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330" yWindow="-90" windowWidth="17490" windowHeight="11760"/>
  </bookViews>
  <sheets>
    <sheet name="Impact Tables" sheetId="4" r:id="rId1"/>
    <sheet name="Data" sheetId="2" state="hidden" r:id="rId2"/>
    <sheet name="Menu" sheetId="3" state="hidden" r:id="rId3"/>
    <sheet name="Overall Impacts" sheetId="1" state="hidden" r:id="rId4"/>
    <sheet name="Outage Results" sheetId="5" state="hidden" r:id="rId5"/>
  </sheets>
  <definedNames>
    <definedName name="_xlnm._FilterDatabase" localSheetId="1" hidden="1">Data!$A$1:$W$1</definedName>
    <definedName name="_xlnm._FilterDatabase" localSheetId="0" hidden="1">'Impact Tables'!$B$4:$C$10</definedName>
    <definedName name="Capareas">Menu!$B$2:$B$10</definedName>
    <definedName name="customer">Menu!$F$2:$F$3</definedName>
    <definedName name="DATA">Data!$A$2:$W$6049</definedName>
    <definedName name="Dates">Menu!$I$2:$I$12</definedName>
    <definedName name="Devicenum">Menu!$M$7:$M$9</definedName>
    <definedName name="Groups">Menu!$A$6:$A$12</definedName>
    <definedName name="Hours">Menu!$C$2:$D$25</definedName>
    <definedName name="J">Menu!$A$2:$A$10</definedName>
    <definedName name="Program">Menu!$M$1:$M$3</definedName>
    <definedName name="S">Menu!$A$10</definedName>
  </definedNames>
  <calcPr calcId="144525"/>
</workbook>
</file>

<file path=xl/calcChain.xml><?xml version="1.0" encoding="utf-8"?>
<calcChain xmlns="http://schemas.openxmlformats.org/spreadsheetml/2006/main">
  <c r="C11" i="4" l="1"/>
  <c r="J35" i="1" l="1"/>
  <c r="J34" i="1"/>
  <c r="J33" i="1"/>
  <c r="J32" i="1"/>
  <c r="P31" i="1"/>
  <c r="J31" i="1"/>
  <c r="J30" i="1"/>
  <c r="P29" i="1"/>
  <c r="J29" i="1"/>
  <c r="J28" i="1"/>
  <c r="J27" i="1"/>
  <c r="J26" i="1"/>
  <c r="K14" i="1"/>
  <c r="J14" i="1"/>
  <c r="I14" i="1"/>
  <c r="E14" i="1"/>
  <c r="D14" i="1"/>
  <c r="F13" i="1"/>
  <c r="P37" i="1" s="1"/>
  <c r="F12" i="1"/>
  <c r="P36" i="1" s="1"/>
  <c r="H11" i="1"/>
  <c r="G11" i="1"/>
  <c r="F11" i="1"/>
  <c r="P35" i="1" s="1"/>
  <c r="F10" i="1"/>
  <c r="P34" i="1" s="1"/>
  <c r="H9" i="1"/>
  <c r="F9" i="1"/>
  <c r="I31" i="1" s="1"/>
  <c r="F8" i="1"/>
  <c r="P32" i="1" s="1"/>
  <c r="F7" i="1"/>
  <c r="I29" i="1" s="1"/>
  <c r="F6" i="1"/>
  <c r="P30" i="1" s="1"/>
  <c r="H5" i="1"/>
  <c r="F5" i="1"/>
  <c r="I27" i="1" s="1"/>
  <c r="F4" i="1"/>
  <c r="H4" i="1" s="1"/>
  <c r="I34" i="3"/>
  <c r="I33" i="3"/>
  <c r="I32" i="3"/>
  <c r="I31" i="3"/>
  <c r="I30" i="3"/>
  <c r="I29" i="3"/>
  <c r="I28" i="3"/>
  <c r="I27" i="3"/>
  <c r="I26" i="3"/>
  <c r="I25" i="3"/>
  <c r="I24" i="3"/>
  <c r="I23" i="3"/>
  <c r="I22" i="3"/>
  <c r="I21" i="3"/>
  <c r="I20" i="3"/>
  <c r="I19" i="3"/>
  <c r="I18" i="3"/>
  <c r="B18" i="3"/>
  <c r="M11" i="3"/>
  <c r="M5" i="3"/>
  <c r="K2" i="3"/>
  <c r="A6049" i="2"/>
  <c r="A6048" i="2"/>
  <c r="A6047" i="2"/>
  <c r="A6046" i="2"/>
  <c r="A6045" i="2"/>
  <c r="A6044" i="2"/>
  <c r="A6043" i="2"/>
  <c r="A6042" i="2"/>
  <c r="A6041" i="2"/>
  <c r="A6040" i="2"/>
  <c r="A6039" i="2"/>
  <c r="A6038" i="2"/>
  <c r="A6037" i="2"/>
  <c r="A6036" i="2"/>
  <c r="A6035" i="2"/>
  <c r="A6034" i="2"/>
  <c r="A6033" i="2"/>
  <c r="A6032" i="2"/>
  <c r="A6031" i="2"/>
  <c r="A6030" i="2"/>
  <c r="A6029" i="2"/>
  <c r="A6028" i="2"/>
  <c r="A6027" i="2"/>
  <c r="A6026" i="2"/>
  <c r="A6025" i="2"/>
  <c r="A6024" i="2"/>
  <c r="A6023" i="2"/>
  <c r="A6022" i="2"/>
  <c r="A6021" i="2"/>
  <c r="A6020" i="2"/>
  <c r="A6019" i="2"/>
  <c r="A6018" i="2"/>
  <c r="A6017" i="2"/>
  <c r="A6016" i="2"/>
  <c r="A6015" i="2"/>
  <c r="A6014" i="2"/>
  <c r="A6013" i="2"/>
  <c r="A6012" i="2"/>
  <c r="A6011" i="2"/>
  <c r="A6010" i="2"/>
  <c r="A6009" i="2"/>
  <c r="A6008" i="2"/>
  <c r="A6007" i="2"/>
  <c r="A6006" i="2"/>
  <c r="A6005" i="2"/>
  <c r="A6004" i="2"/>
  <c r="A6003" i="2"/>
  <c r="A6002" i="2"/>
  <c r="A6001" i="2"/>
  <c r="A6000" i="2"/>
  <c r="A5999" i="2"/>
  <c r="A5998" i="2"/>
  <c r="A5997" i="2"/>
  <c r="A5996" i="2"/>
  <c r="A5995" i="2"/>
  <c r="A5994" i="2"/>
  <c r="A5993" i="2"/>
  <c r="A5992" i="2"/>
  <c r="A5991" i="2"/>
  <c r="A5990" i="2"/>
  <c r="A5989" i="2"/>
  <c r="A5988" i="2"/>
  <c r="A5987" i="2"/>
  <c r="A5986" i="2"/>
  <c r="A5985" i="2"/>
  <c r="A5984" i="2"/>
  <c r="A5983" i="2"/>
  <c r="A5982" i="2"/>
  <c r="A5981" i="2"/>
  <c r="A5980" i="2"/>
  <c r="A5979" i="2"/>
  <c r="A5978" i="2"/>
  <c r="A5977" i="2"/>
  <c r="A5976" i="2"/>
  <c r="A5975" i="2"/>
  <c r="A5974" i="2"/>
  <c r="A5973" i="2"/>
  <c r="A5972" i="2"/>
  <c r="A5971" i="2"/>
  <c r="A5970" i="2"/>
  <c r="A5969" i="2"/>
  <c r="A5968" i="2"/>
  <c r="A5967" i="2"/>
  <c r="A5966" i="2"/>
  <c r="A5965" i="2"/>
  <c r="A5964" i="2"/>
  <c r="A5963" i="2"/>
  <c r="A5962" i="2"/>
  <c r="A5961" i="2"/>
  <c r="A5960" i="2"/>
  <c r="A5959" i="2"/>
  <c r="A5958" i="2"/>
  <c r="A5957" i="2"/>
  <c r="A5956" i="2"/>
  <c r="A5955" i="2"/>
  <c r="A5954" i="2"/>
  <c r="A5953" i="2"/>
  <c r="A5952" i="2"/>
  <c r="A5951" i="2"/>
  <c r="A5950" i="2"/>
  <c r="A5949" i="2"/>
  <c r="A5948" i="2"/>
  <c r="A5947" i="2"/>
  <c r="A5946" i="2"/>
  <c r="A5945" i="2"/>
  <c r="A5944" i="2"/>
  <c r="A5943" i="2"/>
  <c r="A5942" i="2"/>
  <c r="A5941" i="2"/>
  <c r="A5940" i="2"/>
  <c r="A5939" i="2"/>
  <c r="A5938" i="2"/>
  <c r="A5937" i="2"/>
  <c r="A5936" i="2"/>
  <c r="A5935" i="2"/>
  <c r="A5934" i="2"/>
  <c r="A5933" i="2"/>
  <c r="A5932" i="2"/>
  <c r="A5931" i="2"/>
  <c r="A5930" i="2"/>
  <c r="A5929" i="2"/>
  <c r="A5928" i="2"/>
  <c r="A5927" i="2"/>
  <c r="A5926" i="2"/>
  <c r="A5925" i="2"/>
  <c r="A5924" i="2"/>
  <c r="A5923" i="2"/>
  <c r="A5922" i="2"/>
  <c r="A5921" i="2"/>
  <c r="A5920" i="2"/>
  <c r="A5919" i="2"/>
  <c r="A5918" i="2"/>
  <c r="A5917" i="2"/>
  <c r="A5916" i="2"/>
  <c r="A5915" i="2"/>
  <c r="A5914" i="2"/>
  <c r="A5913" i="2"/>
  <c r="A5912" i="2"/>
  <c r="A5911" i="2"/>
  <c r="A5910" i="2"/>
  <c r="A5909" i="2"/>
  <c r="A5908" i="2"/>
  <c r="A5907" i="2"/>
  <c r="A5906" i="2"/>
  <c r="A5905" i="2"/>
  <c r="A5904" i="2"/>
  <c r="A5903" i="2"/>
  <c r="A5902" i="2"/>
  <c r="A5901" i="2"/>
  <c r="A5900" i="2"/>
  <c r="A5899" i="2"/>
  <c r="A5898" i="2"/>
  <c r="A5897" i="2"/>
  <c r="A5896" i="2"/>
  <c r="A5895" i="2"/>
  <c r="A5894" i="2"/>
  <c r="A5893" i="2"/>
  <c r="A5892" i="2"/>
  <c r="A5891" i="2"/>
  <c r="A5890" i="2"/>
  <c r="A5889" i="2"/>
  <c r="A5888" i="2"/>
  <c r="A5887" i="2"/>
  <c r="A5886" i="2"/>
  <c r="A5885" i="2"/>
  <c r="A5884" i="2"/>
  <c r="A5883" i="2"/>
  <c r="A5882" i="2"/>
  <c r="A5881" i="2"/>
  <c r="A5880" i="2"/>
  <c r="A5879" i="2"/>
  <c r="A5878" i="2"/>
  <c r="A5877" i="2"/>
  <c r="A5876" i="2"/>
  <c r="A5875" i="2"/>
  <c r="A5874" i="2"/>
  <c r="A5873" i="2"/>
  <c r="A5872" i="2"/>
  <c r="A5871" i="2"/>
  <c r="A5870" i="2"/>
  <c r="A5869" i="2"/>
  <c r="A5868" i="2"/>
  <c r="A5867" i="2"/>
  <c r="A5866" i="2"/>
  <c r="A5865" i="2"/>
  <c r="A5864" i="2"/>
  <c r="A5863" i="2"/>
  <c r="A5862" i="2"/>
  <c r="A5861" i="2"/>
  <c r="A5860" i="2"/>
  <c r="A5859" i="2"/>
  <c r="A5858" i="2"/>
  <c r="A5857" i="2"/>
  <c r="A5856" i="2"/>
  <c r="A5855" i="2"/>
  <c r="A5854" i="2"/>
  <c r="A5853" i="2"/>
  <c r="A5852" i="2"/>
  <c r="A5851" i="2"/>
  <c r="A5850" i="2"/>
  <c r="A5849" i="2"/>
  <c r="A5848" i="2"/>
  <c r="A5847" i="2"/>
  <c r="A5846" i="2"/>
  <c r="A5845" i="2"/>
  <c r="A5844" i="2"/>
  <c r="A5843" i="2"/>
  <c r="A5842" i="2"/>
  <c r="A5841" i="2"/>
  <c r="A5840" i="2"/>
  <c r="A5839" i="2"/>
  <c r="A5838" i="2"/>
  <c r="A5837" i="2"/>
  <c r="A5836" i="2"/>
  <c r="A5835" i="2"/>
  <c r="A5834" i="2"/>
  <c r="A5833" i="2"/>
  <c r="A5832" i="2"/>
  <c r="A5831" i="2"/>
  <c r="A5830" i="2"/>
  <c r="A5829" i="2"/>
  <c r="A5828" i="2"/>
  <c r="A5827" i="2"/>
  <c r="A5826" i="2"/>
  <c r="A5825" i="2"/>
  <c r="A5824" i="2"/>
  <c r="A5823" i="2"/>
  <c r="A5822" i="2"/>
  <c r="A5821" i="2"/>
  <c r="A5820" i="2"/>
  <c r="A5819" i="2"/>
  <c r="A5818" i="2"/>
  <c r="A5817" i="2"/>
  <c r="A5816" i="2"/>
  <c r="A5815" i="2"/>
  <c r="A5814" i="2"/>
  <c r="A5813" i="2"/>
  <c r="A5812" i="2"/>
  <c r="A5811" i="2"/>
  <c r="A5810" i="2"/>
  <c r="A5809" i="2"/>
  <c r="A5808" i="2"/>
  <c r="A5807" i="2"/>
  <c r="A5806" i="2"/>
  <c r="A5805" i="2"/>
  <c r="A5804" i="2"/>
  <c r="A5803" i="2"/>
  <c r="A5802" i="2"/>
  <c r="A5801" i="2"/>
  <c r="A5800" i="2"/>
  <c r="A5799" i="2"/>
  <c r="A5798" i="2"/>
  <c r="A5797" i="2"/>
  <c r="A5796" i="2"/>
  <c r="A5795" i="2"/>
  <c r="A5794" i="2"/>
  <c r="A5793" i="2"/>
  <c r="A5792" i="2"/>
  <c r="A5791" i="2"/>
  <c r="A5790" i="2"/>
  <c r="A5789" i="2"/>
  <c r="A5788" i="2"/>
  <c r="A5787" i="2"/>
  <c r="A5786" i="2"/>
  <c r="A5785" i="2"/>
  <c r="A5784" i="2"/>
  <c r="A5783" i="2"/>
  <c r="A5782" i="2"/>
  <c r="A5781" i="2"/>
  <c r="A5780" i="2"/>
  <c r="A5779" i="2"/>
  <c r="A5778" i="2"/>
  <c r="A5777" i="2"/>
  <c r="A5776" i="2"/>
  <c r="A5775" i="2"/>
  <c r="A5774" i="2"/>
  <c r="A5773" i="2"/>
  <c r="A5772" i="2"/>
  <c r="A5771" i="2"/>
  <c r="A5770" i="2"/>
  <c r="A5769" i="2"/>
  <c r="A5768" i="2"/>
  <c r="A5767" i="2"/>
  <c r="A5766" i="2"/>
  <c r="A5765" i="2"/>
  <c r="A5764" i="2"/>
  <c r="A5763" i="2"/>
  <c r="A5762" i="2"/>
  <c r="A5761" i="2"/>
  <c r="A5760" i="2"/>
  <c r="A5759" i="2"/>
  <c r="A5758" i="2"/>
  <c r="A5757" i="2"/>
  <c r="A5756" i="2"/>
  <c r="A5755" i="2"/>
  <c r="A5754" i="2"/>
  <c r="A5753" i="2"/>
  <c r="A5752" i="2"/>
  <c r="A5751" i="2"/>
  <c r="A5750" i="2"/>
  <c r="A5749" i="2"/>
  <c r="A5748" i="2"/>
  <c r="A5747" i="2"/>
  <c r="A5746" i="2"/>
  <c r="A5745" i="2"/>
  <c r="A5744" i="2"/>
  <c r="A5743" i="2"/>
  <c r="A5742" i="2"/>
  <c r="A5741" i="2"/>
  <c r="A5740" i="2"/>
  <c r="A5739" i="2"/>
  <c r="A5738" i="2"/>
  <c r="A5737" i="2"/>
  <c r="A5736" i="2"/>
  <c r="A5735" i="2"/>
  <c r="A5734" i="2"/>
  <c r="A5733" i="2"/>
  <c r="A5732" i="2"/>
  <c r="A5731" i="2"/>
  <c r="A5730" i="2"/>
  <c r="A5729" i="2"/>
  <c r="A5728" i="2"/>
  <c r="A5727" i="2"/>
  <c r="A5726" i="2"/>
  <c r="A5725" i="2"/>
  <c r="A5724" i="2"/>
  <c r="A5723" i="2"/>
  <c r="A5722" i="2"/>
  <c r="A5721" i="2"/>
  <c r="A5720" i="2"/>
  <c r="A5719" i="2"/>
  <c r="A5718" i="2"/>
  <c r="A5717" i="2"/>
  <c r="A5716" i="2"/>
  <c r="A5715" i="2"/>
  <c r="A5714" i="2"/>
  <c r="A5713" i="2"/>
  <c r="A5712" i="2"/>
  <c r="A5711" i="2"/>
  <c r="A5710" i="2"/>
  <c r="A5709" i="2"/>
  <c r="A5708" i="2"/>
  <c r="A5707" i="2"/>
  <c r="A5706" i="2"/>
  <c r="A5705" i="2"/>
  <c r="A5704" i="2"/>
  <c r="A5703" i="2"/>
  <c r="A5702" i="2"/>
  <c r="A5701" i="2"/>
  <c r="A5700" i="2"/>
  <c r="A5699" i="2"/>
  <c r="A5698" i="2"/>
  <c r="A5697" i="2"/>
  <c r="A5696" i="2"/>
  <c r="A5695" i="2"/>
  <c r="A5694" i="2"/>
  <c r="A5693" i="2"/>
  <c r="A5692" i="2"/>
  <c r="A5691" i="2"/>
  <c r="A5690" i="2"/>
  <c r="A5689" i="2"/>
  <c r="A5688" i="2"/>
  <c r="A5687" i="2"/>
  <c r="A5686" i="2"/>
  <c r="A5685" i="2"/>
  <c r="A5684" i="2"/>
  <c r="A5683" i="2"/>
  <c r="A5682" i="2"/>
  <c r="A5681" i="2"/>
  <c r="A5680" i="2"/>
  <c r="A5679" i="2"/>
  <c r="A5678" i="2"/>
  <c r="A5677" i="2"/>
  <c r="A5676" i="2"/>
  <c r="A5675" i="2"/>
  <c r="A5674" i="2"/>
  <c r="A5673" i="2"/>
  <c r="A5672" i="2"/>
  <c r="A5671" i="2"/>
  <c r="A5670" i="2"/>
  <c r="A5669" i="2"/>
  <c r="A5668" i="2"/>
  <c r="A5667" i="2"/>
  <c r="A5666" i="2"/>
  <c r="A5665" i="2"/>
  <c r="A5664" i="2"/>
  <c r="A5663" i="2"/>
  <c r="A5662" i="2"/>
  <c r="A5661" i="2"/>
  <c r="A5660" i="2"/>
  <c r="A5659" i="2"/>
  <c r="A5658" i="2"/>
  <c r="A5657" i="2"/>
  <c r="A5656" i="2"/>
  <c r="A5655" i="2"/>
  <c r="A5654" i="2"/>
  <c r="A5653" i="2"/>
  <c r="A5652" i="2"/>
  <c r="A5651" i="2"/>
  <c r="A5650" i="2"/>
  <c r="A5649" i="2"/>
  <c r="A5648" i="2"/>
  <c r="A5647" i="2"/>
  <c r="A5646" i="2"/>
  <c r="A5645" i="2"/>
  <c r="A5644" i="2"/>
  <c r="A5643" i="2"/>
  <c r="A5642" i="2"/>
  <c r="A5641" i="2"/>
  <c r="A5640" i="2"/>
  <c r="A5639" i="2"/>
  <c r="A5638" i="2"/>
  <c r="A5637" i="2"/>
  <c r="A5636" i="2"/>
  <c r="A5635" i="2"/>
  <c r="A5634" i="2"/>
  <c r="A5633" i="2"/>
  <c r="A5632" i="2"/>
  <c r="A5631" i="2"/>
  <c r="A5630" i="2"/>
  <c r="A5629" i="2"/>
  <c r="A5628" i="2"/>
  <c r="A5627" i="2"/>
  <c r="A5626" i="2"/>
  <c r="A5625" i="2"/>
  <c r="A5624" i="2"/>
  <c r="A5623" i="2"/>
  <c r="A5622" i="2"/>
  <c r="A5621" i="2"/>
  <c r="A5620" i="2"/>
  <c r="A5619" i="2"/>
  <c r="A5618" i="2"/>
  <c r="A5617" i="2"/>
  <c r="A5616" i="2"/>
  <c r="A5615" i="2"/>
  <c r="A5614" i="2"/>
  <c r="A5613" i="2"/>
  <c r="A5612" i="2"/>
  <c r="A5611" i="2"/>
  <c r="A5610" i="2"/>
  <c r="A5609" i="2"/>
  <c r="A5608" i="2"/>
  <c r="A5607" i="2"/>
  <c r="A5606" i="2"/>
  <c r="A5605" i="2"/>
  <c r="A5604" i="2"/>
  <c r="A5603" i="2"/>
  <c r="A5602" i="2"/>
  <c r="A5601" i="2"/>
  <c r="A5600" i="2"/>
  <c r="A5599" i="2"/>
  <c r="A5598" i="2"/>
  <c r="A5597" i="2"/>
  <c r="A5596" i="2"/>
  <c r="A5595" i="2"/>
  <c r="A5594" i="2"/>
  <c r="A5593" i="2"/>
  <c r="A5592" i="2"/>
  <c r="A5591" i="2"/>
  <c r="A5590" i="2"/>
  <c r="A5589" i="2"/>
  <c r="A5588" i="2"/>
  <c r="A5587" i="2"/>
  <c r="A5586" i="2"/>
  <c r="A5585" i="2"/>
  <c r="A5584" i="2"/>
  <c r="A5583" i="2"/>
  <c r="A5582" i="2"/>
  <c r="A5581" i="2"/>
  <c r="A5580" i="2"/>
  <c r="A5579" i="2"/>
  <c r="A5578" i="2"/>
  <c r="A5577" i="2"/>
  <c r="A5576" i="2"/>
  <c r="A5575" i="2"/>
  <c r="A5574" i="2"/>
  <c r="A5573" i="2"/>
  <c r="A5572" i="2"/>
  <c r="A5571" i="2"/>
  <c r="A5570" i="2"/>
  <c r="A5569" i="2"/>
  <c r="A5568" i="2"/>
  <c r="A5567" i="2"/>
  <c r="A5566" i="2"/>
  <c r="A5565" i="2"/>
  <c r="A5564" i="2"/>
  <c r="A5563" i="2"/>
  <c r="A5562" i="2"/>
  <c r="A5561" i="2"/>
  <c r="A5560" i="2"/>
  <c r="A5559" i="2"/>
  <c r="A5558" i="2"/>
  <c r="A5557" i="2"/>
  <c r="A5556" i="2"/>
  <c r="A5555" i="2"/>
  <c r="A5554" i="2"/>
  <c r="A5553" i="2"/>
  <c r="A5552" i="2"/>
  <c r="A5551" i="2"/>
  <c r="A5550" i="2"/>
  <c r="A5549" i="2"/>
  <c r="A5548" i="2"/>
  <c r="A5547" i="2"/>
  <c r="A5546" i="2"/>
  <c r="A5545" i="2"/>
  <c r="A5544" i="2"/>
  <c r="A5543" i="2"/>
  <c r="A5542" i="2"/>
  <c r="A5541" i="2"/>
  <c r="A5540" i="2"/>
  <c r="A5539" i="2"/>
  <c r="A5538" i="2"/>
  <c r="A5537" i="2"/>
  <c r="A5536" i="2"/>
  <c r="A5535" i="2"/>
  <c r="A5534" i="2"/>
  <c r="A5533" i="2"/>
  <c r="A5532" i="2"/>
  <c r="A5531" i="2"/>
  <c r="A5530" i="2"/>
  <c r="A5529" i="2"/>
  <c r="A5528" i="2"/>
  <c r="A5527" i="2"/>
  <c r="A5526" i="2"/>
  <c r="A5525" i="2"/>
  <c r="A5524" i="2"/>
  <c r="A5523" i="2"/>
  <c r="A5522" i="2"/>
  <c r="A5521" i="2"/>
  <c r="A5520" i="2"/>
  <c r="A5519" i="2"/>
  <c r="A5518" i="2"/>
  <c r="A5517" i="2"/>
  <c r="A5516" i="2"/>
  <c r="A5515" i="2"/>
  <c r="A5514" i="2"/>
  <c r="A5513" i="2"/>
  <c r="A5512" i="2"/>
  <c r="A5511" i="2"/>
  <c r="A5510" i="2"/>
  <c r="A5509" i="2"/>
  <c r="A5508" i="2"/>
  <c r="A5507" i="2"/>
  <c r="A5506" i="2"/>
  <c r="A5505" i="2"/>
  <c r="A5504" i="2"/>
  <c r="A5503" i="2"/>
  <c r="A5502" i="2"/>
  <c r="A5501" i="2"/>
  <c r="A5500" i="2"/>
  <c r="A5499" i="2"/>
  <c r="A5498" i="2"/>
  <c r="A5497" i="2"/>
  <c r="A5496" i="2"/>
  <c r="A5495" i="2"/>
  <c r="A5494" i="2"/>
  <c r="A5493" i="2"/>
  <c r="A5492" i="2"/>
  <c r="A5491" i="2"/>
  <c r="A5490" i="2"/>
  <c r="A5489" i="2"/>
  <c r="A5488" i="2"/>
  <c r="A5487" i="2"/>
  <c r="A5486" i="2"/>
  <c r="A5485" i="2"/>
  <c r="A5484" i="2"/>
  <c r="A5483" i="2"/>
  <c r="A5482" i="2"/>
  <c r="A5481" i="2"/>
  <c r="A5480" i="2"/>
  <c r="A5479" i="2"/>
  <c r="A5478" i="2"/>
  <c r="A5477" i="2"/>
  <c r="A5476" i="2"/>
  <c r="A5475" i="2"/>
  <c r="A5474" i="2"/>
  <c r="A5473" i="2"/>
  <c r="A5472" i="2"/>
  <c r="A5471" i="2"/>
  <c r="A5470" i="2"/>
  <c r="A5469" i="2"/>
  <c r="A5468" i="2"/>
  <c r="A5467" i="2"/>
  <c r="A5466" i="2"/>
  <c r="A5465" i="2"/>
  <c r="A5464" i="2"/>
  <c r="A5463" i="2"/>
  <c r="A5462" i="2"/>
  <c r="A5461" i="2"/>
  <c r="A5460" i="2"/>
  <c r="A5459" i="2"/>
  <c r="A5458" i="2"/>
  <c r="A5457" i="2"/>
  <c r="A5456" i="2"/>
  <c r="A5455" i="2"/>
  <c r="A5454" i="2"/>
  <c r="A5453" i="2"/>
  <c r="A5452" i="2"/>
  <c r="A5451" i="2"/>
  <c r="A5450" i="2"/>
  <c r="A5449" i="2"/>
  <c r="A5448" i="2"/>
  <c r="A5447" i="2"/>
  <c r="A5446" i="2"/>
  <c r="A5445" i="2"/>
  <c r="A5444" i="2"/>
  <c r="A5443" i="2"/>
  <c r="A5442" i="2"/>
  <c r="A5441" i="2"/>
  <c r="A5440" i="2"/>
  <c r="A5439" i="2"/>
  <c r="A5438" i="2"/>
  <c r="A5437" i="2"/>
  <c r="A5436" i="2"/>
  <c r="A5435" i="2"/>
  <c r="A5434" i="2"/>
  <c r="A5433" i="2"/>
  <c r="A5432" i="2"/>
  <c r="A5431" i="2"/>
  <c r="A5430" i="2"/>
  <c r="A5429" i="2"/>
  <c r="A5428" i="2"/>
  <c r="A5427" i="2"/>
  <c r="A5426" i="2"/>
  <c r="A5425" i="2"/>
  <c r="A5424" i="2"/>
  <c r="A5423" i="2"/>
  <c r="A5422" i="2"/>
  <c r="A5421" i="2"/>
  <c r="A5420" i="2"/>
  <c r="A5419" i="2"/>
  <c r="A5418" i="2"/>
  <c r="A5417" i="2"/>
  <c r="A5416" i="2"/>
  <c r="A5415" i="2"/>
  <c r="A5414" i="2"/>
  <c r="A5413" i="2"/>
  <c r="A5412" i="2"/>
  <c r="A5411" i="2"/>
  <c r="A5410" i="2"/>
  <c r="A5409" i="2"/>
  <c r="A5408" i="2"/>
  <c r="A5407" i="2"/>
  <c r="A5406" i="2"/>
  <c r="A5405" i="2"/>
  <c r="A5404" i="2"/>
  <c r="A5403" i="2"/>
  <c r="A5402" i="2"/>
  <c r="A5401" i="2"/>
  <c r="A5400" i="2"/>
  <c r="A5399" i="2"/>
  <c r="A5398" i="2"/>
  <c r="A5397" i="2"/>
  <c r="A5396" i="2"/>
  <c r="A5395" i="2"/>
  <c r="A5394" i="2"/>
  <c r="A5393" i="2"/>
  <c r="A5392" i="2"/>
  <c r="A5391" i="2"/>
  <c r="A5390" i="2"/>
  <c r="A5389" i="2"/>
  <c r="A5388" i="2"/>
  <c r="A5387" i="2"/>
  <c r="A5386" i="2"/>
  <c r="A5385" i="2"/>
  <c r="A5384" i="2"/>
  <c r="A5383" i="2"/>
  <c r="A5382" i="2"/>
  <c r="A5381" i="2"/>
  <c r="A5380" i="2"/>
  <c r="A5379" i="2"/>
  <c r="A5378" i="2"/>
  <c r="A5377" i="2"/>
  <c r="A5376" i="2"/>
  <c r="A5375" i="2"/>
  <c r="A5374" i="2"/>
  <c r="A5373" i="2"/>
  <c r="A5372" i="2"/>
  <c r="A5371" i="2"/>
  <c r="A5370" i="2"/>
  <c r="A5369" i="2"/>
  <c r="A5368" i="2"/>
  <c r="A5367" i="2"/>
  <c r="A5366" i="2"/>
  <c r="A5365" i="2"/>
  <c r="A5364" i="2"/>
  <c r="A5363" i="2"/>
  <c r="A5362" i="2"/>
  <c r="A5361" i="2"/>
  <c r="A5360" i="2"/>
  <c r="A5359" i="2"/>
  <c r="A5358" i="2"/>
  <c r="A5357" i="2"/>
  <c r="A5356" i="2"/>
  <c r="A5355" i="2"/>
  <c r="A5354" i="2"/>
  <c r="A5353" i="2"/>
  <c r="A5352" i="2"/>
  <c r="A5351" i="2"/>
  <c r="A5350" i="2"/>
  <c r="A5349" i="2"/>
  <c r="A5348" i="2"/>
  <c r="A5347" i="2"/>
  <c r="A5346" i="2"/>
  <c r="A5345" i="2"/>
  <c r="A5344" i="2"/>
  <c r="A5343" i="2"/>
  <c r="A5342" i="2"/>
  <c r="A5341" i="2"/>
  <c r="A5340" i="2"/>
  <c r="A5339" i="2"/>
  <c r="A5338" i="2"/>
  <c r="A5337" i="2"/>
  <c r="A5336" i="2"/>
  <c r="A5335" i="2"/>
  <c r="A5334" i="2"/>
  <c r="A5333" i="2"/>
  <c r="A5332" i="2"/>
  <c r="A5331" i="2"/>
  <c r="A5330" i="2"/>
  <c r="A5329" i="2"/>
  <c r="A5328" i="2"/>
  <c r="A5327" i="2"/>
  <c r="A5326" i="2"/>
  <c r="A5325" i="2"/>
  <c r="A5324" i="2"/>
  <c r="A5323" i="2"/>
  <c r="A5322" i="2"/>
  <c r="A5321" i="2"/>
  <c r="A5320" i="2"/>
  <c r="A5319" i="2"/>
  <c r="A5318" i="2"/>
  <c r="A5317" i="2"/>
  <c r="A5316" i="2"/>
  <c r="A5315" i="2"/>
  <c r="A5314" i="2"/>
  <c r="A5313" i="2"/>
  <c r="A5312" i="2"/>
  <c r="A5311" i="2"/>
  <c r="A5310" i="2"/>
  <c r="A5309" i="2"/>
  <c r="A5308" i="2"/>
  <c r="A5307" i="2"/>
  <c r="A5306" i="2"/>
  <c r="A5305" i="2"/>
  <c r="A5304" i="2"/>
  <c r="A5303" i="2"/>
  <c r="A5302" i="2"/>
  <c r="A5301" i="2"/>
  <c r="A5300" i="2"/>
  <c r="A5299" i="2"/>
  <c r="A5298" i="2"/>
  <c r="A5297" i="2"/>
  <c r="A5296" i="2"/>
  <c r="A5295" i="2"/>
  <c r="A5294" i="2"/>
  <c r="A5293" i="2"/>
  <c r="A5292" i="2"/>
  <c r="A5291" i="2"/>
  <c r="A5290" i="2"/>
  <c r="A5289" i="2"/>
  <c r="A5288" i="2"/>
  <c r="A5287" i="2"/>
  <c r="A5286" i="2"/>
  <c r="A5285" i="2"/>
  <c r="A5284" i="2"/>
  <c r="A5283" i="2"/>
  <c r="A5282" i="2"/>
  <c r="A5281" i="2"/>
  <c r="A5280" i="2"/>
  <c r="A5279" i="2"/>
  <c r="A5278" i="2"/>
  <c r="A5277" i="2"/>
  <c r="A5276" i="2"/>
  <c r="A5275" i="2"/>
  <c r="A5274" i="2"/>
  <c r="A5273" i="2"/>
  <c r="A5272" i="2"/>
  <c r="A5271" i="2"/>
  <c r="A5270" i="2"/>
  <c r="A5269" i="2"/>
  <c r="A5268" i="2"/>
  <c r="A5267" i="2"/>
  <c r="A5266" i="2"/>
  <c r="A5265" i="2"/>
  <c r="A5264" i="2"/>
  <c r="A5263" i="2"/>
  <c r="A5262" i="2"/>
  <c r="A5261" i="2"/>
  <c r="A5260" i="2"/>
  <c r="A5259" i="2"/>
  <c r="A5258" i="2"/>
  <c r="A5257" i="2"/>
  <c r="A5256" i="2"/>
  <c r="A5255" i="2"/>
  <c r="A5254" i="2"/>
  <c r="A5253" i="2"/>
  <c r="A5252" i="2"/>
  <c r="A5251" i="2"/>
  <c r="A5250" i="2"/>
  <c r="A5249" i="2"/>
  <c r="A5248" i="2"/>
  <c r="A5247" i="2"/>
  <c r="A5246" i="2"/>
  <c r="A5245" i="2"/>
  <c r="A5244" i="2"/>
  <c r="A5243" i="2"/>
  <c r="A5242" i="2"/>
  <c r="A5241" i="2"/>
  <c r="A5240" i="2"/>
  <c r="A5239" i="2"/>
  <c r="A5238" i="2"/>
  <c r="A5237" i="2"/>
  <c r="A5236" i="2"/>
  <c r="A5235" i="2"/>
  <c r="A5234" i="2"/>
  <c r="A5233" i="2"/>
  <c r="A5232" i="2"/>
  <c r="A5231" i="2"/>
  <c r="A5230" i="2"/>
  <c r="A5229" i="2"/>
  <c r="A5228" i="2"/>
  <c r="A5227" i="2"/>
  <c r="A5226" i="2"/>
  <c r="A5225" i="2"/>
  <c r="A5224" i="2"/>
  <c r="A5223" i="2"/>
  <c r="A5222" i="2"/>
  <c r="A5221" i="2"/>
  <c r="A5220" i="2"/>
  <c r="A5219" i="2"/>
  <c r="A5218" i="2"/>
  <c r="A5217" i="2"/>
  <c r="A5216" i="2"/>
  <c r="A5215" i="2"/>
  <c r="A5214" i="2"/>
  <c r="A5213" i="2"/>
  <c r="A5212" i="2"/>
  <c r="A5211" i="2"/>
  <c r="A5210" i="2"/>
  <c r="A5209" i="2"/>
  <c r="A5208" i="2"/>
  <c r="A5207" i="2"/>
  <c r="A5206" i="2"/>
  <c r="A5205" i="2"/>
  <c r="A5204" i="2"/>
  <c r="A5203" i="2"/>
  <c r="A5202" i="2"/>
  <c r="A5201" i="2"/>
  <c r="A5200" i="2"/>
  <c r="A5199" i="2"/>
  <c r="A5198" i="2"/>
  <c r="A5197" i="2"/>
  <c r="A5196" i="2"/>
  <c r="A5195" i="2"/>
  <c r="A5194" i="2"/>
  <c r="A5193" i="2"/>
  <c r="A5192" i="2"/>
  <c r="A5191" i="2"/>
  <c r="A5190" i="2"/>
  <c r="A5189" i="2"/>
  <c r="A5188" i="2"/>
  <c r="A5187" i="2"/>
  <c r="A5186" i="2"/>
  <c r="A5185" i="2"/>
  <c r="A5184" i="2"/>
  <c r="A5183" i="2"/>
  <c r="A5182" i="2"/>
  <c r="A5181" i="2"/>
  <c r="A5180" i="2"/>
  <c r="A5179" i="2"/>
  <c r="A5178" i="2"/>
  <c r="A5177" i="2"/>
  <c r="A5176" i="2"/>
  <c r="A5175" i="2"/>
  <c r="A5174" i="2"/>
  <c r="A5173" i="2"/>
  <c r="A5172" i="2"/>
  <c r="A5171" i="2"/>
  <c r="A5170" i="2"/>
  <c r="A5169" i="2"/>
  <c r="A5168" i="2"/>
  <c r="A5167" i="2"/>
  <c r="A5166" i="2"/>
  <c r="A5165" i="2"/>
  <c r="A5164" i="2"/>
  <c r="A5163" i="2"/>
  <c r="A5162" i="2"/>
  <c r="A5161" i="2"/>
  <c r="A5160" i="2"/>
  <c r="A5159" i="2"/>
  <c r="A5158" i="2"/>
  <c r="A5157" i="2"/>
  <c r="A5156" i="2"/>
  <c r="A5155" i="2"/>
  <c r="A5154" i="2"/>
  <c r="A5153" i="2"/>
  <c r="A5152" i="2"/>
  <c r="A5151" i="2"/>
  <c r="A5150" i="2"/>
  <c r="A5149" i="2"/>
  <c r="A5148" i="2"/>
  <c r="A5147" i="2"/>
  <c r="A5146" i="2"/>
  <c r="A5145" i="2"/>
  <c r="A5144" i="2"/>
  <c r="A5143" i="2"/>
  <c r="A5142" i="2"/>
  <c r="A5141" i="2"/>
  <c r="A5140" i="2"/>
  <c r="A5139" i="2"/>
  <c r="A5138" i="2"/>
  <c r="A5137" i="2"/>
  <c r="A5136" i="2"/>
  <c r="A5135" i="2"/>
  <c r="A5134" i="2"/>
  <c r="A5133" i="2"/>
  <c r="A5132" i="2"/>
  <c r="A5131" i="2"/>
  <c r="A5130" i="2"/>
  <c r="A5129" i="2"/>
  <c r="A5128" i="2"/>
  <c r="A5127" i="2"/>
  <c r="A5126" i="2"/>
  <c r="A5125" i="2"/>
  <c r="A5124" i="2"/>
  <c r="A5123" i="2"/>
  <c r="A5122" i="2"/>
  <c r="A5121" i="2"/>
  <c r="A5120" i="2"/>
  <c r="A5119" i="2"/>
  <c r="A5118" i="2"/>
  <c r="A5117" i="2"/>
  <c r="A5116" i="2"/>
  <c r="A5115" i="2"/>
  <c r="A5114" i="2"/>
  <c r="A5113" i="2"/>
  <c r="A5112" i="2"/>
  <c r="A5111" i="2"/>
  <c r="A5110" i="2"/>
  <c r="A5109" i="2"/>
  <c r="A5108" i="2"/>
  <c r="A5107" i="2"/>
  <c r="A5106" i="2"/>
  <c r="A5105" i="2"/>
  <c r="A5104" i="2"/>
  <c r="A5103" i="2"/>
  <c r="A5102" i="2"/>
  <c r="A5101" i="2"/>
  <c r="A5100" i="2"/>
  <c r="A5099" i="2"/>
  <c r="A5098" i="2"/>
  <c r="A5097" i="2"/>
  <c r="A5096" i="2"/>
  <c r="A5095" i="2"/>
  <c r="A5094" i="2"/>
  <c r="A5093" i="2"/>
  <c r="A5092" i="2"/>
  <c r="A5091" i="2"/>
  <c r="A5090" i="2"/>
  <c r="A5089" i="2"/>
  <c r="A5088" i="2"/>
  <c r="A5087" i="2"/>
  <c r="A5086" i="2"/>
  <c r="A5085" i="2"/>
  <c r="A5084" i="2"/>
  <c r="A5083" i="2"/>
  <c r="A5082" i="2"/>
  <c r="A5081" i="2"/>
  <c r="A5080" i="2"/>
  <c r="A5079" i="2"/>
  <c r="A5078" i="2"/>
  <c r="A5077" i="2"/>
  <c r="A5076" i="2"/>
  <c r="A5075" i="2"/>
  <c r="A5074" i="2"/>
  <c r="A5073" i="2"/>
  <c r="A5072" i="2"/>
  <c r="A5071" i="2"/>
  <c r="A5070" i="2"/>
  <c r="A5069" i="2"/>
  <c r="A5068" i="2"/>
  <c r="A5067" i="2"/>
  <c r="A5066" i="2"/>
  <c r="A5065" i="2"/>
  <c r="A5064" i="2"/>
  <c r="A5063" i="2"/>
  <c r="A5062" i="2"/>
  <c r="A5061" i="2"/>
  <c r="A5060" i="2"/>
  <c r="A5059" i="2"/>
  <c r="A5058" i="2"/>
  <c r="A5057" i="2"/>
  <c r="A5056" i="2"/>
  <c r="A5055" i="2"/>
  <c r="A5054" i="2"/>
  <c r="A5053" i="2"/>
  <c r="A5052" i="2"/>
  <c r="A5051" i="2"/>
  <c r="A5050" i="2"/>
  <c r="A5049" i="2"/>
  <c r="A5048" i="2"/>
  <c r="A5047" i="2"/>
  <c r="A5046" i="2"/>
  <c r="A5045" i="2"/>
  <c r="A5044" i="2"/>
  <c r="A5043" i="2"/>
  <c r="A5042" i="2"/>
  <c r="A5041" i="2"/>
  <c r="A5040" i="2"/>
  <c r="A5039" i="2"/>
  <c r="A5038" i="2"/>
  <c r="A5037" i="2"/>
  <c r="A5036" i="2"/>
  <c r="A5035" i="2"/>
  <c r="A5034" i="2"/>
  <c r="A5033" i="2"/>
  <c r="A5032" i="2"/>
  <c r="A5031" i="2"/>
  <c r="A5030" i="2"/>
  <c r="A5029" i="2"/>
  <c r="A5028" i="2"/>
  <c r="A5027" i="2"/>
  <c r="A5026" i="2"/>
  <c r="A5025" i="2"/>
  <c r="A5024" i="2"/>
  <c r="A5023" i="2"/>
  <c r="A5022" i="2"/>
  <c r="A5021" i="2"/>
  <c r="A5020" i="2"/>
  <c r="A5019" i="2"/>
  <c r="A5018" i="2"/>
  <c r="A5017" i="2"/>
  <c r="A5016" i="2"/>
  <c r="A5015" i="2"/>
  <c r="A5014" i="2"/>
  <c r="A5013" i="2"/>
  <c r="A5012" i="2"/>
  <c r="A5011" i="2"/>
  <c r="A5010" i="2"/>
  <c r="A5009" i="2"/>
  <c r="A5008" i="2"/>
  <c r="A5007" i="2"/>
  <c r="A5006" i="2"/>
  <c r="A5005" i="2"/>
  <c r="A5004" i="2"/>
  <c r="A5003" i="2"/>
  <c r="A5002" i="2"/>
  <c r="A5001" i="2"/>
  <c r="A5000" i="2"/>
  <c r="A4999" i="2"/>
  <c r="A4998" i="2"/>
  <c r="A4997" i="2"/>
  <c r="A4996" i="2"/>
  <c r="A4995" i="2"/>
  <c r="A4994" i="2"/>
  <c r="A4993" i="2"/>
  <c r="A4992" i="2"/>
  <c r="A4991" i="2"/>
  <c r="A4990" i="2"/>
  <c r="A4989" i="2"/>
  <c r="A4988" i="2"/>
  <c r="A4987" i="2"/>
  <c r="A4986" i="2"/>
  <c r="A4985" i="2"/>
  <c r="A4984" i="2"/>
  <c r="A4983" i="2"/>
  <c r="A4982" i="2"/>
  <c r="A4981" i="2"/>
  <c r="A4980" i="2"/>
  <c r="A4979" i="2"/>
  <c r="A4978" i="2"/>
  <c r="A4977" i="2"/>
  <c r="A4976" i="2"/>
  <c r="A4975" i="2"/>
  <c r="A4974" i="2"/>
  <c r="A4973" i="2"/>
  <c r="A4972" i="2"/>
  <c r="A4971" i="2"/>
  <c r="A4970" i="2"/>
  <c r="A4969" i="2"/>
  <c r="A4968" i="2"/>
  <c r="A4967" i="2"/>
  <c r="A4966" i="2"/>
  <c r="A4965" i="2"/>
  <c r="A4964" i="2"/>
  <c r="A4963" i="2"/>
  <c r="A4962" i="2"/>
  <c r="A4961" i="2"/>
  <c r="A4960" i="2"/>
  <c r="A4959" i="2"/>
  <c r="A4958" i="2"/>
  <c r="A4957" i="2"/>
  <c r="A4956" i="2"/>
  <c r="A4955" i="2"/>
  <c r="A4954" i="2"/>
  <c r="A4953" i="2"/>
  <c r="A4952" i="2"/>
  <c r="A4951" i="2"/>
  <c r="A4950" i="2"/>
  <c r="A4949" i="2"/>
  <c r="A4948" i="2"/>
  <c r="A4947" i="2"/>
  <c r="A4946" i="2"/>
  <c r="A4945" i="2"/>
  <c r="A4944" i="2"/>
  <c r="A4943" i="2"/>
  <c r="A4942" i="2"/>
  <c r="A4941" i="2"/>
  <c r="A4940" i="2"/>
  <c r="A4939" i="2"/>
  <c r="A4938" i="2"/>
  <c r="A4937" i="2"/>
  <c r="A4936" i="2"/>
  <c r="A4935" i="2"/>
  <c r="A4934" i="2"/>
  <c r="A4933" i="2"/>
  <c r="A4932" i="2"/>
  <c r="A4931" i="2"/>
  <c r="A4930" i="2"/>
  <c r="A4929" i="2"/>
  <c r="A4928" i="2"/>
  <c r="A4927" i="2"/>
  <c r="A4926" i="2"/>
  <c r="A4925" i="2"/>
  <c r="A4924" i="2"/>
  <c r="A4923" i="2"/>
  <c r="A4922" i="2"/>
  <c r="A4921" i="2"/>
  <c r="A4920" i="2"/>
  <c r="A4919" i="2"/>
  <c r="A4918" i="2"/>
  <c r="A4917" i="2"/>
  <c r="A4916" i="2"/>
  <c r="A4915" i="2"/>
  <c r="A4914" i="2"/>
  <c r="A4913" i="2"/>
  <c r="A4912" i="2"/>
  <c r="A4911" i="2"/>
  <c r="A4910" i="2"/>
  <c r="A4909" i="2"/>
  <c r="A4908" i="2"/>
  <c r="A4907" i="2"/>
  <c r="A4906" i="2"/>
  <c r="A4905" i="2"/>
  <c r="A4904" i="2"/>
  <c r="A4903" i="2"/>
  <c r="A4902" i="2"/>
  <c r="A4901" i="2"/>
  <c r="A4900" i="2"/>
  <c r="A4899" i="2"/>
  <c r="A4898" i="2"/>
  <c r="A4897" i="2"/>
  <c r="A4896" i="2"/>
  <c r="A4895" i="2"/>
  <c r="A4894" i="2"/>
  <c r="A4893" i="2"/>
  <c r="A4892" i="2"/>
  <c r="A4891" i="2"/>
  <c r="A4890" i="2"/>
  <c r="A4889" i="2"/>
  <c r="A4888" i="2"/>
  <c r="A4887" i="2"/>
  <c r="A4886" i="2"/>
  <c r="A4885" i="2"/>
  <c r="A4884" i="2"/>
  <c r="A4883" i="2"/>
  <c r="A4882" i="2"/>
  <c r="A4881" i="2"/>
  <c r="A4880" i="2"/>
  <c r="A4879" i="2"/>
  <c r="A4878" i="2"/>
  <c r="A4877" i="2"/>
  <c r="A4876" i="2"/>
  <c r="A4875" i="2"/>
  <c r="A4874" i="2"/>
  <c r="A4873" i="2"/>
  <c r="A4872" i="2"/>
  <c r="A4871" i="2"/>
  <c r="A4870" i="2"/>
  <c r="A4869" i="2"/>
  <c r="A4868" i="2"/>
  <c r="A4867" i="2"/>
  <c r="A4866" i="2"/>
  <c r="A4865" i="2"/>
  <c r="A4864" i="2"/>
  <c r="A4863" i="2"/>
  <c r="A4862" i="2"/>
  <c r="A4861" i="2"/>
  <c r="A4860" i="2"/>
  <c r="A4859" i="2"/>
  <c r="A4858" i="2"/>
  <c r="A4857" i="2"/>
  <c r="A4856" i="2"/>
  <c r="A4855" i="2"/>
  <c r="A4854" i="2"/>
  <c r="A4853" i="2"/>
  <c r="A4852" i="2"/>
  <c r="A4851" i="2"/>
  <c r="A4850" i="2"/>
  <c r="A4849" i="2"/>
  <c r="A4848" i="2"/>
  <c r="A4847" i="2"/>
  <c r="A4846" i="2"/>
  <c r="A4845" i="2"/>
  <c r="A4844" i="2"/>
  <c r="A4843" i="2"/>
  <c r="A4842" i="2"/>
  <c r="A4841" i="2"/>
  <c r="A4840" i="2"/>
  <c r="A4839" i="2"/>
  <c r="A4838" i="2"/>
  <c r="A4837" i="2"/>
  <c r="A4836" i="2"/>
  <c r="A4835" i="2"/>
  <c r="A4834" i="2"/>
  <c r="A4833" i="2"/>
  <c r="A4832" i="2"/>
  <c r="A4831" i="2"/>
  <c r="A4830" i="2"/>
  <c r="A4829" i="2"/>
  <c r="A4828" i="2"/>
  <c r="A4827" i="2"/>
  <c r="A4826" i="2"/>
  <c r="A4825" i="2"/>
  <c r="A4824" i="2"/>
  <c r="A4823" i="2"/>
  <c r="A4822" i="2"/>
  <c r="A4821" i="2"/>
  <c r="A4820" i="2"/>
  <c r="A4819" i="2"/>
  <c r="A4818" i="2"/>
  <c r="A4817" i="2"/>
  <c r="A4816" i="2"/>
  <c r="A4815" i="2"/>
  <c r="A4814" i="2"/>
  <c r="A4813" i="2"/>
  <c r="A4812" i="2"/>
  <c r="A4811" i="2"/>
  <c r="A4810" i="2"/>
  <c r="A4809" i="2"/>
  <c r="A4808" i="2"/>
  <c r="A4807" i="2"/>
  <c r="A4806" i="2"/>
  <c r="A4805" i="2"/>
  <c r="A4804" i="2"/>
  <c r="A4803" i="2"/>
  <c r="A4802" i="2"/>
  <c r="A4801" i="2"/>
  <c r="A4800" i="2"/>
  <c r="A4799" i="2"/>
  <c r="A4798" i="2"/>
  <c r="A4797" i="2"/>
  <c r="A4796" i="2"/>
  <c r="A4795" i="2"/>
  <c r="A4794" i="2"/>
  <c r="A4793" i="2"/>
  <c r="A4792" i="2"/>
  <c r="A4791" i="2"/>
  <c r="A4790" i="2"/>
  <c r="A4789" i="2"/>
  <c r="A4788" i="2"/>
  <c r="A4787" i="2"/>
  <c r="A4786" i="2"/>
  <c r="A4785" i="2"/>
  <c r="A4784" i="2"/>
  <c r="A4783" i="2"/>
  <c r="A4782" i="2"/>
  <c r="A4781" i="2"/>
  <c r="A4780" i="2"/>
  <c r="A4779" i="2"/>
  <c r="A4778" i="2"/>
  <c r="A4777" i="2"/>
  <c r="A4776" i="2"/>
  <c r="A4775" i="2"/>
  <c r="A4774" i="2"/>
  <c r="A4773" i="2"/>
  <c r="A4772" i="2"/>
  <c r="A4771" i="2"/>
  <c r="A4770" i="2"/>
  <c r="A4769" i="2"/>
  <c r="A4768" i="2"/>
  <c r="A4767" i="2"/>
  <c r="A4766" i="2"/>
  <c r="A4765" i="2"/>
  <c r="A4764" i="2"/>
  <c r="A4763" i="2"/>
  <c r="A4762" i="2"/>
  <c r="A4761" i="2"/>
  <c r="A4760" i="2"/>
  <c r="A4759" i="2"/>
  <c r="A4758" i="2"/>
  <c r="A4757" i="2"/>
  <c r="A4756" i="2"/>
  <c r="A4755" i="2"/>
  <c r="A4754" i="2"/>
  <c r="A4753" i="2"/>
  <c r="A4752" i="2"/>
  <c r="A4751" i="2"/>
  <c r="A4750" i="2"/>
  <c r="A4749" i="2"/>
  <c r="A4748" i="2"/>
  <c r="A4747" i="2"/>
  <c r="A4746" i="2"/>
  <c r="A4745" i="2"/>
  <c r="A4744" i="2"/>
  <c r="A4743" i="2"/>
  <c r="A4742" i="2"/>
  <c r="A4741" i="2"/>
  <c r="A4740" i="2"/>
  <c r="A4739" i="2"/>
  <c r="A4738" i="2"/>
  <c r="A4737" i="2"/>
  <c r="A4736" i="2"/>
  <c r="A4735" i="2"/>
  <c r="A4734" i="2"/>
  <c r="A4733" i="2"/>
  <c r="A4732" i="2"/>
  <c r="A4731" i="2"/>
  <c r="A4730" i="2"/>
  <c r="A4729" i="2"/>
  <c r="A4728" i="2"/>
  <c r="A4727" i="2"/>
  <c r="A4726" i="2"/>
  <c r="A4725" i="2"/>
  <c r="A4724" i="2"/>
  <c r="A4723" i="2"/>
  <c r="A4722" i="2"/>
  <c r="A4721" i="2"/>
  <c r="A4720" i="2"/>
  <c r="A4719" i="2"/>
  <c r="A4718" i="2"/>
  <c r="A4717" i="2"/>
  <c r="A4716" i="2"/>
  <c r="A4715" i="2"/>
  <c r="A4714" i="2"/>
  <c r="A4713" i="2"/>
  <c r="A4712" i="2"/>
  <c r="A4711" i="2"/>
  <c r="A4710" i="2"/>
  <c r="A4709" i="2"/>
  <c r="A4708" i="2"/>
  <c r="A4707" i="2"/>
  <c r="A4706" i="2"/>
  <c r="A4705" i="2"/>
  <c r="A4704" i="2"/>
  <c r="A4703" i="2"/>
  <c r="A4702" i="2"/>
  <c r="A4701" i="2"/>
  <c r="A4700" i="2"/>
  <c r="A4699" i="2"/>
  <c r="A4698" i="2"/>
  <c r="A4697" i="2"/>
  <c r="A4696" i="2"/>
  <c r="A4695" i="2"/>
  <c r="A4694" i="2"/>
  <c r="A4693" i="2"/>
  <c r="A4692" i="2"/>
  <c r="A4691" i="2"/>
  <c r="A4690" i="2"/>
  <c r="A4689" i="2"/>
  <c r="A4688" i="2"/>
  <c r="A4687" i="2"/>
  <c r="A4686" i="2"/>
  <c r="A4685" i="2"/>
  <c r="A4684" i="2"/>
  <c r="A4683" i="2"/>
  <c r="A4682" i="2"/>
  <c r="A4681" i="2"/>
  <c r="A4680" i="2"/>
  <c r="A4679" i="2"/>
  <c r="A4678" i="2"/>
  <c r="A4677" i="2"/>
  <c r="A4676" i="2"/>
  <c r="A4675" i="2"/>
  <c r="A4674" i="2"/>
  <c r="A4673" i="2"/>
  <c r="A4672" i="2"/>
  <c r="A4671" i="2"/>
  <c r="A4670" i="2"/>
  <c r="A4669" i="2"/>
  <c r="A4668" i="2"/>
  <c r="A4667" i="2"/>
  <c r="A4666" i="2"/>
  <c r="A4665" i="2"/>
  <c r="A4664" i="2"/>
  <c r="A4663" i="2"/>
  <c r="A4662" i="2"/>
  <c r="A4661" i="2"/>
  <c r="A4660" i="2"/>
  <c r="A4659" i="2"/>
  <c r="A4658" i="2"/>
  <c r="A4657" i="2"/>
  <c r="A4656" i="2"/>
  <c r="A4655" i="2"/>
  <c r="A4654" i="2"/>
  <c r="A4653" i="2"/>
  <c r="A4652" i="2"/>
  <c r="A4651" i="2"/>
  <c r="A4650" i="2"/>
  <c r="A4649" i="2"/>
  <c r="A4648" i="2"/>
  <c r="A4647" i="2"/>
  <c r="A4646" i="2"/>
  <c r="A4645" i="2"/>
  <c r="A4644" i="2"/>
  <c r="A4643" i="2"/>
  <c r="A4642" i="2"/>
  <c r="A4641" i="2"/>
  <c r="A4640" i="2"/>
  <c r="A4639" i="2"/>
  <c r="A4638" i="2"/>
  <c r="A4637" i="2"/>
  <c r="A4636" i="2"/>
  <c r="A4635" i="2"/>
  <c r="A4634" i="2"/>
  <c r="A4633" i="2"/>
  <c r="A4632" i="2"/>
  <c r="A4631" i="2"/>
  <c r="A4630" i="2"/>
  <c r="A4629" i="2"/>
  <c r="A4628" i="2"/>
  <c r="A4627" i="2"/>
  <c r="A4626" i="2"/>
  <c r="A4625" i="2"/>
  <c r="A4624" i="2"/>
  <c r="A4623" i="2"/>
  <c r="A4622" i="2"/>
  <c r="A4621" i="2"/>
  <c r="A4620" i="2"/>
  <c r="A4619" i="2"/>
  <c r="A4618" i="2"/>
  <c r="A4617" i="2"/>
  <c r="A4616" i="2"/>
  <c r="A4615" i="2"/>
  <c r="A4614" i="2"/>
  <c r="A4613" i="2"/>
  <c r="A4612" i="2"/>
  <c r="A4611" i="2"/>
  <c r="A4610" i="2"/>
  <c r="A4609" i="2"/>
  <c r="A4608" i="2"/>
  <c r="A4607" i="2"/>
  <c r="A4606" i="2"/>
  <c r="A4605" i="2"/>
  <c r="A4604" i="2"/>
  <c r="A4603" i="2"/>
  <c r="A4602" i="2"/>
  <c r="A4601" i="2"/>
  <c r="A4600" i="2"/>
  <c r="A4599" i="2"/>
  <c r="A4598" i="2"/>
  <c r="A4597" i="2"/>
  <c r="A4596" i="2"/>
  <c r="A4595" i="2"/>
  <c r="A4594" i="2"/>
  <c r="A4593" i="2"/>
  <c r="A4592" i="2"/>
  <c r="A4591" i="2"/>
  <c r="A4590" i="2"/>
  <c r="A4589" i="2"/>
  <c r="A4588" i="2"/>
  <c r="A4587" i="2"/>
  <c r="A4586" i="2"/>
  <c r="A4585" i="2"/>
  <c r="A4584" i="2"/>
  <c r="A4583" i="2"/>
  <c r="A4582" i="2"/>
  <c r="A4581" i="2"/>
  <c r="A4580" i="2"/>
  <c r="A4579" i="2"/>
  <c r="A4578" i="2"/>
  <c r="A4577" i="2"/>
  <c r="A4576" i="2"/>
  <c r="A4575" i="2"/>
  <c r="A4574" i="2"/>
  <c r="A4573" i="2"/>
  <c r="A4572" i="2"/>
  <c r="A4571" i="2"/>
  <c r="A4570" i="2"/>
  <c r="A4569" i="2"/>
  <c r="A4568" i="2"/>
  <c r="A4567" i="2"/>
  <c r="A4566" i="2"/>
  <c r="A4565" i="2"/>
  <c r="A4564" i="2"/>
  <c r="A4563" i="2"/>
  <c r="A4562" i="2"/>
  <c r="A4561" i="2"/>
  <c r="A4560" i="2"/>
  <c r="A4559" i="2"/>
  <c r="A4558" i="2"/>
  <c r="A4557" i="2"/>
  <c r="A4556" i="2"/>
  <c r="A4555" i="2"/>
  <c r="A4554" i="2"/>
  <c r="A4553" i="2"/>
  <c r="A4552" i="2"/>
  <c r="A4551" i="2"/>
  <c r="A4550" i="2"/>
  <c r="A4549" i="2"/>
  <c r="A4548" i="2"/>
  <c r="A4547" i="2"/>
  <c r="A4546" i="2"/>
  <c r="A4545" i="2"/>
  <c r="A4544" i="2"/>
  <c r="A4543" i="2"/>
  <c r="A4542" i="2"/>
  <c r="A4541" i="2"/>
  <c r="A4540" i="2"/>
  <c r="A4539" i="2"/>
  <c r="A4538" i="2"/>
  <c r="A4537" i="2"/>
  <c r="A4536" i="2"/>
  <c r="A4535" i="2"/>
  <c r="A4534" i="2"/>
  <c r="A4533" i="2"/>
  <c r="A4532" i="2"/>
  <c r="A4531" i="2"/>
  <c r="A4530" i="2"/>
  <c r="A4529" i="2"/>
  <c r="A4528" i="2"/>
  <c r="A4527" i="2"/>
  <c r="A4526" i="2"/>
  <c r="A4525" i="2"/>
  <c r="A4524" i="2"/>
  <c r="A4523" i="2"/>
  <c r="A4522" i="2"/>
  <c r="A4521" i="2"/>
  <c r="A4520" i="2"/>
  <c r="A4519" i="2"/>
  <c r="A4518" i="2"/>
  <c r="A4517" i="2"/>
  <c r="A4516" i="2"/>
  <c r="A4515" i="2"/>
  <c r="A4514" i="2"/>
  <c r="A4513" i="2"/>
  <c r="A4512" i="2"/>
  <c r="A4511" i="2"/>
  <c r="A4510" i="2"/>
  <c r="A4509" i="2"/>
  <c r="A4508" i="2"/>
  <c r="A4507" i="2"/>
  <c r="A4506" i="2"/>
  <c r="A4505" i="2"/>
  <c r="A4504" i="2"/>
  <c r="A4503" i="2"/>
  <c r="A4502" i="2"/>
  <c r="A4501" i="2"/>
  <c r="A4500" i="2"/>
  <c r="A4499" i="2"/>
  <c r="A4498" i="2"/>
  <c r="A4497" i="2"/>
  <c r="A4496" i="2"/>
  <c r="A4495" i="2"/>
  <c r="A4494" i="2"/>
  <c r="A4493" i="2"/>
  <c r="A4492" i="2"/>
  <c r="A4491" i="2"/>
  <c r="A4490" i="2"/>
  <c r="A4489" i="2"/>
  <c r="A4488" i="2"/>
  <c r="A4487" i="2"/>
  <c r="A4486" i="2"/>
  <c r="A4485" i="2"/>
  <c r="A4484" i="2"/>
  <c r="A4483" i="2"/>
  <c r="A4482" i="2"/>
  <c r="A4481" i="2"/>
  <c r="A4480" i="2"/>
  <c r="A4479" i="2"/>
  <c r="A4478" i="2"/>
  <c r="A4477" i="2"/>
  <c r="A4476" i="2"/>
  <c r="A4475" i="2"/>
  <c r="A4474" i="2"/>
  <c r="A4473" i="2"/>
  <c r="A4472" i="2"/>
  <c r="A4471" i="2"/>
  <c r="A4470" i="2"/>
  <c r="A4469" i="2"/>
  <c r="A4468" i="2"/>
  <c r="A4467" i="2"/>
  <c r="A4466" i="2"/>
  <c r="A4465" i="2"/>
  <c r="A4464" i="2"/>
  <c r="A4463" i="2"/>
  <c r="A4462" i="2"/>
  <c r="A4461" i="2"/>
  <c r="A4460" i="2"/>
  <c r="A4459" i="2"/>
  <c r="A4458" i="2"/>
  <c r="A4457" i="2"/>
  <c r="A4456" i="2"/>
  <c r="A4455" i="2"/>
  <c r="A4454" i="2"/>
  <c r="A4453" i="2"/>
  <c r="A4452" i="2"/>
  <c r="A4451" i="2"/>
  <c r="A4450" i="2"/>
  <c r="A4449" i="2"/>
  <c r="A4448" i="2"/>
  <c r="A4447" i="2"/>
  <c r="A4446" i="2"/>
  <c r="A4445" i="2"/>
  <c r="A4444" i="2"/>
  <c r="A4443" i="2"/>
  <c r="A4442" i="2"/>
  <c r="A4441" i="2"/>
  <c r="A4440" i="2"/>
  <c r="A4439" i="2"/>
  <c r="A4438" i="2"/>
  <c r="A4437" i="2"/>
  <c r="A4436" i="2"/>
  <c r="A4435" i="2"/>
  <c r="A4434" i="2"/>
  <c r="A4433" i="2"/>
  <c r="A4432" i="2"/>
  <c r="A4431" i="2"/>
  <c r="A4430" i="2"/>
  <c r="A4429" i="2"/>
  <c r="A4428" i="2"/>
  <c r="A4427" i="2"/>
  <c r="A4426" i="2"/>
  <c r="A4425" i="2"/>
  <c r="A4424" i="2"/>
  <c r="A4423" i="2"/>
  <c r="A4422" i="2"/>
  <c r="A4421" i="2"/>
  <c r="A4420" i="2"/>
  <c r="A4419" i="2"/>
  <c r="A4418" i="2"/>
  <c r="A4417" i="2"/>
  <c r="A4416" i="2"/>
  <c r="A4415" i="2"/>
  <c r="A4414" i="2"/>
  <c r="A4413" i="2"/>
  <c r="A4412" i="2"/>
  <c r="A4411" i="2"/>
  <c r="A4410" i="2"/>
  <c r="A4409" i="2"/>
  <c r="A4408" i="2"/>
  <c r="A4407" i="2"/>
  <c r="A4406" i="2"/>
  <c r="A4405" i="2"/>
  <c r="A4404" i="2"/>
  <c r="A4403" i="2"/>
  <c r="A4402" i="2"/>
  <c r="A4401" i="2"/>
  <c r="A4400" i="2"/>
  <c r="A4399" i="2"/>
  <c r="A4398" i="2"/>
  <c r="A4397" i="2"/>
  <c r="A4396" i="2"/>
  <c r="A4395" i="2"/>
  <c r="A4394" i="2"/>
  <c r="A4393" i="2"/>
  <c r="A4392" i="2"/>
  <c r="A4391" i="2"/>
  <c r="A4390" i="2"/>
  <c r="A4389" i="2"/>
  <c r="A4388" i="2"/>
  <c r="A4387" i="2"/>
  <c r="A4386" i="2"/>
  <c r="A4385" i="2"/>
  <c r="A4384" i="2"/>
  <c r="A4383" i="2"/>
  <c r="A4382" i="2"/>
  <c r="A4381" i="2"/>
  <c r="A4380" i="2"/>
  <c r="A4379" i="2"/>
  <c r="A4378" i="2"/>
  <c r="A4377" i="2"/>
  <c r="A4376" i="2"/>
  <c r="A4375" i="2"/>
  <c r="A4374" i="2"/>
  <c r="A4373" i="2"/>
  <c r="A4372" i="2"/>
  <c r="A4371" i="2"/>
  <c r="A4370" i="2"/>
  <c r="A4369" i="2"/>
  <c r="A4368" i="2"/>
  <c r="A4367" i="2"/>
  <c r="A4366" i="2"/>
  <c r="A4365" i="2"/>
  <c r="A4364" i="2"/>
  <c r="A4363" i="2"/>
  <c r="A4362" i="2"/>
  <c r="A4361" i="2"/>
  <c r="A4360" i="2"/>
  <c r="A4359" i="2"/>
  <c r="A4358" i="2"/>
  <c r="A4357" i="2"/>
  <c r="A4356" i="2"/>
  <c r="A4355" i="2"/>
  <c r="A4354" i="2"/>
  <c r="A4353" i="2"/>
  <c r="A4352" i="2"/>
  <c r="A4351" i="2"/>
  <c r="A4350" i="2"/>
  <c r="A4349" i="2"/>
  <c r="A4348" i="2"/>
  <c r="A4347" i="2"/>
  <c r="A4346" i="2"/>
  <c r="A4345" i="2"/>
  <c r="A4344" i="2"/>
  <c r="A4343" i="2"/>
  <c r="A4342" i="2"/>
  <c r="A4341" i="2"/>
  <c r="A4340" i="2"/>
  <c r="A4339" i="2"/>
  <c r="A4338" i="2"/>
  <c r="A4337" i="2"/>
  <c r="A4336" i="2"/>
  <c r="A4335" i="2"/>
  <c r="A4334" i="2"/>
  <c r="A4333" i="2"/>
  <c r="A4332" i="2"/>
  <c r="A4331" i="2"/>
  <c r="A4330" i="2"/>
  <c r="A4329" i="2"/>
  <c r="A4328" i="2"/>
  <c r="A4327" i="2"/>
  <c r="A4326" i="2"/>
  <c r="A4325" i="2"/>
  <c r="A4324" i="2"/>
  <c r="A4323" i="2"/>
  <c r="A4322" i="2"/>
  <c r="A4321" i="2"/>
  <c r="A4320" i="2"/>
  <c r="A4319" i="2"/>
  <c r="A4318" i="2"/>
  <c r="A4317" i="2"/>
  <c r="A4316" i="2"/>
  <c r="A4315" i="2"/>
  <c r="A4314" i="2"/>
  <c r="A4313" i="2"/>
  <c r="A4312" i="2"/>
  <c r="A4311" i="2"/>
  <c r="A4310" i="2"/>
  <c r="A4309" i="2"/>
  <c r="A4308" i="2"/>
  <c r="A4307" i="2"/>
  <c r="A4306" i="2"/>
  <c r="A4305" i="2"/>
  <c r="A4304" i="2"/>
  <c r="A4303" i="2"/>
  <c r="A4302" i="2"/>
  <c r="A4301" i="2"/>
  <c r="A4300" i="2"/>
  <c r="A4299" i="2"/>
  <c r="A4298" i="2"/>
  <c r="A4297" i="2"/>
  <c r="A4296" i="2"/>
  <c r="A4295" i="2"/>
  <c r="A4294" i="2"/>
  <c r="A4293" i="2"/>
  <c r="A4292" i="2"/>
  <c r="A4291" i="2"/>
  <c r="A4290" i="2"/>
  <c r="A4289" i="2"/>
  <c r="A4288" i="2"/>
  <c r="A4287" i="2"/>
  <c r="A4286" i="2"/>
  <c r="A4285" i="2"/>
  <c r="A4284" i="2"/>
  <c r="A4283" i="2"/>
  <c r="A4282" i="2"/>
  <c r="A4281" i="2"/>
  <c r="A4280" i="2"/>
  <c r="A4279" i="2"/>
  <c r="A4278" i="2"/>
  <c r="A4277" i="2"/>
  <c r="A4276" i="2"/>
  <c r="A4275" i="2"/>
  <c r="A4274" i="2"/>
  <c r="A4273" i="2"/>
  <c r="A4272" i="2"/>
  <c r="A4271" i="2"/>
  <c r="A4270" i="2"/>
  <c r="A4269" i="2"/>
  <c r="A4268" i="2"/>
  <c r="A4267" i="2"/>
  <c r="A4266" i="2"/>
  <c r="A4265" i="2"/>
  <c r="A4264" i="2"/>
  <c r="A4263" i="2"/>
  <c r="A4262" i="2"/>
  <c r="A4261" i="2"/>
  <c r="A4260" i="2"/>
  <c r="A4259" i="2"/>
  <c r="A4258" i="2"/>
  <c r="A4257" i="2"/>
  <c r="A4256" i="2"/>
  <c r="A4255" i="2"/>
  <c r="A4254" i="2"/>
  <c r="A4253" i="2"/>
  <c r="A4252" i="2"/>
  <c r="A4251" i="2"/>
  <c r="A4250" i="2"/>
  <c r="A4249" i="2"/>
  <c r="A4248" i="2"/>
  <c r="A4247" i="2"/>
  <c r="A4246" i="2"/>
  <c r="A4245" i="2"/>
  <c r="A4244" i="2"/>
  <c r="A4243" i="2"/>
  <c r="A4242" i="2"/>
  <c r="A4241" i="2"/>
  <c r="A4240" i="2"/>
  <c r="A4239" i="2"/>
  <c r="A4238" i="2"/>
  <c r="A4237" i="2"/>
  <c r="A4236" i="2"/>
  <c r="A4235" i="2"/>
  <c r="A4234" i="2"/>
  <c r="A4233" i="2"/>
  <c r="A4232" i="2"/>
  <c r="A4231" i="2"/>
  <c r="A4230" i="2"/>
  <c r="A4229" i="2"/>
  <c r="A4228" i="2"/>
  <c r="A4227" i="2"/>
  <c r="A4226" i="2"/>
  <c r="A4225" i="2"/>
  <c r="A4224" i="2"/>
  <c r="A4223" i="2"/>
  <c r="A4222" i="2"/>
  <c r="A4221" i="2"/>
  <c r="A4220" i="2"/>
  <c r="A4219" i="2"/>
  <c r="A4218" i="2"/>
  <c r="A4217" i="2"/>
  <c r="A4216" i="2"/>
  <c r="A4215" i="2"/>
  <c r="A4214" i="2"/>
  <c r="A4213" i="2"/>
  <c r="A4212" i="2"/>
  <c r="A4211" i="2"/>
  <c r="A4210" i="2"/>
  <c r="A4209" i="2"/>
  <c r="A4208" i="2"/>
  <c r="A4207" i="2"/>
  <c r="A4206" i="2"/>
  <c r="A4205" i="2"/>
  <c r="A4204" i="2"/>
  <c r="A4203" i="2"/>
  <c r="A4202" i="2"/>
  <c r="A4201" i="2"/>
  <c r="A4200" i="2"/>
  <c r="A4199" i="2"/>
  <c r="A4198" i="2"/>
  <c r="A4197" i="2"/>
  <c r="A4196" i="2"/>
  <c r="A4195" i="2"/>
  <c r="A4194" i="2"/>
  <c r="A4193" i="2"/>
  <c r="A4192" i="2"/>
  <c r="A4191" i="2"/>
  <c r="A4190" i="2"/>
  <c r="A4189" i="2"/>
  <c r="A4188" i="2"/>
  <c r="A4187" i="2"/>
  <c r="A4186" i="2"/>
  <c r="A4185" i="2"/>
  <c r="A4184" i="2"/>
  <c r="A4183" i="2"/>
  <c r="A4182" i="2"/>
  <c r="A4181" i="2"/>
  <c r="A4180" i="2"/>
  <c r="A4179" i="2"/>
  <c r="A4178" i="2"/>
  <c r="A4177" i="2"/>
  <c r="A4176" i="2"/>
  <c r="A4175" i="2"/>
  <c r="A4174" i="2"/>
  <c r="A4173" i="2"/>
  <c r="A4172" i="2"/>
  <c r="A4171" i="2"/>
  <c r="A4170" i="2"/>
  <c r="A4169" i="2"/>
  <c r="A4168" i="2"/>
  <c r="A4167" i="2"/>
  <c r="A4166" i="2"/>
  <c r="A4165" i="2"/>
  <c r="A4164" i="2"/>
  <c r="A4163" i="2"/>
  <c r="A4162" i="2"/>
  <c r="A4161" i="2"/>
  <c r="A4160" i="2"/>
  <c r="A4159" i="2"/>
  <c r="A4158" i="2"/>
  <c r="A4157" i="2"/>
  <c r="A4156" i="2"/>
  <c r="A4155" i="2"/>
  <c r="A4154" i="2"/>
  <c r="A4153" i="2"/>
  <c r="A4152" i="2"/>
  <c r="A4151" i="2"/>
  <c r="A4150" i="2"/>
  <c r="A4149" i="2"/>
  <c r="A4148" i="2"/>
  <c r="A4147" i="2"/>
  <c r="A4146" i="2"/>
  <c r="A4145" i="2"/>
  <c r="A4144" i="2"/>
  <c r="A4143" i="2"/>
  <c r="A4142" i="2"/>
  <c r="A4141" i="2"/>
  <c r="A4140" i="2"/>
  <c r="A4139" i="2"/>
  <c r="A4138" i="2"/>
  <c r="A4137" i="2"/>
  <c r="A4136" i="2"/>
  <c r="A4135" i="2"/>
  <c r="A4134" i="2"/>
  <c r="A4133" i="2"/>
  <c r="A4132" i="2"/>
  <c r="A4131" i="2"/>
  <c r="A4130" i="2"/>
  <c r="A4129" i="2"/>
  <c r="A4128" i="2"/>
  <c r="A4127" i="2"/>
  <c r="A4126" i="2"/>
  <c r="A4125" i="2"/>
  <c r="A4124" i="2"/>
  <c r="A4123" i="2"/>
  <c r="A4122" i="2"/>
  <c r="A4121" i="2"/>
  <c r="A4120" i="2"/>
  <c r="A4119" i="2"/>
  <c r="A4118" i="2"/>
  <c r="A4117" i="2"/>
  <c r="A4116" i="2"/>
  <c r="A4115" i="2"/>
  <c r="A4114" i="2"/>
  <c r="A4113" i="2"/>
  <c r="A4112" i="2"/>
  <c r="A4111" i="2"/>
  <c r="A4110" i="2"/>
  <c r="A4109" i="2"/>
  <c r="A4108" i="2"/>
  <c r="A4107" i="2"/>
  <c r="A4106" i="2"/>
  <c r="A4105" i="2"/>
  <c r="A4104" i="2"/>
  <c r="A4103" i="2"/>
  <c r="A4102" i="2"/>
  <c r="A4101" i="2"/>
  <c r="A4100" i="2"/>
  <c r="A4099" i="2"/>
  <c r="A4098" i="2"/>
  <c r="A4097" i="2"/>
  <c r="A4096" i="2"/>
  <c r="A4095" i="2"/>
  <c r="A4094" i="2"/>
  <c r="A4093" i="2"/>
  <c r="A4092" i="2"/>
  <c r="A4091" i="2"/>
  <c r="A4090" i="2"/>
  <c r="A4089" i="2"/>
  <c r="A4088" i="2"/>
  <c r="A4087" i="2"/>
  <c r="A4086" i="2"/>
  <c r="A4085" i="2"/>
  <c r="A4084" i="2"/>
  <c r="A4083" i="2"/>
  <c r="A4082" i="2"/>
  <c r="A4081" i="2"/>
  <c r="A4080" i="2"/>
  <c r="A4079" i="2"/>
  <c r="A4078" i="2"/>
  <c r="A4077" i="2"/>
  <c r="A4076" i="2"/>
  <c r="A4075" i="2"/>
  <c r="A4074" i="2"/>
  <c r="A4073" i="2"/>
  <c r="A4072" i="2"/>
  <c r="A4071" i="2"/>
  <c r="A4070" i="2"/>
  <c r="A4069" i="2"/>
  <c r="A4068" i="2"/>
  <c r="A4067" i="2"/>
  <c r="A4066" i="2"/>
  <c r="A4065" i="2"/>
  <c r="A4064" i="2"/>
  <c r="A4063" i="2"/>
  <c r="A4062" i="2"/>
  <c r="A4061" i="2"/>
  <c r="A4060" i="2"/>
  <c r="A4059" i="2"/>
  <c r="A4058" i="2"/>
  <c r="A4057" i="2"/>
  <c r="A4056" i="2"/>
  <c r="A4055" i="2"/>
  <c r="A4054" i="2"/>
  <c r="A4053" i="2"/>
  <c r="A4052" i="2"/>
  <c r="A4051" i="2"/>
  <c r="A4050" i="2"/>
  <c r="A4049" i="2"/>
  <c r="A4048" i="2"/>
  <c r="A4047" i="2"/>
  <c r="A4046" i="2"/>
  <c r="A4045" i="2"/>
  <c r="A4044" i="2"/>
  <c r="A4043" i="2"/>
  <c r="A4042" i="2"/>
  <c r="A4041" i="2"/>
  <c r="A4040" i="2"/>
  <c r="A4039" i="2"/>
  <c r="A4038" i="2"/>
  <c r="A4037" i="2"/>
  <c r="A4036" i="2"/>
  <c r="A4035" i="2"/>
  <c r="A4034" i="2"/>
  <c r="A4033" i="2"/>
  <c r="A4032" i="2"/>
  <c r="A4031" i="2"/>
  <c r="A4030" i="2"/>
  <c r="A4029" i="2"/>
  <c r="A4028" i="2"/>
  <c r="A4027" i="2"/>
  <c r="A4026" i="2"/>
  <c r="A4025" i="2"/>
  <c r="A4024" i="2"/>
  <c r="A4023" i="2"/>
  <c r="A4022" i="2"/>
  <c r="A4021" i="2"/>
  <c r="A4020" i="2"/>
  <c r="A4019" i="2"/>
  <c r="A4018" i="2"/>
  <c r="A4017" i="2"/>
  <c r="A4016" i="2"/>
  <c r="A4015" i="2"/>
  <c r="A4014" i="2"/>
  <c r="A4013" i="2"/>
  <c r="A4012" i="2"/>
  <c r="A4011" i="2"/>
  <c r="A4010" i="2"/>
  <c r="A4009" i="2"/>
  <c r="A4008" i="2"/>
  <c r="A4007" i="2"/>
  <c r="A4006" i="2"/>
  <c r="A4005" i="2"/>
  <c r="A4004" i="2"/>
  <c r="A4003" i="2"/>
  <c r="A4002" i="2"/>
  <c r="A4001" i="2"/>
  <c r="A4000" i="2"/>
  <c r="A3999" i="2"/>
  <c r="A3998" i="2"/>
  <c r="A3997" i="2"/>
  <c r="A3996" i="2"/>
  <c r="A3995" i="2"/>
  <c r="A3994" i="2"/>
  <c r="A3993" i="2"/>
  <c r="A3992" i="2"/>
  <c r="A3991" i="2"/>
  <c r="A3990" i="2"/>
  <c r="A3989" i="2"/>
  <c r="A3988" i="2"/>
  <c r="A3987" i="2"/>
  <c r="A3986" i="2"/>
  <c r="A3985" i="2"/>
  <c r="A3984" i="2"/>
  <c r="A3983" i="2"/>
  <c r="A3982" i="2"/>
  <c r="A3981" i="2"/>
  <c r="A3980" i="2"/>
  <c r="A3979" i="2"/>
  <c r="A3978" i="2"/>
  <c r="A3977" i="2"/>
  <c r="A3976" i="2"/>
  <c r="A3975" i="2"/>
  <c r="A3974" i="2"/>
  <c r="A3973" i="2"/>
  <c r="A3972" i="2"/>
  <c r="A3971" i="2"/>
  <c r="A3970" i="2"/>
  <c r="A3969" i="2"/>
  <c r="A3968" i="2"/>
  <c r="A3967" i="2"/>
  <c r="A3966" i="2"/>
  <c r="A3965" i="2"/>
  <c r="A3964" i="2"/>
  <c r="A3963" i="2"/>
  <c r="A3962" i="2"/>
  <c r="A3961" i="2"/>
  <c r="A3960" i="2"/>
  <c r="A3959" i="2"/>
  <c r="A3958" i="2"/>
  <c r="A3957" i="2"/>
  <c r="A3956" i="2"/>
  <c r="A3955" i="2"/>
  <c r="A3954" i="2"/>
  <c r="A3953" i="2"/>
  <c r="A3952" i="2"/>
  <c r="A3951" i="2"/>
  <c r="A3950" i="2"/>
  <c r="A3949" i="2"/>
  <c r="A3948" i="2"/>
  <c r="A3947" i="2"/>
  <c r="A3946" i="2"/>
  <c r="A3945" i="2"/>
  <c r="A3944" i="2"/>
  <c r="A3943" i="2"/>
  <c r="A3942" i="2"/>
  <c r="A3941" i="2"/>
  <c r="A3940" i="2"/>
  <c r="A3939" i="2"/>
  <c r="A3938" i="2"/>
  <c r="A3937" i="2"/>
  <c r="A3936" i="2"/>
  <c r="A3935" i="2"/>
  <c r="A3934" i="2"/>
  <c r="A3933" i="2"/>
  <c r="A3932" i="2"/>
  <c r="A3931" i="2"/>
  <c r="A3930" i="2"/>
  <c r="A3929" i="2"/>
  <c r="A3928" i="2"/>
  <c r="A3927" i="2"/>
  <c r="A3926" i="2"/>
  <c r="A3925" i="2"/>
  <c r="A3924" i="2"/>
  <c r="A3923" i="2"/>
  <c r="A3922" i="2"/>
  <c r="A3921" i="2"/>
  <c r="A3920" i="2"/>
  <c r="A3919" i="2"/>
  <c r="A3918" i="2"/>
  <c r="A3917" i="2"/>
  <c r="A3916" i="2"/>
  <c r="A3915" i="2"/>
  <c r="A3914" i="2"/>
  <c r="A3913" i="2"/>
  <c r="A3912" i="2"/>
  <c r="A3911" i="2"/>
  <c r="A3910" i="2"/>
  <c r="A3909" i="2"/>
  <c r="A3908" i="2"/>
  <c r="A3907" i="2"/>
  <c r="A3906" i="2"/>
  <c r="A3905" i="2"/>
  <c r="A3904" i="2"/>
  <c r="A3903" i="2"/>
  <c r="A3902" i="2"/>
  <c r="A3901" i="2"/>
  <c r="A3900" i="2"/>
  <c r="A3899" i="2"/>
  <c r="A3898" i="2"/>
  <c r="A3897" i="2"/>
  <c r="A3896" i="2"/>
  <c r="A3895" i="2"/>
  <c r="A3894" i="2"/>
  <c r="A3893" i="2"/>
  <c r="A3892" i="2"/>
  <c r="A3891" i="2"/>
  <c r="A3890" i="2"/>
  <c r="A3889" i="2"/>
  <c r="A3888" i="2"/>
  <c r="A3887" i="2"/>
  <c r="A3886" i="2"/>
  <c r="A3885" i="2"/>
  <c r="A3884" i="2"/>
  <c r="A3883" i="2"/>
  <c r="A3882" i="2"/>
  <c r="A3881" i="2"/>
  <c r="A3880" i="2"/>
  <c r="A3879" i="2"/>
  <c r="A3878" i="2"/>
  <c r="A3877" i="2"/>
  <c r="A3876" i="2"/>
  <c r="A3875" i="2"/>
  <c r="A3874" i="2"/>
  <c r="A3873" i="2"/>
  <c r="A3872" i="2"/>
  <c r="A3871" i="2"/>
  <c r="A3870" i="2"/>
  <c r="A3869" i="2"/>
  <c r="A3868" i="2"/>
  <c r="A3867" i="2"/>
  <c r="A3866" i="2"/>
  <c r="A3865" i="2"/>
  <c r="A3864" i="2"/>
  <c r="A3863" i="2"/>
  <c r="A3862" i="2"/>
  <c r="A3861" i="2"/>
  <c r="A3860" i="2"/>
  <c r="A3859" i="2"/>
  <c r="A3858" i="2"/>
  <c r="A3857" i="2"/>
  <c r="A3856" i="2"/>
  <c r="A3855" i="2"/>
  <c r="A3854" i="2"/>
  <c r="A3853" i="2"/>
  <c r="A3852" i="2"/>
  <c r="A3851" i="2"/>
  <c r="A3850" i="2"/>
  <c r="A3849" i="2"/>
  <c r="A3848" i="2"/>
  <c r="A3847" i="2"/>
  <c r="A3846" i="2"/>
  <c r="A3845" i="2"/>
  <c r="A3844" i="2"/>
  <c r="A3843" i="2"/>
  <c r="A3842" i="2"/>
  <c r="A3841" i="2"/>
  <c r="A3840" i="2"/>
  <c r="A3839" i="2"/>
  <c r="A3838" i="2"/>
  <c r="A3837" i="2"/>
  <c r="A3836" i="2"/>
  <c r="A3835" i="2"/>
  <c r="A3834" i="2"/>
  <c r="A3833" i="2"/>
  <c r="A3832" i="2"/>
  <c r="A3831" i="2"/>
  <c r="A3830" i="2"/>
  <c r="A3829" i="2"/>
  <c r="A3828" i="2"/>
  <c r="A3827" i="2"/>
  <c r="A3826" i="2"/>
  <c r="A3825" i="2"/>
  <c r="A3824" i="2"/>
  <c r="A3823" i="2"/>
  <c r="A3822" i="2"/>
  <c r="A3821" i="2"/>
  <c r="A3820" i="2"/>
  <c r="A3819" i="2"/>
  <c r="A3818" i="2"/>
  <c r="A3817" i="2"/>
  <c r="A3816" i="2"/>
  <c r="A3815" i="2"/>
  <c r="A3814" i="2"/>
  <c r="A3813" i="2"/>
  <c r="A3812" i="2"/>
  <c r="A3811" i="2"/>
  <c r="A3810" i="2"/>
  <c r="A3809" i="2"/>
  <c r="A3808" i="2"/>
  <c r="A3807" i="2"/>
  <c r="A3806" i="2"/>
  <c r="A3805" i="2"/>
  <c r="A3804" i="2"/>
  <c r="A3803" i="2"/>
  <c r="A3802" i="2"/>
  <c r="A3801" i="2"/>
  <c r="A3800" i="2"/>
  <c r="A3799" i="2"/>
  <c r="A3798" i="2"/>
  <c r="A3797" i="2"/>
  <c r="A3796" i="2"/>
  <c r="A3795" i="2"/>
  <c r="A3794" i="2"/>
  <c r="A3793" i="2"/>
  <c r="A3792" i="2"/>
  <c r="A3791" i="2"/>
  <c r="A3790" i="2"/>
  <c r="A3789" i="2"/>
  <c r="A3788" i="2"/>
  <c r="A3787" i="2"/>
  <c r="A3786" i="2"/>
  <c r="A3785" i="2"/>
  <c r="A3784" i="2"/>
  <c r="A3783" i="2"/>
  <c r="A3782" i="2"/>
  <c r="A3781" i="2"/>
  <c r="A3780" i="2"/>
  <c r="A3779" i="2"/>
  <c r="A3778" i="2"/>
  <c r="A3777" i="2"/>
  <c r="A3776" i="2"/>
  <c r="A3775" i="2"/>
  <c r="A3774" i="2"/>
  <c r="A3773" i="2"/>
  <c r="A3772" i="2"/>
  <c r="A3771" i="2"/>
  <c r="A3770" i="2"/>
  <c r="A3769" i="2"/>
  <c r="A3768" i="2"/>
  <c r="A3767" i="2"/>
  <c r="A3766" i="2"/>
  <c r="A3765" i="2"/>
  <c r="A3764" i="2"/>
  <c r="A3763" i="2"/>
  <c r="A3762" i="2"/>
  <c r="A3761" i="2"/>
  <c r="A3760" i="2"/>
  <c r="A3759" i="2"/>
  <c r="A3758" i="2"/>
  <c r="A3757" i="2"/>
  <c r="A3756" i="2"/>
  <c r="A3755" i="2"/>
  <c r="A3754" i="2"/>
  <c r="A3753" i="2"/>
  <c r="A3752" i="2"/>
  <c r="A3751" i="2"/>
  <c r="A3750" i="2"/>
  <c r="A3749" i="2"/>
  <c r="A3748" i="2"/>
  <c r="A3747" i="2"/>
  <c r="A3746" i="2"/>
  <c r="A3745" i="2"/>
  <c r="A3744" i="2"/>
  <c r="A3743" i="2"/>
  <c r="A3742" i="2"/>
  <c r="A3741" i="2"/>
  <c r="A3740" i="2"/>
  <c r="A3739" i="2"/>
  <c r="A3738" i="2"/>
  <c r="A3737" i="2"/>
  <c r="A3736" i="2"/>
  <c r="A3735" i="2"/>
  <c r="A3734" i="2"/>
  <c r="A3733" i="2"/>
  <c r="A3732" i="2"/>
  <c r="A3731" i="2"/>
  <c r="A3730" i="2"/>
  <c r="A3729" i="2"/>
  <c r="A3728" i="2"/>
  <c r="A3727" i="2"/>
  <c r="A3726" i="2"/>
  <c r="A3725" i="2"/>
  <c r="A3724" i="2"/>
  <c r="A3723" i="2"/>
  <c r="A3722" i="2"/>
  <c r="A3721" i="2"/>
  <c r="A3720" i="2"/>
  <c r="A3719" i="2"/>
  <c r="A3718" i="2"/>
  <c r="A3717" i="2"/>
  <c r="A3716" i="2"/>
  <c r="A3715" i="2"/>
  <c r="A3714" i="2"/>
  <c r="A3713" i="2"/>
  <c r="A3712" i="2"/>
  <c r="A3711" i="2"/>
  <c r="A3710" i="2"/>
  <c r="A3709" i="2"/>
  <c r="A3708" i="2"/>
  <c r="A3707" i="2"/>
  <c r="A3706" i="2"/>
  <c r="A3705" i="2"/>
  <c r="A3704" i="2"/>
  <c r="A3703" i="2"/>
  <c r="A3702" i="2"/>
  <c r="A3701" i="2"/>
  <c r="A3700" i="2"/>
  <c r="A3699" i="2"/>
  <c r="A3698" i="2"/>
  <c r="A3697" i="2"/>
  <c r="A3696" i="2"/>
  <c r="A3695" i="2"/>
  <c r="A3694" i="2"/>
  <c r="A3693" i="2"/>
  <c r="A3692" i="2"/>
  <c r="A3691" i="2"/>
  <c r="A3690" i="2"/>
  <c r="A3689" i="2"/>
  <c r="A3688" i="2"/>
  <c r="A3687" i="2"/>
  <c r="A3686" i="2"/>
  <c r="A3685" i="2"/>
  <c r="A3684" i="2"/>
  <c r="A3683" i="2"/>
  <c r="A3682" i="2"/>
  <c r="A3681" i="2"/>
  <c r="A3680" i="2"/>
  <c r="A3679" i="2"/>
  <c r="A3678" i="2"/>
  <c r="A3677" i="2"/>
  <c r="A3676" i="2"/>
  <c r="A3675" i="2"/>
  <c r="A3674" i="2"/>
  <c r="A3673" i="2"/>
  <c r="A3672" i="2"/>
  <c r="A3671" i="2"/>
  <c r="A3670" i="2"/>
  <c r="A3669" i="2"/>
  <c r="A3668" i="2"/>
  <c r="A3667" i="2"/>
  <c r="A3666" i="2"/>
  <c r="A3665" i="2"/>
  <c r="A3664" i="2"/>
  <c r="A3663" i="2"/>
  <c r="A3662" i="2"/>
  <c r="A3661" i="2"/>
  <c r="A3660" i="2"/>
  <c r="A3659" i="2"/>
  <c r="A3658" i="2"/>
  <c r="A3657" i="2"/>
  <c r="A3656" i="2"/>
  <c r="A3655" i="2"/>
  <c r="A3654" i="2"/>
  <c r="A3653" i="2"/>
  <c r="A3652" i="2"/>
  <c r="A3651" i="2"/>
  <c r="A3650" i="2"/>
  <c r="A3649" i="2"/>
  <c r="A3648" i="2"/>
  <c r="A3647" i="2"/>
  <c r="A3646" i="2"/>
  <c r="A3645" i="2"/>
  <c r="A3644" i="2"/>
  <c r="A3643" i="2"/>
  <c r="A3642" i="2"/>
  <c r="A3641" i="2"/>
  <c r="A3640" i="2"/>
  <c r="A3639" i="2"/>
  <c r="A3638" i="2"/>
  <c r="A3637" i="2"/>
  <c r="A3636" i="2"/>
  <c r="A3635" i="2"/>
  <c r="A3634" i="2"/>
  <c r="A3633" i="2"/>
  <c r="A3632" i="2"/>
  <c r="A3631" i="2"/>
  <c r="A3630" i="2"/>
  <c r="A3629" i="2"/>
  <c r="A3628" i="2"/>
  <c r="A3627" i="2"/>
  <c r="A3626" i="2"/>
  <c r="A3625" i="2"/>
  <c r="A3624" i="2"/>
  <c r="A3623" i="2"/>
  <c r="A3622" i="2"/>
  <c r="A3621" i="2"/>
  <c r="A3620" i="2"/>
  <c r="A3619" i="2"/>
  <c r="A3618" i="2"/>
  <c r="A3617" i="2"/>
  <c r="A3616" i="2"/>
  <c r="A3615" i="2"/>
  <c r="A3614" i="2"/>
  <c r="A3613" i="2"/>
  <c r="A3612" i="2"/>
  <c r="A3611" i="2"/>
  <c r="A3610" i="2"/>
  <c r="A3609" i="2"/>
  <c r="A3608" i="2"/>
  <c r="A3607" i="2"/>
  <c r="A3606" i="2"/>
  <c r="A3605" i="2"/>
  <c r="A3604" i="2"/>
  <c r="A3603" i="2"/>
  <c r="A3602" i="2"/>
  <c r="A3601" i="2"/>
  <c r="A3600" i="2"/>
  <c r="A3599" i="2"/>
  <c r="A3598" i="2"/>
  <c r="A3597" i="2"/>
  <c r="A3596" i="2"/>
  <c r="A3595" i="2"/>
  <c r="A3594" i="2"/>
  <c r="A3593" i="2"/>
  <c r="A3592" i="2"/>
  <c r="A3591" i="2"/>
  <c r="A3590" i="2"/>
  <c r="A3589" i="2"/>
  <c r="A3588" i="2"/>
  <c r="A3587" i="2"/>
  <c r="A3586" i="2"/>
  <c r="A3585" i="2"/>
  <c r="A3584" i="2"/>
  <c r="A3583" i="2"/>
  <c r="A3582" i="2"/>
  <c r="A3581" i="2"/>
  <c r="A3580" i="2"/>
  <c r="A3579" i="2"/>
  <c r="A3578" i="2"/>
  <c r="A3577" i="2"/>
  <c r="A3576" i="2"/>
  <c r="A3575" i="2"/>
  <c r="A3574" i="2"/>
  <c r="A3573" i="2"/>
  <c r="A3572" i="2"/>
  <c r="A3571" i="2"/>
  <c r="A3570" i="2"/>
  <c r="A3569" i="2"/>
  <c r="A3568" i="2"/>
  <c r="A3567" i="2"/>
  <c r="A3566" i="2"/>
  <c r="A3565" i="2"/>
  <c r="A3564" i="2"/>
  <c r="A3563" i="2"/>
  <c r="A3562" i="2"/>
  <c r="A3561" i="2"/>
  <c r="A3560" i="2"/>
  <c r="A3559" i="2"/>
  <c r="A3558" i="2"/>
  <c r="A3557" i="2"/>
  <c r="A3556" i="2"/>
  <c r="A3555" i="2"/>
  <c r="A3554" i="2"/>
  <c r="A3553" i="2"/>
  <c r="A3552" i="2"/>
  <c r="A3551" i="2"/>
  <c r="A3550" i="2"/>
  <c r="A3549" i="2"/>
  <c r="A3548" i="2"/>
  <c r="A3547" i="2"/>
  <c r="A3546" i="2"/>
  <c r="A3545" i="2"/>
  <c r="A3544" i="2"/>
  <c r="A3543" i="2"/>
  <c r="A3542" i="2"/>
  <c r="A3541" i="2"/>
  <c r="A3540" i="2"/>
  <c r="A3539" i="2"/>
  <c r="A3538" i="2"/>
  <c r="A3537" i="2"/>
  <c r="A3536" i="2"/>
  <c r="A3535" i="2"/>
  <c r="A3534" i="2"/>
  <c r="A3533" i="2"/>
  <c r="A3532" i="2"/>
  <c r="A3531" i="2"/>
  <c r="A3530" i="2"/>
  <c r="A3529" i="2"/>
  <c r="A3528" i="2"/>
  <c r="A3527" i="2"/>
  <c r="A3526" i="2"/>
  <c r="A3525" i="2"/>
  <c r="A3524" i="2"/>
  <c r="A3523" i="2"/>
  <c r="A3522" i="2"/>
  <c r="A3521" i="2"/>
  <c r="A3520" i="2"/>
  <c r="A3519" i="2"/>
  <c r="A3518" i="2"/>
  <c r="A3517" i="2"/>
  <c r="A3516" i="2"/>
  <c r="A3515" i="2"/>
  <c r="A3514" i="2"/>
  <c r="A3513" i="2"/>
  <c r="A3512" i="2"/>
  <c r="A3511" i="2"/>
  <c r="A3510" i="2"/>
  <c r="A3509" i="2"/>
  <c r="A3508" i="2"/>
  <c r="A3507" i="2"/>
  <c r="A3506" i="2"/>
  <c r="A3505" i="2"/>
  <c r="A3504" i="2"/>
  <c r="A3503" i="2"/>
  <c r="A3502" i="2"/>
  <c r="A3501" i="2"/>
  <c r="A3500" i="2"/>
  <c r="A3499" i="2"/>
  <c r="A3498" i="2"/>
  <c r="A3497" i="2"/>
  <c r="A3496" i="2"/>
  <c r="A3495" i="2"/>
  <c r="A3494" i="2"/>
  <c r="A3493" i="2"/>
  <c r="A3492" i="2"/>
  <c r="A3491" i="2"/>
  <c r="A3490" i="2"/>
  <c r="A3489" i="2"/>
  <c r="A3488" i="2"/>
  <c r="A3487" i="2"/>
  <c r="A3486" i="2"/>
  <c r="A3485" i="2"/>
  <c r="A3484" i="2"/>
  <c r="A3483" i="2"/>
  <c r="A3482" i="2"/>
  <c r="A3481" i="2"/>
  <c r="A3480" i="2"/>
  <c r="A3479" i="2"/>
  <c r="A3478" i="2"/>
  <c r="A3477" i="2"/>
  <c r="A3476" i="2"/>
  <c r="A3475" i="2"/>
  <c r="A3474" i="2"/>
  <c r="A3473" i="2"/>
  <c r="A3472" i="2"/>
  <c r="A3471" i="2"/>
  <c r="A3470" i="2"/>
  <c r="A3469" i="2"/>
  <c r="A3468" i="2"/>
  <c r="A3467" i="2"/>
  <c r="A3466" i="2"/>
  <c r="A3465" i="2"/>
  <c r="A3464" i="2"/>
  <c r="A3463" i="2"/>
  <c r="A3462" i="2"/>
  <c r="A3461" i="2"/>
  <c r="A3460" i="2"/>
  <c r="A3459" i="2"/>
  <c r="A3458" i="2"/>
  <c r="A3457" i="2"/>
  <c r="A3456" i="2"/>
  <c r="A3455" i="2"/>
  <c r="A3454" i="2"/>
  <c r="A3453" i="2"/>
  <c r="A3452" i="2"/>
  <c r="A3451" i="2"/>
  <c r="A3450" i="2"/>
  <c r="A3449" i="2"/>
  <c r="A3448" i="2"/>
  <c r="A3447" i="2"/>
  <c r="A3446" i="2"/>
  <c r="A3445" i="2"/>
  <c r="A3444" i="2"/>
  <c r="A3443" i="2"/>
  <c r="A3442" i="2"/>
  <c r="A3441" i="2"/>
  <c r="A3440" i="2"/>
  <c r="A3439" i="2"/>
  <c r="A3438" i="2"/>
  <c r="A3437" i="2"/>
  <c r="A3436" i="2"/>
  <c r="A3435" i="2"/>
  <c r="A3434" i="2"/>
  <c r="A3433" i="2"/>
  <c r="A3432" i="2"/>
  <c r="A3431" i="2"/>
  <c r="A3430" i="2"/>
  <c r="A3429" i="2"/>
  <c r="A3428" i="2"/>
  <c r="A3427" i="2"/>
  <c r="A3426" i="2"/>
  <c r="A3425" i="2"/>
  <c r="A3424" i="2"/>
  <c r="A3423" i="2"/>
  <c r="A3422" i="2"/>
  <c r="A3421" i="2"/>
  <c r="A3420" i="2"/>
  <c r="A3419" i="2"/>
  <c r="A3418" i="2"/>
  <c r="A3417" i="2"/>
  <c r="A3416" i="2"/>
  <c r="A3415" i="2"/>
  <c r="A3414" i="2"/>
  <c r="A3413" i="2"/>
  <c r="A3412" i="2"/>
  <c r="A3411" i="2"/>
  <c r="A3410" i="2"/>
  <c r="A3409" i="2"/>
  <c r="A3408" i="2"/>
  <c r="A3407" i="2"/>
  <c r="A3406" i="2"/>
  <c r="A3405" i="2"/>
  <c r="A3404" i="2"/>
  <c r="A3403" i="2"/>
  <c r="A3402" i="2"/>
  <c r="A3401" i="2"/>
  <c r="A3400" i="2"/>
  <c r="A3399" i="2"/>
  <c r="A3398" i="2"/>
  <c r="A3397" i="2"/>
  <c r="A3396" i="2"/>
  <c r="A3395" i="2"/>
  <c r="A3394" i="2"/>
  <c r="A3393" i="2"/>
  <c r="A3392" i="2"/>
  <c r="A3391" i="2"/>
  <c r="A3390" i="2"/>
  <c r="A3389" i="2"/>
  <c r="A3388" i="2"/>
  <c r="A3387" i="2"/>
  <c r="A3386" i="2"/>
  <c r="A3385" i="2"/>
  <c r="A3384" i="2"/>
  <c r="A3383" i="2"/>
  <c r="A3382" i="2"/>
  <c r="A3381" i="2"/>
  <c r="A3380" i="2"/>
  <c r="A3379" i="2"/>
  <c r="A3378" i="2"/>
  <c r="A3377" i="2"/>
  <c r="A3376" i="2"/>
  <c r="A3375" i="2"/>
  <c r="A3374" i="2"/>
  <c r="A3373" i="2"/>
  <c r="A3372" i="2"/>
  <c r="A3371" i="2"/>
  <c r="A3370" i="2"/>
  <c r="A3369" i="2"/>
  <c r="A3368" i="2"/>
  <c r="A3367" i="2"/>
  <c r="A3366" i="2"/>
  <c r="A3365" i="2"/>
  <c r="A3364" i="2"/>
  <c r="A3363" i="2"/>
  <c r="A3362" i="2"/>
  <c r="A3361" i="2"/>
  <c r="A3360" i="2"/>
  <c r="A3359" i="2"/>
  <c r="A3358" i="2"/>
  <c r="A3357" i="2"/>
  <c r="A3356" i="2"/>
  <c r="A3355" i="2"/>
  <c r="A3354" i="2"/>
  <c r="A3353" i="2"/>
  <c r="A3352" i="2"/>
  <c r="A3351" i="2"/>
  <c r="A3350" i="2"/>
  <c r="A3349" i="2"/>
  <c r="A3348" i="2"/>
  <c r="A3347" i="2"/>
  <c r="A3346" i="2"/>
  <c r="A3345" i="2"/>
  <c r="A3344" i="2"/>
  <c r="A3343" i="2"/>
  <c r="A3342" i="2"/>
  <c r="A3341" i="2"/>
  <c r="A3340" i="2"/>
  <c r="A3339" i="2"/>
  <c r="A3338" i="2"/>
  <c r="A3337" i="2"/>
  <c r="A3336" i="2"/>
  <c r="A3335" i="2"/>
  <c r="A3334" i="2"/>
  <c r="A3333" i="2"/>
  <c r="A3332" i="2"/>
  <c r="A3331" i="2"/>
  <c r="A3330" i="2"/>
  <c r="A3329" i="2"/>
  <c r="A3328" i="2"/>
  <c r="A3327" i="2"/>
  <c r="A3326" i="2"/>
  <c r="A3325" i="2"/>
  <c r="A3324" i="2"/>
  <c r="A3323" i="2"/>
  <c r="A3322" i="2"/>
  <c r="A3321" i="2"/>
  <c r="A3320" i="2"/>
  <c r="A3319" i="2"/>
  <c r="A3318" i="2"/>
  <c r="A3317" i="2"/>
  <c r="A3316" i="2"/>
  <c r="A3315" i="2"/>
  <c r="A3314" i="2"/>
  <c r="A3313" i="2"/>
  <c r="A3312" i="2"/>
  <c r="A3311" i="2"/>
  <c r="A3310" i="2"/>
  <c r="A3309" i="2"/>
  <c r="A3308" i="2"/>
  <c r="A3307" i="2"/>
  <c r="A3306" i="2"/>
  <c r="A3305" i="2"/>
  <c r="A3304" i="2"/>
  <c r="A3303" i="2"/>
  <c r="A3302" i="2"/>
  <c r="A3301" i="2"/>
  <c r="A3300" i="2"/>
  <c r="A3299" i="2"/>
  <c r="A3298" i="2"/>
  <c r="A3297" i="2"/>
  <c r="A3296" i="2"/>
  <c r="A3295" i="2"/>
  <c r="A3294" i="2"/>
  <c r="A3293" i="2"/>
  <c r="A3292" i="2"/>
  <c r="A3291" i="2"/>
  <c r="A3290" i="2"/>
  <c r="A3289" i="2"/>
  <c r="A3288" i="2"/>
  <c r="A3287" i="2"/>
  <c r="A3286" i="2"/>
  <c r="A3285" i="2"/>
  <c r="A3284" i="2"/>
  <c r="A3283" i="2"/>
  <c r="A3282" i="2"/>
  <c r="A3281" i="2"/>
  <c r="A3280" i="2"/>
  <c r="A3279" i="2"/>
  <c r="A3278" i="2"/>
  <c r="A3277" i="2"/>
  <c r="A3276" i="2"/>
  <c r="A3275" i="2"/>
  <c r="A3274" i="2"/>
  <c r="A3273" i="2"/>
  <c r="A3272" i="2"/>
  <c r="A3271" i="2"/>
  <c r="A3270" i="2"/>
  <c r="A3269" i="2"/>
  <c r="A3268" i="2"/>
  <c r="A3267" i="2"/>
  <c r="A3266" i="2"/>
  <c r="A3265" i="2"/>
  <c r="A3264" i="2"/>
  <c r="A3263" i="2"/>
  <c r="A3262" i="2"/>
  <c r="A3261" i="2"/>
  <c r="A3260" i="2"/>
  <c r="A3259" i="2"/>
  <c r="A3258" i="2"/>
  <c r="A3257" i="2"/>
  <c r="A3256" i="2"/>
  <c r="A3255" i="2"/>
  <c r="A3254" i="2"/>
  <c r="A3253" i="2"/>
  <c r="A3252" i="2"/>
  <c r="A3251" i="2"/>
  <c r="A3250" i="2"/>
  <c r="A3249" i="2"/>
  <c r="A3248" i="2"/>
  <c r="A3247" i="2"/>
  <c r="A3246" i="2"/>
  <c r="A3245" i="2"/>
  <c r="A3244" i="2"/>
  <c r="A3243" i="2"/>
  <c r="A3242" i="2"/>
  <c r="A3241" i="2"/>
  <c r="A3240" i="2"/>
  <c r="A3239" i="2"/>
  <c r="A3238" i="2"/>
  <c r="A3237" i="2"/>
  <c r="A3236" i="2"/>
  <c r="A3235" i="2"/>
  <c r="A3234" i="2"/>
  <c r="A3233" i="2"/>
  <c r="A3232" i="2"/>
  <c r="A3231" i="2"/>
  <c r="A3230" i="2"/>
  <c r="A3229" i="2"/>
  <c r="A3228" i="2"/>
  <c r="A3227" i="2"/>
  <c r="A3226" i="2"/>
  <c r="A3225" i="2"/>
  <c r="A3224" i="2"/>
  <c r="A3223" i="2"/>
  <c r="A3222" i="2"/>
  <c r="A3221" i="2"/>
  <c r="A3220" i="2"/>
  <c r="A3219" i="2"/>
  <c r="A3218" i="2"/>
  <c r="A3217" i="2"/>
  <c r="A3216" i="2"/>
  <c r="A3215" i="2"/>
  <c r="A3214" i="2"/>
  <c r="A3213" i="2"/>
  <c r="A3212" i="2"/>
  <c r="A3211" i="2"/>
  <c r="A3210" i="2"/>
  <c r="A3209" i="2"/>
  <c r="A3208" i="2"/>
  <c r="A3207" i="2"/>
  <c r="A3206" i="2"/>
  <c r="A3205" i="2"/>
  <c r="A3204" i="2"/>
  <c r="A3203" i="2"/>
  <c r="A3202" i="2"/>
  <c r="A3201" i="2"/>
  <c r="A3200" i="2"/>
  <c r="A3199" i="2"/>
  <c r="A3198" i="2"/>
  <c r="A3197" i="2"/>
  <c r="A3196" i="2"/>
  <c r="A3195" i="2"/>
  <c r="A3194" i="2"/>
  <c r="A3193" i="2"/>
  <c r="A3192" i="2"/>
  <c r="A3191" i="2"/>
  <c r="A3190" i="2"/>
  <c r="A3189" i="2"/>
  <c r="A3188" i="2"/>
  <c r="A3187" i="2"/>
  <c r="A3186" i="2"/>
  <c r="A3185" i="2"/>
  <c r="A3184" i="2"/>
  <c r="A3183" i="2"/>
  <c r="A3182" i="2"/>
  <c r="A3181" i="2"/>
  <c r="A3180" i="2"/>
  <c r="A3179" i="2"/>
  <c r="A3178" i="2"/>
  <c r="A3177" i="2"/>
  <c r="A3176" i="2"/>
  <c r="A3175" i="2"/>
  <c r="A3174" i="2"/>
  <c r="A3173" i="2"/>
  <c r="A3172" i="2"/>
  <c r="A3171" i="2"/>
  <c r="A3170" i="2"/>
  <c r="A3169" i="2"/>
  <c r="A3168" i="2"/>
  <c r="A3167" i="2"/>
  <c r="A3166" i="2"/>
  <c r="A3165" i="2"/>
  <c r="A3164" i="2"/>
  <c r="A3163" i="2"/>
  <c r="A3162" i="2"/>
  <c r="A3161" i="2"/>
  <c r="A3160" i="2"/>
  <c r="A3159" i="2"/>
  <c r="A3158" i="2"/>
  <c r="A3157" i="2"/>
  <c r="A3156" i="2"/>
  <c r="A3155" i="2"/>
  <c r="A3154" i="2"/>
  <c r="A3153" i="2"/>
  <c r="A3152" i="2"/>
  <c r="A3151" i="2"/>
  <c r="A3150" i="2"/>
  <c r="A3149" i="2"/>
  <c r="A3148" i="2"/>
  <c r="A3147" i="2"/>
  <c r="A3146" i="2"/>
  <c r="A3145" i="2"/>
  <c r="A3144" i="2"/>
  <c r="A3143" i="2"/>
  <c r="A3142" i="2"/>
  <c r="A3141" i="2"/>
  <c r="A3140" i="2"/>
  <c r="A3139" i="2"/>
  <c r="A3138" i="2"/>
  <c r="A3137" i="2"/>
  <c r="A3136" i="2"/>
  <c r="A3135" i="2"/>
  <c r="A3134" i="2"/>
  <c r="A3133" i="2"/>
  <c r="A3132" i="2"/>
  <c r="A3131" i="2"/>
  <c r="A3130" i="2"/>
  <c r="A3129" i="2"/>
  <c r="A3128" i="2"/>
  <c r="A3127" i="2"/>
  <c r="A3126" i="2"/>
  <c r="A3125" i="2"/>
  <c r="A3124" i="2"/>
  <c r="A3123" i="2"/>
  <c r="A3122" i="2"/>
  <c r="A3121" i="2"/>
  <c r="A3120" i="2"/>
  <c r="A3119" i="2"/>
  <c r="A3118" i="2"/>
  <c r="A3117" i="2"/>
  <c r="A3116" i="2"/>
  <c r="A3115" i="2"/>
  <c r="A3114" i="2"/>
  <c r="A3113" i="2"/>
  <c r="A3112" i="2"/>
  <c r="A3111" i="2"/>
  <c r="A3110" i="2"/>
  <c r="A3109" i="2"/>
  <c r="A3108" i="2"/>
  <c r="A3107" i="2"/>
  <c r="A3106" i="2"/>
  <c r="A3105" i="2"/>
  <c r="A3104" i="2"/>
  <c r="A3103" i="2"/>
  <c r="A3102" i="2"/>
  <c r="A3101" i="2"/>
  <c r="A3100" i="2"/>
  <c r="A3099" i="2"/>
  <c r="A3098" i="2"/>
  <c r="A3097" i="2"/>
  <c r="A3096" i="2"/>
  <c r="A3095" i="2"/>
  <c r="A3094" i="2"/>
  <c r="A3093" i="2"/>
  <c r="A3092" i="2"/>
  <c r="A3091" i="2"/>
  <c r="A3090" i="2"/>
  <c r="A3089" i="2"/>
  <c r="A3088" i="2"/>
  <c r="A3087" i="2"/>
  <c r="A3086" i="2"/>
  <c r="A3085" i="2"/>
  <c r="A3084" i="2"/>
  <c r="A3083" i="2"/>
  <c r="A3082" i="2"/>
  <c r="A3081" i="2"/>
  <c r="A3080" i="2"/>
  <c r="A3079" i="2"/>
  <c r="A3078" i="2"/>
  <c r="A3077" i="2"/>
  <c r="A3076" i="2"/>
  <c r="A3075" i="2"/>
  <c r="A3074" i="2"/>
  <c r="A3073" i="2"/>
  <c r="A3072" i="2"/>
  <c r="A3071" i="2"/>
  <c r="A3070" i="2"/>
  <c r="A3069" i="2"/>
  <c r="A3068" i="2"/>
  <c r="A3067" i="2"/>
  <c r="A3066" i="2"/>
  <c r="A3065" i="2"/>
  <c r="A3064" i="2"/>
  <c r="A3063" i="2"/>
  <c r="A3062" i="2"/>
  <c r="A3061" i="2"/>
  <c r="A3060" i="2"/>
  <c r="A3059" i="2"/>
  <c r="A3058" i="2"/>
  <c r="A3057" i="2"/>
  <c r="A3056" i="2"/>
  <c r="A3055" i="2"/>
  <c r="A3054" i="2"/>
  <c r="A3053" i="2"/>
  <c r="A3052" i="2"/>
  <c r="A3051" i="2"/>
  <c r="A3050" i="2"/>
  <c r="A3049" i="2"/>
  <c r="A3048" i="2"/>
  <c r="A3047" i="2"/>
  <c r="A3046" i="2"/>
  <c r="A3045" i="2"/>
  <c r="A3044" i="2"/>
  <c r="A3043" i="2"/>
  <c r="A3042" i="2"/>
  <c r="A3041" i="2"/>
  <c r="A3040" i="2"/>
  <c r="A3039" i="2"/>
  <c r="A3038" i="2"/>
  <c r="A3037" i="2"/>
  <c r="A3036" i="2"/>
  <c r="A3035" i="2"/>
  <c r="A3034" i="2"/>
  <c r="A3033" i="2"/>
  <c r="A3032" i="2"/>
  <c r="A3031" i="2"/>
  <c r="A3030" i="2"/>
  <c r="A3029" i="2"/>
  <c r="A3028" i="2"/>
  <c r="A3027" i="2"/>
  <c r="A3026" i="2"/>
  <c r="A3025" i="2"/>
  <c r="A3024" i="2"/>
  <c r="A3023" i="2"/>
  <c r="A3022" i="2"/>
  <c r="A3021" i="2"/>
  <c r="A3020" i="2"/>
  <c r="A3019" i="2"/>
  <c r="A3018" i="2"/>
  <c r="A3017" i="2"/>
  <c r="A3016" i="2"/>
  <c r="A3015" i="2"/>
  <c r="A3014" i="2"/>
  <c r="A3013" i="2"/>
  <c r="A3012" i="2"/>
  <c r="A3011" i="2"/>
  <c r="A3010" i="2"/>
  <c r="A3009" i="2"/>
  <c r="A3008" i="2"/>
  <c r="A3007" i="2"/>
  <c r="A3006" i="2"/>
  <c r="A3005" i="2"/>
  <c r="A3004" i="2"/>
  <c r="A3003" i="2"/>
  <c r="A3002" i="2"/>
  <c r="A3001" i="2"/>
  <c r="A3000" i="2"/>
  <c r="A2999" i="2"/>
  <c r="A2998" i="2"/>
  <c r="A2997" i="2"/>
  <c r="A2996" i="2"/>
  <c r="A2995" i="2"/>
  <c r="A2994" i="2"/>
  <c r="A2993" i="2"/>
  <c r="A2992" i="2"/>
  <c r="A2991" i="2"/>
  <c r="A2990" i="2"/>
  <c r="A2989" i="2"/>
  <c r="A2988" i="2"/>
  <c r="A2987" i="2"/>
  <c r="A2986" i="2"/>
  <c r="A2985" i="2"/>
  <c r="A2984" i="2"/>
  <c r="A2983" i="2"/>
  <c r="A2982" i="2"/>
  <c r="A2981" i="2"/>
  <c r="A2980" i="2"/>
  <c r="A2979" i="2"/>
  <c r="A2978" i="2"/>
  <c r="A2977" i="2"/>
  <c r="A2976" i="2"/>
  <c r="A2975" i="2"/>
  <c r="A2974" i="2"/>
  <c r="A2973" i="2"/>
  <c r="A2972" i="2"/>
  <c r="A2971" i="2"/>
  <c r="A2970" i="2"/>
  <c r="A2969" i="2"/>
  <c r="A2968" i="2"/>
  <c r="A2967" i="2"/>
  <c r="A2966" i="2"/>
  <c r="A2965" i="2"/>
  <c r="A2964" i="2"/>
  <c r="A2963" i="2"/>
  <c r="A2962" i="2"/>
  <c r="A2961" i="2"/>
  <c r="A2960" i="2"/>
  <c r="A2959" i="2"/>
  <c r="A2958" i="2"/>
  <c r="A2957" i="2"/>
  <c r="A2956" i="2"/>
  <c r="A2955" i="2"/>
  <c r="A2954" i="2"/>
  <c r="A2953" i="2"/>
  <c r="A2952" i="2"/>
  <c r="A2951" i="2"/>
  <c r="A2950" i="2"/>
  <c r="A2949" i="2"/>
  <c r="A2948" i="2"/>
  <c r="A2947" i="2"/>
  <c r="A2946" i="2"/>
  <c r="A2945" i="2"/>
  <c r="A2944" i="2"/>
  <c r="A2943" i="2"/>
  <c r="A2942" i="2"/>
  <c r="A2941" i="2"/>
  <c r="A2940" i="2"/>
  <c r="A2939" i="2"/>
  <c r="A2938" i="2"/>
  <c r="A2937" i="2"/>
  <c r="A2936" i="2"/>
  <c r="A2935" i="2"/>
  <c r="A2934" i="2"/>
  <c r="A2933" i="2"/>
  <c r="A2932" i="2"/>
  <c r="A2931" i="2"/>
  <c r="A2930" i="2"/>
  <c r="A2929" i="2"/>
  <c r="A2928" i="2"/>
  <c r="A2927" i="2"/>
  <c r="A2926" i="2"/>
  <c r="A2925" i="2"/>
  <c r="A2924" i="2"/>
  <c r="A2923" i="2"/>
  <c r="A2922" i="2"/>
  <c r="A2921" i="2"/>
  <c r="A2920" i="2"/>
  <c r="A2919" i="2"/>
  <c r="A2918" i="2"/>
  <c r="A2917" i="2"/>
  <c r="A2916" i="2"/>
  <c r="A2915" i="2"/>
  <c r="A2914" i="2"/>
  <c r="A2913" i="2"/>
  <c r="A2912" i="2"/>
  <c r="A2911" i="2"/>
  <c r="A2910" i="2"/>
  <c r="A2909" i="2"/>
  <c r="A2908" i="2"/>
  <c r="A2907" i="2"/>
  <c r="A2906" i="2"/>
  <c r="A2905" i="2"/>
  <c r="A2904" i="2"/>
  <c r="A2903" i="2"/>
  <c r="A2902" i="2"/>
  <c r="A2901" i="2"/>
  <c r="A2900" i="2"/>
  <c r="A2899" i="2"/>
  <c r="A2898" i="2"/>
  <c r="A2897" i="2"/>
  <c r="A2896" i="2"/>
  <c r="A2895" i="2"/>
  <c r="A2894" i="2"/>
  <c r="A2893" i="2"/>
  <c r="A2892" i="2"/>
  <c r="A2891" i="2"/>
  <c r="A2890" i="2"/>
  <c r="A2889" i="2"/>
  <c r="A2888" i="2"/>
  <c r="A2887" i="2"/>
  <c r="A2886" i="2"/>
  <c r="A2885" i="2"/>
  <c r="A2884" i="2"/>
  <c r="A2883" i="2"/>
  <c r="A2882" i="2"/>
  <c r="A2881" i="2"/>
  <c r="A2880" i="2"/>
  <c r="A2879" i="2"/>
  <c r="A2878" i="2"/>
  <c r="A2877" i="2"/>
  <c r="A2876" i="2"/>
  <c r="A2875" i="2"/>
  <c r="A2874" i="2"/>
  <c r="A2873" i="2"/>
  <c r="A2872" i="2"/>
  <c r="A2871" i="2"/>
  <c r="A2870" i="2"/>
  <c r="A2869" i="2"/>
  <c r="A2868" i="2"/>
  <c r="A2867" i="2"/>
  <c r="A2866" i="2"/>
  <c r="A2865" i="2"/>
  <c r="A2864" i="2"/>
  <c r="A2863" i="2"/>
  <c r="A2862" i="2"/>
  <c r="A2861" i="2"/>
  <c r="A2860" i="2"/>
  <c r="A2859" i="2"/>
  <c r="A2858" i="2"/>
  <c r="A2857" i="2"/>
  <c r="A2856" i="2"/>
  <c r="A2855" i="2"/>
  <c r="A2854" i="2"/>
  <c r="A2853" i="2"/>
  <c r="A2852" i="2"/>
  <c r="A2851" i="2"/>
  <c r="A2850" i="2"/>
  <c r="A2849" i="2"/>
  <c r="A2848" i="2"/>
  <c r="A2847" i="2"/>
  <c r="A2846" i="2"/>
  <c r="A2845" i="2"/>
  <c r="A2844" i="2"/>
  <c r="A2843" i="2"/>
  <c r="A2842" i="2"/>
  <c r="A2841" i="2"/>
  <c r="A2840" i="2"/>
  <c r="A2839" i="2"/>
  <c r="A2838" i="2"/>
  <c r="A2837" i="2"/>
  <c r="A2836" i="2"/>
  <c r="A2835" i="2"/>
  <c r="A2834" i="2"/>
  <c r="A2833" i="2"/>
  <c r="A2832" i="2"/>
  <c r="A2831" i="2"/>
  <c r="A2830" i="2"/>
  <c r="A2829" i="2"/>
  <c r="A2828" i="2"/>
  <c r="A2827" i="2"/>
  <c r="A2826" i="2"/>
  <c r="A2825" i="2"/>
  <c r="A2824" i="2"/>
  <c r="A2823" i="2"/>
  <c r="A2822" i="2"/>
  <c r="A2821" i="2"/>
  <c r="A2820" i="2"/>
  <c r="A2819" i="2"/>
  <c r="A2818" i="2"/>
  <c r="A2817" i="2"/>
  <c r="A2816" i="2"/>
  <c r="A2815" i="2"/>
  <c r="A2814" i="2"/>
  <c r="A2813" i="2"/>
  <c r="A2812" i="2"/>
  <c r="A2811" i="2"/>
  <c r="A2810" i="2"/>
  <c r="A2809" i="2"/>
  <c r="A2808" i="2"/>
  <c r="A2807" i="2"/>
  <c r="A2806" i="2"/>
  <c r="A2805" i="2"/>
  <c r="A2804" i="2"/>
  <c r="A2803" i="2"/>
  <c r="A2802" i="2"/>
  <c r="A2801" i="2"/>
  <c r="A2800" i="2"/>
  <c r="A2799" i="2"/>
  <c r="A2798" i="2"/>
  <c r="A2797" i="2"/>
  <c r="A2796" i="2"/>
  <c r="A2795" i="2"/>
  <c r="A2794" i="2"/>
  <c r="A2793" i="2"/>
  <c r="A2792" i="2"/>
  <c r="A2791" i="2"/>
  <c r="A2790" i="2"/>
  <c r="A2789" i="2"/>
  <c r="A2788" i="2"/>
  <c r="A2787" i="2"/>
  <c r="A2786" i="2"/>
  <c r="A2785" i="2"/>
  <c r="A2784" i="2"/>
  <c r="A2783" i="2"/>
  <c r="A2782" i="2"/>
  <c r="A2781" i="2"/>
  <c r="A2780" i="2"/>
  <c r="A2779" i="2"/>
  <c r="A2778" i="2"/>
  <c r="A2777" i="2"/>
  <c r="A2776" i="2"/>
  <c r="A2775" i="2"/>
  <c r="A2774" i="2"/>
  <c r="A2773" i="2"/>
  <c r="A2772" i="2"/>
  <c r="A2771" i="2"/>
  <c r="A2770" i="2"/>
  <c r="A2769" i="2"/>
  <c r="A2768" i="2"/>
  <c r="A2767" i="2"/>
  <c r="A2766" i="2"/>
  <c r="A2765" i="2"/>
  <c r="A2764" i="2"/>
  <c r="A2763" i="2"/>
  <c r="A2762" i="2"/>
  <c r="A2761" i="2"/>
  <c r="A2760" i="2"/>
  <c r="A2759" i="2"/>
  <c r="A2758" i="2"/>
  <c r="A2757" i="2"/>
  <c r="A2756" i="2"/>
  <c r="A2755" i="2"/>
  <c r="A2754" i="2"/>
  <c r="A2753" i="2"/>
  <c r="A2752" i="2"/>
  <c r="A2751" i="2"/>
  <c r="A2750" i="2"/>
  <c r="A2749" i="2"/>
  <c r="A2748" i="2"/>
  <c r="A2747" i="2"/>
  <c r="A2746" i="2"/>
  <c r="A2745" i="2"/>
  <c r="A2744" i="2"/>
  <c r="A2743" i="2"/>
  <c r="A2742" i="2"/>
  <c r="A2741" i="2"/>
  <c r="A2740" i="2"/>
  <c r="A2739" i="2"/>
  <c r="A2738" i="2"/>
  <c r="A2737" i="2"/>
  <c r="A2736" i="2"/>
  <c r="A2735" i="2"/>
  <c r="A2734" i="2"/>
  <c r="A2733" i="2"/>
  <c r="A2732" i="2"/>
  <c r="A2731" i="2"/>
  <c r="A2730" i="2"/>
  <c r="A2729" i="2"/>
  <c r="A2728" i="2"/>
  <c r="A2727" i="2"/>
  <c r="A2726" i="2"/>
  <c r="A2725" i="2"/>
  <c r="A2724" i="2"/>
  <c r="A2723" i="2"/>
  <c r="A2722" i="2"/>
  <c r="A2721" i="2"/>
  <c r="A2720" i="2"/>
  <c r="A2719" i="2"/>
  <c r="A2718" i="2"/>
  <c r="A2717" i="2"/>
  <c r="A2716" i="2"/>
  <c r="A2715" i="2"/>
  <c r="A2714" i="2"/>
  <c r="A2713" i="2"/>
  <c r="A2712" i="2"/>
  <c r="A2711" i="2"/>
  <c r="A2710" i="2"/>
  <c r="A2709" i="2"/>
  <c r="A2708" i="2"/>
  <c r="A2707" i="2"/>
  <c r="A2706" i="2"/>
  <c r="A2705" i="2"/>
  <c r="A2704" i="2"/>
  <c r="A2703" i="2"/>
  <c r="A2702" i="2"/>
  <c r="A2701" i="2"/>
  <c r="A2700" i="2"/>
  <c r="A2699" i="2"/>
  <c r="A2698" i="2"/>
  <c r="A2697" i="2"/>
  <c r="A2696" i="2"/>
  <c r="A2695" i="2"/>
  <c r="A2694" i="2"/>
  <c r="A2693" i="2"/>
  <c r="A2692" i="2"/>
  <c r="A2691" i="2"/>
  <c r="A2690" i="2"/>
  <c r="A2689" i="2"/>
  <c r="A2688" i="2"/>
  <c r="A2687" i="2"/>
  <c r="A2686" i="2"/>
  <c r="A2685" i="2"/>
  <c r="A2684" i="2"/>
  <c r="A2683" i="2"/>
  <c r="A2682" i="2"/>
  <c r="A2681" i="2"/>
  <c r="A2680" i="2"/>
  <c r="A2679" i="2"/>
  <c r="A2678" i="2"/>
  <c r="A2677" i="2"/>
  <c r="A2676" i="2"/>
  <c r="A2675" i="2"/>
  <c r="A2674" i="2"/>
  <c r="A2673" i="2"/>
  <c r="A2672" i="2"/>
  <c r="A2671" i="2"/>
  <c r="A2670" i="2"/>
  <c r="A2669" i="2"/>
  <c r="A2668" i="2"/>
  <c r="A2667" i="2"/>
  <c r="A2666" i="2"/>
  <c r="A2665" i="2"/>
  <c r="A2664" i="2"/>
  <c r="A2663" i="2"/>
  <c r="A2662" i="2"/>
  <c r="A2661" i="2"/>
  <c r="A2660" i="2"/>
  <c r="A2659" i="2"/>
  <c r="A2658" i="2"/>
  <c r="A2657" i="2"/>
  <c r="A2656" i="2"/>
  <c r="A2655" i="2"/>
  <c r="A2654" i="2"/>
  <c r="A2653" i="2"/>
  <c r="A2652" i="2"/>
  <c r="A2651" i="2"/>
  <c r="A2650" i="2"/>
  <c r="A2649" i="2"/>
  <c r="A2648" i="2"/>
  <c r="A2647" i="2"/>
  <c r="A2646" i="2"/>
  <c r="A2645" i="2"/>
  <c r="A2644" i="2"/>
  <c r="A2643" i="2"/>
  <c r="A2642" i="2"/>
  <c r="A2641" i="2"/>
  <c r="A2640" i="2"/>
  <c r="A2639" i="2"/>
  <c r="A2638" i="2"/>
  <c r="A2637" i="2"/>
  <c r="A2636" i="2"/>
  <c r="A2635" i="2"/>
  <c r="A2634" i="2"/>
  <c r="A2633" i="2"/>
  <c r="A2632" i="2"/>
  <c r="A2631" i="2"/>
  <c r="A2630" i="2"/>
  <c r="A2629" i="2"/>
  <c r="A2628" i="2"/>
  <c r="A2627" i="2"/>
  <c r="A2626" i="2"/>
  <c r="A2625" i="2"/>
  <c r="A2624" i="2"/>
  <c r="A2623" i="2"/>
  <c r="A2622" i="2"/>
  <c r="A2621" i="2"/>
  <c r="A2620" i="2"/>
  <c r="A2619" i="2"/>
  <c r="A2618" i="2"/>
  <c r="A2617" i="2"/>
  <c r="A2616" i="2"/>
  <c r="A2615" i="2"/>
  <c r="A2614" i="2"/>
  <c r="A2613" i="2"/>
  <c r="A2612" i="2"/>
  <c r="A2611" i="2"/>
  <c r="A2610" i="2"/>
  <c r="A2609" i="2"/>
  <c r="A2608" i="2"/>
  <c r="A2607" i="2"/>
  <c r="A2606" i="2"/>
  <c r="A2605" i="2"/>
  <c r="A2604" i="2"/>
  <c r="A2603" i="2"/>
  <c r="A2602" i="2"/>
  <c r="A2601" i="2"/>
  <c r="A2600" i="2"/>
  <c r="A2599" i="2"/>
  <c r="A2598" i="2"/>
  <c r="A2597" i="2"/>
  <c r="A2596" i="2"/>
  <c r="A2595" i="2"/>
  <c r="A2594" i="2"/>
  <c r="A2593" i="2"/>
  <c r="A2592" i="2"/>
  <c r="A2591" i="2"/>
  <c r="A2590" i="2"/>
  <c r="A2589" i="2"/>
  <c r="A2588" i="2"/>
  <c r="A2587" i="2"/>
  <c r="A2586" i="2"/>
  <c r="A2585" i="2"/>
  <c r="A2584" i="2"/>
  <c r="A2583" i="2"/>
  <c r="A2582" i="2"/>
  <c r="A2581" i="2"/>
  <c r="A2580" i="2"/>
  <c r="A2579" i="2"/>
  <c r="A2578" i="2"/>
  <c r="A2577" i="2"/>
  <c r="A2576" i="2"/>
  <c r="A2575" i="2"/>
  <c r="A2574" i="2"/>
  <c r="A2573" i="2"/>
  <c r="A2572" i="2"/>
  <c r="A2571" i="2"/>
  <c r="A2570" i="2"/>
  <c r="A2569" i="2"/>
  <c r="A2568" i="2"/>
  <c r="A2567" i="2"/>
  <c r="A2566" i="2"/>
  <c r="A2565" i="2"/>
  <c r="A2564" i="2"/>
  <c r="A2563" i="2"/>
  <c r="A2562" i="2"/>
  <c r="A2561" i="2"/>
  <c r="A2560" i="2"/>
  <c r="A2559" i="2"/>
  <c r="A2558" i="2"/>
  <c r="A2557" i="2"/>
  <c r="A2556" i="2"/>
  <c r="A2555" i="2"/>
  <c r="A2554" i="2"/>
  <c r="A2553" i="2"/>
  <c r="A2552" i="2"/>
  <c r="A2551" i="2"/>
  <c r="A2550" i="2"/>
  <c r="A2549" i="2"/>
  <c r="A2548" i="2"/>
  <c r="A2547" i="2"/>
  <c r="A2546" i="2"/>
  <c r="A2545" i="2"/>
  <c r="A2544" i="2"/>
  <c r="A2543" i="2"/>
  <c r="A2542" i="2"/>
  <c r="A2541" i="2"/>
  <c r="A2540" i="2"/>
  <c r="A2539" i="2"/>
  <c r="A2538" i="2"/>
  <c r="A2537" i="2"/>
  <c r="A2536" i="2"/>
  <c r="A2535" i="2"/>
  <c r="A2534" i="2"/>
  <c r="A2533" i="2"/>
  <c r="A2532" i="2"/>
  <c r="A2531" i="2"/>
  <c r="A2530" i="2"/>
  <c r="A2529" i="2"/>
  <c r="A2528" i="2"/>
  <c r="A2527" i="2"/>
  <c r="A2526" i="2"/>
  <c r="A2525" i="2"/>
  <c r="A2524" i="2"/>
  <c r="A2523" i="2"/>
  <c r="A2522" i="2"/>
  <c r="A2521" i="2"/>
  <c r="A2520" i="2"/>
  <c r="A2519" i="2"/>
  <c r="A2518" i="2"/>
  <c r="A2517" i="2"/>
  <c r="A2516" i="2"/>
  <c r="A2515" i="2"/>
  <c r="A2514" i="2"/>
  <c r="A2513" i="2"/>
  <c r="A2512" i="2"/>
  <c r="A2511" i="2"/>
  <c r="A2510" i="2"/>
  <c r="A2509" i="2"/>
  <c r="A2508" i="2"/>
  <c r="A2507" i="2"/>
  <c r="A2506" i="2"/>
  <c r="A2505" i="2"/>
  <c r="A2504" i="2"/>
  <c r="A2503" i="2"/>
  <c r="A2502" i="2"/>
  <c r="A2501" i="2"/>
  <c r="A2500" i="2"/>
  <c r="A2499" i="2"/>
  <c r="A2498" i="2"/>
  <c r="A2497" i="2"/>
  <c r="A2496" i="2"/>
  <c r="A2495" i="2"/>
  <c r="A2494" i="2"/>
  <c r="A2493" i="2"/>
  <c r="A2492" i="2"/>
  <c r="A2491" i="2"/>
  <c r="A2490" i="2"/>
  <c r="A2489" i="2"/>
  <c r="A2488" i="2"/>
  <c r="A2487" i="2"/>
  <c r="A2486" i="2"/>
  <c r="A2485" i="2"/>
  <c r="A2484" i="2"/>
  <c r="A2483" i="2"/>
  <c r="A2482" i="2"/>
  <c r="A2481" i="2"/>
  <c r="A2480" i="2"/>
  <c r="A2479" i="2"/>
  <c r="A2478" i="2"/>
  <c r="A2477" i="2"/>
  <c r="A2476" i="2"/>
  <c r="A2475" i="2"/>
  <c r="A2474" i="2"/>
  <c r="A2473" i="2"/>
  <c r="A2472" i="2"/>
  <c r="A2471" i="2"/>
  <c r="A2470" i="2"/>
  <c r="A2469" i="2"/>
  <c r="A2468" i="2"/>
  <c r="A2467" i="2"/>
  <c r="A2466" i="2"/>
  <c r="A2465" i="2"/>
  <c r="A2464" i="2"/>
  <c r="A2463" i="2"/>
  <c r="A2462" i="2"/>
  <c r="A2461" i="2"/>
  <c r="A2460" i="2"/>
  <c r="A2459" i="2"/>
  <c r="A2458" i="2"/>
  <c r="A2457" i="2"/>
  <c r="A2456" i="2"/>
  <c r="A2455" i="2"/>
  <c r="A2454" i="2"/>
  <c r="A2453" i="2"/>
  <c r="A2452" i="2"/>
  <c r="A2451" i="2"/>
  <c r="A2450" i="2"/>
  <c r="A2449" i="2"/>
  <c r="A2448" i="2"/>
  <c r="A2447" i="2"/>
  <c r="A2446" i="2"/>
  <c r="A2445" i="2"/>
  <c r="A2444" i="2"/>
  <c r="A2443" i="2"/>
  <c r="A2442" i="2"/>
  <c r="A2441" i="2"/>
  <c r="A2440" i="2"/>
  <c r="A2439" i="2"/>
  <c r="A2438" i="2"/>
  <c r="A2437" i="2"/>
  <c r="A2436" i="2"/>
  <c r="A2435" i="2"/>
  <c r="A2434" i="2"/>
  <c r="A2433" i="2"/>
  <c r="A2432" i="2"/>
  <c r="A2431" i="2"/>
  <c r="A2430" i="2"/>
  <c r="A2429" i="2"/>
  <c r="A2428" i="2"/>
  <c r="A2427" i="2"/>
  <c r="A2426" i="2"/>
  <c r="A2425" i="2"/>
  <c r="A2424" i="2"/>
  <c r="A2423" i="2"/>
  <c r="A2422" i="2"/>
  <c r="A2421" i="2"/>
  <c r="A2420" i="2"/>
  <c r="A2419" i="2"/>
  <c r="A2418" i="2"/>
  <c r="A2417" i="2"/>
  <c r="A2416" i="2"/>
  <c r="A2415" i="2"/>
  <c r="A2414" i="2"/>
  <c r="A2413" i="2"/>
  <c r="A2412" i="2"/>
  <c r="A2411" i="2"/>
  <c r="A2410" i="2"/>
  <c r="A2409" i="2"/>
  <c r="A2408" i="2"/>
  <c r="A2407" i="2"/>
  <c r="A2406" i="2"/>
  <c r="A2405" i="2"/>
  <c r="A2404" i="2"/>
  <c r="A2403" i="2"/>
  <c r="A2402" i="2"/>
  <c r="A2401" i="2"/>
  <c r="A2400" i="2"/>
  <c r="A2399" i="2"/>
  <c r="A2398" i="2"/>
  <c r="A2397" i="2"/>
  <c r="A2396" i="2"/>
  <c r="A2395" i="2"/>
  <c r="A2394" i="2"/>
  <c r="A2393" i="2"/>
  <c r="A2392" i="2"/>
  <c r="A2391" i="2"/>
  <c r="A2390" i="2"/>
  <c r="A2389" i="2"/>
  <c r="A2388" i="2"/>
  <c r="A2387" i="2"/>
  <c r="A2386" i="2"/>
  <c r="A2385" i="2"/>
  <c r="A2384" i="2"/>
  <c r="A2383" i="2"/>
  <c r="A2382" i="2"/>
  <c r="A2381" i="2"/>
  <c r="A2380" i="2"/>
  <c r="A2379" i="2"/>
  <c r="A2378" i="2"/>
  <c r="A2377" i="2"/>
  <c r="A2376" i="2"/>
  <c r="A2375" i="2"/>
  <c r="A2374" i="2"/>
  <c r="A2373" i="2"/>
  <c r="A2372" i="2"/>
  <c r="A2371" i="2"/>
  <c r="A2370" i="2"/>
  <c r="A2369" i="2"/>
  <c r="A2368" i="2"/>
  <c r="A2367" i="2"/>
  <c r="A2366" i="2"/>
  <c r="A2365" i="2"/>
  <c r="A2364" i="2"/>
  <c r="A2363" i="2"/>
  <c r="A2362" i="2"/>
  <c r="A2361" i="2"/>
  <c r="A2360" i="2"/>
  <c r="A2359" i="2"/>
  <c r="A2358" i="2"/>
  <c r="A2357" i="2"/>
  <c r="A2356" i="2"/>
  <c r="A2355" i="2"/>
  <c r="A2354" i="2"/>
  <c r="A2353" i="2"/>
  <c r="A2352" i="2"/>
  <c r="A2351" i="2"/>
  <c r="A2350" i="2"/>
  <c r="A2349" i="2"/>
  <c r="A2348" i="2"/>
  <c r="A2347" i="2"/>
  <c r="A2346" i="2"/>
  <c r="A2345" i="2"/>
  <c r="A2344" i="2"/>
  <c r="A2343" i="2"/>
  <c r="A2342" i="2"/>
  <c r="A2341" i="2"/>
  <c r="A2340" i="2"/>
  <c r="A2339" i="2"/>
  <c r="A2338" i="2"/>
  <c r="A2337" i="2"/>
  <c r="A2336" i="2"/>
  <c r="A2335" i="2"/>
  <c r="A2334" i="2"/>
  <c r="A2333" i="2"/>
  <c r="A2332" i="2"/>
  <c r="A2331" i="2"/>
  <c r="A2330" i="2"/>
  <c r="A2329" i="2"/>
  <c r="A2328" i="2"/>
  <c r="A2327" i="2"/>
  <c r="A2326" i="2"/>
  <c r="A2325" i="2"/>
  <c r="A2324" i="2"/>
  <c r="A2323" i="2"/>
  <c r="A2322" i="2"/>
  <c r="A2321" i="2"/>
  <c r="A2320" i="2"/>
  <c r="A2319" i="2"/>
  <c r="A2318" i="2"/>
  <c r="A2317" i="2"/>
  <c r="A2316" i="2"/>
  <c r="A2315" i="2"/>
  <c r="A2314" i="2"/>
  <c r="A2313" i="2"/>
  <c r="A2312" i="2"/>
  <c r="A2311" i="2"/>
  <c r="A2310" i="2"/>
  <c r="A2309" i="2"/>
  <c r="A2308" i="2"/>
  <c r="A2307" i="2"/>
  <c r="A2306" i="2"/>
  <c r="A2305" i="2"/>
  <c r="A2304" i="2"/>
  <c r="A2303" i="2"/>
  <c r="A2302" i="2"/>
  <c r="A2301" i="2"/>
  <c r="A2300" i="2"/>
  <c r="A2299" i="2"/>
  <c r="A2298" i="2"/>
  <c r="A2297" i="2"/>
  <c r="A2296" i="2"/>
  <c r="A2295" i="2"/>
  <c r="A2294" i="2"/>
  <c r="A2293" i="2"/>
  <c r="A2292" i="2"/>
  <c r="A2291" i="2"/>
  <c r="A2290" i="2"/>
  <c r="A2289" i="2"/>
  <c r="A2288" i="2"/>
  <c r="A2287" i="2"/>
  <c r="A2286" i="2"/>
  <c r="A2285" i="2"/>
  <c r="A2284" i="2"/>
  <c r="A2283" i="2"/>
  <c r="A2282" i="2"/>
  <c r="A2281" i="2"/>
  <c r="A2280" i="2"/>
  <c r="A2279" i="2"/>
  <c r="A2278" i="2"/>
  <c r="A2277" i="2"/>
  <c r="A2276" i="2"/>
  <c r="A2275" i="2"/>
  <c r="A2274" i="2"/>
  <c r="A2273" i="2"/>
  <c r="A2272" i="2"/>
  <c r="A2271" i="2"/>
  <c r="A2270" i="2"/>
  <c r="A2269" i="2"/>
  <c r="A2268" i="2"/>
  <c r="A2267" i="2"/>
  <c r="A2266" i="2"/>
  <c r="A2265" i="2"/>
  <c r="A2264" i="2"/>
  <c r="A2263" i="2"/>
  <c r="A2262" i="2"/>
  <c r="A2261" i="2"/>
  <c r="A2260" i="2"/>
  <c r="A2259" i="2"/>
  <c r="A2258" i="2"/>
  <c r="A2257" i="2"/>
  <c r="A2256" i="2"/>
  <c r="A2255" i="2"/>
  <c r="A2254" i="2"/>
  <c r="A2253" i="2"/>
  <c r="A2252" i="2"/>
  <c r="A2251" i="2"/>
  <c r="A2250" i="2"/>
  <c r="A2249" i="2"/>
  <c r="A2248" i="2"/>
  <c r="A2247" i="2"/>
  <c r="A2246" i="2"/>
  <c r="A2245" i="2"/>
  <c r="A2244" i="2"/>
  <c r="A2243" i="2"/>
  <c r="A2242" i="2"/>
  <c r="A2241" i="2"/>
  <c r="A2240" i="2"/>
  <c r="A2239" i="2"/>
  <c r="A2238" i="2"/>
  <c r="A2237" i="2"/>
  <c r="A2236" i="2"/>
  <c r="A2235" i="2"/>
  <c r="A2234" i="2"/>
  <c r="A2233" i="2"/>
  <c r="A2232" i="2"/>
  <c r="A2231" i="2"/>
  <c r="A2230" i="2"/>
  <c r="A2229" i="2"/>
  <c r="A2228" i="2"/>
  <c r="A2227" i="2"/>
  <c r="A2226" i="2"/>
  <c r="A2225" i="2"/>
  <c r="A2224" i="2"/>
  <c r="A2223" i="2"/>
  <c r="A2222" i="2"/>
  <c r="A2221" i="2"/>
  <c r="A2220" i="2"/>
  <c r="A2219" i="2"/>
  <c r="A2218" i="2"/>
  <c r="A2217" i="2"/>
  <c r="A2216" i="2"/>
  <c r="A2215" i="2"/>
  <c r="A2214" i="2"/>
  <c r="A2213" i="2"/>
  <c r="A2212" i="2"/>
  <c r="A2211" i="2"/>
  <c r="A2210" i="2"/>
  <c r="A2209" i="2"/>
  <c r="A2208" i="2"/>
  <c r="A2207" i="2"/>
  <c r="A2206" i="2"/>
  <c r="A2205" i="2"/>
  <c r="A2204" i="2"/>
  <c r="A2203" i="2"/>
  <c r="A2202" i="2"/>
  <c r="A2201" i="2"/>
  <c r="A2200" i="2"/>
  <c r="A2199" i="2"/>
  <c r="A2198" i="2"/>
  <c r="A2197" i="2"/>
  <c r="A2196" i="2"/>
  <c r="A2195" i="2"/>
  <c r="A2194" i="2"/>
  <c r="A2193" i="2"/>
  <c r="A2192" i="2"/>
  <c r="A2191" i="2"/>
  <c r="A2190" i="2"/>
  <c r="A2189" i="2"/>
  <c r="A2188" i="2"/>
  <c r="A2187" i="2"/>
  <c r="A2186" i="2"/>
  <c r="A2185" i="2"/>
  <c r="A2184" i="2"/>
  <c r="A2183" i="2"/>
  <c r="A2182" i="2"/>
  <c r="A2181" i="2"/>
  <c r="A2180" i="2"/>
  <c r="A2179" i="2"/>
  <c r="A2178" i="2"/>
  <c r="A2177" i="2"/>
  <c r="A2176" i="2"/>
  <c r="A2175" i="2"/>
  <c r="A2174" i="2"/>
  <c r="A2173" i="2"/>
  <c r="A2172" i="2"/>
  <c r="A2171" i="2"/>
  <c r="A2170" i="2"/>
  <c r="A2169" i="2"/>
  <c r="A2168" i="2"/>
  <c r="A2167" i="2"/>
  <c r="A2166" i="2"/>
  <c r="A2165" i="2"/>
  <c r="A2164" i="2"/>
  <c r="A2163" i="2"/>
  <c r="A2162" i="2"/>
  <c r="A2161" i="2"/>
  <c r="A2160" i="2"/>
  <c r="A2159" i="2"/>
  <c r="A2158" i="2"/>
  <c r="A2157" i="2"/>
  <c r="A2156" i="2"/>
  <c r="A2155" i="2"/>
  <c r="A2154" i="2"/>
  <c r="A2153" i="2"/>
  <c r="A2152" i="2"/>
  <c r="A2151" i="2"/>
  <c r="A2150" i="2"/>
  <c r="A2149" i="2"/>
  <c r="A2148" i="2"/>
  <c r="A2147" i="2"/>
  <c r="A2146" i="2"/>
  <c r="A2145" i="2"/>
  <c r="A2144" i="2"/>
  <c r="A2143" i="2"/>
  <c r="A2142" i="2"/>
  <c r="A2141" i="2"/>
  <c r="A2140" i="2"/>
  <c r="A2139" i="2"/>
  <c r="A2138" i="2"/>
  <c r="A2137" i="2"/>
  <c r="A2136" i="2"/>
  <c r="A2135" i="2"/>
  <c r="A2134" i="2"/>
  <c r="A2133" i="2"/>
  <c r="A2132" i="2"/>
  <c r="A2131" i="2"/>
  <c r="A2130" i="2"/>
  <c r="A2129" i="2"/>
  <c r="A2128" i="2"/>
  <c r="A2127" i="2"/>
  <c r="A2126" i="2"/>
  <c r="A2125" i="2"/>
  <c r="A2124" i="2"/>
  <c r="A2123" i="2"/>
  <c r="A2122" i="2"/>
  <c r="A2121" i="2"/>
  <c r="A2120" i="2"/>
  <c r="A2119" i="2"/>
  <c r="A2118" i="2"/>
  <c r="A2117" i="2"/>
  <c r="A2116" i="2"/>
  <c r="A2115" i="2"/>
  <c r="A2114" i="2"/>
  <c r="A2113" i="2"/>
  <c r="A2112" i="2"/>
  <c r="A2111" i="2"/>
  <c r="A2110" i="2"/>
  <c r="A2109" i="2"/>
  <c r="A2108" i="2"/>
  <c r="A2107" i="2"/>
  <c r="A2106" i="2"/>
  <c r="A2105" i="2"/>
  <c r="A2104" i="2"/>
  <c r="A2103" i="2"/>
  <c r="A2102" i="2"/>
  <c r="A2101" i="2"/>
  <c r="A2100" i="2"/>
  <c r="A2099" i="2"/>
  <c r="A2098" i="2"/>
  <c r="A2097" i="2"/>
  <c r="A2096" i="2"/>
  <c r="A2095" i="2"/>
  <c r="A2094" i="2"/>
  <c r="A2093" i="2"/>
  <c r="A2092" i="2"/>
  <c r="A2091" i="2"/>
  <c r="A2090" i="2"/>
  <c r="A2089" i="2"/>
  <c r="A2088" i="2"/>
  <c r="A2087" i="2"/>
  <c r="A2086" i="2"/>
  <c r="A2085" i="2"/>
  <c r="A2084" i="2"/>
  <c r="A2083" i="2"/>
  <c r="A2082" i="2"/>
  <c r="A2081" i="2"/>
  <c r="A2080" i="2"/>
  <c r="A2079" i="2"/>
  <c r="A2078" i="2"/>
  <c r="A2077" i="2"/>
  <c r="A2076" i="2"/>
  <c r="A2075" i="2"/>
  <c r="A2074" i="2"/>
  <c r="A2073" i="2"/>
  <c r="A2072" i="2"/>
  <c r="A2071" i="2"/>
  <c r="A2070" i="2"/>
  <c r="A2069" i="2"/>
  <c r="A2068" i="2"/>
  <c r="A2067" i="2"/>
  <c r="A2066" i="2"/>
  <c r="A2065" i="2"/>
  <c r="A2064" i="2"/>
  <c r="A2063" i="2"/>
  <c r="A2062" i="2"/>
  <c r="A2061" i="2"/>
  <c r="A2060" i="2"/>
  <c r="A2059" i="2"/>
  <c r="A2058" i="2"/>
  <c r="A2057" i="2"/>
  <c r="A2056" i="2"/>
  <c r="A2055" i="2"/>
  <c r="A2054" i="2"/>
  <c r="A2053" i="2"/>
  <c r="A2052" i="2"/>
  <c r="A2051" i="2"/>
  <c r="A2050" i="2"/>
  <c r="A2049" i="2"/>
  <c r="A2048" i="2"/>
  <c r="A2047" i="2"/>
  <c r="A2046" i="2"/>
  <c r="A2045" i="2"/>
  <c r="A2044" i="2"/>
  <c r="A2043" i="2"/>
  <c r="A2042" i="2"/>
  <c r="A2041" i="2"/>
  <c r="A2040" i="2"/>
  <c r="A2039" i="2"/>
  <c r="A2038" i="2"/>
  <c r="A2037" i="2"/>
  <c r="A2036" i="2"/>
  <c r="A2035" i="2"/>
  <c r="A2034" i="2"/>
  <c r="A2033" i="2"/>
  <c r="A2032" i="2"/>
  <c r="A2031" i="2"/>
  <c r="A2030" i="2"/>
  <c r="A2029" i="2"/>
  <c r="A2028" i="2"/>
  <c r="A2027" i="2"/>
  <c r="A2026" i="2"/>
  <c r="A2025" i="2"/>
  <c r="A2024" i="2"/>
  <c r="A2023" i="2"/>
  <c r="A2022" i="2"/>
  <c r="A2021" i="2"/>
  <c r="A2020" i="2"/>
  <c r="A2019" i="2"/>
  <c r="A2018" i="2"/>
  <c r="A2017" i="2"/>
  <c r="A2016" i="2"/>
  <c r="A2015" i="2"/>
  <c r="A2014" i="2"/>
  <c r="A2013" i="2"/>
  <c r="A2012" i="2"/>
  <c r="A2011" i="2"/>
  <c r="A2010" i="2"/>
  <c r="A2009" i="2"/>
  <c r="A2008" i="2"/>
  <c r="A2007" i="2"/>
  <c r="A2006" i="2"/>
  <c r="A2005" i="2"/>
  <c r="A2004" i="2"/>
  <c r="A2003" i="2"/>
  <c r="A2002" i="2"/>
  <c r="A2001" i="2"/>
  <c r="A2000" i="2"/>
  <c r="A1999" i="2"/>
  <c r="A1998" i="2"/>
  <c r="A1997" i="2"/>
  <c r="A1996" i="2"/>
  <c r="A1995" i="2"/>
  <c r="A1994" i="2"/>
  <c r="A1993" i="2"/>
  <c r="A1992" i="2"/>
  <c r="A1991" i="2"/>
  <c r="A1990" i="2"/>
  <c r="A1989" i="2"/>
  <c r="A1988" i="2"/>
  <c r="A1987" i="2"/>
  <c r="A1986" i="2"/>
  <c r="A1985" i="2"/>
  <c r="A1984" i="2"/>
  <c r="A1983" i="2"/>
  <c r="A1982" i="2"/>
  <c r="A1981" i="2"/>
  <c r="A1980" i="2"/>
  <c r="A1979" i="2"/>
  <c r="A1978" i="2"/>
  <c r="A1977" i="2"/>
  <c r="A1976" i="2"/>
  <c r="A1975" i="2"/>
  <c r="A1974" i="2"/>
  <c r="A1973" i="2"/>
  <c r="A1972" i="2"/>
  <c r="A1971" i="2"/>
  <c r="A1970" i="2"/>
  <c r="A1969" i="2"/>
  <c r="A1968" i="2"/>
  <c r="A1967" i="2"/>
  <c r="A1966" i="2"/>
  <c r="A1965" i="2"/>
  <c r="A1964" i="2"/>
  <c r="A1963" i="2"/>
  <c r="A1962" i="2"/>
  <c r="A1961" i="2"/>
  <c r="A1960" i="2"/>
  <c r="A1959" i="2"/>
  <c r="A1958" i="2"/>
  <c r="A1957" i="2"/>
  <c r="A1956" i="2"/>
  <c r="A1955" i="2"/>
  <c r="A1954" i="2"/>
  <c r="A1953" i="2"/>
  <c r="A1952" i="2"/>
  <c r="A1951" i="2"/>
  <c r="A1950" i="2"/>
  <c r="A1949" i="2"/>
  <c r="A1948" i="2"/>
  <c r="A1947" i="2"/>
  <c r="A1946" i="2"/>
  <c r="A1945" i="2"/>
  <c r="A1944" i="2"/>
  <c r="A1943" i="2"/>
  <c r="A1942" i="2"/>
  <c r="A1941" i="2"/>
  <c r="A1940" i="2"/>
  <c r="A1939" i="2"/>
  <c r="A1938" i="2"/>
  <c r="A1937" i="2"/>
  <c r="A1936" i="2"/>
  <c r="A1935" i="2"/>
  <c r="A1934" i="2"/>
  <c r="A1933" i="2"/>
  <c r="A1932" i="2"/>
  <c r="A1931" i="2"/>
  <c r="A1930" i="2"/>
  <c r="A1929" i="2"/>
  <c r="A1928" i="2"/>
  <c r="A1927" i="2"/>
  <c r="A1926" i="2"/>
  <c r="A1925" i="2"/>
  <c r="A1924" i="2"/>
  <c r="A1923" i="2"/>
  <c r="A1922" i="2"/>
  <c r="A1921" i="2"/>
  <c r="A1920" i="2"/>
  <c r="A1919" i="2"/>
  <c r="A1918" i="2"/>
  <c r="A1917" i="2"/>
  <c r="A1916" i="2"/>
  <c r="A1915" i="2"/>
  <c r="A1914" i="2"/>
  <c r="A1913" i="2"/>
  <c r="A1912" i="2"/>
  <c r="A1911" i="2"/>
  <c r="A1910" i="2"/>
  <c r="A1909" i="2"/>
  <c r="A1908" i="2"/>
  <c r="A1907" i="2"/>
  <c r="A1906" i="2"/>
  <c r="A1905" i="2"/>
  <c r="A1904" i="2"/>
  <c r="A1903" i="2"/>
  <c r="A1902" i="2"/>
  <c r="A1901" i="2"/>
  <c r="A1900" i="2"/>
  <c r="A1899" i="2"/>
  <c r="A1898" i="2"/>
  <c r="A1897" i="2"/>
  <c r="A1896" i="2"/>
  <c r="A1895" i="2"/>
  <c r="A1894" i="2"/>
  <c r="A1893" i="2"/>
  <c r="A1892" i="2"/>
  <c r="A1891" i="2"/>
  <c r="A1890" i="2"/>
  <c r="A1889" i="2"/>
  <c r="A1888" i="2"/>
  <c r="A1887" i="2"/>
  <c r="A1886" i="2"/>
  <c r="A1885" i="2"/>
  <c r="A1884" i="2"/>
  <c r="A1883" i="2"/>
  <c r="A1882" i="2"/>
  <c r="A1881" i="2"/>
  <c r="A1880" i="2"/>
  <c r="A1879" i="2"/>
  <c r="A1878" i="2"/>
  <c r="A1877" i="2"/>
  <c r="A1876" i="2"/>
  <c r="A1875" i="2"/>
  <c r="A1874" i="2"/>
  <c r="A1873" i="2"/>
  <c r="A1872" i="2"/>
  <c r="A1871" i="2"/>
  <c r="A1870" i="2"/>
  <c r="A1869" i="2"/>
  <c r="A1868" i="2"/>
  <c r="A1867" i="2"/>
  <c r="A1866" i="2"/>
  <c r="A1865" i="2"/>
  <c r="A1864" i="2"/>
  <c r="A1863" i="2"/>
  <c r="A1862" i="2"/>
  <c r="A1861" i="2"/>
  <c r="A1860" i="2"/>
  <c r="A1859" i="2"/>
  <c r="A1858" i="2"/>
  <c r="A1857" i="2"/>
  <c r="A1856" i="2"/>
  <c r="A1855" i="2"/>
  <c r="A1854" i="2"/>
  <c r="A1853" i="2"/>
  <c r="A1852" i="2"/>
  <c r="A1851" i="2"/>
  <c r="A1850" i="2"/>
  <c r="A1849" i="2"/>
  <c r="A1848" i="2"/>
  <c r="A1847" i="2"/>
  <c r="A1846" i="2"/>
  <c r="A1845" i="2"/>
  <c r="A1844" i="2"/>
  <c r="A1843" i="2"/>
  <c r="A1842" i="2"/>
  <c r="A1841" i="2"/>
  <c r="A1840" i="2"/>
  <c r="A1839" i="2"/>
  <c r="A1838" i="2"/>
  <c r="A1837" i="2"/>
  <c r="A1836" i="2"/>
  <c r="A1835" i="2"/>
  <c r="A1834" i="2"/>
  <c r="A1833" i="2"/>
  <c r="A1832" i="2"/>
  <c r="A1831" i="2"/>
  <c r="A1830" i="2"/>
  <c r="A1829" i="2"/>
  <c r="A1828" i="2"/>
  <c r="A1827" i="2"/>
  <c r="A1826" i="2"/>
  <c r="A1825" i="2"/>
  <c r="A1824" i="2"/>
  <c r="A1823" i="2"/>
  <c r="A1822" i="2"/>
  <c r="A1821" i="2"/>
  <c r="A1820" i="2"/>
  <c r="A1819" i="2"/>
  <c r="A1818" i="2"/>
  <c r="A1817" i="2"/>
  <c r="A1816" i="2"/>
  <c r="A1815" i="2"/>
  <c r="A1814" i="2"/>
  <c r="A1813" i="2"/>
  <c r="A1812" i="2"/>
  <c r="A1811" i="2"/>
  <c r="A1810" i="2"/>
  <c r="A1809" i="2"/>
  <c r="A1808" i="2"/>
  <c r="A1807" i="2"/>
  <c r="A1806" i="2"/>
  <c r="A1805" i="2"/>
  <c r="A1804" i="2"/>
  <c r="A1803" i="2"/>
  <c r="A1802" i="2"/>
  <c r="A1801" i="2"/>
  <c r="A1800" i="2"/>
  <c r="A1799" i="2"/>
  <c r="A1798" i="2"/>
  <c r="A1797" i="2"/>
  <c r="A1796" i="2"/>
  <c r="A1795" i="2"/>
  <c r="A1794" i="2"/>
  <c r="A1793" i="2"/>
  <c r="A1792" i="2"/>
  <c r="A1791" i="2"/>
  <c r="A1790" i="2"/>
  <c r="A1789" i="2"/>
  <c r="A1788" i="2"/>
  <c r="A1787" i="2"/>
  <c r="A1786" i="2"/>
  <c r="A1785" i="2"/>
  <c r="A1784" i="2"/>
  <c r="A1783" i="2"/>
  <c r="A1782" i="2"/>
  <c r="A1781" i="2"/>
  <c r="A1780" i="2"/>
  <c r="A1779" i="2"/>
  <c r="A1778" i="2"/>
  <c r="A1777" i="2"/>
  <c r="A1776" i="2"/>
  <c r="A1775" i="2"/>
  <c r="A1774" i="2"/>
  <c r="A1773" i="2"/>
  <c r="A1772" i="2"/>
  <c r="A1771" i="2"/>
  <c r="A1770" i="2"/>
  <c r="A1769" i="2"/>
  <c r="A1768" i="2"/>
  <c r="A1767" i="2"/>
  <c r="A1766" i="2"/>
  <c r="A1765" i="2"/>
  <c r="A1764" i="2"/>
  <c r="A1763" i="2"/>
  <c r="A1762" i="2"/>
  <c r="A1761" i="2"/>
  <c r="A1760" i="2"/>
  <c r="A1759" i="2"/>
  <c r="A1758" i="2"/>
  <c r="A1757" i="2"/>
  <c r="A1756" i="2"/>
  <c r="A1755" i="2"/>
  <c r="A1754" i="2"/>
  <c r="A1753" i="2"/>
  <c r="A1752" i="2"/>
  <c r="A1751" i="2"/>
  <c r="A1750" i="2"/>
  <c r="A1749" i="2"/>
  <c r="A1748" i="2"/>
  <c r="A1747" i="2"/>
  <c r="A1746" i="2"/>
  <c r="A1745" i="2"/>
  <c r="A1744" i="2"/>
  <c r="A1743" i="2"/>
  <c r="A1742" i="2"/>
  <c r="A1741" i="2"/>
  <c r="A1740" i="2"/>
  <c r="A1739" i="2"/>
  <c r="A1738" i="2"/>
  <c r="A1737" i="2"/>
  <c r="A1736" i="2"/>
  <c r="A1735" i="2"/>
  <c r="A1734" i="2"/>
  <c r="A1733" i="2"/>
  <c r="A1732" i="2"/>
  <c r="A1731" i="2"/>
  <c r="A1730" i="2"/>
  <c r="A1729" i="2"/>
  <c r="A1728" i="2"/>
  <c r="A1727" i="2"/>
  <c r="A1726" i="2"/>
  <c r="A1725" i="2"/>
  <c r="A1724" i="2"/>
  <c r="A1723" i="2"/>
  <c r="A1722" i="2"/>
  <c r="A1721" i="2"/>
  <c r="A1720" i="2"/>
  <c r="A1719" i="2"/>
  <c r="A1718" i="2"/>
  <c r="A1717" i="2"/>
  <c r="A1716" i="2"/>
  <c r="A1715" i="2"/>
  <c r="A1714" i="2"/>
  <c r="A1713" i="2"/>
  <c r="A1712" i="2"/>
  <c r="A1711" i="2"/>
  <c r="A1710" i="2"/>
  <c r="A1709" i="2"/>
  <c r="A1708" i="2"/>
  <c r="A1707" i="2"/>
  <c r="A1706" i="2"/>
  <c r="A1705" i="2"/>
  <c r="A1704" i="2"/>
  <c r="A1703" i="2"/>
  <c r="A1702" i="2"/>
  <c r="A1701" i="2"/>
  <c r="A1700" i="2"/>
  <c r="A1699" i="2"/>
  <c r="A1698" i="2"/>
  <c r="A1697" i="2"/>
  <c r="A1696" i="2"/>
  <c r="A1695" i="2"/>
  <c r="A1694" i="2"/>
  <c r="A1693" i="2"/>
  <c r="A1692" i="2"/>
  <c r="A1691" i="2"/>
  <c r="A1690" i="2"/>
  <c r="A1689" i="2"/>
  <c r="A1688" i="2"/>
  <c r="A1687" i="2"/>
  <c r="A1686" i="2"/>
  <c r="A1685" i="2"/>
  <c r="A1684" i="2"/>
  <c r="A1683" i="2"/>
  <c r="A1682" i="2"/>
  <c r="A1681" i="2"/>
  <c r="A1680" i="2"/>
  <c r="A1679" i="2"/>
  <c r="A1678" i="2"/>
  <c r="A1677" i="2"/>
  <c r="A1676" i="2"/>
  <c r="A1675" i="2"/>
  <c r="A1674" i="2"/>
  <c r="A1673" i="2"/>
  <c r="A1672" i="2"/>
  <c r="A1671" i="2"/>
  <c r="A1670" i="2"/>
  <c r="A1669" i="2"/>
  <c r="A1668" i="2"/>
  <c r="A1667" i="2"/>
  <c r="A1666" i="2"/>
  <c r="A1665" i="2"/>
  <c r="A1664" i="2"/>
  <c r="A1663" i="2"/>
  <c r="A1662" i="2"/>
  <c r="A1661" i="2"/>
  <c r="A1660" i="2"/>
  <c r="A1659" i="2"/>
  <c r="A1658" i="2"/>
  <c r="A1657" i="2"/>
  <c r="A1656" i="2"/>
  <c r="A1655" i="2"/>
  <c r="A1654" i="2"/>
  <c r="A1653" i="2"/>
  <c r="A1652" i="2"/>
  <c r="A1651" i="2"/>
  <c r="A1650" i="2"/>
  <c r="A1649" i="2"/>
  <c r="A1648" i="2"/>
  <c r="A1647" i="2"/>
  <c r="A1646" i="2"/>
  <c r="A1645" i="2"/>
  <c r="A1644" i="2"/>
  <c r="A1643" i="2"/>
  <c r="A1642" i="2"/>
  <c r="A1641" i="2"/>
  <c r="A1640" i="2"/>
  <c r="A1639" i="2"/>
  <c r="A1638" i="2"/>
  <c r="A1637" i="2"/>
  <c r="A1636" i="2"/>
  <c r="A1635" i="2"/>
  <c r="A1634" i="2"/>
  <c r="A1633" i="2"/>
  <c r="A1632" i="2"/>
  <c r="A1631" i="2"/>
  <c r="A1630" i="2"/>
  <c r="A1629" i="2"/>
  <c r="A1628" i="2"/>
  <c r="A1627" i="2"/>
  <c r="A1626" i="2"/>
  <c r="A1625" i="2"/>
  <c r="A1624" i="2"/>
  <c r="A1623" i="2"/>
  <c r="A1622" i="2"/>
  <c r="A1621" i="2"/>
  <c r="A1620" i="2"/>
  <c r="A1619" i="2"/>
  <c r="A1618" i="2"/>
  <c r="A1617" i="2"/>
  <c r="A1616" i="2"/>
  <c r="A1615" i="2"/>
  <c r="A1614" i="2"/>
  <c r="A1613" i="2"/>
  <c r="A1612" i="2"/>
  <c r="A1611" i="2"/>
  <c r="A1610" i="2"/>
  <c r="A1609" i="2"/>
  <c r="A1608" i="2"/>
  <c r="A1607" i="2"/>
  <c r="A1606" i="2"/>
  <c r="A1605" i="2"/>
  <c r="A1604" i="2"/>
  <c r="A1603" i="2"/>
  <c r="A1602" i="2"/>
  <c r="A1601" i="2"/>
  <c r="A1600" i="2"/>
  <c r="A1599" i="2"/>
  <c r="A1598" i="2"/>
  <c r="A1597" i="2"/>
  <c r="A1596" i="2"/>
  <c r="A1595" i="2"/>
  <c r="A1594" i="2"/>
  <c r="A1593" i="2"/>
  <c r="A1592" i="2"/>
  <c r="A1591" i="2"/>
  <c r="A1590" i="2"/>
  <c r="A1589" i="2"/>
  <c r="A1588" i="2"/>
  <c r="A1587" i="2"/>
  <c r="A1586" i="2"/>
  <c r="A1585" i="2"/>
  <c r="A1584" i="2"/>
  <c r="A1583" i="2"/>
  <c r="A1582" i="2"/>
  <c r="A1581" i="2"/>
  <c r="A1580" i="2"/>
  <c r="A1579" i="2"/>
  <c r="A1578" i="2"/>
  <c r="A1577" i="2"/>
  <c r="A1576" i="2"/>
  <c r="A1575" i="2"/>
  <c r="A1574" i="2"/>
  <c r="A1573" i="2"/>
  <c r="A1572" i="2"/>
  <c r="A1571" i="2"/>
  <c r="A1570" i="2"/>
  <c r="A1569" i="2"/>
  <c r="A1568" i="2"/>
  <c r="A1567" i="2"/>
  <c r="A1566" i="2"/>
  <c r="A1565" i="2"/>
  <c r="A1564" i="2"/>
  <c r="A1563" i="2"/>
  <c r="A1562" i="2"/>
  <c r="A1561" i="2"/>
  <c r="A1560" i="2"/>
  <c r="A1559" i="2"/>
  <c r="A1558" i="2"/>
  <c r="A1557" i="2"/>
  <c r="A1556" i="2"/>
  <c r="A1555" i="2"/>
  <c r="A1554" i="2"/>
  <c r="A1553" i="2"/>
  <c r="A1552" i="2"/>
  <c r="A1551" i="2"/>
  <c r="A1550" i="2"/>
  <c r="A1549" i="2"/>
  <c r="A1548" i="2"/>
  <c r="A1547" i="2"/>
  <c r="A1546" i="2"/>
  <c r="A1545" i="2"/>
  <c r="A1544" i="2"/>
  <c r="A1543" i="2"/>
  <c r="A1542" i="2"/>
  <c r="A1541" i="2"/>
  <c r="A1540" i="2"/>
  <c r="A1539" i="2"/>
  <c r="A1538" i="2"/>
  <c r="A1537" i="2"/>
  <c r="A1536" i="2"/>
  <c r="A1535" i="2"/>
  <c r="A1534" i="2"/>
  <c r="A1533" i="2"/>
  <c r="A1532" i="2"/>
  <c r="A1531" i="2"/>
  <c r="A1530" i="2"/>
  <c r="A1529" i="2"/>
  <c r="A1528" i="2"/>
  <c r="A1527" i="2"/>
  <c r="A1526" i="2"/>
  <c r="A1525" i="2"/>
  <c r="A1524" i="2"/>
  <c r="A1523" i="2"/>
  <c r="A1522" i="2"/>
  <c r="A1521" i="2"/>
  <c r="A1520" i="2"/>
  <c r="A1519" i="2"/>
  <c r="A1518" i="2"/>
  <c r="A1517" i="2"/>
  <c r="A1516" i="2"/>
  <c r="A1515" i="2"/>
  <c r="A1514" i="2"/>
  <c r="A1513" i="2"/>
  <c r="A1512" i="2"/>
  <c r="A1511" i="2"/>
  <c r="A1510" i="2"/>
  <c r="A1509" i="2"/>
  <c r="A1508" i="2"/>
  <c r="A1507" i="2"/>
  <c r="A1506" i="2"/>
  <c r="A1505" i="2"/>
  <c r="A1504" i="2"/>
  <c r="A1503" i="2"/>
  <c r="A1502" i="2"/>
  <c r="A1501" i="2"/>
  <c r="A1500" i="2"/>
  <c r="A1499" i="2"/>
  <c r="A1498" i="2"/>
  <c r="A1497" i="2"/>
  <c r="A1496" i="2"/>
  <c r="A1495" i="2"/>
  <c r="A1494" i="2"/>
  <c r="A1493" i="2"/>
  <c r="A1492" i="2"/>
  <c r="A1491" i="2"/>
  <c r="A1490" i="2"/>
  <c r="A1489" i="2"/>
  <c r="A1488" i="2"/>
  <c r="A1487" i="2"/>
  <c r="A1486" i="2"/>
  <c r="A1485" i="2"/>
  <c r="A1484" i="2"/>
  <c r="A1483" i="2"/>
  <c r="A1482" i="2"/>
  <c r="A1481" i="2"/>
  <c r="A1480" i="2"/>
  <c r="A1479" i="2"/>
  <c r="A1478" i="2"/>
  <c r="A1477" i="2"/>
  <c r="A1476" i="2"/>
  <c r="A1475" i="2"/>
  <c r="A1474" i="2"/>
  <c r="A1473" i="2"/>
  <c r="A1472" i="2"/>
  <c r="A1471" i="2"/>
  <c r="A1470" i="2"/>
  <c r="A1469" i="2"/>
  <c r="A1468" i="2"/>
  <c r="A1467" i="2"/>
  <c r="A1466" i="2"/>
  <c r="A1465" i="2"/>
  <c r="A1464" i="2"/>
  <c r="A1463" i="2"/>
  <c r="A1462" i="2"/>
  <c r="A1461" i="2"/>
  <c r="A1460" i="2"/>
  <c r="A1459" i="2"/>
  <c r="A1458" i="2"/>
  <c r="A1457" i="2"/>
  <c r="A1456" i="2"/>
  <c r="A1455" i="2"/>
  <c r="A1454" i="2"/>
  <c r="A1453" i="2"/>
  <c r="A1452" i="2"/>
  <c r="A1451" i="2"/>
  <c r="A1450" i="2"/>
  <c r="A1449" i="2"/>
  <c r="A1448" i="2"/>
  <c r="A1447" i="2"/>
  <c r="A1446" i="2"/>
  <c r="A1445" i="2"/>
  <c r="A1444" i="2"/>
  <c r="A1443" i="2"/>
  <c r="A1442" i="2"/>
  <c r="A1441" i="2"/>
  <c r="A1440" i="2"/>
  <c r="A1439" i="2"/>
  <c r="A1438" i="2"/>
  <c r="A1437" i="2"/>
  <c r="A1436" i="2"/>
  <c r="A1435" i="2"/>
  <c r="A1434" i="2"/>
  <c r="A1433" i="2"/>
  <c r="A1432" i="2"/>
  <c r="A1431" i="2"/>
  <c r="A1430" i="2"/>
  <c r="A1429" i="2"/>
  <c r="A1428" i="2"/>
  <c r="A1427" i="2"/>
  <c r="A1426" i="2"/>
  <c r="A1425" i="2"/>
  <c r="A1424" i="2"/>
  <c r="A1423" i="2"/>
  <c r="A1422" i="2"/>
  <c r="A1421" i="2"/>
  <c r="A1420" i="2"/>
  <c r="A1419" i="2"/>
  <c r="A1418" i="2"/>
  <c r="A1417" i="2"/>
  <c r="A1416" i="2"/>
  <c r="A1415" i="2"/>
  <c r="A1414" i="2"/>
  <c r="A1413" i="2"/>
  <c r="A1412" i="2"/>
  <c r="A1411" i="2"/>
  <c r="A1410" i="2"/>
  <c r="A1409" i="2"/>
  <c r="A1408" i="2"/>
  <c r="A1407" i="2"/>
  <c r="A1406" i="2"/>
  <c r="A1405" i="2"/>
  <c r="A1404" i="2"/>
  <c r="A1403" i="2"/>
  <c r="A1402" i="2"/>
  <c r="A1401" i="2"/>
  <c r="A1400" i="2"/>
  <c r="A1399" i="2"/>
  <c r="A1398" i="2"/>
  <c r="A1397" i="2"/>
  <c r="A1396" i="2"/>
  <c r="A1395" i="2"/>
  <c r="A1394" i="2"/>
  <c r="A1393" i="2"/>
  <c r="A1392" i="2"/>
  <c r="A1391" i="2"/>
  <c r="A1390" i="2"/>
  <c r="A1389" i="2"/>
  <c r="A1388" i="2"/>
  <c r="A1387" i="2"/>
  <c r="A1386" i="2"/>
  <c r="A1385" i="2"/>
  <c r="A1384" i="2"/>
  <c r="A1383" i="2"/>
  <c r="A1382" i="2"/>
  <c r="A1381" i="2"/>
  <c r="A1380" i="2"/>
  <c r="A1379" i="2"/>
  <c r="A1378" i="2"/>
  <c r="A1377" i="2"/>
  <c r="A1376" i="2"/>
  <c r="A1375" i="2"/>
  <c r="A1374" i="2"/>
  <c r="A1373" i="2"/>
  <c r="A1372" i="2"/>
  <c r="A1371" i="2"/>
  <c r="A1370" i="2"/>
  <c r="A1369" i="2"/>
  <c r="A1368" i="2"/>
  <c r="A1367" i="2"/>
  <c r="A1366" i="2"/>
  <c r="A1365" i="2"/>
  <c r="A1364" i="2"/>
  <c r="A1363" i="2"/>
  <c r="A1362" i="2"/>
  <c r="A1361" i="2"/>
  <c r="A1360" i="2"/>
  <c r="A1359" i="2"/>
  <c r="A1358" i="2"/>
  <c r="A1357" i="2"/>
  <c r="A1356" i="2"/>
  <c r="A1355" i="2"/>
  <c r="A1354" i="2"/>
  <c r="A1353" i="2"/>
  <c r="A1352" i="2"/>
  <c r="A1351" i="2"/>
  <c r="A1350" i="2"/>
  <c r="A1349" i="2"/>
  <c r="A1348" i="2"/>
  <c r="A1347" i="2"/>
  <c r="A1346" i="2"/>
  <c r="A1345" i="2"/>
  <c r="A1344" i="2"/>
  <c r="A1343" i="2"/>
  <c r="A1342" i="2"/>
  <c r="A1341" i="2"/>
  <c r="A1340" i="2"/>
  <c r="A1339" i="2"/>
  <c r="A1338" i="2"/>
  <c r="A1337" i="2"/>
  <c r="A1336" i="2"/>
  <c r="A1335" i="2"/>
  <c r="A1334" i="2"/>
  <c r="A1333" i="2"/>
  <c r="A1332" i="2"/>
  <c r="A1331" i="2"/>
  <c r="A1330" i="2"/>
  <c r="A1329" i="2"/>
  <c r="A1328" i="2"/>
  <c r="A1327" i="2"/>
  <c r="A1326" i="2"/>
  <c r="A1325" i="2"/>
  <c r="A1324" i="2"/>
  <c r="A1323" i="2"/>
  <c r="A1322" i="2"/>
  <c r="A1321" i="2"/>
  <c r="A1320" i="2"/>
  <c r="A1319" i="2"/>
  <c r="A1318" i="2"/>
  <c r="A1317" i="2"/>
  <c r="A1316" i="2"/>
  <c r="A1315" i="2"/>
  <c r="A1314" i="2"/>
  <c r="A1313" i="2"/>
  <c r="A1312" i="2"/>
  <c r="A1311" i="2"/>
  <c r="A1310" i="2"/>
  <c r="A1309" i="2"/>
  <c r="A1308" i="2"/>
  <c r="A1307" i="2"/>
  <c r="A1306" i="2"/>
  <c r="A1305" i="2"/>
  <c r="A1304" i="2"/>
  <c r="A1303" i="2"/>
  <c r="A1302" i="2"/>
  <c r="A1301" i="2"/>
  <c r="A1300" i="2"/>
  <c r="A1299" i="2"/>
  <c r="A1298" i="2"/>
  <c r="A1297" i="2"/>
  <c r="A1296" i="2"/>
  <c r="A1295" i="2"/>
  <c r="A1294" i="2"/>
  <c r="A1293" i="2"/>
  <c r="A1292" i="2"/>
  <c r="A1291" i="2"/>
  <c r="A1290" i="2"/>
  <c r="A1289" i="2"/>
  <c r="A1288" i="2"/>
  <c r="A1287" i="2"/>
  <c r="A1286" i="2"/>
  <c r="A1285" i="2"/>
  <c r="A1284" i="2"/>
  <c r="A1283" i="2"/>
  <c r="A1282" i="2"/>
  <c r="A1281" i="2"/>
  <c r="A1280" i="2"/>
  <c r="A1279" i="2"/>
  <c r="A1278" i="2"/>
  <c r="A1277" i="2"/>
  <c r="A1276" i="2"/>
  <c r="A1275" i="2"/>
  <c r="A1274" i="2"/>
  <c r="A1273" i="2"/>
  <c r="A1272" i="2"/>
  <c r="A1271" i="2"/>
  <c r="A1270" i="2"/>
  <c r="A1269" i="2"/>
  <c r="A1268" i="2"/>
  <c r="A1267" i="2"/>
  <c r="A1266" i="2"/>
  <c r="A1265" i="2"/>
  <c r="A1264" i="2"/>
  <c r="A1263" i="2"/>
  <c r="A1262" i="2"/>
  <c r="A1261" i="2"/>
  <c r="A1260" i="2"/>
  <c r="A1259" i="2"/>
  <c r="A1258" i="2"/>
  <c r="A1257" i="2"/>
  <c r="A1256" i="2"/>
  <c r="A1255" i="2"/>
  <c r="A1254" i="2"/>
  <c r="A1253" i="2"/>
  <c r="A1252" i="2"/>
  <c r="A1251" i="2"/>
  <c r="A1250" i="2"/>
  <c r="A1249" i="2"/>
  <c r="A1248" i="2"/>
  <c r="A1247" i="2"/>
  <c r="A1246" i="2"/>
  <c r="A1245" i="2"/>
  <c r="A1244" i="2"/>
  <c r="A1243" i="2"/>
  <c r="A1242" i="2"/>
  <c r="A1241" i="2"/>
  <c r="A1240" i="2"/>
  <c r="A1239" i="2"/>
  <c r="A1238" i="2"/>
  <c r="A1237" i="2"/>
  <c r="A1236" i="2"/>
  <c r="A1235" i="2"/>
  <c r="A1234" i="2"/>
  <c r="A1233" i="2"/>
  <c r="A1232" i="2"/>
  <c r="A1231" i="2"/>
  <c r="A1230" i="2"/>
  <c r="A1229" i="2"/>
  <c r="A1228" i="2"/>
  <c r="A1227" i="2"/>
  <c r="A1226" i="2"/>
  <c r="A1225" i="2"/>
  <c r="A1224" i="2"/>
  <c r="A1223" i="2"/>
  <c r="A1222" i="2"/>
  <c r="A1221" i="2"/>
  <c r="A1220" i="2"/>
  <c r="A1219" i="2"/>
  <c r="A1218" i="2"/>
  <c r="A1217" i="2"/>
  <c r="A1216" i="2"/>
  <c r="A1215" i="2"/>
  <c r="A1214" i="2"/>
  <c r="A1213" i="2"/>
  <c r="A1212" i="2"/>
  <c r="A1211" i="2"/>
  <c r="A1210" i="2"/>
  <c r="A1209" i="2"/>
  <c r="A1208" i="2"/>
  <c r="A1207" i="2"/>
  <c r="A1206" i="2"/>
  <c r="A1205" i="2"/>
  <c r="A1204" i="2"/>
  <c r="A1203" i="2"/>
  <c r="A1202" i="2"/>
  <c r="A1201" i="2"/>
  <c r="A1200" i="2"/>
  <c r="A1199" i="2"/>
  <c r="A1198" i="2"/>
  <c r="A1197" i="2"/>
  <c r="A1196" i="2"/>
  <c r="A1195" i="2"/>
  <c r="A1194" i="2"/>
  <c r="A1193" i="2"/>
  <c r="A1192" i="2"/>
  <c r="A1191" i="2"/>
  <c r="A1190" i="2"/>
  <c r="A1189" i="2"/>
  <c r="A1188" i="2"/>
  <c r="A1187" i="2"/>
  <c r="A1186" i="2"/>
  <c r="A1185" i="2"/>
  <c r="A1184" i="2"/>
  <c r="A1183" i="2"/>
  <c r="A1182" i="2"/>
  <c r="A1181" i="2"/>
  <c r="A1180" i="2"/>
  <c r="A1179" i="2"/>
  <c r="A1178" i="2"/>
  <c r="A1177" i="2"/>
  <c r="A1176" i="2"/>
  <c r="A1175" i="2"/>
  <c r="A1174" i="2"/>
  <c r="A1173" i="2"/>
  <c r="A1172" i="2"/>
  <c r="A1171" i="2"/>
  <c r="A1170" i="2"/>
  <c r="A1169" i="2"/>
  <c r="A1168" i="2"/>
  <c r="A1167" i="2"/>
  <c r="A1166" i="2"/>
  <c r="A1165" i="2"/>
  <c r="A1164" i="2"/>
  <c r="A1163" i="2"/>
  <c r="A1162" i="2"/>
  <c r="A1161" i="2"/>
  <c r="A1160" i="2"/>
  <c r="A1159" i="2"/>
  <c r="A1158" i="2"/>
  <c r="A1157" i="2"/>
  <c r="A1156" i="2"/>
  <c r="A1155" i="2"/>
  <c r="A1154" i="2"/>
  <c r="A1153" i="2"/>
  <c r="A1152"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1003" i="2"/>
  <c r="A1002" i="2"/>
  <c r="A1001" i="2"/>
  <c r="A1000" i="2"/>
  <c r="A999"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7"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4" i="2"/>
  <c r="A3" i="2"/>
  <c r="A2" i="2"/>
  <c r="A23" i="4"/>
  <c r="E8" i="4"/>
  <c r="K7" i="4"/>
  <c r="J7" i="4"/>
  <c r="I7" i="4"/>
  <c r="G5" i="4"/>
  <c r="G6" i="4" s="1"/>
  <c r="G4" i="1" l="1"/>
  <c r="G8" i="1"/>
  <c r="I26" i="1"/>
  <c r="I30" i="1"/>
  <c r="I32" i="1"/>
  <c r="P33" i="1"/>
  <c r="H8" i="1"/>
  <c r="G12" i="1"/>
  <c r="P28" i="1"/>
  <c r="G5" i="1"/>
  <c r="G7" i="1"/>
  <c r="D17" i="3"/>
  <c r="Q23" i="4" s="1"/>
  <c r="G17" i="3"/>
  <c r="D18" i="3"/>
  <c r="G6" i="1"/>
  <c r="D19" i="3"/>
  <c r="H6" i="1"/>
  <c r="D20" i="3"/>
  <c r="I28" i="1"/>
  <c r="H7" i="1"/>
  <c r="D21" i="3"/>
  <c r="D22" i="3"/>
  <c r="D2" i="3"/>
  <c r="D23" i="3"/>
  <c r="G9" i="1"/>
  <c r="L2" i="3"/>
  <c r="D24" i="3"/>
  <c r="D3" i="3"/>
  <c r="G10" i="1"/>
  <c r="D4" i="3"/>
  <c r="D25" i="3"/>
  <c r="H10" i="1"/>
  <c r="D5" i="3"/>
  <c r="D26" i="3"/>
  <c r="D6" i="3"/>
  <c r="D7" i="3"/>
  <c r="D8" i="3"/>
  <c r="I33" i="1"/>
  <c r="D9" i="3"/>
  <c r="H12" i="1"/>
  <c r="D10" i="3"/>
  <c r="D11" i="3"/>
  <c r="G13" i="1"/>
  <c r="I34" i="1"/>
  <c r="H13" i="1"/>
  <c r="D12" i="3"/>
  <c r="D13" i="3"/>
  <c r="I35" i="1"/>
  <c r="D14" i="3"/>
  <c r="F14" i="1"/>
  <c r="D15" i="3"/>
  <c r="D16" i="3"/>
  <c r="G14" i="1" l="1"/>
  <c r="H14" i="1"/>
  <c r="I23" i="4"/>
  <c r="AB22" i="4" s="1"/>
  <c r="J23" i="4"/>
  <c r="N23" i="4"/>
  <c r="O23" i="4"/>
  <c r="P23" i="4"/>
  <c r="R23" i="4"/>
  <c r="M23" i="4"/>
  <c r="O10" i="4"/>
  <c r="R10" i="4"/>
  <c r="Q10" i="4"/>
  <c r="P10" i="4"/>
  <c r="N10" i="4"/>
  <c r="M10" i="4"/>
  <c r="J10" i="4"/>
  <c r="I10" i="4"/>
  <c r="O9" i="4"/>
  <c r="P9" i="4"/>
  <c r="Q9" i="4"/>
  <c r="R9" i="4"/>
  <c r="N9" i="4"/>
  <c r="M9" i="4"/>
  <c r="J9" i="4"/>
  <c r="I9" i="4"/>
  <c r="O22" i="4"/>
  <c r="M22" i="4"/>
  <c r="J22" i="4"/>
  <c r="I22" i="4"/>
  <c r="P22" i="4"/>
  <c r="N22" i="4"/>
  <c r="R22" i="4"/>
  <c r="Q22" i="4"/>
  <c r="R21" i="4"/>
  <c r="P21" i="4"/>
  <c r="Q21" i="4"/>
  <c r="O21" i="4"/>
  <c r="N21" i="4"/>
  <c r="M21" i="4"/>
  <c r="J21" i="4"/>
  <c r="I21" i="4"/>
  <c r="M20" i="4"/>
  <c r="J20" i="4"/>
  <c r="I20" i="4"/>
  <c r="N20" i="4"/>
  <c r="R20" i="4"/>
  <c r="Q20" i="4"/>
  <c r="P20" i="4"/>
  <c r="O20" i="4"/>
  <c r="R27" i="4"/>
  <c r="Q27" i="4"/>
  <c r="P27" i="4"/>
  <c r="O27" i="4"/>
  <c r="N27" i="4"/>
  <c r="M27" i="4"/>
  <c r="J27" i="4"/>
  <c r="I27" i="4"/>
  <c r="P24" i="4"/>
  <c r="N24" i="4"/>
  <c r="M24" i="4"/>
  <c r="J24" i="4"/>
  <c r="I24" i="4"/>
  <c r="Q24" i="4"/>
  <c r="O24" i="4"/>
  <c r="R24" i="4"/>
  <c r="P31" i="4"/>
  <c r="N31" i="4"/>
  <c r="M31" i="4"/>
  <c r="J31" i="4"/>
  <c r="I31" i="4"/>
  <c r="O31" i="4"/>
  <c r="Q31" i="4"/>
  <c r="R31" i="4"/>
  <c r="Q8" i="4"/>
  <c r="P8" i="4"/>
  <c r="O8" i="4"/>
  <c r="N8" i="4"/>
  <c r="M8" i="4"/>
  <c r="J8" i="4"/>
  <c r="I8" i="4"/>
  <c r="R8" i="4"/>
  <c r="R26" i="4"/>
  <c r="P26" i="4"/>
  <c r="O26" i="4"/>
  <c r="N26" i="4"/>
  <c r="M26" i="4"/>
  <c r="J26" i="4"/>
  <c r="I26" i="4"/>
  <c r="Q26" i="4"/>
  <c r="F6" i="4"/>
  <c r="F5" i="4"/>
  <c r="R30" i="4"/>
  <c r="P30" i="4"/>
  <c r="N30" i="4"/>
  <c r="O30" i="4"/>
  <c r="J30" i="4"/>
  <c r="M30" i="4"/>
  <c r="I30" i="4"/>
  <c r="Q30" i="4"/>
  <c r="R25" i="4"/>
  <c r="Q25" i="4"/>
  <c r="P25" i="4"/>
  <c r="O25" i="4"/>
  <c r="J25" i="4"/>
  <c r="N25" i="4"/>
  <c r="M25" i="4"/>
  <c r="I25" i="4"/>
  <c r="O17" i="4"/>
  <c r="R17" i="4"/>
  <c r="Q17" i="4"/>
  <c r="P17" i="4"/>
  <c r="N17" i="4"/>
  <c r="M17" i="4"/>
  <c r="J17" i="4"/>
  <c r="I17" i="4"/>
  <c r="Q13" i="4"/>
  <c r="P13" i="4"/>
  <c r="O13" i="4"/>
  <c r="N13" i="4"/>
  <c r="M13" i="4"/>
  <c r="J13" i="4"/>
  <c r="I13" i="4"/>
  <c r="R13" i="4"/>
  <c r="D11" i="4"/>
  <c r="I29" i="4"/>
  <c r="Q29" i="4"/>
  <c r="P29" i="4"/>
  <c r="R29" i="4"/>
  <c r="O29" i="4"/>
  <c r="N29" i="4"/>
  <c r="M29" i="4"/>
  <c r="J29" i="4"/>
  <c r="I18" i="4"/>
  <c r="J18" i="4"/>
  <c r="R18" i="4"/>
  <c r="Q18" i="4"/>
  <c r="P18" i="4"/>
  <c r="O18" i="4"/>
  <c r="N18" i="4"/>
  <c r="M18" i="4"/>
  <c r="I16" i="4"/>
  <c r="Q16" i="4"/>
  <c r="R16" i="4"/>
  <c r="P16" i="4"/>
  <c r="J16" i="4"/>
  <c r="O16" i="4"/>
  <c r="N16" i="4"/>
  <c r="M16" i="4"/>
  <c r="R28" i="4"/>
  <c r="Q28" i="4"/>
  <c r="P28" i="4"/>
  <c r="O28" i="4"/>
  <c r="N28" i="4"/>
  <c r="M28" i="4"/>
  <c r="J28" i="4"/>
  <c r="I28" i="4"/>
  <c r="R19" i="4"/>
  <c r="P19" i="4"/>
  <c r="N19" i="4"/>
  <c r="J19" i="4"/>
  <c r="O19" i="4"/>
  <c r="M19" i="4"/>
  <c r="I19" i="4"/>
  <c r="Q19" i="4"/>
  <c r="O15" i="4"/>
  <c r="R15" i="4"/>
  <c r="Q15" i="4"/>
  <c r="P15" i="4"/>
  <c r="N15" i="4"/>
  <c r="J15" i="4"/>
  <c r="I15" i="4"/>
  <c r="M15" i="4"/>
  <c r="P14" i="4"/>
  <c r="R14" i="4"/>
  <c r="Q14" i="4"/>
  <c r="O14" i="4"/>
  <c r="N14" i="4"/>
  <c r="M14" i="4"/>
  <c r="J14" i="4"/>
  <c r="I14" i="4"/>
  <c r="Q12" i="4"/>
  <c r="R12" i="4"/>
  <c r="P12" i="4"/>
  <c r="O12" i="4"/>
  <c r="N12" i="4"/>
  <c r="M12" i="4"/>
  <c r="J12" i="4"/>
  <c r="I12" i="4"/>
  <c r="J11" i="4"/>
  <c r="I11" i="4"/>
  <c r="R11" i="4"/>
  <c r="Q11" i="4"/>
  <c r="P11" i="4"/>
  <c r="M11" i="4"/>
  <c r="O11" i="4"/>
  <c r="N11" i="4"/>
  <c r="K23" i="4" l="1"/>
  <c r="Z22" i="4" s="1"/>
  <c r="K13" i="4"/>
  <c r="L13" i="4" s="1"/>
  <c r="K30" i="4"/>
  <c r="L30" i="4" s="1"/>
  <c r="K14" i="4"/>
  <c r="L14" i="4" s="1"/>
  <c r="K11" i="4"/>
  <c r="L11" i="4" s="1"/>
  <c r="K10" i="4"/>
  <c r="L10" i="4" s="1"/>
  <c r="K31" i="4"/>
  <c r="L31" i="4" s="1"/>
  <c r="K29" i="4"/>
  <c r="L29" i="4" s="1"/>
  <c r="L23" i="4"/>
  <c r="AA22" i="4" s="1"/>
  <c r="Y13" i="4"/>
  <c r="Y8" i="4"/>
  <c r="Y15" i="4"/>
  <c r="Y17" i="4"/>
  <c r="Y10" i="4"/>
  <c r="Y30" i="4"/>
  <c r="Y19" i="4"/>
  <c r="Y23" i="4"/>
  <c r="Y12" i="4"/>
  <c r="Y25" i="4"/>
  <c r="Y27" i="4"/>
  <c r="Y21" i="4"/>
  <c r="Y18" i="4"/>
  <c r="Y28" i="4"/>
  <c r="Y14" i="4"/>
  <c r="Y9" i="4"/>
  <c r="Y29" i="4"/>
  <c r="Y16" i="4"/>
  <c r="Y11" i="4"/>
  <c r="Y26" i="4"/>
  <c r="Y20" i="4"/>
  <c r="Y22" i="4"/>
  <c r="Y31" i="4"/>
  <c r="Y24" i="4"/>
  <c r="K24" i="4"/>
  <c r="AB23" i="4"/>
  <c r="K17" i="4"/>
  <c r="AB16" i="4"/>
  <c r="AB25" i="4"/>
  <c r="K26" i="4"/>
  <c r="K15" i="4"/>
  <c r="AB14" i="4"/>
  <c r="AB15" i="4"/>
  <c r="K16" i="4"/>
  <c r="K22" i="4"/>
  <c r="AB21" i="4"/>
  <c r="K27" i="4"/>
  <c r="AB26" i="4"/>
  <c r="K9" i="4"/>
  <c r="L9" i="4" s="1"/>
  <c r="K25" i="4"/>
  <c r="AB24" i="4"/>
  <c r="K8" i="4"/>
  <c r="K19" i="4"/>
  <c r="AB18" i="4"/>
  <c r="K18" i="4"/>
  <c r="AB17" i="4"/>
  <c r="K12" i="4"/>
  <c r="L12" i="4" s="1"/>
  <c r="K28" i="4"/>
  <c r="AB27" i="4"/>
  <c r="K20" i="4"/>
  <c r="AB19" i="4"/>
  <c r="F11" i="4"/>
  <c r="F12" i="4"/>
  <c r="K21" i="4"/>
  <c r="AB20" i="4"/>
  <c r="P32" i="4" l="1"/>
  <c r="R32" i="4"/>
  <c r="L21" i="4"/>
  <c r="AA20" i="4" s="1"/>
  <c r="Z20" i="4"/>
  <c r="Q32" i="4"/>
  <c r="Z19" i="4"/>
  <c r="L20" i="4"/>
  <c r="AA19" i="4" s="1"/>
  <c r="L28" i="4"/>
  <c r="AA27" i="4" s="1"/>
  <c r="Z27" i="4"/>
  <c r="L26" i="4"/>
  <c r="AA25" i="4" s="1"/>
  <c r="Z25" i="4"/>
  <c r="L17" i="4"/>
  <c r="AA16" i="4" s="1"/>
  <c r="Z16" i="4"/>
  <c r="N32" i="4"/>
  <c r="M32" i="4"/>
  <c r="I32" i="4"/>
  <c r="AD22" i="4"/>
  <c r="AD10" i="4"/>
  <c r="AD12" i="4"/>
  <c r="AD20" i="4"/>
  <c r="AD28" i="4"/>
  <c r="AD11" i="4"/>
  <c r="AD30" i="4"/>
  <c r="AD29" i="4"/>
  <c r="AD27" i="4"/>
  <c r="AD19" i="4"/>
  <c r="AD9" i="4"/>
  <c r="AD8" i="4"/>
  <c r="AD17" i="4"/>
  <c r="AD18" i="4"/>
  <c r="AD7" i="4"/>
  <c r="AD24" i="4"/>
  <c r="AD26" i="4"/>
  <c r="AD21" i="4"/>
  <c r="AD16" i="4"/>
  <c r="AD15" i="4"/>
  <c r="AD14" i="4"/>
  <c r="AD25" i="4"/>
  <c r="AD23" i="4"/>
  <c r="AD13" i="4"/>
  <c r="J32" i="4"/>
  <c r="L19" i="4"/>
  <c r="AA18" i="4" s="1"/>
  <c r="Z18" i="4"/>
  <c r="L8" i="4"/>
  <c r="K32" i="4"/>
  <c r="L25" i="4"/>
  <c r="AA24" i="4" s="1"/>
  <c r="Z24" i="4"/>
  <c r="F7" i="4"/>
  <c r="L27" i="4"/>
  <c r="AA26" i="4" s="1"/>
  <c r="Z26" i="4"/>
  <c r="O32" i="4"/>
  <c r="Z17" i="4"/>
  <c r="L18" i="4"/>
  <c r="AA17" i="4" s="1"/>
  <c r="F10" i="4"/>
  <c r="F8" i="4"/>
  <c r="L24" i="4"/>
  <c r="AA23" i="4" s="1"/>
  <c r="Z23" i="4"/>
  <c r="L22" i="4"/>
  <c r="AA21" i="4" s="1"/>
  <c r="Z21" i="4"/>
  <c r="Z15" i="4"/>
  <c r="L16" i="4"/>
  <c r="AA15" i="4" s="1"/>
  <c r="L15" i="4"/>
  <c r="AA14" i="4" s="1"/>
  <c r="Z14" i="4"/>
  <c r="AE7" i="4" l="1"/>
  <c r="L32" i="4"/>
</calcChain>
</file>

<file path=xl/sharedStrings.xml><?xml version="1.0" encoding="utf-8"?>
<sst xmlns="http://schemas.openxmlformats.org/spreadsheetml/2006/main" count="36640" uniqueCount="122">
  <si>
    <t>kw0</t>
  </si>
  <si>
    <t>kw1</t>
  </si>
  <si>
    <t>Reference</t>
  </si>
  <si>
    <t>Treatment</t>
  </si>
  <si>
    <t>Impact</t>
  </si>
  <si>
    <t>Percent</t>
  </si>
  <si>
    <t>Average</t>
  </si>
  <si>
    <t>Hour Ending</t>
  </si>
  <si>
    <t>caparea</t>
  </si>
  <si>
    <t>group</t>
  </si>
  <si>
    <t>Greater Bay Area</t>
  </si>
  <si>
    <t>Kern</t>
  </si>
  <si>
    <t>Northern Coast</t>
  </si>
  <si>
    <t>Other</t>
  </si>
  <si>
    <t>Sierra</t>
  </si>
  <si>
    <t>Stockton</t>
  </si>
  <si>
    <t>ALL</t>
  </si>
  <si>
    <t>Caparea</t>
  </si>
  <si>
    <t>All</t>
  </si>
  <si>
    <t>Menu Options</t>
  </si>
  <si>
    <t>Event Information</t>
  </si>
  <si>
    <t>Treatment Group</t>
  </si>
  <si>
    <t>4,5,6,7,8,9,0</t>
  </si>
  <si>
    <t>3,4,5,6,7,8,9,0</t>
  </si>
  <si>
    <t>5,6,7,8,9,0</t>
  </si>
  <si>
    <t>1,6,7,8,9,0</t>
  </si>
  <si>
    <t>1,2,7,8,9,0</t>
  </si>
  <si>
    <t>1,2,3,8,9,0</t>
  </si>
  <si>
    <t>1,2,3,4,9,0</t>
  </si>
  <si>
    <t>1,2,3,4,5,0</t>
  </si>
  <si>
    <t>1,2,3,4,5,6</t>
  </si>
  <si>
    <t>1,2,3,4,5,6,7</t>
  </si>
  <si>
    <t>N/A</t>
  </si>
  <si>
    <t>Control Groups</t>
  </si>
  <si>
    <t>hour</t>
  </si>
  <si>
    <t>sp_id0</t>
  </si>
  <si>
    <t>sp_id1</t>
  </si>
  <si>
    <t>Greater Fresno Area</t>
  </si>
  <si>
    <t>Aggregate Impact</t>
  </si>
  <si>
    <t>N Called</t>
  </si>
  <si>
    <t>N Estimating Treatment</t>
  </si>
  <si>
    <t>N Estimating Control</t>
  </si>
  <si>
    <t>*Per customer basis - not device</t>
  </si>
  <si>
    <t>Old Impact</t>
  </si>
  <si>
    <t>New Impact</t>
  </si>
  <si>
    <t>New Agg</t>
  </si>
  <si>
    <t>Old Agg Without</t>
  </si>
  <si>
    <t>Old Agg With All Multis</t>
  </si>
  <si>
    <t>Aggregate</t>
  </si>
  <si>
    <t>date</t>
  </si>
  <si>
    <t>With Outage Removed</t>
  </si>
  <si>
    <t>No Customers removed</t>
  </si>
  <si>
    <t>Hour</t>
  </si>
  <si>
    <t>Impact (kW)</t>
  </si>
  <si>
    <t>impact</t>
  </si>
  <si>
    <t>p10</t>
  </si>
  <si>
    <t>p50</t>
  </si>
  <si>
    <t>Possible Customers to be Called</t>
  </si>
  <si>
    <t>Result Type</t>
  </si>
  <si>
    <t>Event Date</t>
  </si>
  <si>
    <t>Average Customer</t>
  </si>
  <si>
    <t>Event End Time</t>
  </si>
  <si>
    <t>Average Temperature for Event Window (°F)</t>
  </si>
  <si>
    <t>% Load Reduction</t>
  </si>
  <si>
    <t>Load w/o DR</t>
  </si>
  <si>
    <t>Load w/ DR</t>
  </si>
  <si>
    <t>(%)</t>
  </si>
  <si>
    <t xml:space="preserve">Avg. Temp </t>
  </si>
  <si>
    <r>
      <t>(</t>
    </r>
    <r>
      <rPr>
        <b/>
        <sz val="11"/>
        <color theme="0"/>
        <rFont val="Symbol"/>
        <family val="1"/>
        <charset val="2"/>
      </rPr>
      <t>°</t>
    </r>
    <r>
      <rPr>
        <b/>
        <sz val="11"/>
        <color theme="0"/>
        <rFont val="Arial"/>
        <family val="2"/>
      </rPr>
      <t>F)</t>
    </r>
  </si>
  <si>
    <t>10th</t>
  </si>
  <si>
    <t>30th</t>
  </si>
  <si>
    <t>50th</t>
  </si>
  <si>
    <t>70th</t>
  </si>
  <si>
    <t>90th</t>
  </si>
  <si>
    <t>Subprogram Type</t>
  </si>
  <si>
    <t>program</t>
  </si>
  <si>
    <t>Avg</t>
  </si>
  <si>
    <t>Avg. Hour in Event Window*****</t>
  </si>
  <si>
    <t>A</t>
  </si>
  <si>
    <t>Look</t>
  </si>
  <si>
    <t>Start</t>
  </si>
  <si>
    <t>End</t>
  </si>
  <si>
    <t>Groups 6/25</t>
  </si>
  <si>
    <t>Groups 8/17</t>
  </si>
  <si>
    <t>Single</t>
  </si>
  <si>
    <t>Multi</t>
  </si>
  <si>
    <t>Device Number</t>
  </si>
  <si>
    <t>kwh0</t>
  </si>
  <si>
    <t>sd0</t>
  </si>
  <si>
    <t>count0</t>
  </si>
  <si>
    <t>kwh1</t>
  </si>
  <si>
    <t>sd1</t>
  </si>
  <si>
    <t>count1</t>
  </si>
  <si>
    <t>percentimpact</t>
  </si>
  <si>
    <t>totalcount</t>
  </si>
  <si>
    <t>se_impact</t>
  </si>
  <si>
    <t>p25</t>
  </si>
  <si>
    <t>p75</t>
  </si>
  <si>
    <t>device_num</t>
  </si>
  <si>
    <t>Notes</t>
  </si>
  <si>
    <t>avgtemp</t>
  </si>
  <si>
    <t>Dual Enrolled</t>
  </si>
  <si>
    <t>SmartAC-only</t>
  </si>
  <si>
    <t>Humboldt</t>
  </si>
  <si>
    <t>p90</t>
  </si>
  <si>
    <t>* Devices are phased into an event during the 30 minutes leading up to the official start time to ensure that all devices are fully operational at the top of the hour.</t>
  </si>
  <si>
    <t>LCA</t>
  </si>
  <si>
    <t>** All days except 8/15 and 9/8 were also SmartRate days and so dually enrolled customers are not included in the number of customers called or the possible number of customers to be called for those days.</t>
  </si>
  <si>
    <t>North Coast And North Bay</t>
  </si>
  <si>
    <t>2</t>
  </si>
  <si>
    <t>3</t>
  </si>
  <si>
    <t>4</t>
  </si>
  <si>
    <t>6</t>
  </si>
  <si>
    <t>8</t>
  </si>
  <si>
    <t>9</t>
  </si>
  <si>
    <t>*** Because SmartAC does not have a standard event window, the number of hours underying the average hour can change from event to event. For the cascading event on 8/17, the event window goes from 12 PM to 9 PM.</t>
  </si>
  <si>
    <t>Customers Called**</t>
  </si>
  <si>
    <t>Event Start Time*</t>
  </si>
  <si>
    <t>Group Called for Multi-event Days</t>
  </si>
  <si>
    <t>Valid inputs</t>
  </si>
  <si>
    <t>Uncertainty Adjusted Impact - Percentiles****</t>
  </si>
  <si>
    <t>**** Confidence intervals for ex post impacts capture the uncertainty associated with measuring and  estimating the impacts on a given event day.  They do not capture any uncertainty associated with enrollment, weather or program performance.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</si>
</sst>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_(* \(#,##0\);_(* &quot;-&quot;_);_(@_)"/>
    <numFmt numFmtId="43" formatCode="_(* #,##0.00_);_(* \(#,##0.00\);_(* &quot;-&quot;??_);_(@_)"/>
    <numFmt numFmtId="164" formatCode="_(* #,##0_);_(* \(#,##0\);_(* &quot;-&quot;??_);_(@_)"/>
    <numFmt numFmtId="165" formatCode="0.0"/>
    <numFmt numFmtId="166" formatCode="[$-409]h:mm\ AM/PM;@"/>
  </numFmts>
  <fonts count="22"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8"/>
      <color theme="1"/>
      <name val="Calibri"/>
      <family val="2"/>
      <scheme val="minor"/>
    </font>
    <font>
      <sz val="11"/>
      <color rgb="FFFF0000"/>
      <name val="Calibri"/>
      <family val="2"/>
      <scheme val="minor"/>
    </font>
    <font>
      <sz val="9"/>
      <color theme="1"/>
      <name val="Arial"/>
      <family val="2"/>
    </font>
    <font>
      <sz val="11"/>
      <name val="Calibri"/>
      <family val="2"/>
    </font>
    <font>
      <sz val="11"/>
      <name val="Calibri"/>
      <family val="2"/>
      <scheme val="minor"/>
    </font>
    <font>
      <sz val="9"/>
      <name val="Arial"/>
      <family val="2"/>
    </font>
    <font>
      <b/>
      <sz val="9"/>
      <name val="Arial"/>
      <family val="2"/>
    </font>
    <font>
      <b/>
      <sz val="11"/>
      <color theme="0"/>
      <name val="Arial"/>
      <family val="2"/>
    </font>
    <font>
      <b/>
      <sz val="10"/>
      <color theme="0"/>
      <name val="Arial"/>
      <family val="2"/>
    </font>
    <font>
      <sz val="11"/>
      <color theme="0"/>
      <name val="Arial"/>
      <family val="2"/>
    </font>
    <font>
      <sz val="11"/>
      <color theme="1"/>
      <name val="Arial"/>
      <family val="2"/>
    </font>
    <font>
      <b/>
      <sz val="11"/>
      <color theme="0"/>
      <name val="Symbol"/>
      <family val="1"/>
      <charset val="2"/>
    </font>
    <font>
      <sz val="9"/>
      <color theme="0"/>
      <name val="Arial"/>
      <family val="2"/>
    </font>
    <font>
      <sz val="10"/>
      <color theme="1"/>
      <name val="Arial"/>
      <family val="2"/>
    </font>
    <font>
      <b/>
      <sz val="12"/>
      <color theme="1"/>
      <name val="Arial"/>
      <family val="2"/>
    </font>
    <font>
      <sz val="10"/>
      <name val="Arial"/>
      <family val="2"/>
    </font>
    <font>
      <b/>
      <sz val="10"/>
      <name val="Arial"/>
      <family val="2"/>
    </font>
    <font>
      <b/>
      <u/>
      <sz val="11"/>
      <color theme="1"/>
      <name val="Calibri"/>
      <family val="2"/>
      <scheme val="minor"/>
    </font>
  </fonts>
  <fills count="5">
    <fill>
      <patternFill patternType="none"/>
    </fill>
    <fill>
      <patternFill patternType="gray125"/>
    </fill>
    <fill>
      <patternFill patternType="solid">
        <fgColor rgb="FF002060"/>
        <bgColor indexed="64"/>
      </patternFill>
    </fill>
    <fill>
      <patternFill patternType="solid">
        <fgColor theme="3"/>
        <bgColor indexed="64"/>
      </patternFill>
    </fill>
    <fill>
      <patternFill patternType="solid">
        <fgColor rgb="FFFFFF0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indexed="64"/>
      </left>
      <right style="thin">
        <color indexed="64"/>
      </right>
      <top style="thin">
        <color theme="0"/>
      </top>
      <bottom style="thin">
        <color theme="0"/>
      </bottom>
      <diagonal/>
    </border>
    <border>
      <left style="thin">
        <color indexed="64"/>
      </left>
      <right style="thin">
        <color indexed="64"/>
      </right>
      <top/>
      <bottom style="thin">
        <color theme="0"/>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theme="0"/>
      </right>
      <top style="thin">
        <color indexed="64"/>
      </top>
      <bottom style="thin">
        <color indexed="64"/>
      </bottom>
      <diagonal/>
    </border>
    <border>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indexed="64"/>
      </bottom>
      <diagonal/>
    </border>
    <border>
      <left/>
      <right style="thin">
        <color indexed="64"/>
      </right>
      <top style="thin">
        <color indexed="64"/>
      </top>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theme="0"/>
      </bottom>
      <diagonal/>
    </border>
    <border>
      <left/>
      <right style="thin">
        <color indexed="64"/>
      </right>
      <top style="thin">
        <color indexed="64"/>
      </top>
      <bottom style="thin">
        <color theme="0"/>
      </bottom>
      <diagonal/>
    </border>
    <border>
      <left/>
      <right style="thin">
        <color theme="0"/>
      </right>
      <top style="thin">
        <color theme="0"/>
      </top>
      <bottom style="thin">
        <color indexed="64"/>
      </bottom>
      <diagonal/>
    </border>
    <border>
      <left/>
      <right style="thin">
        <color theme="0"/>
      </right>
      <top style="thin">
        <color indexed="64"/>
      </top>
      <bottom style="thin">
        <color theme="0"/>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9" fontId="1" fillId="0" borderId="0" applyFont="0" applyFill="0" applyBorder="0" applyAlignment="0" applyProtection="0"/>
    <xf numFmtId="43" fontId="1" fillId="0" borderId="0" applyFont="0" applyFill="0" applyBorder="0" applyAlignment="0" applyProtection="0"/>
    <xf numFmtId="0" fontId="7" fillId="0" borderId="0"/>
    <xf numFmtId="9" fontId="7" fillId="0" borderId="0" applyFont="0" applyFill="0" applyBorder="0" applyAlignment="0" applyProtection="0"/>
    <xf numFmtId="41" fontId="1" fillId="0" borderId="0" applyFont="0" applyFill="0" applyBorder="0" applyAlignment="0" applyProtection="0"/>
  </cellStyleXfs>
  <cellXfs count="129">
    <xf numFmtId="0" fontId="0" fillId="0" borderId="0" xfId="0"/>
    <xf numFmtId="2" fontId="0" fillId="0" borderId="0" xfId="0" applyNumberFormat="1"/>
    <xf numFmtId="2" fontId="0" fillId="0" borderId="1" xfId="0" applyNumberFormat="1" applyBorder="1" applyAlignment="1">
      <alignment horizontal="center"/>
    </xf>
    <xf numFmtId="0" fontId="0" fillId="0" borderId="1" xfId="0" applyBorder="1" applyAlignment="1">
      <alignment horizontal="center"/>
    </xf>
    <xf numFmtId="2" fontId="0" fillId="0" borderId="0" xfId="0" applyNumberFormat="1" applyAlignment="1">
      <alignment horizontal="center"/>
    </xf>
    <xf numFmtId="9" fontId="0" fillId="0" borderId="8" xfId="1" applyFont="1" applyBorder="1" applyAlignment="1">
      <alignment horizontal="center"/>
    </xf>
    <xf numFmtId="0" fontId="0" fillId="0" borderId="1" xfId="0" applyNumberFormat="1" applyFill="1" applyBorder="1" applyAlignment="1">
      <alignment horizontal="center"/>
    </xf>
    <xf numFmtId="15" fontId="0" fillId="0" borderId="0" xfId="0" applyNumberFormat="1"/>
    <xf numFmtId="2" fontId="2" fillId="0" borderId="1" xfId="0" applyNumberFormat="1" applyFont="1" applyBorder="1" applyAlignment="1">
      <alignment horizontal="center"/>
    </xf>
    <xf numFmtId="9" fontId="2" fillId="0" borderId="8" xfId="1" applyFont="1" applyBorder="1" applyAlignment="1">
      <alignment horizontal="center"/>
    </xf>
    <xf numFmtId="0" fontId="2" fillId="0" borderId="1" xfId="0" applyFont="1" applyBorder="1" applyAlignment="1">
      <alignment horizontal="center"/>
    </xf>
    <xf numFmtId="0" fontId="3" fillId="0" borderId="0" xfId="0" applyFont="1"/>
    <xf numFmtId="164" fontId="0" fillId="0" borderId="0" xfId="2" applyNumberFormat="1" applyFont="1"/>
    <xf numFmtId="0" fontId="0" fillId="0" borderId="0" xfId="0" applyBorder="1"/>
    <xf numFmtId="1" fontId="0" fillId="0" borderId="0" xfId="0" applyNumberFormat="1"/>
    <xf numFmtId="0" fontId="3" fillId="2" borderId="3" xfId="0" applyFont="1" applyFill="1" applyBorder="1" applyAlignment="1">
      <alignment horizontal="center" vertical="center"/>
    </xf>
    <xf numFmtId="0" fontId="3" fillId="2" borderId="5" xfId="0" applyFont="1" applyFill="1" applyBorder="1" applyAlignment="1">
      <alignment horizontal="center" vertical="center"/>
    </xf>
    <xf numFmtId="0" fontId="5" fillId="0" borderId="0" xfId="0" applyFont="1"/>
    <xf numFmtId="0" fontId="3" fillId="2" borderId="10"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2" xfId="0" applyFont="1" applyFill="1" applyBorder="1" applyAlignment="1">
      <alignment horizontal="center" vertical="center"/>
    </xf>
    <xf numFmtId="0" fontId="3" fillId="2" borderId="12"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13" xfId="0" applyFont="1" applyFill="1" applyBorder="1" applyAlignment="1">
      <alignment horizontal="center" vertical="center"/>
    </xf>
    <xf numFmtId="0" fontId="0" fillId="0" borderId="1" xfId="2" applyNumberFormat="1" applyFont="1" applyBorder="1"/>
    <xf numFmtId="0" fontId="0" fillId="0" borderId="8" xfId="2" applyNumberFormat="1" applyFont="1" applyBorder="1" applyAlignment="1">
      <alignment horizontal="center"/>
    </xf>
    <xf numFmtId="0" fontId="2" fillId="0" borderId="1" xfId="0" applyNumberFormat="1" applyFont="1" applyBorder="1"/>
    <xf numFmtId="0" fontId="2" fillId="0" borderId="8" xfId="2" applyNumberFormat="1" applyFont="1" applyBorder="1" applyAlignment="1">
      <alignment horizontal="center"/>
    </xf>
    <xf numFmtId="0" fontId="2" fillId="0" borderId="1" xfId="2" applyNumberFormat="1" applyFont="1" applyBorder="1" applyAlignment="1">
      <alignment horizontal="center"/>
    </xf>
    <xf numFmtId="2" fontId="0" fillId="0" borderId="1" xfId="0" applyNumberFormat="1" applyBorder="1" applyAlignment="1">
      <alignment horizontal="center" vertical="center"/>
    </xf>
    <xf numFmtId="2" fontId="2" fillId="0" borderId="1" xfId="0" applyNumberFormat="1" applyFont="1" applyBorder="1" applyAlignment="1">
      <alignment horizontal="center" vertical="center"/>
    </xf>
    <xf numFmtId="0" fontId="0" fillId="0" borderId="0" xfId="0" applyNumberFormat="1"/>
    <xf numFmtId="165" fontId="0" fillId="0" borderId="0" xfId="0" applyNumberFormat="1"/>
    <xf numFmtId="43" fontId="0" fillId="0" borderId="0" xfId="2" applyNumberFormat="1" applyFont="1"/>
    <xf numFmtId="0" fontId="3" fillId="2" borderId="0" xfId="0" applyFont="1" applyFill="1" applyBorder="1" applyAlignment="1">
      <alignment horizontal="center" vertical="center"/>
    </xf>
    <xf numFmtId="14" fontId="0" fillId="0" borderId="0" xfId="0" applyNumberFormat="1"/>
    <xf numFmtId="2" fontId="0" fillId="0" borderId="1" xfId="0" applyNumberFormat="1" applyBorder="1" applyAlignment="1">
      <alignment horizontal="center" vertical="center"/>
    </xf>
    <xf numFmtId="2" fontId="0" fillId="0" borderId="1" xfId="1" applyNumberFormat="1" applyFont="1" applyBorder="1" applyAlignment="1">
      <alignment horizontal="center" vertical="center"/>
    </xf>
    <xf numFmtId="9" fontId="0" fillId="0" borderId="1" xfId="1" applyFont="1" applyBorder="1" applyAlignment="1">
      <alignment horizontal="center" vertical="center"/>
    </xf>
    <xf numFmtId="0" fontId="0" fillId="0" borderId="1" xfId="0" applyBorder="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10" xfId="0" applyFont="1" applyFill="1" applyBorder="1" applyAlignment="1">
      <alignment horizontal="center" vertical="center" wrapText="1"/>
    </xf>
    <xf numFmtId="0" fontId="3" fillId="3" borderId="14" xfId="0" applyFont="1" applyFill="1" applyBorder="1"/>
    <xf numFmtId="2" fontId="0" fillId="0" borderId="0" xfId="0" applyNumberFormat="1" applyBorder="1"/>
    <xf numFmtId="0" fontId="6" fillId="0" borderId="0" xfId="0" applyFont="1" applyBorder="1" applyAlignment="1">
      <alignment horizontal="center" vertical="center" wrapText="1"/>
    </xf>
    <xf numFmtId="10" fontId="6" fillId="0" borderId="0" xfId="0" applyNumberFormat="1" applyFont="1" applyBorder="1" applyAlignment="1">
      <alignment horizontal="center" vertical="center" wrapText="1"/>
    </xf>
    <xf numFmtId="0" fontId="0" fillId="0" borderId="0" xfId="0"/>
    <xf numFmtId="9" fontId="0" fillId="0" borderId="0" xfId="1" applyFont="1" applyBorder="1" applyAlignment="1">
      <alignment horizontal="center"/>
    </xf>
    <xf numFmtId="0" fontId="8" fillId="0" borderId="0" xfId="0" applyFont="1"/>
    <xf numFmtId="0" fontId="9" fillId="0" borderId="21" xfId="0" applyFont="1" applyBorder="1" applyAlignment="1">
      <alignment horizontal="center" vertical="center"/>
    </xf>
    <xf numFmtId="9" fontId="9" fillId="0" borderId="21" xfId="0" applyNumberFormat="1" applyFont="1" applyBorder="1" applyAlignment="1">
      <alignment horizontal="center" vertical="center"/>
    </xf>
    <xf numFmtId="0" fontId="9" fillId="0" borderId="22" xfId="0" applyFont="1" applyBorder="1" applyAlignment="1">
      <alignment horizontal="center" vertical="center"/>
    </xf>
    <xf numFmtId="9" fontId="9" fillId="0" borderId="22" xfId="0" applyNumberFormat="1" applyFont="1" applyBorder="1" applyAlignment="1">
      <alignment horizontal="center" vertical="center"/>
    </xf>
    <xf numFmtId="0" fontId="10" fillId="0" borderId="22" xfId="0" applyFont="1" applyBorder="1" applyAlignment="1">
      <alignment horizontal="center" vertical="center"/>
    </xf>
    <xf numFmtId="0" fontId="14" fillId="0" borderId="23" xfId="0" applyFont="1" applyBorder="1" applyAlignment="1">
      <alignment horizontal="center"/>
    </xf>
    <xf numFmtId="2" fontId="14" fillId="0" borderId="23" xfId="0" applyNumberFormat="1" applyFont="1" applyBorder="1" applyAlignment="1">
      <alignment horizontal="center"/>
    </xf>
    <xf numFmtId="2" fontId="14" fillId="0" borderId="23" xfId="0" applyNumberFormat="1" applyFont="1" applyBorder="1" applyAlignment="1">
      <alignment horizontal="center" vertical="center"/>
    </xf>
    <xf numFmtId="0" fontId="14" fillId="0" borderId="1" xfId="0" applyFont="1" applyBorder="1" applyAlignment="1">
      <alignment horizontal="center"/>
    </xf>
    <xf numFmtId="2" fontId="14" fillId="0" borderId="1" xfId="0" applyNumberFormat="1" applyFont="1" applyBorder="1" applyAlignment="1">
      <alignment horizontal="center"/>
    </xf>
    <xf numFmtId="9" fontId="14" fillId="0" borderId="1" xfId="1" applyNumberFormat="1" applyFont="1" applyBorder="1" applyAlignment="1">
      <alignment horizontal="center"/>
    </xf>
    <xf numFmtId="0" fontId="11" fillId="3" borderId="15"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4" fillId="0" borderId="0" xfId="0" applyFont="1"/>
    <xf numFmtId="0" fontId="13" fillId="0" borderId="0" xfId="0" applyFont="1"/>
    <xf numFmtId="0" fontId="11" fillId="3" borderId="33" xfId="0" applyFont="1" applyFill="1" applyBorder="1" applyAlignment="1">
      <alignment horizontal="center" vertical="center" wrapText="1"/>
    </xf>
    <xf numFmtId="0" fontId="11" fillId="3" borderId="32" xfId="0" applyFont="1" applyFill="1" applyBorder="1" applyAlignment="1">
      <alignment horizontal="center" vertical="center" wrapText="1"/>
    </xf>
    <xf numFmtId="0" fontId="12" fillId="3" borderId="6" xfId="0" applyFont="1" applyFill="1" applyBorder="1" applyAlignment="1">
      <alignment horizontal="left" vertical="center"/>
    </xf>
    <xf numFmtId="166" fontId="13" fillId="0" borderId="0" xfId="0" applyNumberFormat="1" applyFont="1" applyBorder="1" applyAlignment="1">
      <alignment horizontal="center" vertical="center"/>
    </xf>
    <xf numFmtId="0" fontId="3" fillId="0" borderId="0" xfId="0" applyFont="1" applyAlignment="1">
      <alignment horizontal="center"/>
    </xf>
    <xf numFmtId="0" fontId="3" fillId="0" borderId="0" xfId="0" applyFont="1" applyBorder="1" applyAlignment="1">
      <alignment horizontal="center"/>
    </xf>
    <xf numFmtId="0" fontId="16" fillId="0" borderId="0" xfId="0" applyFont="1" applyBorder="1" applyAlignment="1">
      <alignment horizontal="center" vertical="center" wrapText="1"/>
    </xf>
    <xf numFmtId="0" fontId="3" fillId="0" borderId="0" xfId="0" applyFont="1" applyFill="1" applyBorder="1" applyAlignment="1">
      <alignment horizontal="center"/>
    </xf>
    <xf numFmtId="0" fontId="12" fillId="3" borderId="2" xfId="0" applyFont="1" applyFill="1" applyBorder="1" applyAlignment="1">
      <alignment horizontal="left" vertical="center"/>
    </xf>
    <xf numFmtId="14" fontId="17" fillId="0" borderId="1" xfId="0" applyNumberFormat="1" applyFont="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166" fontId="17" fillId="0" borderId="1" xfId="0" applyNumberFormat="1" applyFont="1" applyBorder="1" applyAlignment="1">
      <alignment horizontal="center" vertical="center"/>
    </xf>
    <xf numFmtId="37" fontId="17" fillId="0" borderId="1" xfId="5" applyNumberFormat="1" applyFont="1" applyBorder="1" applyAlignment="1">
      <alignment horizontal="center" vertical="center"/>
    </xf>
    <xf numFmtId="0" fontId="18" fillId="0" borderId="0" xfId="0" applyFont="1"/>
    <xf numFmtId="0" fontId="12" fillId="3" borderId="6" xfId="0" applyFont="1" applyFill="1" applyBorder="1" applyAlignment="1">
      <alignment horizontal="right" vertical="center"/>
    </xf>
    <xf numFmtId="0" fontId="12" fillId="3" borderId="7" xfId="0" applyFont="1" applyFill="1" applyBorder="1" applyAlignment="1">
      <alignment horizontal="right" vertical="center"/>
    </xf>
    <xf numFmtId="0" fontId="12" fillId="3" borderId="2" xfId="0" applyFont="1" applyFill="1" applyBorder="1" applyAlignment="1">
      <alignment horizontal="right" vertical="center"/>
    </xf>
    <xf numFmtId="0" fontId="12" fillId="3" borderId="34" xfId="0" applyFont="1" applyFill="1" applyBorder="1" applyAlignment="1">
      <alignment horizontal="left" vertical="center"/>
    </xf>
    <xf numFmtId="9" fontId="14" fillId="0" borderId="23" xfId="1" applyNumberFormat="1" applyFont="1" applyBorder="1" applyAlignment="1">
      <alignment horizontal="center"/>
    </xf>
    <xf numFmtId="9" fontId="17" fillId="0" borderId="1" xfId="1" applyNumberFormat="1" applyFont="1" applyBorder="1" applyAlignment="1">
      <alignment horizontal="center" vertical="center"/>
    </xf>
    <xf numFmtId="9" fontId="11" fillId="3" borderId="32" xfId="0" applyNumberFormat="1" applyFont="1" applyFill="1" applyBorder="1" applyAlignment="1">
      <alignment horizontal="center" vertical="center" wrapText="1"/>
    </xf>
    <xf numFmtId="9" fontId="11" fillId="3" borderId="17" xfId="0" applyNumberFormat="1" applyFont="1" applyFill="1" applyBorder="1" applyAlignment="1">
      <alignment horizontal="center" vertical="center" wrapText="1"/>
    </xf>
    <xf numFmtId="9" fontId="11" fillId="3" borderId="18" xfId="0" applyNumberFormat="1" applyFont="1" applyFill="1" applyBorder="1" applyAlignment="1">
      <alignment horizontal="center" vertical="center" wrapText="1"/>
    </xf>
    <xf numFmtId="18" fontId="0" fillId="0" borderId="0" xfId="0" applyNumberFormat="1"/>
    <xf numFmtId="0" fontId="0" fillId="0" borderId="37" xfId="0" applyBorder="1"/>
    <xf numFmtId="0" fontId="20" fillId="0" borderId="0" xfId="0" applyFont="1"/>
    <xf numFmtId="0" fontId="21" fillId="0" borderId="0" xfId="0" applyFont="1"/>
    <xf numFmtId="165" fontId="14" fillId="0" borderId="23" xfId="0" applyNumberFormat="1" applyFont="1" applyBorder="1" applyAlignment="1">
      <alignment horizontal="center"/>
    </xf>
    <xf numFmtId="165" fontId="14" fillId="0" borderId="1" xfId="0" applyNumberFormat="1" applyFont="1" applyBorder="1" applyAlignment="1">
      <alignment horizontal="center"/>
    </xf>
    <xf numFmtId="165" fontId="17" fillId="0" borderId="4" xfId="2" applyNumberFormat="1" applyFont="1" applyBorder="1" applyAlignment="1">
      <alignment horizontal="center" vertical="center"/>
    </xf>
    <xf numFmtId="0" fontId="12" fillId="3" borderId="23" xfId="0" applyFont="1" applyFill="1" applyBorder="1" applyAlignment="1">
      <alignment horizontal="right" vertical="center"/>
    </xf>
    <xf numFmtId="0" fontId="19" fillId="0" borderId="25" xfId="0" applyFont="1" applyFill="1" applyBorder="1" applyAlignment="1">
      <alignment wrapText="1"/>
    </xf>
    <xf numFmtId="0" fontId="19" fillId="0" borderId="0" xfId="0" applyFont="1" applyFill="1" applyBorder="1" applyAlignment="1">
      <alignment wrapText="1"/>
    </xf>
    <xf numFmtId="0" fontId="11" fillId="3" borderId="30" xfId="0" applyFont="1" applyFill="1" applyBorder="1" applyAlignment="1">
      <alignment horizontal="center" vertical="center"/>
    </xf>
    <xf numFmtId="0" fontId="11" fillId="3" borderId="31" xfId="0" applyFont="1" applyFill="1" applyBorder="1" applyAlignment="1">
      <alignment horizontal="center" vertical="center"/>
    </xf>
    <xf numFmtId="0" fontId="11" fillId="3" borderId="19"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4" fillId="0" borderId="24" xfId="0" applyFont="1" applyBorder="1" applyAlignment="1">
      <alignment horizontal="center"/>
    </xf>
    <xf numFmtId="0" fontId="4" fillId="0" borderId="25" xfId="0" applyFont="1" applyBorder="1" applyAlignment="1">
      <alignment horizontal="center"/>
    </xf>
    <xf numFmtId="0" fontId="4" fillId="0" borderId="14" xfId="0" applyFont="1" applyBorder="1" applyAlignment="1">
      <alignment horizontal="center"/>
    </xf>
    <xf numFmtId="0" fontId="4" fillId="0" borderId="26" xfId="0" applyFont="1" applyBorder="1" applyAlignment="1">
      <alignment horizontal="center"/>
    </xf>
    <xf numFmtId="0" fontId="4" fillId="0" borderId="0" xfId="0" applyFont="1" applyBorder="1" applyAlignment="1">
      <alignment horizontal="center"/>
    </xf>
    <xf numFmtId="0" fontId="4" fillId="0" borderId="27" xfId="0" applyFont="1" applyBorder="1" applyAlignment="1">
      <alignment horizontal="center"/>
    </xf>
    <xf numFmtId="0" fontId="4" fillId="0" borderId="9" xfId="0" applyFont="1" applyBorder="1" applyAlignment="1">
      <alignment horizontal="center"/>
    </xf>
    <xf numFmtId="0" fontId="4" fillId="0" borderId="28" xfId="0" applyFont="1" applyBorder="1" applyAlignment="1">
      <alignment horizontal="center"/>
    </xf>
    <xf numFmtId="0" fontId="4" fillId="0" borderId="29" xfId="0" applyFont="1" applyBorder="1" applyAlignment="1">
      <alignment horizontal="center"/>
    </xf>
    <xf numFmtId="2" fontId="14" fillId="4" borderId="35" xfId="0" applyNumberFormat="1" applyFont="1" applyFill="1" applyBorder="1" applyAlignment="1">
      <alignment horizontal="center" vertical="center"/>
    </xf>
    <xf numFmtId="2" fontId="14" fillId="4" borderId="36" xfId="0" applyNumberFormat="1" applyFont="1" applyFill="1" applyBorder="1" applyAlignment="1">
      <alignment horizontal="center" vertical="center"/>
    </xf>
    <xf numFmtId="2" fontId="14" fillId="4" borderId="23" xfId="0" applyNumberFormat="1" applyFont="1" applyFill="1" applyBorder="1" applyAlignment="1">
      <alignment horizontal="center" vertical="center"/>
    </xf>
    <xf numFmtId="0" fontId="12" fillId="3" borderId="6" xfId="0" applyFont="1" applyFill="1" applyBorder="1" applyAlignment="1">
      <alignment horizontal="left" vertical="center" wrapText="1"/>
    </xf>
    <xf numFmtId="2" fontId="17" fillId="0" borderId="27" xfId="0" applyNumberFormat="1" applyFont="1" applyBorder="1" applyAlignment="1">
      <alignment horizontal="center" vertical="center"/>
    </xf>
    <xf numFmtId="2" fontId="17" fillId="0" borderId="29" xfId="0" applyNumberFormat="1" applyFont="1" applyBorder="1" applyAlignment="1">
      <alignment horizontal="center" vertical="center"/>
    </xf>
    <xf numFmtId="165" fontId="14" fillId="4" borderId="35" xfId="0" applyNumberFormat="1" applyFont="1" applyFill="1" applyBorder="1" applyAlignment="1">
      <alignment horizontal="center" vertical="center"/>
    </xf>
    <xf numFmtId="165" fontId="14" fillId="4" borderId="36" xfId="0" applyNumberFormat="1" applyFont="1" applyFill="1" applyBorder="1" applyAlignment="1">
      <alignment horizontal="center" vertical="center"/>
    </xf>
    <xf numFmtId="165" fontId="14" fillId="4" borderId="23" xfId="0" applyNumberFormat="1" applyFont="1" applyFill="1" applyBorder="1" applyAlignment="1">
      <alignment horizontal="center" vertical="center"/>
    </xf>
    <xf numFmtId="0" fontId="14" fillId="4" borderId="1" xfId="0" applyFont="1" applyFill="1" applyBorder="1" applyAlignment="1">
      <alignment horizontal="center" vertical="center" wrapText="1"/>
    </xf>
    <xf numFmtId="9" fontId="14" fillId="4" borderId="35" xfId="1" applyNumberFormat="1" applyFont="1" applyFill="1" applyBorder="1" applyAlignment="1">
      <alignment horizontal="center" vertical="center"/>
    </xf>
    <xf numFmtId="9" fontId="14" fillId="4" borderId="36" xfId="1" applyNumberFormat="1" applyFont="1" applyFill="1" applyBorder="1" applyAlignment="1">
      <alignment horizontal="center" vertical="center"/>
    </xf>
    <xf numFmtId="9" fontId="14" fillId="4" borderId="23" xfId="1" applyNumberFormat="1" applyFont="1" applyFill="1" applyBorder="1" applyAlignment="1">
      <alignment horizontal="center" vertical="center"/>
    </xf>
    <xf numFmtId="0" fontId="3" fillId="3" borderId="19" xfId="0" applyFont="1" applyFill="1" applyBorder="1" applyAlignment="1">
      <alignment horizontal="center" vertical="center"/>
    </xf>
    <xf numFmtId="0" fontId="3" fillId="3" borderId="20" xfId="0" applyFont="1" applyFill="1" applyBorder="1" applyAlignment="1">
      <alignment horizontal="center" vertical="center"/>
    </xf>
    <xf numFmtId="0" fontId="3" fillId="3" borderId="15" xfId="0" applyFont="1" applyFill="1" applyBorder="1" applyAlignment="1">
      <alignment horizontal="center" vertical="center"/>
    </xf>
    <xf numFmtId="0" fontId="3" fillId="3" borderId="16" xfId="0" applyFont="1" applyFill="1" applyBorder="1" applyAlignment="1">
      <alignment horizontal="center" vertical="center"/>
    </xf>
  </cellXfs>
  <cellStyles count="6">
    <cellStyle name="Comma" xfId="2" builtinId="3"/>
    <cellStyle name="Comma [0]" xfId="5" builtinId="6"/>
    <cellStyle name="Normal" xfId="0" builtinId="0"/>
    <cellStyle name="Normal 2" xfId="3"/>
    <cellStyle name="Percent" xfId="1" builtinId="5"/>
    <cellStyle name="Percent 2" xfId="4"/>
  </cellStyles>
  <dxfs count="4">
    <dxf>
      <font>
        <b/>
        <i val="0"/>
        <color auto="1"/>
      </font>
      <fill>
        <patternFill>
          <bgColor rgb="FFFF0000"/>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48076093642227"/>
          <c:y val="0.15905915606703008"/>
          <c:w val="0.86332322166661024"/>
          <c:h val="0.71846734302442961"/>
        </c:manualLayout>
      </c:layout>
      <c:lineChart>
        <c:grouping val="standard"/>
        <c:varyColors val="0"/>
        <c:ser>
          <c:idx val="0"/>
          <c:order val="0"/>
          <c:tx>
            <c:strRef>
              <c:f>'Impact Tables'!$I$6</c:f>
              <c:strCache>
                <c:ptCount val="1"/>
                <c:pt idx="0">
                  <c:v>Load w/o DR</c:v>
                </c:pt>
              </c:strCache>
            </c:strRef>
          </c:tx>
          <c:spPr>
            <a:ln>
              <a:prstDash val="dash"/>
            </a:ln>
          </c:spPr>
          <c:marker>
            <c:symbol val="none"/>
          </c:marker>
          <c:val>
            <c:numRef>
              <c:f>'Impact Tables'!$I$8:$I$31</c:f>
              <c:numCache>
                <c:formatCode>0.00</c:formatCode>
                <c:ptCount val="24"/>
                <c:pt idx="0">
                  <c:v>1.0827897787094116</c:v>
                </c:pt>
                <c:pt idx="1">
                  <c:v>0.92919921875</c:v>
                </c:pt>
                <c:pt idx="2">
                  <c:v>0.8312261700630188</c:v>
                </c:pt>
                <c:pt idx="3">
                  <c:v>0.768790602684021</c:v>
                </c:pt>
                <c:pt idx="4">
                  <c:v>0.74215060472488403</c:v>
                </c:pt>
                <c:pt idx="5">
                  <c:v>0.75616580247879028</c:v>
                </c:pt>
                <c:pt idx="6">
                  <c:v>0.81354600191116333</c:v>
                </c:pt>
                <c:pt idx="7">
                  <c:v>0.86006230115890503</c:v>
                </c:pt>
                <c:pt idx="8">
                  <c:v>0.87197613716125488</c:v>
                </c:pt>
                <c:pt idx="9">
                  <c:v>0.91245216131210327</c:v>
                </c:pt>
                <c:pt idx="10">
                  <c:v>1.0301960706710815</c:v>
                </c:pt>
                <c:pt idx="11">
                  <c:v>1.2247161865234375</c:v>
                </c:pt>
                <c:pt idx="12">
                  <c:v>1.518059253692627</c:v>
                </c:pt>
                <c:pt idx="13">
                  <c:v>1.8635014295578003</c:v>
                </c:pt>
                <c:pt idx="14">
                  <c:v>2.2218284606933594</c:v>
                </c:pt>
                <c:pt idx="15">
                  <c:v>2.596498966217041</c:v>
                </c:pt>
                <c:pt idx="16">
                  <c:v>2.9251213073730469</c:v>
                </c:pt>
                <c:pt idx="17">
                  <c:v>3.2067999839782715</c:v>
                </c:pt>
                <c:pt idx="18">
                  <c:v>3.3586864471435547</c:v>
                </c:pt>
                <c:pt idx="19">
                  <c:v>3.2870221138000488</c:v>
                </c:pt>
                <c:pt idx="20">
                  <c:v>3.0465781688690186</c:v>
                </c:pt>
                <c:pt idx="21">
                  <c:v>2.7640430927276611</c:v>
                </c:pt>
                <c:pt idx="22">
                  <c:v>2.3010895252227783</c:v>
                </c:pt>
                <c:pt idx="23">
                  <c:v>1.8453514575958252</c:v>
                </c:pt>
              </c:numCache>
            </c:numRef>
          </c:val>
          <c:smooth val="0"/>
        </c:ser>
        <c:ser>
          <c:idx val="1"/>
          <c:order val="1"/>
          <c:tx>
            <c:strRef>
              <c:f>'Impact Tables'!$J$6</c:f>
              <c:strCache>
                <c:ptCount val="1"/>
                <c:pt idx="0">
                  <c:v>Load w/ DR</c:v>
                </c:pt>
              </c:strCache>
            </c:strRef>
          </c:tx>
          <c:spPr>
            <a:ln>
              <a:solidFill>
                <a:schemeClr val="tx2"/>
              </a:solidFill>
            </a:ln>
          </c:spPr>
          <c:marker>
            <c:symbol val="none"/>
          </c:marker>
          <c:val>
            <c:numRef>
              <c:f>'Impact Tables'!$J$8:$J$31</c:f>
              <c:numCache>
                <c:formatCode>0.00</c:formatCode>
                <c:ptCount val="24"/>
                <c:pt idx="0">
                  <c:v>1.0929666757583618</c:v>
                </c:pt>
                <c:pt idx="1">
                  <c:v>0.93052315711975098</c:v>
                </c:pt>
                <c:pt idx="2">
                  <c:v>0.84506529569625854</c:v>
                </c:pt>
                <c:pt idx="3">
                  <c:v>0.78618180751800537</c:v>
                </c:pt>
                <c:pt idx="4">
                  <c:v>0.75263506174087524</c:v>
                </c:pt>
                <c:pt idx="5">
                  <c:v>0.76605099439620972</c:v>
                </c:pt>
                <c:pt idx="6">
                  <c:v>0.82329225540161133</c:v>
                </c:pt>
                <c:pt idx="7">
                  <c:v>0.87179327011108398</c:v>
                </c:pt>
                <c:pt idx="8">
                  <c:v>0.87304079532623291</c:v>
                </c:pt>
                <c:pt idx="9">
                  <c:v>0.90801650285720825</c:v>
                </c:pt>
                <c:pt idx="10">
                  <c:v>1.0411123037338257</c:v>
                </c:pt>
                <c:pt idx="11">
                  <c:v>1.2427792549133301</c:v>
                </c:pt>
                <c:pt idx="12">
                  <c:v>1.5398859977722168</c:v>
                </c:pt>
                <c:pt idx="13">
                  <c:v>1.8929085731506348</c:v>
                </c:pt>
                <c:pt idx="14">
                  <c:v>2.2549872398376465</c:v>
                </c:pt>
                <c:pt idx="15">
                  <c:v>2.6216905117034912</c:v>
                </c:pt>
                <c:pt idx="16">
                  <c:v>2.9414465427398682</c:v>
                </c:pt>
                <c:pt idx="17">
                  <c:v>3.2331929206848145</c:v>
                </c:pt>
                <c:pt idx="18">
                  <c:v>3.173274040222168</c:v>
                </c:pt>
                <c:pt idx="19">
                  <c:v>2.738405704498291</c:v>
                </c:pt>
                <c:pt idx="20">
                  <c:v>3.2512454986572266</c:v>
                </c:pt>
                <c:pt idx="21">
                  <c:v>2.9449503421783447</c:v>
                </c:pt>
                <c:pt idx="22">
                  <c:v>2.3771481513977051</c:v>
                </c:pt>
                <c:pt idx="23">
                  <c:v>1.8917500972747803</c:v>
                </c:pt>
              </c:numCache>
            </c:numRef>
          </c:val>
          <c:smooth val="0"/>
        </c:ser>
        <c:ser>
          <c:idx val="4"/>
          <c:order val="2"/>
          <c:tx>
            <c:v>Impact</c:v>
          </c:tx>
          <c:spPr>
            <a:ln>
              <a:solidFill>
                <a:srgbClr val="92D050"/>
              </a:solidFill>
            </a:ln>
          </c:spPr>
          <c:marker>
            <c:symbol val="none"/>
          </c:marker>
          <c:val>
            <c:numRef>
              <c:f>'Impact Tables'!$P$8:$P$31</c:f>
              <c:numCache>
                <c:formatCode>0.00</c:formatCode>
                <c:ptCount val="24"/>
                <c:pt idx="0">
                  <c:v>-1.0176897048950195E-2</c:v>
                </c:pt>
                <c:pt idx="1">
                  <c:v>-1.3239383697509766E-3</c:v>
                </c:pt>
                <c:pt idx="2">
                  <c:v>-1.3839125633239746E-2</c:v>
                </c:pt>
                <c:pt idx="3">
                  <c:v>-1.7391204833984375E-2</c:v>
                </c:pt>
                <c:pt idx="4">
                  <c:v>-1.0484457015991211E-2</c:v>
                </c:pt>
                <c:pt idx="5">
                  <c:v>-9.8851919174194336E-3</c:v>
                </c:pt>
                <c:pt idx="6">
                  <c:v>-9.746253490447998E-3</c:v>
                </c:pt>
                <c:pt idx="7">
                  <c:v>-1.1730968952178955E-2</c:v>
                </c:pt>
                <c:pt idx="8">
                  <c:v>-1.0646581649780273E-3</c:v>
                </c:pt>
                <c:pt idx="9">
                  <c:v>4.4356584548950195E-3</c:v>
                </c:pt>
                <c:pt idx="10">
                  <c:v>-1.0916233062744141E-2</c:v>
                </c:pt>
                <c:pt idx="11">
                  <c:v>-1.8063068389892578E-2</c:v>
                </c:pt>
                <c:pt idx="12">
                  <c:v>-2.1826744079589844E-2</c:v>
                </c:pt>
                <c:pt idx="13">
                  <c:v>-2.9407143592834473E-2</c:v>
                </c:pt>
                <c:pt idx="14">
                  <c:v>-3.3158779144287109E-2</c:v>
                </c:pt>
                <c:pt idx="15">
                  <c:v>-2.5191545486450195E-2</c:v>
                </c:pt>
                <c:pt idx="16">
                  <c:v>-1.6325235366821289E-2</c:v>
                </c:pt>
                <c:pt idx="17">
                  <c:v>-2.6392936706542969E-2</c:v>
                </c:pt>
                <c:pt idx="18">
                  <c:v>0.18541240692138672</c:v>
                </c:pt>
                <c:pt idx="19">
                  <c:v>0.54861640930175781</c:v>
                </c:pt>
                <c:pt idx="20">
                  <c:v>-0.20466732978820801</c:v>
                </c:pt>
                <c:pt idx="21">
                  <c:v>-0.18090724945068359</c:v>
                </c:pt>
                <c:pt idx="22">
                  <c:v>-7.6058626174926758E-2</c:v>
                </c:pt>
                <c:pt idx="23">
                  <c:v>-4.6398639678955078E-2</c:v>
                </c:pt>
              </c:numCache>
            </c:numRef>
          </c:val>
          <c:smooth val="0"/>
        </c:ser>
        <c:ser>
          <c:idx val="2"/>
          <c:order val="3"/>
          <c:tx>
            <c:v>80% Confidence Band</c:v>
          </c:tx>
          <c:spPr>
            <a:ln>
              <a:solidFill>
                <a:schemeClr val="accent6"/>
              </a:solidFill>
              <a:prstDash val="sysDash"/>
            </a:ln>
          </c:spPr>
          <c:marker>
            <c:symbol val="none"/>
          </c:marker>
          <c:val>
            <c:numRef>
              <c:f>'Impact Tables'!$N$8:$N$31</c:f>
              <c:numCache>
                <c:formatCode>0.00</c:formatCode>
                <c:ptCount val="24"/>
                <c:pt idx="0">
                  <c:v>-2.4175567552447319E-2</c:v>
                </c:pt>
                <c:pt idx="1">
                  <c:v>-1.3824993744492531E-2</c:v>
                </c:pt>
                <c:pt idx="2">
                  <c:v>-2.5238469243049622E-2</c:v>
                </c:pt>
                <c:pt idx="3">
                  <c:v>-2.7688464149832726E-2</c:v>
                </c:pt>
                <c:pt idx="4">
                  <c:v>-2.0124519243836403E-2</c:v>
                </c:pt>
                <c:pt idx="5">
                  <c:v>-1.9435197114944458E-2</c:v>
                </c:pt>
                <c:pt idx="6">
                  <c:v>-2.0089160650968552E-2</c:v>
                </c:pt>
                <c:pt idx="7">
                  <c:v>-2.3245647549629211E-2</c:v>
                </c:pt>
                <c:pt idx="8">
                  <c:v>-1.4610243029892445E-2</c:v>
                </c:pt>
                <c:pt idx="9">
                  <c:v>-1.2342710047960281E-2</c:v>
                </c:pt>
                <c:pt idx="10">
                  <c:v>-3.1066026538610458E-2</c:v>
                </c:pt>
                <c:pt idx="11">
                  <c:v>-4.135807603597641E-2</c:v>
                </c:pt>
                <c:pt idx="12">
                  <c:v>-4.7746680676937103E-2</c:v>
                </c:pt>
                <c:pt idx="13">
                  <c:v>-5.7249266654253006E-2</c:v>
                </c:pt>
                <c:pt idx="14">
                  <c:v>-6.2181074172258377E-2</c:v>
                </c:pt>
                <c:pt idx="15">
                  <c:v>-5.4572630673646927E-2</c:v>
                </c:pt>
                <c:pt idx="16">
                  <c:v>-4.549114778637886E-2</c:v>
                </c:pt>
                <c:pt idx="17">
                  <c:v>-5.5343508720397949E-2</c:v>
                </c:pt>
                <c:pt idx="18">
                  <c:v>0.15845701098442078</c:v>
                </c:pt>
                <c:pt idx="19">
                  <c:v>0.52463692426681519</c:v>
                </c:pt>
                <c:pt idx="20">
                  <c:v>-0.2311369776725769</c:v>
                </c:pt>
                <c:pt idx="21">
                  <c:v>-0.20634657144546509</c:v>
                </c:pt>
                <c:pt idx="22">
                  <c:v>-9.9082469940185547E-2</c:v>
                </c:pt>
                <c:pt idx="23">
                  <c:v>-6.7028641700744629E-2</c:v>
                </c:pt>
              </c:numCache>
            </c:numRef>
          </c:val>
          <c:smooth val="0"/>
        </c:ser>
        <c:ser>
          <c:idx val="3"/>
          <c:order val="4"/>
          <c:tx>
            <c:v>80% Confidence Band</c:v>
          </c:tx>
          <c:spPr>
            <a:ln>
              <a:solidFill>
                <a:schemeClr val="accent6"/>
              </a:solidFill>
              <a:prstDash val="sysDash"/>
            </a:ln>
          </c:spPr>
          <c:marker>
            <c:symbol val="none"/>
          </c:marker>
          <c:val>
            <c:numRef>
              <c:f>'Impact Tables'!$R$8:$R$31</c:f>
              <c:numCache>
                <c:formatCode>0.00</c:formatCode>
                <c:ptCount val="24"/>
                <c:pt idx="0">
                  <c:v>3.8217739202082157E-3</c:v>
                </c:pt>
                <c:pt idx="1">
                  <c:v>1.1177117004990578E-2</c:v>
                </c:pt>
                <c:pt idx="2">
                  <c:v>-2.4397824890911579E-3</c:v>
                </c:pt>
                <c:pt idx="3">
                  <c:v>-7.0939459837973118E-3</c:v>
                </c:pt>
                <c:pt idx="4">
                  <c:v>-8.4439490456134081E-4</c:v>
                </c:pt>
                <c:pt idx="5">
                  <c:v>-3.3518683630973101E-4</c:v>
                </c:pt>
                <c:pt idx="6">
                  <c:v>5.9665413573384285E-4</c:v>
                </c:pt>
                <c:pt idx="7">
                  <c:v>-2.1628983085975051E-4</c:v>
                </c:pt>
                <c:pt idx="8">
                  <c:v>1.248092669993639E-2</c:v>
                </c:pt>
                <c:pt idx="9">
                  <c:v>2.121402695775032E-2</c:v>
                </c:pt>
                <c:pt idx="10">
                  <c:v>9.2335604131221771E-3</c:v>
                </c:pt>
                <c:pt idx="11">
                  <c:v>5.231938324868679E-3</c:v>
                </c:pt>
                <c:pt idx="12">
                  <c:v>4.0931929834187031E-3</c:v>
                </c:pt>
                <c:pt idx="13">
                  <c:v>-1.5650222776457667E-3</c:v>
                </c:pt>
                <c:pt idx="14">
                  <c:v>-4.1364859789609909E-3</c:v>
                </c:pt>
                <c:pt idx="15">
                  <c:v>4.1895387694239616E-3</c:v>
                </c:pt>
                <c:pt idx="16">
                  <c:v>1.2840677052736282E-2</c:v>
                </c:pt>
                <c:pt idx="17">
                  <c:v>2.5576341431587934E-3</c:v>
                </c:pt>
                <c:pt idx="18">
                  <c:v>0.21236780285835266</c:v>
                </c:pt>
                <c:pt idx="19">
                  <c:v>0.57259589433670044</c:v>
                </c:pt>
                <c:pt idx="20">
                  <c:v>-0.17819768190383911</c:v>
                </c:pt>
                <c:pt idx="21">
                  <c:v>-0.1554679274559021</c:v>
                </c:pt>
                <c:pt idx="22">
                  <c:v>-5.303477868437767E-2</c:v>
                </c:pt>
                <c:pt idx="23">
                  <c:v>-2.5768639519810677E-2</c:v>
                </c:pt>
              </c:numCache>
            </c:numRef>
          </c:val>
          <c:smooth val="0"/>
        </c:ser>
        <c:ser>
          <c:idx val="5"/>
          <c:order val="5"/>
          <c:tx>
            <c:v>Zero</c:v>
          </c:tx>
          <c:spPr>
            <a:ln>
              <a:solidFill>
                <a:srgbClr val="FF0000"/>
              </a:solidFill>
            </a:ln>
          </c:spPr>
          <c:marker>
            <c:symbol val="none"/>
          </c:marker>
          <c:val>
            <c:numRef>
              <c:f>'Impact Tables'!$S$8:$S$31</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dLbls>
          <c:showLegendKey val="0"/>
          <c:showVal val="0"/>
          <c:showCatName val="0"/>
          <c:showSerName val="0"/>
          <c:showPercent val="0"/>
          <c:showBubbleSize val="0"/>
        </c:dLbls>
        <c:marker val="1"/>
        <c:smooth val="0"/>
        <c:axId val="60809984"/>
        <c:axId val="62667008"/>
      </c:lineChart>
      <c:catAx>
        <c:axId val="60809984"/>
        <c:scaling>
          <c:orientation val="minMax"/>
        </c:scaling>
        <c:delete val="0"/>
        <c:axPos val="b"/>
        <c:majorGridlines/>
        <c:title>
          <c:tx>
            <c:rich>
              <a:bodyPr/>
              <a:lstStyle/>
              <a:p>
                <a:pPr algn="ctr">
                  <a:defRPr sz="1050">
                    <a:latin typeface="Arial" panose="020B0604020202020204" pitchFamily="34" charset="0"/>
                    <a:cs typeface="Arial" panose="020B0604020202020204" pitchFamily="34" charset="0"/>
                  </a:defRPr>
                </a:pPr>
                <a:r>
                  <a:rPr lang="en-US" sz="1050">
                    <a:latin typeface="Arial" panose="020B0604020202020204" pitchFamily="34" charset="0"/>
                    <a:cs typeface="Arial" panose="020B0604020202020204" pitchFamily="34" charset="0"/>
                  </a:rPr>
                  <a:t>Hour Ending</a:t>
                </a:r>
              </a:p>
            </c:rich>
          </c:tx>
          <c:layout>
            <c:manualLayout>
              <c:xMode val="edge"/>
              <c:yMode val="edge"/>
              <c:x val="0.44201216616137051"/>
              <c:y val="0.93848071875630945"/>
            </c:manualLayout>
          </c:layout>
          <c:overlay val="0"/>
        </c:title>
        <c:majorTickMark val="out"/>
        <c:minorTickMark val="none"/>
        <c:tickLblPos val="low"/>
        <c:txPr>
          <a:bodyPr/>
          <a:lstStyle/>
          <a:p>
            <a:pPr>
              <a:defRPr>
                <a:latin typeface="Arial" panose="020B0604020202020204" pitchFamily="34" charset="0"/>
                <a:cs typeface="Arial" panose="020B0604020202020204" pitchFamily="34" charset="0"/>
              </a:defRPr>
            </a:pPr>
            <a:endParaRPr lang="en-US"/>
          </a:p>
        </c:txPr>
        <c:crossAx val="62667008"/>
        <c:crosses val="autoZero"/>
        <c:auto val="1"/>
        <c:lblAlgn val="ctr"/>
        <c:lblOffset val="100"/>
        <c:tickLblSkip val="3"/>
        <c:tickMarkSkip val="3"/>
        <c:noMultiLvlLbl val="0"/>
      </c:catAx>
      <c:valAx>
        <c:axId val="62667008"/>
        <c:scaling>
          <c:orientation val="minMax"/>
        </c:scaling>
        <c:delete val="0"/>
        <c:axPos val="l"/>
        <c:majorGridlines/>
        <c:title>
          <c:tx>
            <c:strRef>
              <c:f>'Impact Tables'!$A$23</c:f>
              <c:strCache>
                <c:ptCount val="1"/>
                <c:pt idx="0">
                  <c:v>kW</c:v>
                </c:pt>
              </c:strCache>
            </c:strRef>
          </c:tx>
          <c:layout/>
          <c:overlay val="0"/>
          <c:txPr>
            <a:bodyPr rot="-5400000" vert="horz"/>
            <a:lstStyle/>
            <a:p>
              <a:pPr>
                <a:defRPr sz="1050">
                  <a:latin typeface="Arial" panose="020B0604020202020204" pitchFamily="34" charset="0"/>
                  <a:cs typeface="Arial" panose="020B0604020202020204" pitchFamily="34" charset="0"/>
                </a:defRPr>
              </a:pPr>
              <a:endParaRPr lang="en-US"/>
            </a:p>
          </c:txPr>
        </c:title>
        <c:numFmt formatCode="0.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60809984"/>
        <c:crosses val="autoZero"/>
        <c:crossBetween val="midCat"/>
      </c:valAx>
    </c:plotArea>
    <c:legend>
      <c:legendPos val="t"/>
      <c:legendEntry>
        <c:idx val="5"/>
        <c:delete val="1"/>
      </c:legendEntry>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12</xdr:row>
      <xdr:rowOff>95251</xdr:rowOff>
    </xdr:from>
    <xdr:to>
      <xdr:col>6</xdr:col>
      <xdr:colOff>0</xdr:colOff>
      <xdr:row>34</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457200</xdr:colOff>
      <xdr:row>0</xdr:row>
      <xdr:rowOff>19050</xdr:rowOff>
    </xdr:from>
    <xdr:to>
      <xdr:col>17</xdr:col>
      <xdr:colOff>123825</xdr:colOff>
      <xdr:row>3</xdr:row>
      <xdr:rowOff>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992350" y="19050"/>
          <a:ext cx="1581150" cy="552450"/>
        </a:xfrm>
        <a:prstGeom prst="rect">
          <a:avLst/>
        </a:prstGeom>
      </xdr:spPr>
    </xdr:pic>
    <xdr:clientData/>
  </xdr:twoCellAnchor>
  <xdr:twoCellAnchor editAs="oneCell">
    <xdr:from>
      <xdr:col>1</xdr:col>
      <xdr:colOff>209550</xdr:colOff>
      <xdr:row>0</xdr:row>
      <xdr:rowOff>38100</xdr:rowOff>
    </xdr:from>
    <xdr:to>
      <xdr:col>1</xdr:col>
      <xdr:colOff>714375</xdr:colOff>
      <xdr:row>2</xdr:row>
      <xdr:rowOff>153035</xdr:rowOff>
    </xdr:to>
    <xdr:pic>
      <xdr:nvPicPr>
        <xdr:cNvPr id="4" name="Picture 3" descr="C:\Users\sgeorge\AppData\Local\Microsoft\Windows\Temporary Internet Files\Content.Outlook\CVSVJASV\PGE_Spot_full_rgb_pos_sm.jp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1975" y="38100"/>
          <a:ext cx="504825" cy="495935"/>
        </a:xfrm>
        <a:prstGeom prst="rect">
          <a:avLst/>
        </a:prstGeom>
        <a:noFill/>
        <a:ln>
          <a:noFill/>
        </a:ln>
      </xdr:spPr>
    </xdr:pic>
    <xdr:clientData/>
  </xdr:twoCellAnchor>
  <xdr:twoCellAnchor>
    <xdr:from>
      <xdr:col>1</xdr:col>
      <xdr:colOff>752476</xdr:colOff>
      <xdr:row>0</xdr:row>
      <xdr:rowOff>38099</xdr:rowOff>
    </xdr:from>
    <xdr:to>
      <xdr:col>14</xdr:col>
      <xdr:colOff>628651</xdr:colOff>
      <xdr:row>2</xdr:row>
      <xdr:rowOff>171450</xdr:rowOff>
    </xdr:to>
    <xdr:sp macro="" textlink="">
      <xdr:nvSpPr>
        <xdr:cNvPr id="5" name="Text Box 2"/>
        <xdr:cNvSpPr txBox="1">
          <a:spLocks noChangeArrowheads="1"/>
        </xdr:cNvSpPr>
      </xdr:nvSpPr>
      <xdr:spPr bwMode="auto">
        <a:xfrm>
          <a:off x="1104901" y="38099"/>
          <a:ext cx="14058900" cy="619126"/>
        </a:xfrm>
        <a:prstGeom prst="rect">
          <a:avLst/>
        </a:prstGeom>
        <a:solidFill>
          <a:srgbClr val="FFFFFF"/>
        </a:solidFill>
        <a:ln w="9525">
          <a:noFill/>
          <a:miter lim="800000"/>
          <a:headEnd/>
          <a:tailEnd/>
        </a:ln>
      </xdr:spPr>
      <xdr:txBody>
        <a:bodyPr rot="0" vert="horz" wrap="square" lIns="91440" tIns="45720" rIns="91440" bIns="45720" anchor="ctr" anchorCtr="0">
          <a:noAutofit/>
        </a:bodyPr>
        <a:lstStyle/>
        <a:p>
          <a:pPr marL="0" marR="0" algn="ctr">
            <a:lnSpc>
              <a:spcPct val="115000"/>
            </a:lnSpc>
            <a:spcBef>
              <a:spcPts val="0"/>
            </a:spcBef>
            <a:spcAft>
              <a:spcPts val="1000"/>
            </a:spcAft>
          </a:pPr>
          <a:r>
            <a:rPr lang="en-US" sz="1600" b="1">
              <a:effectLst/>
              <a:latin typeface="Arial" panose="020B0604020202020204" pitchFamily="34" charset="0"/>
              <a:ea typeface="Calibri"/>
              <a:cs typeface="Arial" panose="020B0604020202020204" pitchFamily="34" charset="0"/>
            </a:rPr>
            <a:t>Ex Post Load Impacts for Residential Customers</a:t>
          </a:r>
          <a:br>
            <a:rPr lang="en-US" sz="1600" b="1">
              <a:effectLst/>
              <a:latin typeface="Arial" panose="020B0604020202020204" pitchFamily="34" charset="0"/>
              <a:ea typeface="Calibri"/>
              <a:cs typeface="Arial" panose="020B0604020202020204" pitchFamily="34" charset="0"/>
            </a:rPr>
          </a:br>
          <a:r>
            <a:rPr lang="en-US" sz="1600" b="1">
              <a:effectLst/>
              <a:latin typeface="Arial" panose="020B0604020202020204" pitchFamily="34" charset="0"/>
              <a:ea typeface="Calibri"/>
              <a:cs typeface="Arial" panose="020B0604020202020204" pitchFamily="34" charset="0"/>
            </a:rPr>
            <a:t>SmartAC</a:t>
          </a:r>
          <a:endParaRPr lang="en-US" sz="1600">
            <a:effectLst/>
            <a:latin typeface="Arial" panose="020B0604020202020204" pitchFamily="34" charset="0"/>
            <a:ea typeface="Calibri"/>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0"/>
  <sheetViews>
    <sheetView tabSelected="1" zoomScale="80" zoomScaleNormal="80" workbookViewId="0">
      <selection activeCell="C7" sqref="C7"/>
    </sheetView>
  </sheetViews>
  <sheetFormatPr defaultRowHeight="15" x14ac:dyDescent="0.25"/>
  <cols>
    <col min="1" max="1" width="5.28515625" customWidth="1"/>
    <col min="2" max="2" width="34.5703125" customWidth="1"/>
    <col min="3" max="3" width="20.42578125" customWidth="1"/>
    <col min="4" max="4" width="3" customWidth="1"/>
    <col min="5" max="5" width="44.5703125" customWidth="1"/>
    <col min="6" max="6" width="8.7109375" customWidth="1"/>
    <col min="7" max="7" width="4.85546875" customWidth="1"/>
    <col min="8" max="8" width="14.28515625" customWidth="1"/>
    <col min="9" max="9" width="17.140625" customWidth="1"/>
    <col min="10" max="10" width="18" customWidth="1"/>
    <col min="11" max="11" width="19" customWidth="1"/>
    <col min="12" max="12" width="9.5703125" customWidth="1"/>
    <col min="13" max="13" width="15.28515625" customWidth="1"/>
    <col min="14" max="18" width="9.5703125" bestFit="1" customWidth="1"/>
    <col min="21" max="21" width="4.7109375" customWidth="1"/>
    <col min="24" max="24" width="9.5703125" hidden="1" customWidth="1"/>
    <col min="25" max="31" width="9.140625" hidden="1" customWidth="1"/>
    <col min="32" max="32" width="9.140625" customWidth="1"/>
  </cols>
  <sheetData>
    <row r="1" spans="1:31" ht="15" customHeight="1" x14ac:dyDescent="0.25">
      <c r="A1" s="103"/>
      <c r="B1" s="104"/>
      <c r="C1" s="104"/>
      <c r="D1" s="104"/>
      <c r="E1" s="104"/>
      <c r="F1" s="104"/>
      <c r="G1" s="104"/>
      <c r="H1" s="104"/>
      <c r="I1" s="104"/>
      <c r="J1" s="104"/>
      <c r="K1" s="104"/>
      <c r="L1" s="104"/>
      <c r="M1" s="104"/>
      <c r="N1" s="104"/>
      <c r="O1" s="104"/>
      <c r="P1" s="104"/>
      <c r="Q1" s="104"/>
      <c r="R1" s="105"/>
    </row>
    <row r="2" spans="1:31" x14ac:dyDescent="0.25">
      <c r="A2" s="106"/>
      <c r="B2" s="107"/>
      <c r="C2" s="107"/>
      <c r="D2" s="107"/>
      <c r="E2" s="107"/>
      <c r="F2" s="107"/>
      <c r="G2" s="107"/>
      <c r="H2" s="107"/>
      <c r="I2" s="107"/>
      <c r="J2" s="107"/>
      <c r="K2" s="107"/>
      <c r="L2" s="107"/>
      <c r="M2" s="107"/>
      <c r="N2" s="107"/>
      <c r="O2" s="107"/>
      <c r="P2" s="107"/>
      <c r="Q2" s="107"/>
      <c r="R2" s="108"/>
    </row>
    <row r="3" spans="1:31" s="48" customFormat="1" x14ac:dyDescent="0.25">
      <c r="A3" s="109"/>
      <c r="B3" s="110"/>
      <c r="C3" s="110"/>
      <c r="D3" s="110"/>
      <c r="E3" s="110"/>
      <c r="F3" s="110"/>
      <c r="G3" s="110"/>
      <c r="H3" s="110"/>
      <c r="I3" s="110"/>
      <c r="J3" s="110"/>
      <c r="K3" s="110"/>
      <c r="L3" s="110"/>
      <c r="M3" s="110"/>
      <c r="N3" s="110"/>
      <c r="O3" s="110"/>
      <c r="P3" s="110"/>
      <c r="Q3" s="110"/>
      <c r="R3" s="111"/>
    </row>
    <row r="4" spans="1:31" ht="15" customHeight="1" x14ac:dyDescent="0.25">
      <c r="B4" s="79" t="s">
        <v>19</v>
      </c>
      <c r="C4" s="64"/>
      <c r="D4" s="64"/>
      <c r="E4" s="79" t="s">
        <v>20</v>
      </c>
      <c r="F4" s="64"/>
    </row>
    <row r="5" spans="1:31" ht="15" customHeight="1" x14ac:dyDescent="0.25">
      <c r="B5" s="82" t="s">
        <v>58</v>
      </c>
      <c r="C5" s="76" t="s">
        <v>60</v>
      </c>
      <c r="D5" s="64"/>
      <c r="E5" s="74" t="s">
        <v>117</v>
      </c>
      <c r="F5" s="77">
        <f>VLOOKUP(Menu!$G$17,Menu!$I$18:$K$34,2,FALSE)</f>
        <v>0.79166666666666663</v>
      </c>
      <c r="G5" s="69" t="str">
        <f>IFERROR(IF(C9=41820,"15:00",IF(C9=41852,"15:00",IF(C9=41893,"15:00",IF(C10=1,"10:00",IF(C10=2,"11:00",IF(C10=3,"12:00",IF(C10=4,"13:00",IF(C10=5,"14:00",IF(C10="6+7","15:00",IF(C10=7,"15:00",IF(C10=8,"18:00",IF(C10=9,"19:00","19:00")))))))))))),"N/A")</f>
        <v>19:00</v>
      </c>
      <c r="H5" s="48"/>
      <c r="I5" s="48"/>
      <c r="J5" s="48"/>
      <c r="K5" s="48"/>
      <c r="L5" s="48"/>
      <c r="M5" s="48"/>
      <c r="N5" s="11">
        <v>0.1</v>
      </c>
      <c r="O5" s="11">
        <v>0.3</v>
      </c>
      <c r="P5" s="11">
        <v>0.5</v>
      </c>
      <c r="Q5" s="11">
        <v>0.7</v>
      </c>
      <c r="R5" s="11">
        <v>0.9</v>
      </c>
    </row>
    <row r="6" spans="1:31" ht="15" customHeight="1" x14ac:dyDescent="0.25">
      <c r="B6" s="80" t="s">
        <v>74</v>
      </c>
      <c r="C6" s="76" t="s">
        <v>18</v>
      </c>
      <c r="D6" s="64"/>
      <c r="E6" s="68" t="s">
        <v>61</v>
      </c>
      <c r="F6" s="77">
        <f>VLOOKUP(Menu!$G$17,Menu!$I$18:$K$34,3,FALSE)</f>
        <v>0.83333333333333337</v>
      </c>
      <c r="G6" s="69">
        <f>IFERROR(IF(G5="15:00",18,IF(G5="10:00",11,IF(G5="15:00",18,LEFT(G5,2)+1))),"N/A")</f>
        <v>20</v>
      </c>
      <c r="H6" s="101" t="s">
        <v>7</v>
      </c>
      <c r="I6" s="66" t="s">
        <v>64</v>
      </c>
      <c r="J6" s="62" t="s">
        <v>65</v>
      </c>
      <c r="K6" s="62" t="s">
        <v>4</v>
      </c>
      <c r="L6" s="62" t="s">
        <v>4</v>
      </c>
      <c r="M6" s="62" t="s">
        <v>67</v>
      </c>
      <c r="N6" s="99" t="s">
        <v>120</v>
      </c>
      <c r="O6" s="99"/>
      <c r="P6" s="99"/>
      <c r="Q6" s="99"/>
      <c r="R6" s="100"/>
    </row>
    <row r="7" spans="1:31" ht="15" customHeight="1" x14ac:dyDescent="0.25">
      <c r="A7" s="13"/>
      <c r="B7" s="80" t="s">
        <v>86</v>
      </c>
      <c r="C7" s="76" t="s">
        <v>18</v>
      </c>
      <c r="D7" s="64"/>
      <c r="E7" s="68" t="s">
        <v>62</v>
      </c>
      <c r="F7" s="95">
        <f>AVERAGEIF(Y9:Y31,1,M9:M31)</f>
        <v>91.827789306640625</v>
      </c>
      <c r="H7" s="102"/>
      <c r="I7" s="67" t="str">
        <f>IF(C5="AVERAGE CUSTOMER","(kW)","(MW)")</f>
        <v>(kW)</v>
      </c>
      <c r="J7" s="63" t="str">
        <f>IF(C5="AVERAGE CUSTOMER","(kW)","(MW)")</f>
        <v>(kW)</v>
      </c>
      <c r="K7" s="63" t="str">
        <f>IF(C5="AVERAGE CUSTOMER","(kW)","(MW)")</f>
        <v>(kW)</v>
      </c>
      <c r="L7" s="63" t="s">
        <v>66</v>
      </c>
      <c r="M7" s="63" t="s">
        <v>68</v>
      </c>
      <c r="N7" s="86" t="s">
        <v>69</v>
      </c>
      <c r="O7" s="87" t="s">
        <v>70</v>
      </c>
      <c r="P7" s="87" t="s">
        <v>71</v>
      </c>
      <c r="Q7" s="87" t="s">
        <v>72</v>
      </c>
      <c r="R7" s="88" t="s">
        <v>73</v>
      </c>
      <c r="AD7">
        <f>IF($C$5="Average",VLOOKUP(Menu!D2,DATA,14,FALSE),VLOOKUP(Menu!D2,DATA,14,FALSE)*$F$11*0.001)</f>
        <v>1416650.8230000001</v>
      </c>
      <c r="AE7">
        <f>AVERAGE(AD7:AD30)</f>
        <v>1416650.8229999999</v>
      </c>
    </row>
    <row r="8" spans="1:31" ht="15" customHeight="1" x14ac:dyDescent="0.25">
      <c r="B8" s="80" t="s">
        <v>106</v>
      </c>
      <c r="C8" s="76" t="s">
        <v>18</v>
      </c>
      <c r="D8" s="64"/>
      <c r="E8" s="115" t="str">
        <f>IF(C5="AVERAGE CUSTOMER","Average Load Reduction Across Event Window for Average Customer (kW)***","Aggregate Load Impact Across Event Window (MW)***")</f>
        <v>Average Load Reduction Across Event Window for Average Customer (kW)***</v>
      </c>
      <c r="F8" s="116">
        <f>AVERAGEIF(Y8:Y31,1,K8:K31)</f>
        <v>0.54861640930175781</v>
      </c>
      <c r="H8" s="56">
        <v>1</v>
      </c>
      <c r="I8" s="57">
        <f>IF($C$5="AVERAGE CUSTOMER",VLOOKUP(Menu!D2,DATA,6,FALSE),($F$11*VLOOKUP(Menu!D2,DATA,6,FALSE))/1000)</f>
        <v>1.0827897787094116</v>
      </c>
      <c r="J8" s="57">
        <f>IF($C$5="AVERAGE CUSTOMER",VLOOKUP(Menu!D2,DATA,9,FALSE),($F$11*VLOOKUP(Menu!D2,DATA,9,FALSE))/1000)</f>
        <v>1.0929666757583618</v>
      </c>
      <c r="K8" s="57">
        <f>I8-J8</f>
        <v>-1.0176897048950195E-2</v>
      </c>
      <c r="L8" s="84">
        <f>K8/I8</f>
        <v>-9.3987745812304808E-3</v>
      </c>
      <c r="M8" s="93">
        <f>VLOOKUP(Menu!D2,DATA,23,FALSE)</f>
        <v>72.967826843261719</v>
      </c>
      <c r="N8" s="58">
        <f>IF($C$5="AVERAGE CUSTOMER",VLOOKUP(Menu!D2,DATA,16,FALSE),($F$11*VLOOKUP(Menu!D2,DATA,16,FALSE))/1000)</f>
        <v>-2.4175567552447319E-2</v>
      </c>
      <c r="O8" s="58">
        <f>IF($C$5="AVERAGE CUSTOMER",VLOOKUP(Menu!D2,DATA,17,FALSE),($F$11*VLOOKUP(Menu!D2,DATA,17,FALSE))/1000)</f>
        <v>-1.7545204609632492E-2</v>
      </c>
      <c r="P8" s="58">
        <f>IF($C$5="AVERAGE CUSTOMER",VLOOKUP(Menu!D2,DATA,18,FALSE),($F$11*VLOOKUP(Menu!D2,DATA,18,FALSE))/1000)</f>
        <v>-1.0176897048950195E-2</v>
      </c>
      <c r="Q8" s="58">
        <f>IF($C$5="AVERAGE CUSTOMER",VLOOKUP(Menu!D2,DATA,19,FALSE),($F$11*VLOOKUP(Menu!D2,DATA,19,FALSE))/1000)</f>
        <v>-2.8094628360122442E-3</v>
      </c>
      <c r="R8" s="58">
        <f>IF($C$5="AVERAGE CUSTOMER",VLOOKUP(Menu!D2,DATA,20,FALSE),($F$11*VLOOKUP(Menu!D2,DATA,20,FALSE))/1000)</f>
        <v>3.8217739202082157E-3</v>
      </c>
      <c r="S8" s="70">
        <v>0</v>
      </c>
      <c r="X8" s="89">
        <v>0</v>
      </c>
      <c r="Y8" s="48">
        <f>IF(AND(X8&gt;=$F$5,X8&lt;$F$6),1,0)</f>
        <v>0</v>
      </c>
      <c r="AD8" s="48">
        <f>IF($C$5="Average",VLOOKUP(Menu!D3,DATA,14,FALSE),VLOOKUP(Menu!D3,DATA,14,FALSE)*$F$11*0.001)</f>
        <v>1416650.8230000001</v>
      </c>
    </row>
    <row r="9" spans="1:31" ht="15" customHeight="1" x14ac:dyDescent="0.25">
      <c r="B9" s="81" t="s">
        <v>59</v>
      </c>
      <c r="C9" s="75">
        <v>42185</v>
      </c>
      <c r="D9" s="64"/>
      <c r="E9" s="115"/>
      <c r="F9" s="117"/>
      <c r="H9" s="59">
        <v>2</v>
      </c>
      <c r="I9" s="57">
        <f>IF($C$5="AVERAGE CUSTOMER",VLOOKUP(Menu!D3,DATA,6,FALSE),($F$11*VLOOKUP(Menu!D3,DATA,6,FALSE))/1000)</f>
        <v>0.92919921875</v>
      </c>
      <c r="J9" s="57">
        <f>IF($C$5="AVERAGE CUSTOMER",VLOOKUP(Menu!D3,DATA,9,FALSE),($F$11*VLOOKUP(Menu!D3,DATA,9,FALSE))/1000)</f>
        <v>0.93052315711975098</v>
      </c>
      <c r="K9" s="60">
        <f t="shared" ref="K9:K31" si="0">I9-J9</f>
        <v>-1.3239383697509766E-3</v>
      </c>
      <c r="L9" s="61">
        <f t="shared" ref="L9:L31" si="1">K9/I9</f>
        <v>-1.4248164904098791E-3</v>
      </c>
      <c r="M9" s="94">
        <f>VLOOKUP(Menu!D3,DATA,23,FALSE)</f>
        <v>71.952468872070312</v>
      </c>
      <c r="N9" s="58">
        <f>IF($C$5="AVERAGE CUSTOMER",VLOOKUP(Menu!D3,DATA,16,FALSE),($F$11*VLOOKUP(Menu!D3,DATA,16,FALSE))/1000)</f>
        <v>-1.3824993744492531E-2</v>
      </c>
      <c r="O9" s="58">
        <f>IF($C$5="AVERAGE CUSTOMER",VLOOKUP(Menu!D3,DATA,17,FALSE),($F$11*VLOOKUP(Menu!D3,DATA,17,FALSE))/1000)</f>
        <v>-7.9039642587304115E-3</v>
      </c>
      <c r="P9" s="58">
        <f>IF($C$5="AVERAGE CUSTOMER",VLOOKUP(Menu!D3,DATA,18,FALSE),($F$11*VLOOKUP(Menu!D3,DATA,18,FALSE))/1000)</f>
        <v>-1.3239383697509766E-3</v>
      </c>
      <c r="Q9" s="58">
        <f>IF($C$5="AVERAGE CUSTOMER",VLOOKUP(Menu!D3,DATA,19,FALSE),($F$11*VLOOKUP(Menu!D3,DATA,19,FALSE))/1000)</f>
        <v>5.2553075365722179E-3</v>
      </c>
      <c r="R9" s="58">
        <f>IF($C$5="AVERAGE CUSTOMER",VLOOKUP(Menu!D3,DATA,20,FALSE),($F$11*VLOOKUP(Menu!D3,DATA,20,FALSE))/1000)</f>
        <v>1.1177117004990578E-2</v>
      </c>
      <c r="S9" s="70">
        <v>0</v>
      </c>
      <c r="X9" s="89">
        <v>4.1666666666666699E-2</v>
      </c>
      <c r="Y9" s="48">
        <f t="shared" ref="Y9:Y31" si="2">IF(AND(X9&gt;=$F$5,X9&lt;$F$6),1,0)</f>
        <v>0</v>
      </c>
      <c r="AD9" s="48">
        <f>IF($C$5="Average",VLOOKUP(Menu!D4,DATA,14,FALSE),VLOOKUP(Menu!D4,DATA,14,FALSE)*$F$11*0.001)</f>
        <v>1416650.8230000001</v>
      </c>
    </row>
    <row r="10" spans="1:31" x14ac:dyDescent="0.25">
      <c r="B10" s="80" t="s">
        <v>118</v>
      </c>
      <c r="C10" s="76" t="s">
        <v>32</v>
      </c>
      <c r="D10" s="64"/>
      <c r="E10" s="68" t="s">
        <v>63</v>
      </c>
      <c r="F10" s="85">
        <f>(SUMIF(Y8:Y31,1,K8:K31)/SUMIF(Y8:Y31,1,I8:I31))</f>
        <v>0.16690377804228257</v>
      </c>
      <c r="H10" s="59">
        <v>3</v>
      </c>
      <c r="I10" s="57">
        <f>IF($C$5="AVERAGE CUSTOMER",VLOOKUP(Menu!D4,DATA,6,FALSE),($F$11*VLOOKUP(Menu!D4,DATA,6,FALSE))/1000)</f>
        <v>0.8312261700630188</v>
      </c>
      <c r="J10" s="57">
        <f>IF($C$5="AVERAGE CUSTOMER",VLOOKUP(Menu!D4,DATA,9,FALSE),($F$11*VLOOKUP(Menu!D4,DATA,9,FALSE))/1000)</f>
        <v>0.84506529569625854</v>
      </c>
      <c r="K10" s="60">
        <f t="shared" si="0"/>
        <v>-1.3839125633239746E-2</v>
      </c>
      <c r="L10" s="61">
        <f t="shared" si="1"/>
        <v>-1.6649049478543898E-2</v>
      </c>
      <c r="M10" s="94">
        <f>VLOOKUP(Menu!D4,DATA,23,FALSE)</f>
        <v>70.78802490234375</v>
      </c>
      <c r="N10" s="58">
        <f>IF($C$5="AVERAGE CUSTOMER",VLOOKUP(Menu!D4,DATA,16,FALSE),($F$11*VLOOKUP(Menu!D4,DATA,16,FALSE))/1000)</f>
        <v>-2.5238469243049622E-2</v>
      </c>
      <c r="O10" s="58">
        <f>IF($C$5="AVERAGE CUSTOMER",VLOOKUP(Menu!D4,DATA,17,FALSE),($F$11*VLOOKUP(Menu!D4,DATA,17,FALSE))/1000)</f>
        <v>-1.9839257001876831E-2</v>
      </c>
      <c r="P10" s="58">
        <f>IF($C$5="AVERAGE CUSTOMER",VLOOKUP(Menu!D4,DATA,18,FALSE),($F$11*VLOOKUP(Menu!D4,DATA,18,FALSE))/1000)</f>
        <v>-1.3839125633239746E-2</v>
      </c>
      <c r="Q10" s="58">
        <f>IF($C$5="AVERAGE CUSTOMER",VLOOKUP(Menu!D4,DATA,19,FALSE),($F$11*VLOOKUP(Menu!D4,DATA,19,FALSE))/1000)</f>
        <v>-7.8397057950496674E-3</v>
      </c>
      <c r="R10" s="58">
        <f>IF($C$5="AVERAGE CUSTOMER",VLOOKUP(Menu!D4,DATA,20,FALSE),($F$11*VLOOKUP(Menu!D4,DATA,20,FALSE))/1000)</f>
        <v>-2.4397824890911579E-3</v>
      </c>
      <c r="S10" s="70">
        <v>0</v>
      </c>
      <c r="X10" s="89">
        <v>8.3333333333333301E-2</v>
      </c>
      <c r="Y10" s="48">
        <f t="shared" si="2"/>
        <v>0</v>
      </c>
      <c r="AD10" s="48">
        <f>IF($C$5="Average",VLOOKUP(Menu!D5,DATA,14,FALSE),VLOOKUP(Menu!D5,DATA,14,FALSE)*$F$11*0.001)</f>
        <v>1416650.8230000001</v>
      </c>
    </row>
    <row r="11" spans="1:31" x14ac:dyDescent="0.25">
      <c r="B11" s="96" t="s">
        <v>119</v>
      </c>
      <c r="C11" s="76" t="str">
        <f>IF(OR(AND($C$7&lt;&gt;"Single",$C$8&lt;&gt;"All"),AND($C$6&lt;&gt;"All",$C$7&lt;&gt;"Single"),AND($C$9&lt;&gt;DATE(2015,6,25),$C$9&lt;&gt;DATE(2015,8,17),$C$10&lt;&gt;"N/A"),AND($C$9=DATE(2015,8,17),$C$10="N/A"),AND($C$9=DATE(2015,6,25),IF($C$10&lt;&gt; 3, $C$10&lt;&gt;8)),AND($C$6="Dual Enrolled",IF($C$9&lt;&gt;DATE(2015,8,15),$C$9&lt;&gt;DATE(2015,9,8)))),"NO","YES")</f>
        <v>YES</v>
      </c>
      <c r="D11" s="65" t="str">
        <f>VLOOKUP(G6,Hours,2,FALSE)</f>
        <v>42185AllN/A_20AllAll</v>
      </c>
      <c r="E11" s="68" t="s">
        <v>116</v>
      </c>
      <c r="F11" s="78">
        <f>VLOOKUP(D11,DATA,11,FALSE)</f>
        <v>12501</v>
      </c>
      <c r="H11" s="59">
        <v>4</v>
      </c>
      <c r="I11" s="57">
        <f>IF($C$5="AVERAGE CUSTOMER",VLOOKUP(Menu!D5,DATA,6,FALSE),($F$11*VLOOKUP(Menu!D5,DATA,6,FALSE))/1000)</f>
        <v>0.768790602684021</v>
      </c>
      <c r="J11" s="57">
        <f>IF($C$5="AVERAGE CUSTOMER",VLOOKUP(Menu!D5,DATA,9,FALSE),($F$11*VLOOKUP(Menu!D5,DATA,9,FALSE))/1000)</f>
        <v>0.78618180751800537</v>
      </c>
      <c r="K11" s="60">
        <f t="shared" si="0"/>
        <v>-1.7391204833984375E-2</v>
      </c>
      <c r="L11" s="61">
        <f t="shared" si="1"/>
        <v>-2.2621510686092892E-2</v>
      </c>
      <c r="M11" s="94">
        <f>VLOOKUP(Menu!D5,DATA,23,FALSE)</f>
        <v>69.688247680664062</v>
      </c>
      <c r="N11" s="58">
        <f>IF($C$5="AVERAGE CUSTOMER",VLOOKUP(Menu!D5,DATA,16,FALSE),($F$11*VLOOKUP(Menu!D5,DATA,16,FALSE))/1000)</f>
        <v>-2.7688464149832726E-2</v>
      </c>
      <c r="O11" s="58">
        <f>IF($C$5="AVERAGE CUSTOMER",VLOOKUP(Menu!D5,DATA,17,FALSE),($F$11*VLOOKUP(Menu!D5,DATA,17,FALSE))/1000)</f>
        <v>-2.2811247035861015E-2</v>
      </c>
      <c r="P11" s="58">
        <f>IF($C$5="AVERAGE CUSTOMER",VLOOKUP(Menu!D5,DATA,18,FALSE),($F$11*VLOOKUP(Menu!D5,DATA,18,FALSE))/1000)</f>
        <v>-1.7391204833984375E-2</v>
      </c>
      <c r="Q11" s="58">
        <f>IF($C$5="AVERAGE CUSTOMER",VLOOKUP(Menu!D5,DATA,19,FALSE),($F$11*VLOOKUP(Menu!D5,DATA,19,FALSE))/1000)</f>
        <v>-1.1971806176006794E-2</v>
      </c>
      <c r="R11" s="58">
        <f>IF($C$5="AVERAGE CUSTOMER",VLOOKUP(Menu!D5,DATA,20,FALSE),($F$11*VLOOKUP(Menu!D5,DATA,20,FALSE))/1000)</f>
        <v>-7.0939459837973118E-3</v>
      </c>
      <c r="S11" s="70">
        <v>0</v>
      </c>
      <c r="X11" s="89">
        <v>0.125</v>
      </c>
      <c r="Y11" s="48">
        <f t="shared" si="2"/>
        <v>0</v>
      </c>
      <c r="AD11" s="48">
        <f>IF($C$5="Average",VLOOKUP(Menu!D6,DATA,14,FALSE),VLOOKUP(Menu!D6,DATA,14,FALSE)*$F$11*0.001)</f>
        <v>1416650.8230000001</v>
      </c>
    </row>
    <row r="12" spans="1:31" x14ac:dyDescent="0.25">
      <c r="B12" s="64"/>
      <c r="C12" s="64"/>
      <c r="D12" s="64"/>
      <c r="E12" s="83" t="s">
        <v>57</v>
      </c>
      <c r="F12" s="78">
        <f>VLOOKUP(D11,DATA,14,FALSE)</f>
        <v>113323</v>
      </c>
      <c r="H12" s="59">
        <v>5</v>
      </c>
      <c r="I12" s="57">
        <f>IF($C$5="AVERAGE CUSTOMER",VLOOKUP(Menu!D6,DATA,6,FALSE),($F$11*VLOOKUP(Menu!D6,DATA,6,FALSE))/1000)</f>
        <v>0.74215060472488403</v>
      </c>
      <c r="J12" s="57">
        <f>IF($C$5="AVERAGE CUSTOMER",VLOOKUP(Menu!D6,DATA,9,FALSE),($F$11*VLOOKUP(Menu!D6,DATA,9,FALSE))/1000)</f>
        <v>0.75263506174087524</v>
      </c>
      <c r="K12" s="60">
        <f t="shared" si="0"/>
        <v>-1.0484457015991211E-2</v>
      </c>
      <c r="L12" s="61">
        <f t="shared" si="1"/>
        <v>-1.4127128576386204E-2</v>
      </c>
      <c r="M12" s="94">
        <f>VLOOKUP(Menu!D6,DATA,23,FALSE)</f>
        <v>68.845008850097656</v>
      </c>
      <c r="N12" s="58">
        <f>IF($C$5="AVERAGE CUSTOMER",VLOOKUP(Menu!D6,DATA,16,FALSE),($F$11*VLOOKUP(Menu!D6,DATA,16,FALSE))/1000)</f>
        <v>-2.0124519243836403E-2</v>
      </c>
      <c r="O12" s="58">
        <f>IF($C$5="AVERAGE CUSTOMER",VLOOKUP(Menu!D6,DATA,17,FALSE),($F$11*VLOOKUP(Menu!D6,DATA,17,FALSE))/1000)</f>
        <v>-1.5558578073978424E-2</v>
      </c>
      <c r="P12" s="58">
        <f>IF($C$5="AVERAGE CUSTOMER",VLOOKUP(Menu!D6,DATA,18,FALSE),($F$11*VLOOKUP(Menu!D6,DATA,18,FALSE))/1000)</f>
        <v>-1.0484457015991211E-2</v>
      </c>
      <c r="Q12" s="58">
        <f>IF($C$5="AVERAGE CUSTOMER",VLOOKUP(Menu!D6,DATA,19,FALSE),($F$11*VLOOKUP(Menu!D6,DATA,19,FALSE))/1000)</f>
        <v>-5.4109380580484867E-3</v>
      </c>
      <c r="R12" s="58">
        <f>IF($C$5="AVERAGE CUSTOMER",VLOOKUP(Menu!D6,DATA,20,FALSE),($F$11*VLOOKUP(Menu!D6,DATA,20,FALSE))/1000)</f>
        <v>-8.4439490456134081E-4</v>
      </c>
      <c r="S12" s="70">
        <v>0</v>
      </c>
      <c r="X12" s="89">
        <v>0.16666666666666699</v>
      </c>
      <c r="Y12" s="48">
        <f t="shared" si="2"/>
        <v>0</v>
      </c>
      <c r="AD12" s="48">
        <f>IF($C$5="Average",VLOOKUP(Menu!D7,DATA,14,FALSE),VLOOKUP(Menu!D7,DATA,14,FALSE)*$F$11*0.001)</f>
        <v>1416650.8230000001</v>
      </c>
    </row>
    <row r="13" spans="1:31" x14ac:dyDescent="0.25">
      <c r="H13" s="59">
        <v>6</v>
      </c>
      <c r="I13" s="57">
        <f>IF($C$5="AVERAGE CUSTOMER",VLOOKUP(Menu!D7,DATA,6,FALSE),($F$11*VLOOKUP(Menu!D7,DATA,6,FALSE))/1000)</f>
        <v>0.75616580247879028</v>
      </c>
      <c r="J13" s="57">
        <f>IF($C$5="AVERAGE CUSTOMER",VLOOKUP(Menu!D7,DATA,9,FALSE),($F$11*VLOOKUP(Menu!D7,DATA,9,FALSE))/1000)</f>
        <v>0.76605099439620972</v>
      </c>
      <c r="K13" s="60">
        <f t="shared" si="0"/>
        <v>-9.8851919174194336E-3</v>
      </c>
      <c r="L13" s="61">
        <f t="shared" si="1"/>
        <v>-1.307278362101902E-2</v>
      </c>
      <c r="M13" s="94">
        <f>VLOOKUP(Menu!D7,DATA,23,FALSE)</f>
        <v>69.43865966796875</v>
      </c>
      <c r="N13" s="58">
        <f>IF($C$5="AVERAGE CUSTOMER",VLOOKUP(Menu!D7,DATA,16,FALSE),($F$11*VLOOKUP(Menu!D7,DATA,16,FALSE))/1000)</f>
        <v>-1.9435197114944458E-2</v>
      </c>
      <c r="O13" s="58">
        <f>IF($C$5="AVERAGE CUSTOMER",VLOOKUP(Menu!D7,DATA,17,FALSE),($F$11*VLOOKUP(Menu!D7,DATA,17,FALSE))/1000)</f>
        <v>-1.4911910519003868E-2</v>
      </c>
      <c r="P13" s="58">
        <f>IF($C$5="AVERAGE CUSTOMER",VLOOKUP(Menu!D7,DATA,18,FALSE),($F$11*VLOOKUP(Menu!D7,DATA,18,FALSE))/1000)</f>
        <v>-9.8851919174194336E-3</v>
      </c>
      <c r="Q13" s="58">
        <f>IF($C$5="AVERAGE CUSTOMER",VLOOKUP(Menu!D7,DATA,19,FALSE),($F$11*VLOOKUP(Menu!D7,DATA,19,FALSE))/1000)</f>
        <v>-4.859069362282753E-3</v>
      </c>
      <c r="R13" s="58">
        <f>IF($C$5="AVERAGE CUSTOMER",VLOOKUP(Menu!D7,DATA,20,FALSE),($F$11*VLOOKUP(Menu!D7,DATA,20,FALSE))/1000)</f>
        <v>-3.3518683630973101E-4</v>
      </c>
      <c r="S13" s="70">
        <v>0</v>
      </c>
      <c r="X13" s="89">
        <v>0.20833333333333301</v>
      </c>
      <c r="Y13" s="48">
        <f t="shared" si="2"/>
        <v>0</v>
      </c>
      <c r="AD13" s="48">
        <f>IF($C$5="Average",VLOOKUP(Menu!D8,DATA,14,FALSE),VLOOKUP(Menu!D8,DATA,14,FALSE)*$F$11*0.001)</f>
        <v>1416650.8230000001</v>
      </c>
    </row>
    <row r="14" spans="1:31" x14ac:dyDescent="0.25">
      <c r="H14" s="59">
        <v>7</v>
      </c>
      <c r="I14" s="57">
        <f>IF($C$5="AVERAGE CUSTOMER",VLOOKUP(Menu!D8,DATA,6,FALSE),($F$11*VLOOKUP(Menu!D8,DATA,6,FALSE))/1000)</f>
        <v>0.81354600191116333</v>
      </c>
      <c r="J14" s="57">
        <f>IF($C$5="AVERAGE CUSTOMER",VLOOKUP(Menu!D8,DATA,9,FALSE),($F$11*VLOOKUP(Menu!D8,DATA,9,FALSE))/1000)</f>
        <v>0.82329225540161133</v>
      </c>
      <c r="K14" s="60">
        <f t="shared" si="0"/>
        <v>-9.746253490447998E-3</v>
      </c>
      <c r="L14" s="61">
        <f t="shared" si="1"/>
        <v>-1.1979966059143954E-2</v>
      </c>
      <c r="M14" s="94">
        <f>VLOOKUP(Menu!D8,DATA,23,FALSE)</f>
        <v>72.581344604492188</v>
      </c>
      <c r="N14" s="58">
        <f>IF($C$5="AVERAGE CUSTOMER",VLOOKUP(Menu!D8,DATA,16,FALSE),($F$11*VLOOKUP(Menu!D8,DATA,16,FALSE))/1000)</f>
        <v>-2.0089160650968552E-2</v>
      </c>
      <c r="O14" s="58">
        <f>IF($C$5="AVERAGE CUSTOMER",VLOOKUP(Menu!D8,DATA,17,FALSE),($F$11*VLOOKUP(Menu!D8,DATA,17,FALSE))/1000)</f>
        <v>-1.5190321952104568E-2</v>
      </c>
      <c r="P14" s="58">
        <f>IF($C$5="AVERAGE CUSTOMER",VLOOKUP(Menu!D8,DATA,18,FALSE),($F$11*VLOOKUP(Menu!D8,DATA,18,FALSE))/1000)</f>
        <v>-9.746253490447998E-3</v>
      </c>
      <c r="Q14" s="58">
        <f>IF($C$5="AVERAGE CUSTOMER",VLOOKUP(Menu!D8,DATA,19,FALSE),($F$11*VLOOKUP(Menu!D8,DATA,19,FALSE))/1000)</f>
        <v>-4.3028304353356361E-3</v>
      </c>
      <c r="R14" s="58">
        <f>IF($C$5="AVERAGE CUSTOMER",VLOOKUP(Menu!D8,DATA,20,FALSE),($F$11*VLOOKUP(Menu!D8,DATA,20,FALSE))/1000)</f>
        <v>5.9665413573384285E-4</v>
      </c>
      <c r="S14" s="70">
        <v>0</v>
      </c>
      <c r="X14" s="89">
        <v>0.25</v>
      </c>
      <c r="Y14" s="48">
        <f t="shared" si="2"/>
        <v>0</v>
      </c>
      <c r="Z14" s="1">
        <f t="shared" ref="Z14:Z27" si="3">K15</f>
        <v>-1.1730968952178955E-2</v>
      </c>
      <c r="AA14" s="1">
        <f t="shared" ref="AA14:AA27" si="4">L15</f>
        <v>-1.3639673470598431E-2</v>
      </c>
      <c r="AB14" s="1">
        <f t="shared" ref="AB14:AB27" si="5">I15</f>
        <v>0.86006230115890503</v>
      </c>
      <c r="AD14" s="48">
        <f>IF($C$5="Average",VLOOKUP(Menu!D9,DATA,14,FALSE),VLOOKUP(Menu!D9,DATA,14,FALSE)*$F$11*0.001)</f>
        <v>1416650.8230000001</v>
      </c>
    </row>
    <row r="15" spans="1:31" x14ac:dyDescent="0.25">
      <c r="H15" s="59">
        <v>8</v>
      </c>
      <c r="I15" s="57">
        <f>IF($C$5="AVERAGE CUSTOMER",VLOOKUP(Menu!D9,DATA,6,FALSE),($F$11*VLOOKUP(Menu!D9,DATA,6,FALSE))/1000)</f>
        <v>0.86006230115890503</v>
      </c>
      <c r="J15" s="57">
        <f>IF($C$5="AVERAGE CUSTOMER",VLOOKUP(Menu!D9,DATA,9,FALSE),($F$11*VLOOKUP(Menu!D9,DATA,9,FALSE))/1000)</f>
        <v>0.87179327011108398</v>
      </c>
      <c r="K15" s="60">
        <f t="shared" si="0"/>
        <v>-1.1730968952178955E-2</v>
      </c>
      <c r="L15" s="61">
        <f t="shared" si="1"/>
        <v>-1.3639673470598431E-2</v>
      </c>
      <c r="M15" s="94">
        <f>VLOOKUP(Menu!D9,DATA,23,FALSE)</f>
        <v>77.610076904296875</v>
      </c>
      <c r="N15" s="58">
        <f>IF($C$5="AVERAGE CUSTOMER",VLOOKUP(Menu!D9,DATA,16,FALSE),($F$11*VLOOKUP(Menu!D9,DATA,16,FALSE))/1000)</f>
        <v>-2.3245647549629211E-2</v>
      </c>
      <c r="O15" s="58">
        <f>IF($C$5="AVERAGE CUSTOMER",VLOOKUP(Menu!D9,DATA,17,FALSE),($F$11*VLOOKUP(Menu!D9,DATA,17,FALSE))/1000)</f>
        <v>-1.7791809514164925E-2</v>
      </c>
      <c r="P15" s="58">
        <f>IF($C$5="AVERAGE CUSTOMER",VLOOKUP(Menu!D9,DATA,18,FALSE),($F$11*VLOOKUP(Menu!D9,DATA,18,FALSE))/1000)</f>
        <v>-1.1730968952178955E-2</v>
      </c>
      <c r="Q15" s="58">
        <f>IF($C$5="AVERAGE CUSTOMER",VLOOKUP(Menu!D9,DATA,19,FALSE),($F$11*VLOOKUP(Menu!D9,DATA,19,FALSE))/1000)</f>
        <v>-5.670847836881876E-3</v>
      </c>
      <c r="R15" s="58">
        <f>IF($C$5="AVERAGE CUSTOMER",VLOOKUP(Menu!D9,DATA,20,FALSE),($F$11*VLOOKUP(Menu!D9,DATA,20,FALSE))/1000)</f>
        <v>-2.1628983085975051E-4</v>
      </c>
      <c r="S15" s="71">
        <v>0</v>
      </c>
      <c r="T15" s="13"/>
      <c r="U15" s="13"/>
      <c r="V15" s="13"/>
      <c r="W15" s="13"/>
      <c r="X15" s="89">
        <v>0.29166666666666702</v>
      </c>
      <c r="Y15" s="48">
        <f t="shared" si="2"/>
        <v>0</v>
      </c>
      <c r="Z15" s="1">
        <f t="shared" si="3"/>
        <v>-1.0646581649780273E-3</v>
      </c>
      <c r="AA15" s="1">
        <f t="shared" si="4"/>
        <v>-1.2209716752617276E-3</v>
      </c>
      <c r="AB15" s="1">
        <f t="shared" si="5"/>
        <v>0.87197613716125488</v>
      </c>
      <c r="AD15" s="48">
        <f>IF($C$5="Average",VLOOKUP(Menu!D10,DATA,14,FALSE),VLOOKUP(Menu!D10,DATA,14,FALSE)*$F$11*0.001)</f>
        <v>1416650.8230000001</v>
      </c>
    </row>
    <row r="16" spans="1:31" x14ac:dyDescent="0.25">
      <c r="H16" s="59">
        <v>9</v>
      </c>
      <c r="I16" s="57">
        <f>IF($C$5="AVERAGE CUSTOMER",VLOOKUP(Menu!D10,DATA,6,FALSE),($F$11*VLOOKUP(Menu!D10,DATA,6,FALSE))/1000)</f>
        <v>0.87197613716125488</v>
      </c>
      <c r="J16" s="57">
        <f>IF($C$5="AVERAGE CUSTOMER",VLOOKUP(Menu!D10,DATA,9,FALSE),($F$11*VLOOKUP(Menu!D10,DATA,9,FALSE))/1000)</f>
        <v>0.87304079532623291</v>
      </c>
      <c r="K16" s="60">
        <f t="shared" si="0"/>
        <v>-1.0646581649780273E-3</v>
      </c>
      <c r="L16" s="61">
        <f t="shared" si="1"/>
        <v>-1.2209716752617276E-3</v>
      </c>
      <c r="M16" s="94">
        <f>VLOOKUP(Menu!D10,DATA,23,FALSE)</f>
        <v>81.96136474609375</v>
      </c>
      <c r="N16" s="58">
        <f>IF($C$5="AVERAGE CUSTOMER",VLOOKUP(Menu!D10,DATA,16,FALSE),($F$11*VLOOKUP(Menu!D10,DATA,16,FALSE))/1000)</f>
        <v>-1.4610243029892445E-2</v>
      </c>
      <c r="O16" s="58">
        <f>IF($C$5="AVERAGE CUSTOMER",VLOOKUP(Menu!D10,DATA,17,FALSE),($F$11*VLOOKUP(Menu!D10,DATA,17,FALSE))/1000)</f>
        <v>-8.1944810226559639E-3</v>
      </c>
      <c r="P16" s="58">
        <f>IF($C$5="AVERAGE CUSTOMER",VLOOKUP(Menu!D10,DATA,18,FALSE),($F$11*VLOOKUP(Menu!D10,DATA,18,FALSE))/1000)</f>
        <v>-1.0646581649780273E-3</v>
      </c>
      <c r="Q16" s="58">
        <f>IF($C$5="AVERAGE CUSTOMER",VLOOKUP(Menu!D10,DATA,19,FALSE),($F$11*VLOOKUP(Menu!D10,DATA,19,FALSE))/1000)</f>
        <v>6.064318586140871E-3</v>
      </c>
      <c r="R16" s="58">
        <f>IF($C$5="AVERAGE CUSTOMER",VLOOKUP(Menu!D10,DATA,20,FALSE),($F$11*VLOOKUP(Menu!D10,DATA,20,FALSE))/1000)</f>
        <v>1.248092669993639E-2</v>
      </c>
      <c r="S16" s="72">
        <v>0</v>
      </c>
      <c r="T16" s="46"/>
      <c r="U16" s="46"/>
      <c r="V16" s="47"/>
      <c r="W16" s="46"/>
      <c r="X16" s="89">
        <v>0.33333333333333298</v>
      </c>
      <c r="Y16" s="48">
        <f t="shared" si="2"/>
        <v>0</v>
      </c>
      <c r="Z16" s="1">
        <f t="shared" si="3"/>
        <v>4.4356584548950195E-3</v>
      </c>
      <c r="AA16" s="1">
        <f t="shared" si="4"/>
        <v>4.8612504227252386E-3</v>
      </c>
      <c r="AB16" s="1">
        <f t="shared" si="5"/>
        <v>0.91245216131210327</v>
      </c>
      <c r="AD16" s="48">
        <f>IF($C$5="Average",VLOOKUP(Menu!D11,DATA,14,FALSE),VLOOKUP(Menu!D11,DATA,14,FALSE)*$F$11*0.001)</f>
        <v>1416650.8230000001</v>
      </c>
    </row>
    <row r="17" spans="1:30" x14ac:dyDescent="0.25">
      <c r="H17" s="59">
        <v>10</v>
      </c>
      <c r="I17" s="57">
        <f>IF($C$5="AVERAGE CUSTOMER",VLOOKUP(Menu!D11,DATA,6,FALSE),($F$11*VLOOKUP(Menu!D11,DATA,6,FALSE))/1000)</f>
        <v>0.91245216131210327</v>
      </c>
      <c r="J17" s="57">
        <f>IF($C$5="AVERAGE CUSTOMER",VLOOKUP(Menu!D11,DATA,9,FALSE),($F$11*VLOOKUP(Menu!D11,DATA,9,FALSE))/1000)</f>
        <v>0.90801650285720825</v>
      </c>
      <c r="K17" s="60">
        <f t="shared" si="0"/>
        <v>4.4356584548950195E-3</v>
      </c>
      <c r="L17" s="61">
        <f t="shared" si="1"/>
        <v>4.8612504227252386E-3</v>
      </c>
      <c r="M17" s="94">
        <f>VLOOKUP(Menu!D11,DATA,23,FALSE)</f>
        <v>86.455863952636719</v>
      </c>
      <c r="N17" s="58">
        <f>IF($C$5="AVERAGE CUSTOMER",VLOOKUP(Menu!D11,DATA,16,FALSE),($F$11*VLOOKUP(Menu!D11,DATA,16,FALSE))/1000)</f>
        <v>-1.2342710047960281E-2</v>
      </c>
      <c r="O17" s="58">
        <f>IF($C$5="AVERAGE CUSTOMER",VLOOKUP(Menu!D11,DATA,17,FALSE),($F$11*VLOOKUP(Menu!D11,DATA,17,FALSE))/1000)</f>
        <v>-4.3957643210887909E-3</v>
      </c>
      <c r="P17" s="58">
        <f>IF($C$5="AVERAGE CUSTOMER",VLOOKUP(Menu!D11,DATA,18,FALSE),($F$11*VLOOKUP(Menu!D11,DATA,18,FALSE))/1000)</f>
        <v>4.4356584548950195E-3</v>
      </c>
      <c r="Q17" s="58">
        <f>IF($C$5="AVERAGE CUSTOMER",VLOOKUP(Menu!D11,DATA,19,FALSE),($F$11*VLOOKUP(Menu!D11,DATA,19,FALSE))/1000)</f>
        <v>1.3266034424304962E-2</v>
      </c>
      <c r="R17" s="58">
        <f>IF($C$5="AVERAGE CUSTOMER",VLOOKUP(Menu!D11,DATA,20,FALSE),($F$11*VLOOKUP(Menu!D11,DATA,20,FALSE))/1000)</f>
        <v>2.121402695775032E-2</v>
      </c>
      <c r="S17" s="72">
        <v>0</v>
      </c>
      <c r="T17" s="46"/>
      <c r="U17" s="46"/>
      <c r="V17" s="47"/>
      <c r="W17" s="46"/>
      <c r="X17" s="89">
        <v>0.375</v>
      </c>
      <c r="Y17" s="48">
        <f t="shared" si="2"/>
        <v>0</v>
      </c>
      <c r="Z17" s="1">
        <f t="shared" si="3"/>
        <v>-1.0916233062744141E-2</v>
      </c>
      <c r="AA17" s="1">
        <f t="shared" si="4"/>
        <v>-1.0596267422795722E-2</v>
      </c>
      <c r="AB17" s="1">
        <f t="shared" si="5"/>
        <v>1.0301960706710815</v>
      </c>
      <c r="AD17" s="48">
        <f>IF($C$5="Average",VLOOKUP(Menu!D12,DATA,14,FALSE),VLOOKUP(Menu!D12,DATA,14,FALSE)*$F$11*0.001)</f>
        <v>1416650.8230000001</v>
      </c>
    </row>
    <row r="18" spans="1:30" x14ac:dyDescent="0.25">
      <c r="H18" s="59">
        <v>11</v>
      </c>
      <c r="I18" s="57">
        <f>IF($C$5="AVERAGE CUSTOMER",VLOOKUP(Menu!D12,DATA,6,FALSE),($F$11*VLOOKUP(Menu!D12,DATA,6,FALSE))/1000)</f>
        <v>1.0301960706710815</v>
      </c>
      <c r="J18" s="57">
        <f>IF($C$5="AVERAGE CUSTOMER",VLOOKUP(Menu!D12,DATA,9,FALSE),($F$11*VLOOKUP(Menu!D12,DATA,9,FALSE))/1000)</f>
        <v>1.0411123037338257</v>
      </c>
      <c r="K18" s="60">
        <f t="shared" si="0"/>
        <v>-1.0916233062744141E-2</v>
      </c>
      <c r="L18" s="61">
        <f t="shared" si="1"/>
        <v>-1.0596267422795722E-2</v>
      </c>
      <c r="M18" s="94">
        <f>VLOOKUP(Menu!D12,DATA,23,FALSE)</f>
        <v>90.776679992675781</v>
      </c>
      <c r="N18" s="58">
        <f>IF($C$5="AVERAGE CUSTOMER",VLOOKUP(Menu!D12,DATA,16,FALSE),($F$11*VLOOKUP(Menu!D12,DATA,16,FALSE))/1000)</f>
        <v>-3.1066026538610458E-2</v>
      </c>
      <c r="O18" s="58">
        <f>IF($C$5="AVERAGE CUSTOMER",VLOOKUP(Menu!D12,DATA,17,FALSE),($F$11*VLOOKUP(Menu!D12,DATA,17,FALSE))/1000)</f>
        <v>-2.152223140001297E-2</v>
      </c>
      <c r="P18" s="58">
        <f>IF($C$5="AVERAGE CUSTOMER",VLOOKUP(Menu!D12,DATA,18,FALSE),($F$11*VLOOKUP(Menu!D12,DATA,18,FALSE))/1000)</f>
        <v>-1.0916233062744141E-2</v>
      </c>
      <c r="Q18" s="58">
        <f>IF($C$5="AVERAGE CUSTOMER",VLOOKUP(Menu!D12,DATA,19,FALSE),($F$11*VLOOKUP(Menu!D12,DATA,19,FALSE))/1000)</f>
        <v>-3.11492127366364E-4</v>
      </c>
      <c r="R18" s="58">
        <f>IF($C$5="AVERAGE CUSTOMER",VLOOKUP(Menu!D12,DATA,20,FALSE),($F$11*VLOOKUP(Menu!D12,DATA,20,FALSE))/1000)</f>
        <v>9.2335604131221771E-3</v>
      </c>
      <c r="S18" s="73">
        <v>0</v>
      </c>
      <c r="T18" s="45"/>
      <c r="U18" s="13"/>
      <c r="V18" s="13"/>
      <c r="W18" s="13"/>
      <c r="X18" s="89">
        <v>0.41666666666666702</v>
      </c>
      <c r="Y18" s="48">
        <f t="shared" si="2"/>
        <v>0</v>
      </c>
      <c r="Z18" s="1">
        <f t="shared" si="3"/>
        <v>-1.8063068389892578E-2</v>
      </c>
      <c r="AA18" s="1">
        <f t="shared" si="4"/>
        <v>-1.4748779013991502E-2</v>
      </c>
      <c r="AB18" s="1">
        <f t="shared" si="5"/>
        <v>1.2247161865234375</v>
      </c>
      <c r="AD18" s="48">
        <f>IF($C$5="Average",VLOOKUP(Menu!D13,DATA,14,FALSE),VLOOKUP(Menu!D13,DATA,14,FALSE)*$F$11*0.001)</f>
        <v>1416650.8230000001</v>
      </c>
    </row>
    <row r="19" spans="1:30" x14ac:dyDescent="0.25">
      <c r="H19" s="59">
        <v>12</v>
      </c>
      <c r="I19" s="57">
        <f>IF($C$5="AVERAGE CUSTOMER",VLOOKUP(Menu!D13,DATA,6,FALSE),($F$11*VLOOKUP(Menu!D13,DATA,6,FALSE))/1000)</f>
        <v>1.2247161865234375</v>
      </c>
      <c r="J19" s="57">
        <f>IF($C$5="AVERAGE CUSTOMER",VLOOKUP(Menu!D13,DATA,9,FALSE),($F$11*VLOOKUP(Menu!D13,DATA,9,FALSE))/1000)</f>
        <v>1.2427792549133301</v>
      </c>
      <c r="K19" s="60">
        <f t="shared" si="0"/>
        <v>-1.8063068389892578E-2</v>
      </c>
      <c r="L19" s="61">
        <f t="shared" si="1"/>
        <v>-1.4748779013991502E-2</v>
      </c>
      <c r="M19" s="94">
        <f>VLOOKUP(Menu!D13,DATA,23,FALSE)</f>
        <v>94.661590576171875</v>
      </c>
      <c r="N19" s="58">
        <f>IF($C$5="AVERAGE CUSTOMER",VLOOKUP(Menu!D13,DATA,16,FALSE),($F$11*VLOOKUP(Menu!D13,DATA,16,FALSE))/1000)</f>
        <v>-4.135807603597641E-2</v>
      </c>
      <c r="O19" s="58">
        <f>IF($C$5="AVERAGE CUSTOMER",VLOOKUP(Menu!D13,DATA,17,FALSE),($F$11*VLOOKUP(Menu!D13,DATA,17,FALSE))/1000)</f>
        <v>-3.0324574559926987E-2</v>
      </c>
      <c r="P19" s="58">
        <f>IF($C$5="AVERAGE CUSTOMER",VLOOKUP(Menu!D13,DATA,18,FALSE),($F$11*VLOOKUP(Menu!D13,DATA,18,FALSE))/1000)</f>
        <v>-1.8063068389892578E-2</v>
      </c>
      <c r="Q19" s="58">
        <f>IF($C$5="AVERAGE CUSTOMER",VLOOKUP(Menu!D13,DATA,19,FALSE),($F$11*VLOOKUP(Menu!D13,DATA,19,FALSE))/1000)</f>
        <v>-5.8030169457197189E-3</v>
      </c>
      <c r="R19" s="58">
        <f>IF($C$5="AVERAGE CUSTOMER",VLOOKUP(Menu!D13,DATA,20,FALSE),($F$11*VLOOKUP(Menu!D13,DATA,20,FALSE))/1000)</f>
        <v>5.231938324868679E-3</v>
      </c>
      <c r="S19" s="73">
        <v>0</v>
      </c>
      <c r="X19" s="89">
        <v>0.45833333333333298</v>
      </c>
      <c r="Y19" s="48">
        <f t="shared" si="2"/>
        <v>0</v>
      </c>
      <c r="Z19" s="1">
        <f t="shared" si="3"/>
        <v>-2.1826744079589844E-2</v>
      </c>
      <c r="AA19" s="1">
        <f t="shared" si="4"/>
        <v>-1.4378058054385584E-2</v>
      </c>
      <c r="AB19" s="1">
        <f t="shared" si="5"/>
        <v>1.518059253692627</v>
      </c>
      <c r="AD19" s="48">
        <f>IF($C$5="Average",VLOOKUP(Menu!D14,DATA,14,FALSE),VLOOKUP(Menu!D14,DATA,14,FALSE)*$F$11*0.001)</f>
        <v>1416650.8230000001</v>
      </c>
    </row>
    <row r="20" spans="1:30" x14ac:dyDescent="0.25">
      <c r="H20" s="59">
        <v>13</v>
      </c>
      <c r="I20" s="57">
        <f>IF($C$5="AVERAGE CUSTOMER",VLOOKUP(Menu!D14,DATA,6,FALSE),($F$11*VLOOKUP(Menu!D14,DATA,6,FALSE))/1000)</f>
        <v>1.518059253692627</v>
      </c>
      <c r="J20" s="57">
        <f>IF($C$5="AVERAGE CUSTOMER",VLOOKUP(Menu!D14,DATA,9,FALSE),($F$11*VLOOKUP(Menu!D14,DATA,9,FALSE))/1000)</f>
        <v>1.5398859977722168</v>
      </c>
      <c r="K20" s="60">
        <f t="shared" si="0"/>
        <v>-2.1826744079589844E-2</v>
      </c>
      <c r="L20" s="61">
        <f t="shared" si="1"/>
        <v>-1.4378058054385584E-2</v>
      </c>
      <c r="M20" s="94">
        <f>VLOOKUP(Menu!D14,DATA,23,FALSE)</f>
        <v>97.720657348632812</v>
      </c>
      <c r="N20" s="58">
        <f>IF($C$5="AVERAGE CUSTOMER",VLOOKUP(Menu!D14,DATA,16,FALSE),($F$11*VLOOKUP(Menu!D14,DATA,16,FALSE))/1000)</f>
        <v>-4.7746680676937103E-2</v>
      </c>
      <c r="O20" s="58">
        <f>IF($C$5="AVERAGE CUSTOMER",VLOOKUP(Menu!D14,DATA,17,FALSE),($F$11*VLOOKUP(Menu!D14,DATA,17,FALSE))/1000)</f>
        <v>-3.5469900816679001E-2</v>
      </c>
      <c r="P20" s="58">
        <f>IF($C$5="AVERAGE CUSTOMER",VLOOKUP(Menu!D14,DATA,18,FALSE),($F$11*VLOOKUP(Menu!D14,DATA,18,FALSE))/1000)</f>
        <v>-2.1826744079589844E-2</v>
      </c>
      <c r="Q20" s="58">
        <f>IF($C$5="AVERAGE CUSTOMER",VLOOKUP(Menu!D14,DATA,19,FALSE),($F$11*VLOOKUP(Menu!D14,DATA,19,FALSE))/1000)</f>
        <v>-8.1852041184902191E-3</v>
      </c>
      <c r="R20" s="58">
        <f>IF($C$5="AVERAGE CUSTOMER",VLOOKUP(Menu!D14,DATA,20,FALSE),($F$11*VLOOKUP(Menu!D14,DATA,20,FALSE))/1000)</f>
        <v>4.0931929834187031E-3</v>
      </c>
      <c r="S20" s="73">
        <v>0</v>
      </c>
      <c r="X20" s="89">
        <v>0.5</v>
      </c>
      <c r="Y20" s="48">
        <f t="shared" si="2"/>
        <v>0</v>
      </c>
      <c r="Z20" s="1">
        <f t="shared" si="3"/>
        <v>-2.9407143592834473E-2</v>
      </c>
      <c r="AA20" s="1">
        <f t="shared" si="4"/>
        <v>-1.578058547548989E-2</v>
      </c>
      <c r="AB20" s="1">
        <f t="shared" si="5"/>
        <v>1.8635014295578003</v>
      </c>
      <c r="AD20" s="48">
        <f>IF($C$5="Average",VLOOKUP(Menu!D15,DATA,14,FALSE),VLOOKUP(Menu!D15,DATA,14,FALSE)*$F$11*0.001)</f>
        <v>1416650.8230000001</v>
      </c>
    </row>
    <row r="21" spans="1:30" x14ac:dyDescent="0.25">
      <c r="H21" s="59">
        <v>14</v>
      </c>
      <c r="I21" s="57">
        <f>IF($C$5="AVERAGE CUSTOMER",VLOOKUP(Menu!D15,DATA,6,FALSE),($F$11*VLOOKUP(Menu!D15,DATA,6,FALSE))/1000)</f>
        <v>1.8635014295578003</v>
      </c>
      <c r="J21" s="57">
        <f>IF($C$5="AVERAGE CUSTOMER",VLOOKUP(Menu!D15,DATA,9,FALSE),($F$11*VLOOKUP(Menu!D15,DATA,9,FALSE))/1000)</f>
        <v>1.8929085731506348</v>
      </c>
      <c r="K21" s="60">
        <f t="shared" si="0"/>
        <v>-2.9407143592834473E-2</v>
      </c>
      <c r="L21" s="61">
        <f t="shared" si="1"/>
        <v>-1.578058547548989E-2</v>
      </c>
      <c r="M21" s="94">
        <f>VLOOKUP(Menu!D15,DATA,23,FALSE)</f>
        <v>99.588668823242188</v>
      </c>
      <c r="N21" s="58">
        <f>IF($C$5="AVERAGE CUSTOMER",VLOOKUP(Menu!D15,DATA,16,FALSE),($F$11*VLOOKUP(Menu!D15,DATA,16,FALSE))/1000)</f>
        <v>-5.7249266654253006E-2</v>
      </c>
      <c r="O21" s="58">
        <f>IF($C$5="AVERAGE CUSTOMER",VLOOKUP(Menu!D15,DATA,17,FALSE),($F$11*VLOOKUP(Menu!D15,DATA,17,FALSE))/1000)</f>
        <v>-4.4062059372663498E-2</v>
      </c>
      <c r="P21" s="58">
        <f>IF($C$5="AVERAGE CUSTOMER",VLOOKUP(Menu!D15,DATA,18,FALSE),($F$11*VLOOKUP(Menu!D15,DATA,18,FALSE))/1000)</f>
        <v>-2.9407143592834473E-2</v>
      </c>
      <c r="Q21" s="58">
        <f>IF($C$5="AVERAGE CUSTOMER",VLOOKUP(Menu!D15,DATA,19,FALSE),($F$11*VLOOKUP(Menu!D15,DATA,19,FALSE))/1000)</f>
        <v>-1.4753967523574829E-2</v>
      </c>
      <c r="R21" s="58">
        <f>IF($C$5="AVERAGE CUSTOMER",VLOOKUP(Menu!D15,DATA,20,FALSE),($F$11*VLOOKUP(Menu!D15,DATA,20,FALSE))/1000)</f>
        <v>-1.5650222776457667E-3</v>
      </c>
      <c r="S21" s="73">
        <v>0</v>
      </c>
      <c r="X21" s="89">
        <v>0.54166666666666696</v>
      </c>
      <c r="Y21" s="48">
        <f t="shared" si="2"/>
        <v>0</v>
      </c>
      <c r="Z21" s="1">
        <f t="shared" si="3"/>
        <v>-3.3158779144287109E-2</v>
      </c>
      <c r="AA21" s="1">
        <f t="shared" si="4"/>
        <v>-1.4924095055447867E-2</v>
      </c>
      <c r="AB21" s="1">
        <f t="shared" si="5"/>
        <v>2.2218284606933594</v>
      </c>
      <c r="AD21" s="48">
        <f>IF($C$5="Average",VLOOKUP(Menu!D16,DATA,14,FALSE),VLOOKUP(Menu!D16,DATA,14,FALSE)*$F$11*0.001)</f>
        <v>1416650.8230000001</v>
      </c>
    </row>
    <row r="22" spans="1:30" x14ac:dyDescent="0.25">
      <c r="H22" s="59">
        <v>15</v>
      </c>
      <c r="I22" s="57">
        <f>IF($C$5="AVERAGE CUSTOMER",VLOOKUP(Menu!D16,DATA,6,FALSE),($F$11*VLOOKUP(Menu!D16,DATA,6,FALSE))/1000)</f>
        <v>2.2218284606933594</v>
      </c>
      <c r="J22" s="57">
        <f>IF($C$5="AVERAGE CUSTOMER",VLOOKUP(Menu!D16,DATA,9,FALSE),($F$11*VLOOKUP(Menu!D16,DATA,9,FALSE))/1000)</f>
        <v>2.2549872398376465</v>
      </c>
      <c r="K22" s="60">
        <f t="shared" si="0"/>
        <v>-3.3158779144287109E-2</v>
      </c>
      <c r="L22" s="61">
        <f t="shared" si="1"/>
        <v>-1.4924095055447867E-2</v>
      </c>
      <c r="M22" s="94">
        <f>VLOOKUP(Menu!D16,DATA,23,FALSE)</f>
        <v>101.12692260742187</v>
      </c>
      <c r="N22" s="58">
        <f>IF($C$5="AVERAGE CUSTOMER",VLOOKUP(Menu!D16,DATA,16,FALSE),($F$11*VLOOKUP(Menu!D16,DATA,16,FALSE))/1000)</f>
        <v>-6.2181074172258377E-2</v>
      </c>
      <c r="O22" s="58">
        <f>IF($C$5="AVERAGE CUSTOMER",VLOOKUP(Menu!D16,DATA,17,FALSE),($F$11*VLOOKUP(Menu!D16,DATA,17,FALSE))/1000)</f>
        <v>-4.8434887081384659E-2</v>
      </c>
      <c r="P22" s="58">
        <f>IF($C$5="AVERAGE CUSTOMER",VLOOKUP(Menu!D16,DATA,18,FALSE),($F$11*VLOOKUP(Menu!D16,DATA,18,FALSE))/1000)</f>
        <v>-3.3158779144287109E-2</v>
      </c>
      <c r="Q22" s="58">
        <f>IF($C$5="AVERAGE CUSTOMER",VLOOKUP(Menu!D16,DATA,18,FALSE),($F$11*VLOOKUP(Menu!D16,DATA,18,FALSE))/1000)</f>
        <v>-3.3158779144287109E-2</v>
      </c>
      <c r="R22" s="58">
        <f>IF($C$5="AVERAGE CUSTOMER",VLOOKUP(Menu!D16,DATA,20,FALSE),($F$11*VLOOKUP(Menu!D16,DATA,20,FALSE))/1000)</f>
        <v>-4.1364859789609909E-3</v>
      </c>
      <c r="S22" s="73">
        <v>0</v>
      </c>
      <c r="X22" s="89">
        <v>0.58333333333333304</v>
      </c>
      <c r="Y22" s="48">
        <f t="shared" si="2"/>
        <v>0</v>
      </c>
      <c r="Z22" s="1">
        <f t="shared" si="3"/>
        <v>-2.5191545486450195E-2</v>
      </c>
      <c r="AA22" s="1">
        <f t="shared" si="4"/>
        <v>-9.7021203606150169E-3</v>
      </c>
      <c r="AB22" s="1">
        <f t="shared" si="5"/>
        <v>2.596498966217041</v>
      </c>
      <c r="AD22" s="48">
        <f>IF($C$5="Average",VLOOKUP(Menu!D17,DATA,14,FALSE),VLOOKUP(Menu!D17,DATA,14,FALSE)*$F$11*0.001)</f>
        <v>1416650.8230000001</v>
      </c>
    </row>
    <row r="23" spans="1:30" x14ac:dyDescent="0.25">
      <c r="A23" s="11" t="str">
        <f>IF(C5="AVERAGE CUSTOMER","kW","MW")</f>
        <v>kW</v>
      </c>
      <c r="H23" s="59">
        <v>16</v>
      </c>
      <c r="I23" s="57">
        <f>IF($C$5="AVERAGE CUSTOMER",VLOOKUP(Menu!D17,DATA,6,FALSE),($F$11*VLOOKUP(Menu!D17,DATA,6,FALSE))/1000)</f>
        <v>2.596498966217041</v>
      </c>
      <c r="J23" s="57">
        <f>IF($C$5="AVERAGE CUSTOMER",VLOOKUP(Menu!D17,DATA,9,FALSE),($F$11*VLOOKUP(Menu!D17,DATA,9,FALSE))/1000)</f>
        <v>2.6216905117034912</v>
      </c>
      <c r="K23" s="60">
        <f t="shared" si="0"/>
        <v>-2.5191545486450195E-2</v>
      </c>
      <c r="L23" s="61">
        <f t="shared" si="1"/>
        <v>-9.7021203606150169E-3</v>
      </c>
      <c r="M23" s="94">
        <f>VLOOKUP(Menu!D17,DATA,23,FALSE)</f>
        <v>101.86439514160156</v>
      </c>
      <c r="N23" s="58">
        <f>IF($C$5="AVERAGE CUSTOMER",VLOOKUP(Menu!D17,DATA,16,FALSE),($F$11*VLOOKUP(Menu!D17,DATA,16,FALSE))/1000)</f>
        <v>-5.4572630673646927E-2</v>
      </c>
      <c r="O23" s="58">
        <f>IF($C$5="AVERAGE CUSTOMER",VLOOKUP(Menu!D17,DATA,17,FALSE),($F$11*VLOOKUP(Menu!D17,DATA,17,FALSE))/1000)</f>
        <v>-4.0656503289937973E-2</v>
      </c>
      <c r="P23" s="58">
        <f>IF($C$5="AVERAGE CUSTOMER",VLOOKUP(Menu!D17,DATA,18,FALSE),($F$11*VLOOKUP(Menu!D17,DATA,18,FALSE))/1000)</f>
        <v>-2.5191545486450195E-2</v>
      </c>
      <c r="Q23" s="58">
        <f>IF($C$5="AVERAGE CUSTOMER",VLOOKUP(Menu!D17,DATA,18,FALSE),($F$11*VLOOKUP(Menu!D17,DATA,18,FALSE))/1000)</f>
        <v>-2.5191545486450195E-2</v>
      </c>
      <c r="R23" s="58">
        <f>IF($C$5="AVERAGE CUSTOMER",VLOOKUP(Menu!D17,DATA,20,FALSE),($F$11*VLOOKUP(Menu!D17,DATA,20,FALSE))/1000)</f>
        <v>4.1895387694239616E-3</v>
      </c>
      <c r="S23" s="73">
        <v>0</v>
      </c>
      <c r="X23" s="89">
        <v>0.625</v>
      </c>
      <c r="Y23" s="48">
        <f t="shared" si="2"/>
        <v>0</v>
      </c>
      <c r="Z23" s="1">
        <f t="shared" si="3"/>
        <v>-1.6325235366821289E-2</v>
      </c>
      <c r="AA23" s="1">
        <f t="shared" si="4"/>
        <v>-5.5810455879802242E-3</v>
      </c>
      <c r="AB23" s="1">
        <f t="shared" si="5"/>
        <v>2.9251213073730469</v>
      </c>
      <c r="AD23" s="48">
        <f>IF($C$5="Average",VLOOKUP(Menu!D18,DATA,14,FALSE),VLOOKUP(Menu!D18,DATA,14,FALSE)*$F$11*0.001)</f>
        <v>1416650.8230000001</v>
      </c>
    </row>
    <row r="24" spans="1:30" x14ac:dyDescent="0.25">
      <c r="H24" s="59">
        <v>17</v>
      </c>
      <c r="I24" s="57">
        <f>IF($C$5="AVERAGE CUSTOMER",VLOOKUP(Menu!D18,DATA,6,FALSE),($F$11*VLOOKUP(Menu!D18,DATA,6,FALSE))/1000)</f>
        <v>2.9251213073730469</v>
      </c>
      <c r="J24" s="57">
        <f>IF($C$5="AVERAGE CUSTOMER",VLOOKUP(Menu!D18,DATA,9,FALSE),($F$11*VLOOKUP(Menu!D18,DATA,9,FALSE))/1000)</f>
        <v>2.9414465427398682</v>
      </c>
      <c r="K24" s="60">
        <f t="shared" si="0"/>
        <v>-1.6325235366821289E-2</v>
      </c>
      <c r="L24" s="61">
        <f t="shared" si="1"/>
        <v>-5.5810455879802242E-3</v>
      </c>
      <c r="M24" s="94">
        <f>VLOOKUP(Menu!D18,DATA,23,FALSE)</f>
        <v>101.73048400878906</v>
      </c>
      <c r="N24" s="58">
        <f>IF($C$5="AVERAGE CUSTOMER",VLOOKUP(Menu!D18,DATA,16,FALSE),($F$11*VLOOKUP(Menu!D18,DATA,16,FALSE))/1000)</f>
        <v>-4.549114778637886E-2</v>
      </c>
      <c r="O24" s="58">
        <f>IF($C$5="AVERAGE CUSTOMER",VLOOKUP(Menu!D18,DATA,17,FALSE),($F$11*VLOOKUP(Menu!D18,DATA,17,FALSE))/1000)</f>
        <v>-3.1676936894655228E-2</v>
      </c>
      <c r="P24" s="58">
        <f>IF($C$5="AVERAGE CUSTOMER",VLOOKUP(Menu!D18,DATA,18,FALSE),($F$11*VLOOKUP(Menu!D18,DATA,18,FALSE))/1000)</f>
        <v>-1.6325235366821289E-2</v>
      </c>
      <c r="Q24" s="58">
        <f>IF($C$5="AVERAGE CUSTOMER",VLOOKUP(Menu!D18,DATA,18,FALSE),($F$11*VLOOKUP(Menu!D18,DATA,18,FALSE))/1000)</f>
        <v>-1.6325235366821289E-2</v>
      </c>
      <c r="R24" s="58">
        <f>IF($C$5="AVERAGE CUSTOMER",VLOOKUP(Menu!D18,DATA,20,FALSE),($F$11*VLOOKUP(Menu!D18,DATA,20,FALSE))/1000)</f>
        <v>1.2840677052736282E-2</v>
      </c>
      <c r="S24" s="73">
        <v>0</v>
      </c>
      <c r="X24" s="89">
        <v>0.66666666666666696</v>
      </c>
      <c r="Y24" s="48">
        <f t="shared" si="2"/>
        <v>0</v>
      </c>
      <c r="Z24" s="1">
        <f t="shared" si="3"/>
        <v>-2.6392936706542969E-2</v>
      </c>
      <c r="AA24" s="1">
        <f t="shared" si="4"/>
        <v>-8.2303033673464688E-3</v>
      </c>
      <c r="AB24" s="1">
        <f t="shared" si="5"/>
        <v>3.2067999839782715</v>
      </c>
      <c r="AD24" s="48">
        <f>IF($C$5="Average",VLOOKUP(Menu!D19,DATA,14,FALSE),VLOOKUP(Menu!D19,DATA,14,FALSE)*$F$11*0.001)</f>
        <v>1416650.8230000001</v>
      </c>
    </row>
    <row r="25" spans="1:30" x14ac:dyDescent="0.25">
      <c r="H25" s="59">
        <v>18</v>
      </c>
      <c r="I25" s="57">
        <f>IF($C$5="AVERAGE CUSTOMER",VLOOKUP(Menu!D19,DATA,6,FALSE),($F$11*VLOOKUP(Menu!D19,DATA,6,FALSE))/1000)</f>
        <v>3.2067999839782715</v>
      </c>
      <c r="J25" s="57">
        <f>IF($C$5="AVERAGE CUSTOMER",VLOOKUP(Menu!D19,DATA,9,FALSE),($F$11*VLOOKUP(Menu!D19,DATA,9,FALSE))/1000)</f>
        <v>3.2331929206848145</v>
      </c>
      <c r="K25" s="60">
        <f t="shared" si="0"/>
        <v>-2.6392936706542969E-2</v>
      </c>
      <c r="L25" s="61">
        <f t="shared" si="1"/>
        <v>-8.2303033673464688E-3</v>
      </c>
      <c r="M25" s="94">
        <f>VLOOKUP(Menu!D19,DATA,23,FALSE)</f>
        <v>100.18220520019531</v>
      </c>
      <c r="N25" s="58">
        <f>IF($C$5="AVERAGE CUSTOMER",VLOOKUP(Menu!D19,DATA,16,FALSE),($F$11*VLOOKUP(Menu!D19,DATA,16,FALSE))/1000)</f>
        <v>-5.5343508720397949E-2</v>
      </c>
      <c r="O25" s="58">
        <f>IF($C$5="AVERAGE CUSTOMER",VLOOKUP(Menu!D19,DATA,17,FALSE),($F$11*VLOOKUP(Menu!D19,DATA,17,FALSE))/1000)</f>
        <v>-4.1631292551755905E-2</v>
      </c>
      <c r="P25" s="58">
        <f>IF($C$5="AVERAGE CUSTOMER",VLOOKUP(Menu!D19,DATA,18,FALSE),($F$11*VLOOKUP(Menu!D19,DATA,18,FALSE))/1000)</f>
        <v>-2.6392936706542969E-2</v>
      </c>
      <c r="Q25" s="58">
        <f>IF($C$5="AVERAGE CUSTOMER",VLOOKUP(Menu!D19,DATA,18,FALSE),($F$11*VLOOKUP(Menu!D19,DATA,18,FALSE))/1000)</f>
        <v>-2.6392936706542969E-2</v>
      </c>
      <c r="R25" s="58">
        <f>IF($C$5="AVERAGE CUSTOMER",VLOOKUP(Menu!D19,DATA,20,FALSE),($F$11*VLOOKUP(Menu!D19,DATA,20,FALSE))/1000)</f>
        <v>2.5576341431587934E-3</v>
      </c>
      <c r="S25" s="73">
        <v>0</v>
      </c>
      <c r="X25" s="89">
        <v>0.70833333333333304</v>
      </c>
      <c r="Y25" s="48">
        <f t="shared" si="2"/>
        <v>0</v>
      </c>
      <c r="Z25" s="1">
        <f t="shared" si="3"/>
        <v>0.18541240692138672</v>
      </c>
      <c r="AA25" s="1">
        <f t="shared" si="4"/>
        <v>5.5203845264887252E-2</v>
      </c>
      <c r="AB25" s="1">
        <f t="shared" si="5"/>
        <v>3.3586864471435547</v>
      </c>
      <c r="AD25" s="48">
        <f>IF($C$5="Average",VLOOKUP(Menu!D20,DATA,14,FALSE),VLOOKUP(Menu!D20,DATA,14,FALSE)*$F$11*0.001)</f>
        <v>1416650.8230000001</v>
      </c>
    </row>
    <row r="26" spans="1:30" x14ac:dyDescent="0.25">
      <c r="H26" s="59">
        <v>19</v>
      </c>
      <c r="I26" s="57">
        <f>IF($C$5="AVERAGE CUSTOMER",VLOOKUP(Menu!D20,DATA,6,FALSE),($F$11*VLOOKUP(Menu!D20,DATA,6,FALSE))/1000)</f>
        <v>3.3586864471435547</v>
      </c>
      <c r="J26" s="57">
        <f>IF($C$5="AVERAGE CUSTOMER",VLOOKUP(Menu!D20,DATA,9,FALSE),($F$11*VLOOKUP(Menu!D20,DATA,9,FALSE))/1000)</f>
        <v>3.173274040222168</v>
      </c>
      <c r="K26" s="60">
        <f t="shared" si="0"/>
        <v>0.18541240692138672</v>
      </c>
      <c r="L26" s="61">
        <f t="shared" si="1"/>
        <v>5.5203845264887252E-2</v>
      </c>
      <c r="M26" s="94">
        <f>VLOOKUP(Menu!D20,DATA,23,FALSE)</f>
        <v>96.81805419921875</v>
      </c>
      <c r="N26" s="58">
        <f>IF($C$5="AVERAGE CUSTOMER",VLOOKUP(Menu!D20,DATA,16,FALSE),($F$11*VLOOKUP(Menu!D20,DATA,16,FALSE))/1000)</f>
        <v>0.15845701098442078</v>
      </c>
      <c r="O26" s="58">
        <f>IF($C$5="AVERAGE CUSTOMER",VLOOKUP(Menu!D20,DATA,17,FALSE),($F$11*VLOOKUP(Menu!D20,DATA,17,FALSE))/1000)</f>
        <v>0.17122422158718109</v>
      </c>
      <c r="P26" s="58">
        <f>IF($C$5="AVERAGE CUSTOMER",VLOOKUP(Menu!D20,DATA,18,FALSE),($F$11*VLOOKUP(Menu!D20,DATA,18,FALSE))/1000)</f>
        <v>0.18541240692138672</v>
      </c>
      <c r="Q26" s="58">
        <f>IF($C$5="AVERAGE CUSTOMER",VLOOKUP(Menu!D20,DATA,18,FALSE),($F$11*VLOOKUP(Menu!D20,DATA,18,FALSE))/1000)</f>
        <v>0.18541240692138672</v>
      </c>
      <c r="R26" s="58">
        <f>IF($C$5="AVERAGE CUSTOMER",VLOOKUP(Menu!D20,DATA,20,FALSE),($F$11*VLOOKUP(Menu!D20,DATA,20,FALSE))/1000)</f>
        <v>0.21236780285835266</v>
      </c>
      <c r="S26" s="73">
        <v>0</v>
      </c>
      <c r="X26" s="89">
        <v>0.75</v>
      </c>
      <c r="Y26" s="48">
        <f t="shared" si="2"/>
        <v>0</v>
      </c>
      <c r="Z26" s="1">
        <f t="shared" si="3"/>
        <v>0.54861640930175781</v>
      </c>
      <c r="AA26" s="1">
        <f t="shared" si="4"/>
        <v>0.16690377804228257</v>
      </c>
      <c r="AB26" s="1">
        <f t="shared" si="5"/>
        <v>3.2870221138000488</v>
      </c>
      <c r="AD26" s="48">
        <f>IF($C$5="Average",VLOOKUP(Menu!D21,DATA,14,FALSE),VLOOKUP(Menu!D21,DATA,14,FALSE)*$F$11*0.001)</f>
        <v>1416650.8230000001</v>
      </c>
    </row>
    <row r="27" spans="1:30" x14ac:dyDescent="0.25">
      <c r="H27" s="59">
        <v>20</v>
      </c>
      <c r="I27" s="57">
        <f>IF($C$5="AVERAGE CUSTOMER",VLOOKUP(Menu!D21,DATA,6,FALSE),($F$11*VLOOKUP(Menu!D21,DATA,6,FALSE))/1000)</f>
        <v>3.2870221138000488</v>
      </c>
      <c r="J27" s="57">
        <f>IF($C$5="AVERAGE CUSTOMER",VLOOKUP(Menu!D21,DATA,9,FALSE),($F$11*VLOOKUP(Menu!D21,DATA,9,FALSE))/1000)</f>
        <v>2.738405704498291</v>
      </c>
      <c r="K27" s="60">
        <f t="shared" si="0"/>
        <v>0.54861640930175781</v>
      </c>
      <c r="L27" s="61">
        <f t="shared" si="1"/>
        <v>0.16690377804228257</v>
      </c>
      <c r="M27" s="94">
        <f>VLOOKUP(Menu!D21,DATA,23,FALSE)</f>
        <v>91.827789306640625</v>
      </c>
      <c r="N27" s="58">
        <f>IF($C$5="AVERAGE CUSTOMER",VLOOKUP(Menu!D21,DATA,16,FALSE),($F$11*VLOOKUP(Menu!D21,DATA,16,FALSE))/1000)</f>
        <v>0.52463692426681519</v>
      </c>
      <c r="O27" s="58">
        <f>IF($C$5="AVERAGE CUSTOMER",VLOOKUP(Menu!D21,DATA,17,FALSE),($F$11*VLOOKUP(Menu!D21,DATA,17,FALSE))/1000)</f>
        <v>0.53599458932876587</v>
      </c>
      <c r="P27" s="58">
        <f>IF($C$5="AVERAGE CUSTOMER",VLOOKUP(Menu!D21,DATA,18,FALSE),($F$11*VLOOKUP(Menu!D21,DATA,18,FALSE))/1000)</f>
        <v>0.54861640930175781</v>
      </c>
      <c r="Q27" s="58">
        <f>IF($C$5="AVERAGE CUSTOMER",VLOOKUP(Menu!D21,DATA,18,FALSE),($F$11*VLOOKUP(Menu!D21,DATA,18,FALSE))/1000)</f>
        <v>0.54861640930175781</v>
      </c>
      <c r="R27" s="58">
        <f>IF($C$5="AVERAGE CUSTOMER",VLOOKUP(Menu!D21,DATA,20,FALSE),($F$11*VLOOKUP(Menu!D21,DATA,20,FALSE))/1000)</f>
        <v>0.57259589433670044</v>
      </c>
      <c r="S27" s="73">
        <v>0</v>
      </c>
      <c r="X27" s="89">
        <v>0.79166666666666696</v>
      </c>
      <c r="Y27" s="48">
        <f t="shared" si="2"/>
        <v>1</v>
      </c>
      <c r="Z27" s="1">
        <f t="shared" si="3"/>
        <v>-0.20466732978820801</v>
      </c>
      <c r="AA27" s="1">
        <f t="shared" si="4"/>
        <v>-6.7179411931579183E-2</v>
      </c>
      <c r="AB27" s="1">
        <f t="shared" si="5"/>
        <v>3.0465781688690186</v>
      </c>
      <c r="AD27" s="48">
        <f>IF($C$5="Average",VLOOKUP(Menu!D22,DATA,14,FALSE),VLOOKUP(Menu!D22,DATA,14,FALSE)*$F$11*0.001)</f>
        <v>1416650.8230000001</v>
      </c>
    </row>
    <row r="28" spans="1:30" x14ac:dyDescent="0.25">
      <c r="H28" s="59">
        <v>21</v>
      </c>
      <c r="I28" s="57">
        <f>IF($C$5="AVERAGE CUSTOMER",VLOOKUP(Menu!D22,DATA,6,FALSE),($F$11*VLOOKUP(Menu!D22,DATA,6,FALSE))/1000)</f>
        <v>3.0465781688690186</v>
      </c>
      <c r="J28" s="57">
        <f>IF($C$5="AVERAGE CUSTOMER",VLOOKUP(Menu!D22,DATA,9,FALSE),($F$11*VLOOKUP(Menu!D22,DATA,9,FALSE))/1000)</f>
        <v>3.2512454986572266</v>
      </c>
      <c r="K28" s="60">
        <f t="shared" si="0"/>
        <v>-0.20466732978820801</v>
      </c>
      <c r="L28" s="61">
        <f t="shared" si="1"/>
        <v>-6.7179411931579183E-2</v>
      </c>
      <c r="M28" s="94">
        <f>VLOOKUP(Menu!D22,DATA,23,FALSE)</f>
        <v>87.59051513671875</v>
      </c>
      <c r="N28" s="58">
        <f>IF($C$5="AVERAGE CUSTOMER",VLOOKUP(Menu!D22,DATA,16,FALSE),($F$11*VLOOKUP(Menu!D22,DATA,16,FALSE))/1000)</f>
        <v>-0.2311369776725769</v>
      </c>
      <c r="O28" s="58">
        <f>IF($C$5="AVERAGE CUSTOMER",VLOOKUP(Menu!D22,DATA,17,FALSE),($F$11*VLOOKUP(Menu!D22,DATA,17,FALSE))/1000)</f>
        <v>-0.2185998260974884</v>
      </c>
      <c r="P28" s="58">
        <f>IF($C$5="AVERAGE CUSTOMER",VLOOKUP(Menu!D22,DATA,18,FALSE),($F$11*VLOOKUP(Menu!D22,DATA,18,FALSE))/1000)</f>
        <v>-0.20466732978820801</v>
      </c>
      <c r="Q28" s="58">
        <f>IF($C$5="AVERAGE CUSTOMER",VLOOKUP(Menu!D22,DATA,18,FALSE),($F$11*VLOOKUP(Menu!D22,DATA,18,FALSE))/1000)</f>
        <v>-0.20466732978820801</v>
      </c>
      <c r="R28" s="58">
        <f>IF($C$5="AVERAGE CUSTOMER",VLOOKUP(Menu!D22,DATA,20,FALSE),($F$11*VLOOKUP(Menu!D22,DATA,20,FALSE))/1000)</f>
        <v>-0.17819768190383911</v>
      </c>
      <c r="S28" s="73">
        <v>0</v>
      </c>
      <c r="X28" s="89">
        <v>0.83333333333333304</v>
      </c>
      <c r="Y28" s="48">
        <f t="shared" si="2"/>
        <v>0</v>
      </c>
      <c r="AD28" s="48">
        <f>IF($C$5="Average",VLOOKUP(Menu!D23,DATA,14,FALSE),VLOOKUP(Menu!D23,DATA,14,FALSE)*$F$11*0.001)</f>
        <v>1416650.8230000001</v>
      </c>
    </row>
    <row r="29" spans="1:30" x14ac:dyDescent="0.25">
      <c r="H29" s="59">
        <v>22</v>
      </c>
      <c r="I29" s="57">
        <f>IF($C$5="AVERAGE CUSTOMER",VLOOKUP(Menu!D23,DATA,6,FALSE),($F$11*VLOOKUP(Menu!D23,DATA,6,FALSE))/1000)</f>
        <v>2.7640430927276611</v>
      </c>
      <c r="J29" s="57">
        <f>IF($C$5="AVERAGE CUSTOMER",VLOOKUP(Menu!D23,DATA,9,FALSE),($F$11*VLOOKUP(Menu!D23,DATA,9,FALSE))/1000)</f>
        <v>2.9449503421783447</v>
      </c>
      <c r="K29" s="60">
        <f t="shared" si="0"/>
        <v>-0.18090724945068359</v>
      </c>
      <c r="L29" s="61">
        <f t="shared" si="1"/>
        <v>-6.5450227576646619E-2</v>
      </c>
      <c r="M29" s="94">
        <f>VLOOKUP(Menu!D23,DATA,23,FALSE)</f>
        <v>84.588180541992188</v>
      </c>
      <c r="N29" s="58">
        <f>IF($C$5="AVERAGE CUSTOMER",VLOOKUP(Menu!D23,DATA,16,FALSE),($F$11*VLOOKUP(Menu!D23,DATA,16,FALSE))/1000)</f>
        <v>-0.20634657144546509</v>
      </c>
      <c r="O29" s="58">
        <f>IF($C$5="AVERAGE CUSTOMER",VLOOKUP(Menu!D23,DATA,17,FALSE),($F$11*VLOOKUP(Menu!D23,DATA,17,FALSE))/1000)</f>
        <v>-0.1942974328994751</v>
      </c>
      <c r="P29" s="58">
        <f>IF($C$5="AVERAGE CUSTOMER",VLOOKUP(Menu!D23,DATA,18,FALSE),($F$11*VLOOKUP(Menu!D23,DATA,18,FALSE))/1000)</f>
        <v>-0.18090724945068359</v>
      </c>
      <c r="Q29" s="58">
        <f>IF($C$5="AVERAGE CUSTOMER",VLOOKUP(Menu!D23,DATA,18,FALSE),($F$11*VLOOKUP(Menu!D23,DATA,18,FALSE))/1000)</f>
        <v>-0.18090724945068359</v>
      </c>
      <c r="R29" s="58">
        <f>IF($C$5="AVERAGE CUSTOMER",VLOOKUP(Menu!D23,DATA,20,FALSE),($F$11*VLOOKUP(Menu!D23,DATA,20,FALSE))/1000)</f>
        <v>-0.1554679274559021</v>
      </c>
      <c r="S29" s="73">
        <v>0</v>
      </c>
      <c r="X29" s="89">
        <v>0.875</v>
      </c>
      <c r="Y29" s="48">
        <f t="shared" si="2"/>
        <v>0</v>
      </c>
      <c r="AD29" s="48">
        <f>IF($C$5="Average",VLOOKUP(Menu!D24,DATA,14,FALSE),VLOOKUP(Menu!D24,DATA,14,FALSE)*$F$11*0.001)</f>
        <v>1416650.8230000001</v>
      </c>
    </row>
    <row r="30" spans="1:30" x14ac:dyDescent="0.25">
      <c r="H30" s="59">
        <v>23</v>
      </c>
      <c r="I30" s="57">
        <f>IF($C$5="AVERAGE CUSTOMER",VLOOKUP(Menu!D24,DATA,6,FALSE),($F$11*VLOOKUP(Menu!D24,DATA,6,FALSE))/1000)</f>
        <v>2.3010895252227783</v>
      </c>
      <c r="J30" s="57">
        <f>IF($C$5="AVERAGE CUSTOMER",VLOOKUP(Menu!D24,DATA,9,FALSE),($F$11*VLOOKUP(Menu!D24,DATA,9,FALSE))/1000)</f>
        <v>2.3771481513977051</v>
      </c>
      <c r="K30" s="60">
        <f t="shared" si="0"/>
        <v>-7.6058626174926758E-2</v>
      </c>
      <c r="L30" s="61">
        <f t="shared" si="1"/>
        <v>-3.3053310330272007E-2</v>
      </c>
      <c r="M30" s="94">
        <f>VLOOKUP(Menu!D24,DATA,23,FALSE)</f>
        <v>82.5345458984375</v>
      </c>
      <c r="N30" s="58">
        <f>IF($C$5="AVERAGE CUSTOMER",VLOOKUP(Menu!D24,DATA,16,FALSE),($F$11*VLOOKUP(Menu!D24,DATA,16,FALSE))/1000)</f>
        <v>-9.9082469940185547E-2</v>
      </c>
      <c r="O30" s="58">
        <f>IF($C$5="AVERAGE CUSTOMER",VLOOKUP(Menu!D24,DATA,17,FALSE),($F$11*VLOOKUP(Menu!D24,DATA,17,FALSE))/1000)</f>
        <v>-8.8177405297756195E-2</v>
      </c>
      <c r="P30" s="58">
        <f>IF($C$5="AVERAGE CUSTOMER",VLOOKUP(Menu!D24,DATA,18,FALSE),($F$11*VLOOKUP(Menu!D24,DATA,18,FALSE))/1000)</f>
        <v>-7.6058626174926758E-2</v>
      </c>
      <c r="Q30" s="58">
        <f>IF($C$5="AVERAGE CUSTOMER",VLOOKUP(Menu!D24,DATA,18,FALSE),($F$11*VLOOKUP(Menu!D24,DATA,18,FALSE))/1000)</f>
        <v>-7.6058626174926758E-2</v>
      </c>
      <c r="R30" s="58">
        <f>IF($C$5="AVERAGE CUSTOMER",VLOOKUP(Menu!D24,DATA,20,FALSE),($F$11*VLOOKUP(Menu!D24,DATA,20,FALSE))/1000)</f>
        <v>-5.303477868437767E-2</v>
      </c>
      <c r="S30" s="73">
        <v>0</v>
      </c>
      <c r="X30" s="89">
        <v>0.91666666666666696</v>
      </c>
      <c r="Y30" s="48">
        <f t="shared" si="2"/>
        <v>0</v>
      </c>
      <c r="AD30" s="48">
        <f>IF($C$5="Average",VLOOKUP(Menu!D25,DATA,14,FALSE),VLOOKUP(Menu!D25,DATA,14,FALSE)*$F$11*0.001)</f>
        <v>1416650.8230000001</v>
      </c>
    </row>
    <row r="31" spans="1:30" x14ac:dyDescent="0.25">
      <c r="H31" s="59">
        <v>24</v>
      </c>
      <c r="I31" s="57">
        <f>IF($C$5="AVERAGE CUSTOMER",VLOOKUP(Menu!D25,DATA,6,FALSE),($F$11*VLOOKUP(Menu!D25,DATA,6,FALSE))/1000)</f>
        <v>1.8453514575958252</v>
      </c>
      <c r="J31" s="57">
        <f>IF($C$5="AVERAGE CUSTOMER",VLOOKUP(Menu!D25,DATA,9,FALSE),($F$11*VLOOKUP(Menu!D25,DATA,9,FALSE))/1000)</f>
        <v>1.8917500972747803</v>
      </c>
      <c r="K31" s="60">
        <f t="shared" si="0"/>
        <v>-4.6398639678955078E-2</v>
      </c>
      <c r="L31" s="61">
        <f t="shared" si="1"/>
        <v>-2.5143524550821611E-2</v>
      </c>
      <c r="M31" s="94">
        <f>VLOOKUP(Menu!D25,DATA,23,FALSE)</f>
        <v>80.806129455566406</v>
      </c>
      <c r="N31" s="58">
        <f>IF($C$5="AVERAGE CUSTOMER",VLOOKUP(Menu!D25,DATA,16,FALSE),($F$11*VLOOKUP(Menu!D25,DATA,16,FALSE))/1000)</f>
        <v>-6.7028641700744629E-2</v>
      </c>
      <c r="O31" s="58">
        <f>IF($C$5="AVERAGE CUSTOMER",VLOOKUP(Menu!D25,DATA,17,FALSE),($F$11*VLOOKUP(Menu!D25,DATA,17,FALSE))/1000)</f>
        <v>-5.7257398962974548E-2</v>
      </c>
      <c r="P31" s="58">
        <f>IF($C$5="AVERAGE CUSTOMER",VLOOKUP(Menu!D25,DATA,18,FALSE),($F$11*VLOOKUP(Menu!D25,DATA,18,FALSE))/1000)</f>
        <v>-4.6398639678955078E-2</v>
      </c>
      <c r="Q31" s="58">
        <f>IF($C$5="AVERAGE CUSTOMER",VLOOKUP(Menu!D25,DATA,18,FALSE),($F$11*VLOOKUP(Menu!D25,DATA,18,FALSE))/1000)</f>
        <v>-4.6398639678955078E-2</v>
      </c>
      <c r="R31" s="58">
        <f>IF($C$5="AVERAGE CUSTOMER",VLOOKUP(Menu!D25,DATA,20,FALSE),($F$11*VLOOKUP(Menu!D25,DATA,20,FALSE))/1000)</f>
        <v>-2.5768639519810677E-2</v>
      </c>
      <c r="S31" s="73">
        <v>0</v>
      </c>
      <c r="X31" s="89">
        <v>0.95833333333333304</v>
      </c>
      <c r="Y31" s="48">
        <f t="shared" si="2"/>
        <v>0</v>
      </c>
    </row>
    <row r="32" spans="1:30" s="48" customFormat="1" x14ac:dyDescent="0.25">
      <c r="H32" s="121" t="s">
        <v>77</v>
      </c>
      <c r="I32" s="112">
        <f>SUMPRODUCT(I8:I31,$Y$8:$Y$31)/SUM($Y$8:$Y$31)</f>
        <v>3.2870221138000488</v>
      </c>
      <c r="J32" s="112">
        <f>SUMPRODUCT(J8:J31,$Y$8:$Y$31)/SUM($Y$8:$Y$31)</f>
        <v>2.738405704498291</v>
      </c>
      <c r="K32" s="112">
        <f>SUMPRODUCT(K8:K31,$Y$8:$Y$31)/SUM($Y$8:$Y$31)</f>
        <v>0.54861640930175781</v>
      </c>
      <c r="L32" s="122">
        <f>K32/I32</f>
        <v>0.16690377804228257</v>
      </c>
      <c r="M32" s="118">
        <f>SUMPRODUCT(M8:M31,$Y$8:$Y$31)/SUM($Y$8:$Y$31)</f>
        <v>91.827789306640625</v>
      </c>
      <c r="N32" s="112">
        <f t="shared" ref="N32:R32" si="6">SUMPRODUCT(N8:N31,$Y$8:$Y$31)/SUM($Y$8:$Y$31)</f>
        <v>0.52463692426681519</v>
      </c>
      <c r="O32" s="112">
        <f t="shared" si="6"/>
        <v>0.53599458932876587</v>
      </c>
      <c r="P32" s="112">
        <f t="shared" si="6"/>
        <v>0.54861640930175781</v>
      </c>
      <c r="Q32" s="112">
        <f t="shared" si="6"/>
        <v>0.54861640930175781</v>
      </c>
      <c r="R32" s="112">
        <f t="shared" si="6"/>
        <v>0.57259589433670044</v>
      </c>
      <c r="S32" s="73"/>
    </row>
    <row r="33" spans="2:18" x14ac:dyDescent="0.25">
      <c r="C33" s="50"/>
      <c r="D33" s="50"/>
      <c r="E33" s="50"/>
      <c r="F33" s="50"/>
      <c r="G33" s="50"/>
      <c r="H33" s="121"/>
      <c r="I33" s="113"/>
      <c r="J33" s="113"/>
      <c r="K33" s="113"/>
      <c r="L33" s="123"/>
      <c r="M33" s="119"/>
      <c r="N33" s="113"/>
      <c r="O33" s="113"/>
      <c r="P33" s="113"/>
      <c r="Q33" s="113"/>
      <c r="R33" s="113"/>
    </row>
    <row r="34" spans="2:18" x14ac:dyDescent="0.25">
      <c r="C34" s="50"/>
      <c r="D34" s="50"/>
      <c r="E34" s="50"/>
      <c r="F34" s="50"/>
      <c r="G34" s="50"/>
      <c r="H34" s="121"/>
      <c r="I34" s="114"/>
      <c r="J34" s="114"/>
      <c r="K34" s="114"/>
      <c r="L34" s="124"/>
      <c r="M34" s="120"/>
      <c r="N34" s="114"/>
      <c r="O34" s="114"/>
      <c r="P34" s="114"/>
      <c r="Q34" s="114"/>
      <c r="R34" s="114"/>
    </row>
    <row r="35" spans="2:18" x14ac:dyDescent="0.25">
      <c r="C35" s="50"/>
      <c r="D35" s="50"/>
      <c r="E35" s="50"/>
      <c r="F35" s="50"/>
      <c r="G35" s="50"/>
      <c r="H35" s="97"/>
      <c r="I35" s="97"/>
      <c r="J35" s="97"/>
      <c r="K35" s="97"/>
      <c r="L35" s="97"/>
      <c r="M35" s="97"/>
      <c r="N35" s="97"/>
      <c r="O35" s="97"/>
      <c r="P35" s="97"/>
      <c r="Q35" s="97"/>
      <c r="R35" s="97"/>
    </row>
    <row r="36" spans="2:18" ht="15" hidden="1" customHeight="1" x14ac:dyDescent="0.25">
      <c r="B36" s="50"/>
      <c r="C36" s="50"/>
      <c r="D36" s="50"/>
      <c r="E36" s="50"/>
      <c r="F36" s="50"/>
      <c r="G36" s="50"/>
      <c r="H36" s="98"/>
      <c r="I36" s="98"/>
      <c r="J36" s="98"/>
      <c r="K36" s="98"/>
      <c r="L36" s="98"/>
      <c r="M36" s="98"/>
      <c r="N36" s="98"/>
      <c r="O36" s="98"/>
      <c r="P36" s="98"/>
      <c r="Q36" s="98"/>
      <c r="R36" s="98"/>
    </row>
    <row r="37" spans="2:18" ht="15" hidden="1" customHeight="1" x14ac:dyDescent="0.25">
      <c r="B37" s="50"/>
      <c r="C37" s="50"/>
      <c r="D37" s="50"/>
      <c r="E37" s="50"/>
      <c r="F37" s="50">
        <v>0.12812800000000002</v>
      </c>
      <c r="G37" s="50"/>
      <c r="H37" s="98"/>
      <c r="I37" s="98"/>
      <c r="J37" s="98"/>
      <c r="K37" s="98"/>
      <c r="L37" s="98"/>
      <c r="M37" s="98"/>
      <c r="N37" s="98"/>
      <c r="O37" s="98"/>
      <c r="P37" s="98"/>
      <c r="Q37" s="98"/>
      <c r="R37" s="98"/>
    </row>
    <row r="38" spans="2:18" ht="15.75" hidden="1" customHeight="1" thickBot="1" x14ac:dyDescent="0.3">
      <c r="B38" s="50"/>
      <c r="C38" s="50"/>
      <c r="D38" s="51">
        <v>1.6</v>
      </c>
      <c r="E38" s="52">
        <v>0.08</v>
      </c>
      <c r="F38" s="50">
        <v>0.20894100000000004</v>
      </c>
      <c r="G38" s="50"/>
      <c r="H38" s="98"/>
      <c r="I38" s="98"/>
      <c r="J38" s="98"/>
      <c r="K38" s="98"/>
      <c r="L38" s="98"/>
      <c r="M38" s="98"/>
      <c r="N38" s="98"/>
      <c r="O38" s="98"/>
      <c r="P38" s="98"/>
      <c r="Q38" s="98"/>
      <c r="R38" s="98"/>
    </row>
    <row r="39" spans="2:18" ht="15.75" hidden="1" customHeight="1" thickBot="1" x14ac:dyDescent="0.3">
      <c r="B39" s="50"/>
      <c r="C39" s="50"/>
      <c r="D39" s="53">
        <v>1.9</v>
      </c>
      <c r="E39" s="54">
        <v>0.11</v>
      </c>
      <c r="F39" s="50">
        <v>0.32671200000000011</v>
      </c>
      <c r="G39" s="50"/>
      <c r="H39" s="98"/>
      <c r="I39" s="98"/>
      <c r="J39" s="98"/>
      <c r="K39" s="98"/>
      <c r="L39" s="98"/>
      <c r="M39" s="98"/>
      <c r="N39" s="98"/>
      <c r="O39" s="98"/>
      <c r="P39" s="98"/>
      <c r="Q39" s="98"/>
      <c r="R39" s="98"/>
    </row>
    <row r="40" spans="2:18" ht="16.5" hidden="1" customHeight="1" thickBot="1" x14ac:dyDescent="0.3">
      <c r="B40" s="50"/>
      <c r="C40" s="50"/>
      <c r="D40" s="53">
        <v>2.21</v>
      </c>
      <c r="E40" s="54">
        <v>0.15</v>
      </c>
      <c r="F40" s="50">
        <v>0.40814900000000032</v>
      </c>
      <c r="G40" s="50"/>
      <c r="H40" s="98"/>
      <c r="I40" s="98"/>
      <c r="J40" s="98"/>
      <c r="K40" s="98"/>
      <c r="L40" s="98"/>
      <c r="M40" s="98"/>
      <c r="N40" s="98"/>
      <c r="O40" s="98"/>
      <c r="P40" s="98"/>
      <c r="Q40" s="98"/>
      <c r="R40" s="98"/>
    </row>
    <row r="41" spans="2:18" ht="15.75" hidden="1" customHeight="1" thickBot="1" x14ac:dyDescent="0.3">
      <c r="B41" s="50"/>
      <c r="C41" s="50"/>
      <c r="D41" s="53">
        <v>2.5299999999999998</v>
      </c>
      <c r="E41" s="54">
        <v>0.16</v>
      </c>
      <c r="F41" s="50">
        <v>0.54072200000000015</v>
      </c>
      <c r="G41" s="50"/>
      <c r="H41" s="98"/>
      <c r="I41" s="98"/>
      <c r="J41" s="98"/>
      <c r="K41" s="98"/>
      <c r="L41" s="98"/>
      <c r="M41" s="98"/>
      <c r="N41" s="98"/>
      <c r="O41" s="98"/>
      <c r="P41" s="98"/>
      <c r="Q41" s="98"/>
      <c r="R41" s="98"/>
    </row>
    <row r="42" spans="2:18" ht="15.75" hidden="1" customHeight="1" thickBot="1" x14ac:dyDescent="0.3">
      <c r="B42" s="50"/>
      <c r="C42" s="50"/>
      <c r="D42" s="53">
        <v>2.82</v>
      </c>
      <c r="E42" s="54">
        <v>0.19</v>
      </c>
      <c r="F42" s="50">
        <v>0.61422299999999996</v>
      </c>
      <c r="G42" s="50"/>
      <c r="H42" s="98"/>
      <c r="I42" s="98"/>
      <c r="J42" s="98"/>
      <c r="K42" s="98"/>
      <c r="L42" s="98"/>
      <c r="M42" s="98"/>
      <c r="N42" s="98"/>
      <c r="O42" s="98"/>
      <c r="P42" s="98"/>
      <c r="Q42" s="98"/>
      <c r="R42" s="98"/>
    </row>
    <row r="43" spans="2:18" ht="15.75" hidden="1" customHeight="1" thickBot="1" x14ac:dyDescent="0.3">
      <c r="B43" s="50"/>
      <c r="C43" s="50"/>
      <c r="D43" s="53">
        <v>3.1</v>
      </c>
      <c r="E43" s="54">
        <v>0.2</v>
      </c>
      <c r="F43" s="50">
        <v>0.75221399999999994</v>
      </c>
      <c r="G43" s="50"/>
      <c r="H43" s="98"/>
      <c r="I43" s="98"/>
      <c r="J43" s="98"/>
      <c r="K43" s="98"/>
      <c r="L43" s="98"/>
      <c r="M43" s="98"/>
      <c r="N43" s="98"/>
      <c r="O43" s="98"/>
      <c r="P43" s="98"/>
      <c r="Q43" s="98"/>
      <c r="R43" s="98"/>
    </row>
    <row r="44" spans="2:18" ht="15.75" hidden="1" customHeight="1" thickBot="1" x14ac:dyDescent="0.3">
      <c r="B44" s="50"/>
      <c r="C44" s="50"/>
      <c r="D44" s="53">
        <v>3.31</v>
      </c>
      <c r="E44" s="54">
        <v>0.22</v>
      </c>
      <c r="F44" s="50">
        <v>0.78767100000000001</v>
      </c>
      <c r="G44" s="50"/>
      <c r="H44" s="98"/>
      <c r="I44" s="98"/>
      <c r="J44" s="98"/>
      <c r="K44" s="98"/>
      <c r="L44" s="98"/>
      <c r="M44" s="98"/>
      <c r="N44" s="98"/>
      <c r="O44" s="98"/>
      <c r="P44" s="98"/>
      <c r="Q44" s="98"/>
      <c r="R44" s="98"/>
    </row>
    <row r="45" spans="2:18" ht="15.75" hidden="1" customHeight="1" thickBot="1" x14ac:dyDescent="0.3">
      <c r="B45" s="50"/>
      <c r="C45" s="50"/>
      <c r="D45" s="53">
        <v>3.48</v>
      </c>
      <c r="E45" s="54">
        <v>0.23</v>
      </c>
      <c r="F45" s="50">
        <v>0.76643700000000026</v>
      </c>
      <c r="G45" s="50"/>
      <c r="H45" s="98"/>
      <c r="I45" s="98"/>
      <c r="J45" s="98"/>
      <c r="K45" s="98"/>
      <c r="L45" s="98"/>
      <c r="M45" s="98"/>
      <c r="N45" s="98"/>
      <c r="O45" s="98"/>
      <c r="P45" s="98"/>
      <c r="Q45" s="98"/>
      <c r="R45" s="98"/>
    </row>
    <row r="46" spans="2:18" ht="15.75" hidden="1" customHeight="1" thickBot="1" x14ac:dyDescent="0.3">
      <c r="B46" s="50"/>
      <c r="C46" s="50"/>
      <c r="D46" s="53">
        <v>3.53</v>
      </c>
      <c r="E46" s="54">
        <v>0.22</v>
      </c>
      <c r="F46" s="50">
        <v>0.68526099999999968</v>
      </c>
      <c r="G46" s="50"/>
      <c r="H46" s="98"/>
      <c r="I46" s="98"/>
      <c r="J46" s="98"/>
      <c r="K46" s="98"/>
      <c r="L46" s="98"/>
      <c r="M46" s="98"/>
      <c r="N46" s="98"/>
      <c r="O46" s="98"/>
      <c r="P46" s="98"/>
      <c r="Q46" s="98"/>
      <c r="R46" s="98"/>
    </row>
    <row r="47" spans="2:18" ht="15.75" hidden="1" customHeight="1" thickBot="1" x14ac:dyDescent="0.3">
      <c r="B47" s="50"/>
      <c r="C47" s="50"/>
      <c r="D47" s="53">
        <v>3.37</v>
      </c>
      <c r="E47" s="54">
        <v>0.2</v>
      </c>
      <c r="F47" s="50"/>
      <c r="G47" s="50"/>
      <c r="H47" s="98"/>
      <c r="I47" s="98"/>
      <c r="J47" s="98"/>
      <c r="K47" s="98"/>
      <c r="L47" s="98"/>
      <c r="M47" s="98"/>
      <c r="N47" s="98"/>
      <c r="O47" s="98"/>
      <c r="P47" s="98"/>
      <c r="Q47" s="98"/>
      <c r="R47" s="98"/>
    </row>
    <row r="48" spans="2:18" ht="15.75" hidden="1" customHeight="1" thickBot="1" x14ac:dyDescent="0.3">
      <c r="B48" s="50"/>
      <c r="C48" s="50"/>
      <c r="D48" s="55">
        <v>2.81</v>
      </c>
      <c r="E48" s="50"/>
      <c r="F48" s="50"/>
      <c r="G48" s="50"/>
      <c r="H48" s="98"/>
      <c r="I48" s="98"/>
      <c r="J48" s="98"/>
      <c r="K48" s="98"/>
      <c r="L48" s="98"/>
      <c r="M48" s="98"/>
      <c r="N48" s="98"/>
      <c r="O48" s="98"/>
      <c r="P48" s="98"/>
      <c r="Q48" s="98"/>
      <c r="R48" s="98"/>
    </row>
    <row r="49" spans="2:18" ht="15" hidden="1" customHeight="1" x14ac:dyDescent="0.25">
      <c r="B49" s="50"/>
      <c r="C49" s="50"/>
      <c r="D49" s="50"/>
      <c r="E49" s="50"/>
      <c r="F49" s="50"/>
      <c r="G49" s="50"/>
      <c r="H49" s="98"/>
      <c r="I49" s="98"/>
      <c r="J49" s="98"/>
      <c r="K49" s="98"/>
      <c r="L49" s="98"/>
      <c r="M49" s="98"/>
      <c r="N49" s="98"/>
      <c r="O49" s="98"/>
      <c r="P49" s="98"/>
      <c r="Q49" s="98"/>
      <c r="R49" s="98"/>
    </row>
    <row r="50" spans="2:18" ht="15" hidden="1" customHeight="1" x14ac:dyDescent="0.25">
      <c r="B50" s="50"/>
      <c r="C50" s="50"/>
      <c r="D50" s="50"/>
      <c r="E50" s="50"/>
      <c r="F50" s="50"/>
      <c r="G50" s="50"/>
      <c r="H50" s="98"/>
      <c r="I50" s="98"/>
      <c r="J50" s="98"/>
      <c r="K50" s="98"/>
      <c r="L50" s="98"/>
      <c r="M50" s="98"/>
      <c r="N50" s="98"/>
      <c r="O50" s="98"/>
      <c r="P50" s="98"/>
      <c r="Q50" s="98"/>
      <c r="R50" s="98"/>
    </row>
    <row r="51" spans="2:18" x14ac:dyDescent="0.25">
      <c r="C51" s="50"/>
      <c r="D51" s="50"/>
      <c r="E51" s="50"/>
      <c r="F51" s="50"/>
      <c r="G51" s="50"/>
      <c r="H51" s="98"/>
      <c r="I51" s="98"/>
      <c r="J51" s="98"/>
      <c r="K51" s="98"/>
      <c r="L51" s="98"/>
      <c r="M51" s="98"/>
      <c r="N51" s="98"/>
      <c r="O51" s="98"/>
      <c r="P51" s="98"/>
      <c r="Q51" s="98"/>
      <c r="R51" s="98"/>
    </row>
    <row r="52" spans="2:18" x14ac:dyDescent="0.25">
      <c r="B52" s="92" t="s">
        <v>99</v>
      </c>
      <c r="M52" s="32"/>
    </row>
    <row r="53" spans="2:18" x14ac:dyDescent="0.25">
      <c r="B53" s="91" t="s">
        <v>105</v>
      </c>
    </row>
    <row r="54" spans="2:18" x14ac:dyDescent="0.25">
      <c r="B54" s="91" t="s">
        <v>107</v>
      </c>
    </row>
    <row r="55" spans="2:18" x14ac:dyDescent="0.25">
      <c r="B55" s="91" t="s">
        <v>115</v>
      </c>
    </row>
    <row r="56" spans="2:18" x14ac:dyDescent="0.25">
      <c r="B56" s="91" t="s">
        <v>121</v>
      </c>
    </row>
    <row r="60" spans="2:18" x14ac:dyDescent="0.25">
      <c r="G60" s="49"/>
    </row>
  </sheetData>
  <mergeCells count="16">
    <mergeCell ref="N6:R6"/>
    <mergeCell ref="H6:H7"/>
    <mergeCell ref="A1:R3"/>
    <mergeCell ref="R32:R34"/>
    <mergeCell ref="E8:E9"/>
    <mergeCell ref="F8:F9"/>
    <mergeCell ref="M32:M34"/>
    <mergeCell ref="N32:N34"/>
    <mergeCell ref="O32:O34"/>
    <mergeCell ref="P32:P34"/>
    <mergeCell ref="Q32:Q34"/>
    <mergeCell ref="H32:H34"/>
    <mergeCell ref="I32:I34"/>
    <mergeCell ref="J32:J34"/>
    <mergeCell ref="K32:K34"/>
    <mergeCell ref="L32:L34"/>
  </mergeCells>
  <conditionalFormatting sqref="I8:R34">
    <cfRule type="containsErrors" dxfId="3" priority="4">
      <formula>ISERROR(I8)</formula>
    </cfRule>
  </conditionalFormatting>
  <conditionalFormatting sqref="F7:F12">
    <cfRule type="containsErrors" dxfId="2" priority="3">
      <formula>ISERROR(F7)</formula>
    </cfRule>
  </conditionalFormatting>
  <conditionalFormatting sqref="F5:F12">
    <cfRule type="containsErrors" dxfId="1" priority="2">
      <formula>ISERROR(F5)</formula>
    </cfRule>
  </conditionalFormatting>
  <conditionalFormatting sqref="C11">
    <cfRule type="expression" dxfId="0" priority="1">
      <formula>$C$11="NO"</formula>
    </cfRule>
  </conditionalFormatting>
  <dataValidations xWindow="298" yWindow="337" count="6">
    <dataValidation type="list" allowBlank="1" showInputMessage="1" showErrorMessage="1" prompt="If selecting individual LCAs, Device Number must be set to Single" sqref="C8">
      <formula1>Capareas</formula1>
    </dataValidation>
    <dataValidation type="list" allowBlank="1" showInputMessage="1" showErrorMessage="1" sqref="C5">
      <formula1>customer</formula1>
    </dataValidation>
    <dataValidation type="list" allowBlank="1" showInputMessage="1" showErrorMessage="1" prompt="For 6/25, must select Group to be 3 or 8_x000a_For 8/17, must select Group to be 2, 3, 4, 6, 8 or 9_x000a_For all other dates, select Group=N/A" sqref="C9">
      <formula1>Dates</formula1>
    </dataValidation>
    <dataValidation type="list" allowBlank="1" showInputMessage="1" showErrorMessage="1" sqref="C10">
      <formula1>Groups</formula1>
    </dataValidation>
    <dataValidation type="list" allowBlank="1" showInputMessage="1" showErrorMessage="1" prompt="If selecting multi-device, must select &quot;All&quot; for LCA" sqref="C7">
      <formula1>Devicenum</formula1>
    </dataValidation>
    <dataValidation type="list" allowBlank="1" showInputMessage="1" showErrorMessage="1" prompt="If choosing SmartAC-only or Dual Enrolled, Device Number must be set to Single" sqref="C6">
      <formula1>Program</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121"/>
  <sheetViews>
    <sheetView zoomScaleNormal="100" workbookViewId="0">
      <selection activeCell="A2" sqref="A2"/>
    </sheetView>
  </sheetViews>
  <sheetFormatPr defaultRowHeight="15" x14ac:dyDescent="0.25"/>
  <cols>
    <col min="1" max="1" width="45.140625" bestFit="1" customWidth="1"/>
    <col min="2" max="2" width="25" bestFit="1" customWidth="1"/>
    <col min="3" max="3" width="9.7109375" bestFit="1" customWidth="1"/>
    <col min="5" max="5" width="10.85546875" bestFit="1" customWidth="1"/>
    <col min="14" max="14" width="14" bestFit="1" customWidth="1"/>
    <col min="15" max="15" width="10.140625" bestFit="1" customWidth="1"/>
    <col min="16" max="16" width="10" bestFit="1" customWidth="1"/>
    <col min="22" max="23" width="11.85546875" bestFit="1" customWidth="1"/>
  </cols>
  <sheetData>
    <row r="1" spans="1:23" x14ac:dyDescent="0.25">
      <c r="A1" s="48" t="s">
        <v>78</v>
      </c>
      <c r="B1" s="48" t="s">
        <v>8</v>
      </c>
      <c r="C1" s="48" t="s">
        <v>49</v>
      </c>
      <c r="D1" s="48" t="s">
        <v>34</v>
      </c>
      <c r="E1" s="48" t="s">
        <v>9</v>
      </c>
      <c r="F1" s="48" t="s">
        <v>87</v>
      </c>
      <c r="G1" s="48" t="s">
        <v>88</v>
      </c>
      <c r="H1" s="48" t="s">
        <v>89</v>
      </c>
      <c r="I1" s="48" t="s">
        <v>90</v>
      </c>
      <c r="J1" s="48" t="s">
        <v>91</v>
      </c>
      <c r="K1" s="48" t="s">
        <v>92</v>
      </c>
      <c r="L1" s="48" t="s">
        <v>54</v>
      </c>
      <c r="M1" s="48" t="s">
        <v>93</v>
      </c>
      <c r="N1" s="48" t="s">
        <v>94</v>
      </c>
      <c r="O1" s="48" t="s">
        <v>95</v>
      </c>
      <c r="P1" s="48" t="s">
        <v>55</v>
      </c>
      <c r="Q1" s="48" t="s">
        <v>96</v>
      </c>
      <c r="R1" s="48" t="s">
        <v>56</v>
      </c>
      <c r="S1" s="48" t="s">
        <v>97</v>
      </c>
      <c r="T1" s="48" t="s">
        <v>104</v>
      </c>
      <c r="U1" s="48" t="s">
        <v>75</v>
      </c>
      <c r="V1" s="48" t="s">
        <v>98</v>
      </c>
      <c r="W1" s="48" t="s">
        <v>100</v>
      </c>
    </row>
    <row r="2" spans="1:23" x14ac:dyDescent="0.25">
      <c r="A2" s="48" t="str">
        <f t="shared" ref="A2:A65" si="0">CONCATENATE(C2,B2,E2,"_",D2,U2,V2)</f>
        <v>42233All2_1AllAll</v>
      </c>
      <c r="B2" s="7" t="s">
        <v>18</v>
      </c>
      <c r="C2" s="35">
        <v>42233</v>
      </c>
      <c r="D2">
        <v>1</v>
      </c>
      <c r="E2" t="s">
        <v>109</v>
      </c>
      <c r="F2">
        <v>1.1659923791885376</v>
      </c>
      <c r="G2">
        <v>6.0617807321250439E-3</v>
      </c>
      <c r="H2">
        <v>42416</v>
      </c>
      <c r="I2">
        <v>1.1678153276443481</v>
      </c>
      <c r="J2">
        <v>4.3247602880001068E-3</v>
      </c>
      <c r="K2">
        <v>11012</v>
      </c>
      <c r="L2">
        <v>-1.8229484558105469E-3</v>
      </c>
      <c r="M2">
        <v>-0.15634308755397797</v>
      </c>
      <c r="N2">
        <v>109482</v>
      </c>
      <c r="O2">
        <v>7.4463905766606331E-3</v>
      </c>
      <c r="P2">
        <v>-1.1366242542862892E-2</v>
      </c>
      <c r="Q2">
        <v>-6.8461345508694649E-3</v>
      </c>
      <c r="R2">
        <v>-1.8229484558105469E-3</v>
      </c>
      <c r="S2">
        <v>3.1996420584619045E-3</v>
      </c>
      <c r="T2">
        <v>7.7203456312417984E-3</v>
      </c>
      <c r="U2" t="s">
        <v>18</v>
      </c>
      <c r="V2" t="s">
        <v>18</v>
      </c>
      <c r="W2">
        <v>76.459487915039063</v>
      </c>
    </row>
    <row r="3" spans="1:23" x14ac:dyDescent="0.25">
      <c r="A3" s="48" t="str">
        <f t="shared" si="0"/>
        <v>42233All2_1SmartAC-onlyAll</v>
      </c>
      <c r="B3" s="7" t="s">
        <v>18</v>
      </c>
      <c r="C3" s="35">
        <v>42233</v>
      </c>
      <c r="D3">
        <v>1</v>
      </c>
      <c r="E3" t="s">
        <v>109</v>
      </c>
      <c r="F3">
        <v>1.1659923791885376</v>
      </c>
      <c r="G3">
        <v>6.0617807321250439E-3</v>
      </c>
      <c r="H3">
        <v>42416</v>
      </c>
      <c r="I3">
        <v>1.1678153276443481</v>
      </c>
      <c r="J3">
        <v>4.3247602880001068E-3</v>
      </c>
      <c r="K3">
        <v>11012</v>
      </c>
      <c r="L3">
        <v>-1.8229484558105469E-3</v>
      </c>
      <c r="M3">
        <v>-0.15634308755397797</v>
      </c>
      <c r="N3">
        <v>109482</v>
      </c>
      <c r="O3">
        <v>7.4463905766606331E-3</v>
      </c>
      <c r="P3">
        <v>-1.1366242542862892E-2</v>
      </c>
      <c r="Q3">
        <v>-6.8461345508694649E-3</v>
      </c>
      <c r="R3">
        <v>-1.8229484558105469E-3</v>
      </c>
      <c r="S3">
        <v>3.1996420584619045E-3</v>
      </c>
      <c r="T3">
        <v>7.7203456312417984E-3</v>
      </c>
      <c r="U3" t="s">
        <v>102</v>
      </c>
      <c r="V3" t="s">
        <v>18</v>
      </c>
      <c r="W3">
        <v>76.459487915039063</v>
      </c>
    </row>
    <row r="4" spans="1:23" x14ac:dyDescent="0.25">
      <c r="A4" s="48" t="str">
        <f t="shared" si="0"/>
        <v>42233All2_2AllAll</v>
      </c>
      <c r="B4" t="s">
        <v>18</v>
      </c>
      <c r="C4" s="35">
        <v>42233</v>
      </c>
      <c r="D4">
        <v>2</v>
      </c>
      <c r="E4" t="s">
        <v>109</v>
      </c>
      <c r="F4">
        <v>0.97624313831329346</v>
      </c>
      <c r="G4">
        <v>5.3321663290262222E-3</v>
      </c>
      <c r="H4">
        <v>42416</v>
      </c>
      <c r="I4">
        <v>0.97874748706817627</v>
      </c>
      <c r="J4">
        <v>3.7736301310360432E-3</v>
      </c>
      <c r="K4">
        <v>11012</v>
      </c>
      <c r="L4">
        <v>-2.5043487548828125E-3</v>
      </c>
      <c r="M4">
        <v>-0.25652921199798584</v>
      </c>
      <c r="N4">
        <v>109482</v>
      </c>
      <c r="O4">
        <v>6.5324022434651852E-3</v>
      </c>
      <c r="P4">
        <v>-1.0876275599002838E-2</v>
      </c>
      <c r="Q4">
        <v>-6.9109764881432056E-3</v>
      </c>
      <c r="R4">
        <v>-2.5043487548828125E-3</v>
      </c>
      <c r="S4">
        <v>1.9017565064132214E-3</v>
      </c>
      <c r="T4">
        <v>5.8675780892372131E-3</v>
      </c>
      <c r="U4" t="s">
        <v>18</v>
      </c>
      <c r="V4" t="s">
        <v>18</v>
      </c>
      <c r="W4">
        <v>74.85205078125</v>
      </c>
    </row>
    <row r="5" spans="1:23" x14ac:dyDescent="0.25">
      <c r="A5" s="48" t="str">
        <f t="shared" si="0"/>
        <v>42233All2_2SmartAC-onlyAll</v>
      </c>
      <c r="B5" t="s">
        <v>18</v>
      </c>
      <c r="C5" s="35">
        <v>42233</v>
      </c>
      <c r="D5">
        <v>2</v>
      </c>
      <c r="E5" t="s">
        <v>109</v>
      </c>
      <c r="F5">
        <v>0.97624313831329346</v>
      </c>
      <c r="G5">
        <v>5.3321663290262222E-3</v>
      </c>
      <c r="H5">
        <v>42416</v>
      </c>
      <c r="I5">
        <v>0.97874748706817627</v>
      </c>
      <c r="J5">
        <v>3.7736301310360432E-3</v>
      </c>
      <c r="K5">
        <v>11012</v>
      </c>
      <c r="L5">
        <v>-2.5043487548828125E-3</v>
      </c>
      <c r="M5">
        <v>-0.25652921199798584</v>
      </c>
      <c r="N5">
        <v>109482</v>
      </c>
      <c r="O5">
        <v>6.5324022434651852E-3</v>
      </c>
      <c r="P5">
        <v>-1.0876275599002838E-2</v>
      </c>
      <c r="Q5">
        <v>-6.9109764881432056E-3</v>
      </c>
      <c r="R5">
        <v>-2.5043487548828125E-3</v>
      </c>
      <c r="S5">
        <v>1.9017565064132214E-3</v>
      </c>
      <c r="T5">
        <v>5.8675780892372131E-3</v>
      </c>
      <c r="U5" t="s">
        <v>102</v>
      </c>
      <c r="V5" t="s">
        <v>18</v>
      </c>
      <c r="W5">
        <v>74.85205078125</v>
      </c>
    </row>
    <row r="6" spans="1:23" x14ac:dyDescent="0.25">
      <c r="A6" s="48" t="str">
        <f t="shared" si="0"/>
        <v>42233All2_3AllAll</v>
      </c>
      <c r="B6" s="7" t="s">
        <v>18</v>
      </c>
      <c r="C6" s="35">
        <v>42233</v>
      </c>
      <c r="D6">
        <v>3</v>
      </c>
      <c r="E6" t="s">
        <v>109</v>
      </c>
      <c r="F6">
        <v>0.85069555044174194</v>
      </c>
      <c r="G6">
        <v>4.6536289155483246E-3</v>
      </c>
      <c r="H6">
        <v>42416</v>
      </c>
      <c r="I6">
        <v>0.85739505290985107</v>
      </c>
      <c r="J6">
        <v>3.3310260623693466E-3</v>
      </c>
      <c r="K6">
        <v>11012</v>
      </c>
      <c r="L6">
        <v>-6.6995024681091309E-3</v>
      </c>
      <c r="M6">
        <v>-0.78753232955932617</v>
      </c>
      <c r="N6">
        <v>109482</v>
      </c>
      <c r="O6">
        <v>5.7229357771575451E-3</v>
      </c>
      <c r="P6">
        <v>-1.4034016989171505E-2</v>
      </c>
      <c r="Q6">
        <v>-1.0560080409049988E-2</v>
      </c>
      <c r="R6">
        <v>-6.6995024681091309E-3</v>
      </c>
      <c r="S6">
        <v>-2.8393822722136974E-3</v>
      </c>
      <c r="T6">
        <v>6.3501205295324326E-4</v>
      </c>
      <c r="U6" t="s">
        <v>18</v>
      </c>
      <c r="V6" t="s">
        <v>18</v>
      </c>
      <c r="W6">
        <v>73.450973510742187</v>
      </c>
    </row>
    <row r="7" spans="1:23" x14ac:dyDescent="0.25">
      <c r="A7" s="48" t="str">
        <f t="shared" si="0"/>
        <v>42233All2_3SmartAC-onlyAll</v>
      </c>
      <c r="B7" s="7" t="s">
        <v>18</v>
      </c>
      <c r="C7" s="35">
        <v>42233</v>
      </c>
      <c r="D7">
        <v>3</v>
      </c>
      <c r="E7" t="s">
        <v>109</v>
      </c>
      <c r="F7">
        <v>0.85069555044174194</v>
      </c>
      <c r="G7">
        <v>4.6536289155483246E-3</v>
      </c>
      <c r="H7">
        <v>42416</v>
      </c>
      <c r="I7">
        <v>0.85739505290985107</v>
      </c>
      <c r="J7">
        <v>3.3310260623693466E-3</v>
      </c>
      <c r="K7">
        <v>11012</v>
      </c>
      <c r="L7">
        <v>-6.6995024681091309E-3</v>
      </c>
      <c r="M7">
        <v>-0.78753232955932617</v>
      </c>
      <c r="N7">
        <v>109482</v>
      </c>
      <c r="O7">
        <v>5.7229357771575451E-3</v>
      </c>
      <c r="P7">
        <v>-1.4034016989171505E-2</v>
      </c>
      <c r="Q7">
        <v>-1.0560080409049988E-2</v>
      </c>
      <c r="R7">
        <v>-6.6995024681091309E-3</v>
      </c>
      <c r="S7">
        <v>-2.8393822722136974E-3</v>
      </c>
      <c r="T7">
        <v>6.3501205295324326E-4</v>
      </c>
      <c r="U7" t="s">
        <v>102</v>
      </c>
      <c r="V7" t="s">
        <v>18</v>
      </c>
      <c r="W7">
        <v>73.450973510742187</v>
      </c>
    </row>
    <row r="8" spans="1:23" x14ac:dyDescent="0.25">
      <c r="A8" s="48" t="str">
        <f t="shared" si="0"/>
        <v>42233All2_4AllAll</v>
      </c>
      <c r="B8" t="s">
        <v>18</v>
      </c>
      <c r="C8" s="35">
        <v>42233</v>
      </c>
      <c r="D8">
        <v>4</v>
      </c>
      <c r="E8" t="s">
        <v>109</v>
      </c>
      <c r="F8">
        <v>0.77266782522201538</v>
      </c>
      <c r="G8">
        <v>4.2281639762222767E-3</v>
      </c>
      <c r="H8">
        <v>42416</v>
      </c>
      <c r="I8">
        <v>0.77451640367507935</v>
      </c>
      <c r="J8">
        <v>2.950465539470315E-3</v>
      </c>
      <c r="K8">
        <v>11012</v>
      </c>
      <c r="L8">
        <v>-1.8485784530639648E-3</v>
      </c>
      <c r="M8">
        <v>-0.23924620449542999</v>
      </c>
      <c r="N8">
        <v>109482</v>
      </c>
      <c r="O8">
        <v>5.1558329723775387E-3</v>
      </c>
      <c r="P8">
        <v>-8.4562944248318672E-3</v>
      </c>
      <c r="Q8">
        <v>-5.3266002796590328E-3</v>
      </c>
      <c r="R8">
        <v>-1.8485784530639648E-3</v>
      </c>
      <c r="S8">
        <v>1.6290309140458703E-3</v>
      </c>
      <c r="T8">
        <v>4.7591370530426502E-3</v>
      </c>
      <c r="U8" t="s">
        <v>18</v>
      </c>
      <c r="V8" t="s">
        <v>18</v>
      </c>
      <c r="W8">
        <v>71.604782104492188</v>
      </c>
    </row>
    <row r="9" spans="1:23" x14ac:dyDescent="0.25">
      <c r="A9" s="48" t="str">
        <f t="shared" si="0"/>
        <v>42233All2_4SmartAC-onlyAll</v>
      </c>
      <c r="B9" t="s">
        <v>18</v>
      </c>
      <c r="C9" s="35">
        <v>42233</v>
      </c>
      <c r="D9">
        <v>4</v>
      </c>
      <c r="E9" t="s">
        <v>109</v>
      </c>
      <c r="F9">
        <v>0.77266782522201538</v>
      </c>
      <c r="G9">
        <v>4.2281639762222767E-3</v>
      </c>
      <c r="H9">
        <v>42416</v>
      </c>
      <c r="I9">
        <v>0.77451640367507935</v>
      </c>
      <c r="J9">
        <v>2.950465539470315E-3</v>
      </c>
      <c r="K9">
        <v>11012</v>
      </c>
      <c r="L9">
        <v>-1.8485784530639648E-3</v>
      </c>
      <c r="M9">
        <v>-0.23924620449542999</v>
      </c>
      <c r="N9">
        <v>109482</v>
      </c>
      <c r="O9">
        <v>5.1558329723775387E-3</v>
      </c>
      <c r="P9">
        <v>-8.4562944248318672E-3</v>
      </c>
      <c r="Q9">
        <v>-5.3266002796590328E-3</v>
      </c>
      <c r="R9">
        <v>-1.8485784530639648E-3</v>
      </c>
      <c r="S9">
        <v>1.6290309140458703E-3</v>
      </c>
      <c r="T9">
        <v>4.7591370530426502E-3</v>
      </c>
      <c r="U9" t="s">
        <v>102</v>
      </c>
      <c r="V9" t="s">
        <v>18</v>
      </c>
      <c r="W9">
        <v>71.604782104492188</v>
      </c>
    </row>
    <row r="10" spans="1:23" x14ac:dyDescent="0.25">
      <c r="A10" s="48" t="str">
        <f t="shared" si="0"/>
        <v>42233All2_5AllAll</v>
      </c>
      <c r="B10" s="7" t="s">
        <v>18</v>
      </c>
      <c r="C10" s="35">
        <v>42233</v>
      </c>
      <c r="D10">
        <v>5</v>
      </c>
      <c r="E10" t="s">
        <v>109</v>
      </c>
      <c r="F10">
        <v>0.73146063089370728</v>
      </c>
      <c r="G10">
        <v>3.9117336273193359E-3</v>
      </c>
      <c r="H10">
        <v>42416</v>
      </c>
      <c r="I10">
        <v>0.73144841194152832</v>
      </c>
      <c r="J10">
        <v>2.6692741084843874E-3</v>
      </c>
      <c r="K10">
        <v>11012</v>
      </c>
      <c r="L10">
        <v>1.2218952178955078E-5</v>
      </c>
      <c r="M10">
        <v>1.6704866429790854E-3</v>
      </c>
      <c r="N10">
        <v>109482</v>
      </c>
      <c r="O10">
        <v>4.7356821596622467E-3</v>
      </c>
      <c r="P10">
        <v>-6.0570314526557922E-3</v>
      </c>
      <c r="Q10">
        <v>-3.1823774334043264E-3</v>
      </c>
      <c r="R10">
        <v>1.2218952178955078E-5</v>
      </c>
      <c r="S10">
        <v>3.2064365223050117E-3</v>
      </c>
      <c r="T10">
        <v>6.0814693570137024E-3</v>
      </c>
      <c r="U10" t="s">
        <v>18</v>
      </c>
      <c r="V10" t="s">
        <v>18</v>
      </c>
      <c r="W10">
        <v>70.029167175292969</v>
      </c>
    </row>
    <row r="11" spans="1:23" x14ac:dyDescent="0.25">
      <c r="A11" s="48" t="str">
        <f t="shared" si="0"/>
        <v>42233All2_5SmartAC-onlyAll</v>
      </c>
      <c r="B11" s="7" t="s">
        <v>18</v>
      </c>
      <c r="C11" s="35">
        <v>42233</v>
      </c>
      <c r="D11">
        <v>5</v>
      </c>
      <c r="E11" t="s">
        <v>109</v>
      </c>
      <c r="F11">
        <v>0.73146063089370728</v>
      </c>
      <c r="G11">
        <v>3.9117336273193359E-3</v>
      </c>
      <c r="H11">
        <v>42416</v>
      </c>
      <c r="I11">
        <v>0.73144841194152832</v>
      </c>
      <c r="J11">
        <v>2.6692741084843874E-3</v>
      </c>
      <c r="K11">
        <v>11012</v>
      </c>
      <c r="L11">
        <v>1.2218952178955078E-5</v>
      </c>
      <c r="M11">
        <v>1.6704866429790854E-3</v>
      </c>
      <c r="N11">
        <v>109482</v>
      </c>
      <c r="O11">
        <v>4.7356821596622467E-3</v>
      </c>
      <c r="P11">
        <v>-6.0570314526557922E-3</v>
      </c>
      <c r="Q11">
        <v>-3.1823774334043264E-3</v>
      </c>
      <c r="R11">
        <v>1.2218952178955078E-5</v>
      </c>
      <c r="S11">
        <v>3.2064365223050117E-3</v>
      </c>
      <c r="T11">
        <v>6.0814693570137024E-3</v>
      </c>
      <c r="U11" t="s">
        <v>102</v>
      </c>
      <c r="V11" t="s">
        <v>18</v>
      </c>
      <c r="W11">
        <v>70.029167175292969</v>
      </c>
    </row>
    <row r="12" spans="1:23" x14ac:dyDescent="0.25">
      <c r="A12" s="48" t="str">
        <f t="shared" si="0"/>
        <v>42233All2_6AllAll</v>
      </c>
      <c r="B12" t="s">
        <v>18</v>
      </c>
      <c r="C12" s="35">
        <v>42233</v>
      </c>
      <c r="D12">
        <v>6</v>
      </c>
      <c r="E12" t="s">
        <v>109</v>
      </c>
      <c r="F12">
        <v>0.74026930332183838</v>
      </c>
      <c r="G12">
        <v>3.7714941427111626E-3</v>
      </c>
      <c r="H12">
        <v>42416</v>
      </c>
      <c r="I12">
        <v>0.74148732423782349</v>
      </c>
      <c r="J12">
        <v>2.6541547849774361E-3</v>
      </c>
      <c r="K12">
        <v>11012</v>
      </c>
      <c r="L12">
        <v>-1.2180209159851074E-3</v>
      </c>
      <c r="M12">
        <v>-0.16453754901885986</v>
      </c>
      <c r="N12">
        <v>109482</v>
      </c>
      <c r="O12">
        <v>4.6118008904159069E-3</v>
      </c>
      <c r="P12">
        <v>-7.1285050362348557E-3</v>
      </c>
      <c r="Q12">
        <v>-4.3290494941174984E-3</v>
      </c>
      <c r="R12">
        <v>-1.2180209159851074E-3</v>
      </c>
      <c r="S12">
        <v>1.892638741992414E-3</v>
      </c>
      <c r="T12">
        <v>4.6924632042646408E-3</v>
      </c>
      <c r="U12" t="s">
        <v>18</v>
      </c>
      <c r="V12" t="s">
        <v>18</v>
      </c>
      <c r="W12">
        <v>69.119918823242188</v>
      </c>
    </row>
    <row r="13" spans="1:23" x14ac:dyDescent="0.25">
      <c r="A13" s="48" t="str">
        <f t="shared" si="0"/>
        <v>42233All2_6SmartAC-onlyAll</v>
      </c>
      <c r="B13" t="s">
        <v>18</v>
      </c>
      <c r="C13" s="35">
        <v>42233</v>
      </c>
      <c r="D13">
        <v>6</v>
      </c>
      <c r="E13" t="s">
        <v>109</v>
      </c>
      <c r="F13">
        <v>0.74026930332183838</v>
      </c>
      <c r="G13">
        <v>3.7714941427111626E-3</v>
      </c>
      <c r="H13">
        <v>42416</v>
      </c>
      <c r="I13">
        <v>0.74148732423782349</v>
      </c>
      <c r="J13">
        <v>2.6541547849774361E-3</v>
      </c>
      <c r="K13">
        <v>11012</v>
      </c>
      <c r="L13">
        <v>-1.2180209159851074E-3</v>
      </c>
      <c r="M13">
        <v>-0.16453754901885986</v>
      </c>
      <c r="N13">
        <v>109482</v>
      </c>
      <c r="O13">
        <v>4.6118008904159069E-3</v>
      </c>
      <c r="P13">
        <v>-7.1285050362348557E-3</v>
      </c>
      <c r="Q13">
        <v>-4.3290494941174984E-3</v>
      </c>
      <c r="R13">
        <v>-1.2180209159851074E-3</v>
      </c>
      <c r="S13">
        <v>1.892638741992414E-3</v>
      </c>
      <c r="T13">
        <v>4.6924632042646408E-3</v>
      </c>
      <c r="U13" t="s">
        <v>102</v>
      </c>
      <c r="V13" t="s">
        <v>18</v>
      </c>
      <c r="W13">
        <v>69.119918823242188</v>
      </c>
    </row>
    <row r="14" spans="1:23" x14ac:dyDescent="0.25">
      <c r="A14" s="48" t="str">
        <f t="shared" si="0"/>
        <v>42233All2_7AllAll</v>
      </c>
      <c r="B14" s="7" t="s">
        <v>18</v>
      </c>
      <c r="C14" s="35">
        <v>42233</v>
      </c>
      <c r="D14">
        <v>7</v>
      </c>
      <c r="E14" t="s">
        <v>109</v>
      </c>
      <c r="F14">
        <v>0.80608975887298584</v>
      </c>
      <c r="G14">
        <v>3.9487630128860474E-3</v>
      </c>
      <c r="H14">
        <v>42416</v>
      </c>
      <c r="I14">
        <v>0.80628913640975952</v>
      </c>
      <c r="J14">
        <v>2.7733235619962215E-3</v>
      </c>
      <c r="K14">
        <v>11012</v>
      </c>
      <c r="L14">
        <v>-1.9937753677368164E-4</v>
      </c>
      <c r="M14">
        <v>-2.4733912199735641E-2</v>
      </c>
      <c r="N14">
        <v>109482</v>
      </c>
      <c r="O14">
        <v>4.8253550194203854E-3</v>
      </c>
      <c r="P14">
        <v>-6.3835526816546917E-3</v>
      </c>
      <c r="Q14">
        <v>-3.4544654190540314E-3</v>
      </c>
      <c r="R14">
        <v>-1.9937753677368164E-4</v>
      </c>
      <c r="S14">
        <v>3.05532431229949E-3</v>
      </c>
      <c r="T14">
        <v>5.9847976081073284E-3</v>
      </c>
      <c r="U14" t="s">
        <v>18</v>
      </c>
      <c r="V14" t="s">
        <v>18</v>
      </c>
      <c r="W14">
        <v>71.716262817382813</v>
      </c>
    </row>
    <row r="15" spans="1:23" x14ac:dyDescent="0.25">
      <c r="A15" s="48" t="str">
        <f t="shared" si="0"/>
        <v>42233All2_7SmartAC-onlyAll</v>
      </c>
      <c r="B15" s="7" t="s">
        <v>18</v>
      </c>
      <c r="C15" s="35">
        <v>42233</v>
      </c>
      <c r="D15">
        <v>7</v>
      </c>
      <c r="E15" t="s">
        <v>109</v>
      </c>
      <c r="F15">
        <v>0.80608975887298584</v>
      </c>
      <c r="G15">
        <v>3.9487630128860474E-3</v>
      </c>
      <c r="H15">
        <v>42416</v>
      </c>
      <c r="I15">
        <v>0.80628913640975952</v>
      </c>
      <c r="J15">
        <v>2.7733235619962215E-3</v>
      </c>
      <c r="K15">
        <v>11012</v>
      </c>
      <c r="L15">
        <v>-1.9937753677368164E-4</v>
      </c>
      <c r="M15">
        <v>-2.4733912199735641E-2</v>
      </c>
      <c r="N15">
        <v>109482</v>
      </c>
      <c r="O15">
        <v>4.8253550194203854E-3</v>
      </c>
      <c r="P15">
        <v>-6.3835526816546917E-3</v>
      </c>
      <c r="Q15">
        <v>-3.4544654190540314E-3</v>
      </c>
      <c r="R15">
        <v>-1.9937753677368164E-4</v>
      </c>
      <c r="S15">
        <v>3.05532431229949E-3</v>
      </c>
      <c r="T15">
        <v>5.9847976081073284E-3</v>
      </c>
      <c r="U15" t="s">
        <v>102</v>
      </c>
      <c r="V15" t="s">
        <v>18</v>
      </c>
      <c r="W15">
        <v>71.716262817382813</v>
      </c>
    </row>
    <row r="16" spans="1:23" x14ac:dyDescent="0.25">
      <c r="A16" s="48" t="str">
        <f t="shared" si="0"/>
        <v>42233All2_8AllAll</v>
      </c>
      <c r="B16" t="s">
        <v>18</v>
      </c>
      <c r="C16" s="35">
        <v>42233</v>
      </c>
      <c r="D16">
        <v>8</v>
      </c>
      <c r="E16" t="s">
        <v>109</v>
      </c>
      <c r="F16">
        <v>0.82095038890838623</v>
      </c>
      <c r="G16">
        <v>4.1028363630175591E-3</v>
      </c>
      <c r="H16">
        <v>42416</v>
      </c>
      <c r="I16">
        <v>0.82888102531433105</v>
      </c>
      <c r="J16">
        <v>2.9713399708271027E-3</v>
      </c>
      <c r="K16">
        <v>11012</v>
      </c>
      <c r="L16">
        <v>-7.9306364059448242E-3</v>
      </c>
      <c r="M16">
        <v>-0.96603113412857056</v>
      </c>
      <c r="N16">
        <v>109482</v>
      </c>
      <c r="O16">
        <v>5.0657801330089569E-3</v>
      </c>
      <c r="P16">
        <v>-1.4422940090298653E-2</v>
      </c>
      <c r="Q16">
        <v>-1.1347910389304161E-2</v>
      </c>
      <c r="R16">
        <v>-7.9306364059448242E-3</v>
      </c>
      <c r="S16">
        <v>-4.5137675479054451E-3</v>
      </c>
      <c r="T16">
        <v>-1.438332605175674E-3</v>
      </c>
      <c r="U16" t="s">
        <v>18</v>
      </c>
      <c r="V16" t="s">
        <v>18</v>
      </c>
      <c r="W16">
        <v>76.71417236328125</v>
      </c>
    </row>
    <row r="17" spans="1:23" x14ac:dyDescent="0.25">
      <c r="A17" s="48" t="str">
        <f t="shared" si="0"/>
        <v>42233All2_8SmartAC-onlyAll</v>
      </c>
      <c r="B17" t="s">
        <v>18</v>
      </c>
      <c r="C17" s="35">
        <v>42233</v>
      </c>
      <c r="D17">
        <v>8</v>
      </c>
      <c r="E17" t="s">
        <v>109</v>
      </c>
      <c r="F17">
        <v>0.82095038890838623</v>
      </c>
      <c r="G17">
        <v>4.1028363630175591E-3</v>
      </c>
      <c r="H17">
        <v>42416</v>
      </c>
      <c r="I17">
        <v>0.82888102531433105</v>
      </c>
      <c r="J17">
        <v>2.9713399708271027E-3</v>
      </c>
      <c r="K17">
        <v>11012</v>
      </c>
      <c r="L17">
        <v>-7.9306364059448242E-3</v>
      </c>
      <c r="M17">
        <v>-0.96603113412857056</v>
      </c>
      <c r="N17">
        <v>109482</v>
      </c>
      <c r="O17">
        <v>5.0657801330089569E-3</v>
      </c>
      <c r="P17">
        <v>-1.4422940090298653E-2</v>
      </c>
      <c r="Q17">
        <v>-1.1347910389304161E-2</v>
      </c>
      <c r="R17">
        <v>-7.9306364059448242E-3</v>
      </c>
      <c r="S17">
        <v>-4.5137675479054451E-3</v>
      </c>
      <c r="T17">
        <v>-1.438332605175674E-3</v>
      </c>
      <c r="U17" t="s">
        <v>102</v>
      </c>
      <c r="V17" t="s">
        <v>18</v>
      </c>
      <c r="W17">
        <v>76.71417236328125</v>
      </c>
    </row>
    <row r="18" spans="1:23" x14ac:dyDescent="0.25">
      <c r="A18" s="48" t="str">
        <f t="shared" si="0"/>
        <v>42233All2_9AllAll</v>
      </c>
      <c r="B18" s="7" t="s">
        <v>18</v>
      </c>
      <c r="C18" s="35">
        <v>42233</v>
      </c>
      <c r="D18">
        <v>9</v>
      </c>
      <c r="E18" t="s">
        <v>109</v>
      </c>
      <c r="F18">
        <v>0.79567229747772217</v>
      </c>
      <c r="G18">
        <v>4.6704499982297421E-3</v>
      </c>
      <c r="H18">
        <v>42416</v>
      </c>
      <c r="I18">
        <v>0.79225033521652222</v>
      </c>
      <c r="J18">
        <v>3.4317097160965204E-3</v>
      </c>
      <c r="K18">
        <v>11012</v>
      </c>
      <c r="L18">
        <v>3.4219622611999512E-3</v>
      </c>
      <c r="M18">
        <v>0.43007180094718933</v>
      </c>
      <c r="N18">
        <v>109482</v>
      </c>
      <c r="O18">
        <v>5.7956650853157043E-3</v>
      </c>
      <c r="P18">
        <v>-4.0057622827589512E-3</v>
      </c>
      <c r="Q18">
        <v>-4.8767749103717506E-4</v>
      </c>
      <c r="R18">
        <v>3.4219622611999512E-3</v>
      </c>
      <c r="S18">
        <v>7.331138476729393E-3</v>
      </c>
      <c r="T18">
        <v>1.0849686339497566E-2</v>
      </c>
      <c r="U18" t="s">
        <v>18</v>
      </c>
      <c r="V18" t="s">
        <v>18</v>
      </c>
      <c r="W18">
        <v>81.8812255859375</v>
      </c>
    </row>
    <row r="19" spans="1:23" x14ac:dyDescent="0.25">
      <c r="A19" s="48" t="str">
        <f t="shared" si="0"/>
        <v>42233All2_9SmartAC-onlyAll</v>
      </c>
      <c r="B19" s="7" t="s">
        <v>18</v>
      </c>
      <c r="C19" s="35">
        <v>42233</v>
      </c>
      <c r="D19">
        <v>9</v>
      </c>
      <c r="E19" t="s">
        <v>109</v>
      </c>
      <c r="F19">
        <v>0.79567229747772217</v>
      </c>
      <c r="G19">
        <v>4.6704499982297421E-3</v>
      </c>
      <c r="H19">
        <v>42416</v>
      </c>
      <c r="I19">
        <v>0.79225033521652222</v>
      </c>
      <c r="J19">
        <v>3.4317097160965204E-3</v>
      </c>
      <c r="K19">
        <v>11012</v>
      </c>
      <c r="L19">
        <v>3.4219622611999512E-3</v>
      </c>
      <c r="M19">
        <v>0.43007180094718933</v>
      </c>
      <c r="N19">
        <v>109482</v>
      </c>
      <c r="O19">
        <v>5.7956650853157043E-3</v>
      </c>
      <c r="P19">
        <v>-4.0057622827589512E-3</v>
      </c>
      <c r="Q19">
        <v>-4.8767749103717506E-4</v>
      </c>
      <c r="R19">
        <v>3.4219622611999512E-3</v>
      </c>
      <c r="S19">
        <v>7.331138476729393E-3</v>
      </c>
      <c r="T19">
        <v>1.0849686339497566E-2</v>
      </c>
      <c r="U19" t="s">
        <v>102</v>
      </c>
      <c r="V19" t="s">
        <v>18</v>
      </c>
      <c r="W19">
        <v>81.8812255859375</v>
      </c>
    </row>
    <row r="20" spans="1:23" x14ac:dyDescent="0.25">
      <c r="A20" s="48" t="str">
        <f t="shared" si="0"/>
        <v>42233All2_10AllAll</v>
      </c>
      <c r="B20" s="7" t="s">
        <v>18</v>
      </c>
      <c r="C20" s="35">
        <v>42233</v>
      </c>
      <c r="D20">
        <v>10</v>
      </c>
      <c r="E20" t="s">
        <v>109</v>
      </c>
      <c r="F20">
        <v>0.8139808177947998</v>
      </c>
      <c r="G20">
        <v>5.9544695541262627E-3</v>
      </c>
      <c r="H20">
        <v>42416</v>
      </c>
      <c r="I20">
        <v>0.79510617256164551</v>
      </c>
      <c r="J20">
        <v>4.355269018560648E-3</v>
      </c>
      <c r="K20">
        <v>11012</v>
      </c>
      <c r="L20">
        <v>1.8874645233154297E-2</v>
      </c>
      <c r="M20">
        <v>2.3188071250915527</v>
      </c>
      <c r="N20">
        <v>109482</v>
      </c>
      <c r="O20">
        <v>7.377267349511385E-3</v>
      </c>
      <c r="P20">
        <v>9.4199394807219505E-3</v>
      </c>
      <c r="Q20">
        <v>1.3898088596761227E-2</v>
      </c>
      <c r="R20">
        <v>1.8874645233154297E-2</v>
      </c>
      <c r="S20">
        <v>2.3850612342357635E-2</v>
      </c>
      <c r="T20">
        <v>2.8329351916909218E-2</v>
      </c>
      <c r="U20" t="s">
        <v>18</v>
      </c>
      <c r="V20" t="s">
        <v>18</v>
      </c>
      <c r="W20">
        <v>86.753021240234375</v>
      </c>
    </row>
    <row r="21" spans="1:23" x14ac:dyDescent="0.25">
      <c r="A21" s="48" t="str">
        <f t="shared" si="0"/>
        <v>42233All2_10SmartAC-onlyAll</v>
      </c>
      <c r="B21" s="7" t="s">
        <v>18</v>
      </c>
      <c r="C21" s="35">
        <v>42233</v>
      </c>
      <c r="D21">
        <v>10</v>
      </c>
      <c r="E21" t="s">
        <v>109</v>
      </c>
      <c r="F21">
        <v>0.8139808177947998</v>
      </c>
      <c r="G21">
        <v>5.9544695541262627E-3</v>
      </c>
      <c r="H21">
        <v>42416</v>
      </c>
      <c r="I21">
        <v>0.79510617256164551</v>
      </c>
      <c r="J21">
        <v>4.355269018560648E-3</v>
      </c>
      <c r="K21">
        <v>11012</v>
      </c>
      <c r="L21">
        <v>1.8874645233154297E-2</v>
      </c>
      <c r="M21">
        <v>2.3188071250915527</v>
      </c>
      <c r="N21">
        <v>109482</v>
      </c>
      <c r="O21">
        <v>7.377267349511385E-3</v>
      </c>
      <c r="P21">
        <v>9.4199394807219505E-3</v>
      </c>
      <c r="Q21">
        <v>1.3898088596761227E-2</v>
      </c>
      <c r="R21">
        <v>1.8874645233154297E-2</v>
      </c>
      <c r="S21">
        <v>2.3850612342357635E-2</v>
      </c>
      <c r="T21">
        <v>2.8329351916909218E-2</v>
      </c>
      <c r="U21" t="s">
        <v>102</v>
      </c>
      <c r="V21" t="s">
        <v>18</v>
      </c>
      <c r="W21">
        <v>86.753021240234375</v>
      </c>
    </row>
    <row r="22" spans="1:23" x14ac:dyDescent="0.25">
      <c r="A22" s="48" t="str">
        <f t="shared" si="0"/>
        <v>42233All2_11AllAll</v>
      </c>
      <c r="B22" s="7" t="s">
        <v>18</v>
      </c>
      <c r="C22" s="35">
        <v>42233</v>
      </c>
      <c r="D22">
        <v>11</v>
      </c>
      <c r="E22" t="s">
        <v>109</v>
      </c>
      <c r="F22">
        <v>0.91034656763076782</v>
      </c>
      <c r="G22">
        <v>7.452797144651413E-3</v>
      </c>
      <c r="H22">
        <v>42416</v>
      </c>
      <c r="I22">
        <v>0.89207851886749268</v>
      </c>
      <c r="J22">
        <v>5.4703955538570881E-3</v>
      </c>
      <c r="K22">
        <v>11012</v>
      </c>
      <c r="L22">
        <v>1.8268048763275146E-2</v>
      </c>
      <c r="M22">
        <v>2.0067136287689209</v>
      </c>
      <c r="N22">
        <v>109482</v>
      </c>
      <c r="O22">
        <v>9.2449672520160675E-3</v>
      </c>
      <c r="P22">
        <v>6.4196987077593803E-3</v>
      </c>
      <c r="Q22">
        <v>1.2031578458845615E-2</v>
      </c>
      <c r="R22">
        <v>1.8268048763275146E-2</v>
      </c>
      <c r="S22">
        <v>2.4503778666257858E-2</v>
      </c>
      <c r="T22">
        <v>3.0116397887468338E-2</v>
      </c>
      <c r="U22" t="s">
        <v>18</v>
      </c>
      <c r="V22" t="s">
        <v>18</v>
      </c>
      <c r="W22">
        <v>90.82958984375</v>
      </c>
    </row>
    <row r="23" spans="1:23" x14ac:dyDescent="0.25">
      <c r="A23" s="48" t="str">
        <f t="shared" si="0"/>
        <v>42233All2_11SmartAC-onlyAll</v>
      </c>
      <c r="B23" s="7" t="s">
        <v>18</v>
      </c>
      <c r="C23" s="35">
        <v>42233</v>
      </c>
      <c r="D23">
        <v>11</v>
      </c>
      <c r="E23" t="s">
        <v>109</v>
      </c>
      <c r="F23">
        <v>0.91034656763076782</v>
      </c>
      <c r="G23">
        <v>7.452797144651413E-3</v>
      </c>
      <c r="H23">
        <v>42416</v>
      </c>
      <c r="I23">
        <v>0.89207851886749268</v>
      </c>
      <c r="J23">
        <v>5.4703955538570881E-3</v>
      </c>
      <c r="K23">
        <v>11012</v>
      </c>
      <c r="L23">
        <v>1.8268048763275146E-2</v>
      </c>
      <c r="M23">
        <v>2.0067136287689209</v>
      </c>
      <c r="N23">
        <v>109482</v>
      </c>
      <c r="O23">
        <v>9.2449672520160675E-3</v>
      </c>
      <c r="P23">
        <v>6.4196987077593803E-3</v>
      </c>
      <c r="Q23">
        <v>1.2031578458845615E-2</v>
      </c>
      <c r="R23">
        <v>1.8268048763275146E-2</v>
      </c>
      <c r="S23">
        <v>2.4503778666257858E-2</v>
      </c>
      <c r="T23">
        <v>3.0116397887468338E-2</v>
      </c>
      <c r="U23" t="s">
        <v>102</v>
      </c>
      <c r="V23" t="s">
        <v>18</v>
      </c>
      <c r="W23">
        <v>90.82958984375</v>
      </c>
    </row>
    <row r="24" spans="1:23" x14ac:dyDescent="0.25">
      <c r="A24" s="48" t="str">
        <f t="shared" si="0"/>
        <v>42233All2_12AllAll</v>
      </c>
      <c r="B24" t="s">
        <v>18</v>
      </c>
      <c r="C24" s="35">
        <v>42233</v>
      </c>
      <c r="D24">
        <v>12</v>
      </c>
      <c r="E24" t="s">
        <v>109</v>
      </c>
      <c r="F24">
        <v>1.1084203720092773</v>
      </c>
      <c r="G24">
        <v>8.8831670582294464E-3</v>
      </c>
      <c r="H24">
        <v>42416</v>
      </c>
      <c r="I24">
        <v>1.0161283016204834</v>
      </c>
      <c r="J24">
        <v>6.2824869528412819E-3</v>
      </c>
      <c r="K24">
        <v>11012</v>
      </c>
      <c r="L24">
        <v>9.2292070388793945E-2</v>
      </c>
      <c r="M24">
        <v>8.3264503479003906</v>
      </c>
      <c r="N24">
        <v>109482</v>
      </c>
      <c r="O24">
        <v>1.0880270972847939E-2</v>
      </c>
      <c r="P24">
        <v>7.8347913920879364E-2</v>
      </c>
      <c r="Q24">
        <v>8.4952458739280701E-2</v>
      </c>
      <c r="R24">
        <v>9.2292070388793945E-2</v>
      </c>
      <c r="S24">
        <v>9.963081032037735E-2</v>
      </c>
      <c r="T24">
        <v>0.10623622685670853</v>
      </c>
      <c r="U24" t="s">
        <v>18</v>
      </c>
      <c r="V24" t="s">
        <v>18</v>
      </c>
      <c r="W24">
        <v>94.245887756347656</v>
      </c>
    </row>
    <row r="25" spans="1:23" x14ac:dyDescent="0.25">
      <c r="A25" s="48" t="str">
        <f t="shared" si="0"/>
        <v>42233All2_12SmartAC-onlyAll</v>
      </c>
      <c r="B25" t="s">
        <v>18</v>
      </c>
      <c r="C25" s="35">
        <v>42233</v>
      </c>
      <c r="D25">
        <v>12</v>
      </c>
      <c r="E25" t="s">
        <v>109</v>
      </c>
      <c r="F25">
        <v>1.1084203720092773</v>
      </c>
      <c r="G25">
        <v>8.8831670582294464E-3</v>
      </c>
      <c r="H25">
        <v>42416</v>
      </c>
      <c r="I25">
        <v>1.0161283016204834</v>
      </c>
      <c r="J25">
        <v>6.2824869528412819E-3</v>
      </c>
      <c r="K25">
        <v>11012</v>
      </c>
      <c r="L25">
        <v>9.2292070388793945E-2</v>
      </c>
      <c r="M25">
        <v>8.3264503479003906</v>
      </c>
      <c r="N25">
        <v>109482</v>
      </c>
      <c r="O25">
        <v>1.0880270972847939E-2</v>
      </c>
      <c r="P25">
        <v>7.8347913920879364E-2</v>
      </c>
      <c r="Q25">
        <v>8.4952458739280701E-2</v>
      </c>
      <c r="R25">
        <v>9.2292070388793945E-2</v>
      </c>
      <c r="S25">
        <v>9.963081032037735E-2</v>
      </c>
      <c r="T25">
        <v>0.10623622685670853</v>
      </c>
      <c r="U25" t="s">
        <v>102</v>
      </c>
      <c r="V25" t="s">
        <v>18</v>
      </c>
      <c r="W25">
        <v>94.245887756347656</v>
      </c>
    </row>
    <row r="26" spans="1:23" x14ac:dyDescent="0.25">
      <c r="A26" s="48" t="str">
        <f t="shared" si="0"/>
        <v>42233All2_13AllAll</v>
      </c>
      <c r="B26" s="7" t="s">
        <v>18</v>
      </c>
      <c r="C26" s="35">
        <v>42233</v>
      </c>
      <c r="D26">
        <v>13</v>
      </c>
      <c r="E26" t="s">
        <v>109</v>
      </c>
      <c r="F26">
        <v>1.4013336896896362</v>
      </c>
      <c r="G26">
        <v>1.0077966377139091E-2</v>
      </c>
      <c r="H26">
        <v>42416</v>
      </c>
      <c r="I26">
        <v>1.1654489040374756</v>
      </c>
      <c r="J26">
        <v>6.5670930780470371E-3</v>
      </c>
      <c r="K26">
        <v>11012</v>
      </c>
      <c r="L26">
        <v>0.23588478565216064</v>
      </c>
      <c r="M26">
        <v>16.832878112792969</v>
      </c>
      <c r="N26">
        <v>109482</v>
      </c>
      <c r="O26">
        <v>1.2028803117573261E-2</v>
      </c>
      <c r="P26">
        <v>0.220468670129776</v>
      </c>
      <c r="Q26">
        <v>0.22777040302753448</v>
      </c>
      <c r="R26">
        <v>0.23588478565216064</v>
      </c>
      <c r="S26">
        <v>0.2439982146024704</v>
      </c>
      <c r="T26">
        <v>0.25130090117454529</v>
      </c>
      <c r="U26" t="s">
        <v>18</v>
      </c>
      <c r="V26" t="s">
        <v>18</v>
      </c>
      <c r="W26">
        <v>96.919845581054687</v>
      </c>
    </row>
    <row r="27" spans="1:23" x14ac:dyDescent="0.25">
      <c r="A27" s="48" t="str">
        <f t="shared" si="0"/>
        <v>42233All2_13SmartAC-onlyAll</v>
      </c>
      <c r="B27" s="7" t="s">
        <v>18</v>
      </c>
      <c r="C27" s="35">
        <v>42233</v>
      </c>
      <c r="D27">
        <v>13</v>
      </c>
      <c r="E27" t="s">
        <v>109</v>
      </c>
      <c r="F27">
        <v>1.4013336896896362</v>
      </c>
      <c r="G27">
        <v>1.0077966377139091E-2</v>
      </c>
      <c r="H27">
        <v>42416</v>
      </c>
      <c r="I27">
        <v>1.1654489040374756</v>
      </c>
      <c r="J27">
        <v>6.5670930780470371E-3</v>
      </c>
      <c r="K27">
        <v>11012</v>
      </c>
      <c r="L27">
        <v>0.23588478565216064</v>
      </c>
      <c r="M27">
        <v>16.832878112792969</v>
      </c>
      <c r="N27">
        <v>109482</v>
      </c>
      <c r="O27">
        <v>1.2028803117573261E-2</v>
      </c>
      <c r="P27">
        <v>0.220468670129776</v>
      </c>
      <c r="Q27">
        <v>0.22777040302753448</v>
      </c>
      <c r="R27">
        <v>0.23588478565216064</v>
      </c>
      <c r="S27">
        <v>0.2439982146024704</v>
      </c>
      <c r="T27">
        <v>0.25130090117454529</v>
      </c>
      <c r="U27" t="s">
        <v>102</v>
      </c>
      <c r="V27" t="s">
        <v>18</v>
      </c>
      <c r="W27">
        <v>96.919845581054687</v>
      </c>
    </row>
    <row r="28" spans="1:23" x14ac:dyDescent="0.25">
      <c r="A28" s="48" t="str">
        <f t="shared" si="0"/>
        <v>42233All2_14AllAll</v>
      </c>
      <c r="B28" t="s">
        <v>18</v>
      </c>
      <c r="C28" s="35">
        <v>42233</v>
      </c>
      <c r="D28">
        <v>14</v>
      </c>
      <c r="E28" t="s">
        <v>109</v>
      </c>
      <c r="F28">
        <v>1.7606583833694458</v>
      </c>
      <c r="G28">
        <v>1.0915983468294144E-2</v>
      </c>
      <c r="H28">
        <v>42416</v>
      </c>
      <c r="I28">
        <v>1.8554902076721191</v>
      </c>
      <c r="J28">
        <v>8.2312831655144691E-3</v>
      </c>
      <c r="K28">
        <v>11012</v>
      </c>
      <c r="L28">
        <v>-9.483182430267334E-2</v>
      </c>
      <c r="M28">
        <v>-5.3861570358276367</v>
      </c>
      <c r="N28">
        <v>109482</v>
      </c>
      <c r="O28">
        <v>1.3671603053808212E-2</v>
      </c>
      <c r="P28">
        <v>-0.11235334724187851</v>
      </c>
      <c r="Q28">
        <v>-0.10405441373586655</v>
      </c>
      <c r="R28">
        <v>-9.483182430267334E-2</v>
      </c>
      <c r="S28">
        <v>-8.5610330104827881E-2</v>
      </c>
      <c r="T28">
        <v>-7.731030136346817E-2</v>
      </c>
      <c r="U28" t="s">
        <v>18</v>
      </c>
      <c r="V28" t="s">
        <v>18</v>
      </c>
      <c r="W28">
        <v>99.451988220214844</v>
      </c>
    </row>
    <row r="29" spans="1:23" x14ac:dyDescent="0.25">
      <c r="A29" s="48" t="str">
        <f t="shared" si="0"/>
        <v>42233All2_14SmartAC-onlyAll</v>
      </c>
      <c r="B29" t="s">
        <v>18</v>
      </c>
      <c r="C29" s="35">
        <v>42233</v>
      </c>
      <c r="D29">
        <v>14</v>
      </c>
      <c r="E29" t="s">
        <v>109</v>
      </c>
      <c r="F29">
        <v>1.7606583833694458</v>
      </c>
      <c r="G29">
        <v>1.0915983468294144E-2</v>
      </c>
      <c r="H29">
        <v>42416</v>
      </c>
      <c r="I29">
        <v>1.8554902076721191</v>
      </c>
      <c r="J29">
        <v>8.2312831655144691E-3</v>
      </c>
      <c r="K29">
        <v>11012</v>
      </c>
      <c r="L29">
        <v>-9.483182430267334E-2</v>
      </c>
      <c r="M29">
        <v>-5.3861570358276367</v>
      </c>
      <c r="N29">
        <v>109482</v>
      </c>
      <c r="O29">
        <v>1.3671603053808212E-2</v>
      </c>
      <c r="P29">
        <v>-0.11235334724187851</v>
      </c>
      <c r="Q29">
        <v>-0.10405441373586655</v>
      </c>
      <c r="R29">
        <v>-9.483182430267334E-2</v>
      </c>
      <c r="S29">
        <v>-8.5610330104827881E-2</v>
      </c>
      <c r="T29">
        <v>-7.731030136346817E-2</v>
      </c>
      <c r="U29" t="s">
        <v>102</v>
      </c>
      <c r="V29" t="s">
        <v>18</v>
      </c>
      <c r="W29">
        <v>99.451988220214844</v>
      </c>
    </row>
    <row r="30" spans="1:23" x14ac:dyDescent="0.25">
      <c r="A30" s="48" t="str">
        <f t="shared" si="0"/>
        <v>42233All2_15AllAll</v>
      </c>
      <c r="B30" s="7" t="s">
        <v>18</v>
      </c>
      <c r="C30" s="35">
        <v>42233</v>
      </c>
      <c r="D30">
        <v>15</v>
      </c>
      <c r="E30" t="s">
        <v>109</v>
      </c>
      <c r="F30">
        <v>2.1243753433227539</v>
      </c>
      <c r="G30">
        <v>1.1436198838055134E-2</v>
      </c>
      <c r="H30">
        <v>42416</v>
      </c>
      <c r="I30">
        <v>2.1907565593719482</v>
      </c>
      <c r="J30">
        <v>8.5228420794010162E-3</v>
      </c>
      <c r="K30">
        <v>11012</v>
      </c>
      <c r="L30">
        <v>-6.6381216049194336E-2</v>
      </c>
      <c r="M30">
        <v>-3.1247403621673584</v>
      </c>
      <c r="N30">
        <v>109482</v>
      </c>
      <c r="O30">
        <v>1.4262731187045574E-2</v>
      </c>
      <c r="P30">
        <v>-8.4660328924655914E-2</v>
      </c>
      <c r="Q30">
        <v>-7.6002568006515503E-2</v>
      </c>
      <c r="R30">
        <v>-6.6381216049194336E-2</v>
      </c>
      <c r="S30">
        <v>-5.6761004030704498E-2</v>
      </c>
      <c r="T30">
        <v>-4.8102099448442459E-2</v>
      </c>
      <c r="U30" t="s">
        <v>18</v>
      </c>
      <c r="V30" t="s">
        <v>18</v>
      </c>
      <c r="W30">
        <v>100.47483062744141</v>
      </c>
    </row>
    <row r="31" spans="1:23" x14ac:dyDescent="0.25">
      <c r="A31" s="48" t="str">
        <f t="shared" si="0"/>
        <v>42233All2_15SmartAC-onlyAll</v>
      </c>
      <c r="B31" s="7" t="s">
        <v>18</v>
      </c>
      <c r="C31" s="35">
        <v>42233</v>
      </c>
      <c r="D31">
        <v>15</v>
      </c>
      <c r="E31" t="s">
        <v>109</v>
      </c>
      <c r="F31">
        <v>2.1243753433227539</v>
      </c>
      <c r="G31">
        <v>1.1436198838055134E-2</v>
      </c>
      <c r="H31">
        <v>42416</v>
      </c>
      <c r="I31">
        <v>2.1907565593719482</v>
      </c>
      <c r="J31">
        <v>8.5228420794010162E-3</v>
      </c>
      <c r="K31">
        <v>11012</v>
      </c>
      <c r="L31">
        <v>-6.6381216049194336E-2</v>
      </c>
      <c r="M31">
        <v>-3.1247403621673584</v>
      </c>
      <c r="N31">
        <v>109482</v>
      </c>
      <c r="O31">
        <v>1.4262731187045574E-2</v>
      </c>
      <c r="P31">
        <v>-8.4660328924655914E-2</v>
      </c>
      <c r="Q31">
        <v>-7.6002568006515503E-2</v>
      </c>
      <c r="R31">
        <v>-6.6381216049194336E-2</v>
      </c>
      <c r="S31">
        <v>-5.6761004030704498E-2</v>
      </c>
      <c r="T31">
        <v>-4.8102099448442459E-2</v>
      </c>
      <c r="U31" t="s">
        <v>102</v>
      </c>
      <c r="V31" t="s">
        <v>18</v>
      </c>
      <c r="W31">
        <v>100.47483062744141</v>
      </c>
    </row>
    <row r="32" spans="1:23" x14ac:dyDescent="0.25">
      <c r="A32" s="48" t="str">
        <f t="shared" si="0"/>
        <v>42233All2_16AllAll</v>
      </c>
      <c r="B32" t="s">
        <v>18</v>
      </c>
      <c r="C32" s="35">
        <v>42233</v>
      </c>
      <c r="D32">
        <v>16</v>
      </c>
      <c r="E32" t="s">
        <v>109</v>
      </c>
      <c r="F32">
        <v>2.5069489479064941</v>
      </c>
      <c r="G32">
        <v>1.1650385335087776E-2</v>
      </c>
      <c r="H32">
        <v>42416</v>
      </c>
      <c r="I32">
        <v>2.5562911033630371</v>
      </c>
      <c r="J32">
        <v>8.4891505539417267E-3</v>
      </c>
      <c r="K32">
        <v>11012</v>
      </c>
      <c r="L32">
        <v>-4.9342155456542969E-2</v>
      </c>
      <c r="M32">
        <v>-1.9682154655456543</v>
      </c>
      <c r="N32">
        <v>109482</v>
      </c>
      <c r="O32">
        <v>1.4415170066058636E-2</v>
      </c>
      <c r="P32">
        <v>-6.7816637456417084E-2</v>
      </c>
      <c r="Q32">
        <v>-5.9066340327262878E-2</v>
      </c>
      <c r="R32">
        <v>-4.9342155456542969E-2</v>
      </c>
      <c r="S32">
        <v>-3.9619121700525284E-2</v>
      </c>
      <c r="T32">
        <v>-3.0867673456668854E-2</v>
      </c>
      <c r="U32" t="s">
        <v>18</v>
      </c>
      <c r="V32" t="s">
        <v>18</v>
      </c>
      <c r="W32">
        <v>100.36410522460937</v>
      </c>
    </row>
    <row r="33" spans="1:23" x14ac:dyDescent="0.25">
      <c r="A33" s="48" t="str">
        <f t="shared" si="0"/>
        <v>42233All2_16SmartAC-onlyAll</v>
      </c>
      <c r="B33" t="s">
        <v>18</v>
      </c>
      <c r="C33" s="35">
        <v>42233</v>
      </c>
      <c r="D33">
        <v>16</v>
      </c>
      <c r="E33" t="s">
        <v>109</v>
      </c>
      <c r="F33">
        <v>2.5069489479064941</v>
      </c>
      <c r="G33">
        <v>1.1650385335087776E-2</v>
      </c>
      <c r="H33">
        <v>42416</v>
      </c>
      <c r="I33">
        <v>2.5562911033630371</v>
      </c>
      <c r="J33">
        <v>8.4891505539417267E-3</v>
      </c>
      <c r="K33">
        <v>11012</v>
      </c>
      <c r="L33">
        <v>-4.9342155456542969E-2</v>
      </c>
      <c r="M33">
        <v>-1.9682154655456543</v>
      </c>
      <c r="N33">
        <v>109482</v>
      </c>
      <c r="O33">
        <v>1.4415170066058636E-2</v>
      </c>
      <c r="P33">
        <v>-6.7816637456417084E-2</v>
      </c>
      <c r="Q33">
        <v>-5.9066340327262878E-2</v>
      </c>
      <c r="R33">
        <v>-4.9342155456542969E-2</v>
      </c>
      <c r="S33">
        <v>-3.9619121700525284E-2</v>
      </c>
      <c r="T33">
        <v>-3.0867673456668854E-2</v>
      </c>
      <c r="U33" t="s">
        <v>102</v>
      </c>
      <c r="V33" t="s">
        <v>18</v>
      </c>
      <c r="W33">
        <v>100.36410522460937</v>
      </c>
    </row>
    <row r="34" spans="1:23" x14ac:dyDescent="0.25">
      <c r="A34" s="48" t="str">
        <f t="shared" si="0"/>
        <v>42233All2_17AllAll</v>
      </c>
      <c r="B34" s="7" t="s">
        <v>18</v>
      </c>
      <c r="C34" s="35">
        <v>42233</v>
      </c>
      <c r="D34">
        <v>17</v>
      </c>
      <c r="E34" t="s">
        <v>109</v>
      </c>
      <c r="F34">
        <v>2.8468425273895264</v>
      </c>
      <c r="G34">
        <v>1.1471820063889027E-2</v>
      </c>
      <c r="H34">
        <v>42416</v>
      </c>
      <c r="I34">
        <v>2.9014403820037842</v>
      </c>
      <c r="J34">
        <v>8.2948487251996994E-3</v>
      </c>
      <c r="K34">
        <v>11012</v>
      </c>
      <c r="L34">
        <v>-5.4597854614257813E-2</v>
      </c>
      <c r="M34">
        <v>-1.9178389310836792</v>
      </c>
      <c r="N34">
        <v>109482</v>
      </c>
      <c r="O34">
        <v>1.4156524091959E-2</v>
      </c>
      <c r="P34">
        <v>-7.2740852832794189E-2</v>
      </c>
      <c r="Q34">
        <v>-6.414756178855896E-2</v>
      </c>
      <c r="R34">
        <v>-5.4597854614257813E-2</v>
      </c>
      <c r="S34">
        <v>-4.5049279928207397E-2</v>
      </c>
      <c r="T34">
        <v>-3.6454852670431137E-2</v>
      </c>
      <c r="U34" t="s">
        <v>18</v>
      </c>
      <c r="V34" t="s">
        <v>18</v>
      </c>
      <c r="W34">
        <v>99.0792236328125</v>
      </c>
    </row>
    <row r="35" spans="1:23" x14ac:dyDescent="0.25">
      <c r="A35" s="48" t="str">
        <f t="shared" si="0"/>
        <v>42233All2_17SmartAC-onlyAll</v>
      </c>
      <c r="B35" s="7" t="s">
        <v>18</v>
      </c>
      <c r="C35" s="35">
        <v>42233</v>
      </c>
      <c r="D35">
        <v>17</v>
      </c>
      <c r="E35" t="s">
        <v>109</v>
      </c>
      <c r="F35">
        <v>2.8468425273895264</v>
      </c>
      <c r="G35">
        <v>1.1471820063889027E-2</v>
      </c>
      <c r="H35">
        <v>42416</v>
      </c>
      <c r="I35">
        <v>2.9014403820037842</v>
      </c>
      <c r="J35">
        <v>8.2948487251996994E-3</v>
      </c>
      <c r="K35">
        <v>11012</v>
      </c>
      <c r="L35">
        <v>-5.4597854614257813E-2</v>
      </c>
      <c r="M35">
        <v>-1.9178389310836792</v>
      </c>
      <c r="N35">
        <v>109482</v>
      </c>
      <c r="O35">
        <v>1.4156524091959E-2</v>
      </c>
      <c r="P35">
        <v>-7.2740852832794189E-2</v>
      </c>
      <c r="Q35">
        <v>-6.414756178855896E-2</v>
      </c>
      <c r="R35">
        <v>-5.4597854614257813E-2</v>
      </c>
      <c r="S35">
        <v>-4.5049279928207397E-2</v>
      </c>
      <c r="T35">
        <v>-3.6454852670431137E-2</v>
      </c>
      <c r="U35" t="s">
        <v>102</v>
      </c>
      <c r="V35" t="s">
        <v>18</v>
      </c>
      <c r="W35">
        <v>99.0792236328125</v>
      </c>
    </row>
    <row r="36" spans="1:23" x14ac:dyDescent="0.25">
      <c r="A36" s="48" t="str">
        <f t="shared" si="0"/>
        <v>42233All2_18AllAll</v>
      </c>
      <c r="B36" t="s">
        <v>18</v>
      </c>
      <c r="C36" s="35">
        <v>42233</v>
      </c>
      <c r="D36">
        <v>18</v>
      </c>
      <c r="E36" t="s">
        <v>109</v>
      </c>
      <c r="F36">
        <v>3.092069149017334</v>
      </c>
      <c r="G36">
        <v>1.1204450391232967E-2</v>
      </c>
      <c r="H36">
        <v>42416</v>
      </c>
      <c r="I36">
        <v>3.1404979228973389</v>
      </c>
      <c r="J36">
        <v>8.0825407058000565E-3</v>
      </c>
      <c r="K36">
        <v>11012</v>
      </c>
      <c r="L36">
        <v>-4.8428773880004883E-2</v>
      </c>
      <c r="M36">
        <v>-1.5662254095077515</v>
      </c>
      <c r="N36">
        <v>109482</v>
      </c>
      <c r="O36">
        <v>1.3815469108521938E-2</v>
      </c>
      <c r="P36">
        <v>-6.6134676337242126E-2</v>
      </c>
      <c r="Q36">
        <v>-5.7748414576053619E-2</v>
      </c>
      <c r="R36">
        <v>-4.8428773880004883E-2</v>
      </c>
      <c r="S36">
        <v>-3.9110239595174789E-2</v>
      </c>
      <c r="T36">
        <v>-3.072286956012249E-2</v>
      </c>
      <c r="U36" t="s">
        <v>18</v>
      </c>
      <c r="V36" t="s">
        <v>18</v>
      </c>
      <c r="W36">
        <v>96.332321166992188</v>
      </c>
    </row>
    <row r="37" spans="1:23" x14ac:dyDescent="0.25">
      <c r="A37" s="48" t="str">
        <f t="shared" si="0"/>
        <v>42233All2_18SmartAC-onlyAll</v>
      </c>
      <c r="B37" t="s">
        <v>18</v>
      </c>
      <c r="C37" s="35">
        <v>42233</v>
      </c>
      <c r="D37">
        <v>18</v>
      </c>
      <c r="E37" t="s">
        <v>109</v>
      </c>
      <c r="F37">
        <v>3.092069149017334</v>
      </c>
      <c r="G37">
        <v>1.1204450391232967E-2</v>
      </c>
      <c r="H37">
        <v>42416</v>
      </c>
      <c r="I37">
        <v>3.1404979228973389</v>
      </c>
      <c r="J37">
        <v>8.0825407058000565E-3</v>
      </c>
      <c r="K37">
        <v>11012</v>
      </c>
      <c r="L37">
        <v>-4.8428773880004883E-2</v>
      </c>
      <c r="M37">
        <v>-1.5662254095077515</v>
      </c>
      <c r="N37">
        <v>109482</v>
      </c>
      <c r="O37">
        <v>1.3815469108521938E-2</v>
      </c>
      <c r="P37">
        <v>-6.6134676337242126E-2</v>
      </c>
      <c r="Q37">
        <v>-5.7748414576053619E-2</v>
      </c>
      <c r="R37">
        <v>-4.8428773880004883E-2</v>
      </c>
      <c r="S37">
        <v>-3.9110239595174789E-2</v>
      </c>
      <c r="T37">
        <v>-3.072286956012249E-2</v>
      </c>
      <c r="U37" t="s">
        <v>102</v>
      </c>
      <c r="V37" t="s">
        <v>18</v>
      </c>
      <c r="W37">
        <v>96.332321166992188</v>
      </c>
    </row>
    <row r="38" spans="1:23" x14ac:dyDescent="0.25">
      <c r="A38" s="48" t="str">
        <f t="shared" si="0"/>
        <v>42233All2_19AllAll</v>
      </c>
      <c r="B38" s="7" t="s">
        <v>18</v>
      </c>
      <c r="C38" s="35">
        <v>42233</v>
      </c>
      <c r="D38">
        <v>19</v>
      </c>
      <c r="E38" t="s">
        <v>109</v>
      </c>
      <c r="F38">
        <v>3.1525976657867432</v>
      </c>
      <c r="G38">
        <v>1.0862218216061592E-2</v>
      </c>
      <c r="H38">
        <v>42416</v>
      </c>
      <c r="I38">
        <v>3.1858804225921631</v>
      </c>
      <c r="J38">
        <v>7.8142657876014709E-3</v>
      </c>
      <c r="K38">
        <v>11012</v>
      </c>
      <c r="L38">
        <v>-3.3282756805419922E-2</v>
      </c>
      <c r="M38">
        <v>-1.0557248592376709</v>
      </c>
      <c r="N38">
        <v>109482</v>
      </c>
      <c r="O38">
        <v>1.3380976393818855E-2</v>
      </c>
      <c r="P38">
        <v>-5.0431817770004272E-2</v>
      </c>
      <c r="Q38">
        <v>-4.2309295386075974E-2</v>
      </c>
      <c r="R38">
        <v>-3.3282756805419922E-2</v>
      </c>
      <c r="S38">
        <v>-2.4257287383079529E-2</v>
      </c>
      <c r="T38">
        <v>-1.6133697703480721E-2</v>
      </c>
      <c r="U38" t="s">
        <v>18</v>
      </c>
      <c r="V38" t="s">
        <v>18</v>
      </c>
      <c r="W38">
        <v>91.067771911621094</v>
      </c>
    </row>
    <row r="39" spans="1:23" x14ac:dyDescent="0.25">
      <c r="A39" s="48" t="str">
        <f t="shared" si="0"/>
        <v>42233All2_19SmartAC-onlyAll</v>
      </c>
      <c r="B39" s="7" t="s">
        <v>18</v>
      </c>
      <c r="C39" s="35">
        <v>42233</v>
      </c>
      <c r="D39">
        <v>19</v>
      </c>
      <c r="E39" t="s">
        <v>109</v>
      </c>
      <c r="F39">
        <v>3.1525976657867432</v>
      </c>
      <c r="G39">
        <v>1.0862218216061592E-2</v>
      </c>
      <c r="H39">
        <v>42416</v>
      </c>
      <c r="I39">
        <v>3.1858804225921631</v>
      </c>
      <c r="J39">
        <v>7.8142657876014709E-3</v>
      </c>
      <c r="K39">
        <v>11012</v>
      </c>
      <c r="L39">
        <v>-3.3282756805419922E-2</v>
      </c>
      <c r="M39">
        <v>-1.0557248592376709</v>
      </c>
      <c r="N39">
        <v>109482</v>
      </c>
      <c r="O39">
        <v>1.3380976393818855E-2</v>
      </c>
      <c r="P39">
        <v>-5.0431817770004272E-2</v>
      </c>
      <c r="Q39">
        <v>-4.2309295386075974E-2</v>
      </c>
      <c r="R39">
        <v>-3.3282756805419922E-2</v>
      </c>
      <c r="S39">
        <v>-2.4257287383079529E-2</v>
      </c>
      <c r="T39">
        <v>-1.6133697703480721E-2</v>
      </c>
      <c r="U39" t="s">
        <v>102</v>
      </c>
      <c r="V39" t="s">
        <v>18</v>
      </c>
      <c r="W39">
        <v>91.067771911621094</v>
      </c>
    </row>
    <row r="40" spans="1:23" x14ac:dyDescent="0.25">
      <c r="A40" s="48" t="str">
        <f t="shared" si="0"/>
        <v>42233All2_20AllAll</v>
      </c>
      <c r="B40" t="s">
        <v>18</v>
      </c>
      <c r="C40" s="35">
        <v>42233</v>
      </c>
      <c r="D40">
        <v>20</v>
      </c>
      <c r="E40" t="s">
        <v>109</v>
      </c>
      <c r="F40">
        <v>2.9221327304840088</v>
      </c>
      <c r="G40">
        <v>1.0297306813299656E-2</v>
      </c>
      <c r="H40">
        <v>42416</v>
      </c>
      <c r="I40">
        <v>2.9310886859893799</v>
      </c>
      <c r="J40">
        <v>7.4579985812306404E-3</v>
      </c>
      <c r="K40">
        <v>11012</v>
      </c>
      <c r="L40">
        <v>-8.9559555053710938E-3</v>
      </c>
      <c r="M40">
        <v>-0.30648696422576904</v>
      </c>
      <c r="N40">
        <v>109482</v>
      </c>
      <c r="O40">
        <v>1.2714412063360214E-2</v>
      </c>
      <c r="P40">
        <v>-2.5250745937228203E-2</v>
      </c>
      <c r="Q40">
        <v>-1.7532844096422195E-2</v>
      </c>
      <c r="R40">
        <v>-8.9559555053710938E-3</v>
      </c>
      <c r="S40">
        <v>-3.8008455885574222E-4</v>
      </c>
      <c r="T40">
        <v>7.3388349264860153E-3</v>
      </c>
      <c r="U40" t="s">
        <v>18</v>
      </c>
      <c r="V40" t="s">
        <v>18</v>
      </c>
      <c r="W40">
        <v>85.266952514648438</v>
      </c>
    </row>
    <row r="41" spans="1:23" x14ac:dyDescent="0.25">
      <c r="A41" s="48" t="str">
        <f t="shared" si="0"/>
        <v>42233All2_20SmartAC-onlyAll</v>
      </c>
      <c r="B41" t="s">
        <v>18</v>
      </c>
      <c r="C41" s="35">
        <v>42233</v>
      </c>
      <c r="D41">
        <v>20</v>
      </c>
      <c r="E41" t="s">
        <v>109</v>
      </c>
      <c r="F41">
        <v>2.9221327304840088</v>
      </c>
      <c r="G41">
        <v>1.0297306813299656E-2</v>
      </c>
      <c r="H41">
        <v>42416</v>
      </c>
      <c r="I41">
        <v>2.9310886859893799</v>
      </c>
      <c r="J41">
        <v>7.4579985812306404E-3</v>
      </c>
      <c r="K41">
        <v>11012</v>
      </c>
      <c r="L41">
        <v>-8.9559555053710938E-3</v>
      </c>
      <c r="M41">
        <v>-0.30648696422576904</v>
      </c>
      <c r="N41">
        <v>109482</v>
      </c>
      <c r="O41">
        <v>1.2714412063360214E-2</v>
      </c>
      <c r="P41">
        <v>-2.5250745937228203E-2</v>
      </c>
      <c r="Q41">
        <v>-1.7532844096422195E-2</v>
      </c>
      <c r="R41">
        <v>-8.9559555053710938E-3</v>
      </c>
      <c r="S41">
        <v>-3.8008455885574222E-4</v>
      </c>
      <c r="T41">
        <v>7.3388349264860153E-3</v>
      </c>
      <c r="U41" t="s">
        <v>102</v>
      </c>
      <c r="V41" t="s">
        <v>18</v>
      </c>
      <c r="W41">
        <v>85.266952514648438</v>
      </c>
    </row>
    <row r="42" spans="1:23" x14ac:dyDescent="0.25">
      <c r="A42" s="48" t="str">
        <f t="shared" si="0"/>
        <v>42233All2_21AllAll</v>
      </c>
      <c r="B42" s="7" t="s">
        <v>18</v>
      </c>
      <c r="C42" s="35">
        <v>42233</v>
      </c>
      <c r="D42">
        <v>21</v>
      </c>
      <c r="E42" t="s">
        <v>109</v>
      </c>
      <c r="F42">
        <v>2.6072292327880859</v>
      </c>
      <c r="G42">
        <v>9.5273880288004875E-3</v>
      </c>
      <c r="H42">
        <v>42416</v>
      </c>
      <c r="I42">
        <v>2.6146800518035889</v>
      </c>
      <c r="J42">
        <v>6.9949622265994549E-3</v>
      </c>
      <c r="K42">
        <v>11012</v>
      </c>
      <c r="L42">
        <v>-7.4508190155029297E-3</v>
      </c>
      <c r="M42">
        <v>-0.28577536344528198</v>
      </c>
      <c r="N42">
        <v>109482</v>
      </c>
      <c r="O42">
        <v>1.1819502338767052E-2</v>
      </c>
      <c r="P42">
        <v>-2.2598693147301674E-2</v>
      </c>
      <c r="Q42">
        <v>-1.5424018725752831E-2</v>
      </c>
      <c r="R42">
        <v>-7.4508190155029297E-3</v>
      </c>
      <c r="S42">
        <v>5.2143528591841459E-4</v>
      </c>
      <c r="T42">
        <v>7.6970551162958145E-3</v>
      </c>
      <c r="U42" t="s">
        <v>18</v>
      </c>
      <c r="V42" t="s">
        <v>18</v>
      </c>
      <c r="W42">
        <v>80.960220336914063</v>
      </c>
    </row>
    <row r="43" spans="1:23" x14ac:dyDescent="0.25">
      <c r="A43" s="48" t="str">
        <f t="shared" si="0"/>
        <v>42233All2_21SmartAC-onlyAll</v>
      </c>
      <c r="B43" s="7" t="s">
        <v>18</v>
      </c>
      <c r="C43" s="35">
        <v>42233</v>
      </c>
      <c r="D43">
        <v>21</v>
      </c>
      <c r="E43" t="s">
        <v>109</v>
      </c>
      <c r="F43">
        <v>2.6072292327880859</v>
      </c>
      <c r="G43">
        <v>9.5273880288004875E-3</v>
      </c>
      <c r="H43">
        <v>42416</v>
      </c>
      <c r="I43">
        <v>2.6146800518035889</v>
      </c>
      <c r="J43">
        <v>6.9949622265994549E-3</v>
      </c>
      <c r="K43">
        <v>11012</v>
      </c>
      <c r="L43">
        <v>-7.4508190155029297E-3</v>
      </c>
      <c r="M43">
        <v>-0.28577536344528198</v>
      </c>
      <c r="N43">
        <v>109482</v>
      </c>
      <c r="O43">
        <v>1.1819502338767052E-2</v>
      </c>
      <c r="P43">
        <v>-2.2598693147301674E-2</v>
      </c>
      <c r="Q43">
        <v>-1.5424018725752831E-2</v>
      </c>
      <c r="R43">
        <v>-7.4508190155029297E-3</v>
      </c>
      <c r="S43">
        <v>5.2143528591841459E-4</v>
      </c>
      <c r="T43">
        <v>7.6970551162958145E-3</v>
      </c>
      <c r="U43" t="s">
        <v>102</v>
      </c>
      <c r="V43" t="s">
        <v>18</v>
      </c>
      <c r="W43">
        <v>80.960220336914063</v>
      </c>
    </row>
    <row r="44" spans="1:23" x14ac:dyDescent="0.25">
      <c r="A44" s="48" t="str">
        <f t="shared" si="0"/>
        <v>42233All2_22AllAll</v>
      </c>
      <c r="B44" s="7" t="s">
        <v>18</v>
      </c>
      <c r="C44" s="35">
        <v>42233</v>
      </c>
      <c r="D44">
        <v>22</v>
      </c>
      <c r="E44" t="s">
        <v>109</v>
      </c>
      <c r="F44">
        <v>2.2294955253601074</v>
      </c>
      <c r="G44">
        <v>8.7958332151174545E-3</v>
      </c>
      <c r="H44">
        <v>42416</v>
      </c>
      <c r="I44">
        <v>2.2364447116851807</v>
      </c>
      <c r="J44">
        <v>6.4626787789165974E-3</v>
      </c>
      <c r="K44">
        <v>11012</v>
      </c>
      <c r="L44">
        <v>-6.9491863250732422E-3</v>
      </c>
      <c r="M44">
        <v>-0.3116932213306427</v>
      </c>
      <c r="N44">
        <v>109482</v>
      </c>
      <c r="O44">
        <v>1.0914801619946957E-2</v>
      </c>
      <c r="P44">
        <v>-2.0937595516443253E-2</v>
      </c>
      <c r="Q44">
        <v>-1.4312093146145344E-2</v>
      </c>
      <c r="R44">
        <v>-6.9491863250732422E-3</v>
      </c>
      <c r="S44">
        <v>4.1284738108515739E-4</v>
      </c>
      <c r="T44">
        <v>7.0392233319580555E-3</v>
      </c>
      <c r="U44" t="s">
        <v>18</v>
      </c>
      <c r="V44" t="s">
        <v>18</v>
      </c>
      <c r="W44">
        <v>77.300384521484375</v>
      </c>
    </row>
    <row r="45" spans="1:23" x14ac:dyDescent="0.25">
      <c r="A45" s="48" t="str">
        <f t="shared" si="0"/>
        <v>42233All2_22SmartAC-onlyAll</v>
      </c>
      <c r="B45" s="7" t="s">
        <v>18</v>
      </c>
      <c r="C45" s="35">
        <v>42233</v>
      </c>
      <c r="D45">
        <v>22</v>
      </c>
      <c r="E45" t="s">
        <v>109</v>
      </c>
      <c r="F45">
        <v>2.2294955253601074</v>
      </c>
      <c r="G45">
        <v>8.7958332151174545E-3</v>
      </c>
      <c r="H45">
        <v>42416</v>
      </c>
      <c r="I45">
        <v>2.2364447116851807</v>
      </c>
      <c r="J45">
        <v>6.4626787789165974E-3</v>
      </c>
      <c r="K45">
        <v>11012</v>
      </c>
      <c r="L45">
        <v>-6.9491863250732422E-3</v>
      </c>
      <c r="M45">
        <v>-0.3116932213306427</v>
      </c>
      <c r="N45">
        <v>109482</v>
      </c>
      <c r="O45">
        <v>1.0914801619946957E-2</v>
      </c>
      <c r="P45">
        <v>-2.0937595516443253E-2</v>
      </c>
      <c r="Q45">
        <v>-1.4312093146145344E-2</v>
      </c>
      <c r="R45">
        <v>-6.9491863250732422E-3</v>
      </c>
      <c r="S45">
        <v>4.1284738108515739E-4</v>
      </c>
      <c r="T45">
        <v>7.0392233319580555E-3</v>
      </c>
      <c r="U45" t="s">
        <v>102</v>
      </c>
      <c r="V45" t="s">
        <v>18</v>
      </c>
      <c r="W45">
        <v>77.300384521484375</v>
      </c>
    </row>
    <row r="46" spans="1:23" x14ac:dyDescent="0.25">
      <c r="A46" s="48" t="str">
        <f t="shared" si="0"/>
        <v>42233All2_23AllAll</v>
      </c>
      <c r="B46" s="7" t="s">
        <v>18</v>
      </c>
      <c r="C46" s="35">
        <v>42233</v>
      </c>
      <c r="D46">
        <v>23</v>
      </c>
      <c r="E46" t="s">
        <v>109</v>
      </c>
      <c r="F46">
        <v>1.7377965450286865</v>
      </c>
      <c r="G46">
        <v>7.6693268492817879E-3</v>
      </c>
      <c r="H46">
        <v>42416</v>
      </c>
      <c r="I46">
        <v>1.7573046684265137</v>
      </c>
      <c r="J46">
        <v>5.6397207081317902E-3</v>
      </c>
      <c r="K46">
        <v>11012</v>
      </c>
      <c r="L46">
        <v>-1.9508123397827148E-2</v>
      </c>
      <c r="M46">
        <v>-1.1225781440734863</v>
      </c>
      <c r="N46">
        <v>109482</v>
      </c>
      <c r="O46">
        <v>9.5197176560759544E-3</v>
      </c>
      <c r="P46">
        <v>-3.1708594411611557E-2</v>
      </c>
      <c r="Q46">
        <v>-2.5929935276508331E-2</v>
      </c>
      <c r="R46">
        <v>-1.9508123397827148E-2</v>
      </c>
      <c r="S46">
        <v>-1.3087074272334576E-2</v>
      </c>
      <c r="T46">
        <v>-7.3076533153653145E-3</v>
      </c>
      <c r="U46" t="s">
        <v>18</v>
      </c>
      <c r="V46" t="s">
        <v>18</v>
      </c>
      <c r="W46">
        <v>74.708831787109375</v>
      </c>
    </row>
    <row r="47" spans="1:23" x14ac:dyDescent="0.25">
      <c r="A47" s="48" t="str">
        <f t="shared" si="0"/>
        <v>42233All2_23SmartAC-onlyAll</v>
      </c>
      <c r="B47" s="7" t="s">
        <v>18</v>
      </c>
      <c r="C47" s="35">
        <v>42233</v>
      </c>
      <c r="D47">
        <v>23</v>
      </c>
      <c r="E47" t="s">
        <v>109</v>
      </c>
      <c r="F47">
        <v>1.7377965450286865</v>
      </c>
      <c r="G47">
        <v>7.6693268492817879E-3</v>
      </c>
      <c r="H47">
        <v>42416</v>
      </c>
      <c r="I47">
        <v>1.7573046684265137</v>
      </c>
      <c r="J47">
        <v>5.6397207081317902E-3</v>
      </c>
      <c r="K47">
        <v>11012</v>
      </c>
      <c r="L47">
        <v>-1.9508123397827148E-2</v>
      </c>
      <c r="M47">
        <v>-1.1225781440734863</v>
      </c>
      <c r="N47">
        <v>109482</v>
      </c>
      <c r="O47">
        <v>9.5197176560759544E-3</v>
      </c>
      <c r="P47">
        <v>-3.1708594411611557E-2</v>
      </c>
      <c r="Q47">
        <v>-2.5929935276508331E-2</v>
      </c>
      <c r="R47">
        <v>-1.9508123397827148E-2</v>
      </c>
      <c r="S47">
        <v>-1.3087074272334576E-2</v>
      </c>
      <c r="T47">
        <v>-7.3076533153653145E-3</v>
      </c>
      <c r="U47" t="s">
        <v>102</v>
      </c>
      <c r="V47" t="s">
        <v>18</v>
      </c>
      <c r="W47">
        <v>74.708831787109375</v>
      </c>
    </row>
    <row r="48" spans="1:23" x14ac:dyDescent="0.25">
      <c r="A48" s="48" t="str">
        <f t="shared" si="0"/>
        <v>42233All2_24AllAll</v>
      </c>
      <c r="B48" s="7" t="s">
        <v>18</v>
      </c>
      <c r="C48" s="35">
        <v>42233</v>
      </c>
      <c r="D48">
        <v>24</v>
      </c>
      <c r="E48" t="s">
        <v>109</v>
      </c>
      <c r="F48">
        <v>1.338117241859436</v>
      </c>
      <c r="G48">
        <v>6.503561045974493E-3</v>
      </c>
      <c r="H48">
        <v>42416</v>
      </c>
      <c r="I48">
        <v>1.3453384637832642</v>
      </c>
      <c r="J48">
        <v>4.7721043229103088E-3</v>
      </c>
      <c r="K48">
        <v>11012</v>
      </c>
      <c r="L48">
        <v>-7.221221923828125E-3</v>
      </c>
      <c r="M48">
        <v>-0.53965538740158081</v>
      </c>
      <c r="N48">
        <v>109482</v>
      </c>
      <c r="O48">
        <v>8.0665536224842072E-3</v>
      </c>
      <c r="P48">
        <v>-1.7559317871928215E-2</v>
      </c>
      <c r="Q48">
        <v>-1.2662758119404316E-2</v>
      </c>
      <c r="R48">
        <v>-7.221221923828125E-3</v>
      </c>
      <c r="S48">
        <v>-1.7803314840421081E-3</v>
      </c>
      <c r="T48">
        <v>3.1168730929493904E-3</v>
      </c>
      <c r="U48" t="s">
        <v>18</v>
      </c>
      <c r="V48" t="s">
        <v>18</v>
      </c>
      <c r="W48">
        <v>72.47576904296875</v>
      </c>
    </row>
    <row r="49" spans="1:23" x14ac:dyDescent="0.25">
      <c r="A49" s="48" t="str">
        <f t="shared" si="0"/>
        <v>42233All2_24SmartAC-onlyAll</v>
      </c>
      <c r="B49" s="7" t="s">
        <v>18</v>
      </c>
      <c r="C49" s="35">
        <v>42233</v>
      </c>
      <c r="D49">
        <v>24</v>
      </c>
      <c r="E49" t="s">
        <v>109</v>
      </c>
      <c r="F49">
        <v>1.338117241859436</v>
      </c>
      <c r="G49">
        <v>6.503561045974493E-3</v>
      </c>
      <c r="H49">
        <v>42416</v>
      </c>
      <c r="I49">
        <v>1.3453384637832642</v>
      </c>
      <c r="J49">
        <v>4.7721043229103088E-3</v>
      </c>
      <c r="K49">
        <v>11012</v>
      </c>
      <c r="L49">
        <v>-7.221221923828125E-3</v>
      </c>
      <c r="M49">
        <v>-0.53965538740158081</v>
      </c>
      <c r="N49">
        <v>109482</v>
      </c>
      <c r="O49">
        <v>8.0665536224842072E-3</v>
      </c>
      <c r="P49">
        <v>-1.7559317871928215E-2</v>
      </c>
      <c r="Q49">
        <v>-1.2662758119404316E-2</v>
      </c>
      <c r="R49">
        <v>-7.221221923828125E-3</v>
      </c>
      <c r="S49">
        <v>-1.7803314840421081E-3</v>
      </c>
      <c r="T49">
        <v>3.1168730929493904E-3</v>
      </c>
      <c r="U49" t="s">
        <v>102</v>
      </c>
      <c r="V49" t="s">
        <v>18</v>
      </c>
      <c r="W49">
        <v>72.47576904296875</v>
      </c>
    </row>
    <row r="50" spans="1:23" x14ac:dyDescent="0.25">
      <c r="A50" s="48" t="str">
        <f t="shared" si="0"/>
        <v>42233All2_1AllMulti</v>
      </c>
      <c r="B50" s="7" t="s">
        <v>18</v>
      </c>
      <c r="C50" s="35">
        <v>42233</v>
      </c>
      <c r="D50">
        <v>1</v>
      </c>
      <c r="E50" t="s">
        <v>109</v>
      </c>
      <c r="F50">
        <v>1.7959350876953128</v>
      </c>
      <c r="G50">
        <v>1.5894383826453162</v>
      </c>
      <c r="H50">
        <v>1599</v>
      </c>
      <c r="I50">
        <v>1.7702632492059835</v>
      </c>
      <c r="J50">
        <v>1.5233470755909526</v>
      </c>
      <c r="K50">
        <v>930</v>
      </c>
      <c r="L50">
        <v>2.5671837851405144E-2</v>
      </c>
      <c r="M50">
        <v>1.4294413328170776</v>
      </c>
      <c r="N50">
        <v>7618</v>
      </c>
      <c r="O50">
        <v>6.3837200403213501E-2</v>
      </c>
      <c r="P50">
        <v>-5.6141916662454605E-2</v>
      </c>
      <c r="Q50">
        <v>-1.739146001636982E-2</v>
      </c>
      <c r="R50">
        <v>2.5671837851405144E-2</v>
      </c>
      <c r="S50">
        <v>6.8730026483535767E-2</v>
      </c>
      <c r="T50">
        <v>0.10748559236526489</v>
      </c>
      <c r="U50" t="s">
        <v>18</v>
      </c>
      <c r="V50" t="s">
        <v>85</v>
      </c>
      <c r="W50">
        <v>76.379364013671875</v>
      </c>
    </row>
    <row r="51" spans="1:23" x14ac:dyDescent="0.25">
      <c r="A51" s="48" t="str">
        <f t="shared" si="0"/>
        <v>42233All2_1SmartAC-onlyMulti</v>
      </c>
      <c r="B51" s="7" t="s">
        <v>18</v>
      </c>
      <c r="C51" s="35">
        <v>42233</v>
      </c>
      <c r="D51">
        <v>1</v>
      </c>
      <c r="E51" t="s">
        <v>109</v>
      </c>
      <c r="F51">
        <v>1.7959350876953128</v>
      </c>
      <c r="G51">
        <v>1.5894383826453162</v>
      </c>
      <c r="H51">
        <v>1599</v>
      </c>
      <c r="I51">
        <v>1.7702632492059835</v>
      </c>
      <c r="J51">
        <v>1.5233470755909526</v>
      </c>
      <c r="K51">
        <v>930</v>
      </c>
      <c r="L51">
        <v>2.5671837851405144E-2</v>
      </c>
      <c r="M51">
        <v>1.4294413328170776</v>
      </c>
      <c r="N51">
        <v>7618</v>
      </c>
      <c r="O51">
        <v>6.3837200403213501E-2</v>
      </c>
      <c r="P51">
        <v>-5.6141916662454605E-2</v>
      </c>
      <c r="Q51">
        <v>-1.739146001636982E-2</v>
      </c>
      <c r="R51">
        <v>2.5671837851405144E-2</v>
      </c>
      <c r="S51">
        <v>6.8730026483535767E-2</v>
      </c>
      <c r="T51">
        <v>0.10748559236526489</v>
      </c>
      <c r="U51" t="s">
        <v>102</v>
      </c>
      <c r="V51" t="s">
        <v>85</v>
      </c>
      <c r="W51">
        <v>76.379364013671875</v>
      </c>
    </row>
    <row r="52" spans="1:23" x14ac:dyDescent="0.25">
      <c r="A52" s="48" t="str">
        <f t="shared" si="0"/>
        <v>42233All2_2AllMulti</v>
      </c>
      <c r="B52" s="7" t="s">
        <v>18</v>
      </c>
      <c r="C52" s="35">
        <v>42233</v>
      </c>
      <c r="D52">
        <v>2</v>
      </c>
      <c r="E52" t="s">
        <v>109</v>
      </c>
      <c r="F52">
        <v>1.5426026655005485</v>
      </c>
      <c r="G52">
        <v>1.4443756879310612</v>
      </c>
      <c r="H52">
        <v>1599</v>
      </c>
      <c r="I52">
        <v>1.512398800631257</v>
      </c>
      <c r="J52">
        <v>1.4368931607033488</v>
      </c>
      <c r="K52">
        <v>930</v>
      </c>
      <c r="L52">
        <v>3.0203863978385925E-2</v>
      </c>
      <c r="M52">
        <v>1.9579808712005615</v>
      </c>
      <c r="N52">
        <v>7618</v>
      </c>
      <c r="O52">
        <v>5.9369776397943497E-2</v>
      </c>
      <c r="P52">
        <v>-4.5884441584348679E-2</v>
      </c>
      <c r="Q52">
        <v>-9.8457997664809227E-3</v>
      </c>
      <c r="R52">
        <v>3.0203863978385925E-2</v>
      </c>
      <c r="S52">
        <v>7.024877518415451E-2</v>
      </c>
      <c r="T52">
        <v>0.10629216581583023</v>
      </c>
      <c r="U52" t="s">
        <v>18</v>
      </c>
      <c r="V52" t="s">
        <v>85</v>
      </c>
      <c r="W52">
        <v>74.815567016601562</v>
      </c>
    </row>
    <row r="53" spans="1:23" x14ac:dyDescent="0.25">
      <c r="A53" s="48" t="str">
        <f t="shared" si="0"/>
        <v>42233All2_2SmartAC-onlyMulti</v>
      </c>
      <c r="B53" s="7" t="s">
        <v>18</v>
      </c>
      <c r="C53" s="35">
        <v>42233</v>
      </c>
      <c r="D53">
        <v>2</v>
      </c>
      <c r="E53" t="s">
        <v>109</v>
      </c>
      <c r="F53">
        <v>1.5426026655005485</v>
      </c>
      <c r="G53">
        <v>1.4443756879310612</v>
      </c>
      <c r="H53">
        <v>1599</v>
      </c>
      <c r="I53">
        <v>1.512398800631257</v>
      </c>
      <c r="J53">
        <v>1.4368931607033488</v>
      </c>
      <c r="K53">
        <v>930</v>
      </c>
      <c r="L53">
        <v>3.0203863978385925E-2</v>
      </c>
      <c r="M53">
        <v>1.9579808712005615</v>
      </c>
      <c r="N53">
        <v>7618</v>
      </c>
      <c r="O53">
        <v>5.9369776397943497E-2</v>
      </c>
      <c r="P53">
        <v>-4.5884441584348679E-2</v>
      </c>
      <c r="Q53">
        <v>-9.8457997664809227E-3</v>
      </c>
      <c r="R53">
        <v>3.0203863978385925E-2</v>
      </c>
      <c r="S53">
        <v>7.024877518415451E-2</v>
      </c>
      <c r="T53">
        <v>0.10629216581583023</v>
      </c>
      <c r="U53" t="s">
        <v>102</v>
      </c>
      <c r="V53" t="s">
        <v>85</v>
      </c>
      <c r="W53">
        <v>74.815567016601562</v>
      </c>
    </row>
    <row r="54" spans="1:23" x14ac:dyDescent="0.25">
      <c r="A54" s="48" t="str">
        <f t="shared" si="0"/>
        <v>42233All2_3AllMulti</v>
      </c>
      <c r="B54" s="7" t="s">
        <v>18</v>
      </c>
      <c r="C54" s="35">
        <v>42233</v>
      </c>
      <c r="D54">
        <v>3</v>
      </c>
      <c r="E54" t="s">
        <v>109</v>
      </c>
      <c r="F54">
        <v>1.332313706066782</v>
      </c>
      <c r="G54">
        <v>1.2579933434502775</v>
      </c>
      <c r="H54">
        <v>1599</v>
      </c>
      <c r="I54">
        <v>1.348356814217607</v>
      </c>
      <c r="J54">
        <v>1.3354663256531905</v>
      </c>
      <c r="K54">
        <v>930</v>
      </c>
      <c r="L54">
        <v>-1.6043107956647873E-2</v>
      </c>
      <c r="M54">
        <v>-1.2041538953781128</v>
      </c>
      <c r="N54">
        <v>7618</v>
      </c>
      <c r="O54">
        <v>5.3920503705739975E-2</v>
      </c>
      <c r="P54">
        <v>-8.514762669801712E-2</v>
      </c>
      <c r="Q54">
        <v>-5.2416801452636719E-2</v>
      </c>
      <c r="R54">
        <v>-1.6043107956647873E-2</v>
      </c>
      <c r="S54">
        <v>2.0326271653175354E-2</v>
      </c>
      <c r="T54">
        <v>5.3061410784721375E-2</v>
      </c>
      <c r="U54" t="s">
        <v>18</v>
      </c>
      <c r="V54" t="s">
        <v>85</v>
      </c>
      <c r="W54">
        <v>73.524154663085938</v>
      </c>
    </row>
    <row r="55" spans="1:23" x14ac:dyDescent="0.25">
      <c r="A55" s="48" t="str">
        <f t="shared" si="0"/>
        <v>42233All2_3SmartAC-onlyMulti</v>
      </c>
      <c r="B55" s="7" t="s">
        <v>18</v>
      </c>
      <c r="C55" s="35">
        <v>42233</v>
      </c>
      <c r="D55">
        <v>3</v>
      </c>
      <c r="E55" t="s">
        <v>109</v>
      </c>
      <c r="F55">
        <v>1.332313706066782</v>
      </c>
      <c r="G55">
        <v>1.2579933434502775</v>
      </c>
      <c r="H55">
        <v>1599</v>
      </c>
      <c r="I55">
        <v>1.348356814217607</v>
      </c>
      <c r="J55">
        <v>1.3354663256531905</v>
      </c>
      <c r="K55">
        <v>930</v>
      </c>
      <c r="L55">
        <v>-1.6043107956647873E-2</v>
      </c>
      <c r="M55">
        <v>-1.2041538953781128</v>
      </c>
      <c r="N55">
        <v>7618</v>
      </c>
      <c r="O55">
        <v>5.3920503705739975E-2</v>
      </c>
      <c r="P55">
        <v>-8.514762669801712E-2</v>
      </c>
      <c r="Q55">
        <v>-5.2416801452636719E-2</v>
      </c>
      <c r="R55">
        <v>-1.6043107956647873E-2</v>
      </c>
      <c r="S55">
        <v>2.0326271653175354E-2</v>
      </c>
      <c r="T55">
        <v>5.3061410784721375E-2</v>
      </c>
      <c r="U55" t="s">
        <v>102</v>
      </c>
      <c r="V55" t="s">
        <v>85</v>
      </c>
      <c r="W55">
        <v>73.524154663085938</v>
      </c>
    </row>
    <row r="56" spans="1:23" x14ac:dyDescent="0.25">
      <c r="A56" s="48" t="str">
        <f t="shared" si="0"/>
        <v>42233All2_4AllMulti</v>
      </c>
      <c r="B56" s="7" t="s">
        <v>18</v>
      </c>
      <c r="C56" s="35">
        <v>42233</v>
      </c>
      <c r="D56">
        <v>4</v>
      </c>
      <c r="E56" t="s">
        <v>109</v>
      </c>
      <c r="F56">
        <v>1.2259946070261265</v>
      </c>
      <c r="G56">
        <v>1.1746548120829876</v>
      </c>
      <c r="H56">
        <v>1599</v>
      </c>
      <c r="I56">
        <v>1.206600545994913</v>
      </c>
      <c r="J56">
        <v>1.126549147739105</v>
      </c>
      <c r="K56">
        <v>930</v>
      </c>
      <c r="L56">
        <v>1.9394060596823692E-2</v>
      </c>
      <c r="M56">
        <v>1.5819042921066284</v>
      </c>
      <c r="N56">
        <v>7618</v>
      </c>
      <c r="O56">
        <v>4.7197040170431137E-2</v>
      </c>
      <c r="P56">
        <v>-4.1093666106462479E-2</v>
      </c>
      <c r="Q56">
        <v>-1.2444118969142437E-2</v>
      </c>
      <c r="R56">
        <v>1.9394060596823692E-2</v>
      </c>
      <c r="S56">
        <v>5.1228463649749756E-2</v>
      </c>
      <c r="T56">
        <v>7.9881787300109863E-2</v>
      </c>
      <c r="U56" t="s">
        <v>18</v>
      </c>
      <c r="V56" t="s">
        <v>85</v>
      </c>
      <c r="W56">
        <v>71.642822265625</v>
      </c>
    </row>
    <row r="57" spans="1:23" x14ac:dyDescent="0.25">
      <c r="A57" s="48" t="str">
        <f t="shared" si="0"/>
        <v>42233All2_4SmartAC-onlyMulti</v>
      </c>
      <c r="B57" s="7" t="s">
        <v>18</v>
      </c>
      <c r="C57" s="35">
        <v>42233</v>
      </c>
      <c r="D57">
        <v>4</v>
      </c>
      <c r="E57" t="s">
        <v>109</v>
      </c>
      <c r="F57">
        <v>1.2259946070261265</v>
      </c>
      <c r="G57">
        <v>1.1746548120829876</v>
      </c>
      <c r="H57">
        <v>1599</v>
      </c>
      <c r="I57">
        <v>1.206600545994913</v>
      </c>
      <c r="J57">
        <v>1.126549147739105</v>
      </c>
      <c r="K57">
        <v>930</v>
      </c>
      <c r="L57">
        <v>1.9394060596823692E-2</v>
      </c>
      <c r="M57">
        <v>1.5819042921066284</v>
      </c>
      <c r="N57">
        <v>7618</v>
      </c>
      <c r="O57">
        <v>4.7197040170431137E-2</v>
      </c>
      <c r="P57">
        <v>-4.1093666106462479E-2</v>
      </c>
      <c r="Q57">
        <v>-1.2444118969142437E-2</v>
      </c>
      <c r="R57">
        <v>1.9394060596823692E-2</v>
      </c>
      <c r="S57">
        <v>5.1228463649749756E-2</v>
      </c>
      <c r="T57">
        <v>7.9881787300109863E-2</v>
      </c>
      <c r="U57" t="s">
        <v>102</v>
      </c>
      <c r="V57" t="s">
        <v>85</v>
      </c>
      <c r="W57">
        <v>71.642822265625</v>
      </c>
    </row>
    <row r="58" spans="1:23" x14ac:dyDescent="0.25">
      <c r="A58" s="48" t="str">
        <f t="shared" si="0"/>
        <v>42233All2_5AllMulti</v>
      </c>
      <c r="B58" s="7" t="s">
        <v>18</v>
      </c>
      <c r="C58" s="35">
        <v>42233</v>
      </c>
      <c r="D58">
        <v>5</v>
      </c>
      <c r="E58" t="s">
        <v>109</v>
      </c>
      <c r="F58">
        <v>1.1332527916930129</v>
      </c>
      <c r="G58">
        <v>1.0944053279658663</v>
      </c>
      <c r="H58">
        <v>1599</v>
      </c>
      <c r="I58">
        <v>1.1073422026996145</v>
      </c>
      <c r="J58">
        <v>0.98414629834879963</v>
      </c>
      <c r="K58">
        <v>930</v>
      </c>
      <c r="L58">
        <v>2.5910589843988419E-2</v>
      </c>
      <c r="M58">
        <v>2.286391019821167</v>
      </c>
      <c r="N58">
        <v>7618</v>
      </c>
      <c r="O58">
        <v>4.2314182966947556E-2</v>
      </c>
      <c r="P58">
        <v>-2.8319267556071281E-2</v>
      </c>
      <c r="Q58">
        <v>-2.633711788803339E-3</v>
      </c>
      <c r="R58">
        <v>2.5910589843988419E-2</v>
      </c>
      <c r="S58">
        <v>5.4451506584882736E-2</v>
      </c>
      <c r="T58">
        <v>8.0140449106693268E-2</v>
      </c>
      <c r="U58" t="s">
        <v>18</v>
      </c>
      <c r="V58" t="s">
        <v>85</v>
      </c>
      <c r="W58">
        <v>70.014442443847656</v>
      </c>
    </row>
    <row r="59" spans="1:23" x14ac:dyDescent="0.25">
      <c r="A59" s="48" t="str">
        <f t="shared" si="0"/>
        <v>42233All2_5SmartAC-onlyMulti</v>
      </c>
      <c r="B59" s="7" t="s">
        <v>18</v>
      </c>
      <c r="C59" s="35">
        <v>42233</v>
      </c>
      <c r="D59">
        <v>5</v>
      </c>
      <c r="E59" t="s">
        <v>109</v>
      </c>
      <c r="F59">
        <v>1.1332527916930129</v>
      </c>
      <c r="G59">
        <v>1.0944053279658663</v>
      </c>
      <c r="H59">
        <v>1599</v>
      </c>
      <c r="I59">
        <v>1.1073422026996145</v>
      </c>
      <c r="J59">
        <v>0.98414629834879963</v>
      </c>
      <c r="K59">
        <v>930</v>
      </c>
      <c r="L59">
        <v>2.5910589843988419E-2</v>
      </c>
      <c r="M59">
        <v>2.286391019821167</v>
      </c>
      <c r="N59">
        <v>7618</v>
      </c>
      <c r="O59">
        <v>4.2314182966947556E-2</v>
      </c>
      <c r="P59">
        <v>-2.8319267556071281E-2</v>
      </c>
      <c r="Q59">
        <v>-2.633711788803339E-3</v>
      </c>
      <c r="R59">
        <v>2.5910589843988419E-2</v>
      </c>
      <c r="S59">
        <v>5.4451506584882736E-2</v>
      </c>
      <c r="T59">
        <v>8.0140449106693268E-2</v>
      </c>
      <c r="U59" t="s">
        <v>102</v>
      </c>
      <c r="V59" t="s">
        <v>85</v>
      </c>
      <c r="W59">
        <v>70.014442443847656</v>
      </c>
    </row>
    <row r="60" spans="1:23" x14ac:dyDescent="0.25">
      <c r="A60" s="48" t="str">
        <f t="shared" si="0"/>
        <v>42233All2_6AllMulti</v>
      </c>
      <c r="B60" s="7" t="s">
        <v>18</v>
      </c>
      <c r="C60" s="35">
        <v>42233</v>
      </c>
      <c r="D60">
        <v>6</v>
      </c>
      <c r="E60" t="s">
        <v>109</v>
      </c>
      <c r="F60">
        <v>1.1261406087458945</v>
      </c>
      <c r="G60">
        <v>1.0043725908669014</v>
      </c>
      <c r="H60">
        <v>1599</v>
      </c>
      <c r="I60">
        <v>1.1585921497180127</v>
      </c>
      <c r="J60">
        <v>1.0390742602909948</v>
      </c>
      <c r="K60">
        <v>930</v>
      </c>
      <c r="L60">
        <v>-3.2451540231704712E-2</v>
      </c>
      <c r="M60">
        <v>-2.8816597461700439</v>
      </c>
      <c r="N60">
        <v>7618</v>
      </c>
      <c r="O60">
        <v>4.2329814285039902E-2</v>
      </c>
      <c r="P60">
        <v>-8.6701430380344391E-2</v>
      </c>
      <c r="Q60">
        <v>-6.1006385833024979E-2</v>
      </c>
      <c r="R60">
        <v>-3.2451540231704712E-2</v>
      </c>
      <c r="S60">
        <v>-3.9000804536044598E-3</v>
      </c>
      <c r="T60">
        <v>2.1798349916934967E-2</v>
      </c>
      <c r="U60" t="s">
        <v>18</v>
      </c>
      <c r="V60" t="s">
        <v>85</v>
      </c>
      <c r="W60">
        <v>69.136650085449219</v>
      </c>
    </row>
    <row r="61" spans="1:23" x14ac:dyDescent="0.25">
      <c r="A61" s="48" t="str">
        <f t="shared" si="0"/>
        <v>42233All2_6SmartAC-onlyMulti</v>
      </c>
      <c r="B61" s="7" t="s">
        <v>18</v>
      </c>
      <c r="C61" s="35">
        <v>42233</v>
      </c>
      <c r="D61">
        <v>6</v>
      </c>
      <c r="E61" t="s">
        <v>109</v>
      </c>
      <c r="F61">
        <v>1.1261406087458945</v>
      </c>
      <c r="G61">
        <v>1.0043725908669014</v>
      </c>
      <c r="H61">
        <v>1599</v>
      </c>
      <c r="I61">
        <v>1.1585921497180127</v>
      </c>
      <c r="J61">
        <v>1.0390742602909948</v>
      </c>
      <c r="K61">
        <v>930</v>
      </c>
      <c r="L61">
        <v>-3.2451540231704712E-2</v>
      </c>
      <c r="M61">
        <v>-2.8816597461700439</v>
      </c>
      <c r="N61">
        <v>7618</v>
      </c>
      <c r="O61">
        <v>4.2329814285039902E-2</v>
      </c>
      <c r="P61">
        <v>-8.6701430380344391E-2</v>
      </c>
      <c r="Q61">
        <v>-6.1006385833024979E-2</v>
      </c>
      <c r="R61">
        <v>-3.2451540231704712E-2</v>
      </c>
      <c r="S61">
        <v>-3.9000804536044598E-3</v>
      </c>
      <c r="T61">
        <v>2.1798349916934967E-2</v>
      </c>
      <c r="U61" t="s">
        <v>102</v>
      </c>
      <c r="V61" t="s">
        <v>85</v>
      </c>
      <c r="W61">
        <v>69.136650085449219</v>
      </c>
    </row>
    <row r="62" spans="1:23" x14ac:dyDescent="0.25">
      <c r="A62" s="48" t="str">
        <f t="shared" si="0"/>
        <v>42233All2_7AllMulti</v>
      </c>
      <c r="B62" s="7" t="s">
        <v>18</v>
      </c>
      <c r="C62" s="35">
        <v>42233</v>
      </c>
      <c r="D62">
        <v>7</v>
      </c>
      <c r="E62" t="s">
        <v>109</v>
      </c>
      <c r="F62">
        <v>1.2238986048549572</v>
      </c>
      <c r="G62">
        <v>1.0265689033372263</v>
      </c>
      <c r="H62">
        <v>1599</v>
      </c>
      <c r="I62">
        <v>1.2475865853412549</v>
      </c>
      <c r="J62">
        <v>1.0557537259015266</v>
      </c>
      <c r="K62">
        <v>930</v>
      </c>
      <c r="L62">
        <v>-2.3687981069087982E-2</v>
      </c>
      <c r="M62">
        <v>-1.9354528188705444</v>
      </c>
      <c r="N62">
        <v>7618</v>
      </c>
      <c r="O62">
        <v>4.3099604547023773E-2</v>
      </c>
      <c r="P62">
        <v>-7.8924432396888733E-2</v>
      </c>
      <c r="Q62">
        <v>-5.2762113511562347E-2</v>
      </c>
      <c r="R62">
        <v>-2.3687981069087982E-2</v>
      </c>
      <c r="S62">
        <v>5.3827022202312946E-3</v>
      </c>
      <c r="T62">
        <v>3.1548470258712769E-2</v>
      </c>
      <c r="U62" t="s">
        <v>18</v>
      </c>
      <c r="V62" t="s">
        <v>85</v>
      </c>
      <c r="W62">
        <v>71.689811706542969</v>
      </c>
    </row>
    <row r="63" spans="1:23" x14ac:dyDescent="0.25">
      <c r="A63" s="48" t="str">
        <f t="shared" si="0"/>
        <v>42233All2_7SmartAC-onlyMulti</v>
      </c>
      <c r="B63" s="7" t="s">
        <v>18</v>
      </c>
      <c r="C63" s="35">
        <v>42233</v>
      </c>
      <c r="D63">
        <v>7</v>
      </c>
      <c r="E63" t="s">
        <v>109</v>
      </c>
      <c r="F63">
        <v>1.2238986048549572</v>
      </c>
      <c r="G63">
        <v>1.0265689033372263</v>
      </c>
      <c r="H63">
        <v>1599</v>
      </c>
      <c r="I63">
        <v>1.2475865853412549</v>
      </c>
      <c r="J63">
        <v>1.0557537259015266</v>
      </c>
      <c r="K63">
        <v>930</v>
      </c>
      <c r="L63">
        <v>-2.3687981069087982E-2</v>
      </c>
      <c r="M63">
        <v>-1.9354528188705444</v>
      </c>
      <c r="N63">
        <v>7618</v>
      </c>
      <c r="O63">
        <v>4.3099604547023773E-2</v>
      </c>
      <c r="P63">
        <v>-7.8924432396888733E-2</v>
      </c>
      <c r="Q63">
        <v>-5.2762113511562347E-2</v>
      </c>
      <c r="R63">
        <v>-2.3687981069087982E-2</v>
      </c>
      <c r="S63">
        <v>5.3827022202312946E-3</v>
      </c>
      <c r="T63">
        <v>3.1548470258712769E-2</v>
      </c>
      <c r="U63" t="s">
        <v>102</v>
      </c>
      <c r="V63" t="s">
        <v>85</v>
      </c>
      <c r="W63">
        <v>71.689811706542969</v>
      </c>
    </row>
    <row r="64" spans="1:23" x14ac:dyDescent="0.25">
      <c r="A64" s="48" t="str">
        <f t="shared" si="0"/>
        <v>42233All2_8AllMulti</v>
      </c>
      <c r="B64" s="7" t="s">
        <v>18</v>
      </c>
      <c r="C64" s="35">
        <v>42233</v>
      </c>
      <c r="D64">
        <v>8</v>
      </c>
      <c r="E64" t="s">
        <v>109</v>
      </c>
      <c r="F64">
        <v>1.1999338197423723</v>
      </c>
      <c r="G64">
        <v>1.0336142180311967</v>
      </c>
      <c r="H64">
        <v>1599</v>
      </c>
      <c r="I64">
        <v>1.2148696840323132</v>
      </c>
      <c r="J64">
        <v>1.0436234509503117</v>
      </c>
      <c r="K64">
        <v>930</v>
      </c>
      <c r="L64">
        <v>-1.4935864135622978E-2</v>
      </c>
      <c r="M64">
        <v>-1.2447240352630615</v>
      </c>
      <c r="N64">
        <v>7618</v>
      </c>
      <c r="O64">
        <v>4.288671538233757E-2</v>
      </c>
      <c r="P64">
        <v>-6.9899477064609528E-2</v>
      </c>
      <c r="Q64">
        <v>-4.3866384774446487E-2</v>
      </c>
      <c r="R64">
        <v>-1.4935864135622978E-2</v>
      </c>
      <c r="S64">
        <v>1.3991225510835648E-2</v>
      </c>
      <c r="T64">
        <v>4.0027748793363571E-2</v>
      </c>
      <c r="U64" t="s">
        <v>18</v>
      </c>
      <c r="V64" t="s">
        <v>85</v>
      </c>
      <c r="W64">
        <v>76.70648193359375</v>
      </c>
    </row>
    <row r="65" spans="1:23" x14ac:dyDescent="0.25">
      <c r="A65" s="48" t="str">
        <f t="shared" si="0"/>
        <v>42233All2_8SmartAC-onlyMulti</v>
      </c>
      <c r="B65" s="7" t="s">
        <v>18</v>
      </c>
      <c r="C65" s="35">
        <v>42233</v>
      </c>
      <c r="D65">
        <v>8</v>
      </c>
      <c r="E65" t="s">
        <v>109</v>
      </c>
      <c r="F65">
        <v>1.1999338197423723</v>
      </c>
      <c r="G65">
        <v>1.0336142180311967</v>
      </c>
      <c r="H65">
        <v>1599</v>
      </c>
      <c r="I65">
        <v>1.2148696840323132</v>
      </c>
      <c r="J65">
        <v>1.0436234509503117</v>
      </c>
      <c r="K65">
        <v>930</v>
      </c>
      <c r="L65">
        <v>-1.4935864135622978E-2</v>
      </c>
      <c r="M65">
        <v>-1.2447240352630615</v>
      </c>
      <c r="N65">
        <v>7618</v>
      </c>
      <c r="O65">
        <v>4.288671538233757E-2</v>
      </c>
      <c r="P65">
        <v>-6.9899477064609528E-2</v>
      </c>
      <c r="Q65">
        <v>-4.3866384774446487E-2</v>
      </c>
      <c r="R65">
        <v>-1.4935864135622978E-2</v>
      </c>
      <c r="S65">
        <v>1.3991225510835648E-2</v>
      </c>
      <c r="T65">
        <v>4.0027748793363571E-2</v>
      </c>
      <c r="U65" t="s">
        <v>102</v>
      </c>
      <c r="V65" t="s">
        <v>85</v>
      </c>
      <c r="W65">
        <v>76.70648193359375</v>
      </c>
    </row>
    <row r="66" spans="1:23" x14ac:dyDescent="0.25">
      <c r="A66" s="48" t="str">
        <f t="shared" ref="A66:A129" si="1">CONCATENATE(C66,B66,E66,"_",D66,U66,V66)</f>
        <v>42233All2_9AllMulti</v>
      </c>
      <c r="B66" s="7" t="s">
        <v>18</v>
      </c>
      <c r="C66" s="35">
        <v>42233</v>
      </c>
      <c r="D66">
        <v>9</v>
      </c>
      <c r="E66" t="s">
        <v>109</v>
      </c>
      <c r="F66">
        <v>1.0898232229247677</v>
      </c>
      <c r="G66">
        <v>1.1768750474459611</v>
      </c>
      <c r="H66">
        <v>1599</v>
      </c>
      <c r="I66">
        <v>1.0972794986499521</v>
      </c>
      <c r="J66">
        <v>1.2320425211497614</v>
      </c>
      <c r="K66">
        <v>930</v>
      </c>
      <c r="L66">
        <v>-7.4562756344676018E-3</v>
      </c>
      <c r="M66">
        <v>-0.68417292833328247</v>
      </c>
      <c r="N66">
        <v>7618</v>
      </c>
      <c r="O66">
        <v>4.9983695149421692E-2</v>
      </c>
      <c r="P66">
        <v>-7.1515381336212158E-2</v>
      </c>
      <c r="Q66">
        <v>-4.1174277663230896E-2</v>
      </c>
      <c r="R66">
        <v>-7.4562756344676018E-3</v>
      </c>
      <c r="S66">
        <v>2.6257727295160294E-2</v>
      </c>
      <c r="T66">
        <v>5.6602828204631805E-2</v>
      </c>
      <c r="U66" t="s">
        <v>18</v>
      </c>
      <c r="V66" t="s">
        <v>85</v>
      </c>
      <c r="W66">
        <v>81.964820861816406</v>
      </c>
    </row>
    <row r="67" spans="1:23" x14ac:dyDescent="0.25">
      <c r="A67" s="48" t="str">
        <f t="shared" si="1"/>
        <v>42233All2_9SmartAC-onlyMulti</v>
      </c>
      <c r="B67" s="7" t="s">
        <v>18</v>
      </c>
      <c r="C67" s="35">
        <v>42233</v>
      </c>
      <c r="D67">
        <v>9</v>
      </c>
      <c r="E67" t="s">
        <v>109</v>
      </c>
      <c r="F67">
        <v>1.0898232229247677</v>
      </c>
      <c r="G67">
        <v>1.1768750474459611</v>
      </c>
      <c r="H67">
        <v>1599</v>
      </c>
      <c r="I67">
        <v>1.0972794986499521</v>
      </c>
      <c r="J67">
        <v>1.2320425211497614</v>
      </c>
      <c r="K67">
        <v>930</v>
      </c>
      <c r="L67">
        <v>-7.4562756344676018E-3</v>
      </c>
      <c r="M67">
        <v>-0.68417292833328247</v>
      </c>
      <c r="N67">
        <v>7618</v>
      </c>
      <c r="O67">
        <v>4.9983695149421692E-2</v>
      </c>
      <c r="P67">
        <v>-7.1515381336212158E-2</v>
      </c>
      <c r="Q67">
        <v>-4.1174277663230896E-2</v>
      </c>
      <c r="R67">
        <v>-7.4562756344676018E-3</v>
      </c>
      <c r="S67">
        <v>2.6257727295160294E-2</v>
      </c>
      <c r="T67">
        <v>5.6602828204631805E-2</v>
      </c>
      <c r="U67" t="s">
        <v>102</v>
      </c>
      <c r="V67" t="s">
        <v>85</v>
      </c>
      <c r="W67">
        <v>81.964820861816406</v>
      </c>
    </row>
    <row r="68" spans="1:23" x14ac:dyDescent="0.25">
      <c r="A68" s="48" t="str">
        <f t="shared" si="1"/>
        <v>42233All2_10AllMulti</v>
      </c>
      <c r="B68" s="7" t="s">
        <v>18</v>
      </c>
      <c r="C68" s="35">
        <v>42233</v>
      </c>
      <c r="D68">
        <v>10</v>
      </c>
      <c r="E68" t="s">
        <v>109</v>
      </c>
      <c r="F68">
        <v>1.0183657360907747</v>
      </c>
      <c r="G68">
        <v>1.5590903758916244</v>
      </c>
      <c r="H68">
        <v>1599</v>
      </c>
      <c r="I68">
        <v>1.0158153765629723</v>
      </c>
      <c r="J68">
        <v>1.5495039698492168</v>
      </c>
      <c r="K68">
        <v>930</v>
      </c>
      <c r="L68">
        <v>2.5503595825284719E-3</v>
      </c>
      <c r="M68">
        <v>0.25043651461601257</v>
      </c>
      <c r="N68">
        <v>7618</v>
      </c>
      <c r="O68">
        <v>6.4045742154121399E-2</v>
      </c>
      <c r="P68">
        <v>-7.9530663788318634E-2</v>
      </c>
      <c r="Q68">
        <v>-4.0653616189956665E-2</v>
      </c>
      <c r="R68">
        <v>2.5503595825284719E-3</v>
      </c>
      <c r="S68">
        <v>4.5749213546514511E-2</v>
      </c>
      <c r="T68">
        <v>8.4631383419036865E-2</v>
      </c>
      <c r="U68" t="s">
        <v>18</v>
      </c>
      <c r="V68" t="s">
        <v>85</v>
      </c>
      <c r="W68">
        <v>86.910736083984375</v>
      </c>
    </row>
    <row r="69" spans="1:23" x14ac:dyDescent="0.25">
      <c r="A69" s="48" t="str">
        <f t="shared" si="1"/>
        <v>42233All2_10SmartAC-onlyMulti</v>
      </c>
      <c r="B69" s="7" t="s">
        <v>18</v>
      </c>
      <c r="C69" s="35">
        <v>42233</v>
      </c>
      <c r="D69">
        <v>10</v>
      </c>
      <c r="E69" t="s">
        <v>109</v>
      </c>
      <c r="F69">
        <v>1.0183657360907747</v>
      </c>
      <c r="G69">
        <v>1.5590903758916244</v>
      </c>
      <c r="H69">
        <v>1599</v>
      </c>
      <c r="I69">
        <v>1.0158153765629723</v>
      </c>
      <c r="J69">
        <v>1.5495039698492168</v>
      </c>
      <c r="K69">
        <v>930</v>
      </c>
      <c r="L69">
        <v>2.5503595825284719E-3</v>
      </c>
      <c r="M69">
        <v>0.25043651461601257</v>
      </c>
      <c r="N69">
        <v>7618</v>
      </c>
      <c r="O69">
        <v>6.4045742154121399E-2</v>
      </c>
      <c r="P69">
        <v>-7.9530663788318634E-2</v>
      </c>
      <c r="Q69">
        <v>-4.0653616189956665E-2</v>
      </c>
      <c r="R69">
        <v>2.5503595825284719E-3</v>
      </c>
      <c r="S69">
        <v>4.5749213546514511E-2</v>
      </c>
      <c r="T69">
        <v>8.4631383419036865E-2</v>
      </c>
      <c r="U69" t="s">
        <v>102</v>
      </c>
      <c r="V69" t="s">
        <v>85</v>
      </c>
      <c r="W69">
        <v>86.910736083984375</v>
      </c>
    </row>
    <row r="70" spans="1:23" x14ac:dyDescent="0.25">
      <c r="A70" s="48" t="str">
        <f t="shared" si="1"/>
        <v>42233All2_11AllMulti</v>
      </c>
      <c r="B70" s="7" t="s">
        <v>18</v>
      </c>
      <c r="C70" s="35">
        <v>42233</v>
      </c>
      <c r="D70">
        <v>11</v>
      </c>
      <c r="E70" t="s">
        <v>109</v>
      </c>
      <c r="F70">
        <v>1.0265371202972937</v>
      </c>
      <c r="G70">
        <v>1.9567495121457688</v>
      </c>
      <c r="H70">
        <v>1599</v>
      </c>
      <c r="I70">
        <v>1.0155460192320718</v>
      </c>
      <c r="J70">
        <v>2.0081827766118012</v>
      </c>
      <c r="K70">
        <v>930</v>
      </c>
      <c r="L70">
        <v>1.0991101153194904E-2</v>
      </c>
      <c r="M70">
        <v>1.0706969499588013</v>
      </c>
      <c r="N70">
        <v>7618</v>
      </c>
      <c r="O70">
        <v>8.2041949033737183E-2</v>
      </c>
      <c r="P70">
        <v>-9.4153858721256256E-2</v>
      </c>
      <c r="Q70">
        <v>-4.4352758675813675E-2</v>
      </c>
      <c r="R70">
        <v>1.0991101153194904E-2</v>
      </c>
      <c r="S70">
        <v>6.6328398883342743E-2</v>
      </c>
      <c r="T70">
        <v>0.11613606661558151</v>
      </c>
      <c r="U70" t="s">
        <v>18</v>
      </c>
      <c r="V70" t="s">
        <v>85</v>
      </c>
      <c r="W70">
        <v>90.929115295410156</v>
      </c>
    </row>
    <row r="71" spans="1:23" x14ac:dyDescent="0.25">
      <c r="A71" s="48" t="str">
        <f t="shared" si="1"/>
        <v>42233All2_11SmartAC-onlyMulti</v>
      </c>
      <c r="B71" s="7" t="s">
        <v>18</v>
      </c>
      <c r="C71" s="35">
        <v>42233</v>
      </c>
      <c r="D71">
        <v>11</v>
      </c>
      <c r="E71" t="s">
        <v>109</v>
      </c>
      <c r="F71">
        <v>1.0265371202972937</v>
      </c>
      <c r="G71">
        <v>1.9567495121457688</v>
      </c>
      <c r="H71">
        <v>1599</v>
      </c>
      <c r="I71">
        <v>1.0155460192320718</v>
      </c>
      <c r="J71">
        <v>2.0081827766118012</v>
      </c>
      <c r="K71">
        <v>930</v>
      </c>
      <c r="L71">
        <v>1.0991101153194904E-2</v>
      </c>
      <c r="M71">
        <v>1.0706969499588013</v>
      </c>
      <c r="N71">
        <v>7618</v>
      </c>
      <c r="O71">
        <v>8.2041949033737183E-2</v>
      </c>
      <c r="P71">
        <v>-9.4153858721256256E-2</v>
      </c>
      <c r="Q71">
        <v>-4.4352758675813675E-2</v>
      </c>
      <c r="R71">
        <v>1.0991101153194904E-2</v>
      </c>
      <c r="S71">
        <v>6.6328398883342743E-2</v>
      </c>
      <c r="T71">
        <v>0.11613606661558151</v>
      </c>
      <c r="U71" t="s">
        <v>102</v>
      </c>
      <c r="V71" t="s">
        <v>85</v>
      </c>
      <c r="W71">
        <v>90.929115295410156</v>
      </c>
    </row>
    <row r="72" spans="1:23" x14ac:dyDescent="0.25">
      <c r="A72" s="48" t="str">
        <f t="shared" si="1"/>
        <v>42233All2_12AllMulti</v>
      </c>
      <c r="B72" s="7" t="s">
        <v>18</v>
      </c>
      <c r="C72" s="35">
        <v>42233</v>
      </c>
      <c r="D72">
        <v>12</v>
      </c>
      <c r="E72" t="s">
        <v>109</v>
      </c>
      <c r="F72">
        <v>1.1604754447135335</v>
      </c>
      <c r="G72">
        <v>2.3538522906060564</v>
      </c>
      <c r="H72">
        <v>1599</v>
      </c>
      <c r="I72">
        <v>1.088132390191658</v>
      </c>
      <c r="J72">
        <v>2.3645429280031212</v>
      </c>
      <c r="K72">
        <v>930</v>
      </c>
      <c r="L72">
        <v>7.2343051433563232E-2</v>
      </c>
      <c r="M72">
        <v>6.2339153289794922</v>
      </c>
      <c r="N72">
        <v>7618</v>
      </c>
      <c r="O72">
        <v>9.7349628806114197E-2</v>
      </c>
      <c r="P72">
        <v>-5.2420232445001602E-2</v>
      </c>
      <c r="Q72">
        <v>6.6729388199746609E-3</v>
      </c>
      <c r="R72">
        <v>7.2343051433563232E-2</v>
      </c>
      <c r="S72">
        <v>0.13800537586212158</v>
      </c>
      <c r="T72">
        <v>0.19710633158683777</v>
      </c>
      <c r="U72" t="s">
        <v>18</v>
      </c>
      <c r="V72" t="s">
        <v>85</v>
      </c>
      <c r="W72">
        <v>94.256629943847656</v>
      </c>
    </row>
    <row r="73" spans="1:23" x14ac:dyDescent="0.25">
      <c r="A73" s="48" t="str">
        <f t="shared" si="1"/>
        <v>42233All2_12SmartAC-onlyMulti</v>
      </c>
      <c r="B73" s="7" t="s">
        <v>18</v>
      </c>
      <c r="C73" s="35">
        <v>42233</v>
      </c>
      <c r="D73">
        <v>12</v>
      </c>
      <c r="E73" t="s">
        <v>109</v>
      </c>
      <c r="F73">
        <v>1.1604754447135335</v>
      </c>
      <c r="G73">
        <v>2.3538522906060564</v>
      </c>
      <c r="H73">
        <v>1599</v>
      </c>
      <c r="I73">
        <v>1.088132390191658</v>
      </c>
      <c r="J73">
        <v>2.3645429280031212</v>
      </c>
      <c r="K73">
        <v>930</v>
      </c>
      <c r="L73">
        <v>7.2343051433563232E-2</v>
      </c>
      <c r="M73">
        <v>6.2339153289794922</v>
      </c>
      <c r="N73">
        <v>7618</v>
      </c>
      <c r="O73">
        <v>9.7349628806114197E-2</v>
      </c>
      <c r="P73">
        <v>-5.2420232445001602E-2</v>
      </c>
      <c r="Q73">
        <v>6.6729388199746609E-3</v>
      </c>
      <c r="R73">
        <v>7.2343051433563232E-2</v>
      </c>
      <c r="S73">
        <v>0.13800537586212158</v>
      </c>
      <c r="T73">
        <v>0.19710633158683777</v>
      </c>
      <c r="U73" t="s">
        <v>102</v>
      </c>
      <c r="V73" t="s">
        <v>85</v>
      </c>
      <c r="W73">
        <v>94.256629943847656</v>
      </c>
    </row>
    <row r="74" spans="1:23" x14ac:dyDescent="0.25">
      <c r="A74" s="48" t="str">
        <f t="shared" si="1"/>
        <v>42233All2_13AllMulti</v>
      </c>
      <c r="B74" t="s">
        <v>18</v>
      </c>
      <c r="C74" s="35">
        <v>42233</v>
      </c>
      <c r="D74">
        <v>13</v>
      </c>
      <c r="E74" t="s">
        <v>109</v>
      </c>
      <c r="F74">
        <v>1.3853669400555102</v>
      </c>
      <c r="G74">
        <v>2.6309421027201436</v>
      </c>
      <c r="H74">
        <v>1599</v>
      </c>
      <c r="I74">
        <v>1.2938828820919754</v>
      </c>
      <c r="J74">
        <v>2.530988245164056</v>
      </c>
      <c r="K74">
        <v>930</v>
      </c>
      <c r="L74">
        <v>9.1484054923057556E-2</v>
      </c>
      <c r="M74">
        <v>6.6035976409912109</v>
      </c>
      <c r="N74">
        <v>7618</v>
      </c>
      <c r="O74">
        <v>0.10591001808643341</v>
      </c>
      <c r="P74">
        <v>-4.4250223785638809E-2</v>
      </c>
      <c r="Q74">
        <v>2.0039275288581848E-2</v>
      </c>
      <c r="R74">
        <v>9.1484054923057556E-2</v>
      </c>
      <c r="S74">
        <v>0.16292035579681396</v>
      </c>
      <c r="T74">
        <v>0.22721832990646362</v>
      </c>
      <c r="U74" t="s">
        <v>18</v>
      </c>
      <c r="V74" t="s">
        <v>85</v>
      </c>
      <c r="W74">
        <v>96.887374877929688</v>
      </c>
    </row>
    <row r="75" spans="1:23" x14ac:dyDescent="0.25">
      <c r="A75" s="48" t="str">
        <f t="shared" si="1"/>
        <v>42233All2_13SmartAC-onlyMulti</v>
      </c>
      <c r="B75" t="s">
        <v>18</v>
      </c>
      <c r="C75" s="35">
        <v>42233</v>
      </c>
      <c r="D75">
        <v>13</v>
      </c>
      <c r="E75" t="s">
        <v>109</v>
      </c>
      <c r="F75">
        <v>1.3853669400555102</v>
      </c>
      <c r="G75">
        <v>2.6309421027201436</v>
      </c>
      <c r="H75">
        <v>1599</v>
      </c>
      <c r="I75">
        <v>1.2938828820919754</v>
      </c>
      <c r="J75">
        <v>2.530988245164056</v>
      </c>
      <c r="K75">
        <v>930</v>
      </c>
      <c r="L75">
        <v>9.1484054923057556E-2</v>
      </c>
      <c r="M75">
        <v>6.6035976409912109</v>
      </c>
      <c r="N75">
        <v>7618</v>
      </c>
      <c r="O75">
        <v>0.10591001808643341</v>
      </c>
      <c r="P75">
        <v>-4.4250223785638809E-2</v>
      </c>
      <c r="Q75">
        <v>2.0039275288581848E-2</v>
      </c>
      <c r="R75">
        <v>9.1484054923057556E-2</v>
      </c>
      <c r="S75">
        <v>0.16292035579681396</v>
      </c>
      <c r="T75">
        <v>0.22721832990646362</v>
      </c>
      <c r="U75" t="s">
        <v>102</v>
      </c>
      <c r="V75" t="s">
        <v>85</v>
      </c>
      <c r="W75">
        <v>96.887374877929688</v>
      </c>
    </row>
    <row r="76" spans="1:23" x14ac:dyDescent="0.25">
      <c r="A76" s="48" t="str">
        <f t="shared" si="1"/>
        <v>42233All2_14AllMulti</v>
      </c>
      <c r="B76" t="s">
        <v>18</v>
      </c>
      <c r="C76" s="35">
        <v>42233</v>
      </c>
      <c r="D76">
        <v>14</v>
      </c>
      <c r="E76" t="s">
        <v>109</v>
      </c>
      <c r="F76">
        <v>1.6889587567986502</v>
      </c>
      <c r="G76">
        <v>2.7977872416856515</v>
      </c>
      <c r="H76">
        <v>1599</v>
      </c>
      <c r="I76">
        <v>1.9431440575071695</v>
      </c>
      <c r="J76">
        <v>2.869771962085566</v>
      </c>
      <c r="K76">
        <v>930</v>
      </c>
      <c r="L76">
        <v>-0.25418528914451599</v>
      </c>
      <c r="M76">
        <v>-15.049822807312012</v>
      </c>
      <c r="N76">
        <v>7618</v>
      </c>
      <c r="O76">
        <v>0.11726377159357071</v>
      </c>
      <c r="P76">
        <v>-0.4044705331325531</v>
      </c>
      <c r="Q76">
        <v>-0.33328908681869507</v>
      </c>
      <c r="R76">
        <v>-0.25418528914451599</v>
      </c>
      <c r="S76">
        <v>-0.17509087920188904</v>
      </c>
      <c r="T76">
        <v>-0.10390003770589828</v>
      </c>
      <c r="U76" t="s">
        <v>18</v>
      </c>
      <c r="V76" t="s">
        <v>85</v>
      </c>
      <c r="W76">
        <v>99.367813110351562</v>
      </c>
    </row>
    <row r="77" spans="1:23" x14ac:dyDescent="0.25">
      <c r="A77" s="48" t="str">
        <f t="shared" si="1"/>
        <v>42233All2_14SmartAC-onlyMulti</v>
      </c>
      <c r="B77" t="s">
        <v>18</v>
      </c>
      <c r="C77" s="35">
        <v>42233</v>
      </c>
      <c r="D77">
        <v>14</v>
      </c>
      <c r="E77" t="s">
        <v>109</v>
      </c>
      <c r="F77">
        <v>1.6889587567986502</v>
      </c>
      <c r="G77">
        <v>2.7977872416856515</v>
      </c>
      <c r="H77">
        <v>1599</v>
      </c>
      <c r="I77">
        <v>1.9431440575071695</v>
      </c>
      <c r="J77">
        <v>2.869771962085566</v>
      </c>
      <c r="K77">
        <v>930</v>
      </c>
      <c r="L77">
        <v>-0.25418528914451599</v>
      </c>
      <c r="M77">
        <v>-15.049822807312012</v>
      </c>
      <c r="N77">
        <v>7618</v>
      </c>
      <c r="O77">
        <v>0.11726377159357071</v>
      </c>
      <c r="P77">
        <v>-0.4044705331325531</v>
      </c>
      <c r="Q77">
        <v>-0.33328908681869507</v>
      </c>
      <c r="R77">
        <v>-0.25418528914451599</v>
      </c>
      <c r="S77">
        <v>-0.17509087920188904</v>
      </c>
      <c r="T77">
        <v>-0.10390003770589828</v>
      </c>
      <c r="U77" t="s">
        <v>102</v>
      </c>
      <c r="V77" t="s">
        <v>85</v>
      </c>
      <c r="W77">
        <v>99.367813110351562</v>
      </c>
    </row>
    <row r="78" spans="1:23" x14ac:dyDescent="0.25">
      <c r="A78" s="48" t="str">
        <f t="shared" si="1"/>
        <v>42233All2_15AllMulti</v>
      </c>
      <c r="B78" t="s">
        <v>18</v>
      </c>
      <c r="C78" s="35">
        <v>42233</v>
      </c>
      <c r="D78">
        <v>15</v>
      </c>
      <c r="E78" t="s">
        <v>109</v>
      </c>
      <c r="F78">
        <v>2.1127226524680482</v>
      </c>
      <c r="G78">
        <v>2.9302355847493398</v>
      </c>
      <c r="H78">
        <v>1599</v>
      </c>
      <c r="I78">
        <v>2.4237337007417237</v>
      </c>
      <c r="J78">
        <v>3.0328922551466873</v>
      </c>
      <c r="K78">
        <v>930</v>
      </c>
      <c r="L78">
        <v>-0.31101104617118835</v>
      </c>
      <c r="M78">
        <v>-14.720865249633789</v>
      </c>
      <c r="N78">
        <v>7618</v>
      </c>
      <c r="O78">
        <v>0.12353368848562241</v>
      </c>
      <c r="P78">
        <v>-0.46933183073997498</v>
      </c>
      <c r="Q78">
        <v>-0.39434438943862915</v>
      </c>
      <c r="R78">
        <v>-0.31101104617118835</v>
      </c>
      <c r="S78">
        <v>-0.22768756747245789</v>
      </c>
      <c r="T78">
        <v>-0.15269027650356293</v>
      </c>
      <c r="U78" t="s">
        <v>18</v>
      </c>
      <c r="V78" t="s">
        <v>85</v>
      </c>
      <c r="W78">
        <v>100.34812164306641</v>
      </c>
    </row>
    <row r="79" spans="1:23" x14ac:dyDescent="0.25">
      <c r="A79" s="48" t="str">
        <f t="shared" si="1"/>
        <v>42233All2_15SmartAC-onlyMulti</v>
      </c>
      <c r="B79" t="s">
        <v>18</v>
      </c>
      <c r="C79" s="35">
        <v>42233</v>
      </c>
      <c r="D79">
        <v>15</v>
      </c>
      <c r="E79" t="s">
        <v>109</v>
      </c>
      <c r="F79">
        <v>2.1127226524680482</v>
      </c>
      <c r="G79">
        <v>2.9302355847493398</v>
      </c>
      <c r="H79">
        <v>1599</v>
      </c>
      <c r="I79">
        <v>2.4237337007417237</v>
      </c>
      <c r="J79">
        <v>3.0328922551466873</v>
      </c>
      <c r="K79">
        <v>930</v>
      </c>
      <c r="L79">
        <v>-0.31101104617118835</v>
      </c>
      <c r="M79">
        <v>-14.720865249633789</v>
      </c>
      <c r="N79">
        <v>7618</v>
      </c>
      <c r="O79">
        <v>0.12353368848562241</v>
      </c>
      <c r="P79">
        <v>-0.46933183073997498</v>
      </c>
      <c r="Q79">
        <v>-0.39434438943862915</v>
      </c>
      <c r="R79">
        <v>-0.31101104617118835</v>
      </c>
      <c r="S79">
        <v>-0.22768756747245789</v>
      </c>
      <c r="T79">
        <v>-0.15269027650356293</v>
      </c>
      <c r="U79" t="s">
        <v>102</v>
      </c>
      <c r="V79" t="s">
        <v>85</v>
      </c>
      <c r="W79">
        <v>100.34812164306641</v>
      </c>
    </row>
    <row r="80" spans="1:23" x14ac:dyDescent="0.25">
      <c r="A80" s="48" t="str">
        <f t="shared" si="1"/>
        <v>42233All2_16AllMulti</v>
      </c>
      <c r="B80" t="s">
        <v>18</v>
      </c>
      <c r="C80" s="35">
        <v>42233</v>
      </c>
      <c r="D80">
        <v>16</v>
      </c>
      <c r="E80" t="s">
        <v>109</v>
      </c>
      <c r="F80">
        <v>2.6418978435029925</v>
      </c>
      <c r="G80">
        <v>3.0258786378339178</v>
      </c>
      <c r="H80">
        <v>1599</v>
      </c>
      <c r="I80">
        <v>2.9545803725902955</v>
      </c>
      <c r="J80">
        <v>3.017777788977519</v>
      </c>
      <c r="K80">
        <v>930</v>
      </c>
      <c r="L80">
        <v>-0.31268253922462463</v>
      </c>
      <c r="M80">
        <v>-11.835526466369629</v>
      </c>
      <c r="N80">
        <v>7618</v>
      </c>
      <c r="O80">
        <v>0.12457326054573059</v>
      </c>
      <c r="P80">
        <v>-0.47233563661575317</v>
      </c>
      <c r="Q80">
        <v>-0.39671716094017029</v>
      </c>
      <c r="R80">
        <v>-0.31268253922462463</v>
      </c>
      <c r="S80">
        <v>-0.22865787148475647</v>
      </c>
      <c r="T80">
        <v>-0.15302944183349609</v>
      </c>
      <c r="U80" t="s">
        <v>18</v>
      </c>
      <c r="V80" t="s">
        <v>85</v>
      </c>
      <c r="W80">
        <v>100.22512817382812</v>
      </c>
    </row>
    <row r="81" spans="1:23" x14ac:dyDescent="0.25">
      <c r="A81" s="48" t="str">
        <f t="shared" si="1"/>
        <v>42233All2_16SmartAC-onlyMulti</v>
      </c>
      <c r="B81" t="s">
        <v>18</v>
      </c>
      <c r="C81" s="35">
        <v>42233</v>
      </c>
      <c r="D81">
        <v>16</v>
      </c>
      <c r="E81" t="s">
        <v>109</v>
      </c>
      <c r="F81">
        <v>2.6418978435029925</v>
      </c>
      <c r="G81">
        <v>3.0258786378339178</v>
      </c>
      <c r="H81">
        <v>1599</v>
      </c>
      <c r="I81">
        <v>2.9545803725902955</v>
      </c>
      <c r="J81">
        <v>3.017777788977519</v>
      </c>
      <c r="K81">
        <v>930</v>
      </c>
      <c r="L81">
        <v>-0.31268253922462463</v>
      </c>
      <c r="M81">
        <v>-11.835526466369629</v>
      </c>
      <c r="N81">
        <v>7618</v>
      </c>
      <c r="O81">
        <v>0.12457326054573059</v>
      </c>
      <c r="P81">
        <v>-0.47233563661575317</v>
      </c>
      <c r="Q81">
        <v>-0.39671716094017029</v>
      </c>
      <c r="R81">
        <v>-0.31268253922462463</v>
      </c>
      <c r="S81">
        <v>-0.22865787148475647</v>
      </c>
      <c r="T81">
        <v>-0.15302944183349609</v>
      </c>
      <c r="U81" t="s">
        <v>102</v>
      </c>
      <c r="V81" t="s">
        <v>85</v>
      </c>
      <c r="W81">
        <v>100.22512817382812</v>
      </c>
    </row>
    <row r="82" spans="1:23" x14ac:dyDescent="0.25">
      <c r="A82" s="48" t="str">
        <f t="shared" si="1"/>
        <v>42233All2_17AllMulti</v>
      </c>
      <c r="B82" t="s">
        <v>18</v>
      </c>
      <c r="C82" s="35">
        <v>42233</v>
      </c>
      <c r="D82">
        <v>17</v>
      </c>
      <c r="E82" t="s">
        <v>109</v>
      </c>
      <c r="F82">
        <v>3.2009479695368226</v>
      </c>
      <c r="G82">
        <v>2.9743909380531557</v>
      </c>
      <c r="H82">
        <v>1599</v>
      </c>
      <c r="I82">
        <v>3.4489621613754289</v>
      </c>
      <c r="J82">
        <v>2.8936879438665009</v>
      </c>
      <c r="K82">
        <v>930</v>
      </c>
      <c r="L82">
        <v>-0.24801419675350189</v>
      </c>
      <c r="M82">
        <v>-7.7481479644775391</v>
      </c>
      <c r="N82">
        <v>7618</v>
      </c>
      <c r="O82">
        <v>0.12056750059127808</v>
      </c>
      <c r="P82">
        <v>-0.40253350138664246</v>
      </c>
      <c r="Q82">
        <v>-0.32934662699699402</v>
      </c>
      <c r="R82">
        <v>-0.24801419675350189</v>
      </c>
      <c r="S82">
        <v>-0.16669142246246338</v>
      </c>
      <c r="T82">
        <v>-9.3494884669780731E-2</v>
      </c>
      <c r="U82" t="s">
        <v>18</v>
      </c>
      <c r="V82" t="s">
        <v>85</v>
      </c>
      <c r="W82">
        <v>98.893280029296875</v>
      </c>
    </row>
    <row r="83" spans="1:23" x14ac:dyDescent="0.25">
      <c r="A83" s="48" t="str">
        <f t="shared" si="1"/>
        <v>42233All2_17SmartAC-onlyMulti</v>
      </c>
      <c r="B83" t="s">
        <v>18</v>
      </c>
      <c r="C83" s="35">
        <v>42233</v>
      </c>
      <c r="D83">
        <v>17</v>
      </c>
      <c r="E83" t="s">
        <v>109</v>
      </c>
      <c r="F83">
        <v>3.2009479695368226</v>
      </c>
      <c r="G83">
        <v>2.9743909380531557</v>
      </c>
      <c r="H83">
        <v>1599</v>
      </c>
      <c r="I83">
        <v>3.4489621613754289</v>
      </c>
      <c r="J83">
        <v>2.8936879438665009</v>
      </c>
      <c r="K83">
        <v>930</v>
      </c>
      <c r="L83">
        <v>-0.24801419675350189</v>
      </c>
      <c r="M83">
        <v>-7.7481479644775391</v>
      </c>
      <c r="N83">
        <v>7618</v>
      </c>
      <c r="O83">
        <v>0.12056750059127808</v>
      </c>
      <c r="P83">
        <v>-0.40253350138664246</v>
      </c>
      <c r="Q83">
        <v>-0.32934662699699402</v>
      </c>
      <c r="R83">
        <v>-0.24801419675350189</v>
      </c>
      <c r="S83">
        <v>-0.16669142246246338</v>
      </c>
      <c r="T83">
        <v>-9.3494884669780731E-2</v>
      </c>
      <c r="U83" t="s">
        <v>102</v>
      </c>
      <c r="V83" t="s">
        <v>85</v>
      </c>
      <c r="W83">
        <v>98.893280029296875</v>
      </c>
    </row>
    <row r="84" spans="1:23" x14ac:dyDescent="0.25">
      <c r="A84" s="48" t="str">
        <f t="shared" si="1"/>
        <v>42233All2_18AllMulti</v>
      </c>
      <c r="B84" t="s">
        <v>18</v>
      </c>
      <c r="C84" s="35">
        <v>42233</v>
      </c>
      <c r="D84">
        <v>18</v>
      </c>
      <c r="E84" t="s">
        <v>109</v>
      </c>
      <c r="F84">
        <v>3.7015684629630523</v>
      </c>
      <c r="G84">
        <v>2.9030164056898244</v>
      </c>
      <c r="H84">
        <v>1599</v>
      </c>
      <c r="I84">
        <v>3.9082713189123299</v>
      </c>
      <c r="J84">
        <v>2.8377075694682632</v>
      </c>
      <c r="K84">
        <v>930</v>
      </c>
      <c r="L84">
        <v>-0.20670285820960999</v>
      </c>
      <c r="M84">
        <v>-5.5841965675354004</v>
      </c>
      <c r="N84">
        <v>7618</v>
      </c>
      <c r="O84">
        <v>0.11802193522453308</v>
      </c>
      <c r="P84">
        <v>-0.35795977711677551</v>
      </c>
      <c r="Q84">
        <v>-0.2863180935382843</v>
      </c>
      <c r="R84">
        <v>-0.20670285820960999</v>
      </c>
      <c r="S84">
        <v>-0.12709707021713257</v>
      </c>
      <c r="T84">
        <v>-5.5445946753025055E-2</v>
      </c>
      <c r="U84" t="s">
        <v>18</v>
      </c>
      <c r="V84" t="s">
        <v>85</v>
      </c>
      <c r="W84">
        <v>96.085456848144531</v>
      </c>
    </row>
    <row r="85" spans="1:23" x14ac:dyDescent="0.25">
      <c r="A85" s="48" t="str">
        <f t="shared" si="1"/>
        <v>42233All2_18SmartAC-onlyMulti</v>
      </c>
      <c r="B85" t="s">
        <v>18</v>
      </c>
      <c r="C85" s="35">
        <v>42233</v>
      </c>
      <c r="D85">
        <v>18</v>
      </c>
      <c r="E85" t="s">
        <v>109</v>
      </c>
      <c r="F85">
        <v>3.7015684629630523</v>
      </c>
      <c r="G85">
        <v>2.9030164056898244</v>
      </c>
      <c r="H85">
        <v>1599</v>
      </c>
      <c r="I85">
        <v>3.9082713189123299</v>
      </c>
      <c r="J85">
        <v>2.8377075694682632</v>
      </c>
      <c r="K85">
        <v>930</v>
      </c>
      <c r="L85">
        <v>-0.20670285820960999</v>
      </c>
      <c r="M85">
        <v>-5.5841965675354004</v>
      </c>
      <c r="N85">
        <v>7618</v>
      </c>
      <c r="O85">
        <v>0.11802193522453308</v>
      </c>
      <c r="P85">
        <v>-0.35795977711677551</v>
      </c>
      <c r="Q85">
        <v>-0.2863180935382843</v>
      </c>
      <c r="R85">
        <v>-0.20670285820960999</v>
      </c>
      <c r="S85">
        <v>-0.12709707021713257</v>
      </c>
      <c r="T85">
        <v>-5.5445946753025055E-2</v>
      </c>
      <c r="U85" t="s">
        <v>102</v>
      </c>
      <c r="V85" t="s">
        <v>85</v>
      </c>
      <c r="W85">
        <v>96.085456848144531</v>
      </c>
    </row>
    <row r="86" spans="1:23" x14ac:dyDescent="0.25">
      <c r="A86" s="48" t="str">
        <f t="shared" si="1"/>
        <v>42233All2_19AllMulti</v>
      </c>
      <c r="B86" t="s">
        <v>18</v>
      </c>
      <c r="C86" s="35">
        <v>42233</v>
      </c>
      <c r="D86">
        <v>19</v>
      </c>
      <c r="E86" t="s">
        <v>109</v>
      </c>
      <c r="F86">
        <v>4.012290166798862</v>
      </c>
      <c r="G86">
        <v>2.8119979135984861</v>
      </c>
      <c r="H86">
        <v>1599</v>
      </c>
      <c r="I86">
        <v>4.1454720823697251</v>
      </c>
      <c r="J86">
        <v>2.6984838557798443</v>
      </c>
      <c r="K86">
        <v>930</v>
      </c>
      <c r="L86">
        <v>-0.13318191468715668</v>
      </c>
      <c r="M86">
        <v>-3.3193490505218506</v>
      </c>
      <c r="N86">
        <v>7618</v>
      </c>
      <c r="O86">
        <v>0.11302690953016281</v>
      </c>
      <c r="P86">
        <v>-0.27803719043731689</v>
      </c>
      <c r="Q86">
        <v>-0.209427610039711</v>
      </c>
      <c r="R86">
        <v>-0.13318191468715668</v>
      </c>
      <c r="S86">
        <v>-5.6945264339447021E-2</v>
      </c>
      <c r="T86">
        <v>1.1673372238874435E-2</v>
      </c>
      <c r="U86" t="s">
        <v>18</v>
      </c>
      <c r="V86" t="s">
        <v>85</v>
      </c>
      <c r="W86">
        <v>90.856788635253906</v>
      </c>
    </row>
    <row r="87" spans="1:23" x14ac:dyDescent="0.25">
      <c r="A87" s="48" t="str">
        <f t="shared" si="1"/>
        <v>42233All2_19SmartAC-onlyMulti</v>
      </c>
      <c r="B87" t="s">
        <v>18</v>
      </c>
      <c r="C87" s="35">
        <v>42233</v>
      </c>
      <c r="D87">
        <v>19</v>
      </c>
      <c r="E87" t="s">
        <v>109</v>
      </c>
      <c r="F87">
        <v>4.012290166798862</v>
      </c>
      <c r="G87">
        <v>2.8119979135984861</v>
      </c>
      <c r="H87">
        <v>1599</v>
      </c>
      <c r="I87">
        <v>4.1454720823697251</v>
      </c>
      <c r="J87">
        <v>2.6984838557798443</v>
      </c>
      <c r="K87">
        <v>930</v>
      </c>
      <c r="L87">
        <v>-0.13318191468715668</v>
      </c>
      <c r="M87">
        <v>-3.3193490505218506</v>
      </c>
      <c r="N87">
        <v>7618</v>
      </c>
      <c r="O87">
        <v>0.11302690953016281</v>
      </c>
      <c r="P87">
        <v>-0.27803719043731689</v>
      </c>
      <c r="Q87">
        <v>-0.209427610039711</v>
      </c>
      <c r="R87">
        <v>-0.13318191468715668</v>
      </c>
      <c r="S87">
        <v>-5.6945264339447021E-2</v>
      </c>
      <c r="T87">
        <v>1.1673372238874435E-2</v>
      </c>
      <c r="U87" t="s">
        <v>102</v>
      </c>
      <c r="V87" t="s">
        <v>85</v>
      </c>
      <c r="W87">
        <v>90.856788635253906</v>
      </c>
    </row>
    <row r="88" spans="1:23" x14ac:dyDescent="0.25">
      <c r="A88" s="48" t="str">
        <f t="shared" si="1"/>
        <v>42233All2_20AllMulti</v>
      </c>
      <c r="B88" t="s">
        <v>18</v>
      </c>
      <c r="C88" s="35">
        <v>42233</v>
      </c>
      <c r="D88">
        <v>20</v>
      </c>
      <c r="E88" t="s">
        <v>109</v>
      </c>
      <c r="F88">
        <v>3.8619986042108745</v>
      </c>
      <c r="G88">
        <v>2.6212940594531755</v>
      </c>
      <c r="H88">
        <v>1599</v>
      </c>
      <c r="I88">
        <v>3.9966957480837482</v>
      </c>
      <c r="J88">
        <v>2.546143147368003</v>
      </c>
      <c r="K88">
        <v>930</v>
      </c>
      <c r="L88">
        <v>-0.13469713926315308</v>
      </c>
      <c r="M88">
        <v>-3.4877574443817139</v>
      </c>
      <c r="N88">
        <v>7618</v>
      </c>
      <c r="O88">
        <v>0.10615072399377823</v>
      </c>
      <c r="P88">
        <v>-0.27073991298675537</v>
      </c>
      <c r="Q88">
        <v>-0.20630429685115814</v>
      </c>
      <c r="R88">
        <v>-0.13469713926315308</v>
      </c>
      <c r="S88">
        <v>-6.3098475337028503E-2</v>
      </c>
      <c r="T88">
        <v>1.3456286396831274E-3</v>
      </c>
      <c r="U88" t="s">
        <v>18</v>
      </c>
      <c r="V88" t="s">
        <v>85</v>
      </c>
      <c r="W88">
        <v>85.044105529785156</v>
      </c>
    </row>
    <row r="89" spans="1:23" x14ac:dyDescent="0.25">
      <c r="A89" s="48" t="str">
        <f t="shared" si="1"/>
        <v>42233All2_20SmartAC-onlyMulti</v>
      </c>
      <c r="B89" t="s">
        <v>18</v>
      </c>
      <c r="C89" s="35">
        <v>42233</v>
      </c>
      <c r="D89">
        <v>20</v>
      </c>
      <c r="E89" t="s">
        <v>109</v>
      </c>
      <c r="F89">
        <v>3.8619986042108745</v>
      </c>
      <c r="G89">
        <v>2.6212940594531755</v>
      </c>
      <c r="H89">
        <v>1599</v>
      </c>
      <c r="I89">
        <v>3.9966957480837482</v>
      </c>
      <c r="J89">
        <v>2.546143147368003</v>
      </c>
      <c r="K89">
        <v>930</v>
      </c>
      <c r="L89">
        <v>-0.13469713926315308</v>
      </c>
      <c r="M89">
        <v>-3.4877574443817139</v>
      </c>
      <c r="N89">
        <v>7618</v>
      </c>
      <c r="O89">
        <v>0.10615072399377823</v>
      </c>
      <c r="P89">
        <v>-0.27073991298675537</v>
      </c>
      <c r="Q89">
        <v>-0.20630429685115814</v>
      </c>
      <c r="R89">
        <v>-0.13469713926315308</v>
      </c>
      <c r="S89">
        <v>-6.3098475337028503E-2</v>
      </c>
      <c r="T89">
        <v>1.3456286396831274E-3</v>
      </c>
      <c r="U89" t="s">
        <v>102</v>
      </c>
      <c r="V89" t="s">
        <v>85</v>
      </c>
      <c r="W89">
        <v>85.044105529785156</v>
      </c>
    </row>
    <row r="90" spans="1:23" x14ac:dyDescent="0.25">
      <c r="A90" s="48" t="str">
        <f t="shared" si="1"/>
        <v>42233All2_21AllMulti</v>
      </c>
      <c r="B90" t="s">
        <v>18</v>
      </c>
      <c r="C90" s="35">
        <v>42233</v>
      </c>
      <c r="D90">
        <v>21</v>
      </c>
      <c r="E90" t="s">
        <v>109</v>
      </c>
      <c r="F90">
        <v>3.6109949898947638</v>
      </c>
      <c r="G90">
        <v>2.3703637990708857</v>
      </c>
      <c r="H90">
        <v>1599</v>
      </c>
      <c r="I90">
        <v>3.6699596516932038</v>
      </c>
      <c r="J90">
        <v>2.4008486434498151</v>
      </c>
      <c r="K90">
        <v>930</v>
      </c>
      <c r="L90">
        <v>-5.8964662253856659E-2</v>
      </c>
      <c r="M90">
        <v>-1.6329200267791748</v>
      </c>
      <c r="N90">
        <v>7618</v>
      </c>
      <c r="O90">
        <v>9.8548293113708496E-2</v>
      </c>
      <c r="P90">
        <v>-0.18526415526866913</v>
      </c>
      <c r="Q90">
        <v>-0.12544336915016174</v>
      </c>
      <c r="R90">
        <v>-5.8964662253856659E-2</v>
      </c>
      <c r="S90">
        <v>7.5061614625155926E-3</v>
      </c>
      <c r="T90">
        <v>6.7334830760955811E-2</v>
      </c>
      <c r="U90" t="s">
        <v>18</v>
      </c>
      <c r="V90" t="s">
        <v>85</v>
      </c>
      <c r="W90">
        <v>80.714889526367188</v>
      </c>
    </row>
    <row r="91" spans="1:23" x14ac:dyDescent="0.25">
      <c r="A91" s="48" t="str">
        <f t="shared" si="1"/>
        <v>42233All2_21SmartAC-onlyMulti</v>
      </c>
      <c r="B91" t="s">
        <v>18</v>
      </c>
      <c r="C91" s="35">
        <v>42233</v>
      </c>
      <c r="D91">
        <v>21</v>
      </c>
      <c r="E91" t="s">
        <v>109</v>
      </c>
      <c r="F91">
        <v>3.6109949898947638</v>
      </c>
      <c r="G91">
        <v>2.3703637990708857</v>
      </c>
      <c r="H91">
        <v>1599</v>
      </c>
      <c r="I91">
        <v>3.6699596516932038</v>
      </c>
      <c r="J91">
        <v>2.4008486434498151</v>
      </c>
      <c r="K91">
        <v>930</v>
      </c>
      <c r="L91">
        <v>-5.8964662253856659E-2</v>
      </c>
      <c r="M91">
        <v>-1.6329200267791748</v>
      </c>
      <c r="N91">
        <v>7618</v>
      </c>
      <c r="O91">
        <v>9.8548293113708496E-2</v>
      </c>
      <c r="P91">
        <v>-0.18526415526866913</v>
      </c>
      <c r="Q91">
        <v>-0.12544336915016174</v>
      </c>
      <c r="R91">
        <v>-5.8964662253856659E-2</v>
      </c>
      <c r="S91">
        <v>7.5061614625155926E-3</v>
      </c>
      <c r="T91">
        <v>6.7334830760955811E-2</v>
      </c>
      <c r="U91" t="s">
        <v>102</v>
      </c>
      <c r="V91" t="s">
        <v>85</v>
      </c>
      <c r="W91">
        <v>80.714889526367188</v>
      </c>
    </row>
    <row r="92" spans="1:23" x14ac:dyDescent="0.25">
      <c r="A92" s="48" t="str">
        <f t="shared" si="1"/>
        <v>42233All2_22AllMulti</v>
      </c>
      <c r="B92" t="s">
        <v>18</v>
      </c>
      <c r="C92" s="35">
        <v>42233</v>
      </c>
      <c r="D92">
        <v>22</v>
      </c>
      <c r="E92" t="s">
        <v>109</v>
      </c>
      <c r="F92">
        <v>3.2457601525673248</v>
      </c>
      <c r="G92">
        <v>2.1972721244206745</v>
      </c>
      <c r="H92">
        <v>1599</v>
      </c>
      <c r="I92">
        <v>3.2242321694881757</v>
      </c>
      <c r="J92">
        <v>2.2604441946964924</v>
      </c>
      <c r="K92">
        <v>930</v>
      </c>
      <c r="L92">
        <v>2.1527983248233795E-2</v>
      </c>
      <c r="M92">
        <v>0.66326475143432617</v>
      </c>
      <c r="N92">
        <v>7618</v>
      </c>
      <c r="O92">
        <v>9.2269130051136017E-2</v>
      </c>
      <c r="P92">
        <v>-9.6724130213260651E-2</v>
      </c>
      <c r="Q92">
        <v>-4.0714927017688751E-2</v>
      </c>
      <c r="R92">
        <v>2.1527983248233795E-2</v>
      </c>
      <c r="S92">
        <v>8.376350998878479E-2</v>
      </c>
      <c r="T92">
        <v>0.13978010416030884</v>
      </c>
      <c r="U92" t="s">
        <v>18</v>
      </c>
      <c r="V92" t="s">
        <v>85</v>
      </c>
      <c r="W92">
        <v>77.092147827148438</v>
      </c>
    </row>
    <row r="93" spans="1:23" x14ac:dyDescent="0.25">
      <c r="A93" s="48" t="str">
        <f t="shared" si="1"/>
        <v>42233All2_22SmartAC-onlyMulti</v>
      </c>
      <c r="B93" t="s">
        <v>18</v>
      </c>
      <c r="C93" s="35">
        <v>42233</v>
      </c>
      <c r="D93">
        <v>22</v>
      </c>
      <c r="E93" t="s">
        <v>109</v>
      </c>
      <c r="F93">
        <v>3.2457601525673248</v>
      </c>
      <c r="G93">
        <v>2.1972721244206745</v>
      </c>
      <c r="H93">
        <v>1599</v>
      </c>
      <c r="I93">
        <v>3.2242321694881757</v>
      </c>
      <c r="J93">
        <v>2.2604441946964924</v>
      </c>
      <c r="K93">
        <v>930</v>
      </c>
      <c r="L93">
        <v>2.1527983248233795E-2</v>
      </c>
      <c r="M93">
        <v>0.66326475143432617</v>
      </c>
      <c r="N93">
        <v>7618</v>
      </c>
      <c r="O93">
        <v>9.2269130051136017E-2</v>
      </c>
      <c r="P93">
        <v>-9.6724130213260651E-2</v>
      </c>
      <c r="Q93">
        <v>-4.0714927017688751E-2</v>
      </c>
      <c r="R93">
        <v>2.1527983248233795E-2</v>
      </c>
      <c r="S93">
        <v>8.376350998878479E-2</v>
      </c>
      <c r="T93">
        <v>0.13978010416030884</v>
      </c>
      <c r="U93" t="s">
        <v>102</v>
      </c>
      <c r="V93" t="s">
        <v>85</v>
      </c>
      <c r="W93">
        <v>77.092147827148438</v>
      </c>
    </row>
    <row r="94" spans="1:23" x14ac:dyDescent="0.25">
      <c r="A94" s="48" t="str">
        <f t="shared" si="1"/>
        <v>42233All2_23AllMulti</v>
      </c>
      <c r="B94" t="s">
        <v>18</v>
      </c>
      <c r="C94" s="35">
        <v>42233</v>
      </c>
      <c r="D94">
        <v>23</v>
      </c>
      <c r="E94" t="s">
        <v>109</v>
      </c>
      <c r="F94">
        <v>2.6087370581422817</v>
      </c>
      <c r="G94">
        <v>1.9357117550851939</v>
      </c>
      <c r="H94">
        <v>1599</v>
      </c>
      <c r="I94">
        <v>2.5728551800169503</v>
      </c>
      <c r="J94">
        <v>2.0262120426593992</v>
      </c>
      <c r="K94">
        <v>930</v>
      </c>
      <c r="L94">
        <v>3.5881876945495605E-2</v>
      </c>
      <c r="M94">
        <v>1.3754501342773437</v>
      </c>
      <c r="N94">
        <v>7618</v>
      </c>
      <c r="O94">
        <v>8.2206331193447113E-2</v>
      </c>
      <c r="P94">
        <v>-6.9473758339881897E-2</v>
      </c>
      <c r="Q94">
        <v>-1.9572870805859566E-2</v>
      </c>
      <c r="R94">
        <v>3.5881876945495605E-2</v>
      </c>
      <c r="S94">
        <v>9.1330043971538544E-2</v>
      </c>
      <c r="T94">
        <v>0.14123751223087311</v>
      </c>
      <c r="U94" t="s">
        <v>18</v>
      </c>
      <c r="V94" t="s">
        <v>85</v>
      </c>
      <c r="W94">
        <v>74.501312255859375</v>
      </c>
    </row>
    <row r="95" spans="1:23" x14ac:dyDescent="0.25">
      <c r="A95" s="48" t="str">
        <f t="shared" si="1"/>
        <v>42233All2_23SmartAC-onlyMulti</v>
      </c>
      <c r="B95" t="s">
        <v>18</v>
      </c>
      <c r="C95" s="35">
        <v>42233</v>
      </c>
      <c r="D95">
        <v>23</v>
      </c>
      <c r="E95" t="s">
        <v>109</v>
      </c>
      <c r="F95">
        <v>2.6087370581422817</v>
      </c>
      <c r="G95">
        <v>1.9357117550851939</v>
      </c>
      <c r="H95">
        <v>1599</v>
      </c>
      <c r="I95">
        <v>2.5728551800169503</v>
      </c>
      <c r="J95">
        <v>2.0262120426593992</v>
      </c>
      <c r="K95">
        <v>930</v>
      </c>
      <c r="L95">
        <v>3.5881876945495605E-2</v>
      </c>
      <c r="M95">
        <v>1.3754501342773437</v>
      </c>
      <c r="N95">
        <v>7618</v>
      </c>
      <c r="O95">
        <v>8.2206331193447113E-2</v>
      </c>
      <c r="P95">
        <v>-6.9473758339881897E-2</v>
      </c>
      <c r="Q95">
        <v>-1.9572870805859566E-2</v>
      </c>
      <c r="R95">
        <v>3.5881876945495605E-2</v>
      </c>
      <c r="S95">
        <v>9.1330043971538544E-2</v>
      </c>
      <c r="T95">
        <v>0.14123751223087311</v>
      </c>
      <c r="U95" t="s">
        <v>102</v>
      </c>
      <c r="V95" t="s">
        <v>85</v>
      </c>
      <c r="W95">
        <v>74.501312255859375</v>
      </c>
    </row>
    <row r="96" spans="1:23" x14ac:dyDescent="0.25">
      <c r="A96" s="48" t="str">
        <f t="shared" si="1"/>
        <v>42233All2_24AllMulti</v>
      </c>
      <c r="B96" t="s">
        <v>18</v>
      </c>
      <c r="C96" s="35">
        <v>42233</v>
      </c>
      <c r="D96">
        <v>24</v>
      </c>
      <c r="E96" t="s">
        <v>109</v>
      </c>
      <c r="F96">
        <v>2.0478671313898844</v>
      </c>
      <c r="G96">
        <v>1.6674440392930463</v>
      </c>
      <c r="H96">
        <v>1599</v>
      </c>
      <c r="I96">
        <v>2.0611302086252423</v>
      </c>
      <c r="J96">
        <v>1.7121192709282196</v>
      </c>
      <c r="K96">
        <v>930</v>
      </c>
      <c r="L96">
        <v>-1.3263077475130558E-2</v>
      </c>
      <c r="M96">
        <v>-0.64765322208404541</v>
      </c>
      <c r="N96">
        <v>7618</v>
      </c>
      <c r="O96">
        <v>6.993432343006134E-2</v>
      </c>
      <c r="P96">
        <v>-0.10289090871810913</v>
      </c>
      <c r="Q96">
        <v>-6.0439374297857285E-2</v>
      </c>
      <c r="R96">
        <v>-1.3263077475130558E-2</v>
      </c>
      <c r="S96">
        <v>3.3907622098922729E-2</v>
      </c>
      <c r="T96">
        <v>7.6364748179912567E-2</v>
      </c>
      <c r="U96" t="s">
        <v>18</v>
      </c>
      <c r="V96" t="s">
        <v>85</v>
      </c>
      <c r="W96">
        <v>72.253608703613281</v>
      </c>
    </row>
    <row r="97" spans="1:23" x14ac:dyDescent="0.25">
      <c r="A97" s="48" t="str">
        <f t="shared" si="1"/>
        <v>42233All2_24SmartAC-onlyMulti</v>
      </c>
      <c r="B97" t="s">
        <v>18</v>
      </c>
      <c r="C97" s="35">
        <v>42233</v>
      </c>
      <c r="D97">
        <v>24</v>
      </c>
      <c r="E97" t="s">
        <v>109</v>
      </c>
      <c r="F97">
        <v>2.0478671313898844</v>
      </c>
      <c r="G97">
        <v>1.6674440392930463</v>
      </c>
      <c r="H97">
        <v>1599</v>
      </c>
      <c r="I97">
        <v>2.0611302086252423</v>
      </c>
      <c r="J97">
        <v>1.7121192709282196</v>
      </c>
      <c r="K97">
        <v>930</v>
      </c>
      <c r="L97">
        <v>-1.3263077475130558E-2</v>
      </c>
      <c r="M97">
        <v>-0.64765322208404541</v>
      </c>
      <c r="N97">
        <v>7618</v>
      </c>
      <c r="O97">
        <v>6.993432343006134E-2</v>
      </c>
      <c r="P97">
        <v>-0.10289090871810913</v>
      </c>
      <c r="Q97">
        <v>-6.0439374297857285E-2</v>
      </c>
      <c r="R97">
        <v>-1.3263077475130558E-2</v>
      </c>
      <c r="S97">
        <v>3.3907622098922729E-2</v>
      </c>
      <c r="T97">
        <v>7.6364748179912567E-2</v>
      </c>
      <c r="U97" t="s">
        <v>102</v>
      </c>
      <c r="V97" t="s">
        <v>85</v>
      </c>
      <c r="W97">
        <v>72.253608703613281</v>
      </c>
    </row>
    <row r="98" spans="1:23" x14ac:dyDescent="0.25">
      <c r="A98" s="48" t="str">
        <f t="shared" si="1"/>
        <v>42180All3_1AllAll</v>
      </c>
      <c r="B98" t="s">
        <v>18</v>
      </c>
      <c r="C98" s="35">
        <v>42180</v>
      </c>
      <c r="D98">
        <v>1</v>
      </c>
      <c r="E98" t="s">
        <v>110</v>
      </c>
      <c r="F98">
        <v>0.99731260538101196</v>
      </c>
      <c r="G98">
        <v>3.9209597744047642E-3</v>
      </c>
      <c r="H98">
        <v>88735</v>
      </c>
      <c r="I98">
        <v>0.98767185211181641</v>
      </c>
      <c r="J98">
        <v>6.3076922670006752E-3</v>
      </c>
      <c r="K98">
        <v>12095</v>
      </c>
      <c r="L98">
        <v>9.6407532691955566E-3</v>
      </c>
      <c r="M98">
        <v>0.96667313575744629</v>
      </c>
      <c r="N98">
        <v>113228</v>
      </c>
      <c r="O98">
        <v>7.4270395562052727E-3</v>
      </c>
      <c r="P98">
        <v>1.2225937098264694E-4</v>
      </c>
      <c r="Q98">
        <v>4.6306210570037365E-3</v>
      </c>
      <c r="R98">
        <v>9.6407532691955566E-3</v>
      </c>
      <c r="S98">
        <v>1.4650291763246059E-2</v>
      </c>
      <c r="T98">
        <v>1.9159246236085892E-2</v>
      </c>
      <c r="U98" t="s">
        <v>18</v>
      </c>
      <c r="V98" t="s">
        <v>18</v>
      </c>
      <c r="W98">
        <v>71.637527465820313</v>
      </c>
    </row>
    <row r="99" spans="1:23" x14ac:dyDescent="0.25">
      <c r="A99" s="48" t="str">
        <f t="shared" si="1"/>
        <v>42180All3_1SmartAC-onlyAll</v>
      </c>
      <c r="B99" t="s">
        <v>18</v>
      </c>
      <c r="C99" s="35">
        <v>42180</v>
      </c>
      <c r="D99">
        <v>1</v>
      </c>
      <c r="E99" t="s">
        <v>110</v>
      </c>
      <c r="F99">
        <v>0.99731260538101196</v>
      </c>
      <c r="G99">
        <v>3.9209597744047642E-3</v>
      </c>
      <c r="H99">
        <v>88735</v>
      </c>
      <c r="I99">
        <v>0.98767185211181641</v>
      </c>
      <c r="J99">
        <v>6.3076922670006752E-3</v>
      </c>
      <c r="K99">
        <v>12095</v>
      </c>
      <c r="L99">
        <v>9.6407532691955566E-3</v>
      </c>
      <c r="M99">
        <v>0.96667313575744629</v>
      </c>
      <c r="N99">
        <v>113228</v>
      </c>
      <c r="O99">
        <v>7.4270395562052727E-3</v>
      </c>
      <c r="P99">
        <v>1.2225937098264694E-4</v>
      </c>
      <c r="Q99">
        <v>4.6306210570037365E-3</v>
      </c>
      <c r="R99">
        <v>9.6407532691955566E-3</v>
      </c>
      <c r="S99">
        <v>1.4650291763246059E-2</v>
      </c>
      <c r="T99">
        <v>1.9159246236085892E-2</v>
      </c>
      <c r="U99" t="s">
        <v>102</v>
      </c>
      <c r="V99" t="s">
        <v>18</v>
      </c>
      <c r="W99">
        <v>71.637527465820313</v>
      </c>
    </row>
    <row r="100" spans="1:23" x14ac:dyDescent="0.25">
      <c r="A100" s="48" t="str">
        <f t="shared" si="1"/>
        <v>42180All3_2AllAll</v>
      </c>
      <c r="B100" t="s">
        <v>18</v>
      </c>
      <c r="C100" s="35">
        <v>42180</v>
      </c>
      <c r="D100">
        <v>2</v>
      </c>
      <c r="E100" t="s">
        <v>110</v>
      </c>
      <c r="F100">
        <v>0.84833073616027832</v>
      </c>
      <c r="G100">
        <v>3.4130031708627939E-3</v>
      </c>
      <c r="H100">
        <v>88735</v>
      </c>
      <c r="I100">
        <v>0.84879434108734131</v>
      </c>
      <c r="J100">
        <v>5.5688903667032719E-3</v>
      </c>
      <c r="K100">
        <v>12095</v>
      </c>
      <c r="L100">
        <v>-4.6360492706298828E-4</v>
      </c>
      <c r="M100">
        <v>-5.4649077355861664E-2</v>
      </c>
      <c r="N100">
        <v>113228</v>
      </c>
      <c r="O100">
        <v>6.5315491519868374E-3</v>
      </c>
      <c r="P100">
        <v>-8.8344383984804153E-3</v>
      </c>
      <c r="Q100">
        <v>-4.8696575686335564E-3</v>
      </c>
      <c r="R100">
        <v>-4.6360492706298828E-4</v>
      </c>
      <c r="S100">
        <v>3.9419247768819332E-3</v>
      </c>
      <c r="T100">
        <v>7.9072285443544388E-3</v>
      </c>
      <c r="U100" t="s">
        <v>18</v>
      </c>
      <c r="V100" t="s">
        <v>18</v>
      </c>
      <c r="W100">
        <v>70.507720947265625</v>
      </c>
    </row>
    <row r="101" spans="1:23" x14ac:dyDescent="0.25">
      <c r="A101" s="48" t="str">
        <f t="shared" si="1"/>
        <v>42180All3_2SmartAC-onlyAll</v>
      </c>
      <c r="B101" t="s">
        <v>18</v>
      </c>
      <c r="C101" s="35">
        <v>42180</v>
      </c>
      <c r="D101">
        <v>2</v>
      </c>
      <c r="E101" t="s">
        <v>110</v>
      </c>
      <c r="F101">
        <v>0.84833073616027832</v>
      </c>
      <c r="G101">
        <v>3.4130031708627939E-3</v>
      </c>
      <c r="H101">
        <v>88735</v>
      </c>
      <c r="I101">
        <v>0.84879434108734131</v>
      </c>
      <c r="J101">
        <v>5.5688903667032719E-3</v>
      </c>
      <c r="K101">
        <v>12095</v>
      </c>
      <c r="L101">
        <v>-4.6360492706298828E-4</v>
      </c>
      <c r="M101">
        <v>-5.4649077355861664E-2</v>
      </c>
      <c r="N101">
        <v>113228</v>
      </c>
      <c r="O101">
        <v>6.5315491519868374E-3</v>
      </c>
      <c r="P101">
        <v>-8.8344383984804153E-3</v>
      </c>
      <c r="Q101">
        <v>-4.8696575686335564E-3</v>
      </c>
      <c r="R101">
        <v>-4.6360492706298828E-4</v>
      </c>
      <c r="S101">
        <v>3.9419247768819332E-3</v>
      </c>
      <c r="T101">
        <v>7.9072285443544388E-3</v>
      </c>
      <c r="U101" t="s">
        <v>102</v>
      </c>
      <c r="V101" t="s">
        <v>18</v>
      </c>
      <c r="W101">
        <v>70.507720947265625</v>
      </c>
    </row>
    <row r="102" spans="1:23" x14ac:dyDescent="0.25">
      <c r="A102" s="48" t="str">
        <f t="shared" si="1"/>
        <v>42180All3_3AllAll</v>
      </c>
      <c r="B102" t="s">
        <v>18</v>
      </c>
      <c r="C102" s="35">
        <v>42180</v>
      </c>
      <c r="D102">
        <v>3</v>
      </c>
      <c r="E102" t="s">
        <v>110</v>
      </c>
      <c r="F102">
        <v>0.7550804615020752</v>
      </c>
      <c r="G102">
        <v>3.0278488993644714E-3</v>
      </c>
      <c r="H102">
        <v>88735</v>
      </c>
      <c r="I102">
        <v>0.76072520017623901</v>
      </c>
      <c r="J102">
        <v>4.9444758333265781E-3</v>
      </c>
      <c r="K102">
        <v>12095</v>
      </c>
      <c r="L102">
        <v>-5.6447386741638184E-3</v>
      </c>
      <c r="M102">
        <v>-0.74756783246994019</v>
      </c>
      <c r="N102">
        <v>113228</v>
      </c>
      <c r="O102">
        <v>5.7979053817689419E-3</v>
      </c>
      <c r="P102">
        <v>-1.3075334019958973E-2</v>
      </c>
      <c r="Q102">
        <v>-9.555889293551445E-3</v>
      </c>
      <c r="R102">
        <v>-5.6447386741638184E-3</v>
      </c>
      <c r="S102">
        <v>-1.7340515041723847E-3</v>
      </c>
      <c r="T102">
        <v>1.7858569044619799E-3</v>
      </c>
      <c r="U102" t="s">
        <v>18</v>
      </c>
      <c r="V102" t="s">
        <v>18</v>
      </c>
      <c r="W102">
        <v>68.959091186523438</v>
      </c>
    </row>
    <row r="103" spans="1:23" x14ac:dyDescent="0.25">
      <c r="A103" s="48" t="str">
        <f t="shared" si="1"/>
        <v>42180All3_3SmartAC-onlyAll</v>
      </c>
      <c r="B103" t="s">
        <v>18</v>
      </c>
      <c r="C103" s="35">
        <v>42180</v>
      </c>
      <c r="D103">
        <v>3</v>
      </c>
      <c r="E103" t="s">
        <v>110</v>
      </c>
      <c r="F103">
        <v>0.7550804615020752</v>
      </c>
      <c r="G103">
        <v>3.0278488993644714E-3</v>
      </c>
      <c r="H103">
        <v>88735</v>
      </c>
      <c r="I103">
        <v>0.76072520017623901</v>
      </c>
      <c r="J103">
        <v>4.9444758333265781E-3</v>
      </c>
      <c r="K103">
        <v>12095</v>
      </c>
      <c r="L103">
        <v>-5.6447386741638184E-3</v>
      </c>
      <c r="M103">
        <v>-0.74756783246994019</v>
      </c>
      <c r="N103">
        <v>113228</v>
      </c>
      <c r="O103">
        <v>5.7979053817689419E-3</v>
      </c>
      <c r="P103">
        <v>-1.3075334019958973E-2</v>
      </c>
      <c r="Q103">
        <v>-9.555889293551445E-3</v>
      </c>
      <c r="R103">
        <v>-5.6447386741638184E-3</v>
      </c>
      <c r="S103">
        <v>-1.7340515041723847E-3</v>
      </c>
      <c r="T103">
        <v>1.7858569044619799E-3</v>
      </c>
      <c r="U103" t="s">
        <v>102</v>
      </c>
      <c r="V103" t="s">
        <v>18</v>
      </c>
      <c r="W103">
        <v>68.959091186523438</v>
      </c>
    </row>
    <row r="104" spans="1:23" x14ac:dyDescent="0.25">
      <c r="A104" s="48" t="str">
        <f t="shared" si="1"/>
        <v>42180All3_4AllAll</v>
      </c>
      <c r="B104" t="s">
        <v>18</v>
      </c>
      <c r="C104" s="35">
        <v>42180</v>
      </c>
      <c r="D104">
        <v>4</v>
      </c>
      <c r="E104" t="s">
        <v>110</v>
      </c>
      <c r="F104">
        <v>0.70282995700836182</v>
      </c>
      <c r="G104">
        <v>2.8141026850789785E-3</v>
      </c>
      <c r="H104">
        <v>88735</v>
      </c>
      <c r="I104">
        <v>0.70507270097732544</v>
      </c>
      <c r="J104">
        <v>4.5367679558694363E-3</v>
      </c>
      <c r="K104">
        <v>12095</v>
      </c>
      <c r="L104">
        <v>-2.242743968963623E-3</v>
      </c>
      <c r="M104">
        <v>-0.31910192966461182</v>
      </c>
      <c r="N104">
        <v>113228</v>
      </c>
      <c r="O104">
        <v>5.3386734798550606E-3</v>
      </c>
      <c r="P104">
        <v>-9.0847881510853767E-3</v>
      </c>
      <c r="Q104">
        <v>-5.8441064320504665E-3</v>
      </c>
      <c r="R104">
        <v>-2.242743968963623E-3</v>
      </c>
      <c r="S104">
        <v>1.3581912498921156E-3</v>
      </c>
      <c r="T104">
        <v>4.5992997474968433E-3</v>
      </c>
      <c r="U104" t="s">
        <v>18</v>
      </c>
      <c r="V104" t="s">
        <v>18</v>
      </c>
      <c r="W104">
        <v>67.808868408203125</v>
      </c>
    </row>
    <row r="105" spans="1:23" x14ac:dyDescent="0.25">
      <c r="A105" s="48" t="str">
        <f t="shared" si="1"/>
        <v>42180All3_4SmartAC-onlyAll</v>
      </c>
      <c r="B105" t="s">
        <v>18</v>
      </c>
      <c r="C105" s="35">
        <v>42180</v>
      </c>
      <c r="D105">
        <v>4</v>
      </c>
      <c r="E105" t="s">
        <v>110</v>
      </c>
      <c r="F105">
        <v>0.70282995700836182</v>
      </c>
      <c r="G105">
        <v>2.8141026850789785E-3</v>
      </c>
      <c r="H105">
        <v>88735</v>
      </c>
      <c r="I105">
        <v>0.70507270097732544</v>
      </c>
      <c r="J105">
        <v>4.5367679558694363E-3</v>
      </c>
      <c r="K105">
        <v>12095</v>
      </c>
      <c r="L105">
        <v>-2.242743968963623E-3</v>
      </c>
      <c r="M105">
        <v>-0.31910192966461182</v>
      </c>
      <c r="N105">
        <v>113228</v>
      </c>
      <c r="O105">
        <v>5.3386734798550606E-3</v>
      </c>
      <c r="P105">
        <v>-9.0847881510853767E-3</v>
      </c>
      <c r="Q105">
        <v>-5.8441064320504665E-3</v>
      </c>
      <c r="R105">
        <v>-2.242743968963623E-3</v>
      </c>
      <c r="S105">
        <v>1.3581912498921156E-3</v>
      </c>
      <c r="T105">
        <v>4.5992997474968433E-3</v>
      </c>
      <c r="U105" t="s">
        <v>102</v>
      </c>
      <c r="V105" t="s">
        <v>18</v>
      </c>
      <c r="W105">
        <v>67.808868408203125</v>
      </c>
    </row>
    <row r="106" spans="1:23" x14ac:dyDescent="0.25">
      <c r="A106" s="48" t="str">
        <f t="shared" si="1"/>
        <v>42180All3_5AllAll</v>
      </c>
      <c r="B106" t="s">
        <v>18</v>
      </c>
      <c r="C106" s="35">
        <v>42180</v>
      </c>
      <c r="D106">
        <v>5</v>
      </c>
      <c r="E106" t="s">
        <v>110</v>
      </c>
      <c r="F106">
        <v>0.67902803421020508</v>
      </c>
      <c r="G106">
        <v>2.5973634328693151E-3</v>
      </c>
      <c r="H106">
        <v>88735</v>
      </c>
      <c r="I106">
        <v>0.68593519926071167</v>
      </c>
      <c r="J106">
        <v>4.3301619589328766E-3</v>
      </c>
      <c r="K106">
        <v>12095</v>
      </c>
      <c r="L106">
        <v>-6.9071650505065918E-3</v>
      </c>
      <c r="M106">
        <v>-1.0172135829925537</v>
      </c>
      <c r="N106">
        <v>113228</v>
      </c>
      <c r="O106">
        <v>5.0494158640503883E-3</v>
      </c>
      <c r="P106">
        <v>-1.3378496281802654E-2</v>
      </c>
      <c r="Q106">
        <v>-1.0313400067389011E-2</v>
      </c>
      <c r="R106">
        <v>-6.9071650505065918E-3</v>
      </c>
      <c r="S106">
        <v>-3.5013339947909117E-3</v>
      </c>
      <c r="T106">
        <v>-4.3583367369137704E-4</v>
      </c>
      <c r="U106" t="s">
        <v>18</v>
      </c>
      <c r="V106" t="s">
        <v>18</v>
      </c>
      <c r="W106">
        <v>67.013641357421875</v>
      </c>
    </row>
    <row r="107" spans="1:23" x14ac:dyDescent="0.25">
      <c r="A107" s="48" t="str">
        <f t="shared" si="1"/>
        <v>42180All3_5SmartAC-onlyAll</v>
      </c>
      <c r="B107" t="s">
        <v>18</v>
      </c>
      <c r="C107" s="35">
        <v>42180</v>
      </c>
      <c r="D107">
        <v>5</v>
      </c>
      <c r="E107" t="s">
        <v>110</v>
      </c>
      <c r="F107">
        <v>0.67902803421020508</v>
      </c>
      <c r="G107">
        <v>2.5973634328693151E-3</v>
      </c>
      <c r="H107">
        <v>88735</v>
      </c>
      <c r="I107">
        <v>0.68593519926071167</v>
      </c>
      <c r="J107">
        <v>4.3301619589328766E-3</v>
      </c>
      <c r="K107">
        <v>12095</v>
      </c>
      <c r="L107">
        <v>-6.9071650505065918E-3</v>
      </c>
      <c r="M107">
        <v>-1.0172135829925537</v>
      </c>
      <c r="N107">
        <v>113228</v>
      </c>
      <c r="O107">
        <v>5.0494158640503883E-3</v>
      </c>
      <c r="P107">
        <v>-1.3378496281802654E-2</v>
      </c>
      <c r="Q107">
        <v>-1.0313400067389011E-2</v>
      </c>
      <c r="R107">
        <v>-6.9071650505065918E-3</v>
      </c>
      <c r="S107">
        <v>-3.5013339947909117E-3</v>
      </c>
      <c r="T107">
        <v>-4.3583367369137704E-4</v>
      </c>
      <c r="U107" t="s">
        <v>102</v>
      </c>
      <c r="V107" t="s">
        <v>18</v>
      </c>
      <c r="W107">
        <v>67.013641357421875</v>
      </c>
    </row>
    <row r="108" spans="1:23" x14ac:dyDescent="0.25">
      <c r="A108" s="48" t="str">
        <f t="shared" si="1"/>
        <v>42180All3_6AllAll</v>
      </c>
      <c r="B108" t="s">
        <v>18</v>
      </c>
      <c r="C108" s="35">
        <v>42180</v>
      </c>
      <c r="D108">
        <v>6</v>
      </c>
      <c r="E108" t="s">
        <v>110</v>
      </c>
      <c r="F108">
        <v>0.69814664125442505</v>
      </c>
      <c r="G108">
        <v>2.5669718161225319E-3</v>
      </c>
      <c r="H108">
        <v>88735</v>
      </c>
      <c r="I108">
        <v>0.70153683423995972</v>
      </c>
      <c r="J108">
        <v>4.2766667902469635E-3</v>
      </c>
      <c r="K108">
        <v>12095</v>
      </c>
      <c r="L108">
        <v>-3.390192985534668E-3</v>
      </c>
      <c r="M108">
        <v>-0.48559898138046265</v>
      </c>
      <c r="N108">
        <v>113228</v>
      </c>
      <c r="O108">
        <v>4.9879075959324837E-3</v>
      </c>
      <c r="P108">
        <v>-9.7826952114701271E-3</v>
      </c>
      <c r="Q108">
        <v>-6.7549357190728188E-3</v>
      </c>
      <c r="R108">
        <v>-3.390192985534668E-3</v>
      </c>
      <c r="S108">
        <v>-2.5849312805803493E-5</v>
      </c>
      <c r="T108">
        <v>3.0023094732314348E-3</v>
      </c>
      <c r="U108" t="s">
        <v>18</v>
      </c>
      <c r="V108" t="s">
        <v>18</v>
      </c>
      <c r="W108">
        <v>67.233139038085938</v>
      </c>
    </row>
    <row r="109" spans="1:23" x14ac:dyDescent="0.25">
      <c r="A109" s="48" t="str">
        <f t="shared" si="1"/>
        <v>42180All3_6SmartAC-onlyAll</v>
      </c>
      <c r="B109" t="s">
        <v>18</v>
      </c>
      <c r="C109" s="35">
        <v>42180</v>
      </c>
      <c r="D109">
        <v>6</v>
      </c>
      <c r="E109" t="s">
        <v>110</v>
      </c>
      <c r="F109">
        <v>0.69814664125442505</v>
      </c>
      <c r="G109">
        <v>2.5669718161225319E-3</v>
      </c>
      <c r="H109">
        <v>88735</v>
      </c>
      <c r="I109">
        <v>0.70153683423995972</v>
      </c>
      <c r="J109">
        <v>4.2766667902469635E-3</v>
      </c>
      <c r="K109">
        <v>12095</v>
      </c>
      <c r="L109">
        <v>-3.390192985534668E-3</v>
      </c>
      <c r="M109">
        <v>-0.48559898138046265</v>
      </c>
      <c r="N109">
        <v>113228</v>
      </c>
      <c r="O109">
        <v>4.9879075959324837E-3</v>
      </c>
      <c r="P109">
        <v>-9.7826952114701271E-3</v>
      </c>
      <c r="Q109">
        <v>-6.7549357190728188E-3</v>
      </c>
      <c r="R109">
        <v>-3.390192985534668E-3</v>
      </c>
      <c r="S109">
        <v>-2.5849312805803493E-5</v>
      </c>
      <c r="T109">
        <v>3.0023094732314348E-3</v>
      </c>
      <c r="U109" t="s">
        <v>102</v>
      </c>
      <c r="V109" t="s">
        <v>18</v>
      </c>
      <c r="W109">
        <v>67.233139038085938</v>
      </c>
    </row>
    <row r="110" spans="1:23" x14ac:dyDescent="0.25">
      <c r="A110" s="48" t="str">
        <f t="shared" si="1"/>
        <v>42180All3_7AllAll</v>
      </c>
      <c r="B110" t="s">
        <v>18</v>
      </c>
      <c r="C110" s="35">
        <v>42180</v>
      </c>
      <c r="D110">
        <v>7</v>
      </c>
      <c r="E110" t="s">
        <v>110</v>
      </c>
      <c r="F110">
        <v>0.74785947799682617</v>
      </c>
      <c r="G110">
        <v>2.7166567742824554E-3</v>
      </c>
      <c r="H110">
        <v>88735</v>
      </c>
      <c r="I110">
        <v>0.75547498464584351</v>
      </c>
      <c r="J110">
        <v>4.617876373231411E-3</v>
      </c>
      <c r="K110">
        <v>12095</v>
      </c>
      <c r="L110">
        <v>-7.615506649017334E-3</v>
      </c>
      <c r="M110">
        <v>-1.0183072090148926</v>
      </c>
      <c r="N110">
        <v>113228</v>
      </c>
      <c r="O110">
        <v>5.3577055223286152E-3</v>
      </c>
      <c r="P110">
        <v>-1.4481942169368267E-2</v>
      </c>
      <c r="Q110">
        <v>-1.1229707859456539E-2</v>
      </c>
      <c r="R110">
        <v>-7.615506649017334E-3</v>
      </c>
      <c r="S110">
        <v>-4.0017343126237392E-3</v>
      </c>
      <c r="T110">
        <v>-7.4907124508172274E-4</v>
      </c>
      <c r="U110" t="s">
        <v>18</v>
      </c>
      <c r="V110" t="s">
        <v>18</v>
      </c>
      <c r="W110">
        <v>70.794090270996094</v>
      </c>
    </row>
    <row r="111" spans="1:23" x14ac:dyDescent="0.25">
      <c r="A111" s="48" t="str">
        <f t="shared" si="1"/>
        <v>42180All3_7SmartAC-onlyAll</v>
      </c>
      <c r="B111" t="s">
        <v>18</v>
      </c>
      <c r="C111" s="35">
        <v>42180</v>
      </c>
      <c r="D111">
        <v>7</v>
      </c>
      <c r="E111" t="s">
        <v>110</v>
      </c>
      <c r="F111">
        <v>0.74785947799682617</v>
      </c>
      <c r="G111">
        <v>2.7166567742824554E-3</v>
      </c>
      <c r="H111">
        <v>88735</v>
      </c>
      <c r="I111">
        <v>0.75547498464584351</v>
      </c>
      <c r="J111">
        <v>4.617876373231411E-3</v>
      </c>
      <c r="K111">
        <v>12095</v>
      </c>
      <c r="L111">
        <v>-7.615506649017334E-3</v>
      </c>
      <c r="M111">
        <v>-1.0183072090148926</v>
      </c>
      <c r="N111">
        <v>113228</v>
      </c>
      <c r="O111">
        <v>5.3577055223286152E-3</v>
      </c>
      <c r="P111">
        <v>-1.4481942169368267E-2</v>
      </c>
      <c r="Q111">
        <v>-1.1229707859456539E-2</v>
      </c>
      <c r="R111">
        <v>-7.615506649017334E-3</v>
      </c>
      <c r="S111">
        <v>-4.0017343126237392E-3</v>
      </c>
      <c r="T111">
        <v>-7.4907124508172274E-4</v>
      </c>
      <c r="U111" t="s">
        <v>102</v>
      </c>
      <c r="V111" t="s">
        <v>18</v>
      </c>
      <c r="W111">
        <v>70.794090270996094</v>
      </c>
    </row>
    <row r="112" spans="1:23" x14ac:dyDescent="0.25">
      <c r="A112" s="48" t="str">
        <f t="shared" si="1"/>
        <v>42180All3_8AllAll</v>
      </c>
      <c r="B112" t="s">
        <v>18</v>
      </c>
      <c r="C112" s="35">
        <v>42180</v>
      </c>
      <c r="D112">
        <v>8</v>
      </c>
      <c r="E112" t="s">
        <v>110</v>
      </c>
      <c r="F112">
        <v>0.78458583354949951</v>
      </c>
      <c r="G112">
        <v>3.050120547413826E-3</v>
      </c>
      <c r="H112">
        <v>88735</v>
      </c>
      <c r="I112">
        <v>0.78257882595062256</v>
      </c>
      <c r="J112">
        <v>5.2926898933947086E-3</v>
      </c>
      <c r="K112">
        <v>12095</v>
      </c>
      <c r="L112">
        <v>2.0070075988769531E-3</v>
      </c>
      <c r="M112">
        <v>0.25580471754074097</v>
      </c>
      <c r="N112">
        <v>113228</v>
      </c>
      <c r="O112">
        <v>6.1086663044989109E-3</v>
      </c>
      <c r="P112">
        <v>-5.821858998388052E-3</v>
      </c>
      <c r="Q112">
        <v>-2.1137765143066645E-3</v>
      </c>
      <c r="R112">
        <v>2.0070075988769531E-3</v>
      </c>
      <c r="S112">
        <v>6.1273030005395412E-3</v>
      </c>
      <c r="T112">
        <v>9.8358746618032455E-3</v>
      </c>
      <c r="U112" t="s">
        <v>18</v>
      </c>
      <c r="V112" t="s">
        <v>18</v>
      </c>
      <c r="W112">
        <v>75.591606140136719</v>
      </c>
    </row>
    <row r="113" spans="1:23" x14ac:dyDescent="0.25">
      <c r="A113" s="48" t="str">
        <f t="shared" si="1"/>
        <v>42180All3_8SmartAC-onlyAll</v>
      </c>
      <c r="B113" t="s">
        <v>18</v>
      </c>
      <c r="C113" s="35">
        <v>42180</v>
      </c>
      <c r="D113">
        <v>8</v>
      </c>
      <c r="E113" t="s">
        <v>110</v>
      </c>
      <c r="F113">
        <v>0.78458583354949951</v>
      </c>
      <c r="G113">
        <v>3.050120547413826E-3</v>
      </c>
      <c r="H113">
        <v>88735</v>
      </c>
      <c r="I113">
        <v>0.78257882595062256</v>
      </c>
      <c r="J113">
        <v>5.2926898933947086E-3</v>
      </c>
      <c r="K113">
        <v>12095</v>
      </c>
      <c r="L113">
        <v>2.0070075988769531E-3</v>
      </c>
      <c r="M113">
        <v>0.25580471754074097</v>
      </c>
      <c r="N113">
        <v>113228</v>
      </c>
      <c r="O113">
        <v>6.1086663044989109E-3</v>
      </c>
      <c r="P113">
        <v>-5.821858998388052E-3</v>
      </c>
      <c r="Q113">
        <v>-2.1137765143066645E-3</v>
      </c>
      <c r="R113">
        <v>2.0070075988769531E-3</v>
      </c>
      <c r="S113">
        <v>6.1273030005395412E-3</v>
      </c>
      <c r="T113">
        <v>9.8358746618032455E-3</v>
      </c>
      <c r="U113" t="s">
        <v>102</v>
      </c>
      <c r="V113" t="s">
        <v>18</v>
      </c>
      <c r="W113">
        <v>75.591606140136719</v>
      </c>
    </row>
    <row r="114" spans="1:23" x14ac:dyDescent="0.25">
      <c r="A114" s="48" t="str">
        <f t="shared" si="1"/>
        <v>42180All3_9AllAll</v>
      </c>
      <c r="B114" t="s">
        <v>18</v>
      </c>
      <c r="C114" s="35">
        <v>42180</v>
      </c>
      <c r="D114">
        <v>9</v>
      </c>
      <c r="E114" t="s">
        <v>110</v>
      </c>
      <c r="F114">
        <v>0.76773327589035034</v>
      </c>
      <c r="G114">
        <v>3.7292856723070145E-3</v>
      </c>
      <c r="H114">
        <v>88735</v>
      </c>
      <c r="I114">
        <v>0.76279103755950928</v>
      </c>
      <c r="J114">
        <v>6.3634812831878662E-3</v>
      </c>
      <c r="K114">
        <v>12095</v>
      </c>
      <c r="L114">
        <v>4.9422383308410645E-3</v>
      </c>
      <c r="M114">
        <v>0.64374417066574097</v>
      </c>
      <c r="N114">
        <v>113228</v>
      </c>
      <c r="O114">
        <v>7.3757348582148552E-3</v>
      </c>
      <c r="P114">
        <v>-4.5105032622814178E-3</v>
      </c>
      <c r="Q114">
        <v>-3.3284890378126875E-5</v>
      </c>
      <c r="R114">
        <v>4.9422383308410645E-3</v>
      </c>
      <c r="S114">
        <v>9.9171716719865799E-3</v>
      </c>
      <c r="T114">
        <v>1.4394979923963547E-2</v>
      </c>
      <c r="U114" t="s">
        <v>18</v>
      </c>
      <c r="V114" t="s">
        <v>18</v>
      </c>
      <c r="W114">
        <v>80.437690734863281</v>
      </c>
    </row>
    <row r="115" spans="1:23" x14ac:dyDescent="0.25">
      <c r="A115" s="48" t="str">
        <f t="shared" si="1"/>
        <v>42180All3_9SmartAC-onlyAll</v>
      </c>
      <c r="B115" t="s">
        <v>18</v>
      </c>
      <c r="C115" s="35">
        <v>42180</v>
      </c>
      <c r="D115">
        <v>9</v>
      </c>
      <c r="E115" t="s">
        <v>110</v>
      </c>
      <c r="F115">
        <v>0.76773327589035034</v>
      </c>
      <c r="G115">
        <v>3.7292856723070145E-3</v>
      </c>
      <c r="H115">
        <v>88735</v>
      </c>
      <c r="I115">
        <v>0.76279103755950928</v>
      </c>
      <c r="J115">
        <v>6.3634812831878662E-3</v>
      </c>
      <c r="K115">
        <v>12095</v>
      </c>
      <c r="L115">
        <v>4.9422383308410645E-3</v>
      </c>
      <c r="M115">
        <v>0.64374417066574097</v>
      </c>
      <c r="N115">
        <v>113228</v>
      </c>
      <c r="O115">
        <v>7.3757348582148552E-3</v>
      </c>
      <c r="P115">
        <v>-4.5105032622814178E-3</v>
      </c>
      <c r="Q115">
        <v>-3.3284890378126875E-5</v>
      </c>
      <c r="R115">
        <v>4.9422383308410645E-3</v>
      </c>
      <c r="S115">
        <v>9.9171716719865799E-3</v>
      </c>
      <c r="T115">
        <v>1.4394979923963547E-2</v>
      </c>
      <c r="U115" t="s">
        <v>102</v>
      </c>
      <c r="V115" t="s">
        <v>18</v>
      </c>
      <c r="W115">
        <v>80.437690734863281</v>
      </c>
    </row>
    <row r="116" spans="1:23" x14ac:dyDescent="0.25">
      <c r="A116" s="48" t="str">
        <f t="shared" si="1"/>
        <v>42180All3_10AllAll</v>
      </c>
      <c r="B116" t="s">
        <v>18</v>
      </c>
      <c r="C116" s="35">
        <v>42180</v>
      </c>
      <c r="D116">
        <v>10</v>
      </c>
      <c r="E116" t="s">
        <v>110</v>
      </c>
      <c r="F116">
        <v>0.77103918790817261</v>
      </c>
      <c r="G116">
        <v>4.7301976010203362E-3</v>
      </c>
      <c r="H116">
        <v>88735</v>
      </c>
      <c r="I116">
        <v>0.75785344839096069</v>
      </c>
      <c r="J116">
        <v>7.9572945833206177E-3</v>
      </c>
      <c r="K116">
        <v>12095</v>
      </c>
      <c r="L116">
        <v>1.3185739517211914E-2</v>
      </c>
      <c r="M116">
        <v>1.7101256847381592</v>
      </c>
      <c r="N116">
        <v>113228</v>
      </c>
      <c r="O116">
        <v>9.2570679262280464E-3</v>
      </c>
      <c r="P116">
        <v>1.3218813110142946E-3</v>
      </c>
      <c r="Q116">
        <v>6.9411066360771656E-3</v>
      </c>
      <c r="R116">
        <v>1.3185739517211914E-2</v>
      </c>
      <c r="S116">
        <v>1.9429631531238556E-2</v>
      </c>
      <c r="T116">
        <v>2.5049597024917603E-2</v>
      </c>
      <c r="U116" t="s">
        <v>18</v>
      </c>
      <c r="V116" t="s">
        <v>18</v>
      </c>
      <c r="W116">
        <v>84.749305725097656</v>
      </c>
    </row>
    <row r="117" spans="1:23" x14ac:dyDescent="0.25">
      <c r="A117" s="48" t="str">
        <f t="shared" si="1"/>
        <v>42180All3_10SmartAC-onlyAll</v>
      </c>
      <c r="B117" t="s">
        <v>18</v>
      </c>
      <c r="C117" s="35">
        <v>42180</v>
      </c>
      <c r="D117">
        <v>10</v>
      </c>
      <c r="E117" t="s">
        <v>110</v>
      </c>
      <c r="F117">
        <v>0.77103918790817261</v>
      </c>
      <c r="G117">
        <v>4.7301976010203362E-3</v>
      </c>
      <c r="H117">
        <v>88735</v>
      </c>
      <c r="I117">
        <v>0.75785344839096069</v>
      </c>
      <c r="J117">
        <v>7.9572945833206177E-3</v>
      </c>
      <c r="K117">
        <v>12095</v>
      </c>
      <c r="L117">
        <v>1.3185739517211914E-2</v>
      </c>
      <c r="M117">
        <v>1.7101256847381592</v>
      </c>
      <c r="N117">
        <v>113228</v>
      </c>
      <c r="O117">
        <v>9.2570679262280464E-3</v>
      </c>
      <c r="P117">
        <v>1.3218813110142946E-3</v>
      </c>
      <c r="Q117">
        <v>6.9411066360771656E-3</v>
      </c>
      <c r="R117">
        <v>1.3185739517211914E-2</v>
      </c>
      <c r="S117">
        <v>1.9429631531238556E-2</v>
      </c>
      <c r="T117">
        <v>2.5049597024917603E-2</v>
      </c>
      <c r="U117" t="s">
        <v>102</v>
      </c>
      <c r="V117" t="s">
        <v>18</v>
      </c>
      <c r="W117">
        <v>84.749305725097656</v>
      </c>
    </row>
    <row r="118" spans="1:23" x14ac:dyDescent="0.25">
      <c r="A118" s="48" t="str">
        <f t="shared" si="1"/>
        <v>42180All3_11AllAll</v>
      </c>
      <c r="B118" t="s">
        <v>18</v>
      </c>
      <c r="C118" s="35">
        <v>42180</v>
      </c>
      <c r="D118">
        <v>11</v>
      </c>
      <c r="E118" t="s">
        <v>110</v>
      </c>
      <c r="F118">
        <v>0.84327179193496704</v>
      </c>
      <c r="G118">
        <v>5.7654064148664474E-3</v>
      </c>
      <c r="H118">
        <v>88735</v>
      </c>
      <c r="I118">
        <v>0.82371461391448975</v>
      </c>
      <c r="J118">
        <v>9.7147673368453979E-3</v>
      </c>
      <c r="K118">
        <v>12095</v>
      </c>
      <c r="L118">
        <v>1.9557178020477295E-2</v>
      </c>
      <c r="M118">
        <v>2.319202184677124</v>
      </c>
      <c r="N118">
        <v>113228</v>
      </c>
      <c r="O118">
        <v>1.1296751908957958E-2</v>
      </c>
      <c r="P118">
        <v>5.0792605616152287E-3</v>
      </c>
      <c r="Q118">
        <v>1.1936615221202374E-2</v>
      </c>
      <c r="R118">
        <v>1.9557178020477295E-2</v>
      </c>
      <c r="S118">
        <v>2.7176836505532265E-2</v>
      </c>
      <c r="T118">
        <v>3.4035094082355499E-2</v>
      </c>
      <c r="U118" t="s">
        <v>18</v>
      </c>
      <c r="V118" t="s">
        <v>18</v>
      </c>
      <c r="W118">
        <v>88.354354858398438</v>
      </c>
    </row>
    <row r="119" spans="1:23" x14ac:dyDescent="0.25">
      <c r="A119" s="48" t="str">
        <f t="shared" si="1"/>
        <v>42180All3_11SmartAC-onlyAll</v>
      </c>
      <c r="B119" t="s">
        <v>18</v>
      </c>
      <c r="C119" s="35">
        <v>42180</v>
      </c>
      <c r="D119">
        <v>11</v>
      </c>
      <c r="E119" t="s">
        <v>110</v>
      </c>
      <c r="F119">
        <v>0.84327179193496704</v>
      </c>
      <c r="G119">
        <v>5.7654064148664474E-3</v>
      </c>
      <c r="H119">
        <v>88735</v>
      </c>
      <c r="I119">
        <v>0.82371461391448975</v>
      </c>
      <c r="J119">
        <v>9.7147673368453979E-3</v>
      </c>
      <c r="K119">
        <v>12095</v>
      </c>
      <c r="L119">
        <v>1.9557178020477295E-2</v>
      </c>
      <c r="M119">
        <v>2.319202184677124</v>
      </c>
      <c r="N119">
        <v>113228</v>
      </c>
      <c r="O119">
        <v>1.1296751908957958E-2</v>
      </c>
      <c r="P119">
        <v>5.0792605616152287E-3</v>
      </c>
      <c r="Q119">
        <v>1.1936615221202374E-2</v>
      </c>
      <c r="R119">
        <v>1.9557178020477295E-2</v>
      </c>
      <c r="S119">
        <v>2.7176836505532265E-2</v>
      </c>
      <c r="T119">
        <v>3.4035094082355499E-2</v>
      </c>
      <c r="U119" t="s">
        <v>102</v>
      </c>
      <c r="V119" t="s">
        <v>18</v>
      </c>
      <c r="W119">
        <v>88.354354858398438</v>
      </c>
    </row>
    <row r="120" spans="1:23" x14ac:dyDescent="0.25">
      <c r="A120" s="48" t="str">
        <f t="shared" si="1"/>
        <v>42180All3_12AllAll</v>
      </c>
      <c r="B120" t="s">
        <v>18</v>
      </c>
      <c r="C120" s="35">
        <v>42180</v>
      </c>
      <c r="D120">
        <v>12</v>
      </c>
      <c r="E120" t="s">
        <v>110</v>
      </c>
      <c r="F120">
        <v>0.99656236171722412</v>
      </c>
      <c r="G120">
        <v>6.6501982510089874E-3</v>
      </c>
      <c r="H120">
        <v>88735</v>
      </c>
      <c r="I120">
        <v>0.97348886728286743</v>
      </c>
      <c r="J120">
        <v>1.1236352846026421E-2</v>
      </c>
      <c r="K120">
        <v>12095</v>
      </c>
      <c r="L120">
        <v>2.3073494434356689E-2</v>
      </c>
      <c r="M120">
        <v>2.3153085708618164</v>
      </c>
      <c r="N120">
        <v>113228</v>
      </c>
      <c r="O120">
        <v>1.3056828640401363E-2</v>
      </c>
      <c r="P120">
        <v>6.3398629426956177E-3</v>
      </c>
      <c r="Q120">
        <v>1.4265619218349457E-2</v>
      </c>
      <c r="R120">
        <v>2.3073494434356689E-2</v>
      </c>
      <c r="S120">
        <v>3.1880326569080353E-2</v>
      </c>
      <c r="T120">
        <v>3.9807125926017761E-2</v>
      </c>
      <c r="U120" t="s">
        <v>18</v>
      </c>
      <c r="V120" t="s">
        <v>18</v>
      </c>
      <c r="W120">
        <v>91.706588745117187</v>
      </c>
    </row>
    <row r="121" spans="1:23" x14ac:dyDescent="0.25">
      <c r="A121" s="48" t="str">
        <f t="shared" si="1"/>
        <v>42180All3_12SmartAC-onlyAll</v>
      </c>
      <c r="B121" t="s">
        <v>18</v>
      </c>
      <c r="C121" s="35">
        <v>42180</v>
      </c>
      <c r="D121">
        <v>12</v>
      </c>
      <c r="E121" t="s">
        <v>110</v>
      </c>
      <c r="F121">
        <v>0.99656236171722412</v>
      </c>
      <c r="G121">
        <v>6.6501982510089874E-3</v>
      </c>
      <c r="H121">
        <v>88735</v>
      </c>
      <c r="I121">
        <v>0.97348886728286743</v>
      </c>
      <c r="J121">
        <v>1.1236352846026421E-2</v>
      </c>
      <c r="K121">
        <v>12095</v>
      </c>
      <c r="L121">
        <v>2.3073494434356689E-2</v>
      </c>
      <c r="M121">
        <v>2.3153085708618164</v>
      </c>
      <c r="N121">
        <v>113228</v>
      </c>
      <c r="O121">
        <v>1.3056828640401363E-2</v>
      </c>
      <c r="P121">
        <v>6.3398629426956177E-3</v>
      </c>
      <c r="Q121">
        <v>1.4265619218349457E-2</v>
      </c>
      <c r="R121">
        <v>2.3073494434356689E-2</v>
      </c>
      <c r="S121">
        <v>3.1880326569080353E-2</v>
      </c>
      <c r="T121">
        <v>3.9807125926017761E-2</v>
      </c>
      <c r="U121" t="s">
        <v>102</v>
      </c>
      <c r="V121" t="s">
        <v>18</v>
      </c>
      <c r="W121">
        <v>91.706588745117187</v>
      </c>
    </row>
    <row r="122" spans="1:23" x14ac:dyDescent="0.25">
      <c r="A122" s="48" t="str">
        <f t="shared" si="1"/>
        <v>42180All3_13AllAll</v>
      </c>
      <c r="B122" t="s">
        <v>18</v>
      </c>
      <c r="C122" s="35">
        <v>42180</v>
      </c>
      <c r="D122">
        <v>13</v>
      </c>
      <c r="E122" t="s">
        <v>110</v>
      </c>
      <c r="F122">
        <v>1.2291988134384155</v>
      </c>
      <c r="G122">
        <v>7.3362770490348339E-3</v>
      </c>
      <c r="H122">
        <v>88735</v>
      </c>
      <c r="I122">
        <v>1.2214946746826172</v>
      </c>
      <c r="J122">
        <v>1.2566805817186832E-2</v>
      </c>
      <c r="K122">
        <v>12095</v>
      </c>
      <c r="L122">
        <v>7.7041387557983398E-3</v>
      </c>
      <c r="M122">
        <v>0.62676101922988892</v>
      </c>
      <c r="N122">
        <v>113228</v>
      </c>
      <c r="O122">
        <v>1.4551480300724506E-2</v>
      </c>
      <c r="P122">
        <v>-1.0945037938654423E-2</v>
      </c>
      <c r="Q122">
        <v>-2.1119988523423672E-3</v>
      </c>
      <c r="R122">
        <v>7.7041387557983398E-3</v>
      </c>
      <c r="S122">
        <v>1.7519112676382065E-2</v>
      </c>
      <c r="T122">
        <v>2.6353316381573677E-2</v>
      </c>
      <c r="U122" t="s">
        <v>18</v>
      </c>
      <c r="V122" t="s">
        <v>18</v>
      </c>
      <c r="W122">
        <v>94.680740356445313</v>
      </c>
    </row>
    <row r="123" spans="1:23" x14ac:dyDescent="0.25">
      <c r="A123" s="48" t="str">
        <f t="shared" si="1"/>
        <v>42180All3_13SmartAC-onlyAll</v>
      </c>
      <c r="B123" t="s">
        <v>18</v>
      </c>
      <c r="C123" s="35">
        <v>42180</v>
      </c>
      <c r="D123">
        <v>13</v>
      </c>
      <c r="E123" t="s">
        <v>110</v>
      </c>
      <c r="F123">
        <v>1.2291988134384155</v>
      </c>
      <c r="G123">
        <v>7.3362770490348339E-3</v>
      </c>
      <c r="H123">
        <v>88735</v>
      </c>
      <c r="I123">
        <v>1.2214946746826172</v>
      </c>
      <c r="J123">
        <v>1.2566805817186832E-2</v>
      </c>
      <c r="K123">
        <v>12095</v>
      </c>
      <c r="L123">
        <v>7.7041387557983398E-3</v>
      </c>
      <c r="M123">
        <v>0.62676101922988892</v>
      </c>
      <c r="N123">
        <v>113228</v>
      </c>
      <c r="O123">
        <v>1.4551480300724506E-2</v>
      </c>
      <c r="P123">
        <v>-1.0945037938654423E-2</v>
      </c>
      <c r="Q123">
        <v>-2.1119988523423672E-3</v>
      </c>
      <c r="R123">
        <v>7.7041387557983398E-3</v>
      </c>
      <c r="S123">
        <v>1.7519112676382065E-2</v>
      </c>
      <c r="T123">
        <v>2.6353316381573677E-2</v>
      </c>
      <c r="U123" t="s">
        <v>102</v>
      </c>
      <c r="V123" t="s">
        <v>18</v>
      </c>
      <c r="W123">
        <v>94.680740356445313</v>
      </c>
    </row>
    <row r="124" spans="1:23" x14ac:dyDescent="0.25">
      <c r="A124" s="48" t="str">
        <f t="shared" si="1"/>
        <v>42180All3_14AllAll</v>
      </c>
      <c r="B124" t="s">
        <v>18</v>
      </c>
      <c r="C124" s="35">
        <v>42180</v>
      </c>
      <c r="D124">
        <v>14</v>
      </c>
      <c r="E124" t="s">
        <v>110</v>
      </c>
      <c r="F124">
        <v>1.5252364873886108</v>
      </c>
      <c r="G124">
        <v>7.9295197501778603E-3</v>
      </c>
      <c r="H124">
        <v>88735</v>
      </c>
      <c r="I124">
        <v>1.5193302631378174</v>
      </c>
      <c r="J124">
        <v>1.361866295337677E-2</v>
      </c>
      <c r="K124">
        <v>12095</v>
      </c>
      <c r="L124">
        <v>5.906224250793457E-3</v>
      </c>
      <c r="M124">
        <v>0.38723334670066833</v>
      </c>
      <c r="N124">
        <v>113228</v>
      </c>
      <c r="O124">
        <v>1.5758974477648735E-2</v>
      </c>
      <c r="P124">
        <v>-1.4290477149188519E-2</v>
      </c>
      <c r="Q124">
        <v>-4.7244648449122906E-3</v>
      </c>
      <c r="R124">
        <v>5.906224250793457E-3</v>
      </c>
      <c r="S124">
        <v>1.6535652801394463E-2</v>
      </c>
      <c r="T124">
        <v>2.6102926582098007E-2</v>
      </c>
      <c r="U124" t="s">
        <v>18</v>
      </c>
      <c r="V124" t="s">
        <v>18</v>
      </c>
      <c r="W124">
        <v>96.961708068847656</v>
      </c>
    </row>
    <row r="125" spans="1:23" x14ac:dyDescent="0.25">
      <c r="A125" s="48" t="str">
        <f t="shared" si="1"/>
        <v>42180All3_14SmartAC-onlyAll</v>
      </c>
      <c r="B125" t="s">
        <v>18</v>
      </c>
      <c r="C125" s="35">
        <v>42180</v>
      </c>
      <c r="D125">
        <v>14</v>
      </c>
      <c r="E125" t="s">
        <v>110</v>
      </c>
      <c r="F125">
        <v>1.5252364873886108</v>
      </c>
      <c r="G125">
        <v>7.9295197501778603E-3</v>
      </c>
      <c r="H125">
        <v>88735</v>
      </c>
      <c r="I125">
        <v>1.5193302631378174</v>
      </c>
      <c r="J125">
        <v>1.361866295337677E-2</v>
      </c>
      <c r="K125">
        <v>12095</v>
      </c>
      <c r="L125">
        <v>5.906224250793457E-3</v>
      </c>
      <c r="M125">
        <v>0.38723334670066833</v>
      </c>
      <c r="N125">
        <v>113228</v>
      </c>
      <c r="O125">
        <v>1.5758974477648735E-2</v>
      </c>
      <c r="P125">
        <v>-1.4290477149188519E-2</v>
      </c>
      <c r="Q125">
        <v>-4.7244648449122906E-3</v>
      </c>
      <c r="R125">
        <v>5.906224250793457E-3</v>
      </c>
      <c r="S125">
        <v>1.6535652801394463E-2</v>
      </c>
      <c r="T125">
        <v>2.6102926582098007E-2</v>
      </c>
      <c r="U125" t="s">
        <v>102</v>
      </c>
      <c r="V125" t="s">
        <v>18</v>
      </c>
      <c r="W125">
        <v>96.961708068847656</v>
      </c>
    </row>
    <row r="126" spans="1:23" x14ac:dyDescent="0.25">
      <c r="A126" s="48" t="str">
        <f t="shared" si="1"/>
        <v>42180All3_15AllAll</v>
      </c>
      <c r="B126" t="s">
        <v>18</v>
      </c>
      <c r="C126" s="35">
        <v>42180</v>
      </c>
      <c r="D126">
        <v>15</v>
      </c>
      <c r="E126" t="s">
        <v>110</v>
      </c>
      <c r="F126">
        <v>1.8476543426513672</v>
      </c>
      <c r="G126">
        <v>8.3228899165987968E-3</v>
      </c>
      <c r="H126">
        <v>88735</v>
      </c>
      <c r="I126">
        <v>1.7061173915863037</v>
      </c>
      <c r="J126">
        <v>1.3652111403644085E-2</v>
      </c>
      <c r="K126">
        <v>12095</v>
      </c>
      <c r="L126">
        <v>0.14153695106506348</v>
      </c>
      <c r="M126">
        <v>7.6603589057922363</v>
      </c>
      <c r="N126">
        <v>113228</v>
      </c>
      <c r="O126">
        <v>1.598908007144928E-2</v>
      </c>
      <c r="P126">
        <v>0.12104534357786179</v>
      </c>
      <c r="Q126">
        <v>0.13075104355812073</v>
      </c>
      <c r="R126">
        <v>0.14153695106506348</v>
      </c>
      <c r="S126">
        <v>0.15232159197330475</v>
      </c>
      <c r="T126">
        <v>0.16202855110168457</v>
      </c>
      <c r="U126" t="s">
        <v>18</v>
      </c>
      <c r="V126" t="s">
        <v>18</v>
      </c>
      <c r="W126">
        <v>98.143356323242188</v>
      </c>
    </row>
    <row r="127" spans="1:23" x14ac:dyDescent="0.25">
      <c r="A127" s="48" t="str">
        <f t="shared" si="1"/>
        <v>42180All3_15SmartAC-onlyAll</v>
      </c>
      <c r="B127" t="s">
        <v>18</v>
      </c>
      <c r="C127" s="35">
        <v>42180</v>
      </c>
      <c r="D127">
        <v>15</v>
      </c>
      <c r="E127" t="s">
        <v>110</v>
      </c>
      <c r="F127">
        <v>1.8476543426513672</v>
      </c>
      <c r="G127">
        <v>8.3228899165987968E-3</v>
      </c>
      <c r="H127">
        <v>88735</v>
      </c>
      <c r="I127">
        <v>1.7061173915863037</v>
      </c>
      <c r="J127">
        <v>1.3652111403644085E-2</v>
      </c>
      <c r="K127">
        <v>12095</v>
      </c>
      <c r="L127">
        <v>0.14153695106506348</v>
      </c>
      <c r="M127">
        <v>7.6603589057922363</v>
      </c>
      <c r="N127">
        <v>113228</v>
      </c>
      <c r="O127">
        <v>1.598908007144928E-2</v>
      </c>
      <c r="P127">
        <v>0.12104534357786179</v>
      </c>
      <c r="Q127">
        <v>0.13075104355812073</v>
      </c>
      <c r="R127">
        <v>0.14153695106506348</v>
      </c>
      <c r="S127">
        <v>0.15232159197330475</v>
      </c>
      <c r="T127">
        <v>0.16202855110168457</v>
      </c>
      <c r="U127" t="s">
        <v>102</v>
      </c>
      <c r="V127" t="s">
        <v>18</v>
      </c>
      <c r="W127">
        <v>98.143356323242188</v>
      </c>
    </row>
    <row r="128" spans="1:23" x14ac:dyDescent="0.25">
      <c r="A128" s="48" t="str">
        <f t="shared" si="1"/>
        <v>42180All3_16AllAll</v>
      </c>
      <c r="B128" t="s">
        <v>18</v>
      </c>
      <c r="C128" s="35">
        <v>42180</v>
      </c>
      <c r="D128">
        <v>16</v>
      </c>
      <c r="E128" t="s">
        <v>110</v>
      </c>
      <c r="F128">
        <v>2.1961493492126465</v>
      </c>
      <c r="G128">
        <v>8.4941862151026726E-3</v>
      </c>
      <c r="H128">
        <v>88735</v>
      </c>
      <c r="I128">
        <v>1.7232986688613892</v>
      </c>
      <c r="J128">
        <v>1.2466767802834511E-2</v>
      </c>
      <c r="K128">
        <v>12095</v>
      </c>
      <c r="L128">
        <v>0.47285068035125732</v>
      </c>
      <c r="M128">
        <v>21.530899047851563</v>
      </c>
      <c r="N128">
        <v>113228</v>
      </c>
      <c r="O128">
        <v>1.5085472725331783E-2</v>
      </c>
      <c r="P128">
        <v>0.45351713895797729</v>
      </c>
      <c r="Q128">
        <v>0.46267431974411011</v>
      </c>
      <c r="R128">
        <v>0.47285068035125732</v>
      </c>
      <c r="S128">
        <v>0.48302581906318665</v>
      </c>
      <c r="T128">
        <v>0.49218422174453735</v>
      </c>
      <c r="U128" t="s">
        <v>18</v>
      </c>
      <c r="V128" t="s">
        <v>18</v>
      </c>
      <c r="W128">
        <v>97.860923767089844</v>
      </c>
    </row>
    <row r="129" spans="1:23" x14ac:dyDescent="0.25">
      <c r="A129" s="48" t="str">
        <f t="shared" si="1"/>
        <v>42180All3_16SmartAC-onlyAll</v>
      </c>
      <c r="B129" t="s">
        <v>18</v>
      </c>
      <c r="C129" s="35">
        <v>42180</v>
      </c>
      <c r="D129">
        <v>16</v>
      </c>
      <c r="E129" t="s">
        <v>110</v>
      </c>
      <c r="F129">
        <v>2.1961493492126465</v>
      </c>
      <c r="G129">
        <v>8.4941862151026726E-3</v>
      </c>
      <c r="H129">
        <v>88735</v>
      </c>
      <c r="I129">
        <v>1.7232986688613892</v>
      </c>
      <c r="J129">
        <v>1.2466767802834511E-2</v>
      </c>
      <c r="K129">
        <v>12095</v>
      </c>
      <c r="L129">
        <v>0.47285068035125732</v>
      </c>
      <c r="M129">
        <v>21.530899047851563</v>
      </c>
      <c r="N129">
        <v>113228</v>
      </c>
      <c r="O129">
        <v>1.5085472725331783E-2</v>
      </c>
      <c r="P129">
        <v>0.45351713895797729</v>
      </c>
      <c r="Q129">
        <v>0.46267431974411011</v>
      </c>
      <c r="R129">
        <v>0.47285068035125732</v>
      </c>
      <c r="S129">
        <v>0.48302581906318665</v>
      </c>
      <c r="T129">
        <v>0.49218422174453735</v>
      </c>
      <c r="U129" t="s">
        <v>102</v>
      </c>
      <c r="V129" t="s">
        <v>18</v>
      </c>
      <c r="W129">
        <v>97.860923767089844</v>
      </c>
    </row>
    <row r="130" spans="1:23" x14ac:dyDescent="0.25">
      <c r="A130" s="48" t="str">
        <f t="shared" ref="A130:A193" si="2">CONCATENATE(C130,B130,E130,"_",D130,U130,V130)</f>
        <v>42180All3_17AllAll</v>
      </c>
      <c r="B130" t="s">
        <v>18</v>
      </c>
      <c r="C130" s="35">
        <v>42180</v>
      </c>
      <c r="D130">
        <v>17</v>
      </c>
      <c r="E130" t="s">
        <v>110</v>
      </c>
      <c r="F130">
        <v>2.5324563980102539</v>
      </c>
      <c r="G130">
        <v>8.4341438487172127E-3</v>
      </c>
      <c r="H130">
        <v>88735</v>
      </c>
      <c r="I130">
        <v>1.9572664499282837</v>
      </c>
      <c r="J130">
        <v>1.2029989622533321E-2</v>
      </c>
      <c r="K130">
        <v>12095</v>
      </c>
      <c r="L130">
        <v>0.57518994808197021</v>
      </c>
      <c r="M130">
        <v>22.712728500366211</v>
      </c>
      <c r="N130">
        <v>113228</v>
      </c>
      <c r="O130">
        <v>1.4692019671201706E-2</v>
      </c>
      <c r="P130">
        <v>0.55636066198348999</v>
      </c>
      <c r="Q130">
        <v>0.56527900695800781</v>
      </c>
      <c r="R130">
        <v>0.57518994808197021</v>
      </c>
      <c r="S130">
        <v>0.58509969711303711</v>
      </c>
      <c r="T130">
        <v>0.59401923418045044</v>
      </c>
      <c r="U130" t="s">
        <v>18</v>
      </c>
      <c r="V130" t="s">
        <v>18</v>
      </c>
      <c r="W130">
        <v>97.335739135742187</v>
      </c>
    </row>
    <row r="131" spans="1:23" x14ac:dyDescent="0.25">
      <c r="A131" s="48" t="str">
        <f t="shared" si="2"/>
        <v>42180All3_17SmartAC-onlyAll</v>
      </c>
      <c r="B131" t="s">
        <v>18</v>
      </c>
      <c r="C131" s="35">
        <v>42180</v>
      </c>
      <c r="D131">
        <v>17</v>
      </c>
      <c r="E131" t="s">
        <v>110</v>
      </c>
      <c r="F131">
        <v>2.5324563980102539</v>
      </c>
      <c r="G131">
        <v>8.4341438487172127E-3</v>
      </c>
      <c r="H131">
        <v>88735</v>
      </c>
      <c r="I131">
        <v>1.9572664499282837</v>
      </c>
      <c r="J131">
        <v>1.2029989622533321E-2</v>
      </c>
      <c r="K131">
        <v>12095</v>
      </c>
      <c r="L131">
        <v>0.57518994808197021</v>
      </c>
      <c r="M131">
        <v>22.712728500366211</v>
      </c>
      <c r="N131">
        <v>113228</v>
      </c>
      <c r="O131">
        <v>1.4692019671201706E-2</v>
      </c>
      <c r="P131">
        <v>0.55636066198348999</v>
      </c>
      <c r="Q131">
        <v>0.56527900695800781</v>
      </c>
      <c r="R131">
        <v>0.57518994808197021</v>
      </c>
      <c r="S131">
        <v>0.58509969711303711</v>
      </c>
      <c r="T131">
        <v>0.59401923418045044</v>
      </c>
      <c r="U131" t="s">
        <v>102</v>
      </c>
      <c r="V131" t="s">
        <v>18</v>
      </c>
      <c r="W131">
        <v>97.335739135742187</v>
      </c>
    </row>
    <row r="132" spans="1:23" x14ac:dyDescent="0.25">
      <c r="A132" s="48" t="str">
        <f t="shared" si="2"/>
        <v>42180All3_18AllAll</v>
      </c>
      <c r="B132" t="s">
        <v>18</v>
      </c>
      <c r="C132" s="35">
        <v>42180</v>
      </c>
      <c r="D132">
        <v>18</v>
      </c>
      <c r="E132" t="s">
        <v>110</v>
      </c>
      <c r="F132">
        <v>2.7885496616363525</v>
      </c>
      <c r="G132">
        <v>8.2241790369153023E-3</v>
      </c>
      <c r="H132">
        <v>88735</v>
      </c>
      <c r="I132">
        <v>2.1890292167663574</v>
      </c>
      <c r="J132">
        <v>1.1558634229004383E-2</v>
      </c>
      <c r="K132">
        <v>12095</v>
      </c>
      <c r="L132">
        <v>0.59952044486999512</v>
      </c>
      <c r="M132">
        <v>21.499364852905273</v>
      </c>
      <c r="N132">
        <v>113228</v>
      </c>
      <c r="O132">
        <v>1.418587937951088E-2</v>
      </c>
      <c r="P132">
        <v>0.58133983612060547</v>
      </c>
      <c r="Q132">
        <v>0.58995091915130615</v>
      </c>
      <c r="R132">
        <v>0.59952044486999512</v>
      </c>
      <c r="S132">
        <v>0.60908883810043335</v>
      </c>
      <c r="T132">
        <v>0.61770105361938477</v>
      </c>
      <c r="U132" t="s">
        <v>18</v>
      </c>
      <c r="V132" t="s">
        <v>18</v>
      </c>
      <c r="W132">
        <v>95.604171752929688</v>
      </c>
    </row>
    <row r="133" spans="1:23" x14ac:dyDescent="0.25">
      <c r="A133" s="48" t="str">
        <f t="shared" si="2"/>
        <v>42180All3_18SmartAC-onlyAll</v>
      </c>
      <c r="B133" t="s">
        <v>18</v>
      </c>
      <c r="C133" s="35">
        <v>42180</v>
      </c>
      <c r="D133">
        <v>18</v>
      </c>
      <c r="E133" t="s">
        <v>110</v>
      </c>
      <c r="F133">
        <v>2.7885496616363525</v>
      </c>
      <c r="G133">
        <v>8.2241790369153023E-3</v>
      </c>
      <c r="H133">
        <v>88735</v>
      </c>
      <c r="I133">
        <v>2.1890292167663574</v>
      </c>
      <c r="J133">
        <v>1.1558634229004383E-2</v>
      </c>
      <c r="K133">
        <v>12095</v>
      </c>
      <c r="L133">
        <v>0.59952044486999512</v>
      </c>
      <c r="M133">
        <v>21.499364852905273</v>
      </c>
      <c r="N133">
        <v>113228</v>
      </c>
      <c r="O133">
        <v>1.418587937951088E-2</v>
      </c>
      <c r="P133">
        <v>0.58133983612060547</v>
      </c>
      <c r="Q133">
        <v>0.58995091915130615</v>
      </c>
      <c r="R133">
        <v>0.59952044486999512</v>
      </c>
      <c r="S133">
        <v>0.60908883810043335</v>
      </c>
      <c r="T133">
        <v>0.61770105361938477</v>
      </c>
      <c r="U133" t="s">
        <v>102</v>
      </c>
      <c r="V133" t="s">
        <v>18</v>
      </c>
      <c r="W133">
        <v>95.604171752929688</v>
      </c>
    </row>
    <row r="134" spans="1:23" x14ac:dyDescent="0.25">
      <c r="A134" s="48" t="str">
        <f t="shared" si="2"/>
        <v>42180All3_19AllAll</v>
      </c>
      <c r="B134" t="s">
        <v>18</v>
      </c>
      <c r="C134" s="35">
        <v>42180</v>
      </c>
      <c r="D134">
        <v>19</v>
      </c>
      <c r="E134" t="s">
        <v>110</v>
      </c>
      <c r="F134">
        <v>2.9100368022918701</v>
      </c>
      <c r="G134">
        <v>8.0261500552296638E-3</v>
      </c>
      <c r="H134">
        <v>88735</v>
      </c>
      <c r="I134">
        <v>3.0429799556732178</v>
      </c>
      <c r="J134">
        <v>1.4117115177214146E-2</v>
      </c>
      <c r="K134">
        <v>12095</v>
      </c>
      <c r="L134">
        <v>-0.13294315338134766</v>
      </c>
      <c r="M134">
        <v>-4.5684356689453125</v>
      </c>
      <c r="N134">
        <v>113228</v>
      </c>
      <c r="O134">
        <v>1.6239212825894356E-2</v>
      </c>
      <c r="P134">
        <v>-0.15375532209873199</v>
      </c>
      <c r="Q134">
        <v>-0.14389780163764954</v>
      </c>
      <c r="R134">
        <v>-0.13294315338134766</v>
      </c>
      <c r="S134">
        <v>-0.12198980152606964</v>
      </c>
      <c r="T134">
        <v>-0.11213097721338272</v>
      </c>
      <c r="U134" t="s">
        <v>18</v>
      </c>
      <c r="V134" t="s">
        <v>18</v>
      </c>
      <c r="W134">
        <v>91.756912231445313</v>
      </c>
    </row>
    <row r="135" spans="1:23" x14ac:dyDescent="0.25">
      <c r="A135" s="48" t="str">
        <f t="shared" si="2"/>
        <v>42180All3_19SmartAC-onlyAll</v>
      </c>
      <c r="B135" t="s">
        <v>18</v>
      </c>
      <c r="C135" s="35">
        <v>42180</v>
      </c>
      <c r="D135">
        <v>19</v>
      </c>
      <c r="E135" t="s">
        <v>110</v>
      </c>
      <c r="F135">
        <v>2.9100368022918701</v>
      </c>
      <c r="G135">
        <v>8.0261500552296638E-3</v>
      </c>
      <c r="H135">
        <v>88735</v>
      </c>
      <c r="I135">
        <v>3.0429799556732178</v>
      </c>
      <c r="J135">
        <v>1.4117115177214146E-2</v>
      </c>
      <c r="K135">
        <v>12095</v>
      </c>
      <c r="L135">
        <v>-0.13294315338134766</v>
      </c>
      <c r="M135">
        <v>-4.5684356689453125</v>
      </c>
      <c r="N135">
        <v>113228</v>
      </c>
      <c r="O135">
        <v>1.6239212825894356E-2</v>
      </c>
      <c r="P135">
        <v>-0.15375532209873199</v>
      </c>
      <c r="Q135">
        <v>-0.14389780163764954</v>
      </c>
      <c r="R135">
        <v>-0.13294315338134766</v>
      </c>
      <c r="S135">
        <v>-0.12198980152606964</v>
      </c>
      <c r="T135">
        <v>-0.11213097721338272</v>
      </c>
      <c r="U135" t="s">
        <v>102</v>
      </c>
      <c r="V135" t="s">
        <v>18</v>
      </c>
      <c r="W135">
        <v>91.756912231445313</v>
      </c>
    </row>
    <row r="136" spans="1:23" x14ac:dyDescent="0.25">
      <c r="A136" s="48" t="str">
        <f t="shared" si="2"/>
        <v>42180All3_20AllAll</v>
      </c>
      <c r="B136" t="s">
        <v>18</v>
      </c>
      <c r="C136" s="35">
        <v>42180</v>
      </c>
      <c r="D136">
        <v>20</v>
      </c>
      <c r="E136" t="s">
        <v>110</v>
      </c>
      <c r="F136">
        <v>2.8087518215179443</v>
      </c>
      <c r="G136">
        <v>7.6976832933723927E-3</v>
      </c>
      <c r="H136">
        <v>88735</v>
      </c>
      <c r="I136">
        <v>3.0397212505340576</v>
      </c>
      <c r="J136">
        <v>1.4011756516993046E-2</v>
      </c>
      <c r="K136">
        <v>12095</v>
      </c>
      <c r="L136">
        <v>-0.23096942901611328</v>
      </c>
      <c r="M136">
        <v>-8.22320556640625</v>
      </c>
      <c r="N136">
        <v>113228</v>
      </c>
      <c r="O136">
        <v>1.5986984595656395E-2</v>
      </c>
      <c r="P136">
        <v>-0.25145834684371948</v>
      </c>
      <c r="Q136">
        <v>-0.24175393581390381</v>
      </c>
      <c r="R136">
        <v>-0.23096942901611328</v>
      </c>
      <c r="S136">
        <v>-0.22018620371818542</v>
      </c>
      <c r="T136">
        <v>-0.21048051118850708</v>
      </c>
      <c r="U136" t="s">
        <v>18</v>
      </c>
      <c r="V136" t="s">
        <v>18</v>
      </c>
      <c r="W136">
        <v>86.433273315429688</v>
      </c>
    </row>
    <row r="137" spans="1:23" x14ac:dyDescent="0.25">
      <c r="A137" s="48" t="str">
        <f t="shared" si="2"/>
        <v>42180All3_20SmartAC-onlyAll</v>
      </c>
      <c r="B137" t="s">
        <v>18</v>
      </c>
      <c r="C137" s="35">
        <v>42180</v>
      </c>
      <c r="D137">
        <v>20</v>
      </c>
      <c r="E137" t="s">
        <v>110</v>
      </c>
      <c r="F137">
        <v>2.8087518215179443</v>
      </c>
      <c r="G137">
        <v>7.6976832933723927E-3</v>
      </c>
      <c r="H137">
        <v>88735</v>
      </c>
      <c r="I137">
        <v>3.0397212505340576</v>
      </c>
      <c r="J137">
        <v>1.4011756516993046E-2</v>
      </c>
      <c r="K137">
        <v>12095</v>
      </c>
      <c r="L137">
        <v>-0.23096942901611328</v>
      </c>
      <c r="M137">
        <v>-8.22320556640625</v>
      </c>
      <c r="N137">
        <v>113228</v>
      </c>
      <c r="O137">
        <v>1.5986984595656395E-2</v>
      </c>
      <c r="P137">
        <v>-0.25145834684371948</v>
      </c>
      <c r="Q137">
        <v>-0.24175393581390381</v>
      </c>
      <c r="R137">
        <v>-0.23096942901611328</v>
      </c>
      <c r="S137">
        <v>-0.22018620371818542</v>
      </c>
      <c r="T137">
        <v>-0.21048051118850708</v>
      </c>
      <c r="U137" t="s">
        <v>102</v>
      </c>
      <c r="V137" t="s">
        <v>18</v>
      </c>
      <c r="W137">
        <v>86.433273315429688</v>
      </c>
    </row>
    <row r="138" spans="1:23" x14ac:dyDescent="0.25">
      <c r="A138" s="48" t="str">
        <f t="shared" si="2"/>
        <v>42180All3_21AllAll</v>
      </c>
      <c r="B138" t="s">
        <v>18</v>
      </c>
      <c r="C138" s="35">
        <v>42180</v>
      </c>
      <c r="D138">
        <v>21</v>
      </c>
      <c r="E138" t="s">
        <v>110</v>
      </c>
      <c r="F138">
        <v>2.5365269184112549</v>
      </c>
      <c r="G138">
        <v>7.1088927797973156E-3</v>
      </c>
      <c r="H138">
        <v>88735</v>
      </c>
      <c r="I138">
        <v>2.7038094997406006</v>
      </c>
      <c r="J138">
        <v>1.2946849688887596E-2</v>
      </c>
      <c r="K138">
        <v>12095</v>
      </c>
      <c r="L138">
        <v>-0.1672825813293457</v>
      </c>
      <c r="M138">
        <v>-6.5949459075927734</v>
      </c>
      <c r="N138">
        <v>113228</v>
      </c>
      <c r="O138">
        <v>1.4770148321986198E-2</v>
      </c>
      <c r="P138">
        <v>-0.18621200323104858</v>
      </c>
      <c r="Q138">
        <v>-0.17724622786045074</v>
      </c>
      <c r="R138">
        <v>-0.1672825813293457</v>
      </c>
      <c r="S138">
        <v>-0.15732011198997498</v>
      </c>
      <c r="T138">
        <v>-0.14835315942764282</v>
      </c>
      <c r="U138" t="s">
        <v>18</v>
      </c>
      <c r="V138" t="s">
        <v>18</v>
      </c>
      <c r="W138">
        <v>82.927536010742187</v>
      </c>
    </row>
    <row r="139" spans="1:23" x14ac:dyDescent="0.25">
      <c r="A139" s="48" t="str">
        <f t="shared" si="2"/>
        <v>42180All3_21SmartAC-onlyAll</v>
      </c>
      <c r="B139" t="s">
        <v>18</v>
      </c>
      <c r="C139" s="35">
        <v>42180</v>
      </c>
      <c r="D139">
        <v>21</v>
      </c>
      <c r="E139" t="s">
        <v>110</v>
      </c>
      <c r="F139">
        <v>2.5365269184112549</v>
      </c>
      <c r="G139">
        <v>7.1088927797973156E-3</v>
      </c>
      <c r="H139">
        <v>88735</v>
      </c>
      <c r="I139">
        <v>2.7038094997406006</v>
      </c>
      <c r="J139">
        <v>1.2946849688887596E-2</v>
      </c>
      <c r="K139">
        <v>12095</v>
      </c>
      <c r="L139">
        <v>-0.1672825813293457</v>
      </c>
      <c r="M139">
        <v>-6.5949459075927734</v>
      </c>
      <c r="N139">
        <v>113228</v>
      </c>
      <c r="O139">
        <v>1.4770148321986198E-2</v>
      </c>
      <c r="P139">
        <v>-0.18621200323104858</v>
      </c>
      <c r="Q139">
        <v>-0.17724622786045074</v>
      </c>
      <c r="R139">
        <v>-0.1672825813293457</v>
      </c>
      <c r="S139">
        <v>-0.15732011198997498</v>
      </c>
      <c r="T139">
        <v>-0.14835315942764282</v>
      </c>
      <c r="U139" t="s">
        <v>102</v>
      </c>
      <c r="V139" t="s">
        <v>18</v>
      </c>
      <c r="W139">
        <v>82.927536010742187</v>
      </c>
    </row>
    <row r="140" spans="1:23" x14ac:dyDescent="0.25">
      <c r="A140" s="48" t="str">
        <f t="shared" si="2"/>
        <v>42180All3_22AllAll</v>
      </c>
      <c r="B140" t="s">
        <v>18</v>
      </c>
      <c r="C140" s="35">
        <v>42180</v>
      </c>
      <c r="D140">
        <v>22</v>
      </c>
      <c r="E140" t="s">
        <v>110</v>
      </c>
      <c r="F140">
        <v>2.2780160903930664</v>
      </c>
      <c r="G140">
        <v>6.6035343334078789E-3</v>
      </c>
      <c r="H140">
        <v>88735</v>
      </c>
      <c r="I140">
        <v>2.37497878074646</v>
      </c>
      <c r="J140">
        <v>1.1765562929213047E-2</v>
      </c>
      <c r="K140">
        <v>12095</v>
      </c>
      <c r="L140">
        <v>-9.6962690353393555E-2</v>
      </c>
      <c r="M140">
        <v>-4.2564530372619629</v>
      </c>
      <c r="N140">
        <v>113228</v>
      </c>
      <c r="O140">
        <v>1.349204033613205E-2</v>
      </c>
      <c r="P140">
        <v>-0.11425408720970154</v>
      </c>
      <c r="Q140">
        <v>-0.10606414824724197</v>
      </c>
      <c r="R140">
        <v>-9.6962690353393555E-2</v>
      </c>
      <c r="S140">
        <v>-8.7862312793731689E-2</v>
      </c>
      <c r="T140">
        <v>-7.9671293497085571E-2</v>
      </c>
      <c r="U140" t="s">
        <v>18</v>
      </c>
      <c r="V140" t="s">
        <v>18</v>
      </c>
      <c r="W140">
        <v>80.419471740722656</v>
      </c>
    </row>
    <row r="141" spans="1:23" x14ac:dyDescent="0.25">
      <c r="A141" s="48" t="str">
        <f t="shared" si="2"/>
        <v>42180All3_22SmartAC-onlyAll</v>
      </c>
      <c r="B141" t="s">
        <v>18</v>
      </c>
      <c r="C141" s="35">
        <v>42180</v>
      </c>
      <c r="D141">
        <v>22</v>
      </c>
      <c r="E141" t="s">
        <v>110</v>
      </c>
      <c r="F141">
        <v>2.2780160903930664</v>
      </c>
      <c r="G141">
        <v>6.6035343334078789E-3</v>
      </c>
      <c r="H141">
        <v>88735</v>
      </c>
      <c r="I141">
        <v>2.37497878074646</v>
      </c>
      <c r="J141">
        <v>1.1765562929213047E-2</v>
      </c>
      <c r="K141">
        <v>12095</v>
      </c>
      <c r="L141">
        <v>-9.6962690353393555E-2</v>
      </c>
      <c r="M141">
        <v>-4.2564530372619629</v>
      </c>
      <c r="N141">
        <v>113228</v>
      </c>
      <c r="O141">
        <v>1.349204033613205E-2</v>
      </c>
      <c r="P141">
        <v>-0.11425408720970154</v>
      </c>
      <c r="Q141">
        <v>-0.10606414824724197</v>
      </c>
      <c r="R141">
        <v>-9.6962690353393555E-2</v>
      </c>
      <c r="S141">
        <v>-8.7862312793731689E-2</v>
      </c>
      <c r="T141">
        <v>-7.9671293497085571E-2</v>
      </c>
      <c r="U141" t="s">
        <v>102</v>
      </c>
      <c r="V141" t="s">
        <v>18</v>
      </c>
      <c r="W141">
        <v>80.419471740722656</v>
      </c>
    </row>
    <row r="142" spans="1:23" x14ac:dyDescent="0.25">
      <c r="A142" s="48" t="str">
        <f t="shared" si="2"/>
        <v>42180All3_23AllAll</v>
      </c>
      <c r="B142" t="s">
        <v>18</v>
      </c>
      <c r="C142" s="35">
        <v>42180</v>
      </c>
      <c r="D142">
        <v>23</v>
      </c>
      <c r="E142" t="s">
        <v>110</v>
      </c>
      <c r="F142">
        <v>1.8764002323150635</v>
      </c>
      <c r="G142">
        <v>5.9726638719439507E-3</v>
      </c>
      <c r="H142">
        <v>88735</v>
      </c>
      <c r="I142">
        <v>1.916108250617981</v>
      </c>
      <c r="J142">
        <v>1.0351547971367836E-2</v>
      </c>
      <c r="K142">
        <v>12095</v>
      </c>
      <c r="L142">
        <v>-3.970801830291748E-2</v>
      </c>
      <c r="M142">
        <v>-2.1161806583404541</v>
      </c>
      <c r="N142">
        <v>113228</v>
      </c>
      <c r="O142">
        <v>1.195103581994772E-2</v>
      </c>
      <c r="P142">
        <v>-5.5024467408657074E-2</v>
      </c>
      <c r="Q142">
        <v>-4.7769948840141296E-2</v>
      </c>
      <c r="R142">
        <v>-3.970801830291748E-2</v>
      </c>
      <c r="S142">
        <v>-3.1647045165300369E-2</v>
      </c>
      <c r="T142">
        <v>-2.4391571059823036E-2</v>
      </c>
      <c r="U142" t="s">
        <v>18</v>
      </c>
      <c r="V142" t="s">
        <v>18</v>
      </c>
      <c r="W142">
        <v>78.370834350585938</v>
      </c>
    </row>
    <row r="143" spans="1:23" x14ac:dyDescent="0.25">
      <c r="A143" s="48" t="str">
        <f t="shared" si="2"/>
        <v>42180All3_23SmartAC-onlyAll</v>
      </c>
      <c r="B143" t="s">
        <v>18</v>
      </c>
      <c r="C143" s="35">
        <v>42180</v>
      </c>
      <c r="D143">
        <v>23</v>
      </c>
      <c r="E143" t="s">
        <v>110</v>
      </c>
      <c r="F143">
        <v>1.8764002323150635</v>
      </c>
      <c r="G143">
        <v>5.9726638719439507E-3</v>
      </c>
      <c r="H143">
        <v>88735</v>
      </c>
      <c r="I143">
        <v>1.916108250617981</v>
      </c>
      <c r="J143">
        <v>1.0351547971367836E-2</v>
      </c>
      <c r="K143">
        <v>12095</v>
      </c>
      <c r="L143">
        <v>-3.970801830291748E-2</v>
      </c>
      <c r="M143">
        <v>-2.1161806583404541</v>
      </c>
      <c r="N143">
        <v>113228</v>
      </c>
      <c r="O143">
        <v>1.195103581994772E-2</v>
      </c>
      <c r="P143">
        <v>-5.5024467408657074E-2</v>
      </c>
      <c r="Q143">
        <v>-4.7769948840141296E-2</v>
      </c>
      <c r="R143">
        <v>-3.970801830291748E-2</v>
      </c>
      <c r="S143">
        <v>-3.1647045165300369E-2</v>
      </c>
      <c r="T143">
        <v>-2.4391571059823036E-2</v>
      </c>
      <c r="U143" t="s">
        <v>102</v>
      </c>
      <c r="V143" t="s">
        <v>18</v>
      </c>
      <c r="W143">
        <v>78.370834350585938</v>
      </c>
    </row>
    <row r="144" spans="1:23" x14ac:dyDescent="0.25">
      <c r="A144" s="48" t="str">
        <f t="shared" si="2"/>
        <v>42180All3_24AllAll</v>
      </c>
      <c r="B144" t="s">
        <v>18</v>
      </c>
      <c r="C144" s="35">
        <v>42180</v>
      </c>
      <c r="D144">
        <v>24</v>
      </c>
      <c r="E144" t="s">
        <v>110</v>
      </c>
      <c r="F144">
        <v>1.4715254306793213</v>
      </c>
      <c r="G144">
        <v>5.1954798400402069E-3</v>
      </c>
      <c r="H144">
        <v>88735</v>
      </c>
      <c r="I144">
        <v>1.5015003681182861</v>
      </c>
      <c r="J144">
        <v>8.9335320517420769E-3</v>
      </c>
      <c r="K144">
        <v>12095</v>
      </c>
      <c r="L144">
        <v>-2.9974937438964844E-2</v>
      </c>
      <c r="M144">
        <v>-2.0369975566864014</v>
      </c>
      <c r="N144">
        <v>113228</v>
      </c>
      <c r="O144">
        <v>1.0334457270801067E-2</v>
      </c>
      <c r="P144">
        <v>-4.3219577521085739E-2</v>
      </c>
      <c r="Q144">
        <v>-3.6946356296539307E-2</v>
      </c>
      <c r="R144">
        <v>-2.9974937438964844E-2</v>
      </c>
      <c r="S144">
        <v>-2.3004345595836639E-2</v>
      </c>
      <c r="T144">
        <v>-1.6730297356843948E-2</v>
      </c>
      <c r="U144" t="s">
        <v>18</v>
      </c>
      <c r="V144" t="s">
        <v>18</v>
      </c>
      <c r="W144">
        <v>76.745361328125</v>
      </c>
    </row>
    <row r="145" spans="1:23" x14ac:dyDescent="0.25">
      <c r="A145" s="48" t="str">
        <f t="shared" si="2"/>
        <v>42180All3_24SmartAC-onlyAll</v>
      </c>
      <c r="B145" t="s">
        <v>18</v>
      </c>
      <c r="C145" s="35">
        <v>42180</v>
      </c>
      <c r="D145">
        <v>24</v>
      </c>
      <c r="E145" t="s">
        <v>110</v>
      </c>
      <c r="F145">
        <v>1.4715254306793213</v>
      </c>
      <c r="G145">
        <v>5.1954798400402069E-3</v>
      </c>
      <c r="H145">
        <v>88735</v>
      </c>
      <c r="I145">
        <v>1.5015003681182861</v>
      </c>
      <c r="J145">
        <v>8.9335320517420769E-3</v>
      </c>
      <c r="K145">
        <v>12095</v>
      </c>
      <c r="L145">
        <v>-2.9974937438964844E-2</v>
      </c>
      <c r="M145">
        <v>-2.0369975566864014</v>
      </c>
      <c r="N145">
        <v>113228</v>
      </c>
      <c r="O145">
        <v>1.0334457270801067E-2</v>
      </c>
      <c r="P145">
        <v>-4.3219577521085739E-2</v>
      </c>
      <c r="Q145">
        <v>-3.6946356296539307E-2</v>
      </c>
      <c r="R145">
        <v>-2.9974937438964844E-2</v>
      </c>
      <c r="S145">
        <v>-2.3004345595836639E-2</v>
      </c>
      <c r="T145">
        <v>-1.6730297356843948E-2</v>
      </c>
      <c r="U145" t="s">
        <v>102</v>
      </c>
      <c r="V145" t="s">
        <v>18</v>
      </c>
      <c r="W145">
        <v>76.745361328125</v>
      </c>
    </row>
    <row r="146" spans="1:23" x14ac:dyDescent="0.25">
      <c r="A146" s="48" t="str">
        <f t="shared" si="2"/>
        <v>42233All3_1AllAll</v>
      </c>
      <c r="B146" t="s">
        <v>18</v>
      </c>
      <c r="C146" s="35">
        <v>42233</v>
      </c>
      <c r="D146">
        <v>1</v>
      </c>
      <c r="E146" t="s">
        <v>110</v>
      </c>
      <c r="F146">
        <v>1.1659923791885376</v>
      </c>
      <c r="G146">
        <v>6.0617807321250439E-3</v>
      </c>
      <c r="H146">
        <v>42416</v>
      </c>
      <c r="I146">
        <v>1.1517859697341919</v>
      </c>
      <c r="J146">
        <v>4.3132668361067772E-3</v>
      </c>
      <c r="K146">
        <v>11140</v>
      </c>
      <c r="L146">
        <v>1.4206409454345703E-2</v>
      </c>
      <c r="M146">
        <v>1.2183964252471924</v>
      </c>
      <c r="N146">
        <v>109482</v>
      </c>
      <c r="O146">
        <v>7.4397213757038116E-3</v>
      </c>
      <c r="P146">
        <v>4.6716625802218914E-3</v>
      </c>
      <c r="Q146">
        <v>9.1877225786447525E-3</v>
      </c>
      <c r="R146">
        <v>1.4206409454345703E-2</v>
      </c>
      <c r="S146">
        <v>1.9224502146244049E-2</v>
      </c>
      <c r="T146">
        <v>2.3741155862808228E-2</v>
      </c>
      <c r="U146" t="s">
        <v>18</v>
      </c>
      <c r="V146" t="s">
        <v>18</v>
      </c>
      <c r="W146">
        <v>76.459487915039063</v>
      </c>
    </row>
    <row r="147" spans="1:23" x14ac:dyDescent="0.25">
      <c r="A147" s="48" t="str">
        <f t="shared" si="2"/>
        <v>42233All3_1SmartAC-onlyAll</v>
      </c>
      <c r="B147" t="s">
        <v>18</v>
      </c>
      <c r="C147" s="35">
        <v>42233</v>
      </c>
      <c r="D147">
        <v>1</v>
      </c>
      <c r="E147" t="s">
        <v>110</v>
      </c>
      <c r="F147">
        <v>1.1659923791885376</v>
      </c>
      <c r="G147">
        <v>6.0617807321250439E-3</v>
      </c>
      <c r="H147">
        <v>42416</v>
      </c>
      <c r="I147">
        <v>1.1517859697341919</v>
      </c>
      <c r="J147">
        <v>4.3132668361067772E-3</v>
      </c>
      <c r="K147">
        <v>11140</v>
      </c>
      <c r="L147">
        <v>1.4206409454345703E-2</v>
      </c>
      <c r="M147">
        <v>1.2183964252471924</v>
      </c>
      <c r="N147">
        <v>109482</v>
      </c>
      <c r="O147">
        <v>7.4397213757038116E-3</v>
      </c>
      <c r="P147">
        <v>4.6716625802218914E-3</v>
      </c>
      <c r="Q147">
        <v>9.1877225786447525E-3</v>
      </c>
      <c r="R147">
        <v>1.4206409454345703E-2</v>
      </c>
      <c r="S147">
        <v>1.9224502146244049E-2</v>
      </c>
      <c r="T147">
        <v>2.3741155862808228E-2</v>
      </c>
      <c r="U147" t="s">
        <v>102</v>
      </c>
      <c r="V147" t="s">
        <v>18</v>
      </c>
      <c r="W147">
        <v>76.459487915039063</v>
      </c>
    </row>
    <row r="148" spans="1:23" x14ac:dyDescent="0.25">
      <c r="A148" s="48" t="str">
        <f t="shared" si="2"/>
        <v>42233All3_2AllAll</v>
      </c>
      <c r="B148" t="s">
        <v>18</v>
      </c>
      <c r="C148" s="35">
        <v>42233</v>
      </c>
      <c r="D148">
        <v>2</v>
      </c>
      <c r="E148" t="s">
        <v>110</v>
      </c>
      <c r="F148">
        <v>0.97624313831329346</v>
      </c>
      <c r="G148">
        <v>5.3321663290262222E-3</v>
      </c>
      <c r="H148">
        <v>42416</v>
      </c>
      <c r="I148">
        <v>0.96148723363876343</v>
      </c>
      <c r="J148">
        <v>3.6792701575905085E-3</v>
      </c>
      <c r="K148">
        <v>11140</v>
      </c>
      <c r="L148">
        <v>1.4755904674530029E-2</v>
      </c>
      <c r="M148">
        <v>1.5114989280700684</v>
      </c>
      <c r="N148">
        <v>109482</v>
      </c>
      <c r="O148">
        <v>6.4783506095409393E-3</v>
      </c>
      <c r="P148">
        <v>6.4532505348324776E-3</v>
      </c>
      <c r="Q148">
        <v>1.0385738685727119E-2</v>
      </c>
      <c r="R148">
        <v>1.4755904674530029E-2</v>
      </c>
      <c r="S148">
        <v>1.9125552847981453E-2</v>
      </c>
      <c r="T148">
        <v>2.3058559745550156E-2</v>
      </c>
      <c r="U148" t="s">
        <v>18</v>
      </c>
      <c r="V148" t="s">
        <v>18</v>
      </c>
      <c r="W148">
        <v>74.85205078125</v>
      </c>
    </row>
    <row r="149" spans="1:23" x14ac:dyDescent="0.25">
      <c r="A149" s="48" t="str">
        <f t="shared" si="2"/>
        <v>42233All3_2SmartAC-onlyAll</v>
      </c>
      <c r="B149" t="s">
        <v>18</v>
      </c>
      <c r="C149" s="35">
        <v>42233</v>
      </c>
      <c r="D149">
        <v>2</v>
      </c>
      <c r="E149" t="s">
        <v>110</v>
      </c>
      <c r="F149">
        <v>0.97624313831329346</v>
      </c>
      <c r="G149">
        <v>5.3321663290262222E-3</v>
      </c>
      <c r="H149">
        <v>42416</v>
      </c>
      <c r="I149">
        <v>0.96148723363876343</v>
      </c>
      <c r="J149">
        <v>3.6792701575905085E-3</v>
      </c>
      <c r="K149">
        <v>11140</v>
      </c>
      <c r="L149">
        <v>1.4755904674530029E-2</v>
      </c>
      <c r="M149">
        <v>1.5114989280700684</v>
      </c>
      <c r="N149">
        <v>109482</v>
      </c>
      <c r="O149">
        <v>6.4783506095409393E-3</v>
      </c>
      <c r="P149">
        <v>6.4532505348324776E-3</v>
      </c>
      <c r="Q149">
        <v>1.0385738685727119E-2</v>
      </c>
      <c r="R149">
        <v>1.4755904674530029E-2</v>
      </c>
      <c r="S149">
        <v>1.9125552847981453E-2</v>
      </c>
      <c r="T149">
        <v>2.3058559745550156E-2</v>
      </c>
      <c r="U149" t="s">
        <v>102</v>
      </c>
      <c r="V149" t="s">
        <v>18</v>
      </c>
      <c r="W149">
        <v>74.85205078125</v>
      </c>
    </row>
    <row r="150" spans="1:23" x14ac:dyDescent="0.25">
      <c r="A150" s="48" t="str">
        <f t="shared" si="2"/>
        <v>42233All3_3AllAll</v>
      </c>
      <c r="B150" t="s">
        <v>18</v>
      </c>
      <c r="C150" s="35">
        <v>42233</v>
      </c>
      <c r="D150">
        <v>3</v>
      </c>
      <c r="E150" t="s">
        <v>110</v>
      </c>
      <c r="F150">
        <v>0.85069555044174194</v>
      </c>
      <c r="G150">
        <v>4.6536289155483246E-3</v>
      </c>
      <c r="H150">
        <v>42416</v>
      </c>
      <c r="I150">
        <v>0.84892445802688599</v>
      </c>
      <c r="J150">
        <v>3.2740097958594561E-3</v>
      </c>
      <c r="K150">
        <v>11140</v>
      </c>
      <c r="L150">
        <v>1.771092414855957E-3</v>
      </c>
      <c r="M150">
        <v>0.20819345116615295</v>
      </c>
      <c r="N150">
        <v>109482</v>
      </c>
      <c r="O150">
        <v>5.6899385526776314E-3</v>
      </c>
      <c r="P150">
        <v>-5.5211326107382774E-3</v>
      </c>
      <c r="Q150">
        <v>-2.067226218059659E-3</v>
      </c>
      <c r="R150">
        <v>1.771092414855957E-3</v>
      </c>
      <c r="S150">
        <v>5.6089558638632298E-3</v>
      </c>
      <c r="T150">
        <v>9.0633174404501915E-3</v>
      </c>
      <c r="U150" t="s">
        <v>18</v>
      </c>
      <c r="V150" t="s">
        <v>18</v>
      </c>
      <c r="W150">
        <v>73.450973510742187</v>
      </c>
    </row>
    <row r="151" spans="1:23" x14ac:dyDescent="0.25">
      <c r="A151" s="48" t="str">
        <f t="shared" si="2"/>
        <v>42233All3_3SmartAC-onlyAll</v>
      </c>
      <c r="B151" t="s">
        <v>18</v>
      </c>
      <c r="C151" s="35">
        <v>42233</v>
      </c>
      <c r="D151">
        <v>3</v>
      </c>
      <c r="E151" t="s">
        <v>110</v>
      </c>
      <c r="F151">
        <v>0.85069555044174194</v>
      </c>
      <c r="G151">
        <v>4.6536289155483246E-3</v>
      </c>
      <c r="H151">
        <v>42416</v>
      </c>
      <c r="I151">
        <v>0.84892445802688599</v>
      </c>
      <c r="J151">
        <v>3.2740097958594561E-3</v>
      </c>
      <c r="K151">
        <v>11140</v>
      </c>
      <c r="L151">
        <v>1.771092414855957E-3</v>
      </c>
      <c r="M151">
        <v>0.20819345116615295</v>
      </c>
      <c r="N151">
        <v>109482</v>
      </c>
      <c r="O151">
        <v>5.6899385526776314E-3</v>
      </c>
      <c r="P151">
        <v>-5.5211326107382774E-3</v>
      </c>
      <c r="Q151">
        <v>-2.067226218059659E-3</v>
      </c>
      <c r="R151">
        <v>1.771092414855957E-3</v>
      </c>
      <c r="S151">
        <v>5.6089558638632298E-3</v>
      </c>
      <c r="T151">
        <v>9.0633174404501915E-3</v>
      </c>
      <c r="U151" t="s">
        <v>102</v>
      </c>
      <c r="V151" t="s">
        <v>18</v>
      </c>
      <c r="W151">
        <v>73.450973510742187</v>
      </c>
    </row>
    <row r="152" spans="1:23" x14ac:dyDescent="0.25">
      <c r="A152" s="48" t="str">
        <f t="shared" si="2"/>
        <v>42233All3_4AllAll</v>
      </c>
      <c r="B152" t="s">
        <v>18</v>
      </c>
      <c r="C152" s="35">
        <v>42233</v>
      </c>
      <c r="D152">
        <v>4</v>
      </c>
      <c r="E152" t="s">
        <v>110</v>
      </c>
      <c r="F152">
        <v>0.77266782522201538</v>
      </c>
      <c r="G152">
        <v>4.2281639762222767E-3</v>
      </c>
      <c r="H152">
        <v>42416</v>
      </c>
      <c r="I152">
        <v>0.76705914735794067</v>
      </c>
      <c r="J152">
        <v>2.8967789839953184E-3</v>
      </c>
      <c r="K152">
        <v>11140</v>
      </c>
      <c r="L152">
        <v>5.608677864074707E-3</v>
      </c>
      <c r="M152">
        <v>0.72588473558425903</v>
      </c>
      <c r="N152">
        <v>109482</v>
      </c>
      <c r="O152">
        <v>5.1252995617687702E-3</v>
      </c>
      <c r="P152">
        <v>-9.5990602858364582E-4</v>
      </c>
      <c r="Q152">
        <v>2.1512534003704786E-3</v>
      </c>
      <c r="R152">
        <v>5.608677864074707E-3</v>
      </c>
      <c r="S152">
        <v>9.065692313015461E-3</v>
      </c>
      <c r="T152">
        <v>1.2177261523902416E-2</v>
      </c>
      <c r="U152" t="s">
        <v>18</v>
      </c>
      <c r="V152" t="s">
        <v>18</v>
      </c>
      <c r="W152">
        <v>71.604782104492188</v>
      </c>
    </row>
    <row r="153" spans="1:23" x14ac:dyDescent="0.25">
      <c r="A153" s="48" t="str">
        <f t="shared" si="2"/>
        <v>42233All3_4SmartAC-onlyAll</v>
      </c>
      <c r="B153" t="s">
        <v>18</v>
      </c>
      <c r="C153" s="35">
        <v>42233</v>
      </c>
      <c r="D153">
        <v>4</v>
      </c>
      <c r="E153" t="s">
        <v>110</v>
      </c>
      <c r="F153">
        <v>0.77266782522201538</v>
      </c>
      <c r="G153">
        <v>4.2281639762222767E-3</v>
      </c>
      <c r="H153">
        <v>42416</v>
      </c>
      <c r="I153">
        <v>0.76705914735794067</v>
      </c>
      <c r="J153">
        <v>2.8967789839953184E-3</v>
      </c>
      <c r="K153">
        <v>11140</v>
      </c>
      <c r="L153">
        <v>5.608677864074707E-3</v>
      </c>
      <c r="M153">
        <v>0.72588473558425903</v>
      </c>
      <c r="N153">
        <v>109482</v>
      </c>
      <c r="O153">
        <v>5.1252995617687702E-3</v>
      </c>
      <c r="P153">
        <v>-9.5990602858364582E-4</v>
      </c>
      <c r="Q153">
        <v>2.1512534003704786E-3</v>
      </c>
      <c r="R153">
        <v>5.608677864074707E-3</v>
      </c>
      <c r="S153">
        <v>9.065692313015461E-3</v>
      </c>
      <c r="T153">
        <v>1.2177261523902416E-2</v>
      </c>
      <c r="U153" t="s">
        <v>102</v>
      </c>
      <c r="V153" t="s">
        <v>18</v>
      </c>
      <c r="W153">
        <v>71.604782104492188</v>
      </c>
    </row>
    <row r="154" spans="1:23" x14ac:dyDescent="0.25">
      <c r="A154" s="48" t="str">
        <f t="shared" si="2"/>
        <v>42233All3_5AllAll</v>
      </c>
      <c r="B154" t="s">
        <v>18</v>
      </c>
      <c r="C154" s="35">
        <v>42233</v>
      </c>
      <c r="D154">
        <v>5</v>
      </c>
      <c r="E154" t="s">
        <v>110</v>
      </c>
      <c r="F154">
        <v>0.73146063089370728</v>
      </c>
      <c r="G154">
        <v>3.9117336273193359E-3</v>
      </c>
      <c r="H154">
        <v>42416</v>
      </c>
      <c r="I154">
        <v>0.72774976491928101</v>
      </c>
      <c r="J154">
        <v>2.7082089800387621E-3</v>
      </c>
      <c r="K154">
        <v>11140</v>
      </c>
      <c r="L154">
        <v>3.7108659744262695E-3</v>
      </c>
      <c r="M154">
        <v>0.50732272863388062</v>
      </c>
      <c r="N154">
        <v>109482</v>
      </c>
      <c r="O154">
        <v>4.7577363438904285E-3</v>
      </c>
      <c r="P154">
        <v>-2.3866489063948393E-3</v>
      </c>
      <c r="Q154">
        <v>5.0139217637479305E-4</v>
      </c>
      <c r="R154">
        <v>3.7108659744262695E-3</v>
      </c>
      <c r="S154">
        <v>6.9199590943753719E-3</v>
      </c>
      <c r="T154">
        <v>9.808381088078022E-3</v>
      </c>
      <c r="U154" t="s">
        <v>18</v>
      </c>
      <c r="V154" t="s">
        <v>18</v>
      </c>
      <c r="W154">
        <v>70.029167175292969</v>
      </c>
    </row>
    <row r="155" spans="1:23" x14ac:dyDescent="0.25">
      <c r="A155" s="48" t="str">
        <f t="shared" si="2"/>
        <v>42233All3_5SmartAC-onlyAll</v>
      </c>
      <c r="B155" t="s">
        <v>18</v>
      </c>
      <c r="C155" s="35">
        <v>42233</v>
      </c>
      <c r="D155">
        <v>5</v>
      </c>
      <c r="E155" t="s">
        <v>110</v>
      </c>
      <c r="F155">
        <v>0.73146063089370728</v>
      </c>
      <c r="G155">
        <v>3.9117336273193359E-3</v>
      </c>
      <c r="H155">
        <v>42416</v>
      </c>
      <c r="I155">
        <v>0.72774976491928101</v>
      </c>
      <c r="J155">
        <v>2.7082089800387621E-3</v>
      </c>
      <c r="K155">
        <v>11140</v>
      </c>
      <c r="L155">
        <v>3.7108659744262695E-3</v>
      </c>
      <c r="M155">
        <v>0.50732272863388062</v>
      </c>
      <c r="N155">
        <v>109482</v>
      </c>
      <c r="O155">
        <v>4.7577363438904285E-3</v>
      </c>
      <c r="P155">
        <v>-2.3866489063948393E-3</v>
      </c>
      <c r="Q155">
        <v>5.0139217637479305E-4</v>
      </c>
      <c r="R155">
        <v>3.7108659744262695E-3</v>
      </c>
      <c r="S155">
        <v>6.9199590943753719E-3</v>
      </c>
      <c r="T155">
        <v>9.808381088078022E-3</v>
      </c>
      <c r="U155" t="s">
        <v>102</v>
      </c>
      <c r="V155" t="s">
        <v>18</v>
      </c>
      <c r="W155">
        <v>70.029167175292969</v>
      </c>
    </row>
    <row r="156" spans="1:23" x14ac:dyDescent="0.25">
      <c r="A156" s="48" t="str">
        <f t="shared" si="2"/>
        <v>42233All3_6AllAll</v>
      </c>
      <c r="B156" t="s">
        <v>18</v>
      </c>
      <c r="C156" s="35">
        <v>42233</v>
      </c>
      <c r="D156">
        <v>6</v>
      </c>
      <c r="E156" t="s">
        <v>110</v>
      </c>
      <c r="F156">
        <v>0.74026930332183838</v>
      </c>
      <c r="G156">
        <v>3.7714941427111626E-3</v>
      </c>
      <c r="H156">
        <v>42416</v>
      </c>
      <c r="I156">
        <v>0.74020552635192871</v>
      </c>
      <c r="J156">
        <v>2.7117074932903051E-3</v>
      </c>
      <c r="K156">
        <v>11140</v>
      </c>
      <c r="L156">
        <v>6.3776969909667969E-5</v>
      </c>
      <c r="M156">
        <v>8.6153745651245117E-3</v>
      </c>
      <c r="N156">
        <v>109482</v>
      </c>
      <c r="O156">
        <v>4.6451613306999207E-3</v>
      </c>
      <c r="P156">
        <v>-5.8894618414342403E-3</v>
      </c>
      <c r="Q156">
        <v>-3.0697558540850878E-3</v>
      </c>
      <c r="R156">
        <v>6.3776969909667969E-5</v>
      </c>
      <c r="S156">
        <v>3.1969381961971521E-3</v>
      </c>
      <c r="T156">
        <v>6.0170157812535763E-3</v>
      </c>
      <c r="U156" t="s">
        <v>18</v>
      </c>
      <c r="V156" t="s">
        <v>18</v>
      </c>
      <c r="W156">
        <v>69.119918823242188</v>
      </c>
    </row>
    <row r="157" spans="1:23" x14ac:dyDescent="0.25">
      <c r="A157" s="48" t="str">
        <f t="shared" si="2"/>
        <v>42233All3_6SmartAC-onlyAll</v>
      </c>
      <c r="B157" t="s">
        <v>18</v>
      </c>
      <c r="C157" s="35">
        <v>42233</v>
      </c>
      <c r="D157">
        <v>6</v>
      </c>
      <c r="E157" t="s">
        <v>110</v>
      </c>
      <c r="F157">
        <v>0.74026930332183838</v>
      </c>
      <c r="G157">
        <v>3.7714941427111626E-3</v>
      </c>
      <c r="H157">
        <v>42416</v>
      </c>
      <c r="I157">
        <v>0.74020552635192871</v>
      </c>
      <c r="J157">
        <v>2.7117074932903051E-3</v>
      </c>
      <c r="K157">
        <v>11140</v>
      </c>
      <c r="L157">
        <v>6.3776969909667969E-5</v>
      </c>
      <c r="M157">
        <v>8.6153745651245117E-3</v>
      </c>
      <c r="N157">
        <v>109482</v>
      </c>
      <c r="O157">
        <v>4.6451613306999207E-3</v>
      </c>
      <c r="P157">
        <v>-5.8894618414342403E-3</v>
      </c>
      <c r="Q157">
        <v>-3.0697558540850878E-3</v>
      </c>
      <c r="R157">
        <v>6.3776969909667969E-5</v>
      </c>
      <c r="S157">
        <v>3.1969381961971521E-3</v>
      </c>
      <c r="T157">
        <v>6.0170157812535763E-3</v>
      </c>
      <c r="U157" t="s">
        <v>102</v>
      </c>
      <c r="V157" t="s">
        <v>18</v>
      </c>
      <c r="W157">
        <v>69.119918823242188</v>
      </c>
    </row>
    <row r="158" spans="1:23" x14ac:dyDescent="0.25">
      <c r="A158" s="48" t="str">
        <f t="shared" si="2"/>
        <v>42233All3_7AllAll</v>
      </c>
      <c r="B158" t="s">
        <v>18</v>
      </c>
      <c r="C158" s="35">
        <v>42233</v>
      </c>
      <c r="D158">
        <v>7</v>
      </c>
      <c r="E158" t="s">
        <v>110</v>
      </c>
      <c r="F158">
        <v>0.80608975887298584</v>
      </c>
      <c r="G158">
        <v>3.9487630128860474E-3</v>
      </c>
      <c r="H158">
        <v>42416</v>
      </c>
      <c r="I158">
        <v>0.81162524223327637</v>
      </c>
      <c r="J158">
        <v>2.8888662345707417E-3</v>
      </c>
      <c r="K158">
        <v>11140</v>
      </c>
      <c r="L158">
        <v>-5.5354833602905273E-3</v>
      </c>
      <c r="M158">
        <v>-0.68670803308486938</v>
      </c>
      <c r="N158">
        <v>109482</v>
      </c>
      <c r="O158">
        <v>4.8926756717264652E-3</v>
      </c>
      <c r="P158">
        <v>-1.1805936694145203E-2</v>
      </c>
      <c r="Q158">
        <v>-8.835984393954277E-3</v>
      </c>
      <c r="R158">
        <v>-5.5354833602905273E-3</v>
      </c>
      <c r="S158">
        <v>-2.2353737149387598E-3</v>
      </c>
      <c r="T158">
        <v>7.3496979894116521E-4</v>
      </c>
      <c r="U158" t="s">
        <v>18</v>
      </c>
      <c r="V158" t="s">
        <v>18</v>
      </c>
      <c r="W158">
        <v>71.716262817382813</v>
      </c>
    </row>
    <row r="159" spans="1:23" x14ac:dyDescent="0.25">
      <c r="A159" s="48" t="str">
        <f t="shared" si="2"/>
        <v>42233All3_7SmartAC-onlyAll</v>
      </c>
      <c r="B159" t="s">
        <v>18</v>
      </c>
      <c r="C159" s="35">
        <v>42233</v>
      </c>
      <c r="D159">
        <v>7</v>
      </c>
      <c r="E159" t="s">
        <v>110</v>
      </c>
      <c r="F159">
        <v>0.80608975887298584</v>
      </c>
      <c r="G159">
        <v>3.9487630128860474E-3</v>
      </c>
      <c r="H159">
        <v>42416</v>
      </c>
      <c r="I159">
        <v>0.81162524223327637</v>
      </c>
      <c r="J159">
        <v>2.8888662345707417E-3</v>
      </c>
      <c r="K159">
        <v>11140</v>
      </c>
      <c r="L159">
        <v>-5.5354833602905273E-3</v>
      </c>
      <c r="M159">
        <v>-0.68670803308486938</v>
      </c>
      <c r="N159">
        <v>109482</v>
      </c>
      <c r="O159">
        <v>4.8926756717264652E-3</v>
      </c>
      <c r="P159">
        <v>-1.1805936694145203E-2</v>
      </c>
      <c r="Q159">
        <v>-8.835984393954277E-3</v>
      </c>
      <c r="R159">
        <v>-5.5354833602905273E-3</v>
      </c>
      <c r="S159">
        <v>-2.2353737149387598E-3</v>
      </c>
      <c r="T159">
        <v>7.3496979894116521E-4</v>
      </c>
      <c r="U159" t="s">
        <v>102</v>
      </c>
      <c r="V159" t="s">
        <v>18</v>
      </c>
      <c r="W159">
        <v>71.716262817382813</v>
      </c>
    </row>
    <row r="160" spans="1:23" x14ac:dyDescent="0.25">
      <c r="A160" s="48" t="str">
        <f t="shared" si="2"/>
        <v>42233All3_8AllAll</v>
      </c>
      <c r="B160" t="s">
        <v>18</v>
      </c>
      <c r="C160" s="35">
        <v>42233</v>
      </c>
      <c r="D160">
        <v>8</v>
      </c>
      <c r="E160" t="s">
        <v>110</v>
      </c>
      <c r="F160">
        <v>0.82095038890838623</v>
      </c>
      <c r="G160">
        <v>4.1028363630175591E-3</v>
      </c>
      <c r="H160">
        <v>42416</v>
      </c>
      <c r="I160">
        <v>0.82898598909378052</v>
      </c>
      <c r="J160">
        <v>3.0539727304130793E-3</v>
      </c>
      <c r="K160">
        <v>11140</v>
      </c>
      <c r="L160">
        <v>-8.0356001853942871E-3</v>
      </c>
      <c r="M160">
        <v>-0.97881680727005005</v>
      </c>
      <c r="N160">
        <v>109482</v>
      </c>
      <c r="O160">
        <v>5.1146862097084522E-3</v>
      </c>
      <c r="P160">
        <v>-1.4590581879019737E-2</v>
      </c>
      <c r="Q160">
        <v>-1.1485865339636803E-2</v>
      </c>
      <c r="R160">
        <v>-8.0356001853942871E-3</v>
      </c>
      <c r="S160">
        <v>-4.585744347423315E-3</v>
      </c>
      <c r="T160">
        <v>-1.4806183753535151E-3</v>
      </c>
      <c r="U160" t="s">
        <v>18</v>
      </c>
      <c r="V160" t="s">
        <v>18</v>
      </c>
      <c r="W160">
        <v>76.71417236328125</v>
      </c>
    </row>
    <row r="161" spans="1:23" x14ac:dyDescent="0.25">
      <c r="A161" s="48" t="str">
        <f t="shared" si="2"/>
        <v>42233All3_8SmartAC-onlyAll</v>
      </c>
      <c r="B161" t="s">
        <v>18</v>
      </c>
      <c r="C161" s="35">
        <v>42233</v>
      </c>
      <c r="D161">
        <v>8</v>
      </c>
      <c r="E161" t="s">
        <v>110</v>
      </c>
      <c r="F161">
        <v>0.82095038890838623</v>
      </c>
      <c r="G161">
        <v>4.1028363630175591E-3</v>
      </c>
      <c r="H161">
        <v>42416</v>
      </c>
      <c r="I161">
        <v>0.82898598909378052</v>
      </c>
      <c r="J161">
        <v>3.0539727304130793E-3</v>
      </c>
      <c r="K161">
        <v>11140</v>
      </c>
      <c r="L161">
        <v>-8.0356001853942871E-3</v>
      </c>
      <c r="M161">
        <v>-0.97881680727005005</v>
      </c>
      <c r="N161">
        <v>109482</v>
      </c>
      <c r="O161">
        <v>5.1146862097084522E-3</v>
      </c>
      <c r="P161">
        <v>-1.4590581879019737E-2</v>
      </c>
      <c r="Q161">
        <v>-1.1485865339636803E-2</v>
      </c>
      <c r="R161">
        <v>-8.0356001853942871E-3</v>
      </c>
      <c r="S161">
        <v>-4.585744347423315E-3</v>
      </c>
      <c r="T161">
        <v>-1.4806183753535151E-3</v>
      </c>
      <c r="U161" t="s">
        <v>102</v>
      </c>
      <c r="V161" t="s">
        <v>18</v>
      </c>
      <c r="W161">
        <v>76.71417236328125</v>
      </c>
    </row>
    <row r="162" spans="1:23" x14ac:dyDescent="0.25">
      <c r="A162" s="48" t="str">
        <f t="shared" si="2"/>
        <v>42233All3_9AllAll</v>
      </c>
      <c r="B162" t="s">
        <v>18</v>
      </c>
      <c r="C162" s="35">
        <v>42233</v>
      </c>
      <c r="D162">
        <v>9</v>
      </c>
      <c r="E162" t="s">
        <v>110</v>
      </c>
      <c r="F162">
        <v>0.79567229747772217</v>
      </c>
      <c r="G162">
        <v>4.6704499982297421E-3</v>
      </c>
      <c r="H162">
        <v>42416</v>
      </c>
      <c r="I162">
        <v>0.78883188962936401</v>
      </c>
      <c r="J162">
        <v>3.4478409215807915E-3</v>
      </c>
      <c r="K162">
        <v>11140</v>
      </c>
      <c r="L162">
        <v>6.8404078483581543E-3</v>
      </c>
      <c r="M162">
        <v>0.85970163345336914</v>
      </c>
      <c r="N162">
        <v>109482</v>
      </c>
      <c r="O162">
        <v>5.8052311651408672E-3</v>
      </c>
      <c r="P162">
        <v>-5.9957639314234257E-4</v>
      </c>
      <c r="Q162">
        <v>2.924314932897687E-3</v>
      </c>
      <c r="R162">
        <v>6.8404078483581543E-3</v>
      </c>
      <c r="S162">
        <v>1.0756036266684532E-2</v>
      </c>
      <c r="T162">
        <v>1.4280391857028008E-2</v>
      </c>
      <c r="U162" t="s">
        <v>18</v>
      </c>
      <c r="V162" t="s">
        <v>18</v>
      </c>
      <c r="W162">
        <v>81.8812255859375</v>
      </c>
    </row>
    <row r="163" spans="1:23" x14ac:dyDescent="0.25">
      <c r="A163" s="48" t="str">
        <f t="shared" si="2"/>
        <v>42233All3_9SmartAC-onlyAll</v>
      </c>
      <c r="B163" t="s">
        <v>18</v>
      </c>
      <c r="C163" s="35">
        <v>42233</v>
      </c>
      <c r="D163">
        <v>9</v>
      </c>
      <c r="E163" t="s">
        <v>110</v>
      </c>
      <c r="F163">
        <v>0.79567229747772217</v>
      </c>
      <c r="G163">
        <v>4.6704499982297421E-3</v>
      </c>
      <c r="H163">
        <v>42416</v>
      </c>
      <c r="I163">
        <v>0.78883188962936401</v>
      </c>
      <c r="J163">
        <v>3.4478409215807915E-3</v>
      </c>
      <c r="K163">
        <v>11140</v>
      </c>
      <c r="L163">
        <v>6.8404078483581543E-3</v>
      </c>
      <c r="M163">
        <v>0.85970163345336914</v>
      </c>
      <c r="N163">
        <v>109482</v>
      </c>
      <c r="O163">
        <v>5.8052311651408672E-3</v>
      </c>
      <c r="P163">
        <v>-5.9957639314234257E-4</v>
      </c>
      <c r="Q163">
        <v>2.924314932897687E-3</v>
      </c>
      <c r="R163">
        <v>6.8404078483581543E-3</v>
      </c>
      <c r="S163">
        <v>1.0756036266684532E-2</v>
      </c>
      <c r="T163">
        <v>1.4280391857028008E-2</v>
      </c>
      <c r="U163" t="s">
        <v>102</v>
      </c>
      <c r="V163" t="s">
        <v>18</v>
      </c>
      <c r="W163">
        <v>81.8812255859375</v>
      </c>
    </row>
    <row r="164" spans="1:23" x14ac:dyDescent="0.25">
      <c r="A164" s="48" t="str">
        <f t="shared" si="2"/>
        <v>42233All3_10AllAll</v>
      </c>
      <c r="B164" t="s">
        <v>18</v>
      </c>
      <c r="C164" s="35">
        <v>42233</v>
      </c>
      <c r="D164">
        <v>10</v>
      </c>
      <c r="E164" t="s">
        <v>110</v>
      </c>
      <c r="F164">
        <v>0.8139808177947998</v>
      </c>
      <c r="G164">
        <v>5.9544695541262627E-3</v>
      </c>
      <c r="H164">
        <v>42416</v>
      </c>
      <c r="I164">
        <v>0.80050814151763916</v>
      </c>
      <c r="J164">
        <v>4.4653462246060371E-3</v>
      </c>
      <c r="K164">
        <v>11140</v>
      </c>
      <c r="L164">
        <v>1.3472676277160645E-2</v>
      </c>
      <c r="M164">
        <v>1.6551589965820313</v>
      </c>
      <c r="N164">
        <v>109482</v>
      </c>
      <c r="O164">
        <v>7.4427835643291473E-3</v>
      </c>
      <c r="P164">
        <v>3.9340048097074032E-3</v>
      </c>
      <c r="Q164">
        <v>8.4519237279891968E-3</v>
      </c>
      <c r="R164">
        <v>1.3472676277160645E-2</v>
      </c>
      <c r="S164">
        <v>1.8492834642529488E-2</v>
      </c>
      <c r="T164">
        <v>2.3011347278952599E-2</v>
      </c>
      <c r="U164" t="s">
        <v>18</v>
      </c>
      <c r="V164" t="s">
        <v>18</v>
      </c>
      <c r="W164">
        <v>86.753021240234375</v>
      </c>
    </row>
    <row r="165" spans="1:23" x14ac:dyDescent="0.25">
      <c r="A165" s="48" t="str">
        <f t="shared" si="2"/>
        <v>42233All3_10SmartAC-onlyAll</v>
      </c>
      <c r="B165" t="s">
        <v>18</v>
      </c>
      <c r="C165" s="35">
        <v>42233</v>
      </c>
      <c r="D165">
        <v>10</v>
      </c>
      <c r="E165" t="s">
        <v>110</v>
      </c>
      <c r="F165">
        <v>0.8139808177947998</v>
      </c>
      <c r="G165">
        <v>5.9544695541262627E-3</v>
      </c>
      <c r="H165">
        <v>42416</v>
      </c>
      <c r="I165">
        <v>0.80050814151763916</v>
      </c>
      <c r="J165">
        <v>4.4653462246060371E-3</v>
      </c>
      <c r="K165">
        <v>11140</v>
      </c>
      <c r="L165">
        <v>1.3472676277160645E-2</v>
      </c>
      <c r="M165">
        <v>1.6551589965820313</v>
      </c>
      <c r="N165">
        <v>109482</v>
      </c>
      <c r="O165">
        <v>7.4427835643291473E-3</v>
      </c>
      <c r="P165">
        <v>3.9340048097074032E-3</v>
      </c>
      <c r="Q165">
        <v>8.4519237279891968E-3</v>
      </c>
      <c r="R165">
        <v>1.3472676277160645E-2</v>
      </c>
      <c r="S165">
        <v>1.8492834642529488E-2</v>
      </c>
      <c r="T165">
        <v>2.3011347278952599E-2</v>
      </c>
      <c r="U165" t="s">
        <v>102</v>
      </c>
      <c r="V165" t="s">
        <v>18</v>
      </c>
      <c r="W165">
        <v>86.753021240234375</v>
      </c>
    </row>
    <row r="166" spans="1:23" x14ac:dyDescent="0.25">
      <c r="A166" s="48" t="str">
        <f t="shared" si="2"/>
        <v>42233All3_11AllAll</v>
      </c>
      <c r="B166" t="s">
        <v>18</v>
      </c>
      <c r="C166" s="35">
        <v>42233</v>
      </c>
      <c r="D166">
        <v>11</v>
      </c>
      <c r="E166" t="s">
        <v>110</v>
      </c>
      <c r="F166">
        <v>0.91034656763076782</v>
      </c>
      <c r="G166">
        <v>7.452797144651413E-3</v>
      </c>
      <c r="H166">
        <v>42416</v>
      </c>
      <c r="I166">
        <v>0.90451866388320923</v>
      </c>
      <c r="J166">
        <v>5.5684330873191357E-3</v>
      </c>
      <c r="K166">
        <v>11140</v>
      </c>
      <c r="L166">
        <v>5.8279037475585938E-3</v>
      </c>
      <c r="M166">
        <v>0.64018517732620239</v>
      </c>
      <c r="N166">
        <v>109482</v>
      </c>
      <c r="O166">
        <v>9.303312748670578E-3</v>
      </c>
      <c r="P166">
        <v>-6.0952217318117619E-3</v>
      </c>
      <c r="Q166">
        <v>-4.4792497646994889E-4</v>
      </c>
      <c r="R166">
        <v>5.8279037475585938E-3</v>
      </c>
      <c r="S166">
        <v>1.2102988548576832E-2</v>
      </c>
      <c r="T166">
        <v>1.7751028761267662E-2</v>
      </c>
      <c r="U166" t="s">
        <v>18</v>
      </c>
      <c r="V166" t="s">
        <v>18</v>
      </c>
      <c r="W166">
        <v>90.82958984375</v>
      </c>
    </row>
    <row r="167" spans="1:23" x14ac:dyDescent="0.25">
      <c r="A167" s="48" t="str">
        <f t="shared" si="2"/>
        <v>42233All3_11SmartAC-onlyAll</v>
      </c>
      <c r="B167" t="s">
        <v>18</v>
      </c>
      <c r="C167" s="35">
        <v>42233</v>
      </c>
      <c r="D167">
        <v>11</v>
      </c>
      <c r="E167" t="s">
        <v>110</v>
      </c>
      <c r="F167">
        <v>0.91034656763076782</v>
      </c>
      <c r="G167">
        <v>7.452797144651413E-3</v>
      </c>
      <c r="H167">
        <v>42416</v>
      </c>
      <c r="I167">
        <v>0.90451866388320923</v>
      </c>
      <c r="J167">
        <v>5.5684330873191357E-3</v>
      </c>
      <c r="K167">
        <v>11140</v>
      </c>
      <c r="L167">
        <v>5.8279037475585938E-3</v>
      </c>
      <c r="M167">
        <v>0.64018517732620239</v>
      </c>
      <c r="N167">
        <v>109482</v>
      </c>
      <c r="O167">
        <v>9.303312748670578E-3</v>
      </c>
      <c r="P167">
        <v>-6.0952217318117619E-3</v>
      </c>
      <c r="Q167">
        <v>-4.4792497646994889E-4</v>
      </c>
      <c r="R167">
        <v>5.8279037475585938E-3</v>
      </c>
      <c r="S167">
        <v>1.2102988548576832E-2</v>
      </c>
      <c r="T167">
        <v>1.7751028761267662E-2</v>
      </c>
      <c r="U167" t="s">
        <v>102</v>
      </c>
      <c r="V167" t="s">
        <v>18</v>
      </c>
      <c r="W167">
        <v>90.82958984375</v>
      </c>
    </row>
    <row r="168" spans="1:23" x14ac:dyDescent="0.25">
      <c r="A168" s="48" t="str">
        <f t="shared" si="2"/>
        <v>42233All3_12AllAll</v>
      </c>
      <c r="B168" t="s">
        <v>18</v>
      </c>
      <c r="C168" s="35">
        <v>42233</v>
      </c>
      <c r="D168">
        <v>12</v>
      </c>
      <c r="E168" t="s">
        <v>110</v>
      </c>
      <c r="F168">
        <v>1.1084203720092773</v>
      </c>
      <c r="G168">
        <v>8.8831670582294464E-3</v>
      </c>
      <c r="H168">
        <v>42416</v>
      </c>
      <c r="I168">
        <v>1.089012622833252</v>
      </c>
      <c r="J168">
        <v>6.6068973392248154E-3</v>
      </c>
      <c r="K168">
        <v>11140</v>
      </c>
      <c r="L168">
        <v>1.9407749176025391E-2</v>
      </c>
      <c r="M168">
        <v>1.7509375810623169</v>
      </c>
      <c r="N168">
        <v>109482</v>
      </c>
      <c r="O168">
        <v>1.1070760898292065E-2</v>
      </c>
      <c r="P168">
        <v>5.2194618619978428E-3</v>
      </c>
      <c r="Q168">
        <v>1.1939635500311852E-2</v>
      </c>
      <c r="R168">
        <v>1.9407749176025391E-2</v>
      </c>
      <c r="S168">
        <v>2.6874978095293045E-2</v>
      </c>
      <c r="T168">
        <v>3.3596035093069077E-2</v>
      </c>
      <c r="U168" t="s">
        <v>18</v>
      </c>
      <c r="V168" t="s">
        <v>18</v>
      </c>
      <c r="W168">
        <v>94.245887756347656</v>
      </c>
    </row>
    <row r="169" spans="1:23" x14ac:dyDescent="0.25">
      <c r="A169" s="48" t="str">
        <f t="shared" si="2"/>
        <v>42233All3_12SmartAC-onlyAll</v>
      </c>
      <c r="B169" t="s">
        <v>18</v>
      </c>
      <c r="C169" s="35">
        <v>42233</v>
      </c>
      <c r="D169">
        <v>12</v>
      </c>
      <c r="E169" t="s">
        <v>110</v>
      </c>
      <c r="F169">
        <v>1.1084203720092773</v>
      </c>
      <c r="G169">
        <v>8.8831670582294464E-3</v>
      </c>
      <c r="H169">
        <v>42416</v>
      </c>
      <c r="I169">
        <v>1.089012622833252</v>
      </c>
      <c r="J169">
        <v>6.6068973392248154E-3</v>
      </c>
      <c r="K169">
        <v>11140</v>
      </c>
      <c r="L169">
        <v>1.9407749176025391E-2</v>
      </c>
      <c r="M169">
        <v>1.7509375810623169</v>
      </c>
      <c r="N169">
        <v>109482</v>
      </c>
      <c r="O169">
        <v>1.1070760898292065E-2</v>
      </c>
      <c r="P169">
        <v>5.2194618619978428E-3</v>
      </c>
      <c r="Q169">
        <v>1.1939635500311852E-2</v>
      </c>
      <c r="R169">
        <v>1.9407749176025391E-2</v>
      </c>
      <c r="S169">
        <v>2.6874978095293045E-2</v>
      </c>
      <c r="T169">
        <v>3.3596035093069077E-2</v>
      </c>
      <c r="U169" t="s">
        <v>102</v>
      </c>
      <c r="V169" t="s">
        <v>18</v>
      </c>
      <c r="W169">
        <v>94.245887756347656</v>
      </c>
    </row>
    <row r="170" spans="1:23" x14ac:dyDescent="0.25">
      <c r="A170" s="48" t="str">
        <f t="shared" si="2"/>
        <v>42233All3_13AllAll</v>
      </c>
      <c r="B170" t="s">
        <v>18</v>
      </c>
      <c r="C170" s="35">
        <v>42233</v>
      </c>
      <c r="D170">
        <v>13</v>
      </c>
      <c r="E170" t="s">
        <v>110</v>
      </c>
      <c r="F170">
        <v>1.4013336896896362</v>
      </c>
      <c r="G170">
        <v>1.0077966377139091E-2</v>
      </c>
      <c r="H170">
        <v>42416</v>
      </c>
      <c r="I170">
        <v>1.3754267692565918</v>
      </c>
      <c r="J170">
        <v>7.4448781087994576E-3</v>
      </c>
      <c r="K170">
        <v>11140</v>
      </c>
      <c r="L170">
        <v>2.5906920433044434E-2</v>
      </c>
      <c r="M170">
        <v>1.8487331867218018</v>
      </c>
      <c r="N170">
        <v>109482</v>
      </c>
      <c r="O170">
        <v>1.2529629282653332E-2</v>
      </c>
      <c r="P170">
        <v>9.848947636783123E-3</v>
      </c>
      <c r="Q170">
        <v>1.7454683780670166E-2</v>
      </c>
      <c r="R170">
        <v>2.5906920433044434E-2</v>
      </c>
      <c r="S170">
        <v>3.4358154982328415E-2</v>
      </c>
      <c r="T170">
        <v>4.196489229798317E-2</v>
      </c>
      <c r="U170" t="s">
        <v>18</v>
      </c>
      <c r="V170" t="s">
        <v>18</v>
      </c>
      <c r="W170">
        <v>96.919845581054687</v>
      </c>
    </row>
    <row r="171" spans="1:23" x14ac:dyDescent="0.25">
      <c r="A171" s="48" t="str">
        <f t="shared" si="2"/>
        <v>42233All3_13SmartAC-onlyAll</v>
      </c>
      <c r="B171" t="s">
        <v>18</v>
      </c>
      <c r="C171" s="35">
        <v>42233</v>
      </c>
      <c r="D171">
        <v>13</v>
      </c>
      <c r="E171" t="s">
        <v>110</v>
      </c>
      <c r="F171">
        <v>1.4013336896896362</v>
      </c>
      <c r="G171">
        <v>1.0077966377139091E-2</v>
      </c>
      <c r="H171">
        <v>42416</v>
      </c>
      <c r="I171">
        <v>1.3754267692565918</v>
      </c>
      <c r="J171">
        <v>7.4448781087994576E-3</v>
      </c>
      <c r="K171">
        <v>11140</v>
      </c>
      <c r="L171">
        <v>2.5906920433044434E-2</v>
      </c>
      <c r="M171">
        <v>1.8487331867218018</v>
      </c>
      <c r="N171">
        <v>109482</v>
      </c>
      <c r="O171">
        <v>1.2529629282653332E-2</v>
      </c>
      <c r="P171">
        <v>9.848947636783123E-3</v>
      </c>
      <c r="Q171">
        <v>1.7454683780670166E-2</v>
      </c>
      <c r="R171">
        <v>2.5906920433044434E-2</v>
      </c>
      <c r="S171">
        <v>3.4358154982328415E-2</v>
      </c>
      <c r="T171">
        <v>4.196489229798317E-2</v>
      </c>
      <c r="U171" t="s">
        <v>102</v>
      </c>
      <c r="V171" t="s">
        <v>18</v>
      </c>
      <c r="W171">
        <v>96.919845581054687</v>
      </c>
    </row>
    <row r="172" spans="1:23" x14ac:dyDescent="0.25">
      <c r="A172" s="48" t="str">
        <f t="shared" si="2"/>
        <v>42233All3_14AllAll</v>
      </c>
      <c r="B172" t="s">
        <v>18</v>
      </c>
      <c r="C172" s="35">
        <v>42233</v>
      </c>
      <c r="D172">
        <v>14</v>
      </c>
      <c r="E172" t="s">
        <v>110</v>
      </c>
      <c r="F172">
        <v>1.7606583833694458</v>
      </c>
      <c r="G172">
        <v>1.0915983468294144E-2</v>
      </c>
      <c r="H172">
        <v>42416</v>
      </c>
      <c r="I172">
        <v>1.5999318361282349</v>
      </c>
      <c r="J172">
        <v>7.6889623887836933E-3</v>
      </c>
      <c r="K172">
        <v>11140</v>
      </c>
      <c r="L172">
        <v>0.16072654724121094</v>
      </c>
      <c r="M172">
        <v>9.1287755966186523</v>
      </c>
      <c r="N172">
        <v>109482</v>
      </c>
      <c r="O172">
        <v>1.3352110050618649E-2</v>
      </c>
      <c r="P172">
        <v>0.14361448585987091</v>
      </c>
      <c r="Q172">
        <v>0.15171948075294495</v>
      </c>
      <c r="R172">
        <v>0.16072654724121094</v>
      </c>
      <c r="S172">
        <v>0.16973254084587097</v>
      </c>
      <c r="T172">
        <v>0.17783860862255096</v>
      </c>
      <c r="U172" t="s">
        <v>18</v>
      </c>
      <c r="V172" t="s">
        <v>18</v>
      </c>
      <c r="W172">
        <v>99.451988220214844</v>
      </c>
    </row>
    <row r="173" spans="1:23" x14ac:dyDescent="0.25">
      <c r="A173" s="48" t="str">
        <f t="shared" si="2"/>
        <v>42233All3_14SmartAC-onlyAll</v>
      </c>
      <c r="B173" t="s">
        <v>18</v>
      </c>
      <c r="C173" s="35">
        <v>42233</v>
      </c>
      <c r="D173">
        <v>14</v>
      </c>
      <c r="E173" t="s">
        <v>110</v>
      </c>
      <c r="F173">
        <v>1.7606583833694458</v>
      </c>
      <c r="G173">
        <v>1.0915983468294144E-2</v>
      </c>
      <c r="H173">
        <v>42416</v>
      </c>
      <c r="I173">
        <v>1.5999318361282349</v>
      </c>
      <c r="J173">
        <v>7.6889623887836933E-3</v>
      </c>
      <c r="K173">
        <v>11140</v>
      </c>
      <c r="L173">
        <v>0.16072654724121094</v>
      </c>
      <c r="M173">
        <v>9.1287755966186523</v>
      </c>
      <c r="N173">
        <v>109482</v>
      </c>
      <c r="O173">
        <v>1.3352110050618649E-2</v>
      </c>
      <c r="P173">
        <v>0.14361448585987091</v>
      </c>
      <c r="Q173">
        <v>0.15171948075294495</v>
      </c>
      <c r="R173">
        <v>0.16072654724121094</v>
      </c>
      <c r="S173">
        <v>0.16973254084587097</v>
      </c>
      <c r="T173">
        <v>0.17783860862255096</v>
      </c>
      <c r="U173" t="s">
        <v>102</v>
      </c>
      <c r="V173" t="s">
        <v>18</v>
      </c>
      <c r="W173">
        <v>99.451988220214844</v>
      </c>
    </row>
    <row r="174" spans="1:23" x14ac:dyDescent="0.25">
      <c r="A174" s="48" t="str">
        <f t="shared" si="2"/>
        <v>42233All3_15AllAll</v>
      </c>
      <c r="B174" t="s">
        <v>18</v>
      </c>
      <c r="C174" s="35">
        <v>42233</v>
      </c>
      <c r="D174">
        <v>15</v>
      </c>
      <c r="E174" t="s">
        <v>110</v>
      </c>
      <c r="F174">
        <v>2.1243753433227539</v>
      </c>
      <c r="G174">
        <v>1.1436198838055134E-2</v>
      </c>
      <c r="H174">
        <v>42416</v>
      </c>
      <c r="I174">
        <v>1.6647861003875732</v>
      </c>
      <c r="J174">
        <v>7.2005176916718483E-3</v>
      </c>
      <c r="K174">
        <v>11140</v>
      </c>
      <c r="L174">
        <v>0.45958924293518066</v>
      </c>
      <c r="M174">
        <v>21.634088516235352</v>
      </c>
      <c r="N174">
        <v>109482</v>
      </c>
      <c r="O174">
        <v>1.3514218851923943E-2</v>
      </c>
      <c r="P174">
        <v>0.44226941466331482</v>
      </c>
      <c r="Q174">
        <v>0.45047283172607422</v>
      </c>
      <c r="R174">
        <v>0.45958924293518066</v>
      </c>
      <c r="S174">
        <v>0.46870458126068115</v>
      </c>
      <c r="T174">
        <v>0.47690907120704651</v>
      </c>
      <c r="U174" t="s">
        <v>18</v>
      </c>
      <c r="V174" t="s">
        <v>18</v>
      </c>
      <c r="W174">
        <v>100.47483062744141</v>
      </c>
    </row>
    <row r="175" spans="1:23" x14ac:dyDescent="0.25">
      <c r="A175" s="48" t="str">
        <f t="shared" si="2"/>
        <v>42233All3_15SmartAC-onlyAll</v>
      </c>
      <c r="B175" t="s">
        <v>18</v>
      </c>
      <c r="C175" s="35">
        <v>42233</v>
      </c>
      <c r="D175">
        <v>15</v>
      </c>
      <c r="E175" t="s">
        <v>110</v>
      </c>
      <c r="F175">
        <v>2.1243753433227539</v>
      </c>
      <c r="G175">
        <v>1.1436198838055134E-2</v>
      </c>
      <c r="H175">
        <v>42416</v>
      </c>
      <c r="I175">
        <v>1.6647861003875732</v>
      </c>
      <c r="J175">
        <v>7.2005176916718483E-3</v>
      </c>
      <c r="K175">
        <v>11140</v>
      </c>
      <c r="L175">
        <v>0.45958924293518066</v>
      </c>
      <c r="M175">
        <v>21.634088516235352</v>
      </c>
      <c r="N175">
        <v>109482</v>
      </c>
      <c r="O175">
        <v>1.3514218851923943E-2</v>
      </c>
      <c r="P175">
        <v>0.44226941466331482</v>
      </c>
      <c r="Q175">
        <v>0.45047283172607422</v>
      </c>
      <c r="R175">
        <v>0.45958924293518066</v>
      </c>
      <c r="S175">
        <v>0.46870458126068115</v>
      </c>
      <c r="T175">
        <v>0.47690907120704651</v>
      </c>
      <c r="U175" t="s">
        <v>102</v>
      </c>
      <c r="V175" t="s">
        <v>18</v>
      </c>
      <c r="W175">
        <v>100.47483062744141</v>
      </c>
    </row>
    <row r="176" spans="1:23" x14ac:dyDescent="0.25">
      <c r="A176" s="48" t="str">
        <f t="shared" si="2"/>
        <v>42233All3_16AllAll</v>
      </c>
      <c r="B176" t="s">
        <v>18</v>
      </c>
      <c r="C176" s="35">
        <v>42233</v>
      </c>
      <c r="D176">
        <v>16</v>
      </c>
      <c r="E176" t="s">
        <v>110</v>
      </c>
      <c r="F176">
        <v>2.5069489479064941</v>
      </c>
      <c r="G176">
        <v>1.1650385335087776E-2</v>
      </c>
      <c r="H176">
        <v>42416</v>
      </c>
      <c r="I176">
        <v>2.5767078399658203</v>
      </c>
      <c r="J176">
        <v>8.5494564846158028E-3</v>
      </c>
      <c r="K176">
        <v>11140</v>
      </c>
      <c r="L176">
        <v>-6.9758892059326172E-2</v>
      </c>
      <c r="M176">
        <v>-2.7826211452484131</v>
      </c>
      <c r="N176">
        <v>109482</v>
      </c>
      <c r="O176">
        <v>1.4450767077505589E-2</v>
      </c>
      <c r="P176">
        <v>-8.8278993964195251E-2</v>
      </c>
      <c r="Q176">
        <v>-7.9507090151309967E-2</v>
      </c>
      <c r="R176">
        <v>-6.9758892059326172E-2</v>
      </c>
      <c r="S176">
        <v>-6.00118488073349E-2</v>
      </c>
      <c r="T176">
        <v>-5.1238790154457092E-2</v>
      </c>
      <c r="U176" t="s">
        <v>18</v>
      </c>
      <c r="V176" t="s">
        <v>18</v>
      </c>
      <c r="W176">
        <v>100.36410522460937</v>
      </c>
    </row>
    <row r="177" spans="1:23" x14ac:dyDescent="0.25">
      <c r="A177" s="48" t="str">
        <f t="shared" si="2"/>
        <v>42233All3_16SmartAC-onlyAll</v>
      </c>
      <c r="B177" t="s">
        <v>18</v>
      </c>
      <c r="C177" s="35">
        <v>42233</v>
      </c>
      <c r="D177">
        <v>16</v>
      </c>
      <c r="E177" t="s">
        <v>110</v>
      </c>
      <c r="F177">
        <v>2.5069489479064941</v>
      </c>
      <c r="G177">
        <v>1.1650385335087776E-2</v>
      </c>
      <c r="H177">
        <v>42416</v>
      </c>
      <c r="I177">
        <v>2.5767078399658203</v>
      </c>
      <c r="J177">
        <v>8.5494564846158028E-3</v>
      </c>
      <c r="K177">
        <v>11140</v>
      </c>
      <c r="L177">
        <v>-6.9758892059326172E-2</v>
      </c>
      <c r="M177">
        <v>-2.7826211452484131</v>
      </c>
      <c r="N177">
        <v>109482</v>
      </c>
      <c r="O177">
        <v>1.4450767077505589E-2</v>
      </c>
      <c r="P177">
        <v>-8.8278993964195251E-2</v>
      </c>
      <c r="Q177">
        <v>-7.9507090151309967E-2</v>
      </c>
      <c r="R177">
        <v>-6.9758892059326172E-2</v>
      </c>
      <c r="S177">
        <v>-6.00118488073349E-2</v>
      </c>
      <c r="T177">
        <v>-5.1238790154457092E-2</v>
      </c>
      <c r="U177" t="s">
        <v>102</v>
      </c>
      <c r="V177" t="s">
        <v>18</v>
      </c>
      <c r="W177">
        <v>100.36410522460937</v>
      </c>
    </row>
    <row r="178" spans="1:23" x14ac:dyDescent="0.25">
      <c r="A178" s="48" t="str">
        <f t="shared" si="2"/>
        <v>42233All3_17AllAll</v>
      </c>
      <c r="B178" t="s">
        <v>18</v>
      </c>
      <c r="C178" s="35">
        <v>42233</v>
      </c>
      <c r="D178">
        <v>17</v>
      </c>
      <c r="E178" t="s">
        <v>110</v>
      </c>
      <c r="F178">
        <v>2.8468425273895264</v>
      </c>
      <c r="G178">
        <v>1.1471820063889027E-2</v>
      </c>
      <c r="H178">
        <v>42416</v>
      </c>
      <c r="I178">
        <v>2.9363062381744385</v>
      </c>
      <c r="J178">
        <v>8.5142161697149277E-3</v>
      </c>
      <c r="K178">
        <v>11140</v>
      </c>
      <c r="L178">
        <v>-8.9463710784912109E-2</v>
      </c>
      <c r="M178">
        <v>-3.1425590515136719</v>
      </c>
      <c r="N178">
        <v>109482</v>
      </c>
      <c r="O178">
        <v>1.4286166056990623E-2</v>
      </c>
      <c r="P178">
        <v>-0.10777286440134048</v>
      </c>
      <c r="Q178">
        <v>-9.9100872874259949E-2</v>
      </c>
      <c r="R178">
        <v>-8.9463710784912109E-2</v>
      </c>
      <c r="S178">
        <v>-7.9827688634395599E-2</v>
      </c>
      <c r="T178">
        <v>-7.1154557168483734E-2</v>
      </c>
      <c r="U178" t="s">
        <v>18</v>
      </c>
      <c r="V178" t="s">
        <v>18</v>
      </c>
      <c r="W178">
        <v>99.0792236328125</v>
      </c>
    </row>
    <row r="179" spans="1:23" x14ac:dyDescent="0.25">
      <c r="A179" s="48" t="str">
        <f t="shared" si="2"/>
        <v>42233All3_17SmartAC-onlyAll</v>
      </c>
      <c r="B179" t="s">
        <v>18</v>
      </c>
      <c r="C179" s="35">
        <v>42233</v>
      </c>
      <c r="D179">
        <v>17</v>
      </c>
      <c r="E179" t="s">
        <v>110</v>
      </c>
      <c r="F179">
        <v>2.8468425273895264</v>
      </c>
      <c r="G179">
        <v>1.1471820063889027E-2</v>
      </c>
      <c r="H179">
        <v>42416</v>
      </c>
      <c r="I179">
        <v>2.9363062381744385</v>
      </c>
      <c r="J179">
        <v>8.5142161697149277E-3</v>
      </c>
      <c r="K179">
        <v>11140</v>
      </c>
      <c r="L179">
        <v>-8.9463710784912109E-2</v>
      </c>
      <c r="M179">
        <v>-3.1425590515136719</v>
      </c>
      <c r="N179">
        <v>109482</v>
      </c>
      <c r="O179">
        <v>1.4286166056990623E-2</v>
      </c>
      <c r="P179">
        <v>-0.10777286440134048</v>
      </c>
      <c r="Q179">
        <v>-9.9100872874259949E-2</v>
      </c>
      <c r="R179">
        <v>-8.9463710784912109E-2</v>
      </c>
      <c r="S179">
        <v>-7.9827688634395599E-2</v>
      </c>
      <c r="T179">
        <v>-7.1154557168483734E-2</v>
      </c>
      <c r="U179" t="s">
        <v>102</v>
      </c>
      <c r="V179" t="s">
        <v>18</v>
      </c>
      <c r="W179">
        <v>99.0792236328125</v>
      </c>
    </row>
    <row r="180" spans="1:23" x14ac:dyDescent="0.25">
      <c r="A180" s="48" t="str">
        <f t="shared" si="2"/>
        <v>42233All3_18AllAll</v>
      </c>
      <c r="B180" t="s">
        <v>18</v>
      </c>
      <c r="C180" s="35">
        <v>42233</v>
      </c>
      <c r="D180">
        <v>18</v>
      </c>
      <c r="E180" t="s">
        <v>110</v>
      </c>
      <c r="F180">
        <v>3.092069149017334</v>
      </c>
      <c r="G180">
        <v>1.1204450391232967E-2</v>
      </c>
      <c r="H180">
        <v>42416</v>
      </c>
      <c r="I180">
        <v>3.141249418258667</v>
      </c>
      <c r="J180">
        <v>8.1849908456206322E-3</v>
      </c>
      <c r="K180">
        <v>11140</v>
      </c>
      <c r="L180">
        <v>-4.9180269241333008E-2</v>
      </c>
      <c r="M180">
        <v>-1.5905294418334961</v>
      </c>
      <c r="N180">
        <v>109482</v>
      </c>
      <c r="O180">
        <v>1.3875653967261314E-2</v>
      </c>
      <c r="P180">
        <v>-6.6963307559490204E-2</v>
      </c>
      <c r="Q180">
        <v>-5.8540508151054382E-2</v>
      </c>
      <c r="R180">
        <v>-4.9180269241333008E-2</v>
      </c>
      <c r="S180">
        <v>-3.9821140468120575E-2</v>
      </c>
      <c r="T180">
        <v>-3.1397230923175812E-2</v>
      </c>
      <c r="U180" t="s">
        <v>18</v>
      </c>
      <c r="V180" t="s">
        <v>18</v>
      </c>
      <c r="W180">
        <v>96.332321166992188</v>
      </c>
    </row>
    <row r="181" spans="1:23" x14ac:dyDescent="0.25">
      <c r="A181" s="48" t="str">
        <f t="shared" si="2"/>
        <v>42233All3_18SmartAC-onlyAll</v>
      </c>
      <c r="B181" t="s">
        <v>18</v>
      </c>
      <c r="C181" s="35">
        <v>42233</v>
      </c>
      <c r="D181">
        <v>18</v>
      </c>
      <c r="E181" t="s">
        <v>110</v>
      </c>
      <c r="F181">
        <v>3.092069149017334</v>
      </c>
      <c r="G181">
        <v>1.1204450391232967E-2</v>
      </c>
      <c r="H181">
        <v>42416</v>
      </c>
      <c r="I181">
        <v>3.141249418258667</v>
      </c>
      <c r="J181">
        <v>8.1849908456206322E-3</v>
      </c>
      <c r="K181">
        <v>11140</v>
      </c>
      <c r="L181">
        <v>-4.9180269241333008E-2</v>
      </c>
      <c r="M181">
        <v>-1.5905294418334961</v>
      </c>
      <c r="N181">
        <v>109482</v>
      </c>
      <c r="O181">
        <v>1.3875653967261314E-2</v>
      </c>
      <c r="P181">
        <v>-6.6963307559490204E-2</v>
      </c>
      <c r="Q181">
        <v>-5.8540508151054382E-2</v>
      </c>
      <c r="R181">
        <v>-4.9180269241333008E-2</v>
      </c>
      <c r="S181">
        <v>-3.9821140468120575E-2</v>
      </c>
      <c r="T181">
        <v>-3.1397230923175812E-2</v>
      </c>
      <c r="U181" t="s">
        <v>102</v>
      </c>
      <c r="V181" t="s">
        <v>18</v>
      </c>
      <c r="W181">
        <v>96.332321166992188</v>
      </c>
    </row>
    <row r="182" spans="1:23" x14ac:dyDescent="0.25">
      <c r="A182" s="48" t="str">
        <f t="shared" si="2"/>
        <v>42233All3_19AllAll</v>
      </c>
      <c r="B182" t="s">
        <v>18</v>
      </c>
      <c r="C182" s="35">
        <v>42233</v>
      </c>
      <c r="D182">
        <v>19</v>
      </c>
      <c r="E182" t="s">
        <v>110</v>
      </c>
      <c r="F182">
        <v>3.1525976657867432</v>
      </c>
      <c r="G182">
        <v>1.0862218216061592E-2</v>
      </c>
      <c r="H182">
        <v>42416</v>
      </c>
      <c r="I182">
        <v>3.1849832534790039</v>
      </c>
      <c r="J182">
        <v>7.9462155699729919E-3</v>
      </c>
      <c r="K182">
        <v>11140</v>
      </c>
      <c r="L182">
        <v>-3.2385587692260742E-2</v>
      </c>
      <c r="M182">
        <v>-1.0272667407989502</v>
      </c>
      <c r="N182">
        <v>109482</v>
      </c>
      <c r="O182">
        <v>1.3458459638059139E-2</v>
      </c>
      <c r="P182">
        <v>-4.9633949995040894E-2</v>
      </c>
      <c r="Q182">
        <v>-4.1464395821094513E-2</v>
      </c>
      <c r="R182">
        <v>-3.2385587692260742E-2</v>
      </c>
      <c r="S182">
        <v>-2.3307856172323227E-2</v>
      </c>
      <c r="T182">
        <v>-1.5137225389480591E-2</v>
      </c>
      <c r="U182" t="s">
        <v>18</v>
      </c>
      <c r="V182" t="s">
        <v>18</v>
      </c>
      <c r="W182">
        <v>91.067771911621094</v>
      </c>
    </row>
    <row r="183" spans="1:23" x14ac:dyDescent="0.25">
      <c r="A183" s="48" t="str">
        <f t="shared" si="2"/>
        <v>42233All3_19SmartAC-onlyAll</v>
      </c>
      <c r="B183" t="s">
        <v>18</v>
      </c>
      <c r="C183" s="35">
        <v>42233</v>
      </c>
      <c r="D183">
        <v>19</v>
      </c>
      <c r="E183" t="s">
        <v>110</v>
      </c>
      <c r="F183">
        <v>3.1525976657867432</v>
      </c>
      <c r="G183">
        <v>1.0862218216061592E-2</v>
      </c>
      <c r="H183">
        <v>42416</v>
      </c>
      <c r="I183">
        <v>3.1849832534790039</v>
      </c>
      <c r="J183">
        <v>7.9462155699729919E-3</v>
      </c>
      <c r="K183">
        <v>11140</v>
      </c>
      <c r="L183">
        <v>-3.2385587692260742E-2</v>
      </c>
      <c r="M183">
        <v>-1.0272667407989502</v>
      </c>
      <c r="N183">
        <v>109482</v>
      </c>
      <c r="O183">
        <v>1.3458459638059139E-2</v>
      </c>
      <c r="P183">
        <v>-4.9633949995040894E-2</v>
      </c>
      <c r="Q183">
        <v>-4.1464395821094513E-2</v>
      </c>
      <c r="R183">
        <v>-3.2385587692260742E-2</v>
      </c>
      <c r="S183">
        <v>-2.3307856172323227E-2</v>
      </c>
      <c r="T183">
        <v>-1.5137225389480591E-2</v>
      </c>
      <c r="U183" t="s">
        <v>102</v>
      </c>
      <c r="V183" t="s">
        <v>18</v>
      </c>
      <c r="W183">
        <v>91.067771911621094</v>
      </c>
    </row>
    <row r="184" spans="1:23" x14ac:dyDescent="0.25">
      <c r="A184" s="48" t="str">
        <f t="shared" si="2"/>
        <v>42233All3_20AllAll</v>
      </c>
      <c r="B184" t="s">
        <v>18</v>
      </c>
      <c r="C184" s="35">
        <v>42233</v>
      </c>
      <c r="D184">
        <v>20</v>
      </c>
      <c r="E184" t="s">
        <v>110</v>
      </c>
      <c r="F184">
        <v>2.9221327304840088</v>
      </c>
      <c r="G184">
        <v>1.0297306813299656E-2</v>
      </c>
      <c r="H184">
        <v>42416</v>
      </c>
      <c r="I184">
        <v>2.9566493034362793</v>
      </c>
      <c r="J184">
        <v>7.5220256112515926E-3</v>
      </c>
      <c r="K184">
        <v>11140</v>
      </c>
      <c r="L184">
        <v>-3.4516572952270508E-2</v>
      </c>
      <c r="M184">
        <v>-1.1812117099761963</v>
      </c>
      <c r="N184">
        <v>109482</v>
      </c>
      <c r="O184">
        <v>1.275207381695509E-2</v>
      </c>
      <c r="P184">
        <v>-5.0859630107879639E-2</v>
      </c>
      <c r="Q184">
        <v>-4.311886802315712E-2</v>
      </c>
      <c r="R184">
        <v>-3.4516572952270508E-2</v>
      </c>
      <c r="S184">
        <v>-2.5915298610925674E-2</v>
      </c>
      <c r="T184">
        <v>-1.8173515796661377E-2</v>
      </c>
      <c r="U184" t="s">
        <v>18</v>
      </c>
      <c r="V184" t="s">
        <v>18</v>
      </c>
      <c r="W184">
        <v>85.266952514648438</v>
      </c>
    </row>
    <row r="185" spans="1:23" x14ac:dyDescent="0.25">
      <c r="A185" s="48" t="str">
        <f t="shared" si="2"/>
        <v>42233All3_20SmartAC-onlyAll</v>
      </c>
      <c r="B185" t="s">
        <v>18</v>
      </c>
      <c r="C185" s="35">
        <v>42233</v>
      </c>
      <c r="D185">
        <v>20</v>
      </c>
      <c r="E185" t="s">
        <v>110</v>
      </c>
      <c r="F185">
        <v>2.9221327304840088</v>
      </c>
      <c r="G185">
        <v>1.0297306813299656E-2</v>
      </c>
      <c r="H185">
        <v>42416</v>
      </c>
      <c r="I185">
        <v>2.9566493034362793</v>
      </c>
      <c r="J185">
        <v>7.5220256112515926E-3</v>
      </c>
      <c r="K185">
        <v>11140</v>
      </c>
      <c r="L185">
        <v>-3.4516572952270508E-2</v>
      </c>
      <c r="M185">
        <v>-1.1812117099761963</v>
      </c>
      <c r="N185">
        <v>109482</v>
      </c>
      <c r="O185">
        <v>1.275207381695509E-2</v>
      </c>
      <c r="P185">
        <v>-5.0859630107879639E-2</v>
      </c>
      <c r="Q185">
        <v>-4.311886802315712E-2</v>
      </c>
      <c r="R185">
        <v>-3.4516572952270508E-2</v>
      </c>
      <c r="S185">
        <v>-2.5915298610925674E-2</v>
      </c>
      <c r="T185">
        <v>-1.8173515796661377E-2</v>
      </c>
      <c r="U185" t="s">
        <v>102</v>
      </c>
      <c r="V185" t="s">
        <v>18</v>
      </c>
      <c r="W185">
        <v>85.266952514648438</v>
      </c>
    </row>
    <row r="186" spans="1:23" x14ac:dyDescent="0.25">
      <c r="A186" s="48" t="str">
        <f t="shared" si="2"/>
        <v>42233All3_21AllAll</v>
      </c>
      <c r="B186" t="s">
        <v>18</v>
      </c>
      <c r="C186" s="35">
        <v>42233</v>
      </c>
      <c r="D186">
        <v>21</v>
      </c>
      <c r="E186" t="s">
        <v>110</v>
      </c>
      <c r="F186">
        <v>2.6072292327880859</v>
      </c>
      <c r="G186">
        <v>9.5273880288004875E-3</v>
      </c>
      <c r="H186">
        <v>42416</v>
      </c>
      <c r="I186">
        <v>2.6191399097442627</v>
      </c>
      <c r="J186">
        <v>7.0313280448317528E-3</v>
      </c>
      <c r="K186">
        <v>11140</v>
      </c>
      <c r="L186">
        <v>-1.1910676956176758E-2</v>
      </c>
      <c r="M186">
        <v>-0.45683273673057556</v>
      </c>
      <c r="N186">
        <v>109482</v>
      </c>
      <c r="O186">
        <v>1.1841059662401676E-2</v>
      </c>
      <c r="P186">
        <v>-2.7086179703474045E-2</v>
      </c>
      <c r="Q186">
        <v>-1.9898418337106705E-2</v>
      </c>
      <c r="R186">
        <v>-1.1910676956176758E-2</v>
      </c>
      <c r="S186">
        <v>-3.9238822646439075E-3</v>
      </c>
      <c r="T186">
        <v>3.2648250926285982E-3</v>
      </c>
      <c r="U186" t="s">
        <v>18</v>
      </c>
      <c r="V186" t="s">
        <v>18</v>
      </c>
      <c r="W186">
        <v>80.960220336914063</v>
      </c>
    </row>
    <row r="187" spans="1:23" x14ac:dyDescent="0.25">
      <c r="A187" s="48" t="str">
        <f t="shared" si="2"/>
        <v>42233All3_21SmartAC-onlyAll</v>
      </c>
      <c r="B187" t="s">
        <v>18</v>
      </c>
      <c r="C187" s="35">
        <v>42233</v>
      </c>
      <c r="D187">
        <v>21</v>
      </c>
      <c r="E187" t="s">
        <v>110</v>
      </c>
      <c r="F187">
        <v>2.6072292327880859</v>
      </c>
      <c r="G187">
        <v>9.5273880288004875E-3</v>
      </c>
      <c r="H187">
        <v>42416</v>
      </c>
      <c r="I187">
        <v>2.6191399097442627</v>
      </c>
      <c r="J187">
        <v>7.0313280448317528E-3</v>
      </c>
      <c r="K187">
        <v>11140</v>
      </c>
      <c r="L187">
        <v>-1.1910676956176758E-2</v>
      </c>
      <c r="M187">
        <v>-0.45683273673057556</v>
      </c>
      <c r="N187">
        <v>109482</v>
      </c>
      <c r="O187">
        <v>1.1841059662401676E-2</v>
      </c>
      <c r="P187">
        <v>-2.7086179703474045E-2</v>
      </c>
      <c r="Q187">
        <v>-1.9898418337106705E-2</v>
      </c>
      <c r="R187">
        <v>-1.1910676956176758E-2</v>
      </c>
      <c r="S187">
        <v>-3.9238822646439075E-3</v>
      </c>
      <c r="T187">
        <v>3.2648250926285982E-3</v>
      </c>
      <c r="U187" t="s">
        <v>102</v>
      </c>
      <c r="V187" t="s">
        <v>18</v>
      </c>
      <c r="W187">
        <v>80.960220336914063</v>
      </c>
    </row>
    <row r="188" spans="1:23" x14ac:dyDescent="0.25">
      <c r="A188" s="48" t="str">
        <f t="shared" si="2"/>
        <v>42233All3_22AllAll</v>
      </c>
      <c r="B188" t="s">
        <v>18</v>
      </c>
      <c r="C188" s="35">
        <v>42233</v>
      </c>
      <c r="D188">
        <v>22</v>
      </c>
      <c r="E188" t="s">
        <v>110</v>
      </c>
      <c r="F188">
        <v>2.2294955253601074</v>
      </c>
      <c r="G188">
        <v>8.7958332151174545E-3</v>
      </c>
      <c r="H188">
        <v>42416</v>
      </c>
      <c r="I188">
        <v>2.2247228622436523</v>
      </c>
      <c r="J188">
        <v>6.3715470023453236E-3</v>
      </c>
      <c r="K188">
        <v>11140</v>
      </c>
      <c r="L188">
        <v>4.7726631164550781E-3</v>
      </c>
      <c r="M188">
        <v>0.2140691876411438</v>
      </c>
      <c r="N188">
        <v>109482</v>
      </c>
      <c r="O188">
        <v>1.0861090384423733E-2</v>
      </c>
      <c r="P188">
        <v>-9.146910160779953E-3</v>
      </c>
      <c r="Q188">
        <v>-2.5540112983435392E-3</v>
      </c>
      <c r="R188">
        <v>4.7726631164550781E-3</v>
      </c>
      <c r="S188">
        <v>1.2098468840122223E-2</v>
      </c>
      <c r="T188">
        <v>1.8692236393690109E-2</v>
      </c>
      <c r="U188" t="s">
        <v>18</v>
      </c>
      <c r="V188" t="s">
        <v>18</v>
      </c>
      <c r="W188">
        <v>77.300384521484375</v>
      </c>
    </row>
    <row r="189" spans="1:23" x14ac:dyDescent="0.25">
      <c r="A189" s="48" t="str">
        <f t="shared" si="2"/>
        <v>42233All3_22SmartAC-onlyAll</v>
      </c>
      <c r="B189" t="s">
        <v>18</v>
      </c>
      <c r="C189" s="35">
        <v>42233</v>
      </c>
      <c r="D189">
        <v>22</v>
      </c>
      <c r="E189" t="s">
        <v>110</v>
      </c>
      <c r="F189">
        <v>2.2294955253601074</v>
      </c>
      <c r="G189">
        <v>8.7958332151174545E-3</v>
      </c>
      <c r="H189">
        <v>42416</v>
      </c>
      <c r="I189">
        <v>2.2247228622436523</v>
      </c>
      <c r="J189">
        <v>6.3715470023453236E-3</v>
      </c>
      <c r="K189">
        <v>11140</v>
      </c>
      <c r="L189">
        <v>4.7726631164550781E-3</v>
      </c>
      <c r="M189">
        <v>0.2140691876411438</v>
      </c>
      <c r="N189">
        <v>109482</v>
      </c>
      <c r="O189">
        <v>1.0861090384423733E-2</v>
      </c>
      <c r="P189">
        <v>-9.146910160779953E-3</v>
      </c>
      <c r="Q189">
        <v>-2.5540112983435392E-3</v>
      </c>
      <c r="R189">
        <v>4.7726631164550781E-3</v>
      </c>
      <c r="S189">
        <v>1.2098468840122223E-2</v>
      </c>
      <c r="T189">
        <v>1.8692236393690109E-2</v>
      </c>
      <c r="U189" t="s">
        <v>102</v>
      </c>
      <c r="V189" t="s">
        <v>18</v>
      </c>
      <c r="W189">
        <v>77.300384521484375</v>
      </c>
    </row>
    <row r="190" spans="1:23" x14ac:dyDescent="0.25">
      <c r="A190" s="48" t="str">
        <f t="shared" si="2"/>
        <v>42233All3_23AllAll</v>
      </c>
      <c r="B190" t="s">
        <v>18</v>
      </c>
      <c r="C190" s="35">
        <v>42233</v>
      </c>
      <c r="D190">
        <v>23</v>
      </c>
      <c r="E190" t="s">
        <v>110</v>
      </c>
      <c r="F190">
        <v>1.7377965450286865</v>
      </c>
      <c r="G190">
        <v>7.6693268492817879E-3</v>
      </c>
      <c r="H190">
        <v>42416</v>
      </c>
      <c r="I190">
        <v>1.7439756393432617</v>
      </c>
      <c r="J190">
        <v>5.5795521475374699E-3</v>
      </c>
      <c r="K190">
        <v>11140</v>
      </c>
      <c r="L190">
        <v>-6.1790943145751953E-3</v>
      </c>
      <c r="M190">
        <v>-0.35557064414024353</v>
      </c>
      <c r="N190">
        <v>109482</v>
      </c>
      <c r="O190">
        <v>9.4841960817575455E-3</v>
      </c>
      <c r="P190">
        <v>-1.833404041826725E-2</v>
      </c>
      <c r="Q190">
        <v>-1.2576943263411522E-2</v>
      </c>
      <c r="R190">
        <v>-6.1790943145751953E-3</v>
      </c>
      <c r="S190">
        <v>2.1799594105686992E-4</v>
      </c>
      <c r="T190">
        <v>5.9758513234555721E-3</v>
      </c>
      <c r="U190" t="s">
        <v>18</v>
      </c>
      <c r="V190" t="s">
        <v>18</v>
      </c>
      <c r="W190">
        <v>74.708831787109375</v>
      </c>
    </row>
    <row r="191" spans="1:23" x14ac:dyDescent="0.25">
      <c r="A191" s="48" t="str">
        <f t="shared" si="2"/>
        <v>42233All3_23SmartAC-onlyAll</v>
      </c>
      <c r="B191" t="s">
        <v>18</v>
      </c>
      <c r="C191" s="35">
        <v>42233</v>
      </c>
      <c r="D191">
        <v>23</v>
      </c>
      <c r="E191" t="s">
        <v>110</v>
      </c>
      <c r="F191">
        <v>1.7377965450286865</v>
      </c>
      <c r="G191">
        <v>7.6693268492817879E-3</v>
      </c>
      <c r="H191">
        <v>42416</v>
      </c>
      <c r="I191">
        <v>1.7439756393432617</v>
      </c>
      <c r="J191">
        <v>5.5795521475374699E-3</v>
      </c>
      <c r="K191">
        <v>11140</v>
      </c>
      <c r="L191">
        <v>-6.1790943145751953E-3</v>
      </c>
      <c r="M191">
        <v>-0.35557064414024353</v>
      </c>
      <c r="N191">
        <v>109482</v>
      </c>
      <c r="O191">
        <v>9.4841960817575455E-3</v>
      </c>
      <c r="P191">
        <v>-1.833404041826725E-2</v>
      </c>
      <c r="Q191">
        <v>-1.2576943263411522E-2</v>
      </c>
      <c r="R191">
        <v>-6.1790943145751953E-3</v>
      </c>
      <c r="S191">
        <v>2.1799594105686992E-4</v>
      </c>
      <c r="T191">
        <v>5.9758513234555721E-3</v>
      </c>
      <c r="U191" t="s">
        <v>102</v>
      </c>
      <c r="V191" t="s">
        <v>18</v>
      </c>
      <c r="W191">
        <v>74.708831787109375</v>
      </c>
    </row>
    <row r="192" spans="1:23" x14ac:dyDescent="0.25">
      <c r="A192" s="48" t="str">
        <f t="shared" si="2"/>
        <v>42233All3_24AllAll</v>
      </c>
      <c r="B192" t="s">
        <v>18</v>
      </c>
      <c r="C192" s="35">
        <v>42233</v>
      </c>
      <c r="D192">
        <v>24</v>
      </c>
      <c r="E192" t="s">
        <v>110</v>
      </c>
      <c r="F192">
        <v>1.338117241859436</v>
      </c>
      <c r="G192">
        <v>6.503561045974493E-3</v>
      </c>
      <c r="H192">
        <v>42416</v>
      </c>
      <c r="I192">
        <v>1.3412594795227051</v>
      </c>
      <c r="J192">
        <v>4.7731888480484486E-3</v>
      </c>
      <c r="K192">
        <v>11140</v>
      </c>
      <c r="L192">
        <v>-3.142237663269043E-3</v>
      </c>
      <c r="M192">
        <v>-0.23482528328895569</v>
      </c>
      <c r="N192">
        <v>109482</v>
      </c>
      <c r="O192">
        <v>8.0671953037381172E-3</v>
      </c>
      <c r="P192">
        <v>-1.3481155037879944E-2</v>
      </c>
      <c r="Q192">
        <v>-8.5842059925198555E-3</v>
      </c>
      <c r="R192">
        <v>-3.142237663269043E-3</v>
      </c>
      <c r="S192">
        <v>2.2990854922682047E-3</v>
      </c>
      <c r="T192">
        <v>7.1966797113418579E-3</v>
      </c>
      <c r="U192" t="s">
        <v>18</v>
      </c>
      <c r="V192" t="s">
        <v>18</v>
      </c>
      <c r="W192">
        <v>72.47576904296875</v>
      </c>
    </row>
    <row r="193" spans="1:23" x14ac:dyDescent="0.25">
      <c r="A193" s="48" t="str">
        <f t="shared" si="2"/>
        <v>42233All3_24SmartAC-onlyAll</v>
      </c>
      <c r="B193" t="s">
        <v>18</v>
      </c>
      <c r="C193" s="35">
        <v>42233</v>
      </c>
      <c r="D193">
        <v>24</v>
      </c>
      <c r="E193" t="s">
        <v>110</v>
      </c>
      <c r="F193">
        <v>1.338117241859436</v>
      </c>
      <c r="G193">
        <v>6.503561045974493E-3</v>
      </c>
      <c r="H193">
        <v>42416</v>
      </c>
      <c r="I193">
        <v>1.3412594795227051</v>
      </c>
      <c r="J193">
        <v>4.7731888480484486E-3</v>
      </c>
      <c r="K193">
        <v>11140</v>
      </c>
      <c r="L193">
        <v>-3.142237663269043E-3</v>
      </c>
      <c r="M193">
        <v>-0.23482528328895569</v>
      </c>
      <c r="N193">
        <v>109482</v>
      </c>
      <c r="O193">
        <v>8.0671953037381172E-3</v>
      </c>
      <c r="P193">
        <v>-1.3481155037879944E-2</v>
      </c>
      <c r="Q193">
        <v>-8.5842059925198555E-3</v>
      </c>
      <c r="R193">
        <v>-3.142237663269043E-3</v>
      </c>
      <c r="S193">
        <v>2.2990854922682047E-3</v>
      </c>
      <c r="T193">
        <v>7.1966797113418579E-3</v>
      </c>
      <c r="U193" t="s">
        <v>102</v>
      </c>
      <c r="V193" t="s">
        <v>18</v>
      </c>
      <c r="W193">
        <v>72.47576904296875</v>
      </c>
    </row>
    <row r="194" spans="1:23" x14ac:dyDescent="0.25">
      <c r="A194" s="48" t="str">
        <f t="shared" ref="A194:A257" si="3">CONCATENATE(C194,B194,E194,"_",D194,U194,V194)</f>
        <v>42180All3_1AllMulti</v>
      </c>
      <c r="B194" t="s">
        <v>18</v>
      </c>
      <c r="C194" s="35">
        <v>42180</v>
      </c>
      <c r="D194">
        <v>1</v>
      </c>
      <c r="E194" t="s">
        <v>110</v>
      </c>
      <c r="F194">
        <v>1.4529699638065943</v>
      </c>
      <c r="G194">
        <v>1.414985007805712</v>
      </c>
      <c r="H194">
        <v>7159</v>
      </c>
      <c r="I194">
        <v>1.4658378039918836</v>
      </c>
      <c r="J194">
        <v>1.3927187117550952</v>
      </c>
      <c r="K194">
        <v>2053</v>
      </c>
      <c r="L194">
        <v>-1.2867840006947517E-2</v>
      </c>
      <c r="M194">
        <v>-0.8856232762336731</v>
      </c>
      <c r="N194">
        <v>11281</v>
      </c>
      <c r="O194">
        <v>3.4992415457963943E-2</v>
      </c>
      <c r="P194">
        <v>-5.7714119553565979E-2</v>
      </c>
      <c r="Q194">
        <v>-3.6473024636507034E-2</v>
      </c>
      <c r="R194">
        <v>-1.2867840006947517E-2</v>
      </c>
      <c r="S194">
        <v>1.0734544135630131E-2</v>
      </c>
      <c r="T194">
        <v>3.1978439539670944E-2</v>
      </c>
      <c r="U194" t="s">
        <v>18</v>
      </c>
      <c r="V194" t="s">
        <v>85</v>
      </c>
      <c r="W194">
        <v>71.373634338378906</v>
      </c>
    </row>
    <row r="195" spans="1:23" x14ac:dyDescent="0.25">
      <c r="A195" s="48" t="str">
        <f t="shared" si="3"/>
        <v>42180All3_1SmartAC-onlyMulti</v>
      </c>
      <c r="B195" t="s">
        <v>18</v>
      </c>
      <c r="C195" s="35">
        <v>42180</v>
      </c>
      <c r="D195">
        <v>1</v>
      </c>
      <c r="E195" t="s">
        <v>110</v>
      </c>
      <c r="F195">
        <v>1.4529699638065943</v>
      </c>
      <c r="G195">
        <v>1.414985007805712</v>
      </c>
      <c r="H195">
        <v>7159</v>
      </c>
      <c r="I195">
        <v>1.4658378039918836</v>
      </c>
      <c r="J195">
        <v>1.3927187117550952</v>
      </c>
      <c r="K195">
        <v>2053</v>
      </c>
      <c r="L195">
        <v>-1.2867840006947517E-2</v>
      </c>
      <c r="M195">
        <v>-0.8856232762336731</v>
      </c>
      <c r="N195">
        <v>11281</v>
      </c>
      <c r="O195">
        <v>3.4992415457963943E-2</v>
      </c>
      <c r="P195">
        <v>-5.7714119553565979E-2</v>
      </c>
      <c r="Q195">
        <v>-3.6473024636507034E-2</v>
      </c>
      <c r="R195">
        <v>-1.2867840006947517E-2</v>
      </c>
      <c r="S195">
        <v>1.0734544135630131E-2</v>
      </c>
      <c r="T195">
        <v>3.1978439539670944E-2</v>
      </c>
      <c r="U195" t="s">
        <v>102</v>
      </c>
      <c r="V195" t="s">
        <v>85</v>
      </c>
      <c r="W195">
        <v>71.373634338378906</v>
      </c>
    </row>
    <row r="196" spans="1:23" x14ac:dyDescent="0.25">
      <c r="A196" s="48" t="str">
        <f t="shared" si="3"/>
        <v>42180All3_2AllMulti</v>
      </c>
      <c r="B196" t="s">
        <v>18</v>
      </c>
      <c r="C196" s="35">
        <v>42180</v>
      </c>
      <c r="D196">
        <v>2</v>
      </c>
      <c r="E196" t="s">
        <v>110</v>
      </c>
      <c r="F196">
        <v>1.2449155850101288</v>
      </c>
      <c r="G196">
        <v>1.2372258972353896</v>
      </c>
      <c r="H196">
        <v>7159</v>
      </c>
      <c r="I196">
        <v>1.2806439642232865</v>
      </c>
      <c r="J196">
        <v>1.2680292118614174</v>
      </c>
      <c r="K196">
        <v>2053</v>
      </c>
      <c r="L196">
        <v>-3.5728380084037781E-2</v>
      </c>
      <c r="M196">
        <v>-2.8699438571929932</v>
      </c>
      <c r="N196">
        <v>11281</v>
      </c>
      <c r="O196">
        <v>3.1575512140989304E-2</v>
      </c>
      <c r="P196">
        <v>-7.6195552945137024E-2</v>
      </c>
      <c r="Q196">
        <v>-5.7028587907552719E-2</v>
      </c>
      <c r="R196">
        <v>-3.5728380084037781E-2</v>
      </c>
      <c r="S196">
        <v>-1.4430697076022625E-2</v>
      </c>
      <c r="T196">
        <v>4.7387965023517609E-3</v>
      </c>
      <c r="U196" t="s">
        <v>18</v>
      </c>
      <c r="V196" t="s">
        <v>85</v>
      </c>
      <c r="W196">
        <v>70.285171508789063</v>
      </c>
    </row>
    <row r="197" spans="1:23" x14ac:dyDescent="0.25">
      <c r="A197" s="48" t="str">
        <f t="shared" si="3"/>
        <v>42180All3_2SmartAC-onlyMulti</v>
      </c>
      <c r="B197" t="s">
        <v>18</v>
      </c>
      <c r="C197" s="35">
        <v>42180</v>
      </c>
      <c r="D197">
        <v>2</v>
      </c>
      <c r="E197" t="s">
        <v>110</v>
      </c>
      <c r="F197">
        <v>1.2449155850101288</v>
      </c>
      <c r="G197">
        <v>1.2372258972353896</v>
      </c>
      <c r="H197">
        <v>7159</v>
      </c>
      <c r="I197">
        <v>1.2806439642232865</v>
      </c>
      <c r="J197">
        <v>1.2680292118614174</v>
      </c>
      <c r="K197">
        <v>2053</v>
      </c>
      <c r="L197">
        <v>-3.5728380084037781E-2</v>
      </c>
      <c r="M197">
        <v>-2.8699438571929932</v>
      </c>
      <c r="N197">
        <v>11281</v>
      </c>
      <c r="O197">
        <v>3.1575512140989304E-2</v>
      </c>
      <c r="P197">
        <v>-7.6195552945137024E-2</v>
      </c>
      <c r="Q197">
        <v>-5.7028587907552719E-2</v>
      </c>
      <c r="R197">
        <v>-3.5728380084037781E-2</v>
      </c>
      <c r="S197">
        <v>-1.4430697076022625E-2</v>
      </c>
      <c r="T197">
        <v>4.7387965023517609E-3</v>
      </c>
      <c r="U197" t="s">
        <v>102</v>
      </c>
      <c r="V197" t="s">
        <v>85</v>
      </c>
      <c r="W197">
        <v>70.285171508789063</v>
      </c>
    </row>
    <row r="198" spans="1:23" x14ac:dyDescent="0.25">
      <c r="A198" s="48" t="str">
        <f t="shared" si="3"/>
        <v>42180All3_3AllMulti</v>
      </c>
      <c r="B198" t="s">
        <v>18</v>
      </c>
      <c r="C198" s="35">
        <v>42180</v>
      </c>
      <c r="D198">
        <v>3</v>
      </c>
      <c r="E198" t="s">
        <v>110</v>
      </c>
      <c r="F198">
        <v>1.1064987389207837</v>
      </c>
      <c r="G198">
        <v>1.0930119571214287</v>
      </c>
      <c r="H198">
        <v>7159</v>
      </c>
      <c r="I198">
        <v>1.1496860404551135</v>
      </c>
      <c r="J198">
        <v>1.1476126282485883</v>
      </c>
      <c r="K198">
        <v>2053</v>
      </c>
      <c r="L198">
        <v>-4.3187301605939865E-2</v>
      </c>
      <c r="M198">
        <v>-3.9030592441558838</v>
      </c>
      <c r="N198">
        <v>11281</v>
      </c>
      <c r="O198">
        <v>2.8432108461856842E-2</v>
      </c>
      <c r="P198">
        <v>-7.9625889658927917E-2</v>
      </c>
      <c r="Q198">
        <v>-6.2367033213376999E-2</v>
      </c>
      <c r="R198">
        <v>-4.3187301605939865E-2</v>
      </c>
      <c r="S198">
        <v>-2.4009844288229942E-2</v>
      </c>
      <c r="T198">
        <v>-6.7487112246453762E-3</v>
      </c>
      <c r="U198" t="s">
        <v>18</v>
      </c>
      <c r="V198" t="s">
        <v>85</v>
      </c>
      <c r="W198">
        <v>68.816329956054687</v>
      </c>
    </row>
    <row r="199" spans="1:23" x14ac:dyDescent="0.25">
      <c r="A199" s="48" t="str">
        <f t="shared" si="3"/>
        <v>42180All3_3SmartAC-onlyMulti</v>
      </c>
      <c r="B199" t="s">
        <v>18</v>
      </c>
      <c r="C199" s="35">
        <v>42180</v>
      </c>
      <c r="D199">
        <v>3</v>
      </c>
      <c r="E199" t="s">
        <v>110</v>
      </c>
      <c r="F199">
        <v>1.1064987389207837</v>
      </c>
      <c r="G199">
        <v>1.0930119571214287</v>
      </c>
      <c r="H199">
        <v>7159</v>
      </c>
      <c r="I199">
        <v>1.1496860404551135</v>
      </c>
      <c r="J199">
        <v>1.1476126282485883</v>
      </c>
      <c r="K199">
        <v>2053</v>
      </c>
      <c r="L199">
        <v>-4.3187301605939865E-2</v>
      </c>
      <c r="M199">
        <v>-3.9030592441558838</v>
      </c>
      <c r="N199">
        <v>11281</v>
      </c>
      <c r="O199">
        <v>2.8432108461856842E-2</v>
      </c>
      <c r="P199">
        <v>-7.9625889658927917E-2</v>
      </c>
      <c r="Q199">
        <v>-6.2367033213376999E-2</v>
      </c>
      <c r="R199">
        <v>-4.3187301605939865E-2</v>
      </c>
      <c r="S199">
        <v>-2.4009844288229942E-2</v>
      </c>
      <c r="T199">
        <v>-6.7487112246453762E-3</v>
      </c>
      <c r="U199" t="s">
        <v>102</v>
      </c>
      <c r="V199" t="s">
        <v>85</v>
      </c>
      <c r="W199">
        <v>68.816329956054687</v>
      </c>
    </row>
    <row r="200" spans="1:23" x14ac:dyDescent="0.25">
      <c r="A200" s="48" t="str">
        <f t="shared" si="3"/>
        <v>42180All3_4AllMulti</v>
      </c>
      <c r="B200" t="s">
        <v>18</v>
      </c>
      <c r="C200" s="35">
        <v>42180</v>
      </c>
      <c r="D200">
        <v>4</v>
      </c>
      <c r="E200" t="s">
        <v>110</v>
      </c>
      <c r="F200">
        <v>1.0443994615731438</v>
      </c>
      <c r="G200">
        <v>1.0469940291813489</v>
      </c>
      <c r="H200">
        <v>7159</v>
      </c>
      <c r="I200">
        <v>1.0574814703146722</v>
      </c>
      <c r="J200">
        <v>1.0518622964207922</v>
      </c>
      <c r="K200">
        <v>2053</v>
      </c>
      <c r="L200">
        <v>-1.3082008808851242E-2</v>
      </c>
      <c r="M200">
        <v>-1.2525867223739624</v>
      </c>
      <c r="N200">
        <v>11281</v>
      </c>
      <c r="O200">
        <v>2.6306787505745888E-2</v>
      </c>
      <c r="P200">
        <v>-4.6796787530183792E-2</v>
      </c>
      <c r="Q200">
        <v>-3.0828041955828667E-2</v>
      </c>
      <c r="R200">
        <v>-1.3082008808851242E-2</v>
      </c>
      <c r="S200">
        <v>4.6619195491075516E-3</v>
      </c>
      <c r="T200">
        <v>2.0632769912481308E-2</v>
      </c>
      <c r="U200" t="s">
        <v>18</v>
      </c>
      <c r="V200" t="s">
        <v>85</v>
      </c>
      <c r="W200">
        <v>67.676887512207031</v>
      </c>
    </row>
    <row r="201" spans="1:23" x14ac:dyDescent="0.25">
      <c r="A201" s="48" t="str">
        <f t="shared" si="3"/>
        <v>42180All3_4SmartAC-onlyMulti</v>
      </c>
      <c r="B201" t="s">
        <v>18</v>
      </c>
      <c r="C201" s="35">
        <v>42180</v>
      </c>
      <c r="D201">
        <v>4</v>
      </c>
      <c r="E201" t="s">
        <v>110</v>
      </c>
      <c r="F201">
        <v>1.0443994615731438</v>
      </c>
      <c r="G201">
        <v>1.0469940291813489</v>
      </c>
      <c r="H201">
        <v>7159</v>
      </c>
      <c r="I201">
        <v>1.0574814703146722</v>
      </c>
      <c r="J201">
        <v>1.0518622964207922</v>
      </c>
      <c r="K201">
        <v>2053</v>
      </c>
      <c r="L201">
        <v>-1.3082008808851242E-2</v>
      </c>
      <c r="M201">
        <v>-1.2525867223739624</v>
      </c>
      <c r="N201">
        <v>11281</v>
      </c>
      <c r="O201">
        <v>2.6306787505745888E-2</v>
      </c>
      <c r="P201">
        <v>-4.6796787530183792E-2</v>
      </c>
      <c r="Q201">
        <v>-3.0828041955828667E-2</v>
      </c>
      <c r="R201">
        <v>-1.3082008808851242E-2</v>
      </c>
      <c r="S201">
        <v>4.6619195491075516E-3</v>
      </c>
      <c r="T201">
        <v>2.0632769912481308E-2</v>
      </c>
      <c r="U201" t="s">
        <v>102</v>
      </c>
      <c r="V201" t="s">
        <v>85</v>
      </c>
      <c r="W201">
        <v>67.676887512207031</v>
      </c>
    </row>
    <row r="202" spans="1:23" x14ac:dyDescent="0.25">
      <c r="A202" s="48" t="str">
        <f t="shared" si="3"/>
        <v>42180All3_5AllMulti</v>
      </c>
      <c r="B202" t="s">
        <v>18</v>
      </c>
      <c r="C202" s="35">
        <v>42180</v>
      </c>
      <c r="D202">
        <v>5</v>
      </c>
      <c r="E202" t="s">
        <v>110</v>
      </c>
      <c r="F202">
        <v>0.99623352285022182</v>
      </c>
      <c r="G202">
        <v>0.94692870602027512</v>
      </c>
      <c r="H202">
        <v>7159</v>
      </c>
      <c r="I202">
        <v>1.02924610042219</v>
      </c>
      <c r="J202">
        <v>1.0042624673901623</v>
      </c>
      <c r="K202">
        <v>2053</v>
      </c>
      <c r="L202">
        <v>-3.3012576401233673E-2</v>
      </c>
      <c r="M202">
        <v>-3.3137388229370117</v>
      </c>
      <c r="N202">
        <v>11281</v>
      </c>
      <c r="O202">
        <v>2.4829510599374771E-2</v>
      </c>
      <c r="P202">
        <v>-6.4834080636501312E-2</v>
      </c>
      <c r="Q202">
        <v>-4.9762066453695297E-2</v>
      </c>
      <c r="R202">
        <v>-3.3012576401233673E-2</v>
      </c>
      <c r="S202">
        <v>-1.6265071928501129E-2</v>
      </c>
      <c r="T202">
        <v>-1.1910756584256887E-3</v>
      </c>
      <c r="U202" t="s">
        <v>18</v>
      </c>
      <c r="V202" t="s">
        <v>85</v>
      </c>
      <c r="W202">
        <v>66.886093139648438</v>
      </c>
    </row>
    <row r="203" spans="1:23" x14ac:dyDescent="0.25">
      <c r="A203" s="48" t="str">
        <f t="shared" si="3"/>
        <v>42180All3_5SmartAC-onlyMulti</v>
      </c>
      <c r="B203" t="s">
        <v>18</v>
      </c>
      <c r="C203" s="35">
        <v>42180</v>
      </c>
      <c r="D203">
        <v>5</v>
      </c>
      <c r="E203" t="s">
        <v>110</v>
      </c>
      <c r="F203">
        <v>0.99623352285022182</v>
      </c>
      <c r="G203">
        <v>0.94692870602027512</v>
      </c>
      <c r="H203">
        <v>7159</v>
      </c>
      <c r="I203">
        <v>1.02924610042219</v>
      </c>
      <c r="J203">
        <v>1.0042624673901623</v>
      </c>
      <c r="K203">
        <v>2053</v>
      </c>
      <c r="L203">
        <v>-3.3012576401233673E-2</v>
      </c>
      <c r="M203">
        <v>-3.3137388229370117</v>
      </c>
      <c r="N203">
        <v>11281</v>
      </c>
      <c r="O203">
        <v>2.4829510599374771E-2</v>
      </c>
      <c r="P203">
        <v>-6.4834080636501312E-2</v>
      </c>
      <c r="Q203">
        <v>-4.9762066453695297E-2</v>
      </c>
      <c r="R203">
        <v>-3.3012576401233673E-2</v>
      </c>
      <c r="S203">
        <v>-1.6265071928501129E-2</v>
      </c>
      <c r="T203">
        <v>-1.1910756584256887E-3</v>
      </c>
      <c r="U203" t="s">
        <v>102</v>
      </c>
      <c r="V203" t="s">
        <v>85</v>
      </c>
      <c r="W203">
        <v>66.886093139648438</v>
      </c>
    </row>
    <row r="204" spans="1:23" x14ac:dyDescent="0.25">
      <c r="A204" s="48" t="str">
        <f t="shared" si="3"/>
        <v>42180All3_6AllMulti</v>
      </c>
      <c r="B204" t="s">
        <v>18</v>
      </c>
      <c r="C204" s="35">
        <v>42180</v>
      </c>
      <c r="D204">
        <v>6</v>
      </c>
      <c r="E204" t="s">
        <v>110</v>
      </c>
      <c r="F204">
        <v>1.0194810428688921</v>
      </c>
      <c r="G204">
        <v>0.92458485449658667</v>
      </c>
      <c r="H204">
        <v>7159</v>
      </c>
      <c r="I204">
        <v>1.0242662691532869</v>
      </c>
      <c r="J204">
        <v>0.95405359813971324</v>
      </c>
      <c r="K204">
        <v>2053</v>
      </c>
      <c r="L204">
        <v>-4.7852261923253536E-3</v>
      </c>
      <c r="M204">
        <v>-0.46937865018844604</v>
      </c>
      <c r="N204">
        <v>11281</v>
      </c>
      <c r="O204">
        <v>2.3722779005765915E-2</v>
      </c>
      <c r="P204">
        <v>-3.5188339650630951E-2</v>
      </c>
      <c r="Q204">
        <v>-2.078813873231411E-2</v>
      </c>
      <c r="R204">
        <v>-4.7852261923253536E-3</v>
      </c>
      <c r="S204">
        <v>1.1215788312256336E-2</v>
      </c>
      <c r="T204">
        <v>2.5617888197302818E-2</v>
      </c>
      <c r="U204" t="s">
        <v>18</v>
      </c>
      <c r="V204" t="s">
        <v>85</v>
      </c>
      <c r="W204">
        <v>67.105133056640625</v>
      </c>
    </row>
    <row r="205" spans="1:23" x14ac:dyDescent="0.25">
      <c r="A205" s="48" t="str">
        <f t="shared" si="3"/>
        <v>42180All3_6SmartAC-onlyMulti</v>
      </c>
      <c r="B205" t="s">
        <v>18</v>
      </c>
      <c r="C205" s="35">
        <v>42180</v>
      </c>
      <c r="D205">
        <v>6</v>
      </c>
      <c r="E205" t="s">
        <v>110</v>
      </c>
      <c r="F205">
        <v>1.0194810428688921</v>
      </c>
      <c r="G205">
        <v>0.92458485449658667</v>
      </c>
      <c r="H205">
        <v>7159</v>
      </c>
      <c r="I205">
        <v>1.0242662691532869</v>
      </c>
      <c r="J205">
        <v>0.95405359813971324</v>
      </c>
      <c r="K205">
        <v>2053</v>
      </c>
      <c r="L205">
        <v>-4.7852261923253536E-3</v>
      </c>
      <c r="M205">
        <v>-0.46937865018844604</v>
      </c>
      <c r="N205">
        <v>11281</v>
      </c>
      <c r="O205">
        <v>2.3722779005765915E-2</v>
      </c>
      <c r="P205">
        <v>-3.5188339650630951E-2</v>
      </c>
      <c r="Q205">
        <v>-2.078813873231411E-2</v>
      </c>
      <c r="R205">
        <v>-4.7852261923253536E-3</v>
      </c>
      <c r="S205">
        <v>1.1215788312256336E-2</v>
      </c>
      <c r="T205">
        <v>2.5617888197302818E-2</v>
      </c>
      <c r="U205" t="s">
        <v>102</v>
      </c>
      <c r="V205" t="s">
        <v>85</v>
      </c>
      <c r="W205">
        <v>67.105133056640625</v>
      </c>
    </row>
    <row r="206" spans="1:23" x14ac:dyDescent="0.25">
      <c r="A206" s="48" t="str">
        <f t="shared" si="3"/>
        <v>42180All3_7AllMulti</v>
      </c>
      <c r="B206" t="s">
        <v>18</v>
      </c>
      <c r="C206" s="35">
        <v>42180</v>
      </c>
      <c r="D206">
        <v>7</v>
      </c>
      <c r="E206" t="s">
        <v>110</v>
      </c>
      <c r="F206">
        <v>1.0735168036630558</v>
      </c>
      <c r="G206">
        <v>0.96505649923591053</v>
      </c>
      <c r="H206">
        <v>7159</v>
      </c>
      <c r="I206">
        <v>1.0999553408004914</v>
      </c>
      <c r="J206">
        <v>1.00329404458</v>
      </c>
      <c r="K206">
        <v>2053</v>
      </c>
      <c r="L206">
        <v>-2.6438537985086441E-2</v>
      </c>
      <c r="M206">
        <v>-2.462796688079834</v>
      </c>
      <c r="N206">
        <v>11281</v>
      </c>
      <c r="O206">
        <v>2.4907812476158142E-2</v>
      </c>
      <c r="P206">
        <v>-5.8360390365123749E-2</v>
      </c>
      <c r="Q206">
        <v>-4.3240848928689957E-2</v>
      </c>
      <c r="R206">
        <v>-2.6438537985086441E-2</v>
      </c>
      <c r="S206">
        <v>-9.6382182091474533E-3</v>
      </c>
      <c r="T206">
        <v>5.4833143949508667E-3</v>
      </c>
      <c r="U206" t="s">
        <v>18</v>
      </c>
      <c r="V206" t="s">
        <v>85</v>
      </c>
      <c r="W206">
        <v>70.713058471679688</v>
      </c>
    </row>
    <row r="207" spans="1:23" x14ac:dyDescent="0.25">
      <c r="A207" s="48" t="str">
        <f t="shared" si="3"/>
        <v>42180All3_7SmartAC-onlyMulti</v>
      </c>
      <c r="B207" t="s">
        <v>18</v>
      </c>
      <c r="C207" s="35">
        <v>42180</v>
      </c>
      <c r="D207">
        <v>7</v>
      </c>
      <c r="E207" t="s">
        <v>110</v>
      </c>
      <c r="F207">
        <v>1.0735168036630558</v>
      </c>
      <c r="G207">
        <v>0.96505649923591053</v>
      </c>
      <c r="H207">
        <v>7159</v>
      </c>
      <c r="I207">
        <v>1.0999553408004914</v>
      </c>
      <c r="J207">
        <v>1.00329404458</v>
      </c>
      <c r="K207">
        <v>2053</v>
      </c>
      <c r="L207">
        <v>-2.6438537985086441E-2</v>
      </c>
      <c r="M207">
        <v>-2.462796688079834</v>
      </c>
      <c r="N207">
        <v>11281</v>
      </c>
      <c r="O207">
        <v>2.4907812476158142E-2</v>
      </c>
      <c r="P207">
        <v>-5.8360390365123749E-2</v>
      </c>
      <c r="Q207">
        <v>-4.3240848928689957E-2</v>
      </c>
      <c r="R207">
        <v>-2.6438537985086441E-2</v>
      </c>
      <c r="S207">
        <v>-9.6382182091474533E-3</v>
      </c>
      <c r="T207">
        <v>5.4833143949508667E-3</v>
      </c>
      <c r="U207" t="s">
        <v>102</v>
      </c>
      <c r="V207" t="s">
        <v>85</v>
      </c>
      <c r="W207">
        <v>70.713058471679688</v>
      </c>
    </row>
    <row r="208" spans="1:23" x14ac:dyDescent="0.25">
      <c r="A208" s="48" t="str">
        <f t="shared" si="3"/>
        <v>42180All3_8AllMulti</v>
      </c>
      <c r="B208" t="s">
        <v>18</v>
      </c>
      <c r="C208" s="35">
        <v>42180</v>
      </c>
      <c r="D208">
        <v>8</v>
      </c>
      <c r="E208" t="s">
        <v>110</v>
      </c>
      <c r="F208">
        <v>1.094033862370275</v>
      </c>
      <c r="G208">
        <v>1.0754700574445031</v>
      </c>
      <c r="H208">
        <v>7159</v>
      </c>
      <c r="I208">
        <v>1.09845931445404</v>
      </c>
      <c r="J208">
        <v>1.1798944049881455</v>
      </c>
      <c r="K208">
        <v>2053</v>
      </c>
      <c r="L208">
        <v>-4.4254520907998085E-3</v>
      </c>
      <c r="M208">
        <v>-0.40450778603553772</v>
      </c>
      <c r="N208">
        <v>11281</v>
      </c>
      <c r="O208">
        <v>2.8977051377296448E-2</v>
      </c>
      <c r="P208">
        <v>-4.1562441736459732E-2</v>
      </c>
      <c r="Q208">
        <v>-2.3972790688276291E-2</v>
      </c>
      <c r="R208">
        <v>-4.4254520907998085E-3</v>
      </c>
      <c r="S208">
        <v>1.5119569376111031E-2</v>
      </c>
      <c r="T208">
        <v>3.2711535692214966E-2</v>
      </c>
      <c r="U208" t="s">
        <v>18</v>
      </c>
      <c r="V208" t="s">
        <v>85</v>
      </c>
      <c r="W208">
        <v>75.547645568847656</v>
      </c>
    </row>
    <row r="209" spans="1:23" x14ac:dyDescent="0.25">
      <c r="A209" s="48" t="str">
        <f t="shared" si="3"/>
        <v>42180All3_8SmartAC-onlyMulti</v>
      </c>
      <c r="B209" t="s">
        <v>18</v>
      </c>
      <c r="C209" s="35">
        <v>42180</v>
      </c>
      <c r="D209">
        <v>8</v>
      </c>
      <c r="E209" t="s">
        <v>110</v>
      </c>
      <c r="F209">
        <v>1.094033862370275</v>
      </c>
      <c r="G209">
        <v>1.0754700574445031</v>
      </c>
      <c r="H209">
        <v>7159</v>
      </c>
      <c r="I209">
        <v>1.09845931445404</v>
      </c>
      <c r="J209">
        <v>1.1798944049881455</v>
      </c>
      <c r="K209">
        <v>2053</v>
      </c>
      <c r="L209">
        <v>-4.4254520907998085E-3</v>
      </c>
      <c r="M209">
        <v>-0.40450778603553772</v>
      </c>
      <c r="N209">
        <v>11281</v>
      </c>
      <c r="O209">
        <v>2.8977051377296448E-2</v>
      </c>
      <c r="P209">
        <v>-4.1562441736459732E-2</v>
      </c>
      <c r="Q209">
        <v>-2.3972790688276291E-2</v>
      </c>
      <c r="R209">
        <v>-4.4254520907998085E-3</v>
      </c>
      <c r="S209">
        <v>1.5119569376111031E-2</v>
      </c>
      <c r="T209">
        <v>3.2711535692214966E-2</v>
      </c>
      <c r="U209" t="s">
        <v>102</v>
      </c>
      <c r="V209" t="s">
        <v>85</v>
      </c>
      <c r="W209">
        <v>75.547645568847656</v>
      </c>
    </row>
    <row r="210" spans="1:23" x14ac:dyDescent="0.25">
      <c r="A210" s="48" t="str">
        <f t="shared" si="3"/>
        <v>42180All3_9AllMulti</v>
      </c>
      <c r="B210" t="s">
        <v>18</v>
      </c>
      <c r="C210" s="35">
        <v>42180</v>
      </c>
      <c r="D210">
        <v>9</v>
      </c>
      <c r="E210" t="s">
        <v>110</v>
      </c>
      <c r="F210">
        <v>1.0008709266076099</v>
      </c>
      <c r="G210">
        <v>1.3354797080896708</v>
      </c>
      <c r="H210">
        <v>7159</v>
      </c>
      <c r="I210">
        <v>0.9985927459210896</v>
      </c>
      <c r="J210">
        <v>1.4465227147865793</v>
      </c>
      <c r="K210">
        <v>2053</v>
      </c>
      <c r="L210">
        <v>2.278180792927742E-3</v>
      </c>
      <c r="M210">
        <v>0.22761982679367065</v>
      </c>
      <c r="N210">
        <v>11281</v>
      </c>
      <c r="O210">
        <v>3.5613659769296646E-2</v>
      </c>
      <c r="P210">
        <v>-4.3364286422729492E-2</v>
      </c>
      <c r="Q210">
        <v>-2.1746082231402397E-2</v>
      </c>
      <c r="R210">
        <v>2.278180792927742E-3</v>
      </c>
      <c r="S210">
        <v>2.6299593970179558E-2</v>
      </c>
      <c r="T210">
        <v>4.7920648008584976E-2</v>
      </c>
      <c r="U210" t="s">
        <v>18</v>
      </c>
      <c r="V210" t="s">
        <v>85</v>
      </c>
      <c r="W210">
        <v>80.425140380859375</v>
      </c>
    </row>
    <row r="211" spans="1:23" x14ac:dyDescent="0.25">
      <c r="A211" s="48" t="str">
        <f t="shared" si="3"/>
        <v>42180All3_9SmartAC-onlyMulti</v>
      </c>
      <c r="B211" t="s">
        <v>18</v>
      </c>
      <c r="C211" s="35">
        <v>42180</v>
      </c>
      <c r="D211">
        <v>9</v>
      </c>
      <c r="E211" t="s">
        <v>110</v>
      </c>
      <c r="F211">
        <v>1.0008709266076099</v>
      </c>
      <c r="G211">
        <v>1.3354797080896708</v>
      </c>
      <c r="H211">
        <v>7159</v>
      </c>
      <c r="I211">
        <v>0.9985927459210896</v>
      </c>
      <c r="J211">
        <v>1.4465227147865793</v>
      </c>
      <c r="K211">
        <v>2053</v>
      </c>
      <c r="L211">
        <v>2.278180792927742E-3</v>
      </c>
      <c r="M211">
        <v>0.22761982679367065</v>
      </c>
      <c r="N211">
        <v>11281</v>
      </c>
      <c r="O211">
        <v>3.5613659769296646E-2</v>
      </c>
      <c r="P211">
        <v>-4.3364286422729492E-2</v>
      </c>
      <c r="Q211">
        <v>-2.1746082231402397E-2</v>
      </c>
      <c r="R211">
        <v>2.278180792927742E-3</v>
      </c>
      <c r="S211">
        <v>2.6299593970179558E-2</v>
      </c>
      <c r="T211">
        <v>4.7920648008584976E-2</v>
      </c>
      <c r="U211" t="s">
        <v>102</v>
      </c>
      <c r="V211" t="s">
        <v>85</v>
      </c>
      <c r="W211">
        <v>80.425140380859375</v>
      </c>
    </row>
    <row r="212" spans="1:23" x14ac:dyDescent="0.25">
      <c r="A212" s="48" t="str">
        <f t="shared" si="3"/>
        <v>42180All3_10AllMulti</v>
      </c>
      <c r="B212" t="s">
        <v>18</v>
      </c>
      <c r="C212" s="35">
        <v>42180</v>
      </c>
      <c r="D212">
        <v>10</v>
      </c>
      <c r="E212" t="s">
        <v>110</v>
      </c>
      <c r="F212">
        <v>0.90127180554485242</v>
      </c>
      <c r="G212">
        <v>1.7127815941532183</v>
      </c>
      <c r="H212">
        <v>7159</v>
      </c>
      <c r="I212">
        <v>0.85524818655334689</v>
      </c>
      <c r="J212">
        <v>1.7418909336056532</v>
      </c>
      <c r="K212">
        <v>2053</v>
      </c>
      <c r="L212">
        <v>4.6023618429899216E-2</v>
      </c>
      <c r="M212">
        <v>5.1065192222595215</v>
      </c>
      <c r="N212">
        <v>11281</v>
      </c>
      <c r="O212">
        <v>4.3447759002447128E-2</v>
      </c>
      <c r="P212">
        <v>-9.6590295433998108E-3</v>
      </c>
      <c r="Q212">
        <v>1.6714628785848618E-2</v>
      </c>
      <c r="R212">
        <v>4.6023618429899216E-2</v>
      </c>
      <c r="S212">
        <v>7.5329132378101349E-2</v>
      </c>
      <c r="T212">
        <v>0.10170626640319824</v>
      </c>
      <c r="U212" t="s">
        <v>18</v>
      </c>
      <c r="V212" t="s">
        <v>85</v>
      </c>
      <c r="W212">
        <v>84.771476745605469</v>
      </c>
    </row>
    <row r="213" spans="1:23" x14ac:dyDescent="0.25">
      <c r="A213" s="48" t="str">
        <f t="shared" si="3"/>
        <v>42180All3_10SmartAC-onlyMulti</v>
      </c>
      <c r="B213" t="s">
        <v>18</v>
      </c>
      <c r="C213" s="35">
        <v>42180</v>
      </c>
      <c r="D213">
        <v>10</v>
      </c>
      <c r="E213" t="s">
        <v>110</v>
      </c>
      <c r="F213">
        <v>0.90127180554485242</v>
      </c>
      <c r="G213">
        <v>1.7127815941532183</v>
      </c>
      <c r="H213">
        <v>7159</v>
      </c>
      <c r="I213">
        <v>0.85524818655334689</v>
      </c>
      <c r="J213">
        <v>1.7418909336056532</v>
      </c>
      <c r="K213">
        <v>2053</v>
      </c>
      <c r="L213">
        <v>4.6023618429899216E-2</v>
      </c>
      <c r="M213">
        <v>5.1065192222595215</v>
      </c>
      <c r="N213">
        <v>11281</v>
      </c>
      <c r="O213">
        <v>4.3447759002447128E-2</v>
      </c>
      <c r="P213">
        <v>-9.6590295433998108E-3</v>
      </c>
      <c r="Q213">
        <v>1.6714628785848618E-2</v>
      </c>
      <c r="R213">
        <v>4.6023618429899216E-2</v>
      </c>
      <c r="S213">
        <v>7.5329132378101349E-2</v>
      </c>
      <c r="T213">
        <v>0.10170626640319824</v>
      </c>
      <c r="U213" t="s">
        <v>102</v>
      </c>
      <c r="V213" t="s">
        <v>85</v>
      </c>
      <c r="W213">
        <v>84.771476745605469</v>
      </c>
    </row>
    <row r="214" spans="1:23" x14ac:dyDescent="0.25">
      <c r="A214" s="48" t="str">
        <f t="shared" si="3"/>
        <v>42180All3_11AllMulti</v>
      </c>
      <c r="B214" t="s">
        <v>18</v>
      </c>
      <c r="C214" s="35">
        <v>42180</v>
      </c>
      <c r="D214">
        <v>11</v>
      </c>
      <c r="E214" t="s">
        <v>110</v>
      </c>
      <c r="F214">
        <v>0.8871578212701412</v>
      </c>
      <c r="G214">
        <v>2.0812372337310365</v>
      </c>
      <c r="H214">
        <v>7159</v>
      </c>
      <c r="I214">
        <v>0.84953358119145805</v>
      </c>
      <c r="J214">
        <v>2.1342647860367387</v>
      </c>
      <c r="K214">
        <v>2053</v>
      </c>
      <c r="L214">
        <v>3.7624239921569824E-2</v>
      </c>
      <c r="M214">
        <v>4.2409863471984863</v>
      </c>
      <c r="N214">
        <v>11281</v>
      </c>
      <c r="O214">
        <v>5.3139399737119675E-2</v>
      </c>
      <c r="P214">
        <v>-3.0479215085506439E-2</v>
      </c>
      <c r="Q214">
        <v>1.7774635925889015E-3</v>
      </c>
      <c r="R214">
        <v>3.7624239921569824E-2</v>
      </c>
      <c r="S214">
        <v>7.3466762900352478E-2</v>
      </c>
      <c r="T214">
        <v>0.10572769492864609</v>
      </c>
      <c r="U214" t="s">
        <v>18</v>
      </c>
      <c r="V214" t="s">
        <v>85</v>
      </c>
      <c r="W214">
        <v>88.381263732910156</v>
      </c>
    </row>
    <row r="215" spans="1:23" x14ac:dyDescent="0.25">
      <c r="A215" s="48" t="str">
        <f t="shared" si="3"/>
        <v>42180All3_11SmartAC-onlyMulti</v>
      </c>
      <c r="B215" t="s">
        <v>18</v>
      </c>
      <c r="C215" s="35">
        <v>42180</v>
      </c>
      <c r="D215">
        <v>11</v>
      </c>
      <c r="E215" t="s">
        <v>110</v>
      </c>
      <c r="F215">
        <v>0.8871578212701412</v>
      </c>
      <c r="G215">
        <v>2.0812372337310365</v>
      </c>
      <c r="H215">
        <v>7159</v>
      </c>
      <c r="I215">
        <v>0.84953358119145805</v>
      </c>
      <c r="J215">
        <v>2.1342647860367387</v>
      </c>
      <c r="K215">
        <v>2053</v>
      </c>
      <c r="L215">
        <v>3.7624239921569824E-2</v>
      </c>
      <c r="M215">
        <v>4.2409863471984863</v>
      </c>
      <c r="N215">
        <v>11281</v>
      </c>
      <c r="O215">
        <v>5.3139399737119675E-2</v>
      </c>
      <c r="P215">
        <v>-3.0479215085506439E-2</v>
      </c>
      <c r="Q215">
        <v>1.7774635925889015E-3</v>
      </c>
      <c r="R215">
        <v>3.7624239921569824E-2</v>
      </c>
      <c r="S215">
        <v>7.3466762900352478E-2</v>
      </c>
      <c r="T215">
        <v>0.10572769492864609</v>
      </c>
      <c r="U215" t="s">
        <v>102</v>
      </c>
      <c r="V215" t="s">
        <v>85</v>
      </c>
      <c r="W215">
        <v>88.381263732910156</v>
      </c>
    </row>
    <row r="216" spans="1:23" x14ac:dyDescent="0.25">
      <c r="A216" s="48" t="str">
        <f t="shared" si="3"/>
        <v>42180All3_12AllMulti</v>
      </c>
      <c r="B216" t="s">
        <v>18</v>
      </c>
      <c r="C216" s="35">
        <v>42180</v>
      </c>
      <c r="D216">
        <v>12</v>
      </c>
      <c r="E216" t="s">
        <v>110</v>
      </c>
      <c r="F216">
        <v>0.95885610719654957</v>
      </c>
      <c r="G216">
        <v>2.3725590434948507</v>
      </c>
      <c r="H216">
        <v>7159</v>
      </c>
      <c r="I216">
        <v>0.8875561858125629</v>
      </c>
      <c r="J216">
        <v>2.3999663220593495</v>
      </c>
      <c r="K216">
        <v>2053</v>
      </c>
      <c r="L216">
        <v>7.1299917995929718E-2</v>
      </c>
      <c r="M216">
        <v>7.4359354972839355</v>
      </c>
      <c r="N216">
        <v>11281</v>
      </c>
      <c r="O216">
        <v>5.9932123869657516E-2</v>
      </c>
      <c r="P216">
        <v>-5.5090920068323612E-3</v>
      </c>
      <c r="Q216">
        <v>3.0870905146002769E-2</v>
      </c>
      <c r="R216">
        <v>7.1299917995929718E-2</v>
      </c>
      <c r="S216">
        <v>0.1117241382598877</v>
      </c>
      <c r="T216">
        <v>0.14810892939567566</v>
      </c>
      <c r="U216" t="s">
        <v>18</v>
      </c>
      <c r="V216" t="s">
        <v>85</v>
      </c>
      <c r="W216">
        <v>91.659690856933594</v>
      </c>
    </row>
    <row r="217" spans="1:23" x14ac:dyDescent="0.25">
      <c r="A217" s="48" t="str">
        <f t="shared" si="3"/>
        <v>42180All3_12SmartAC-onlyMulti</v>
      </c>
      <c r="B217" t="s">
        <v>18</v>
      </c>
      <c r="C217" s="35">
        <v>42180</v>
      </c>
      <c r="D217">
        <v>12</v>
      </c>
      <c r="E217" t="s">
        <v>110</v>
      </c>
      <c r="F217">
        <v>0.95885610719654957</v>
      </c>
      <c r="G217">
        <v>2.3725590434948507</v>
      </c>
      <c r="H217">
        <v>7159</v>
      </c>
      <c r="I217">
        <v>0.8875561858125629</v>
      </c>
      <c r="J217">
        <v>2.3999663220593495</v>
      </c>
      <c r="K217">
        <v>2053</v>
      </c>
      <c r="L217">
        <v>7.1299917995929718E-2</v>
      </c>
      <c r="M217">
        <v>7.4359354972839355</v>
      </c>
      <c r="N217">
        <v>11281</v>
      </c>
      <c r="O217">
        <v>5.9932123869657516E-2</v>
      </c>
      <c r="P217">
        <v>-5.5090920068323612E-3</v>
      </c>
      <c r="Q217">
        <v>3.0870905146002769E-2</v>
      </c>
      <c r="R217">
        <v>7.1299917995929718E-2</v>
      </c>
      <c r="S217">
        <v>0.1117241382598877</v>
      </c>
      <c r="T217">
        <v>0.14810892939567566</v>
      </c>
      <c r="U217" t="s">
        <v>102</v>
      </c>
      <c r="V217" t="s">
        <v>85</v>
      </c>
      <c r="W217">
        <v>91.659690856933594</v>
      </c>
    </row>
    <row r="218" spans="1:23" x14ac:dyDescent="0.25">
      <c r="A218" s="48" t="str">
        <f t="shared" si="3"/>
        <v>42180All3_13AllMulti</v>
      </c>
      <c r="B218" t="s">
        <v>18</v>
      </c>
      <c r="C218" s="35">
        <v>42180</v>
      </c>
      <c r="D218">
        <v>13</v>
      </c>
      <c r="E218" t="s">
        <v>110</v>
      </c>
      <c r="F218">
        <v>1.1270209117627894</v>
      </c>
      <c r="G218">
        <v>2.568276229435968</v>
      </c>
      <c r="H218">
        <v>7159</v>
      </c>
      <c r="I218">
        <v>1.073759116016537</v>
      </c>
      <c r="J218">
        <v>2.6269372198019116</v>
      </c>
      <c r="K218">
        <v>2053</v>
      </c>
      <c r="L218">
        <v>5.3261794149875641E-2</v>
      </c>
      <c r="M218">
        <v>4.7258925437927246</v>
      </c>
      <c r="N218">
        <v>11281</v>
      </c>
      <c r="O218">
        <v>6.5442249178886414E-2</v>
      </c>
      <c r="P218">
        <v>-3.0608993023633957E-2</v>
      </c>
      <c r="Q218">
        <v>9.1157620772719383E-3</v>
      </c>
      <c r="R218">
        <v>5.3261794149875641E-2</v>
      </c>
      <c r="S218">
        <v>9.7402587532997131E-2</v>
      </c>
      <c r="T218">
        <v>0.13713258504867554</v>
      </c>
      <c r="U218" t="s">
        <v>18</v>
      </c>
      <c r="V218" t="s">
        <v>85</v>
      </c>
      <c r="W218">
        <v>94.611381530761719</v>
      </c>
    </row>
    <row r="219" spans="1:23" x14ac:dyDescent="0.25">
      <c r="A219" s="48" t="str">
        <f t="shared" si="3"/>
        <v>42180All3_13SmartAC-onlyMulti</v>
      </c>
      <c r="B219" t="s">
        <v>18</v>
      </c>
      <c r="C219" s="35">
        <v>42180</v>
      </c>
      <c r="D219">
        <v>13</v>
      </c>
      <c r="E219" t="s">
        <v>110</v>
      </c>
      <c r="F219">
        <v>1.1270209117627894</v>
      </c>
      <c r="G219">
        <v>2.568276229435968</v>
      </c>
      <c r="H219">
        <v>7159</v>
      </c>
      <c r="I219">
        <v>1.073759116016537</v>
      </c>
      <c r="J219">
        <v>2.6269372198019116</v>
      </c>
      <c r="K219">
        <v>2053</v>
      </c>
      <c r="L219">
        <v>5.3261794149875641E-2</v>
      </c>
      <c r="M219">
        <v>4.7258925437927246</v>
      </c>
      <c r="N219">
        <v>11281</v>
      </c>
      <c r="O219">
        <v>6.5442249178886414E-2</v>
      </c>
      <c r="P219">
        <v>-3.0608993023633957E-2</v>
      </c>
      <c r="Q219">
        <v>9.1157620772719383E-3</v>
      </c>
      <c r="R219">
        <v>5.3261794149875641E-2</v>
      </c>
      <c r="S219">
        <v>9.7402587532997131E-2</v>
      </c>
      <c r="T219">
        <v>0.13713258504867554</v>
      </c>
      <c r="U219" t="s">
        <v>102</v>
      </c>
      <c r="V219" t="s">
        <v>85</v>
      </c>
      <c r="W219">
        <v>94.611381530761719</v>
      </c>
    </row>
    <row r="220" spans="1:23" x14ac:dyDescent="0.25">
      <c r="A220" s="48" t="str">
        <f t="shared" si="3"/>
        <v>42180All3_14AllMulti</v>
      </c>
      <c r="B220" t="s">
        <v>18</v>
      </c>
      <c r="C220" s="35">
        <v>42180</v>
      </c>
      <c r="D220">
        <v>14</v>
      </c>
      <c r="E220" t="s">
        <v>110</v>
      </c>
      <c r="F220">
        <v>1.4301936097639278</v>
      </c>
      <c r="G220">
        <v>2.7563233962063811</v>
      </c>
      <c r="H220">
        <v>7159</v>
      </c>
      <c r="I220">
        <v>1.4077205668673627</v>
      </c>
      <c r="J220">
        <v>2.778811954003324</v>
      </c>
      <c r="K220">
        <v>2053</v>
      </c>
      <c r="L220">
        <v>2.2473042830824852E-2</v>
      </c>
      <c r="M220">
        <v>1.5713287591934204</v>
      </c>
      <c r="N220">
        <v>11281</v>
      </c>
      <c r="O220">
        <v>6.9443874061107635E-2</v>
      </c>
      <c r="P220">
        <v>-6.6526226699352264E-2</v>
      </c>
      <c r="Q220">
        <v>-2.4372406303882599E-2</v>
      </c>
      <c r="R220">
        <v>2.2473042830824852E-2</v>
      </c>
      <c r="S220">
        <v>6.9312937557697296E-2</v>
      </c>
      <c r="T220">
        <v>0.11147230863571167</v>
      </c>
      <c r="U220" t="s">
        <v>18</v>
      </c>
      <c r="V220" t="s">
        <v>85</v>
      </c>
      <c r="W220">
        <v>96.874481201171875</v>
      </c>
    </row>
    <row r="221" spans="1:23" x14ac:dyDescent="0.25">
      <c r="A221" s="48" t="str">
        <f t="shared" si="3"/>
        <v>42180All3_14SmartAC-onlyMulti</v>
      </c>
      <c r="B221" t="s">
        <v>18</v>
      </c>
      <c r="C221" s="35">
        <v>42180</v>
      </c>
      <c r="D221">
        <v>14</v>
      </c>
      <c r="E221" t="s">
        <v>110</v>
      </c>
      <c r="F221">
        <v>1.4301936097639278</v>
      </c>
      <c r="G221">
        <v>2.7563233962063811</v>
      </c>
      <c r="H221">
        <v>7159</v>
      </c>
      <c r="I221">
        <v>1.4077205668673627</v>
      </c>
      <c r="J221">
        <v>2.778811954003324</v>
      </c>
      <c r="K221">
        <v>2053</v>
      </c>
      <c r="L221">
        <v>2.2473042830824852E-2</v>
      </c>
      <c r="M221">
        <v>1.5713287591934204</v>
      </c>
      <c r="N221">
        <v>11281</v>
      </c>
      <c r="O221">
        <v>6.9443874061107635E-2</v>
      </c>
      <c r="P221">
        <v>-6.6526226699352264E-2</v>
      </c>
      <c r="Q221">
        <v>-2.4372406303882599E-2</v>
      </c>
      <c r="R221">
        <v>2.2473042830824852E-2</v>
      </c>
      <c r="S221">
        <v>6.9312937557697296E-2</v>
      </c>
      <c r="T221">
        <v>0.11147230863571167</v>
      </c>
      <c r="U221" t="s">
        <v>102</v>
      </c>
      <c r="V221" t="s">
        <v>85</v>
      </c>
      <c r="W221">
        <v>96.874481201171875</v>
      </c>
    </row>
    <row r="222" spans="1:23" x14ac:dyDescent="0.25">
      <c r="A222" s="48" t="str">
        <f t="shared" si="3"/>
        <v>42180All3_15AllMulti</v>
      </c>
      <c r="B222" t="s">
        <v>18</v>
      </c>
      <c r="C222" s="35">
        <v>42180</v>
      </c>
      <c r="D222">
        <v>15</v>
      </c>
      <c r="E222" t="s">
        <v>110</v>
      </c>
      <c r="F222">
        <v>1.8008264809534997</v>
      </c>
      <c r="G222">
        <v>2.8915345276701574</v>
      </c>
      <c r="H222">
        <v>7159</v>
      </c>
      <c r="I222">
        <v>1.693366864897238</v>
      </c>
      <c r="J222">
        <v>2.8466722951503711</v>
      </c>
      <c r="K222">
        <v>2053</v>
      </c>
      <c r="L222">
        <v>0.10745961964130402</v>
      </c>
      <c r="M222">
        <v>5.9672389030456543</v>
      </c>
      <c r="N222">
        <v>11281</v>
      </c>
      <c r="O222">
        <v>7.1519702672958374E-2</v>
      </c>
      <c r="P222">
        <v>1.5799969434738159E-2</v>
      </c>
      <c r="Q222">
        <v>5.9213858097791672E-2</v>
      </c>
      <c r="R222">
        <v>0.10745961964130402</v>
      </c>
      <c r="S222">
        <v>0.15569965541362762</v>
      </c>
      <c r="T222">
        <v>0.19911926984786987</v>
      </c>
      <c r="U222" t="s">
        <v>18</v>
      </c>
      <c r="V222" t="s">
        <v>85</v>
      </c>
      <c r="W222">
        <v>98.071182250976563</v>
      </c>
    </row>
    <row r="223" spans="1:23" x14ac:dyDescent="0.25">
      <c r="A223" s="48" t="str">
        <f t="shared" si="3"/>
        <v>42180All3_15SmartAC-onlyMulti</v>
      </c>
      <c r="B223" t="s">
        <v>18</v>
      </c>
      <c r="C223" s="35">
        <v>42180</v>
      </c>
      <c r="D223">
        <v>15</v>
      </c>
      <c r="E223" t="s">
        <v>110</v>
      </c>
      <c r="F223">
        <v>1.8008264809534997</v>
      </c>
      <c r="G223">
        <v>2.8915345276701574</v>
      </c>
      <c r="H223">
        <v>7159</v>
      </c>
      <c r="I223">
        <v>1.693366864897238</v>
      </c>
      <c r="J223">
        <v>2.8466722951503711</v>
      </c>
      <c r="K223">
        <v>2053</v>
      </c>
      <c r="L223">
        <v>0.10745961964130402</v>
      </c>
      <c r="M223">
        <v>5.9672389030456543</v>
      </c>
      <c r="N223">
        <v>11281</v>
      </c>
      <c r="O223">
        <v>7.1519702672958374E-2</v>
      </c>
      <c r="P223">
        <v>1.5799969434738159E-2</v>
      </c>
      <c r="Q223">
        <v>5.9213858097791672E-2</v>
      </c>
      <c r="R223">
        <v>0.10745961964130402</v>
      </c>
      <c r="S223">
        <v>0.15569965541362762</v>
      </c>
      <c r="T223">
        <v>0.19911926984786987</v>
      </c>
      <c r="U223" t="s">
        <v>102</v>
      </c>
      <c r="V223" t="s">
        <v>85</v>
      </c>
      <c r="W223">
        <v>98.071182250976563</v>
      </c>
    </row>
    <row r="224" spans="1:23" x14ac:dyDescent="0.25">
      <c r="A224" s="48" t="str">
        <f t="shared" si="3"/>
        <v>42180All3_16AllMulti</v>
      </c>
      <c r="B224" t="s">
        <v>18</v>
      </c>
      <c r="C224" s="35">
        <v>42180</v>
      </c>
      <c r="D224">
        <v>16</v>
      </c>
      <c r="E224" t="s">
        <v>110</v>
      </c>
      <c r="F224">
        <v>2.27512034653199</v>
      </c>
      <c r="G224">
        <v>2.9381894504727883</v>
      </c>
      <c r="H224">
        <v>7159</v>
      </c>
      <c r="I224">
        <v>1.9853981596644898</v>
      </c>
      <c r="J224">
        <v>2.6912653935829787</v>
      </c>
      <c r="K224">
        <v>2053</v>
      </c>
      <c r="L224">
        <v>0.28972217440605164</v>
      </c>
      <c r="M224">
        <v>12.734367370605469</v>
      </c>
      <c r="N224">
        <v>11281</v>
      </c>
      <c r="O224">
        <v>6.8802997469902039E-2</v>
      </c>
      <c r="P224">
        <v>0.20154425501823425</v>
      </c>
      <c r="Q224">
        <v>0.24330905079841614</v>
      </c>
      <c r="R224">
        <v>0.28972217440605164</v>
      </c>
      <c r="S224">
        <v>0.33612978458404541</v>
      </c>
      <c r="T224">
        <v>0.37790009379386902</v>
      </c>
      <c r="U224" t="s">
        <v>18</v>
      </c>
      <c r="V224" t="s">
        <v>85</v>
      </c>
      <c r="W224">
        <v>97.676536560058594</v>
      </c>
    </row>
    <row r="225" spans="1:23" x14ac:dyDescent="0.25">
      <c r="A225" s="48" t="str">
        <f t="shared" si="3"/>
        <v>42180All3_16SmartAC-onlyMulti</v>
      </c>
      <c r="B225" t="s">
        <v>18</v>
      </c>
      <c r="C225" s="35">
        <v>42180</v>
      </c>
      <c r="D225">
        <v>16</v>
      </c>
      <c r="E225" t="s">
        <v>110</v>
      </c>
      <c r="F225">
        <v>2.27512034653199</v>
      </c>
      <c r="G225">
        <v>2.9381894504727883</v>
      </c>
      <c r="H225">
        <v>7159</v>
      </c>
      <c r="I225">
        <v>1.9853981596644898</v>
      </c>
      <c r="J225">
        <v>2.6912653935829787</v>
      </c>
      <c r="K225">
        <v>2053</v>
      </c>
      <c r="L225">
        <v>0.28972217440605164</v>
      </c>
      <c r="M225">
        <v>12.734367370605469</v>
      </c>
      <c r="N225">
        <v>11281</v>
      </c>
      <c r="O225">
        <v>6.8802997469902039E-2</v>
      </c>
      <c r="P225">
        <v>0.20154425501823425</v>
      </c>
      <c r="Q225">
        <v>0.24330905079841614</v>
      </c>
      <c r="R225">
        <v>0.28972217440605164</v>
      </c>
      <c r="S225">
        <v>0.33612978458404541</v>
      </c>
      <c r="T225">
        <v>0.37790009379386902</v>
      </c>
      <c r="U225" t="s">
        <v>102</v>
      </c>
      <c r="V225" t="s">
        <v>85</v>
      </c>
      <c r="W225">
        <v>97.676536560058594</v>
      </c>
    </row>
    <row r="226" spans="1:23" x14ac:dyDescent="0.25">
      <c r="A226" s="48" t="str">
        <f t="shared" si="3"/>
        <v>42180All3_17AllMulti</v>
      </c>
      <c r="B226" t="s">
        <v>18</v>
      </c>
      <c r="C226" s="35">
        <v>42180</v>
      </c>
      <c r="D226">
        <v>17</v>
      </c>
      <c r="E226" t="s">
        <v>110</v>
      </c>
      <c r="F226">
        <v>2.7832662373035117</v>
      </c>
      <c r="G226">
        <v>2.912788979517579</v>
      </c>
      <c r="H226">
        <v>7159</v>
      </c>
      <c r="I226">
        <v>2.4705544456227599</v>
      </c>
      <c r="J226">
        <v>2.6602021933316156</v>
      </c>
      <c r="K226">
        <v>2053</v>
      </c>
      <c r="L226">
        <v>0.31271180510520935</v>
      </c>
      <c r="M226">
        <v>11.235424995422363</v>
      </c>
      <c r="N226">
        <v>11281</v>
      </c>
      <c r="O226">
        <v>6.8059690296649933E-2</v>
      </c>
      <c r="P226">
        <v>0.22548650205135345</v>
      </c>
      <c r="Q226">
        <v>0.26680010557174683</v>
      </c>
      <c r="R226">
        <v>0.31271180510520935</v>
      </c>
      <c r="S226">
        <v>0.35861808061599731</v>
      </c>
      <c r="T226">
        <v>0.39993709325790405</v>
      </c>
      <c r="U226" t="s">
        <v>18</v>
      </c>
      <c r="V226" t="s">
        <v>85</v>
      </c>
      <c r="W226">
        <v>97.198211669921875</v>
      </c>
    </row>
    <row r="227" spans="1:23" x14ac:dyDescent="0.25">
      <c r="A227" s="48" t="str">
        <f t="shared" si="3"/>
        <v>42180All3_17SmartAC-onlyMulti</v>
      </c>
      <c r="B227" t="s">
        <v>18</v>
      </c>
      <c r="C227" s="35">
        <v>42180</v>
      </c>
      <c r="D227">
        <v>17</v>
      </c>
      <c r="E227" t="s">
        <v>110</v>
      </c>
      <c r="F227">
        <v>2.7832662373035117</v>
      </c>
      <c r="G227">
        <v>2.912788979517579</v>
      </c>
      <c r="H227">
        <v>7159</v>
      </c>
      <c r="I227">
        <v>2.4705544456227599</v>
      </c>
      <c r="J227">
        <v>2.6602021933316156</v>
      </c>
      <c r="K227">
        <v>2053</v>
      </c>
      <c r="L227">
        <v>0.31271180510520935</v>
      </c>
      <c r="M227">
        <v>11.235424995422363</v>
      </c>
      <c r="N227">
        <v>11281</v>
      </c>
      <c r="O227">
        <v>6.8059690296649933E-2</v>
      </c>
      <c r="P227">
        <v>0.22548650205135345</v>
      </c>
      <c r="Q227">
        <v>0.26680010557174683</v>
      </c>
      <c r="R227">
        <v>0.31271180510520935</v>
      </c>
      <c r="S227">
        <v>0.35861808061599731</v>
      </c>
      <c r="T227">
        <v>0.39993709325790405</v>
      </c>
      <c r="U227" t="s">
        <v>102</v>
      </c>
      <c r="V227" t="s">
        <v>85</v>
      </c>
      <c r="W227">
        <v>97.198211669921875</v>
      </c>
    </row>
    <row r="228" spans="1:23" x14ac:dyDescent="0.25">
      <c r="A228" s="48" t="str">
        <f t="shared" si="3"/>
        <v>42180All3_18AllMulti</v>
      </c>
      <c r="B228" t="s">
        <v>18</v>
      </c>
      <c r="C228" s="35">
        <v>42180</v>
      </c>
      <c r="D228">
        <v>18</v>
      </c>
      <c r="E228" t="s">
        <v>110</v>
      </c>
      <c r="F228">
        <v>3.233730446926566</v>
      </c>
      <c r="G228">
        <v>2.8330698795672515</v>
      </c>
      <c r="H228">
        <v>7159</v>
      </c>
      <c r="I228">
        <v>2.9327845989514634</v>
      </c>
      <c r="J228">
        <v>2.5800274023833301</v>
      </c>
      <c r="K228">
        <v>2053</v>
      </c>
      <c r="L228">
        <v>0.30094584822654724</v>
      </c>
      <c r="M228">
        <v>9.3064603805541992</v>
      </c>
      <c r="N228">
        <v>11281</v>
      </c>
      <c r="O228">
        <v>6.60567507147789E-2</v>
      </c>
      <c r="P228">
        <v>0.2162875235080719</v>
      </c>
      <c r="Q228">
        <v>0.25638529658317566</v>
      </c>
      <c r="R228">
        <v>0.30094584822654724</v>
      </c>
      <c r="S228">
        <v>0.3455011248588562</v>
      </c>
      <c r="T228">
        <v>0.38560417294502258</v>
      </c>
      <c r="U228" t="s">
        <v>18</v>
      </c>
      <c r="V228" t="s">
        <v>85</v>
      </c>
      <c r="W228">
        <v>95.453598022460938</v>
      </c>
    </row>
    <row r="229" spans="1:23" x14ac:dyDescent="0.25">
      <c r="A229" s="48" t="str">
        <f t="shared" si="3"/>
        <v>42180All3_18SmartAC-onlyMulti</v>
      </c>
      <c r="B229" t="s">
        <v>18</v>
      </c>
      <c r="C229" s="35">
        <v>42180</v>
      </c>
      <c r="D229">
        <v>18</v>
      </c>
      <c r="E229" t="s">
        <v>110</v>
      </c>
      <c r="F229">
        <v>3.233730446926566</v>
      </c>
      <c r="G229">
        <v>2.8330698795672515</v>
      </c>
      <c r="H229">
        <v>7159</v>
      </c>
      <c r="I229">
        <v>2.9327845989514634</v>
      </c>
      <c r="J229">
        <v>2.5800274023833301</v>
      </c>
      <c r="K229">
        <v>2053</v>
      </c>
      <c r="L229">
        <v>0.30094584822654724</v>
      </c>
      <c r="M229">
        <v>9.3064603805541992</v>
      </c>
      <c r="N229">
        <v>11281</v>
      </c>
      <c r="O229">
        <v>6.60567507147789E-2</v>
      </c>
      <c r="P229">
        <v>0.2162875235080719</v>
      </c>
      <c r="Q229">
        <v>0.25638529658317566</v>
      </c>
      <c r="R229">
        <v>0.30094584822654724</v>
      </c>
      <c r="S229">
        <v>0.3455011248588562</v>
      </c>
      <c r="T229">
        <v>0.38560417294502258</v>
      </c>
      <c r="U229" t="s">
        <v>102</v>
      </c>
      <c r="V229" t="s">
        <v>85</v>
      </c>
      <c r="W229">
        <v>95.453598022460938</v>
      </c>
    </row>
    <row r="230" spans="1:23" x14ac:dyDescent="0.25">
      <c r="A230" s="48" t="str">
        <f t="shared" si="3"/>
        <v>42180All3_19AllMulti</v>
      </c>
      <c r="B230" t="s">
        <v>18</v>
      </c>
      <c r="C230" s="35">
        <v>42180</v>
      </c>
      <c r="D230">
        <v>19</v>
      </c>
      <c r="E230" t="s">
        <v>110</v>
      </c>
      <c r="F230">
        <v>3.5706353644950535</v>
      </c>
      <c r="G230">
        <v>2.7760406100075863</v>
      </c>
      <c r="H230">
        <v>7159</v>
      </c>
      <c r="I230">
        <v>3.7852735737452448</v>
      </c>
      <c r="J230">
        <v>2.9488238854525375</v>
      </c>
      <c r="K230">
        <v>2053</v>
      </c>
      <c r="L230">
        <v>-0.21463820338249207</v>
      </c>
      <c r="M230">
        <v>-6.011204719543457</v>
      </c>
      <c r="N230">
        <v>11281</v>
      </c>
      <c r="O230">
        <v>7.2883486747741699E-2</v>
      </c>
      <c r="P230">
        <v>-0.30804568529129028</v>
      </c>
      <c r="Q230">
        <v>-0.26380395889282227</v>
      </c>
      <c r="R230">
        <v>-0.21463820338249207</v>
      </c>
      <c r="S230">
        <v>-0.16547828912734985</v>
      </c>
      <c r="T230">
        <v>-0.12123072892427444</v>
      </c>
      <c r="U230" t="s">
        <v>18</v>
      </c>
      <c r="V230" t="s">
        <v>85</v>
      </c>
      <c r="W230">
        <v>91.619537353515625</v>
      </c>
    </row>
    <row r="231" spans="1:23" x14ac:dyDescent="0.25">
      <c r="A231" s="48" t="str">
        <f t="shared" si="3"/>
        <v>42180All3_19SmartAC-onlyMulti</v>
      </c>
      <c r="B231" t="s">
        <v>18</v>
      </c>
      <c r="C231" s="35">
        <v>42180</v>
      </c>
      <c r="D231">
        <v>19</v>
      </c>
      <c r="E231" t="s">
        <v>110</v>
      </c>
      <c r="F231">
        <v>3.5706353644950535</v>
      </c>
      <c r="G231">
        <v>2.7760406100075863</v>
      </c>
      <c r="H231">
        <v>7159</v>
      </c>
      <c r="I231">
        <v>3.7852735737452448</v>
      </c>
      <c r="J231">
        <v>2.9488238854525375</v>
      </c>
      <c r="K231">
        <v>2053</v>
      </c>
      <c r="L231">
        <v>-0.21463820338249207</v>
      </c>
      <c r="M231">
        <v>-6.011204719543457</v>
      </c>
      <c r="N231">
        <v>11281</v>
      </c>
      <c r="O231">
        <v>7.2883486747741699E-2</v>
      </c>
      <c r="P231">
        <v>-0.30804568529129028</v>
      </c>
      <c r="Q231">
        <v>-0.26380395889282227</v>
      </c>
      <c r="R231">
        <v>-0.21463820338249207</v>
      </c>
      <c r="S231">
        <v>-0.16547828912734985</v>
      </c>
      <c r="T231">
        <v>-0.12123072892427444</v>
      </c>
      <c r="U231" t="s">
        <v>102</v>
      </c>
      <c r="V231" t="s">
        <v>85</v>
      </c>
      <c r="W231">
        <v>91.619537353515625</v>
      </c>
    </row>
    <row r="232" spans="1:23" x14ac:dyDescent="0.25">
      <c r="A232" s="48" t="str">
        <f t="shared" si="3"/>
        <v>42180All3_20AllMulti</v>
      </c>
      <c r="B232" t="s">
        <v>18</v>
      </c>
      <c r="C232" s="35">
        <v>42180</v>
      </c>
      <c r="D232">
        <v>20</v>
      </c>
      <c r="E232" t="s">
        <v>110</v>
      </c>
      <c r="F232">
        <v>3.6011601171192327</v>
      </c>
      <c r="G232">
        <v>2.6725225466747449</v>
      </c>
      <c r="H232">
        <v>7159</v>
      </c>
      <c r="I232">
        <v>3.7952493262202029</v>
      </c>
      <c r="J232">
        <v>2.8498539764869109</v>
      </c>
      <c r="K232">
        <v>2053</v>
      </c>
      <c r="L232">
        <v>-0.19408920407295227</v>
      </c>
      <c r="M232">
        <v>-5.3896303176879883</v>
      </c>
      <c r="N232">
        <v>11281</v>
      </c>
      <c r="O232">
        <v>7.0382371544837952E-2</v>
      </c>
      <c r="P232">
        <v>-0.28429123759269714</v>
      </c>
      <c r="Q232">
        <v>-0.24156774580478668</v>
      </c>
      <c r="R232">
        <v>-0.19408920407295227</v>
      </c>
      <c r="S232">
        <v>-0.14661629498004913</v>
      </c>
      <c r="T232">
        <v>-0.1038871556520462</v>
      </c>
      <c r="U232" t="s">
        <v>18</v>
      </c>
      <c r="V232" t="s">
        <v>85</v>
      </c>
      <c r="W232">
        <v>86.276130676269531</v>
      </c>
    </row>
    <row r="233" spans="1:23" x14ac:dyDescent="0.25">
      <c r="A233" s="48" t="str">
        <f t="shared" si="3"/>
        <v>42180All3_20SmartAC-onlyMulti</v>
      </c>
      <c r="B233" t="s">
        <v>18</v>
      </c>
      <c r="C233" s="35">
        <v>42180</v>
      </c>
      <c r="D233">
        <v>20</v>
      </c>
      <c r="E233" t="s">
        <v>110</v>
      </c>
      <c r="F233">
        <v>3.6011601171192327</v>
      </c>
      <c r="G233">
        <v>2.6725225466747449</v>
      </c>
      <c r="H233">
        <v>7159</v>
      </c>
      <c r="I233">
        <v>3.7952493262202029</v>
      </c>
      <c r="J233">
        <v>2.8498539764869109</v>
      </c>
      <c r="K233">
        <v>2053</v>
      </c>
      <c r="L233">
        <v>-0.19408920407295227</v>
      </c>
      <c r="M233">
        <v>-5.3896303176879883</v>
      </c>
      <c r="N233">
        <v>11281</v>
      </c>
      <c r="O233">
        <v>7.0382371544837952E-2</v>
      </c>
      <c r="P233">
        <v>-0.28429123759269714</v>
      </c>
      <c r="Q233">
        <v>-0.24156774580478668</v>
      </c>
      <c r="R233">
        <v>-0.19408920407295227</v>
      </c>
      <c r="S233">
        <v>-0.14661629498004913</v>
      </c>
      <c r="T233">
        <v>-0.1038871556520462</v>
      </c>
      <c r="U233" t="s">
        <v>102</v>
      </c>
      <c r="V233" t="s">
        <v>85</v>
      </c>
      <c r="W233">
        <v>86.276130676269531</v>
      </c>
    </row>
    <row r="234" spans="1:23" x14ac:dyDescent="0.25">
      <c r="A234" s="48" t="str">
        <f t="shared" si="3"/>
        <v>42180All3_21AllMulti</v>
      </c>
      <c r="B234" t="s">
        <v>18</v>
      </c>
      <c r="C234" s="35">
        <v>42180</v>
      </c>
      <c r="D234">
        <v>21</v>
      </c>
      <c r="E234" t="s">
        <v>110</v>
      </c>
      <c r="F234">
        <v>3.3527676683635415</v>
      </c>
      <c r="G234">
        <v>2.4538998528437301</v>
      </c>
      <c r="H234">
        <v>7159</v>
      </c>
      <c r="I234">
        <v>3.4835270246518024</v>
      </c>
      <c r="J234">
        <v>2.5845983383362268</v>
      </c>
      <c r="K234">
        <v>2053</v>
      </c>
      <c r="L234">
        <v>-0.13075935840606689</v>
      </c>
      <c r="M234">
        <v>-3.9000422954559326</v>
      </c>
      <c r="N234">
        <v>11281</v>
      </c>
      <c r="O234">
        <v>6.3991978764533997E-2</v>
      </c>
      <c r="P234">
        <v>-0.21277147531509399</v>
      </c>
      <c r="Q234">
        <v>-0.17392706871032715</v>
      </c>
      <c r="R234">
        <v>-0.13075935840606689</v>
      </c>
      <c r="S234">
        <v>-8.7596766650676727E-2</v>
      </c>
      <c r="T234">
        <v>-4.8747237771749496E-2</v>
      </c>
      <c r="U234" t="s">
        <v>18</v>
      </c>
      <c r="V234" t="s">
        <v>85</v>
      </c>
      <c r="W234">
        <v>82.798332214355469</v>
      </c>
    </row>
    <row r="235" spans="1:23" x14ac:dyDescent="0.25">
      <c r="A235" s="48" t="str">
        <f t="shared" si="3"/>
        <v>42180All3_21SmartAC-onlyMulti</v>
      </c>
      <c r="B235" t="s">
        <v>18</v>
      </c>
      <c r="C235" s="35">
        <v>42180</v>
      </c>
      <c r="D235">
        <v>21</v>
      </c>
      <c r="E235" t="s">
        <v>110</v>
      </c>
      <c r="F235">
        <v>3.3527676683635415</v>
      </c>
      <c r="G235">
        <v>2.4538998528437301</v>
      </c>
      <c r="H235">
        <v>7159</v>
      </c>
      <c r="I235">
        <v>3.4835270246518024</v>
      </c>
      <c r="J235">
        <v>2.5845983383362268</v>
      </c>
      <c r="K235">
        <v>2053</v>
      </c>
      <c r="L235">
        <v>-0.13075935840606689</v>
      </c>
      <c r="M235">
        <v>-3.9000422954559326</v>
      </c>
      <c r="N235">
        <v>11281</v>
      </c>
      <c r="O235">
        <v>6.3991978764533997E-2</v>
      </c>
      <c r="P235">
        <v>-0.21277147531509399</v>
      </c>
      <c r="Q235">
        <v>-0.17392706871032715</v>
      </c>
      <c r="R235">
        <v>-0.13075935840606689</v>
      </c>
      <c r="S235">
        <v>-8.7596766650676727E-2</v>
      </c>
      <c r="T235">
        <v>-4.8747237771749496E-2</v>
      </c>
      <c r="U235" t="s">
        <v>102</v>
      </c>
      <c r="V235" t="s">
        <v>85</v>
      </c>
      <c r="W235">
        <v>82.798332214355469</v>
      </c>
    </row>
    <row r="236" spans="1:23" x14ac:dyDescent="0.25">
      <c r="A236" s="48" t="str">
        <f t="shared" si="3"/>
        <v>42180All3_22AllMulti</v>
      </c>
      <c r="B236" t="s">
        <v>18</v>
      </c>
      <c r="C236" s="35">
        <v>42180</v>
      </c>
      <c r="D236">
        <v>22</v>
      </c>
      <c r="E236" t="s">
        <v>110</v>
      </c>
      <c r="F236">
        <v>3.1149984850221775</v>
      </c>
      <c r="G236">
        <v>2.2847654565449829</v>
      </c>
      <c r="H236">
        <v>7159</v>
      </c>
      <c r="I236">
        <v>3.1910600594036618</v>
      </c>
      <c r="J236">
        <v>2.3633063380450485</v>
      </c>
      <c r="K236">
        <v>2053</v>
      </c>
      <c r="L236">
        <v>-7.606157660484314E-2</v>
      </c>
      <c r="M236">
        <v>-2.4417853355407715</v>
      </c>
      <c r="N236">
        <v>11281</v>
      </c>
      <c r="O236">
        <v>5.8734048157930374E-2</v>
      </c>
      <c r="P236">
        <v>-0.15133513510227203</v>
      </c>
      <c r="Q236">
        <v>-0.11568239331245422</v>
      </c>
      <c r="R236">
        <v>-7.606157660484314E-2</v>
      </c>
      <c r="S236">
        <v>-3.6445461213588715E-2</v>
      </c>
      <c r="T236">
        <v>-7.8802049392834306E-4</v>
      </c>
      <c r="U236" t="s">
        <v>18</v>
      </c>
      <c r="V236" t="s">
        <v>85</v>
      </c>
      <c r="W236">
        <v>80.245811462402344</v>
      </c>
    </row>
    <row r="237" spans="1:23" x14ac:dyDescent="0.25">
      <c r="A237" s="48" t="str">
        <f t="shared" si="3"/>
        <v>42180All3_22SmartAC-onlyMulti</v>
      </c>
      <c r="B237" t="s">
        <v>18</v>
      </c>
      <c r="C237" s="35">
        <v>42180</v>
      </c>
      <c r="D237">
        <v>22</v>
      </c>
      <c r="E237" t="s">
        <v>110</v>
      </c>
      <c r="F237">
        <v>3.1149984850221775</v>
      </c>
      <c r="G237">
        <v>2.2847654565449829</v>
      </c>
      <c r="H237">
        <v>7159</v>
      </c>
      <c r="I237">
        <v>3.1910600594036618</v>
      </c>
      <c r="J237">
        <v>2.3633063380450485</v>
      </c>
      <c r="K237">
        <v>2053</v>
      </c>
      <c r="L237">
        <v>-7.606157660484314E-2</v>
      </c>
      <c r="M237">
        <v>-2.4417853355407715</v>
      </c>
      <c r="N237">
        <v>11281</v>
      </c>
      <c r="O237">
        <v>5.8734048157930374E-2</v>
      </c>
      <c r="P237">
        <v>-0.15133513510227203</v>
      </c>
      <c r="Q237">
        <v>-0.11568239331245422</v>
      </c>
      <c r="R237">
        <v>-7.606157660484314E-2</v>
      </c>
      <c r="S237">
        <v>-3.6445461213588715E-2</v>
      </c>
      <c r="T237">
        <v>-7.8802049392834306E-4</v>
      </c>
      <c r="U237" t="s">
        <v>102</v>
      </c>
      <c r="V237" t="s">
        <v>85</v>
      </c>
      <c r="W237">
        <v>80.245811462402344</v>
      </c>
    </row>
    <row r="238" spans="1:23" x14ac:dyDescent="0.25">
      <c r="A238" s="48" t="str">
        <f t="shared" si="3"/>
        <v>42180All3_23AllMulti</v>
      </c>
      <c r="B238" t="s">
        <v>18</v>
      </c>
      <c r="C238" s="35">
        <v>42180</v>
      </c>
      <c r="D238">
        <v>23</v>
      </c>
      <c r="E238" t="s">
        <v>110</v>
      </c>
      <c r="F238">
        <v>2.6139127086435745</v>
      </c>
      <c r="G238">
        <v>2.0697481557989383</v>
      </c>
      <c r="H238">
        <v>7159</v>
      </c>
      <c r="I238">
        <v>2.6460461002383826</v>
      </c>
      <c r="J238">
        <v>2.0869846830331671</v>
      </c>
      <c r="K238">
        <v>2053</v>
      </c>
      <c r="L238">
        <v>-3.2133392989635468E-2</v>
      </c>
      <c r="M238">
        <v>-1.2293214797973633</v>
      </c>
      <c r="N238">
        <v>11281</v>
      </c>
      <c r="O238">
        <v>5.2152849733829498E-2</v>
      </c>
      <c r="P238">
        <v>-9.8972484469413757E-2</v>
      </c>
      <c r="Q238">
        <v>-6.7314662039279938E-2</v>
      </c>
      <c r="R238">
        <v>-3.2133392989635468E-2</v>
      </c>
      <c r="S238">
        <v>3.0437042005360126E-3</v>
      </c>
      <c r="T238">
        <v>3.4705698490142822E-2</v>
      </c>
      <c r="U238" t="s">
        <v>18</v>
      </c>
      <c r="V238" t="s">
        <v>85</v>
      </c>
      <c r="W238">
        <v>78.222053527832031</v>
      </c>
    </row>
    <row r="239" spans="1:23" x14ac:dyDescent="0.25">
      <c r="A239" s="48" t="str">
        <f t="shared" si="3"/>
        <v>42180All3_23SmartAC-onlyMulti</v>
      </c>
      <c r="B239" t="s">
        <v>18</v>
      </c>
      <c r="C239" s="35">
        <v>42180</v>
      </c>
      <c r="D239">
        <v>23</v>
      </c>
      <c r="E239" t="s">
        <v>110</v>
      </c>
      <c r="F239">
        <v>2.6139127086435745</v>
      </c>
      <c r="G239">
        <v>2.0697481557989383</v>
      </c>
      <c r="H239">
        <v>7159</v>
      </c>
      <c r="I239">
        <v>2.6460461002383826</v>
      </c>
      <c r="J239">
        <v>2.0869846830331671</v>
      </c>
      <c r="K239">
        <v>2053</v>
      </c>
      <c r="L239">
        <v>-3.2133392989635468E-2</v>
      </c>
      <c r="M239">
        <v>-1.2293214797973633</v>
      </c>
      <c r="N239">
        <v>11281</v>
      </c>
      <c r="O239">
        <v>5.2152849733829498E-2</v>
      </c>
      <c r="P239">
        <v>-9.8972484469413757E-2</v>
      </c>
      <c r="Q239">
        <v>-6.7314662039279938E-2</v>
      </c>
      <c r="R239">
        <v>-3.2133392989635468E-2</v>
      </c>
      <c r="S239">
        <v>3.0437042005360126E-3</v>
      </c>
      <c r="T239">
        <v>3.4705698490142822E-2</v>
      </c>
      <c r="U239" t="s">
        <v>102</v>
      </c>
      <c r="V239" t="s">
        <v>85</v>
      </c>
      <c r="W239">
        <v>78.222053527832031</v>
      </c>
    </row>
    <row r="240" spans="1:23" x14ac:dyDescent="0.25">
      <c r="A240" s="48" t="str">
        <f t="shared" si="3"/>
        <v>42180All3_24AllMulti</v>
      </c>
      <c r="B240" t="s">
        <v>18</v>
      </c>
      <c r="C240" s="35">
        <v>42180</v>
      </c>
      <c r="D240">
        <v>24</v>
      </c>
      <c r="E240" t="s">
        <v>110</v>
      </c>
      <c r="F240">
        <v>2.109983804604544</v>
      </c>
      <c r="G240">
        <v>1.8283178410935026</v>
      </c>
      <c r="H240">
        <v>7159</v>
      </c>
      <c r="I240">
        <v>2.1735860391129411</v>
      </c>
      <c r="J240">
        <v>1.8611178542578568</v>
      </c>
      <c r="K240">
        <v>2053</v>
      </c>
      <c r="L240">
        <v>-6.3602231442928314E-2</v>
      </c>
      <c r="M240">
        <v>-3.0143470764160156</v>
      </c>
      <c r="N240">
        <v>11281</v>
      </c>
      <c r="O240">
        <v>4.6412274241447449E-2</v>
      </c>
      <c r="P240">
        <v>-0.12308420240879059</v>
      </c>
      <c r="Q240">
        <v>-9.491102397441864E-2</v>
      </c>
      <c r="R240">
        <v>-6.3602231442928314E-2</v>
      </c>
      <c r="S240">
        <v>-3.2297153025865555E-2</v>
      </c>
      <c r="T240">
        <v>-4.1202609427273273E-3</v>
      </c>
      <c r="U240" t="s">
        <v>18</v>
      </c>
      <c r="V240" t="s">
        <v>85</v>
      </c>
      <c r="W240">
        <v>76.556602478027344</v>
      </c>
    </row>
    <row r="241" spans="1:23" x14ac:dyDescent="0.25">
      <c r="A241" s="48" t="str">
        <f t="shared" si="3"/>
        <v>42180All3_24SmartAC-onlyMulti</v>
      </c>
      <c r="B241" t="s">
        <v>18</v>
      </c>
      <c r="C241" s="35">
        <v>42180</v>
      </c>
      <c r="D241">
        <v>24</v>
      </c>
      <c r="E241" t="s">
        <v>110</v>
      </c>
      <c r="F241">
        <v>2.109983804604544</v>
      </c>
      <c r="G241">
        <v>1.8283178410935026</v>
      </c>
      <c r="H241">
        <v>7159</v>
      </c>
      <c r="I241">
        <v>2.1735860391129411</v>
      </c>
      <c r="J241">
        <v>1.8611178542578568</v>
      </c>
      <c r="K241">
        <v>2053</v>
      </c>
      <c r="L241">
        <v>-6.3602231442928314E-2</v>
      </c>
      <c r="M241">
        <v>-3.0143470764160156</v>
      </c>
      <c r="N241">
        <v>11281</v>
      </c>
      <c r="O241">
        <v>4.6412274241447449E-2</v>
      </c>
      <c r="P241">
        <v>-0.12308420240879059</v>
      </c>
      <c r="Q241">
        <v>-9.491102397441864E-2</v>
      </c>
      <c r="R241">
        <v>-6.3602231442928314E-2</v>
      </c>
      <c r="S241">
        <v>-3.2297153025865555E-2</v>
      </c>
      <c r="T241">
        <v>-4.1202609427273273E-3</v>
      </c>
      <c r="U241" t="s">
        <v>102</v>
      </c>
      <c r="V241" t="s">
        <v>85</v>
      </c>
      <c r="W241">
        <v>76.556602478027344</v>
      </c>
    </row>
    <row r="242" spans="1:23" x14ac:dyDescent="0.25">
      <c r="A242" s="48" t="str">
        <f t="shared" si="3"/>
        <v>42233All3_1AllMulti</v>
      </c>
      <c r="B242" t="s">
        <v>18</v>
      </c>
      <c r="C242" s="35">
        <v>42233</v>
      </c>
      <c r="D242">
        <v>1</v>
      </c>
      <c r="E242" t="s">
        <v>110</v>
      </c>
      <c r="F242">
        <v>1.7959350876953128</v>
      </c>
      <c r="G242">
        <v>1.5894383826453162</v>
      </c>
      <c r="H242">
        <v>1599</v>
      </c>
      <c r="I242">
        <v>1.7872185913553356</v>
      </c>
      <c r="J242">
        <v>1.5937555772094125</v>
      </c>
      <c r="K242">
        <v>1080</v>
      </c>
      <c r="L242">
        <v>8.7164966389536858E-3</v>
      </c>
      <c r="M242">
        <v>0.48534584045410156</v>
      </c>
      <c r="N242">
        <v>7618</v>
      </c>
      <c r="O242">
        <v>6.2704376876354218E-2</v>
      </c>
      <c r="P242">
        <v>-7.1645431220531464E-2</v>
      </c>
      <c r="Q242">
        <v>-3.3582620322704315E-2</v>
      </c>
      <c r="R242">
        <v>8.7164966389536858E-3</v>
      </c>
      <c r="S242">
        <v>5.1010597497224808E-2</v>
      </c>
      <c r="T242">
        <v>8.9078426361083984E-2</v>
      </c>
      <c r="U242" t="s">
        <v>18</v>
      </c>
      <c r="V242" t="s">
        <v>85</v>
      </c>
      <c r="W242">
        <v>76.379364013671875</v>
      </c>
    </row>
    <row r="243" spans="1:23" x14ac:dyDescent="0.25">
      <c r="A243" s="48" t="str">
        <f t="shared" si="3"/>
        <v>42233All3_1SmartAC-onlyMulti</v>
      </c>
      <c r="B243" t="s">
        <v>18</v>
      </c>
      <c r="C243" s="35">
        <v>42233</v>
      </c>
      <c r="D243">
        <v>1</v>
      </c>
      <c r="E243" t="s">
        <v>110</v>
      </c>
      <c r="F243">
        <v>1.7959350876953128</v>
      </c>
      <c r="G243">
        <v>1.5894383826453162</v>
      </c>
      <c r="H243">
        <v>1599</v>
      </c>
      <c r="I243">
        <v>1.7872185913553356</v>
      </c>
      <c r="J243">
        <v>1.5937555772094125</v>
      </c>
      <c r="K243">
        <v>1080</v>
      </c>
      <c r="L243">
        <v>8.7164966389536858E-3</v>
      </c>
      <c r="M243">
        <v>0.48534584045410156</v>
      </c>
      <c r="N243">
        <v>7618</v>
      </c>
      <c r="O243">
        <v>6.2704376876354218E-2</v>
      </c>
      <c r="P243">
        <v>-7.1645431220531464E-2</v>
      </c>
      <c r="Q243">
        <v>-3.3582620322704315E-2</v>
      </c>
      <c r="R243">
        <v>8.7164966389536858E-3</v>
      </c>
      <c r="S243">
        <v>5.1010597497224808E-2</v>
      </c>
      <c r="T243">
        <v>8.9078426361083984E-2</v>
      </c>
      <c r="U243" t="s">
        <v>102</v>
      </c>
      <c r="V243" t="s">
        <v>85</v>
      </c>
      <c r="W243">
        <v>76.379364013671875</v>
      </c>
    </row>
    <row r="244" spans="1:23" x14ac:dyDescent="0.25">
      <c r="A244" s="48" t="str">
        <f t="shared" si="3"/>
        <v>42233All3_2AllMulti</v>
      </c>
      <c r="B244" t="s">
        <v>18</v>
      </c>
      <c r="C244" s="35">
        <v>42233</v>
      </c>
      <c r="D244">
        <v>2</v>
      </c>
      <c r="E244" t="s">
        <v>110</v>
      </c>
      <c r="F244">
        <v>1.5426026655005485</v>
      </c>
      <c r="G244">
        <v>1.4443756879310612</v>
      </c>
      <c r="H244">
        <v>1599</v>
      </c>
      <c r="I244">
        <v>1.5334996243003152</v>
      </c>
      <c r="J244">
        <v>1.4160485933825826</v>
      </c>
      <c r="K244">
        <v>1080</v>
      </c>
      <c r="L244">
        <v>9.1030411422252655E-3</v>
      </c>
      <c r="M244">
        <v>0.59010928869247437</v>
      </c>
      <c r="N244">
        <v>7618</v>
      </c>
      <c r="O244">
        <v>5.6226011365652084E-2</v>
      </c>
      <c r="P244">
        <v>-6.295621395111084E-2</v>
      </c>
      <c r="Q244">
        <v>-2.8825901448726654E-2</v>
      </c>
      <c r="R244">
        <v>9.1030411422252655E-3</v>
      </c>
      <c r="S244">
        <v>4.7027487307786942E-2</v>
      </c>
      <c r="T244">
        <v>8.1162296235561371E-2</v>
      </c>
      <c r="U244" t="s">
        <v>18</v>
      </c>
      <c r="V244" t="s">
        <v>85</v>
      </c>
      <c r="W244">
        <v>74.815567016601562</v>
      </c>
    </row>
    <row r="245" spans="1:23" x14ac:dyDescent="0.25">
      <c r="A245" s="48" t="str">
        <f t="shared" si="3"/>
        <v>42233All3_2SmartAC-onlyMulti</v>
      </c>
      <c r="B245" t="s">
        <v>18</v>
      </c>
      <c r="C245" s="35">
        <v>42233</v>
      </c>
      <c r="D245">
        <v>2</v>
      </c>
      <c r="E245" t="s">
        <v>110</v>
      </c>
      <c r="F245">
        <v>1.5426026655005485</v>
      </c>
      <c r="G245">
        <v>1.4443756879310612</v>
      </c>
      <c r="H245">
        <v>1599</v>
      </c>
      <c r="I245">
        <v>1.5334996243003152</v>
      </c>
      <c r="J245">
        <v>1.4160485933825826</v>
      </c>
      <c r="K245">
        <v>1080</v>
      </c>
      <c r="L245">
        <v>9.1030411422252655E-3</v>
      </c>
      <c r="M245">
        <v>0.59010928869247437</v>
      </c>
      <c r="N245">
        <v>7618</v>
      </c>
      <c r="O245">
        <v>5.6226011365652084E-2</v>
      </c>
      <c r="P245">
        <v>-6.295621395111084E-2</v>
      </c>
      <c r="Q245">
        <v>-2.8825901448726654E-2</v>
      </c>
      <c r="R245">
        <v>9.1030411422252655E-3</v>
      </c>
      <c r="S245">
        <v>4.7027487307786942E-2</v>
      </c>
      <c r="T245">
        <v>8.1162296235561371E-2</v>
      </c>
      <c r="U245" t="s">
        <v>102</v>
      </c>
      <c r="V245" t="s">
        <v>85</v>
      </c>
      <c r="W245">
        <v>74.815567016601562</v>
      </c>
    </row>
    <row r="246" spans="1:23" x14ac:dyDescent="0.25">
      <c r="A246" s="48" t="str">
        <f t="shared" si="3"/>
        <v>42233All3_3AllMulti</v>
      </c>
      <c r="B246" t="s">
        <v>18</v>
      </c>
      <c r="C246" s="35">
        <v>42233</v>
      </c>
      <c r="D246">
        <v>3</v>
      </c>
      <c r="E246" t="s">
        <v>110</v>
      </c>
      <c r="F246">
        <v>1.332313706066782</v>
      </c>
      <c r="G246">
        <v>1.2579933434502775</v>
      </c>
      <c r="H246">
        <v>1599</v>
      </c>
      <c r="I246">
        <v>1.3655030047860603</v>
      </c>
      <c r="J246">
        <v>1.325304233502669</v>
      </c>
      <c r="K246">
        <v>1080</v>
      </c>
      <c r="L246">
        <v>-3.3189300447702408E-2</v>
      </c>
      <c r="M246">
        <v>-2.4911024570465088</v>
      </c>
      <c r="N246">
        <v>7618</v>
      </c>
      <c r="O246">
        <v>5.1147196441888809E-2</v>
      </c>
      <c r="P246">
        <v>-9.8739549517631531E-2</v>
      </c>
      <c r="Q246">
        <v>-6.7692175507545471E-2</v>
      </c>
      <c r="R246">
        <v>-3.3189300447702408E-2</v>
      </c>
      <c r="S246">
        <v>1.3094835449010134E-3</v>
      </c>
      <c r="T246">
        <v>3.2360944896936417E-2</v>
      </c>
      <c r="U246" t="s">
        <v>18</v>
      </c>
      <c r="V246" t="s">
        <v>85</v>
      </c>
      <c r="W246">
        <v>73.524154663085938</v>
      </c>
    </row>
    <row r="247" spans="1:23" x14ac:dyDescent="0.25">
      <c r="A247" s="48" t="str">
        <f t="shared" si="3"/>
        <v>42233All3_3SmartAC-onlyMulti</v>
      </c>
      <c r="B247" t="s">
        <v>18</v>
      </c>
      <c r="C247" s="35">
        <v>42233</v>
      </c>
      <c r="D247">
        <v>3</v>
      </c>
      <c r="E247" t="s">
        <v>110</v>
      </c>
      <c r="F247">
        <v>1.332313706066782</v>
      </c>
      <c r="G247">
        <v>1.2579933434502775</v>
      </c>
      <c r="H247">
        <v>1599</v>
      </c>
      <c r="I247">
        <v>1.3655030047860603</v>
      </c>
      <c r="J247">
        <v>1.325304233502669</v>
      </c>
      <c r="K247">
        <v>1080</v>
      </c>
      <c r="L247">
        <v>-3.3189300447702408E-2</v>
      </c>
      <c r="M247">
        <v>-2.4911024570465088</v>
      </c>
      <c r="N247">
        <v>7618</v>
      </c>
      <c r="O247">
        <v>5.1147196441888809E-2</v>
      </c>
      <c r="P247">
        <v>-9.8739549517631531E-2</v>
      </c>
      <c r="Q247">
        <v>-6.7692175507545471E-2</v>
      </c>
      <c r="R247">
        <v>-3.3189300447702408E-2</v>
      </c>
      <c r="S247">
        <v>1.3094835449010134E-3</v>
      </c>
      <c r="T247">
        <v>3.2360944896936417E-2</v>
      </c>
      <c r="U247" t="s">
        <v>102</v>
      </c>
      <c r="V247" t="s">
        <v>85</v>
      </c>
      <c r="W247">
        <v>73.524154663085938</v>
      </c>
    </row>
    <row r="248" spans="1:23" x14ac:dyDescent="0.25">
      <c r="A248" s="48" t="str">
        <f t="shared" si="3"/>
        <v>42233All3_4AllMulti</v>
      </c>
      <c r="B248" t="s">
        <v>18</v>
      </c>
      <c r="C248" s="35">
        <v>42233</v>
      </c>
      <c r="D248">
        <v>4</v>
      </c>
      <c r="E248" t="s">
        <v>110</v>
      </c>
      <c r="F248">
        <v>1.2259946070261265</v>
      </c>
      <c r="G248">
        <v>1.1746548120829876</v>
      </c>
      <c r="H248">
        <v>1599</v>
      </c>
      <c r="I248">
        <v>1.2192337088066643</v>
      </c>
      <c r="J248">
        <v>1.1569691178281429</v>
      </c>
      <c r="K248">
        <v>1080</v>
      </c>
      <c r="L248">
        <v>6.760898046195507E-3</v>
      </c>
      <c r="M248">
        <v>0.55146229267120361</v>
      </c>
      <c r="N248">
        <v>7618</v>
      </c>
      <c r="O248">
        <v>4.585135355591774E-2</v>
      </c>
      <c r="P248">
        <v>-5.20021952688694E-2</v>
      </c>
      <c r="Q248">
        <v>-2.4169508367776871E-2</v>
      </c>
      <c r="R248">
        <v>6.760898046195507E-3</v>
      </c>
      <c r="S248">
        <v>3.7687636911869049E-2</v>
      </c>
      <c r="T248">
        <v>6.5523989498615265E-2</v>
      </c>
      <c r="U248" t="s">
        <v>18</v>
      </c>
      <c r="V248" t="s">
        <v>85</v>
      </c>
      <c r="W248">
        <v>71.642822265625</v>
      </c>
    </row>
    <row r="249" spans="1:23" x14ac:dyDescent="0.25">
      <c r="A249" s="48" t="str">
        <f t="shared" si="3"/>
        <v>42233All3_4SmartAC-onlyMulti</v>
      </c>
      <c r="B249" t="s">
        <v>18</v>
      </c>
      <c r="C249" s="35">
        <v>42233</v>
      </c>
      <c r="D249">
        <v>4</v>
      </c>
      <c r="E249" t="s">
        <v>110</v>
      </c>
      <c r="F249">
        <v>1.2259946070261265</v>
      </c>
      <c r="G249">
        <v>1.1746548120829876</v>
      </c>
      <c r="H249">
        <v>1599</v>
      </c>
      <c r="I249">
        <v>1.2192337088066643</v>
      </c>
      <c r="J249">
        <v>1.1569691178281429</v>
      </c>
      <c r="K249">
        <v>1080</v>
      </c>
      <c r="L249">
        <v>6.760898046195507E-3</v>
      </c>
      <c r="M249">
        <v>0.55146229267120361</v>
      </c>
      <c r="N249">
        <v>7618</v>
      </c>
      <c r="O249">
        <v>4.585135355591774E-2</v>
      </c>
      <c r="P249">
        <v>-5.20021952688694E-2</v>
      </c>
      <c r="Q249">
        <v>-2.4169508367776871E-2</v>
      </c>
      <c r="R249">
        <v>6.760898046195507E-3</v>
      </c>
      <c r="S249">
        <v>3.7687636911869049E-2</v>
      </c>
      <c r="T249">
        <v>6.5523989498615265E-2</v>
      </c>
      <c r="U249" t="s">
        <v>102</v>
      </c>
      <c r="V249" t="s">
        <v>85</v>
      </c>
      <c r="W249">
        <v>71.642822265625</v>
      </c>
    </row>
    <row r="250" spans="1:23" x14ac:dyDescent="0.25">
      <c r="A250" s="48" t="str">
        <f t="shared" si="3"/>
        <v>42233All3_5AllMulti</v>
      </c>
      <c r="B250" t="s">
        <v>18</v>
      </c>
      <c r="C250" s="35">
        <v>42233</v>
      </c>
      <c r="D250">
        <v>5</v>
      </c>
      <c r="E250" t="s">
        <v>110</v>
      </c>
      <c r="F250">
        <v>1.1332527916930129</v>
      </c>
      <c r="G250">
        <v>1.0944053279658663</v>
      </c>
      <c r="H250">
        <v>1599</v>
      </c>
      <c r="I250">
        <v>1.1531652578062848</v>
      </c>
      <c r="J250">
        <v>1.0866139480142991</v>
      </c>
      <c r="K250">
        <v>1080</v>
      </c>
      <c r="L250">
        <v>-1.9912466406822205E-2</v>
      </c>
      <c r="M250">
        <v>-1.757107138633728</v>
      </c>
      <c r="N250">
        <v>7618</v>
      </c>
      <c r="O250">
        <v>4.2922180145978928E-2</v>
      </c>
      <c r="P250">
        <v>-7.4921533465385437E-2</v>
      </c>
      <c r="Q250">
        <v>-4.8866908997297287E-2</v>
      </c>
      <c r="R250">
        <v>-1.9912466406822205E-2</v>
      </c>
      <c r="S250">
        <v>9.0385442599654198E-3</v>
      </c>
      <c r="T250">
        <v>3.5096600651741028E-2</v>
      </c>
      <c r="U250" t="s">
        <v>18</v>
      </c>
      <c r="V250" t="s">
        <v>85</v>
      </c>
      <c r="W250">
        <v>70.014442443847656</v>
      </c>
    </row>
    <row r="251" spans="1:23" x14ac:dyDescent="0.25">
      <c r="A251" s="48" t="str">
        <f t="shared" si="3"/>
        <v>42233All3_5SmartAC-onlyMulti</v>
      </c>
      <c r="B251" t="s">
        <v>18</v>
      </c>
      <c r="C251" s="35">
        <v>42233</v>
      </c>
      <c r="D251">
        <v>5</v>
      </c>
      <c r="E251" t="s">
        <v>110</v>
      </c>
      <c r="F251">
        <v>1.1332527916930129</v>
      </c>
      <c r="G251">
        <v>1.0944053279658663</v>
      </c>
      <c r="H251">
        <v>1599</v>
      </c>
      <c r="I251">
        <v>1.1531652578062848</v>
      </c>
      <c r="J251">
        <v>1.0866139480142991</v>
      </c>
      <c r="K251">
        <v>1080</v>
      </c>
      <c r="L251">
        <v>-1.9912466406822205E-2</v>
      </c>
      <c r="M251">
        <v>-1.757107138633728</v>
      </c>
      <c r="N251">
        <v>7618</v>
      </c>
      <c r="O251">
        <v>4.2922180145978928E-2</v>
      </c>
      <c r="P251">
        <v>-7.4921533465385437E-2</v>
      </c>
      <c r="Q251">
        <v>-4.8866908997297287E-2</v>
      </c>
      <c r="R251">
        <v>-1.9912466406822205E-2</v>
      </c>
      <c r="S251">
        <v>9.0385442599654198E-3</v>
      </c>
      <c r="T251">
        <v>3.5096600651741028E-2</v>
      </c>
      <c r="U251" t="s">
        <v>102</v>
      </c>
      <c r="V251" t="s">
        <v>85</v>
      </c>
      <c r="W251">
        <v>70.014442443847656</v>
      </c>
    </row>
    <row r="252" spans="1:23" x14ac:dyDescent="0.25">
      <c r="A252" s="48" t="str">
        <f t="shared" si="3"/>
        <v>42233All3_6AllMulti</v>
      </c>
      <c r="B252" t="s">
        <v>18</v>
      </c>
      <c r="C252" s="35">
        <v>42233</v>
      </c>
      <c r="D252">
        <v>6</v>
      </c>
      <c r="E252" t="s">
        <v>110</v>
      </c>
      <c r="F252">
        <v>1.1261406087458945</v>
      </c>
      <c r="G252">
        <v>1.0043725908669014</v>
      </c>
      <c r="H252">
        <v>1599</v>
      </c>
      <c r="I252">
        <v>1.1434520186239581</v>
      </c>
      <c r="J252">
        <v>1.0299633109697202</v>
      </c>
      <c r="K252">
        <v>1080</v>
      </c>
      <c r="L252">
        <v>-1.7311409115791321E-2</v>
      </c>
      <c r="M252">
        <v>-1.5372334718704224</v>
      </c>
      <c r="N252">
        <v>7618</v>
      </c>
      <c r="O252">
        <v>4.0163625031709671E-2</v>
      </c>
      <c r="P252">
        <v>-6.8785108625888824E-2</v>
      </c>
      <c r="Q252">
        <v>-4.4404987245798111E-2</v>
      </c>
      <c r="R252">
        <v>-1.7311409115791321E-2</v>
      </c>
      <c r="S252">
        <v>9.778955951333046E-3</v>
      </c>
      <c r="T252">
        <v>3.4162294119596481E-2</v>
      </c>
      <c r="U252" t="s">
        <v>18</v>
      </c>
      <c r="V252" t="s">
        <v>85</v>
      </c>
      <c r="W252">
        <v>69.136650085449219</v>
      </c>
    </row>
    <row r="253" spans="1:23" x14ac:dyDescent="0.25">
      <c r="A253" s="48" t="str">
        <f t="shared" si="3"/>
        <v>42233All3_6SmartAC-onlyMulti</v>
      </c>
      <c r="B253" t="s">
        <v>18</v>
      </c>
      <c r="C253" s="35">
        <v>42233</v>
      </c>
      <c r="D253">
        <v>6</v>
      </c>
      <c r="E253" t="s">
        <v>110</v>
      </c>
      <c r="F253">
        <v>1.1261406087458945</v>
      </c>
      <c r="G253">
        <v>1.0043725908669014</v>
      </c>
      <c r="H253">
        <v>1599</v>
      </c>
      <c r="I253">
        <v>1.1434520186239581</v>
      </c>
      <c r="J253">
        <v>1.0299633109697202</v>
      </c>
      <c r="K253">
        <v>1080</v>
      </c>
      <c r="L253">
        <v>-1.7311409115791321E-2</v>
      </c>
      <c r="M253">
        <v>-1.5372334718704224</v>
      </c>
      <c r="N253">
        <v>7618</v>
      </c>
      <c r="O253">
        <v>4.0163625031709671E-2</v>
      </c>
      <c r="P253">
        <v>-6.8785108625888824E-2</v>
      </c>
      <c r="Q253">
        <v>-4.4404987245798111E-2</v>
      </c>
      <c r="R253">
        <v>-1.7311409115791321E-2</v>
      </c>
      <c r="S253">
        <v>9.778955951333046E-3</v>
      </c>
      <c r="T253">
        <v>3.4162294119596481E-2</v>
      </c>
      <c r="U253" t="s">
        <v>102</v>
      </c>
      <c r="V253" t="s">
        <v>85</v>
      </c>
      <c r="W253">
        <v>69.136650085449219</v>
      </c>
    </row>
    <row r="254" spans="1:23" x14ac:dyDescent="0.25">
      <c r="A254" s="48" t="str">
        <f t="shared" si="3"/>
        <v>42233All3_7AllMulti</v>
      </c>
      <c r="B254" t="s">
        <v>18</v>
      </c>
      <c r="C254" s="35">
        <v>42233</v>
      </c>
      <c r="D254">
        <v>7</v>
      </c>
      <c r="E254" t="s">
        <v>110</v>
      </c>
      <c r="F254">
        <v>1.2238986048549572</v>
      </c>
      <c r="G254">
        <v>1.0265689033372263</v>
      </c>
      <c r="H254">
        <v>1599</v>
      </c>
      <c r="I254">
        <v>1.2639140846238905</v>
      </c>
      <c r="J254">
        <v>1.0897071126596298</v>
      </c>
      <c r="K254">
        <v>1080</v>
      </c>
      <c r="L254">
        <v>-4.0015481412410736E-2</v>
      </c>
      <c r="M254">
        <v>-3.2695093154907227</v>
      </c>
      <c r="N254">
        <v>7618</v>
      </c>
      <c r="O254">
        <v>4.1935257613658905E-2</v>
      </c>
      <c r="P254">
        <v>-9.3759708106517792E-2</v>
      </c>
      <c r="Q254">
        <v>-6.8304166197776794E-2</v>
      </c>
      <c r="R254">
        <v>-4.0015481412410736E-2</v>
      </c>
      <c r="S254">
        <v>-1.1730150319635868E-2</v>
      </c>
      <c r="T254">
        <v>1.3728744350373745E-2</v>
      </c>
      <c r="U254" t="s">
        <v>18</v>
      </c>
      <c r="V254" t="s">
        <v>85</v>
      </c>
      <c r="W254">
        <v>71.689811706542969</v>
      </c>
    </row>
    <row r="255" spans="1:23" x14ac:dyDescent="0.25">
      <c r="A255" s="48" t="str">
        <f t="shared" si="3"/>
        <v>42233All3_7SmartAC-onlyMulti</v>
      </c>
      <c r="B255" t="s">
        <v>18</v>
      </c>
      <c r="C255" s="35">
        <v>42233</v>
      </c>
      <c r="D255">
        <v>7</v>
      </c>
      <c r="E255" t="s">
        <v>110</v>
      </c>
      <c r="F255">
        <v>1.2238986048549572</v>
      </c>
      <c r="G255">
        <v>1.0265689033372263</v>
      </c>
      <c r="H255">
        <v>1599</v>
      </c>
      <c r="I255">
        <v>1.2639140846238905</v>
      </c>
      <c r="J255">
        <v>1.0897071126596298</v>
      </c>
      <c r="K255">
        <v>1080</v>
      </c>
      <c r="L255">
        <v>-4.0015481412410736E-2</v>
      </c>
      <c r="M255">
        <v>-3.2695093154907227</v>
      </c>
      <c r="N255">
        <v>7618</v>
      </c>
      <c r="O255">
        <v>4.1935257613658905E-2</v>
      </c>
      <c r="P255">
        <v>-9.3759708106517792E-2</v>
      </c>
      <c r="Q255">
        <v>-6.8304166197776794E-2</v>
      </c>
      <c r="R255">
        <v>-4.0015481412410736E-2</v>
      </c>
      <c r="S255">
        <v>-1.1730150319635868E-2</v>
      </c>
      <c r="T255">
        <v>1.3728744350373745E-2</v>
      </c>
      <c r="U255" t="s">
        <v>102</v>
      </c>
      <c r="V255" t="s">
        <v>85</v>
      </c>
      <c r="W255">
        <v>71.689811706542969</v>
      </c>
    </row>
    <row r="256" spans="1:23" x14ac:dyDescent="0.25">
      <c r="A256" s="48" t="str">
        <f t="shared" si="3"/>
        <v>42233All3_8AllMulti</v>
      </c>
      <c r="B256" t="s">
        <v>18</v>
      </c>
      <c r="C256" s="35">
        <v>42233</v>
      </c>
      <c r="D256">
        <v>8</v>
      </c>
      <c r="E256" t="s">
        <v>110</v>
      </c>
      <c r="F256">
        <v>1.1999338197423723</v>
      </c>
      <c r="G256">
        <v>1.0336142180311967</v>
      </c>
      <c r="H256">
        <v>1599</v>
      </c>
      <c r="I256">
        <v>1.2690220650781419</v>
      </c>
      <c r="J256">
        <v>1.1648389473297673</v>
      </c>
      <c r="K256">
        <v>1080</v>
      </c>
      <c r="L256">
        <v>-6.9088242948055267E-2</v>
      </c>
      <c r="M256">
        <v>-5.7576713562011719</v>
      </c>
      <c r="N256">
        <v>7618</v>
      </c>
      <c r="O256">
        <v>4.3868940323591232E-2</v>
      </c>
      <c r="P256">
        <v>-0.12531067430973053</v>
      </c>
      <c r="Q256">
        <v>-9.8681353032588959E-2</v>
      </c>
      <c r="R256">
        <v>-6.9088242948055267E-2</v>
      </c>
      <c r="S256">
        <v>-3.9498642086982727E-2</v>
      </c>
      <c r="T256">
        <v>-1.2865808792412281E-2</v>
      </c>
      <c r="U256" t="s">
        <v>18</v>
      </c>
      <c r="V256" t="s">
        <v>85</v>
      </c>
      <c r="W256">
        <v>76.70648193359375</v>
      </c>
    </row>
    <row r="257" spans="1:23" x14ac:dyDescent="0.25">
      <c r="A257" s="48" t="str">
        <f t="shared" si="3"/>
        <v>42233All3_8SmartAC-onlyMulti</v>
      </c>
      <c r="B257" t="s">
        <v>18</v>
      </c>
      <c r="C257" s="35">
        <v>42233</v>
      </c>
      <c r="D257">
        <v>8</v>
      </c>
      <c r="E257" t="s">
        <v>110</v>
      </c>
      <c r="F257">
        <v>1.1999338197423723</v>
      </c>
      <c r="G257">
        <v>1.0336142180311967</v>
      </c>
      <c r="H257">
        <v>1599</v>
      </c>
      <c r="I257">
        <v>1.2690220650781419</v>
      </c>
      <c r="J257">
        <v>1.1648389473297673</v>
      </c>
      <c r="K257">
        <v>1080</v>
      </c>
      <c r="L257">
        <v>-6.9088242948055267E-2</v>
      </c>
      <c r="M257">
        <v>-5.7576713562011719</v>
      </c>
      <c r="N257">
        <v>7618</v>
      </c>
      <c r="O257">
        <v>4.3868940323591232E-2</v>
      </c>
      <c r="P257">
        <v>-0.12531067430973053</v>
      </c>
      <c r="Q257">
        <v>-9.8681353032588959E-2</v>
      </c>
      <c r="R257">
        <v>-6.9088242948055267E-2</v>
      </c>
      <c r="S257">
        <v>-3.9498642086982727E-2</v>
      </c>
      <c r="T257">
        <v>-1.2865808792412281E-2</v>
      </c>
      <c r="U257" t="s">
        <v>102</v>
      </c>
      <c r="V257" t="s">
        <v>85</v>
      </c>
      <c r="W257">
        <v>76.70648193359375</v>
      </c>
    </row>
    <row r="258" spans="1:23" x14ac:dyDescent="0.25">
      <c r="A258" s="48" t="str">
        <f t="shared" ref="A258:A321" si="4">CONCATENATE(C258,B258,E258,"_",D258,U258,V258)</f>
        <v>42233All3_9AllMulti</v>
      </c>
      <c r="B258" t="s">
        <v>18</v>
      </c>
      <c r="C258" s="35">
        <v>42233</v>
      </c>
      <c r="D258">
        <v>9</v>
      </c>
      <c r="E258" t="s">
        <v>110</v>
      </c>
      <c r="F258">
        <v>1.0898232229247677</v>
      </c>
      <c r="G258">
        <v>1.1768750474459611</v>
      </c>
      <c r="H258">
        <v>1599</v>
      </c>
      <c r="I258">
        <v>1.1223127711801928</v>
      </c>
      <c r="J258">
        <v>1.2975086658772725</v>
      </c>
      <c r="K258">
        <v>1080</v>
      </c>
      <c r="L258">
        <v>-3.2489549368619919E-2</v>
      </c>
      <c r="M258">
        <v>-2.9811758995056152</v>
      </c>
      <c r="N258">
        <v>7618</v>
      </c>
      <c r="O258">
        <v>4.924440011382103E-2</v>
      </c>
      <c r="P258">
        <v>-9.5601171255111694E-2</v>
      </c>
      <c r="Q258">
        <v>-6.5708838403224945E-2</v>
      </c>
      <c r="R258">
        <v>-3.2489549368619919E-2</v>
      </c>
      <c r="S258">
        <v>7.2579848347231746E-4</v>
      </c>
      <c r="T258">
        <v>3.0622074380517006E-2</v>
      </c>
      <c r="U258" t="s">
        <v>18</v>
      </c>
      <c r="V258" t="s">
        <v>85</v>
      </c>
      <c r="W258">
        <v>81.964820861816406</v>
      </c>
    </row>
    <row r="259" spans="1:23" x14ac:dyDescent="0.25">
      <c r="A259" s="48" t="str">
        <f t="shared" si="4"/>
        <v>42233All3_9SmartAC-onlyMulti</v>
      </c>
      <c r="B259" t="s">
        <v>18</v>
      </c>
      <c r="C259" s="35">
        <v>42233</v>
      </c>
      <c r="D259">
        <v>9</v>
      </c>
      <c r="E259" t="s">
        <v>110</v>
      </c>
      <c r="F259">
        <v>1.0898232229247677</v>
      </c>
      <c r="G259">
        <v>1.1768750474459611</v>
      </c>
      <c r="H259">
        <v>1599</v>
      </c>
      <c r="I259">
        <v>1.1223127711801928</v>
      </c>
      <c r="J259">
        <v>1.2975086658772725</v>
      </c>
      <c r="K259">
        <v>1080</v>
      </c>
      <c r="L259">
        <v>-3.2489549368619919E-2</v>
      </c>
      <c r="M259">
        <v>-2.9811758995056152</v>
      </c>
      <c r="N259">
        <v>7618</v>
      </c>
      <c r="O259">
        <v>4.924440011382103E-2</v>
      </c>
      <c r="P259">
        <v>-9.5601171255111694E-2</v>
      </c>
      <c r="Q259">
        <v>-6.5708838403224945E-2</v>
      </c>
      <c r="R259">
        <v>-3.2489549368619919E-2</v>
      </c>
      <c r="S259">
        <v>7.2579848347231746E-4</v>
      </c>
      <c r="T259">
        <v>3.0622074380517006E-2</v>
      </c>
      <c r="U259" t="s">
        <v>102</v>
      </c>
      <c r="V259" t="s">
        <v>85</v>
      </c>
      <c r="W259">
        <v>81.964820861816406</v>
      </c>
    </row>
    <row r="260" spans="1:23" x14ac:dyDescent="0.25">
      <c r="A260" s="48" t="str">
        <f t="shared" si="4"/>
        <v>42233All3_10AllMulti</v>
      </c>
      <c r="B260" t="s">
        <v>18</v>
      </c>
      <c r="C260" s="35">
        <v>42233</v>
      </c>
      <c r="D260">
        <v>10</v>
      </c>
      <c r="E260" t="s">
        <v>110</v>
      </c>
      <c r="F260">
        <v>1.0183657360907747</v>
      </c>
      <c r="G260">
        <v>1.5590903758916244</v>
      </c>
      <c r="H260">
        <v>1599</v>
      </c>
      <c r="I260">
        <v>1.04623567989925</v>
      </c>
      <c r="J260">
        <v>1.7038880913517536</v>
      </c>
      <c r="K260">
        <v>1080</v>
      </c>
      <c r="L260">
        <v>-2.7869943529367447E-2</v>
      </c>
      <c r="M260">
        <v>-2.7367322444915771</v>
      </c>
      <c r="N260">
        <v>7618</v>
      </c>
      <c r="O260">
        <v>6.4871847629547119E-2</v>
      </c>
      <c r="P260">
        <v>-0.11100970208644867</v>
      </c>
      <c r="Q260">
        <v>-7.1631193161010742E-2</v>
      </c>
      <c r="R260">
        <v>-2.7869943529367447E-2</v>
      </c>
      <c r="S260">
        <v>1.5886116772890091E-2</v>
      </c>
      <c r="T260">
        <v>5.5269815027713776E-2</v>
      </c>
      <c r="U260" t="s">
        <v>18</v>
      </c>
      <c r="V260" t="s">
        <v>85</v>
      </c>
      <c r="W260">
        <v>86.910736083984375</v>
      </c>
    </row>
    <row r="261" spans="1:23" x14ac:dyDescent="0.25">
      <c r="A261" s="48" t="str">
        <f t="shared" si="4"/>
        <v>42233All3_10SmartAC-onlyMulti</v>
      </c>
      <c r="B261" t="s">
        <v>18</v>
      </c>
      <c r="C261" s="35">
        <v>42233</v>
      </c>
      <c r="D261">
        <v>10</v>
      </c>
      <c r="E261" t="s">
        <v>110</v>
      </c>
      <c r="F261">
        <v>1.0183657360907747</v>
      </c>
      <c r="G261">
        <v>1.5590903758916244</v>
      </c>
      <c r="H261">
        <v>1599</v>
      </c>
      <c r="I261">
        <v>1.04623567989925</v>
      </c>
      <c r="J261">
        <v>1.7038880913517536</v>
      </c>
      <c r="K261">
        <v>1080</v>
      </c>
      <c r="L261">
        <v>-2.7869943529367447E-2</v>
      </c>
      <c r="M261">
        <v>-2.7367322444915771</v>
      </c>
      <c r="N261">
        <v>7618</v>
      </c>
      <c r="O261">
        <v>6.4871847629547119E-2</v>
      </c>
      <c r="P261">
        <v>-0.11100970208644867</v>
      </c>
      <c r="Q261">
        <v>-7.1631193161010742E-2</v>
      </c>
      <c r="R261">
        <v>-2.7869943529367447E-2</v>
      </c>
      <c r="S261">
        <v>1.5886116772890091E-2</v>
      </c>
      <c r="T261">
        <v>5.5269815027713776E-2</v>
      </c>
      <c r="U261" t="s">
        <v>102</v>
      </c>
      <c r="V261" t="s">
        <v>85</v>
      </c>
      <c r="W261">
        <v>86.910736083984375</v>
      </c>
    </row>
    <row r="262" spans="1:23" x14ac:dyDescent="0.25">
      <c r="A262" s="48" t="str">
        <f t="shared" si="4"/>
        <v>42233All3_11AllMulti</v>
      </c>
      <c r="B262" t="s">
        <v>18</v>
      </c>
      <c r="C262" s="35">
        <v>42233</v>
      </c>
      <c r="D262">
        <v>11</v>
      </c>
      <c r="E262" t="s">
        <v>110</v>
      </c>
      <c r="F262">
        <v>1.0265371202972937</v>
      </c>
      <c r="G262">
        <v>1.9567495121457688</v>
      </c>
      <c r="H262">
        <v>1599</v>
      </c>
      <c r="I262">
        <v>1.0379646936382176</v>
      </c>
      <c r="J262">
        <v>2.0978861732354841</v>
      </c>
      <c r="K262">
        <v>1080</v>
      </c>
      <c r="L262">
        <v>-1.1427572928369045E-2</v>
      </c>
      <c r="M262">
        <v>-1.1132158041000366</v>
      </c>
      <c r="N262">
        <v>7618</v>
      </c>
      <c r="O262">
        <v>8.0434173345565796E-2</v>
      </c>
      <c r="P262">
        <v>-0.11451201140880585</v>
      </c>
      <c r="Q262">
        <v>-6.568685919046402E-2</v>
      </c>
      <c r="R262">
        <v>-1.1427572928369045E-2</v>
      </c>
      <c r="S262">
        <v>4.2825277894735336E-2</v>
      </c>
      <c r="T262">
        <v>9.1656863689422607E-2</v>
      </c>
      <c r="U262" t="s">
        <v>18</v>
      </c>
      <c r="V262" t="s">
        <v>85</v>
      </c>
      <c r="W262">
        <v>90.929115295410156</v>
      </c>
    </row>
    <row r="263" spans="1:23" x14ac:dyDescent="0.25">
      <c r="A263" s="48" t="str">
        <f t="shared" si="4"/>
        <v>42233All3_11SmartAC-onlyMulti</v>
      </c>
      <c r="B263" t="s">
        <v>18</v>
      </c>
      <c r="C263" s="35">
        <v>42233</v>
      </c>
      <c r="D263">
        <v>11</v>
      </c>
      <c r="E263" t="s">
        <v>110</v>
      </c>
      <c r="F263">
        <v>1.0265371202972937</v>
      </c>
      <c r="G263">
        <v>1.9567495121457688</v>
      </c>
      <c r="H263">
        <v>1599</v>
      </c>
      <c r="I263">
        <v>1.0379646936382176</v>
      </c>
      <c r="J263">
        <v>2.0978861732354841</v>
      </c>
      <c r="K263">
        <v>1080</v>
      </c>
      <c r="L263">
        <v>-1.1427572928369045E-2</v>
      </c>
      <c r="M263">
        <v>-1.1132158041000366</v>
      </c>
      <c r="N263">
        <v>7618</v>
      </c>
      <c r="O263">
        <v>8.0434173345565796E-2</v>
      </c>
      <c r="P263">
        <v>-0.11451201140880585</v>
      </c>
      <c r="Q263">
        <v>-6.568685919046402E-2</v>
      </c>
      <c r="R263">
        <v>-1.1427572928369045E-2</v>
      </c>
      <c r="S263">
        <v>4.2825277894735336E-2</v>
      </c>
      <c r="T263">
        <v>9.1656863689422607E-2</v>
      </c>
      <c r="U263" t="s">
        <v>102</v>
      </c>
      <c r="V263" t="s">
        <v>85</v>
      </c>
      <c r="W263">
        <v>90.929115295410156</v>
      </c>
    </row>
    <row r="264" spans="1:23" x14ac:dyDescent="0.25">
      <c r="A264" s="48" t="str">
        <f t="shared" si="4"/>
        <v>42233All3_12AllMulti</v>
      </c>
      <c r="B264" t="s">
        <v>18</v>
      </c>
      <c r="C264" s="35">
        <v>42233</v>
      </c>
      <c r="D264">
        <v>12</v>
      </c>
      <c r="E264" t="s">
        <v>110</v>
      </c>
      <c r="F264">
        <v>1.1604754447135335</v>
      </c>
      <c r="G264">
        <v>2.3538522906060564</v>
      </c>
      <c r="H264">
        <v>1599</v>
      </c>
      <c r="I264">
        <v>1.1639004702342004</v>
      </c>
      <c r="J264">
        <v>2.4699234781681563</v>
      </c>
      <c r="K264">
        <v>1080</v>
      </c>
      <c r="L264">
        <v>-3.4250256139785051E-3</v>
      </c>
      <c r="M264">
        <v>-0.2951398491859436</v>
      </c>
      <c r="N264">
        <v>7618</v>
      </c>
      <c r="O264">
        <v>9.5465622842311859E-2</v>
      </c>
      <c r="P264">
        <v>-0.12577377259731293</v>
      </c>
      <c r="Q264">
        <v>-6.7824222147464752E-2</v>
      </c>
      <c r="R264">
        <v>-3.4250256139785051E-3</v>
      </c>
      <c r="S264">
        <v>6.0966536402702332E-2</v>
      </c>
      <c r="T264">
        <v>0.11892371624708176</v>
      </c>
      <c r="U264" t="s">
        <v>18</v>
      </c>
      <c r="V264" t="s">
        <v>85</v>
      </c>
      <c r="W264">
        <v>94.256629943847656</v>
      </c>
    </row>
    <row r="265" spans="1:23" x14ac:dyDescent="0.25">
      <c r="A265" s="48" t="str">
        <f t="shared" si="4"/>
        <v>42233All3_12SmartAC-onlyMulti</v>
      </c>
      <c r="B265" t="s">
        <v>18</v>
      </c>
      <c r="C265" s="35">
        <v>42233</v>
      </c>
      <c r="D265">
        <v>12</v>
      </c>
      <c r="E265" t="s">
        <v>110</v>
      </c>
      <c r="F265">
        <v>1.1604754447135335</v>
      </c>
      <c r="G265">
        <v>2.3538522906060564</v>
      </c>
      <c r="H265">
        <v>1599</v>
      </c>
      <c r="I265">
        <v>1.1639004702342004</v>
      </c>
      <c r="J265">
        <v>2.4699234781681563</v>
      </c>
      <c r="K265">
        <v>1080</v>
      </c>
      <c r="L265">
        <v>-3.4250256139785051E-3</v>
      </c>
      <c r="M265">
        <v>-0.2951398491859436</v>
      </c>
      <c r="N265">
        <v>7618</v>
      </c>
      <c r="O265">
        <v>9.5465622842311859E-2</v>
      </c>
      <c r="P265">
        <v>-0.12577377259731293</v>
      </c>
      <c r="Q265">
        <v>-6.7824222147464752E-2</v>
      </c>
      <c r="R265">
        <v>-3.4250256139785051E-3</v>
      </c>
      <c r="S265">
        <v>6.0966536402702332E-2</v>
      </c>
      <c r="T265">
        <v>0.11892371624708176</v>
      </c>
      <c r="U265" t="s">
        <v>102</v>
      </c>
      <c r="V265" t="s">
        <v>85</v>
      </c>
      <c r="W265">
        <v>94.256629943847656</v>
      </c>
    </row>
    <row r="266" spans="1:23" x14ac:dyDescent="0.25">
      <c r="A266" s="48" t="str">
        <f t="shared" si="4"/>
        <v>42233All3_13AllMulti</v>
      </c>
      <c r="B266" t="s">
        <v>18</v>
      </c>
      <c r="C266" s="35">
        <v>42233</v>
      </c>
      <c r="D266">
        <v>13</v>
      </c>
      <c r="E266" t="s">
        <v>110</v>
      </c>
      <c r="F266">
        <v>1.3853669400555102</v>
      </c>
      <c r="G266">
        <v>2.6309421027201436</v>
      </c>
      <c r="H266">
        <v>1599</v>
      </c>
      <c r="I266">
        <v>1.4421913610166979</v>
      </c>
      <c r="J266">
        <v>2.7690037814318682</v>
      </c>
      <c r="K266">
        <v>1080</v>
      </c>
      <c r="L266">
        <v>-5.6824419647455215E-2</v>
      </c>
      <c r="M266">
        <v>-4.1017594337463379</v>
      </c>
      <c r="N266">
        <v>7618</v>
      </c>
      <c r="O266">
        <v>0.10690319538116455</v>
      </c>
      <c r="P266">
        <v>-0.19383154809474945</v>
      </c>
      <c r="Q266">
        <v>-0.1289391815662384</v>
      </c>
      <c r="R266">
        <v>-5.6824419647455215E-2</v>
      </c>
      <c r="S266">
        <v>1.5281785279512405E-2</v>
      </c>
      <c r="T266">
        <v>8.0182716250419617E-2</v>
      </c>
      <c r="U266" t="s">
        <v>18</v>
      </c>
      <c r="V266" t="s">
        <v>85</v>
      </c>
      <c r="W266">
        <v>96.887374877929688</v>
      </c>
    </row>
    <row r="267" spans="1:23" x14ac:dyDescent="0.25">
      <c r="A267" s="48" t="str">
        <f t="shared" si="4"/>
        <v>42233All3_13SmartAC-onlyMulti</v>
      </c>
      <c r="B267" t="s">
        <v>18</v>
      </c>
      <c r="C267" s="35">
        <v>42233</v>
      </c>
      <c r="D267">
        <v>13</v>
      </c>
      <c r="E267" t="s">
        <v>110</v>
      </c>
      <c r="F267">
        <v>1.3853669400555102</v>
      </c>
      <c r="G267">
        <v>2.6309421027201436</v>
      </c>
      <c r="H267">
        <v>1599</v>
      </c>
      <c r="I267">
        <v>1.4421913610166979</v>
      </c>
      <c r="J267">
        <v>2.7690037814318682</v>
      </c>
      <c r="K267">
        <v>1080</v>
      </c>
      <c r="L267">
        <v>-5.6824419647455215E-2</v>
      </c>
      <c r="M267">
        <v>-4.1017594337463379</v>
      </c>
      <c r="N267">
        <v>7618</v>
      </c>
      <c r="O267">
        <v>0.10690319538116455</v>
      </c>
      <c r="P267">
        <v>-0.19383154809474945</v>
      </c>
      <c r="Q267">
        <v>-0.1289391815662384</v>
      </c>
      <c r="R267">
        <v>-5.6824419647455215E-2</v>
      </c>
      <c r="S267">
        <v>1.5281785279512405E-2</v>
      </c>
      <c r="T267">
        <v>8.0182716250419617E-2</v>
      </c>
      <c r="U267" t="s">
        <v>102</v>
      </c>
      <c r="V267" t="s">
        <v>85</v>
      </c>
      <c r="W267">
        <v>96.887374877929688</v>
      </c>
    </row>
    <row r="268" spans="1:23" x14ac:dyDescent="0.25">
      <c r="A268" s="48" t="str">
        <f t="shared" si="4"/>
        <v>42233All3_14AllMulti</v>
      </c>
      <c r="B268" t="s">
        <v>18</v>
      </c>
      <c r="C268" s="35">
        <v>42233</v>
      </c>
      <c r="D268">
        <v>14</v>
      </c>
      <c r="E268" t="s">
        <v>110</v>
      </c>
      <c r="F268">
        <v>1.6889587567986502</v>
      </c>
      <c r="G268">
        <v>2.7977872416856515</v>
      </c>
      <c r="H268">
        <v>1599</v>
      </c>
      <c r="I268">
        <v>1.7812299531550806</v>
      </c>
      <c r="J268">
        <v>2.8766212587952493</v>
      </c>
      <c r="K268">
        <v>1080</v>
      </c>
      <c r="L268">
        <v>-9.2271193861961365E-2</v>
      </c>
      <c r="M268">
        <v>-5.4632000923156738</v>
      </c>
      <c r="N268">
        <v>7618</v>
      </c>
      <c r="O268">
        <v>0.11205939948558807</v>
      </c>
      <c r="P268">
        <v>-0.23588651418685913</v>
      </c>
      <c r="Q268">
        <v>-0.16786421835422516</v>
      </c>
      <c r="R268">
        <v>-9.2271193861961365E-2</v>
      </c>
      <c r="S268">
        <v>-1.6687128692865372E-2</v>
      </c>
      <c r="T268">
        <v>5.1344133913516998E-2</v>
      </c>
      <c r="U268" t="s">
        <v>18</v>
      </c>
      <c r="V268" t="s">
        <v>85</v>
      </c>
      <c r="W268">
        <v>99.367813110351562</v>
      </c>
    </row>
    <row r="269" spans="1:23" x14ac:dyDescent="0.25">
      <c r="A269" s="48" t="str">
        <f t="shared" si="4"/>
        <v>42233All3_14SmartAC-onlyMulti</v>
      </c>
      <c r="B269" t="s">
        <v>18</v>
      </c>
      <c r="C269" s="35">
        <v>42233</v>
      </c>
      <c r="D269">
        <v>14</v>
      </c>
      <c r="E269" t="s">
        <v>110</v>
      </c>
      <c r="F269">
        <v>1.6889587567986502</v>
      </c>
      <c r="G269">
        <v>2.7977872416856515</v>
      </c>
      <c r="H269">
        <v>1599</v>
      </c>
      <c r="I269">
        <v>1.7812299531550806</v>
      </c>
      <c r="J269">
        <v>2.8766212587952493</v>
      </c>
      <c r="K269">
        <v>1080</v>
      </c>
      <c r="L269">
        <v>-9.2271193861961365E-2</v>
      </c>
      <c r="M269">
        <v>-5.4632000923156738</v>
      </c>
      <c r="N269">
        <v>7618</v>
      </c>
      <c r="O269">
        <v>0.11205939948558807</v>
      </c>
      <c r="P269">
        <v>-0.23588651418685913</v>
      </c>
      <c r="Q269">
        <v>-0.16786421835422516</v>
      </c>
      <c r="R269">
        <v>-9.2271193861961365E-2</v>
      </c>
      <c r="S269">
        <v>-1.6687128692865372E-2</v>
      </c>
      <c r="T269">
        <v>5.1344133913516998E-2</v>
      </c>
      <c r="U269" t="s">
        <v>102</v>
      </c>
      <c r="V269" t="s">
        <v>85</v>
      </c>
      <c r="W269">
        <v>99.367813110351562</v>
      </c>
    </row>
    <row r="270" spans="1:23" x14ac:dyDescent="0.25">
      <c r="A270" s="48" t="str">
        <f t="shared" si="4"/>
        <v>42233All3_15AllMulti</v>
      </c>
      <c r="B270" t="s">
        <v>18</v>
      </c>
      <c r="C270" s="35">
        <v>42233</v>
      </c>
      <c r="D270">
        <v>15</v>
      </c>
      <c r="E270" t="s">
        <v>110</v>
      </c>
      <c r="F270">
        <v>2.1127226524680482</v>
      </c>
      <c r="G270">
        <v>2.9302355847493398</v>
      </c>
      <c r="H270">
        <v>1599</v>
      </c>
      <c r="I270">
        <v>1.9822910815113133</v>
      </c>
      <c r="J270">
        <v>2.7440036137313988</v>
      </c>
      <c r="K270">
        <v>1080</v>
      </c>
      <c r="L270">
        <v>0.13043157756328583</v>
      </c>
      <c r="M270">
        <v>6.1736249923706055</v>
      </c>
      <c r="N270">
        <v>7618</v>
      </c>
      <c r="O270">
        <v>0.11109271645545959</v>
      </c>
      <c r="P270">
        <v>-1.1944848112761974E-2</v>
      </c>
      <c r="Q270">
        <v>5.5490653961896896E-2</v>
      </c>
      <c r="R270">
        <v>0.13043157756328583</v>
      </c>
      <c r="S270">
        <v>0.20536361634731293</v>
      </c>
      <c r="T270">
        <v>0.2728080153465271</v>
      </c>
      <c r="U270" t="s">
        <v>18</v>
      </c>
      <c r="V270" t="s">
        <v>85</v>
      </c>
      <c r="W270">
        <v>100.34812164306641</v>
      </c>
    </row>
    <row r="271" spans="1:23" x14ac:dyDescent="0.25">
      <c r="A271" s="48" t="str">
        <f t="shared" si="4"/>
        <v>42233All3_15SmartAC-onlyMulti</v>
      </c>
      <c r="B271" t="s">
        <v>18</v>
      </c>
      <c r="C271" s="35">
        <v>42233</v>
      </c>
      <c r="D271">
        <v>15</v>
      </c>
      <c r="E271" t="s">
        <v>110</v>
      </c>
      <c r="F271">
        <v>2.1127226524680482</v>
      </c>
      <c r="G271">
        <v>2.9302355847493398</v>
      </c>
      <c r="H271">
        <v>1599</v>
      </c>
      <c r="I271">
        <v>1.9822910815113133</v>
      </c>
      <c r="J271">
        <v>2.7440036137313988</v>
      </c>
      <c r="K271">
        <v>1080</v>
      </c>
      <c r="L271">
        <v>0.13043157756328583</v>
      </c>
      <c r="M271">
        <v>6.1736249923706055</v>
      </c>
      <c r="N271">
        <v>7618</v>
      </c>
      <c r="O271">
        <v>0.11109271645545959</v>
      </c>
      <c r="P271">
        <v>-1.1944848112761974E-2</v>
      </c>
      <c r="Q271">
        <v>5.5490653961896896E-2</v>
      </c>
      <c r="R271">
        <v>0.13043157756328583</v>
      </c>
      <c r="S271">
        <v>0.20536361634731293</v>
      </c>
      <c r="T271">
        <v>0.2728080153465271</v>
      </c>
      <c r="U271" t="s">
        <v>102</v>
      </c>
      <c r="V271" t="s">
        <v>85</v>
      </c>
      <c r="W271">
        <v>100.34812164306641</v>
      </c>
    </row>
    <row r="272" spans="1:23" x14ac:dyDescent="0.25">
      <c r="A272" s="48" t="str">
        <f t="shared" si="4"/>
        <v>42233All3_16AllMulti</v>
      </c>
      <c r="B272" t="s">
        <v>18</v>
      </c>
      <c r="C272" s="35">
        <v>42233</v>
      </c>
      <c r="D272">
        <v>16</v>
      </c>
      <c r="E272" t="s">
        <v>110</v>
      </c>
      <c r="F272">
        <v>2.6418978435029925</v>
      </c>
      <c r="G272">
        <v>3.0258786378339178</v>
      </c>
      <c r="H272">
        <v>1599</v>
      </c>
      <c r="I272">
        <v>2.9053941782389328</v>
      </c>
      <c r="J272">
        <v>2.9581328104676436</v>
      </c>
      <c r="K272">
        <v>1080</v>
      </c>
      <c r="L272">
        <v>-0.26349633932113647</v>
      </c>
      <c r="M272">
        <v>-9.9737520217895508</v>
      </c>
      <c r="N272">
        <v>7618</v>
      </c>
      <c r="O272">
        <v>0.11759422719478607</v>
      </c>
      <c r="P272">
        <v>-0.41420510411262512</v>
      </c>
      <c r="Q272">
        <v>-0.34282305836677551</v>
      </c>
      <c r="R272">
        <v>-0.26349633932113647</v>
      </c>
      <c r="S272">
        <v>-0.18417903780937195</v>
      </c>
      <c r="T272">
        <v>-0.11278757452964783</v>
      </c>
      <c r="U272" t="s">
        <v>18</v>
      </c>
      <c r="V272" t="s">
        <v>85</v>
      </c>
      <c r="W272">
        <v>100.22512817382812</v>
      </c>
    </row>
    <row r="273" spans="1:23" x14ac:dyDescent="0.25">
      <c r="A273" s="48" t="str">
        <f t="shared" si="4"/>
        <v>42233All3_16SmartAC-onlyMulti</v>
      </c>
      <c r="B273" t="s">
        <v>18</v>
      </c>
      <c r="C273" s="35">
        <v>42233</v>
      </c>
      <c r="D273">
        <v>16</v>
      </c>
      <c r="E273" t="s">
        <v>110</v>
      </c>
      <c r="F273">
        <v>2.6418978435029925</v>
      </c>
      <c r="G273">
        <v>3.0258786378339178</v>
      </c>
      <c r="H273">
        <v>1599</v>
      </c>
      <c r="I273">
        <v>2.9053941782389328</v>
      </c>
      <c r="J273">
        <v>2.9581328104676436</v>
      </c>
      <c r="K273">
        <v>1080</v>
      </c>
      <c r="L273">
        <v>-0.26349633932113647</v>
      </c>
      <c r="M273">
        <v>-9.9737520217895508</v>
      </c>
      <c r="N273">
        <v>7618</v>
      </c>
      <c r="O273">
        <v>0.11759422719478607</v>
      </c>
      <c r="P273">
        <v>-0.41420510411262512</v>
      </c>
      <c r="Q273">
        <v>-0.34282305836677551</v>
      </c>
      <c r="R273">
        <v>-0.26349633932113647</v>
      </c>
      <c r="S273">
        <v>-0.18417903780937195</v>
      </c>
      <c r="T273">
        <v>-0.11278757452964783</v>
      </c>
      <c r="U273" t="s">
        <v>102</v>
      </c>
      <c r="V273" t="s">
        <v>85</v>
      </c>
      <c r="W273">
        <v>100.22512817382812</v>
      </c>
    </row>
    <row r="274" spans="1:23" x14ac:dyDescent="0.25">
      <c r="A274" s="48" t="str">
        <f t="shared" si="4"/>
        <v>42233All3_17AllMulti</v>
      </c>
      <c r="B274" t="s">
        <v>18</v>
      </c>
      <c r="C274" s="35">
        <v>42233</v>
      </c>
      <c r="D274">
        <v>17</v>
      </c>
      <c r="E274" t="s">
        <v>110</v>
      </c>
      <c r="F274">
        <v>3.2009479695368226</v>
      </c>
      <c r="G274">
        <v>2.9743909380531557</v>
      </c>
      <c r="H274">
        <v>1599</v>
      </c>
      <c r="I274">
        <v>3.4030346449177364</v>
      </c>
      <c r="J274">
        <v>2.9181258977515858</v>
      </c>
      <c r="K274">
        <v>1080</v>
      </c>
      <c r="L274">
        <v>-0.2020866721868515</v>
      </c>
      <c r="M274">
        <v>-6.3133382797241211</v>
      </c>
      <c r="N274">
        <v>7618</v>
      </c>
      <c r="O274">
        <v>0.11583401262760162</v>
      </c>
      <c r="P274">
        <v>-0.35053953528404236</v>
      </c>
      <c r="Q274">
        <v>-0.28022599220275879</v>
      </c>
      <c r="R274">
        <v>-0.2020866721868515</v>
      </c>
      <c r="S274">
        <v>-0.12395662814378738</v>
      </c>
      <c r="T274">
        <v>-5.3633801639080048E-2</v>
      </c>
      <c r="U274" t="s">
        <v>18</v>
      </c>
      <c r="V274" t="s">
        <v>85</v>
      </c>
      <c r="W274">
        <v>98.893280029296875</v>
      </c>
    </row>
    <row r="275" spans="1:23" x14ac:dyDescent="0.25">
      <c r="A275" s="48" t="str">
        <f t="shared" si="4"/>
        <v>42233All3_17SmartAC-onlyMulti</v>
      </c>
      <c r="B275" t="s">
        <v>18</v>
      </c>
      <c r="C275" s="35">
        <v>42233</v>
      </c>
      <c r="D275">
        <v>17</v>
      </c>
      <c r="E275" t="s">
        <v>110</v>
      </c>
      <c r="F275">
        <v>3.2009479695368226</v>
      </c>
      <c r="G275">
        <v>2.9743909380531557</v>
      </c>
      <c r="H275">
        <v>1599</v>
      </c>
      <c r="I275">
        <v>3.4030346449177364</v>
      </c>
      <c r="J275">
        <v>2.9181258977515858</v>
      </c>
      <c r="K275">
        <v>1080</v>
      </c>
      <c r="L275">
        <v>-0.2020866721868515</v>
      </c>
      <c r="M275">
        <v>-6.3133382797241211</v>
      </c>
      <c r="N275">
        <v>7618</v>
      </c>
      <c r="O275">
        <v>0.11583401262760162</v>
      </c>
      <c r="P275">
        <v>-0.35053953528404236</v>
      </c>
      <c r="Q275">
        <v>-0.28022599220275879</v>
      </c>
      <c r="R275">
        <v>-0.2020866721868515</v>
      </c>
      <c r="S275">
        <v>-0.12395662814378738</v>
      </c>
      <c r="T275">
        <v>-5.3633801639080048E-2</v>
      </c>
      <c r="U275" t="s">
        <v>102</v>
      </c>
      <c r="V275" t="s">
        <v>85</v>
      </c>
      <c r="W275">
        <v>98.893280029296875</v>
      </c>
    </row>
    <row r="276" spans="1:23" x14ac:dyDescent="0.25">
      <c r="A276" s="48" t="str">
        <f t="shared" si="4"/>
        <v>42233All3_18AllMulti</v>
      </c>
      <c r="B276" t="s">
        <v>18</v>
      </c>
      <c r="C276" s="35">
        <v>42233</v>
      </c>
      <c r="D276">
        <v>18</v>
      </c>
      <c r="E276" t="s">
        <v>110</v>
      </c>
      <c r="F276">
        <v>3.7015684629630523</v>
      </c>
      <c r="G276">
        <v>2.9030164056898244</v>
      </c>
      <c r="H276">
        <v>1599</v>
      </c>
      <c r="I276">
        <v>3.8816348335616362</v>
      </c>
      <c r="J276">
        <v>2.7848801407123593</v>
      </c>
      <c r="K276">
        <v>1080</v>
      </c>
      <c r="L276">
        <v>-0.18006637692451477</v>
      </c>
      <c r="M276">
        <v>-4.8645963668823242</v>
      </c>
      <c r="N276">
        <v>7618</v>
      </c>
      <c r="O276">
        <v>0.11158654093742371</v>
      </c>
      <c r="P276">
        <v>-0.32307568192481995</v>
      </c>
      <c r="Q276">
        <v>-0.25534042716026306</v>
      </c>
      <c r="R276">
        <v>-0.18006637692451477</v>
      </c>
      <c r="S276">
        <v>-0.10480125248432159</v>
      </c>
      <c r="T276">
        <v>-3.7057064473628998E-2</v>
      </c>
      <c r="U276" t="s">
        <v>18</v>
      </c>
      <c r="V276" t="s">
        <v>85</v>
      </c>
      <c r="W276">
        <v>96.085456848144531</v>
      </c>
    </row>
    <row r="277" spans="1:23" x14ac:dyDescent="0.25">
      <c r="A277" s="48" t="str">
        <f t="shared" si="4"/>
        <v>42233All3_18SmartAC-onlyMulti</v>
      </c>
      <c r="B277" t="s">
        <v>18</v>
      </c>
      <c r="C277" s="35">
        <v>42233</v>
      </c>
      <c r="D277">
        <v>18</v>
      </c>
      <c r="E277" t="s">
        <v>110</v>
      </c>
      <c r="F277">
        <v>3.7015684629630523</v>
      </c>
      <c r="G277">
        <v>2.9030164056898244</v>
      </c>
      <c r="H277">
        <v>1599</v>
      </c>
      <c r="I277">
        <v>3.8816348335616362</v>
      </c>
      <c r="J277">
        <v>2.7848801407123593</v>
      </c>
      <c r="K277">
        <v>1080</v>
      </c>
      <c r="L277">
        <v>-0.18006637692451477</v>
      </c>
      <c r="M277">
        <v>-4.8645963668823242</v>
      </c>
      <c r="N277">
        <v>7618</v>
      </c>
      <c r="O277">
        <v>0.11158654093742371</v>
      </c>
      <c r="P277">
        <v>-0.32307568192481995</v>
      </c>
      <c r="Q277">
        <v>-0.25534042716026306</v>
      </c>
      <c r="R277">
        <v>-0.18006637692451477</v>
      </c>
      <c r="S277">
        <v>-0.10480125248432159</v>
      </c>
      <c r="T277">
        <v>-3.7057064473628998E-2</v>
      </c>
      <c r="U277" t="s">
        <v>102</v>
      </c>
      <c r="V277" t="s">
        <v>85</v>
      </c>
      <c r="W277">
        <v>96.085456848144531</v>
      </c>
    </row>
    <row r="278" spans="1:23" x14ac:dyDescent="0.25">
      <c r="A278" s="48" t="str">
        <f t="shared" si="4"/>
        <v>42233All3_19AllMulti</v>
      </c>
      <c r="B278" t="s">
        <v>18</v>
      </c>
      <c r="C278" s="35">
        <v>42233</v>
      </c>
      <c r="D278">
        <v>19</v>
      </c>
      <c r="E278" t="s">
        <v>110</v>
      </c>
      <c r="F278">
        <v>4.012290166798862</v>
      </c>
      <c r="G278">
        <v>2.8119979135984861</v>
      </c>
      <c r="H278">
        <v>1599</v>
      </c>
      <c r="I278">
        <v>4.2025800895688512</v>
      </c>
      <c r="J278">
        <v>2.7814796834490783</v>
      </c>
      <c r="K278">
        <v>1080</v>
      </c>
      <c r="L278">
        <v>-0.1902899295091629</v>
      </c>
      <c r="M278">
        <v>-4.74267578125</v>
      </c>
      <c r="N278">
        <v>7618</v>
      </c>
      <c r="O278">
        <v>0.11003962159156799</v>
      </c>
      <c r="P278">
        <v>-0.33131670951843262</v>
      </c>
      <c r="Q278">
        <v>-0.26452046632766724</v>
      </c>
      <c r="R278">
        <v>-0.1902899295091629</v>
      </c>
      <c r="S278">
        <v>-0.11606820672750473</v>
      </c>
      <c r="T278">
        <v>-4.9263149499893188E-2</v>
      </c>
      <c r="U278" t="s">
        <v>18</v>
      </c>
      <c r="V278" t="s">
        <v>85</v>
      </c>
      <c r="W278">
        <v>90.856788635253906</v>
      </c>
    </row>
    <row r="279" spans="1:23" x14ac:dyDescent="0.25">
      <c r="A279" s="48" t="str">
        <f t="shared" si="4"/>
        <v>42233All3_19SmartAC-onlyMulti</v>
      </c>
      <c r="B279" t="s">
        <v>18</v>
      </c>
      <c r="C279" s="35">
        <v>42233</v>
      </c>
      <c r="D279">
        <v>19</v>
      </c>
      <c r="E279" t="s">
        <v>110</v>
      </c>
      <c r="F279">
        <v>4.012290166798862</v>
      </c>
      <c r="G279">
        <v>2.8119979135984861</v>
      </c>
      <c r="H279">
        <v>1599</v>
      </c>
      <c r="I279">
        <v>4.2025800895688512</v>
      </c>
      <c r="J279">
        <v>2.7814796834490783</v>
      </c>
      <c r="K279">
        <v>1080</v>
      </c>
      <c r="L279">
        <v>-0.1902899295091629</v>
      </c>
      <c r="M279">
        <v>-4.74267578125</v>
      </c>
      <c r="N279">
        <v>7618</v>
      </c>
      <c r="O279">
        <v>0.11003962159156799</v>
      </c>
      <c r="P279">
        <v>-0.33131670951843262</v>
      </c>
      <c r="Q279">
        <v>-0.26452046632766724</v>
      </c>
      <c r="R279">
        <v>-0.1902899295091629</v>
      </c>
      <c r="S279">
        <v>-0.11606820672750473</v>
      </c>
      <c r="T279">
        <v>-4.9263149499893188E-2</v>
      </c>
      <c r="U279" t="s">
        <v>102</v>
      </c>
      <c r="V279" t="s">
        <v>85</v>
      </c>
      <c r="W279">
        <v>90.856788635253906</v>
      </c>
    </row>
    <row r="280" spans="1:23" x14ac:dyDescent="0.25">
      <c r="A280" s="48" t="str">
        <f t="shared" si="4"/>
        <v>42233All3_20AllMulti</v>
      </c>
      <c r="B280" t="s">
        <v>18</v>
      </c>
      <c r="C280" s="35">
        <v>42233</v>
      </c>
      <c r="D280">
        <v>20</v>
      </c>
      <c r="E280" t="s">
        <v>110</v>
      </c>
      <c r="F280">
        <v>3.8619986042108745</v>
      </c>
      <c r="G280">
        <v>2.6212940594531755</v>
      </c>
      <c r="H280">
        <v>1599</v>
      </c>
      <c r="I280">
        <v>3.993653799383158</v>
      </c>
      <c r="J280">
        <v>2.5801195122401963</v>
      </c>
      <c r="K280">
        <v>1080</v>
      </c>
      <c r="L280">
        <v>-0.13165520131587982</v>
      </c>
      <c r="M280">
        <v>-3.4089913368225098</v>
      </c>
      <c r="N280">
        <v>7618</v>
      </c>
      <c r="O280">
        <v>0.1022794172167778</v>
      </c>
      <c r="P280">
        <v>-0.26273649930953979</v>
      </c>
      <c r="Q280">
        <v>-0.20065085589885712</v>
      </c>
      <c r="R280">
        <v>-0.13165520131587982</v>
      </c>
      <c r="S280">
        <v>-6.2667734920978546E-2</v>
      </c>
      <c r="T280">
        <v>-5.7390023721382022E-4</v>
      </c>
      <c r="U280" t="s">
        <v>18</v>
      </c>
      <c r="V280" t="s">
        <v>85</v>
      </c>
      <c r="W280">
        <v>85.044105529785156</v>
      </c>
    </row>
    <row r="281" spans="1:23" x14ac:dyDescent="0.25">
      <c r="A281" s="48" t="str">
        <f t="shared" si="4"/>
        <v>42233All3_20SmartAC-onlyMulti</v>
      </c>
      <c r="B281" t="s">
        <v>18</v>
      </c>
      <c r="C281" s="35">
        <v>42233</v>
      </c>
      <c r="D281">
        <v>20</v>
      </c>
      <c r="E281" t="s">
        <v>110</v>
      </c>
      <c r="F281">
        <v>3.8619986042108745</v>
      </c>
      <c r="G281">
        <v>2.6212940594531755</v>
      </c>
      <c r="H281">
        <v>1599</v>
      </c>
      <c r="I281">
        <v>3.993653799383158</v>
      </c>
      <c r="J281">
        <v>2.5801195122401963</v>
      </c>
      <c r="K281">
        <v>1080</v>
      </c>
      <c r="L281">
        <v>-0.13165520131587982</v>
      </c>
      <c r="M281">
        <v>-3.4089913368225098</v>
      </c>
      <c r="N281">
        <v>7618</v>
      </c>
      <c r="O281">
        <v>0.1022794172167778</v>
      </c>
      <c r="P281">
        <v>-0.26273649930953979</v>
      </c>
      <c r="Q281">
        <v>-0.20065085589885712</v>
      </c>
      <c r="R281">
        <v>-0.13165520131587982</v>
      </c>
      <c r="S281">
        <v>-6.2667734920978546E-2</v>
      </c>
      <c r="T281">
        <v>-5.7390023721382022E-4</v>
      </c>
      <c r="U281" t="s">
        <v>102</v>
      </c>
      <c r="V281" t="s">
        <v>85</v>
      </c>
      <c r="W281">
        <v>85.044105529785156</v>
      </c>
    </row>
    <row r="282" spans="1:23" x14ac:dyDescent="0.25">
      <c r="A282" s="48" t="str">
        <f t="shared" si="4"/>
        <v>42233All3_21AllMulti</v>
      </c>
      <c r="B282" t="s">
        <v>18</v>
      </c>
      <c r="C282" s="35">
        <v>42233</v>
      </c>
      <c r="D282">
        <v>21</v>
      </c>
      <c r="E282" t="s">
        <v>110</v>
      </c>
      <c r="F282">
        <v>3.6109949898947638</v>
      </c>
      <c r="G282">
        <v>2.3703637990708857</v>
      </c>
      <c r="H282">
        <v>1599</v>
      </c>
      <c r="I282">
        <v>3.6221538953790051</v>
      </c>
      <c r="J282">
        <v>2.3712551782744722</v>
      </c>
      <c r="K282">
        <v>1080</v>
      </c>
      <c r="L282">
        <v>-1.1158905923366547E-2</v>
      </c>
      <c r="M282">
        <v>-0.30902579426765442</v>
      </c>
      <c r="N282">
        <v>7618</v>
      </c>
      <c r="O282">
        <v>9.3381904065608978E-2</v>
      </c>
      <c r="P282">
        <v>-0.13083715736865997</v>
      </c>
      <c r="Q282">
        <v>-7.4152469635009766E-2</v>
      </c>
      <c r="R282">
        <v>-1.1158905923366547E-2</v>
      </c>
      <c r="S282">
        <v>5.1827188581228256E-2</v>
      </c>
      <c r="T282">
        <v>0.10851934552192688</v>
      </c>
      <c r="U282" t="s">
        <v>18</v>
      </c>
      <c r="V282" t="s">
        <v>85</v>
      </c>
      <c r="W282">
        <v>80.714889526367188</v>
      </c>
    </row>
    <row r="283" spans="1:23" x14ac:dyDescent="0.25">
      <c r="A283" s="48" t="str">
        <f t="shared" si="4"/>
        <v>42233All3_21SmartAC-onlyMulti</v>
      </c>
      <c r="B283" t="s">
        <v>18</v>
      </c>
      <c r="C283" s="35">
        <v>42233</v>
      </c>
      <c r="D283">
        <v>21</v>
      </c>
      <c r="E283" t="s">
        <v>110</v>
      </c>
      <c r="F283">
        <v>3.6109949898947638</v>
      </c>
      <c r="G283">
        <v>2.3703637990708857</v>
      </c>
      <c r="H283">
        <v>1599</v>
      </c>
      <c r="I283">
        <v>3.6221538953790051</v>
      </c>
      <c r="J283">
        <v>2.3712551782744722</v>
      </c>
      <c r="K283">
        <v>1080</v>
      </c>
      <c r="L283">
        <v>-1.1158905923366547E-2</v>
      </c>
      <c r="M283">
        <v>-0.30902579426765442</v>
      </c>
      <c r="N283">
        <v>7618</v>
      </c>
      <c r="O283">
        <v>9.3381904065608978E-2</v>
      </c>
      <c r="P283">
        <v>-0.13083715736865997</v>
      </c>
      <c r="Q283">
        <v>-7.4152469635009766E-2</v>
      </c>
      <c r="R283">
        <v>-1.1158905923366547E-2</v>
      </c>
      <c r="S283">
        <v>5.1827188581228256E-2</v>
      </c>
      <c r="T283">
        <v>0.10851934552192688</v>
      </c>
      <c r="U283" t="s">
        <v>102</v>
      </c>
      <c r="V283" t="s">
        <v>85</v>
      </c>
      <c r="W283">
        <v>80.714889526367188</v>
      </c>
    </row>
    <row r="284" spans="1:23" x14ac:dyDescent="0.25">
      <c r="A284" s="48" t="str">
        <f t="shared" si="4"/>
        <v>42233All3_22AllMulti</v>
      </c>
      <c r="B284" t="s">
        <v>18</v>
      </c>
      <c r="C284" s="35">
        <v>42233</v>
      </c>
      <c r="D284">
        <v>22</v>
      </c>
      <c r="E284" t="s">
        <v>110</v>
      </c>
      <c r="F284">
        <v>3.2457601525673248</v>
      </c>
      <c r="G284">
        <v>2.1972721244206745</v>
      </c>
      <c r="H284">
        <v>1599</v>
      </c>
      <c r="I284">
        <v>3.2119863868417049</v>
      </c>
      <c r="J284">
        <v>2.134442700669068</v>
      </c>
      <c r="K284">
        <v>1080</v>
      </c>
      <c r="L284">
        <v>3.3773764967918396E-2</v>
      </c>
      <c r="M284">
        <v>1.0405502319335937</v>
      </c>
      <c r="N284">
        <v>7618</v>
      </c>
      <c r="O284">
        <v>8.5075058043003082E-2</v>
      </c>
      <c r="P284">
        <v>-7.5258426368236542E-2</v>
      </c>
      <c r="Q284">
        <v>-2.3616166785359383E-2</v>
      </c>
      <c r="R284">
        <v>3.3773764967918396E-2</v>
      </c>
      <c r="S284">
        <v>9.1156892478466034E-2</v>
      </c>
      <c r="T284">
        <v>0.14280596375465393</v>
      </c>
      <c r="U284" t="s">
        <v>18</v>
      </c>
      <c r="V284" t="s">
        <v>85</v>
      </c>
      <c r="W284">
        <v>77.092147827148438</v>
      </c>
    </row>
    <row r="285" spans="1:23" x14ac:dyDescent="0.25">
      <c r="A285" s="48" t="str">
        <f t="shared" si="4"/>
        <v>42233All3_22SmartAC-onlyMulti</v>
      </c>
      <c r="B285" t="s">
        <v>18</v>
      </c>
      <c r="C285" s="35">
        <v>42233</v>
      </c>
      <c r="D285">
        <v>22</v>
      </c>
      <c r="E285" t="s">
        <v>110</v>
      </c>
      <c r="F285">
        <v>3.2457601525673248</v>
      </c>
      <c r="G285">
        <v>2.1972721244206745</v>
      </c>
      <c r="H285">
        <v>1599</v>
      </c>
      <c r="I285">
        <v>3.2119863868417049</v>
      </c>
      <c r="J285">
        <v>2.134442700669068</v>
      </c>
      <c r="K285">
        <v>1080</v>
      </c>
      <c r="L285">
        <v>3.3773764967918396E-2</v>
      </c>
      <c r="M285">
        <v>1.0405502319335937</v>
      </c>
      <c r="N285">
        <v>7618</v>
      </c>
      <c r="O285">
        <v>8.5075058043003082E-2</v>
      </c>
      <c r="P285">
        <v>-7.5258426368236542E-2</v>
      </c>
      <c r="Q285">
        <v>-2.3616166785359383E-2</v>
      </c>
      <c r="R285">
        <v>3.3773764967918396E-2</v>
      </c>
      <c r="S285">
        <v>9.1156892478466034E-2</v>
      </c>
      <c r="T285">
        <v>0.14280596375465393</v>
      </c>
      <c r="U285" t="s">
        <v>102</v>
      </c>
      <c r="V285" t="s">
        <v>85</v>
      </c>
      <c r="W285">
        <v>77.092147827148438</v>
      </c>
    </row>
    <row r="286" spans="1:23" x14ac:dyDescent="0.25">
      <c r="A286" s="48" t="str">
        <f t="shared" si="4"/>
        <v>42233All3_23AllMulti</v>
      </c>
      <c r="B286" t="s">
        <v>18</v>
      </c>
      <c r="C286" s="35">
        <v>42233</v>
      </c>
      <c r="D286">
        <v>23</v>
      </c>
      <c r="E286" t="s">
        <v>110</v>
      </c>
      <c r="F286">
        <v>2.6087370581422817</v>
      </c>
      <c r="G286">
        <v>1.9357117550851939</v>
      </c>
      <c r="H286">
        <v>1599</v>
      </c>
      <c r="I286">
        <v>2.5531521132389492</v>
      </c>
      <c r="J286">
        <v>1.8120008233449305</v>
      </c>
      <c r="K286">
        <v>1080</v>
      </c>
      <c r="L286">
        <v>5.5584944784641266E-2</v>
      </c>
      <c r="M286">
        <v>2.1307222843170166</v>
      </c>
      <c r="N286">
        <v>7618</v>
      </c>
      <c r="O286">
        <v>7.3372088372707367E-2</v>
      </c>
      <c r="P286">
        <v>-3.8448724895715714E-2</v>
      </c>
      <c r="Q286">
        <v>6.0896012000739574E-3</v>
      </c>
      <c r="R286">
        <v>5.5584944784641266E-2</v>
      </c>
      <c r="S286">
        <v>0.10507442057132721</v>
      </c>
      <c r="T286">
        <v>0.14961861073970795</v>
      </c>
      <c r="U286" t="s">
        <v>18</v>
      </c>
      <c r="V286" t="s">
        <v>85</v>
      </c>
      <c r="W286">
        <v>74.501312255859375</v>
      </c>
    </row>
    <row r="287" spans="1:23" x14ac:dyDescent="0.25">
      <c r="A287" s="48" t="str">
        <f t="shared" si="4"/>
        <v>42233All3_23SmartAC-onlyMulti</v>
      </c>
      <c r="B287" t="s">
        <v>18</v>
      </c>
      <c r="C287" s="35">
        <v>42233</v>
      </c>
      <c r="D287">
        <v>23</v>
      </c>
      <c r="E287" t="s">
        <v>110</v>
      </c>
      <c r="F287">
        <v>2.6087370581422817</v>
      </c>
      <c r="G287">
        <v>1.9357117550851939</v>
      </c>
      <c r="H287">
        <v>1599</v>
      </c>
      <c r="I287">
        <v>2.5531521132389492</v>
      </c>
      <c r="J287">
        <v>1.8120008233449305</v>
      </c>
      <c r="K287">
        <v>1080</v>
      </c>
      <c r="L287">
        <v>5.5584944784641266E-2</v>
      </c>
      <c r="M287">
        <v>2.1307222843170166</v>
      </c>
      <c r="N287">
        <v>7618</v>
      </c>
      <c r="O287">
        <v>7.3372088372707367E-2</v>
      </c>
      <c r="P287">
        <v>-3.8448724895715714E-2</v>
      </c>
      <c r="Q287">
        <v>6.0896012000739574E-3</v>
      </c>
      <c r="R287">
        <v>5.5584944784641266E-2</v>
      </c>
      <c r="S287">
        <v>0.10507442057132721</v>
      </c>
      <c r="T287">
        <v>0.14961861073970795</v>
      </c>
      <c r="U287" t="s">
        <v>102</v>
      </c>
      <c r="V287" t="s">
        <v>85</v>
      </c>
      <c r="W287">
        <v>74.501312255859375</v>
      </c>
    </row>
    <row r="288" spans="1:23" x14ac:dyDescent="0.25">
      <c r="A288" s="48" t="str">
        <f t="shared" si="4"/>
        <v>42233All3_24AllMulti</v>
      </c>
      <c r="B288" t="s">
        <v>18</v>
      </c>
      <c r="C288" s="35">
        <v>42233</v>
      </c>
      <c r="D288">
        <v>24</v>
      </c>
      <c r="E288" t="s">
        <v>110</v>
      </c>
      <c r="F288">
        <v>2.0478671313898844</v>
      </c>
      <c r="G288">
        <v>1.6674440392930463</v>
      </c>
      <c r="H288">
        <v>1599</v>
      </c>
      <c r="I288">
        <v>2.0614517366191145</v>
      </c>
      <c r="J288">
        <v>1.6723043778234421</v>
      </c>
      <c r="K288">
        <v>1080</v>
      </c>
      <c r="L288">
        <v>-1.3584605418145657E-2</v>
      </c>
      <c r="M288">
        <v>-0.66335386037826538</v>
      </c>
      <c r="N288">
        <v>7618</v>
      </c>
      <c r="O288">
        <v>6.5789543092250824E-2</v>
      </c>
      <c r="P288">
        <v>-9.790048748254776E-2</v>
      </c>
      <c r="Q288">
        <v>-5.7964913547039032E-2</v>
      </c>
      <c r="R288">
        <v>-1.3584605418145657E-2</v>
      </c>
      <c r="S288">
        <v>3.0790440738201141E-2</v>
      </c>
      <c r="T288">
        <v>7.0731274783611298E-2</v>
      </c>
      <c r="U288" t="s">
        <v>18</v>
      </c>
      <c r="V288" t="s">
        <v>85</v>
      </c>
      <c r="W288">
        <v>72.253608703613281</v>
      </c>
    </row>
    <row r="289" spans="1:23" x14ac:dyDescent="0.25">
      <c r="A289" s="48" t="str">
        <f t="shared" si="4"/>
        <v>42233All3_24SmartAC-onlyMulti</v>
      </c>
      <c r="B289" t="s">
        <v>18</v>
      </c>
      <c r="C289" s="35">
        <v>42233</v>
      </c>
      <c r="D289">
        <v>24</v>
      </c>
      <c r="E289" t="s">
        <v>110</v>
      </c>
      <c r="F289">
        <v>2.0478671313898844</v>
      </c>
      <c r="G289">
        <v>1.6674440392930463</v>
      </c>
      <c r="H289">
        <v>1599</v>
      </c>
      <c r="I289">
        <v>2.0614517366191145</v>
      </c>
      <c r="J289">
        <v>1.6723043778234421</v>
      </c>
      <c r="K289">
        <v>1080</v>
      </c>
      <c r="L289">
        <v>-1.3584605418145657E-2</v>
      </c>
      <c r="M289">
        <v>-0.66335386037826538</v>
      </c>
      <c r="N289">
        <v>7618</v>
      </c>
      <c r="O289">
        <v>6.5789543092250824E-2</v>
      </c>
      <c r="P289">
        <v>-9.790048748254776E-2</v>
      </c>
      <c r="Q289">
        <v>-5.7964913547039032E-2</v>
      </c>
      <c r="R289">
        <v>-1.3584605418145657E-2</v>
      </c>
      <c r="S289">
        <v>3.0790440738201141E-2</v>
      </c>
      <c r="T289">
        <v>7.0731274783611298E-2</v>
      </c>
      <c r="U289" t="s">
        <v>102</v>
      </c>
      <c r="V289" t="s">
        <v>85</v>
      </c>
      <c r="W289">
        <v>72.253608703613281</v>
      </c>
    </row>
    <row r="290" spans="1:23" x14ac:dyDescent="0.25">
      <c r="A290" s="48" t="str">
        <f t="shared" si="4"/>
        <v>42233All4_1AllAll</v>
      </c>
      <c r="B290" t="s">
        <v>18</v>
      </c>
      <c r="C290" s="35">
        <v>42233</v>
      </c>
      <c r="D290">
        <v>1</v>
      </c>
      <c r="E290" t="s">
        <v>111</v>
      </c>
      <c r="F290">
        <v>1.1659923791885376</v>
      </c>
      <c r="G290">
        <v>6.0617807321250439E-3</v>
      </c>
      <c r="H290">
        <v>42416</v>
      </c>
      <c r="I290">
        <v>1.1540157794952393</v>
      </c>
      <c r="J290">
        <v>4.2954003438353539E-3</v>
      </c>
      <c r="K290">
        <v>11196</v>
      </c>
      <c r="L290">
        <v>1.197659969329834E-2</v>
      </c>
      <c r="M290">
        <v>1.0271593332290649</v>
      </c>
      <c r="N290">
        <v>109482</v>
      </c>
      <c r="O290">
        <v>7.4293771758675575E-3</v>
      </c>
      <c r="P290">
        <v>2.4551099631935358E-3</v>
      </c>
      <c r="Q290">
        <v>6.9648902863264084E-3</v>
      </c>
      <c r="R290">
        <v>1.197659969329834E-2</v>
      </c>
      <c r="S290">
        <v>1.6987714916467667E-2</v>
      </c>
      <c r="T290">
        <v>2.1498089656233788E-2</v>
      </c>
      <c r="U290" t="s">
        <v>18</v>
      </c>
      <c r="V290" t="s">
        <v>18</v>
      </c>
      <c r="W290">
        <v>76.459487915039063</v>
      </c>
    </row>
    <row r="291" spans="1:23" x14ac:dyDescent="0.25">
      <c r="A291" s="48" t="str">
        <f t="shared" si="4"/>
        <v>42233All4_1SmartAC-onlyAll</v>
      </c>
      <c r="B291" t="s">
        <v>18</v>
      </c>
      <c r="C291" s="35">
        <v>42233</v>
      </c>
      <c r="D291">
        <v>1</v>
      </c>
      <c r="E291" t="s">
        <v>111</v>
      </c>
      <c r="F291">
        <v>1.1659923791885376</v>
      </c>
      <c r="G291">
        <v>6.0617807321250439E-3</v>
      </c>
      <c r="H291">
        <v>42416</v>
      </c>
      <c r="I291">
        <v>1.1540157794952393</v>
      </c>
      <c r="J291">
        <v>4.2954003438353539E-3</v>
      </c>
      <c r="K291">
        <v>11196</v>
      </c>
      <c r="L291">
        <v>1.197659969329834E-2</v>
      </c>
      <c r="M291">
        <v>1.0271593332290649</v>
      </c>
      <c r="N291">
        <v>109482</v>
      </c>
      <c r="O291">
        <v>7.4293771758675575E-3</v>
      </c>
      <c r="P291">
        <v>2.4551099631935358E-3</v>
      </c>
      <c r="Q291">
        <v>6.9648902863264084E-3</v>
      </c>
      <c r="R291">
        <v>1.197659969329834E-2</v>
      </c>
      <c r="S291">
        <v>1.6987714916467667E-2</v>
      </c>
      <c r="T291">
        <v>2.1498089656233788E-2</v>
      </c>
      <c r="U291" t="s">
        <v>102</v>
      </c>
      <c r="V291" t="s">
        <v>18</v>
      </c>
      <c r="W291">
        <v>76.459487915039063</v>
      </c>
    </row>
    <row r="292" spans="1:23" x14ac:dyDescent="0.25">
      <c r="A292" s="48" t="str">
        <f t="shared" si="4"/>
        <v>42233All4_2AllAll</v>
      </c>
      <c r="B292" t="s">
        <v>18</v>
      </c>
      <c r="C292" s="35">
        <v>42233</v>
      </c>
      <c r="D292">
        <v>2</v>
      </c>
      <c r="E292" t="s">
        <v>111</v>
      </c>
      <c r="F292">
        <v>0.97624313831329346</v>
      </c>
      <c r="G292">
        <v>5.3321663290262222E-3</v>
      </c>
      <c r="H292">
        <v>42416</v>
      </c>
      <c r="I292">
        <v>0.96836525201797485</v>
      </c>
      <c r="J292">
        <v>3.6938658449798822E-3</v>
      </c>
      <c r="K292">
        <v>11196</v>
      </c>
      <c r="L292">
        <v>7.8778862953186035E-3</v>
      </c>
      <c r="M292">
        <v>0.80695945024490356</v>
      </c>
      <c r="N292">
        <v>109482</v>
      </c>
      <c r="O292">
        <v>6.4866510219871998E-3</v>
      </c>
      <c r="P292">
        <v>-4.3540564365684986E-4</v>
      </c>
      <c r="Q292">
        <v>3.5021211951971054E-3</v>
      </c>
      <c r="R292">
        <v>7.8778862953186035E-3</v>
      </c>
      <c r="S292">
        <v>1.2253132648766041E-2</v>
      </c>
      <c r="T292">
        <v>1.6191178932785988E-2</v>
      </c>
      <c r="U292" t="s">
        <v>18</v>
      </c>
      <c r="V292" t="s">
        <v>18</v>
      </c>
      <c r="W292">
        <v>74.85205078125</v>
      </c>
    </row>
    <row r="293" spans="1:23" x14ac:dyDescent="0.25">
      <c r="A293" s="48" t="str">
        <f t="shared" si="4"/>
        <v>42233All4_2SmartAC-onlyAll</v>
      </c>
      <c r="B293" t="s">
        <v>18</v>
      </c>
      <c r="C293" s="35">
        <v>42233</v>
      </c>
      <c r="D293">
        <v>2</v>
      </c>
      <c r="E293" t="s">
        <v>111</v>
      </c>
      <c r="F293">
        <v>0.97624313831329346</v>
      </c>
      <c r="G293">
        <v>5.3321663290262222E-3</v>
      </c>
      <c r="H293">
        <v>42416</v>
      </c>
      <c r="I293">
        <v>0.96836525201797485</v>
      </c>
      <c r="J293">
        <v>3.6938658449798822E-3</v>
      </c>
      <c r="K293">
        <v>11196</v>
      </c>
      <c r="L293">
        <v>7.8778862953186035E-3</v>
      </c>
      <c r="M293">
        <v>0.80695945024490356</v>
      </c>
      <c r="N293">
        <v>109482</v>
      </c>
      <c r="O293">
        <v>6.4866510219871998E-3</v>
      </c>
      <c r="P293">
        <v>-4.3540564365684986E-4</v>
      </c>
      <c r="Q293">
        <v>3.5021211951971054E-3</v>
      </c>
      <c r="R293">
        <v>7.8778862953186035E-3</v>
      </c>
      <c r="S293">
        <v>1.2253132648766041E-2</v>
      </c>
      <c r="T293">
        <v>1.6191178932785988E-2</v>
      </c>
      <c r="U293" t="s">
        <v>102</v>
      </c>
      <c r="V293" t="s">
        <v>18</v>
      </c>
      <c r="W293">
        <v>74.85205078125</v>
      </c>
    </row>
    <row r="294" spans="1:23" x14ac:dyDescent="0.25">
      <c r="A294" s="48" t="str">
        <f t="shared" si="4"/>
        <v>42233All4_3AllAll</v>
      </c>
      <c r="B294" t="s">
        <v>18</v>
      </c>
      <c r="C294" s="35">
        <v>42233</v>
      </c>
      <c r="D294">
        <v>3</v>
      </c>
      <c r="E294" t="s">
        <v>111</v>
      </c>
      <c r="F294">
        <v>0.85069555044174194</v>
      </c>
      <c r="G294">
        <v>4.6536289155483246E-3</v>
      </c>
      <c r="H294">
        <v>42416</v>
      </c>
      <c r="I294">
        <v>0.85368317365646362</v>
      </c>
      <c r="J294">
        <v>3.2976088114082813E-3</v>
      </c>
      <c r="K294">
        <v>11196</v>
      </c>
      <c r="L294">
        <v>-2.9876232147216797E-3</v>
      </c>
      <c r="M294">
        <v>-0.35119768977165222</v>
      </c>
      <c r="N294">
        <v>109482</v>
      </c>
      <c r="O294">
        <v>5.7035502977669239E-3</v>
      </c>
      <c r="P294">
        <v>-1.0297292843461037E-2</v>
      </c>
      <c r="Q294">
        <v>-6.8351239897310734E-3</v>
      </c>
      <c r="R294">
        <v>-2.9876232147216797E-3</v>
      </c>
      <c r="S294">
        <v>8.5942144505679607E-4</v>
      </c>
      <c r="T294">
        <v>4.3220468796789646E-3</v>
      </c>
      <c r="U294" t="s">
        <v>18</v>
      </c>
      <c r="V294" t="s">
        <v>18</v>
      </c>
      <c r="W294">
        <v>73.450973510742187</v>
      </c>
    </row>
    <row r="295" spans="1:23" x14ac:dyDescent="0.25">
      <c r="A295" s="48" t="str">
        <f t="shared" si="4"/>
        <v>42233All4_3SmartAC-onlyAll</v>
      </c>
      <c r="B295" t="s">
        <v>18</v>
      </c>
      <c r="C295" s="35">
        <v>42233</v>
      </c>
      <c r="D295">
        <v>3</v>
      </c>
      <c r="E295" t="s">
        <v>111</v>
      </c>
      <c r="F295">
        <v>0.85069555044174194</v>
      </c>
      <c r="G295">
        <v>4.6536289155483246E-3</v>
      </c>
      <c r="H295">
        <v>42416</v>
      </c>
      <c r="I295">
        <v>0.85368317365646362</v>
      </c>
      <c r="J295">
        <v>3.2976088114082813E-3</v>
      </c>
      <c r="K295">
        <v>11196</v>
      </c>
      <c r="L295">
        <v>-2.9876232147216797E-3</v>
      </c>
      <c r="M295">
        <v>-0.35119768977165222</v>
      </c>
      <c r="N295">
        <v>109482</v>
      </c>
      <c r="O295">
        <v>5.7035502977669239E-3</v>
      </c>
      <c r="P295">
        <v>-1.0297292843461037E-2</v>
      </c>
      <c r="Q295">
        <v>-6.8351239897310734E-3</v>
      </c>
      <c r="R295">
        <v>-2.9876232147216797E-3</v>
      </c>
      <c r="S295">
        <v>8.5942144505679607E-4</v>
      </c>
      <c r="T295">
        <v>4.3220468796789646E-3</v>
      </c>
      <c r="U295" t="s">
        <v>102</v>
      </c>
      <c r="V295" t="s">
        <v>18</v>
      </c>
      <c r="W295">
        <v>73.450973510742187</v>
      </c>
    </row>
    <row r="296" spans="1:23" x14ac:dyDescent="0.25">
      <c r="A296" s="48" t="str">
        <f t="shared" si="4"/>
        <v>42233All4_4AllAll</v>
      </c>
      <c r="B296" t="s">
        <v>18</v>
      </c>
      <c r="C296" s="35">
        <v>42233</v>
      </c>
      <c r="D296">
        <v>4</v>
      </c>
      <c r="E296" t="s">
        <v>111</v>
      </c>
      <c r="F296">
        <v>0.77266782522201538</v>
      </c>
      <c r="G296">
        <v>4.2281639762222767E-3</v>
      </c>
      <c r="H296">
        <v>42416</v>
      </c>
      <c r="I296">
        <v>0.77332901954650879</v>
      </c>
      <c r="J296">
        <v>2.9363441281020641E-3</v>
      </c>
      <c r="K296">
        <v>11196</v>
      </c>
      <c r="L296">
        <v>-6.611943244934082E-4</v>
      </c>
      <c r="M296">
        <v>-8.5572905838489532E-2</v>
      </c>
      <c r="N296">
        <v>109482</v>
      </c>
      <c r="O296">
        <v>5.1477649249136448E-3</v>
      </c>
      <c r="P296">
        <v>-7.2585698217153549E-3</v>
      </c>
      <c r="Q296">
        <v>-4.1337735019624233E-3</v>
      </c>
      <c r="R296">
        <v>-6.611943244934082E-4</v>
      </c>
      <c r="S296">
        <v>2.8109732083976269E-3</v>
      </c>
      <c r="T296">
        <v>5.9361811727285385E-3</v>
      </c>
      <c r="U296" t="s">
        <v>18</v>
      </c>
      <c r="V296" t="s">
        <v>18</v>
      </c>
      <c r="W296">
        <v>71.604782104492188</v>
      </c>
    </row>
    <row r="297" spans="1:23" x14ac:dyDescent="0.25">
      <c r="A297" s="48" t="str">
        <f t="shared" si="4"/>
        <v>42233All4_4SmartAC-onlyAll</v>
      </c>
      <c r="B297" t="s">
        <v>18</v>
      </c>
      <c r="C297" s="35">
        <v>42233</v>
      </c>
      <c r="D297">
        <v>4</v>
      </c>
      <c r="E297" t="s">
        <v>111</v>
      </c>
      <c r="F297">
        <v>0.77266782522201538</v>
      </c>
      <c r="G297">
        <v>4.2281639762222767E-3</v>
      </c>
      <c r="H297">
        <v>42416</v>
      </c>
      <c r="I297">
        <v>0.77332901954650879</v>
      </c>
      <c r="J297">
        <v>2.9363441281020641E-3</v>
      </c>
      <c r="K297">
        <v>11196</v>
      </c>
      <c r="L297">
        <v>-6.611943244934082E-4</v>
      </c>
      <c r="M297">
        <v>-8.5572905838489532E-2</v>
      </c>
      <c r="N297">
        <v>109482</v>
      </c>
      <c r="O297">
        <v>5.1477649249136448E-3</v>
      </c>
      <c r="P297">
        <v>-7.2585698217153549E-3</v>
      </c>
      <c r="Q297">
        <v>-4.1337735019624233E-3</v>
      </c>
      <c r="R297">
        <v>-6.611943244934082E-4</v>
      </c>
      <c r="S297">
        <v>2.8109732083976269E-3</v>
      </c>
      <c r="T297">
        <v>5.9361811727285385E-3</v>
      </c>
      <c r="U297" t="s">
        <v>102</v>
      </c>
      <c r="V297" t="s">
        <v>18</v>
      </c>
      <c r="W297">
        <v>71.604782104492188</v>
      </c>
    </row>
    <row r="298" spans="1:23" x14ac:dyDescent="0.25">
      <c r="A298" s="48" t="str">
        <f t="shared" si="4"/>
        <v>42233All4_5AllAll</v>
      </c>
      <c r="B298" t="s">
        <v>18</v>
      </c>
      <c r="C298" s="35">
        <v>42233</v>
      </c>
      <c r="D298">
        <v>5</v>
      </c>
      <c r="E298" t="s">
        <v>111</v>
      </c>
      <c r="F298">
        <v>0.73146063089370728</v>
      </c>
      <c r="G298">
        <v>3.9117336273193359E-3</v>
      </c>
      <c r="H298">
        <v>42416</v>
      </c>
      <c r="I298">
        <v>0.73377412557601929</v>
      </c>
      <c r="J298">
        <v>2.682102844119072E-3</v>
      </c>
      <c r="K298">
        <v>11196</v>
      </c>
      <c r="L298">
        <v>-2.3134946823120117E-3</v>
      </c>
      <c r="M298">
        <v>-0.31628423929214478</v>
      </c>
      <c r="N298">
        <v>109482</v>
      </c>
      <c r="O298">
        <v>4.742924589663744E-3</v>
      </c>
      <c r="P298">
        <v>-8.3920266479253769E-3</v>
      </c>
      <c r="Q298">
        <v>-5.5129765532910824E-3</v>
      </c>
      <c r="R298">
        <v>-2.3134946823120117E-3</v>
      </c>
      <c r="S298">
        <v>8.856079657562077E-4</v>
      </c>
      <c r="T298">
        <v>3.7650375161319971E-3</v>
      </c>
      <c r="U298" t="s">
        <v>18</v>
      </c>
      <c r="V298" t="s">
        <v>18</v>
      </c>
      <c r="W298">
        <v>70.029167175292969</v>
      </c>
    </row>
    <row r="299" spans="1:23" x14ac:dyDescent="0.25">
      <c r="A299" s="48" t="str">
        <f t="shared" si="4"/>
        <v>42233All4_5SmartAC-onlyAll</v>
      </c>
      <c r="B299" t="s">
        <v>18</v>
      </c>
      <c r="C299" s="35">
        <v>42233</v>
      </c>
      <c r="D299">
        <v>5</v>
      </c>
      <c r="E299" t="s">
        <v>111</v>
      </c>
      <c r="F299">
        <v>0.73146063089370728</v>
      </c>
      <c r="G299">
        <v>3.9117336273193359E-3</v>
      </c>
      <c r="H299">
        <v>42416</v>
      </c>
      <c r="I299">
        <v>0.73377412557601929</v>
      </c>
      <c r="J299">
        <v>2.682102844119072E-3</v>
      </c>
      <c r="K299">
        <v>11196</v>
      </c>
      <c r="L299">
        <v>-2.3134946823120117E-3</v>
      </c>
      <c r="M299">
        <v>-0.31628423929214478</v>
      </c>
      <c r="N299">
        <v>109482</v>
      </c>
      <c r="O299">
        <v>4.742924589663744E-3</v>
      </c>
      <c r="P299">
        <v>-8.3920266479253769E-3</v>
      </c>
      <c r="Q299">
        <v>-5.5129765532910824E-3</v>
      </c>
      <c r="R299">
        <v>-2.3134946823120117E-3</v>
      </c>
      <c r="S299">
        <v>8.856079657562077E-4</v>
      </c>
      <c r="T299">
        <v>3.7650375161319971E-3</v>
      </c>
      <c r="U299" t="s">
        <v>102</v>
      </c>
      <c r="V299" t="s">
        <v>18</v>
      </c>
      <c r="W299">
        <v>70.029167175292969</v>
      </c>
    </row>
    <row r="300" spans="1:23" x14ac:dyDescent="0.25">
      <c r="A300" s="48" t="str">
        <f t="shared" si="4"/>
        <v>42233All4_6AllAll</v>
      </c>
      <c r="B300" t="s">
        <v>18</v>
      </c>
      <c r="C300" s="35">
        <v>42233</v>
      </c>
      <c r="D300">
        <v>6</v>
      </c>
      <c r="E300" t="s">
        <v>111</v>
      </c>
      <c r="F300">
        <v>0.74026930332183838</v>
      </c>
      <c r="G300">
        <v>3.7714941427111626E-3</v>
      </c>
      <c r="H300">
        <v>42416</v>
      </c>
      <c r="I300">
        <v>0.74903297424316406</v>
      </c>
      <c r="J300">
        <v>2.7509951032698154E-3</v>
      </c>
      <c r="K300">
        <v>11196</v>
      </c>
      <c r="L300">
        <v>-8.7636709213256836E-3</v>
      </c>
      <c r="M300">
        <v>-1.1838489770889282</v>
      </c>
      <c r="N300">
        <v>109482</v>
      </c>
      <c r="O300">
        <v>4.6682055108249187E-3</v>
      </c>
      <c r="P300">
        <v>-1.4746443368494511E-2</v>
      </c>
      <c r="Q300">
        <v>-1.1912749148905277E-2</v>
      </c>
      <c r="R300">
        <v>-8.7636709213256836E-3</v>
      </c>
      <c r="S300">
        <v>-5.6149661540985107E-3</v>
      </c>
      <c r="T300">
        <v>-2.7808987069875002E-3</v>
      </c>
      <c r="U300" t="s">
        <v>18</v>
      </c>
      <c r="V300" t="s">
        <v>18</v>
      </c>
      <c r="W300">
        <v>69.119918823242188</v>
      </c>
    </row>
    <row r="301" spans="1:23" x14ac:dyDescent="0.25">
      <c r="A301" s="48" t="str">
        <f t="shared" si="4"/>
        <v>42233All4_6SmartAC-onlyAll</v>
      </c>
      <c r="B301" t="s">
        <v>18</v>
      </c>
      <c r="C301" s="35">
        <v>42233</v>
      </c>
      <c r="D301">
        <v>6</v>
      </c>
      <c r="E301" t="s">
        <v>111</v>
      </c>
      <c r="F301">
        <v>0.74026930332183838</v>
      </c>
      <c r="G301">
        <v>3.7714941427111626E-3</v>
      </c>
      <c r="H301">
        <v>42416</v>
      </c>
      <c r="I301">
        <v>0.74903297424316406</v>
      </c>
      <c r="J301">
        <v>2.7509951032698154E-3</v>
      </c>
      <c r="K301">
        <v>11196</v>
      </c>
      <c r="L301">
        <v>-8.7636709213256836E-3</v>
      </c>
      <c r="M301">
        <v>-1.1838489770889282</v>
      </c>
      <c r="N301">
        <v>109482</v>
      </c>
      <c r="O301">
        <v>4.6682055108249187E-3</v>
      </c>
      <c r="P301">
        <v>-1.4746443368494511E-2</v>
      </c>
      <c r="Q301">
        <v>-1.1912749148905277E-2</v>
      </c>
      <c r="R301">
        <v>-8.7636709213256836E-3</v>
      </c>
      <c r="S301">
        <v>-5.6149661540985107E-3</v>
      </c>
      <c r="T301">
        <v>-2.7808987069875002E-3</v>
      </c>
      <c r="U301" t="s">
        <v>102</v>
      </c>
      <c r="V301" t="s">
        <v>18</v>
      </c>
      <c r="W301">
        <v>69.119918823242188</v>
      </c>
    </row>
    <row r="302" spans="1:23" x14ac:dyDescent="0.25">
      <c r="A302" s="48" t="str">
        <f t="shared" si="4"/>
        <v>42233All4_7AllAll</v>
      </c>
      <c r="B302" t="s">
        <v>18</v>
      </c>
      <c r="C302" s="35">
        <v>42233</v>
      </c>
      <c r="D302">
        <v>7</v>
      </c>
      <c r="E302" t="s">
        <v>111</v>
      </c>
      <c r="F302">
        <v>0.80608975887298584</v>
      </c>
      <c r="G302">
        <v>3.9487630128860474E-3</v>
      </c>
      <c r="H302">
        <v>42416</v>
      </c>
      <c r="I302">
        <v>0.81375139951705933</v>
      </c>
      <c r="J302">
        <v>2.9930225573480129E-3</v>
      </c>
      <c r="K302">
        <v>11196</v>
      </c>
      <c r="L302">
        <v>-7.6616406440734863E-3</v>
      </c>
      <c r="M302">
        <v>-0.95046991109848022</v>
      </c>
      <c r="N302">
        <v>109482</v>
      </c>
      <c r="O302">
        <v>4.9548875540494919E-3</v>
      </c>
      <c r="P302">
        <v>-1.4011824503540993E-2</v>
      </c>
      <c r="Q302">
        <v>-1.1004108935594559E-2</v>
      </c>
      <c r="R302">
        <v>-7.6616406440734863E-3</v>
      </c>
      <c r="S302">
        <v>-4.3195690959692001E-3</v>
      </c>
      <c r="T302">
        <v>-1.3114567846059799E-3</v>
      </c>
      <c r="U302" t="s">
        <v>18</v>
      </c>
      <c r="V302" t="s">
        <v>18</v>
      </c>
      <c r="W302">
        <v>71.716262817382813</v>
      </c>
    </row>
    <row r="303" spans="1:23" x14ac:dyDescent="0.25">
      <c r="A303" s="48" t="str">
        <f t="shared" si="4"/>
        <v>42233All4_7SmartAC-onlyAll</v>
      </c>
      <c r="B303" t="s">
        <v>18</v>
      </c>
      <c r="C303" s="35">
        <v>42233</v>
      </c>
      <c r="D303">
        <v>7</v>
      </c>
      <c r="E303" t="s">
        <v>111</v>
      </c>
      <c r="F303">
        <v>0.80608975887298584</v>
      </c>
      <c r="G303">
        <v>3.9487630128860474E-3</v>
      </c>
      <c r="H303">
        <v>42416</v>
      </c>
      <c r="I303">
        <v>0.81375139951705933</v>
      </c>
      <c r="J303">
        <v>2.9930225573480129E-3</v>
      </c>
      <c r="K303">
        <v>11196</v>
      </c>
      <c r="L303">
        <v>-7.6616406440734863E-3</v>
      </c>
      <c r="M303">
        <v>-0.95046991109848022</v>
      </c>
      <c r="N303">
        <v>109482</v>
      </c>
      <c r="O303">
        <v>4.9548875540494919E-3</v>
      </c>
      <c r="P303">
        <v>-1.4011824503540993E-2</v>
      </c>
      <c r="Q303">
        <v>-1.1004108935594559E-2</v>
      </c>
      <c r="R303">
        <v>-7.6616406440734863E-3</v>
      </c>
      <c r="S303">
        <v>-4.3195690959692001E-3</v>
      </c>
      <c r="T303">
        <v>-1.3114567846059799E-3</v>
      </c>
      <c r="U303" t="s">
        <v>102</v>
      </c>
      <c r="V303" t="s">
        <v>18</v>
      </c>
      <c r="W303">
        <v>71.716262817382813</v>
      </c>
    </row>
    <row r="304" spans="1:23" x14ac:dyDescent="0.25">
      <c r="A304" s="48" t="str">
        <f t="shared" si="4"/>
        <v>42233All4_8AllAll</v>
      </c>
      <c r="B304" t="s">
        <v>18</v>
      </c>
      <c r="C304" s="35">
        <v>42233</v>
      </c>
      <c r="D304">
        <v>8</v>
      </c>
      <c r="E304" t="s">
        <v>111</v>
      </c>
      <c r="F304">
        <v>0.82095038890838623</v>
      </c>
      <c r="G304">
        <v>4.1028363630175591E-3</v>
      </c>
      <c r="H304">
        <v>42416</v>
      </c>
      <c r="I304">
        <v>0.83594024181365967</v>
      </c>
      <c r="J304">
        <v>3.2544052228331566E-3</v>
      </c>
      <c r="K304">
        <v>11196</v>
      </c>
      <c r="L304">
        <v>-1.4989852905273438E-2</v>
      </c>
      <c r="M304">
        <v>-1.8259146213531494</v>
      </c>
      <c r="N304">
        <v>109482</v>
      </c>
      <c r="O304">
        <v>5.2368328906595707E-3</v>
      </c>
      <c r="P304">
        <v>-2.1701378747820854E-2</v>
      </c>
      <c r="Q304">
        <v>-1.8522515892982483E-2</v>
      </c>
      <c r="R304">
        <v>-1.4989852905273438E-2</v>
      </c>
      <c r="S304">
        <v>-1.1457609012722969E-2</v>
      </c>
      <c r="T304">
        <v>-8.2783279940485954E-3</v>
      </c>
      <c r="U304" t="s">
        <v>18</v>
      </c>
      <c r="V304" t="s">
        <v>18</v>
      </c>
      <c r="W304">
        <v>76.71417236328125</v>
      </c>
    </row>
    <row r="305" spans="1:23" x14ac:dyDescent="0.25">
      <c r="A305" s="48" t="str">
        <f t="shared" si="4"/>
        <v>42233All4_8SmartAC-onlyAll</v>
      </c>
      <c r="B305" t="s">
        <v>18</v>
      </c>
      <c r="C305" s="35">
        <v>42233</v>
      </c>
      <c r="D305">
        <v>8</v>
      </c>
      <c r="E305" t="s">
        <v>111</v>
      </c>
      <c r="F305">
        <v>0.82095038890838623</v>
      </c>
      <c r="G305">
        <v>4.1028363630175591E-3</v>
      </c>
      <c r="H305">
        <v>42416</v>
      </c>
      <c r="I305">
        <v>0.83594024181365967</v>
      </c>
      <c r="J305">
        <v>3.2544052228331566E-3</v>
      </c>
      <c r="K305">
        <v>11196</v>
      </c>
      <c r="L305">
        <v>-1.4989852905273438E-2</v>
      </c>
      <c r="M305">
        <v>-1.8259146213531494</v>
      </c>
      <c r="N305">
        <v>109482</v>
      </c>
      <c r="O305">
        <v>5.2368328906595707E-3</v>
      </c>
      <c r="P305">
        <v>-2.1701378747820854E-2</v>
      </c>
      <c r="Q305">
        <v>-1.8522515892982483E-2</v>
      </c>
      <c r="R305">
        <v>-1.4989852905273438E-2</v>
      </c>
      <c r="S305">
        <v>-1.1457609012722969E-2</v>
      </c>
      <c r="T305">
        <v>-8.2783279940485954E-3</v>
      </c>
      <c r="U305" t="s">
        <v>102</v>
      </c>
      <c r="V305" t="s">
        <v>18</v>
      </c>
      <c r="W305">
        <v>76.71417236328125</v>
      </c>
    </row>
    <row r="306" spans="1:23" x14ac:dyDescent="0.25">
      <c r="A306" s="48" t="str">
        <f t="shared" si="4"/>
        <v>42233All4_9AllAll</v>
      </c>
      <c r="B306" t="s">
        <v>18</v>
      </c>
      <c r="C306" s="35">
        <v>42233</v>
      </c>
      <c r="D306">
        <v>9</v>
      </c>
      <c r="E306" t="s">
        <v>111</v>
      </c>
      <c r="F306">
        <v>0.79567229747772217</v>
      </c>
      <c r="G306">
        <v>4.6704499982297421E-3</v>
      </c>
      <c r="H306">
        <v>42416</v>
      </c>
      <c r="I306">
        <v>0.81816452741622925</v>
      </c>
      <c r="J306">
        <v>3.99369141086936E-3</v>
      </c>
      <c r="K306">
        <v>11196</v>
      </c>
      <c r="L306">
        <v>-2.249222993850708E-2</v>
      </c>
      <c r="M306">
        <v>-2.8268208503723145</v>
      </c>
      <c r="N306">
        <v>109482</v>
      </c>
      <c r="O306">
        <v>6.1451341025531292E-3</v>
      </c>
      <c r="P306">
        <v>-3.0367834493517876E-2</v>
      </c>
      <c r="Q306">
        <v>-2.6637613773345947E-2</v>
      </c>
      <c r="R306">
        <v>-2.249222993850708E-2</v>
      </c>
      <c r="S306">
        <v>-1.834733784198761E-2</v>
      </c>
      <c r="T306">
        <v>-1.4616626314818859E-2</v>
      </c>
      <c r="U306" t="s">
        <v>18</v>
      </c>
      <c r="V306" t="s">
        <v>18</v>
      </c>
      <c r="W306">
        <v>81.8812255859375</v>
      </c>
    </row>
    <row r="307" spans="1:23" x14ac:dyDescent="0.25">
      <c r="A307" s="48" t="str">
        <f t="shared" si="4"/>
        <v>42233All4_9SmartAC-onlyAll</v>
      </c>
      <c r="B307" t="s">
        <v>18</v>
      </c>
      <c r="C307" s="35">
        <v>42233</v>
      </c>
      <c r="D307">
        <v>9</v>
      </c>
      <c r="E307" t="s">
        <v>111</v>
      </c>
      <c r="F307">
        <v>0.79567229747772217</v>
      </c>
      <c r="G307">
        <v>4.6704499982297421E-3</v>
      </c>
      <c r="H307">
        <v>42416</v>
      </c>
      <c r="I307">
        <v>0.81816452741622925</v>
      </c>
      <c r="J307">
        <v>3.99369141086936E-3</v>
      </c>
      <c r="K307">
        <v>11196</v>
      </c>
      <c r="L307">
        <v>-2.249222993850708E-2</v>
      </c>
      <c r="M307">
        <v>-2.8268208503723145</v>
      </c>
      <c r="N307">
        <v>109482</v>
      </c>
      <c r="O307">
        <v>6.1451341025531292E-3</v>
      </c>
      <c r="P307">
        <v>-3.0367834493517876E-2</v>
      </c>
      <c r="Q307">
        <v>-2.6637613773345947E-2</v>
      </c>
      <c r="R307">
        <v>-2.249222993850708E-2</v>
      </c>
      <c r="S307">
        <v>-1.834733784198761E-2</v>
      </c>
      <c r="T307">
        <v>-1.4616626314818859E-2</v>
      </c>
      <c r="U307" t="s">
        <v>102</v>
      </c>
      <c r="V307" t="s">
        <v>18</v>
      </c>
      <c r="W307">
        <v>81.8812255859375</v>
      </c>
    </row>
    <row r="308" spans="1:23" x14ac:dyDescent="0.25">
      <c r="A308" s="48" t="str">
        <f t="shared" si="4"/>
        <v>42233All4_10AllAll</v>
      </c>
      <c r="B308" t="s">
        <v>18</v>
      </c>
      <c r="C308" s="35">
        <v>42233</v>
      </c>
      <c r="D308">
        <v>10</v>
      </c>
      <c r="E308" t="s">
        <v>111</v>
      </c>
      <c r="F308">
        <v>0.8139808177947998</v>
      </c>
      <c r="G308">
        <v>5.9544695541262627E-3</v>
      </c>
      <c r="H308">
        <v>42416</v>
      </c>
      <c r="I308">
        <v>0.82760000228881836</v>
      </c>
      <c r="J308">
        <v>4.5363102108240128E-3</v>
      </c>
      <c r="K308">
        <v>11196</v>
      </c>
      <c r="L308">
        <v>-1.3619184494018555E-2</v>
      </c>
      <c r="M308">
        <v>-1.6731579303741455</v>
      </c>
      <c r="N308">
        <v>109482</v>
      </c>
      <c r="O308">
        <v>7.4855736456811428E-3</v>
      </c>
      <c r="P308">
        <v>-2.3212695494294167E-2</v>
      </c>
      <c r="Q308">
        <v>-1.8668802455067635E-2</v>
      </c>
      <c r="R308">
        <v>-1.3619184494018555E-2</v>
      </c>
      <c r="S308">
        <v>-8.5701653733849525E-3</v>
      </c>
      <c r="T308">
        <v>-4.0256734937429428E-3</v>
      </c>
      <c r="U308" t="s">
        <v>18</v>
      </c>
      <c r="V308" t="s">
        <v>18</v>
      </c>
      <c r="W308">
        <v>86.753021240234375</v>
      </c>
    </row>
    <row r="309" spans="1:23" x14ac:dyDescent="0.25">
      <c r="A309" s="48" t="str">
        <f t="shared" si="4"/>
        <v>42233All4_10SmartAC-onlyAll</v>
      </c>
      <c r="B309" t="s">
        <v>18</v>
      </c>
      <c r="C309" s="35">
        <v>42233</v>
      </c>
      <c r="D309">
        <v>10</v>
      </c>
      <c r="E309" t="s">
        <v>111</v>
      </c>
      <c r="F309">
        <v>0.8139808177947998</v>
      </c>
      <c r="G309">
        <v>5.9544695541262627E-3</v>
      </c>
      <c r="H309">
        <v>42416</v>
      </c>
      <c r="I309">
        <v>0.82760000228881836</v>
      </c>
      <c r="J309">
        <v>4.5363102108240128E-3</v>
      </c>
      <c r="K309">
        <v>11196</v>
      </c>
      <c r="L309">
        <v>-1.3619184494018555E-2</v>
      </c>
      <c r="M309">
        <v>-1.6731579303741455</v>
      </c>
      <c r="N309">
        <v>109482</v>
      </c>
      <c r="O309">
        <v>7.4855736456811428E-3</v>
      </c>
      <c r="P309">
        <v>-2.3212695494294167E-2</v>
      </c>
      <c r="Q309">
        <v>-1.8668802455067635E-2</v>
      </c>
      <c r="R309">
        <v>-1.3619184494018555E-2</v>
      </c>
      <c r="S309">
        <v>-8.5701653733849525E-3</v>
      </c>
      <c r="T309">
        <v>-4.0256734937429428E-3</v>
      </c>
      <c r="U309" t="s">
        <v>102</v>
      </c>
      <c r="V309" t="s">
        <v>18</v>
      </c>
      <c r="W309">
        <v>86.753021240234375</v>
      </c>
    </row>
    <row r="310" spans="1:23" x14ac:dyDescent="0.25">
      <c r="A310" s="48" t="str">
        <f t="shared" si="4"/>
        <v>42233All4_11AllAll</v>
      </c>
      <c r="B310" t="s">
        <v>18</v>
      </c>
      <c r="C310" s="35">
        <v>42233</v>
      </c>
      <c r="D310">
        <v>11</v>
      </c>
      <c r="E310" t="s">
        <v>111</v>
      </c>
      <c r="F310">
        <v>0.91034656763076782</v>
      </c>
      <c r="G310">
        <v>7.452797144651413E-3</v>
      </c>
      <c r="H310">
        <v>42416</v>
      </c>
      <c r="I310">
        <v>0.91283488273620605</v>
      </c>
      <c r="J310">
        <v>5.6768539361655712E-3</v>
      </c>
      <c r="K310">
        <v>11196</v>
      </c>
      <c r="L310">
        <v>-2.4883151054382324E-3</v>
      </c>
      <c r="M310">
        <v>-0.27333712577819824</v>
      </c>
      <c r="N310">
        <v>109482</v>
      </c>
      <c r="O310">
        <v>9.3686096370220184E-3</v>
      </c>
      <c r="P310">
        <v>-1.4495125040411949E-2</v>
      </c>
      <c r="Q310">
        <v>-8.8081918656826019E-3</v>
      </c>
      <c r="R310">
        <v>-2.4883151054382324E-3</v>
      </c>
      <c r="S310">
        <v>3.8308121729642153E-3</v>
      </c>
      <c r="T310">
        <v>9.5184948295354843E-3</v>
      </c>
      <c r="U310" t="s">
        <v>18</v>
      </c>
      <c r="V310" t="s">
        <v>18</v>
      </c>
      <c r="W310">
        <v>90.82958984375</v>
      </c>
    </row>
    <row r="311" spans="1:23" x14ac:dyDescent="0.25">
      <c r="A311" s="48" t="str">
        <f t="shared" si="4"/>
        <v>42233All4_11SmartAC-onlyAll</v>
      </c>
      <c r="B311" t="s">
        <v>18</v>
      </c>
      <c r="C311" s="35">
        <v>42233</v>
      </c>
      <c r="D311">
        <v>11</v>
      </c>
      <c r="E311" t="s">
        <v>111</v>
      </c>
      <c r="F311">
        <v>0.91034656763076782</v>
      </c>
      <c r="G311">
        <v>7.452797144651413E-3</v>
      </c>
      <c r="H311">
        <v>42416</v>
      </c>
      <c r="I311">
        <v>0.91283488273620605</v>
      </c>
      <c r="J311">
        <v>5.6768539361655712E-3</v>
      </c>
      <c r="K311">
        <v>11196</v>
      </c>
      <c r="L311">
        <v>-2.4883151054382324E-3</v>
      </c>
      <c r="M311">
        <v>-0.27333712577819824</v>
      </c>
      <c r="N311">
        <v>109482</v>
      </c>
      <c r="O311">
        <v>9.3686096370220184E-3</v>
      </c>
      <c r="P311">
        <v>-1.4495125040411949E-2</v>
      </c>
      <c r="Q311">
        <v>-8.8081918656826019E-3</v>
      </c>
      <c r="R311">
        <v>-2.4883151054382324E-3</v>
      </c>
      <c r="S311">
        <v>3.8308121729642153E-3</v>
      </c>
      <c r="T311">
        <v>9.5184948295354843E-3</v>
      </c>
      <c r="U311" t="s">
        <v>102</v>
      </c>
      <c r="V311" t="s">
        <v>18</v>
      </c>
      <c r="W311">
        <v>90.82958984375</v>
      </c>
    </row>
    <row r="312" spans="1:23" x14ac:dyDescent="0.25">
      <c r="A312" s="48" t="str">
        <f t="shared" si="4"/>
        <v>42233All4_12AllAll</v>
      </c>
      <c r="B312" t="s">
        <v>18</v>
      </c>
      <c r="C312" s="35">
        <v>42233</v>
      </c>
      <c r="D312">
        <v>12</v>
      </c>
      <c r="E312" t="s">
        <v>111</v>
      </c>
      <c r="F312">
        <v>1.1084203720092773</v>
      </c>
      <c r="G312">
        <v>8.8831670582294464E-3</v>
      </c>
      <c r="H312">
        <v>42416</v>
      </c>
      <c r="I312">
        <v>1.1114352941513062</v>
      </c>
      <c r="J312">
        <v>6.6015827469527721E-3</v>
      </c>
      <c r="K312">
        <v>11196</v>
      </c>
      <c r="L312">
        <v>-3.0149221420288086E-3</v>
      </c>
      <c r="M312">
        <v>-0.27200168371200562</v>
      </c>
      <c r="N312">
        <v>109482</v>
      </c>
      <c r="O312">
        <v>1.1067590676248074E-2</v>
      </c>
      <c r="P312">
        <v>-1.7199145630002022E-2</v>
      </c>
      <c r="Q312">
        <v>-1.0480897501111031E-2</v>
      </c>
      <c r="R312">
        <v>-3.0149221420288086E-3</v>
      </c>
      <c r="S312">
        <v>4.4501679949462414E-3</v>
      </c>
      <c r="T312">
        <v>1.1169302277266979E-2</v>
      </c>
      <c r="U312" t="s">
        <v>18</v>
      </c>
      <c r="V312" t="s">
        <v>18</v>
      </c>
      <c r="W312">
        <v>94.245887756347656</v>
      </c>
    </row>
    <row r="313" spans="1:23" x14ac:dyDescent="0.25">
      <c r="A313" s="48" t="str">
        <f t="shared" si="4"/>
        <v>42233All4_12SmartAC-onlyAll</v>
      </c>
      <c r="B313" t="s">
        <v>18</v>
      </c>
      <c r="C313" s="35">
        <v>42233</v>
      </c>
      <c r="D313">
        <v>12</v>
      </c>
      <c r="E313" t="s">
        <v>111</v>
      </c>
      <c r="F313">
        <v>1.1084203720092773</v>
      </c>
      <c r="G313">
        <v>8.8831670582294464E-3</v>
      </c>
      <c r="H313">
        <v>42416</v>
      </c>
      <c r="I313">
        <v>1.1114352941513062</v>
      </c>
      <c r="J313">
        <v>6.6015827469527721E-3</v>
      </c>
      <c r="K313">
        <v>11196</v>
      </c>
      <c r="L313">
        <v>-3.0149221420288086E-3</v>
      </c>
      <c r="M313">
        <v>-0.27200168371200562</v>
      </c>
      <c r="N313">
        <v>109482</v>
      </c>
      <c r="O313">
        <v>1.1067590676248074E-2</v>
      </c>
      <c r="P313">
        <v>-1.7199145630002022E-2</v>
      </c>
      <c r="Q313">
        <v>-1.0480897501111031E-2</v>
      </c>
      <c r="R313">
        <v>-3.0149221420288086E-3</v>
      </c>
      <c r="S313">
        <v>4.4501679949462414E-3</v>
      </c>
      <c r="T313">
        <v>1.1169302277266979E-2</v>
      </c>
      <c r="U313" t="s">
        <v>102</v>
      </c>
      <c r="V313" t="s">
        <v>18</v>
      </c>
      <c r="W313">
        <v>94.245887756347656</v>
      </c>
    </row>
    <row r="314" spans="1:23" x14ac:dyDescent="0.25">
      <c r="A314" s="48" t="str">
        <f t="shared" si="4"/>
        <v>42233All4_13AllAll</v>
      </c>
      <c r="B314" t="s">
        <v>18</v>
      </c>
      <c r="C314" s="35">
        <v>42233</v>
      </c>
      <c r="D314">
        <v>13</v>
      </c>
      <c r="E314" t="s">
        <v>111</v>
      </c>
      <c r="F314">
        <v>1.4013336896896362</v>
      </c>
      <c r="G314">
        <v>1.0077966377139091E-2</v>
      </c>
      <c r="H314">
        <v>42416</v>
      </c>
      <c r="I314">
        <v>1.2994791269302368</v>
      </c>
      <c r="J314">
        <v>7.215788122266531E-3</v>
      </c>
      <c r="K314">
        <v>11196</v>
      </c>
      <c r="L314">
        <v>0.10185456275939941</v>
      </c>
      <c r="M314">
        <v>7.2684016227722168</v>
      </c>
      <c r="N314">
        <v>109482</v>
      </c>
      <c r="O314">
        <v>1.2394878081977367E-2</v>
      </c>
      <c r="P314">
        <v>8.5969284176826477E-2</v>
      </c>
      <c r="Q314">
        <v>9.3493223190307617E-2</v>
      </c>
      <c r="R314">
        <v>0.10185456275939941</v>
      </c>
      <c r="S314">
        <v>0.11021491140127182</v>
      </c>
      <c r="T314">
        <v>0.11773984134197235</v>
      </c>
      <c r="U314" t="s">
        <v>18</v>
      </c>
      <c r="V314" t="s">
        <v>18</v>
      </c>
      <c r="W314">
        <v>96.919845581054687</v>
      </c>
    </row>
    <row r="315" spans="1:23" x14ac:dyDescent="0.25">
      <c r="A315" s="48" t="str">
        <f t="shared" si="4"/>
        <v>42233All4_13SmartAC-onlyAll</v>
      </c>
      <c r="B315" t="s">
        <v>18</v>
      </c>
      <c r="C315" s="35">
        <v>42233</v>
      </c>
      <c r="D315">
        <v>13</v>
      </c>
      <c r="E315" t="s">
        <v>111</v>
      </c>
      <c r="F315">
        <v>1.4013336896896362</v>
      </c>
      <c r="G315">
        <v>1.0077966377139091E-2</v>
      </c>
      <c r="H315">
        <v>42416</v>
      </c>
      <c r="I315">
        <v>1.2994791269302368</v>
      </c>
      <c r="J315">
        <v>7.215788122266531E-3</v>
      </c>
      <c r="K315">
        <v>11196</v>
      </c>
      <c r="L315">
        <v>0.10185456275939941</v>
      </c>
      <c r="M315">
        <v>7.2684016227722168</v>
      </c>
      <c r="N315">
        <v>109482</v>
      </c>
      <c r="O315">
        <v>1.2394878081977367E-2</v>
      </c>
      <c r="P315">
        <v>8.5969284176826477E-2</v>
      </c>
      <c r="Q315">
        <v>9.3493223190307617E-2</v>
      </c>
      <c r="R315">
        <v>0.10185456275939941</v>
      </c>
      <c r="S315">
        <v>0.11021491140127182</v>
      </c>
      <c r="T315">
        <v>0.11773984134197235</v>
      </c>
      <c r="U315" t="s">
        <v>102</v>
      </c>
      <c r="V315" t="s">
        <v>18</v>
      </c>
      <c r="W315">
        <v>96.919845581054687</v>
      </c>
    </row>
    <row r="316" spans="1:23" x14ac:dyDescent="0.25">
      <c r="A316" s="48" t="str">
        <f t="shared" si="4"/>
        <v>42233All4_14AllAll</v>
      </c>
      <c r="B316" t="s">
        <v>18</v>
      </c>
      <c r="C316" s="35">
        <v>42233</v>
      </c>
      <c r="D316">
        <v>14</v>
      </c>
      <c r="E316" t="s">
        <v>111</v>
      </c>
      <c r="F316">
        <v>1.7606583833694458</v>
      </c>
      <c r="G316">
        <v>1.0915983468294144E-2</v>
      </c>
      <c r="H316">
        <v>42416</v>
      </c>
      <c r="I316">
        <v>1.4332122802734375</v>
      </c>
      <c r="J316">
        <v>7.2742244228720665E-3</v>
      </c>
      <c r="K316">
        <v>11196</v>
      </c>
      <c r="L316">
        <v>0.3274461030960083</v>
      </c>
      <c r="M316">
        <v>18.597934722900391</v>
      </c>
      <c r="N316">
        <v>109482</v>
      </c>
      <c r="O316">
        <v>1.3117661699652672E-2</v>
      </c>
      <c r="P316">
        <v>0.31063449382781982</v>
      </c>
      <c r="Q316">
        <v>0.31859719753265381</v>
      </c>
      <c r="R316">
        <v>0.3274461030960083</v>
      </c>
      <c r="S316">
        <v>0.33629396557807922</v>
      </c>
      <c r="T316">
        <v>0.34425771236419678</v>
      </c>
      <c r="U316" t="s">
        <v>18</v>
      </c>
      <c r="V316" t="s">
        <v>18</v>
      </c>
      <c r="W316">
        <v>99.451988220214844</v>
      </c>
    </row>
    <row r="317" spans="1:23" x14ac:dyDescent="0.25">
      <c r="A317" s="48" t="str">
        <f t="shared" si="4"/>
        <v>42233All4_14SmartAC-onlyAll</v>
      </c>
      <c r="B317" t="s">
        <v>18</v>
      </c>
      <c r="C317" s="35">
        <v>42233</v>
      </c>
      <c r="D317">
        <v>14</v>
      </c>
      <c r="E317" t="s">
        <v>111</v>
      </c>
      <c r="F317">
        <v>1.7606583833694458</v>
      </c>
      <c r="G317">
        <v>1.0915983468294144E-2</v>
      </c>
      <c r="H317">
        <v>42416</v>
      </c>
      <c r="I317">
        <v>1.4332122802734375</v>
      </c>
      <c r="J317">
        <v>7.2742244228720665E-3</v>
      </c>
      <c r="K317">
        <v>11196</v>
      </c>
      <c r="L317">
        <v>0.3274461030960083</v>
      </c>
      <c r="M317">
        <v>18.597934722900391</v>
      </c>
      <c r="N317">
        <v>109482</v>
      </c>
      <c r="O317">
        <v>1.3117661699652672E-2</v>
      </c>
      <c r="P317">
        <v>0.31063449382781982</v>
      </c>
      <c r="Q317">
        <v>0.31859719753265381</v>
      </c>
      <c r="R317">
        <v>0.3274461030960083</v>
      </c>
      <c r="S317">
        <v>0.33629396557807922</v>
      </c>
      <c r="T317">
        <v>0.34425771236419678</v>
      </c>
      <c r="U317" t="s">
        <v>102</v>
      </c>
      <c r="V317" t="s">
        <v>18</v>
      </c>
      <c r="W317">
        <v>99.451988220214844</v>
      </c>
    </row>
    <row r="318" spans="1:23" x14ac:dyDescent="0.25">
      <c r="A318" s="48" t="str">
        <f t="shared" si="4"/>
        <v>42233All4_15AllAll</v>
      </c>
      <c r="B318" t="s">
        <v>18</v>
      </c>
      <c r="C318" s="35">
        <v>42233</v>
      </c>
      <c r="D318">
        <v>15</v>
      </c>
      <c r="E318" t="s">
        <v>111</v>
      </c>
      <c r="F318">
        <v>2.1243753433227539</v>
      </c>
      <c r="G318">
        <v>1.1436198838055134E-2</v>
      </c>
      <c r="H318">
        <v>42416</v>
      </c>
      <c r="I318">
        <v>2.2371068000793457</v>
      </c>
      <c r="J318">
        <v>8.6806472390890121E-3</v>
      </c>
      <c r="K318">
        <v>11196</v>
      </c>
      <c r="L318">
        <v>-0.1127314567565918</v>
      </c>
      <c r="M318">
        <v>-5.3065695762634277</v>
      </c>
      <c r="N318">
        <v>109482</v>
      </c>
      <c r="O318">
        <v>1.4357586391270161E-2</v>
      </c>
      <c r="P318">
        <v>-0.13113214075565338</v>
      </c>
      <c r="Q318">
        <v>-0.12241679430007935</v>
      </c>
      <c r="R318">
        <v>-0.1127314567565918</v>
      </c>
      <c r="S318">
        <v>-0.10304726660251617</v>
      </c>
      <c r="T318">
        <v>-9.4330772757530212E-2</v>
      </c>
      <c r="U318" t="s">
        <v>18</v>
      </c>
      <c r="V318" t="s">
        <v>18</v>
      </c>
      <c r="W318">
        <v>100.47483062744141</v>
      </c>
    </row>
    <row r="319" spans="1:23" x14ac:dyDescent="0.25">
      <c r="A319" s="48" t="str">
        <f t="shared" si="4"/>
        <v>42233All4_15SmartAC-onlyAll</v>
      </c>
      <c r="B319" t="s">
        <v>18</v>
      </c>
      <c r="C319" s="35">
        <v>42233</v>
      </c>
      <c r="D319">
        <v>15</v>
      </c>
      <c r="E319" t="s">
        <v>111</v>
      </c>
      <c r="F319">
        <v>2.1243753433227539</v>
      </c>
      <c r="G319">
        <v>1.1436198838055134E-2</v>
      </c>
      <c r="H319">
        <v>42416</v>
      </c>
      <c r="I319">
        <v>2.2371068000793457</v>
      </c>
      <c r="J319">
        <v>8.6806472390890121E-3</v>
      </c>
      <c r="K319">
        <v>11196</v>
      </c>
      <c r="L319">
        <v>-0.1127314567565918</v>
      </c>
      <c r="M319">
        <v>-5.3065695762634277</v>
      </c>
      <c r="N319">
        <v>109482</v>
      </c>
      <c r="O319">
        <v>1.4357586391270161E-2</v>
      </c>
      <c r="P319">
        <v>-0.13113214075565338</v>
      </c>
      <c r="Q319">
        <v>-0.12241679430007935</v>
      </c>
      <c r="R319">
        <v>-0.1127314567565918</v>
      </c>
      <c r="S319">
        <v>-0.10304726660251617</v>
      </c>
      <c r="T319">
        <v>-9.4330772757530212E-2</v>
      </c>
      <c r="U319" t="s">
        <v>102</v>
      </c>
      <c r="V319" t="s">
        <v>18</v>
      </c>
      <c r="W319">
        <v>100.47483062744141</v>
      </c>
    </row>
    <row r="320" spans="1:23" x14ac:dyDescent="0.25">
      <c r="A320" s="48" t="str">
        <f t="shared" si="4"/>
        <v>42233All4_16AllAll</v>
      </c>
      <c r="B320" t="s">
        <v>18</v>
      </c>
      <c r="C320" s="35">
        <v>42233</v>
      </c>
      <c r="D320">
        <v>16</v>
      </c>
      <c r="E320" t="s">
        <v>111</v>
      </c>
      <c r="F320">
        <v>2.5069489479064941</v>
      </c>
      <c r="G320">
        <v>1.1650385335087776E-2</v>
      </c>
      <c r="H320">
        <v>42416</v>
      </c>
      <c r="I320">
        <v>2.6037871837615967</v>
      </c>
      <c r="J320">
        <v>8.8122701272368431E-3</v>
      </c>
      <c r="K320">
        <v>11196</v>
      </c>
      <c r="L320">
        <v>-9.6838235855102539E-2</v>
      </c>
      <c r="M320">
        <v>-3.8627924919128418</v>
      </c>
      <c r="N320">
        <v>109482</v>
      </c>
      <c r="O320">
        <v>1.4607791788876057E-2</v>
      </c>
      <c r="P320">
        <v>-0.11555958539247513</v>
      </c>
      <c r="Q320">
        <v>-0.1066923588514328</v>
      </c>
      <c r="R320">
        <v>-9.6838235855102539E-2</v>
      </c>
      <c r="S320">
        <v>-8.6985282599925995E-2</v>
      </c>
      <c r="T320">
        <v>-7.811688631772995E-2</v>
      </c>
      <c r="U320" t="s">
        <v>18</v>
      </c>
      <c r="V320" t="s">
        <v>18</v>
      </c>
      <c r="W320">
        <v>100.36410522460937</v>
      </c>
    </row>
    <row r="321" spans="1:23" x14ac:dyDescent="0.25">
      <c r="A321" s="48" t="str">
        <f t="shared" si="4"/>
        <v>42233All4_16SmartAC-onlyAll</v>
      </c>
      <c r="B321" t="s">
        <v>18</v>
      </c>
      <c r="C321" s="35">
        <v>42233</v>
      </c>
      <c r="D321">
        <v>16</v>
      </c>
      <c r="E321" t="s">
        <v>111</v>
      </c>
      <c r="F321">
        <v>2.5069489479064941</v>
      </c>
      <c r="G321">
        <v>1.1650385335087776E-2</v>
      </c>
      <c r="H321">
        <v>42416</v>
      </c>
      <c r="I321">
        <v>2.6037871837615967</v>
      </c>
      <c r="J321">
        <v>8.8122701272368431E-3</v>
      </c>
      <c r="K321">
        <v>11196</v>
      </c>
      <c r="L321">
        <v>-9.6838235855102539E-2</v>
      </c>
      <c r="M321">
        <v>-3.8627924919128418</v>
      </c>
      <c r="N321">
        <v>109482</v>
      </c>
      <c r="O321">
        <v>1.4607791788876057E-2</v>
      </c>
      <c r="P321">
        <v>-0.11555958539247513</v>
      </c>
      <c r="Q321">
        <v>-0.1066923588514328</v>
      </c>
      <c r="R321">
        <v>-9.6838235855102539E-2</v>
      </c>
      <c r="S321">
        <v>-8.6985282599925995E-2</v>
      </c>
      <c r="T321">
        <v>-7.811688631772995E-2</v>
      </c>
      <c r="U321" t="s">
        <v>102</v>
      </c>
      <c r="V321" t="s">
        <v>18</v>
      </c>
      <c r="W321">
        <v>100.36410522460937</v>
      </c>
    </row>
    <row r="322" spans="1:23" x14ac:dyDescent="0.25">
      <c r="A322" s="48" t="str">
        <f t="shared" ref="A322:A385" si="5">CONCATENATE(C322,B322,E322,"_",D322,U322,V322)</f>
        <v>42233All4_17AllAll</v>
      </c>
      <c r="B322" t="s">
        <v>18</v>
      </c>
      <c r="C322" s="35">
        <v>42233</v>
      </c>
      <c r="D322">
        <v>17</v>
      </c>
      <c r="E322" t="s">
        <v>111</v>
      </c>
      <c r="F322">
        <v>2.8468425273895264</v>
      </c>
      <c r="G322">
        <v>1.1471820063889027E-2</v>
      </c>
      <c r="H322">
        <v>42416</v>
      </c>
      <c r="I322">
        <v>2.9077827930450439</v>
      </c>
      <c r="J322">
        <v>8.5076959803700447E-3</v>
      </c>
      <c r="K322">
        <v>11196</v>
      </c>
      <c r="L322">
        <v>-6.0940265655517578E-2</v>
      </c>
      <c r="M322">
        <v>-2.1406264305114746</v>
      </c>
      <c r="N322">
        <v>109482</v>
      </c>
      <c r="O322">
        <v>1.4282281510531902E-2</v>
      </c>
      <c r="P322">
        <v>-7.9244434833526611E-2</v>
      </c>
      <c r="Q322">
        <v>-7.05748051404953E-2</v>
      </c>
      <c r="R322">
        <v>-6.0940265655517578E-2</v>
      </c>
      <c r="S322">
        <v>-5.1306866109371185E-2</v>
      </c>
      <c r="T322">
        <v>-4.2636092752218246E-2</v>
      </c>
      <c r="U322" t="s">
        <v>18</v>
      </c>
      <c r="V322" t="s">
        <v>18</v>
      </c>
      <c r="W322">
        <v>99.0792236328125</v>
      </c>
    </row>
    <row r="323" spans="1:23" x14ac:dyDescent="0.25">
      <c r="A323" s="48" t="str">
        <f t="shared" si="5"/>
        <v>42233All4_17SmartAC-onlyAll</v>
      </c>
      <c r="B323" t="s">
        <v>18</v>
      </c>
      <c r="C323" s="35">
        <v>42233</v>
      </c>
      <c r="D323">
        <v>17</v>
      </c>
      <c r="E323" t="s">
        <v>111</v>
      </c>
      <c r="F323">
        <v>2.8468425273895264</v>
      </c>
      <c r="G323">
        <v>1.1471820063889027E-2</v>
      </c>
      <c r="H323">
        <v>42416</v>
      </c>
      <c r="I323">
        <v>2.9077827930450439</v>
      </c>
      <c r="J323">
        <v>8.5076959803700447E-3</v>
      </c>
      <c r="K323">
        <v>11196</v>
      </c>
      <c r="L323">
        <v>-6.0940265655517578E-2</v>
      </c>
      <c r="M323">
        <v>-2.1406264305114746</v>
      </c>
      <c r="N323">
        <v>109482</v>
      </c>
      <c r="O323">
        <v>1.4282281510531902E-2</v>
      </c>
      <c r="P323">
        <v>-7.9244434833526611E-2</v>
      </c>
      <c r="Q323">
        <v>-7.05748051404953E-2</v>
      </c>
      <c r="R323">
        <v>-6.0940265655517578E-2</v>
      </c>
      <c r="S323">
        <v>-5.1306866109371185E-2</v>
      </c>
      <c r="T323">
        <v>-4.2636092752218246E-2</v>
      </c>
      <c r="U323" t="s">
        <v>102</v>
      </c>
      <c r="V323" t="s">
        <v>18</v>
      </c>
      <c r="W323">
        <v>99.0792236328125</v>
      </c>
    </row>
    <row r="324" spans="1:23" x14ac:dyDescent="0.25">
      <c r="A324" s="48" t="str">
        <f t="shared" si="5"/>
        <v>42233All4_18AllAll</v>
      </c>
      <c r="B324" t="s">
        <v>18</v>
      </c>
      <c r="C324" s="35">
        <v>42233</v>
      </c>
      <c r="D324">
        <v>18</v>
      </c>
      <c r="E324" t="s">
        <v>111</v>
      </c>
      <c r="F324">
        <v>3.092069149017334</v>
      </c>
      <c r="G324">
        <v>1.1204450391232967E-2</v>
      </c>
      <c r="H324">
        <v>42416</v>
      </c>
      <c r="I324">
        <v>3.1386532783508301</v>
      </c>
      <c r="J324">
        <v>8.2472115755081177E-3</v>
      </c>
      <c r="K324">
        <v>11196</v>
      </c>
      <c r="L324">
        <v>-4.6584129333496094E-2</v>
      </c>
      <c r="M324">
        <v>-1.5065681934356689</v>
      </c>
      <c r="N324">
        <v>109482</v>
      </c>
      <c r="O324">
        <v>1.3912447728216648E-2</v>
      </c>
      <c r="P324">
        <v>-6.4414322376251221E-2</v>
      </c>
      <c r="Q324">
        <v>-5.596918985247612E-2</v>
      </c>
      <c r="R324">
        <v>-4.6584129333496094E-2</v>
      </c>
      <c r="S324">
        <v>-3.7200182676315308E-2</v>
      </c>
      <c r="T324">
        <v>-2.8753936290740967E-2</v>
      </c>
      <c r="U324" t="s">
        <v>18</v>
      </c>
      <c r="V324" t="s">
        <v>18</v>
      </c>
      <c r="W324">
        <v>96.332321166992188</v>
      </c>
    </row>
    <row r="325" spans="1:23" x14ac:dyDescent="0.25">
      <c r="A325" s="48" t="str">
        <f t="shared" si="5"/>
        <v>42233All4_18SmartAC-onlyAll</v>
      </c>
      <c r="B325" t="s">
        <v>18</v>
      </c>
      <c r="C325" s="35">
        <v>42233</v>
      </c>
      <c r="D325">
        <v>18</v>
      </c>
      <c r="E325" t="s">
        <v>111</v>
      </c>
      <c r="F325">
        <v>3.092069149017334</v>
      </c>
      <c r="G325">
        <v>1.1204450391232967E-2</v>
      </c>
      <c r="H325">
        <v>42416</v>
      </c>
      <c r="I325">
        <v>3.1386532783508301</v>
      </c>
      <c r="J325">
        <v>8.2472115755081177E-3</v>
      </c>
      <c r="K325">
        <v>11196</v>
      </c>
      <c r="L325">
        <v>-4.6584129333496094E-2</v>
      </c>
      <c r="M325">
        <v>-1.5065681934356689</v>
      </c>
      <c r="N325">
        <v>109482</v>
      </c>
      <c r="O325">
        <v>1.3912447728216648E-2</v>
      </c>
      <c r="P325">
        <v>-6.4414322376251221E-2</v>
      </c>
      <c r="Q325">
        <v>-5.596918985247612E-2</v>
      </c>
      <c r="R325">
        <v>-4.6584129333496094E-2</v>
      </c>
      <c r="S325">
        <v>-3.7200182676315308E-2</v>
      </c>
      <c r="T325">
        <v>-2.8753936290740967E-2</v>
      </c>
      <c r="U325" t="s">
        <v>102</v>
      </c>
      <c r="V325" t="s">
        <v>18</v>
      </c>
      <c r="W325">
        <v>96.332321166992188</v>
      </c>
    </row>
    <row r="326" spans="1:23" x14ac:dyDescent="0.25">
      <c r="A326" s="48" t="str">
        <f t="shared" si="5"/>
        <v>42233All4_19AllAll</v>
      </c>
      <c r="B326" t="s">
        <v>18</v>
      </c>
      <c r="C326" s="35">
        <v>42233</v>
      </c>
      <c r="D326">
        <v>19</v>
      </c>
      <c r="E326" t="s">
        <v>111</v>
      </c>
      <c r="F326">
        <v>3.1525976657867432</v>
      </c>
      <c r="G326">
        <v>1.0862218216061592E-2</v>
      </c>
      <c r="H326">
        <v>42416</v>
      </c>
      <c r="I326">
        <v>3.2090585231781006</v>
      </c>
      <c r="J326">
        <v>7.9928254708647728E-3</v>
      </c>
      <c r="K326">
        <v>11196</v>
      </c>
      <c r="L326">
        <v>-5.6460857391357422E-2</v>
      </c>
      <c r="M326">
        <v>-1.790931224822998</v>
      </c>
      <c r="N326">
        <v>109482</v>
      </c>
      <c r="O326">
        <v>1.348603144288063E-2</v>
      </c>
      <c r="P326">
        <v>-7.3744557797908783E-2</v>
      </c>
      <c r="Q326">
        <v>-6.5558262169361115E-2</v>
      </c>
      <c r="R326">
        <v>-5.6460857391357422E-2</v>
      </c>
      <c r="S326">
        <v>-4.7364529222249985E-2</v>
      </c>
      <c r="T326">
        <v>-3.9177160710096359E-2</v>
      </c>
      <c r="U326" t="s">
        <v>18</v>
      </c>
      <c r="V326" t="s">
        <v>18</v>
      </c>
      <c r="W326">
        <v>91.067771911621094</v>
      </c>
    </row>
    <row r="327" spans="1:23" x14ac:dyDescent="0.25">
      <c r="A327" s="48" t="str">
        <f t="shared" si="5"/>
        <v>42233All4_19SmartAC-onlyAll</v>
      </c>
      <c r="B327" t="s">
        <v>18</v>
      </c>
      <c r="C327" s="35">
        <v>42233</v>
      </c>
      <c r="D327">
        <v>19</v>
      </c>
      <c r="E327" t="s">
        <v>111</v>
      </c>
      <c r="F327">
        <v>3.1525976657867432</v>
      </c>
      <c r="G327">
        <v>1.0862218216061592E-2</v>
      </c>
      <c r="H327">
        <v>42416</v>
      </c>
      <c r="I327">
        <v>3.2090585231781006</v>
      </c>
      <c r="J327">
        <v>7.9928254708647728E-3</v>
      </c>
      <c r="K327">
        <v>11196</v>
      </c>
      <c r="L327">
        <v>-5.6460857391357422E-2</v>
      </c>
      <c r="M327">
        <v>-1.790931224822998</v>
      </c>
      <c r="N327">
        <v>109482</v>
      </c>
      <c r="O327">
        <v>1.348603144288063E-2</v>
      </c>
      <c r="P327">
        <v>-7.3744557797908783E-2</v>
      </c>
      <c r="Q327">
        <v>-6.5558262169361115E-2</v>
      </c>
      <c r="R327">
        <v>-5.6460857391357422E-2</v>
      </c>
      <c r="S327">
        <v>-4.7364529222249985E-2</v>
      </c>
      <c r="T327">
        <v>-3.9177160710096359E-2</v>
      </c>
      <c r="U327" t="s">
        <v>102</v>
      </c>
      <c r="V327" t="s">
        <v>18</v>
      </c>
      <c r="W327">
        <v>91.067771911621094</v>
      </c>
    </row>
    <row r="328" spans="1:23" x14ac:dyDescent="0.25">
      <c r="A328" s="48" t="str">
        <f t="shared" si="5"/>
        <v>42233All4_20AllAll</v>
      </c>
      <c r="B328" t="s">
        <v>18</v>
      </c>
      <c r="C328" s="35">
        <v>42233</v>
      </c>
      <c r="D328">
        <v>20</v>
      </c>
      <c r="E328" t="s">
        <v>111</v>
      </c>
      <c r="F328">
        <v>2.9221327304840088</v>
      </c>
      <c r="G328">
        <v>1.0297306813299656E-2</v>
      </c>
      <c r="H328">
        <v>42416</v>
      </c>
      <c r="I328">
        <v>2.9924602508544922</v>
      </c>
      <c r="J328">
        <v>7.6659671030938625E-3</v>
      </c>
      <c r="K328">
        <v>11196</v>
      </c>
      <c r="L328">
        <v>-7.0327520370483398E-2</v>
      </c>
      <c r="M328">
        <v>-2.4067189693450928</v>
      </c>
      <c r="N328">
        <v>109482</v>
      </c>
      <c r="O328">
        <v>1.2837506830692291E-2</v>
      </c>
      <c r="P328">
        <v>-8.6780071258544922E-2</v>
      </c>
      <c r="Q328">
        <v>-7.8987449407577515E-2</v>
      </c>
      <c r="R328">
        <v>-7.0327520370483398E-2</v>
      </c>
      <c r="S328">
        <v>-6.1668623238801956E-2</v>
      </c>
      <c r="T328">
        <v>-5.3874973207712173E-2</v>
      </c>
      <c r="U328" t="s">
        <v>18</v>
      </c>
      <c r="V328" t="s">
        <v>18</v>
      </c>
      <c r="W328">
        <v>85.266952514648438</v>
      </c>
    </row>
    <row r="329" spans="1:23" x14ac:dyDescent="0.25">
      <c r="A329" s="48" t="str">
        <f t="shared" si="5"/>
        <v>42233All4_20SmartAC-onlyAll</v>
      </c>
      <c r="B329" t="s">
        <v>18</v>
      </c>
      <c r="C329" s="35">
        <v>42233</v>
      </c>
      <c r="D329">
        <v>20</v>
      </c>
      <c r="E329" t="s">
        <v>111</v>
      </c>
      <c r="F329">
        <v>2.9221327304840088</v>
      </c>
      <c r="G329">
        <v>1.0297306813299656E-2</v>
      </c>
      <c r="H329">
        <v>42416</v>
      </c>
      <c r="I329">
        <v>2.9924602508544922</v>
      </c>
      <c r="J329">
        <v>7.6659671030938625E-3</v>
      </c>
      <c r="K329">
        <v>11196</v>
      </c>
      <c r="L329">
        <v>-7.0327520370483398E-2</v>
      </c>
      <c r="M329">
        <v>-2.4067189693450928</v>
      </c>
      <c r="N329">
        <v>109482</v>
      </c>
      <c r="O329">
        <v>1.2837506830692291E-2</v>
      </c>
      <c r="P329">
        <v>-8.6780071258544922E-2</v>
      </c>
      <c r="Q329">
        <v>-7.8987449407577515E-2</v>
      </c>
      <c r="R329">
        <v>-7.0327520370483398E-2</v>
      </c>
      <c r="S329">
        <v>-6.1668623238801956E-2</v>
      </c>
      <c r="T329">
        <v>-5.3874973207712173E-2</v>
      </c>
      <c r="U329" t="s">
        <v>102</v>
      </c>
      <c r="V329" t="s">
        <v>18</v>
      </c>
      <c r="W329">
        <v>85.266952514648438</v>
      </c>
    </row>
    <row r="330" spans="1:23" x14ac:dyDescent="0.25">
      <c r="A330" s="48" t="str">
        <f t="shared" si="5"/>
        <v>42233All4_21AllAll</v>
      </c>
      <c r="B330" t="s">
        <v>18</v>
      </c>
      <c r="C330" s="35">
        <v>42233</v>
      </c>
      <c r="D330">
        <v>21</v>
      </c>
      <c r="E330" t="s">
        <v>111</v>
      </c>
      <c r="F330">
        <v>2.6072292327880859</v>
      </c>
      <c r="G330">
        <v>9.5273880288004875E-3</v>
      </c>
      <c r="H330">
        <v>42416</v>
      </c>
      <c r="I330">
        <v>2.6443014144897461</v>
      </c>
      <c r="J330">
        <v>7.0976000279188156E-3</v>
      </c>
      <c r="K330">
        <v>11196</v>
      </c>
      <c r="L330">
        <v>-3.7072181701660156E-2</v>
      </c>
      <c r="M330">
        <v>-1.4218995571136475</v>
      </c>
      <c r="N330">
        <v>109482</v>
      </c>
      <c r="O330">
        <v>1.1880531907081604E-2</v>
      </c>
      <c r="P330">
        <v>-5.2298270165920258E-2</v>
      </c>
      <c r="Q330">
        <v>-4.5086551457643509E-2</v>
      </c>
      <c r="R330">
        <v>-3.7072181701660156E-2</v>
      </c>
      <c r="S330">
        <v>-2.9058763757348061E-2</v>
      </c>
      <c r="T330">
        <v>-2.1846091374754906E-2</v>
      </c>
      <c r="U330" t="s">
        <v>18</v>
      </c>
      <c r="V330" t="s">
        <v>18</v>
      </c>
      <c r="W330">
        <v>80.960220336914063</v>
      </c>
    </row>
    <row r="331" spans="1:23" x14ac:dyDescent="0.25">
      <c r="A331" s="48" t="str">
        <f t="shared" si="5"/>
        <v>42233All4_21SmartAC-onlyAll</v>
      </c>
      <c r="B331" t="s">
        <v>18</v>
      </c>
      <c r="C331" s="35">
        <v>42233</v>
      </c>
      <c r="D331">
        <v>21</v>
      </c>
      <c r="E331" t="s">
        <v>111</v>
      </c>
      <c r="F331">
        <v>2.6072292327880859</v>
      </c>
      <c r="G331">
        <v>9.5273880288004875E-3</v>
      </c>
      <c r="H331">
        <v>42416</v>
      </c>
      <c r="I331">
        <v>2.6443014144897461</v>
      </c>
      <c r="J331">
        <v>7.0976000279188156E-3</v>
      </c>
      <c r="K331">
        <v>11196</v>
      </c>
      <c r="L331">
        <v>-3.7072181701660156E-2</v>
      </c>
      <c r="M331">
        <v>-1.4218995571136475</v>
      </c>
      <c r="N331">
        <v>109482</v>
      </c>
      <c r="O331">
        <v>1.1880531907081604E-2</v>
      </c>
      <c r="P331">
        <v>-5.2298270165920258E-2</v>
      </c>
      <c r="Q331">
        <v>-4.5086551457643509E-2</v>
      </c>
      <c r="R331">
        <v>-3.7072181701660156E-2</v>
      </c>
      <c r="S331">
        <v>-2.9058763757348061E-2</v>
      </c>
      <c r="T331">
        <v>-2.1846091374754906E-2</v>
      </c>
      <c r="U331" t="s">
        <v>102</v>
      </c>
      <c r="V331" t="s">
        <v>18</v>
      </c>
      <c r="W331">
        <v>80.960220336914063</v>
      </c>
    </row>
    <row r="332" spans="1:23" x14ac:dyDescent="0.25">
      <c r="A332" s="48" t="str">
        <f t="shared" si="5"/>
        <v>42233All4_22AllAll</v>
      </c>
      <c r="B332" t="s">
        <v>18</v>
      </c>
      <c r="C332" s="35">
        <v>42233</v>
      </c>
      <c r="D332">
        <v>22</v>
      </c>
      <c r="E332" t="s">
        <v>111</v>
      </c>
      <c r="F332">
        <v>2.2294955253601074</v>
      </c>
      <c r="G332">
        <v>8.7958332151174545E-3</v>
      </c>
      <c r="H332">
        <v>42416</v>
      </c>
      <c r="I332">
        <v>2.2533221244812012</v>
      </c>
      <c r="J332">
        <v>6.5204193815588951E-3</v>
      </c>
      <c r="K332">
        <v>11196</v>
      </c>
      <c r="L332">
        <v>-2.382659912109375E-2</v>
      </c>
      <c r="M332">
        <v>-1.0686991214752197</v>
      </c>
      <c r="N332">
        <v>109482</v>
      </c>
      <c r="O332">
        <v>1.0949088260531425E-2</v>
      </c>
      <c r="P332">
        <v>-3.7858951836824417E-2</v>
      </c>
      <c r="Q332">
        <v>-3.1212635338306427E-2</v>
      </c>
      <c r="R332">
        <v>-2.382659912109375E-2</v>
      </c>
      <c r="S332">
        <v>-1.6441438347101212E-2</v>
      </c>
      <c r="T332">
        <v>-9.7942473366856575E-3</v>
      </c>
      <c r="U332" t="s">
        <v>18</v>
      </c>
      <c r="V332" t="s">
        <v>18</v>
      </c>
      <c r="W332">
        <v>77.300384521484375</v>
      </c>
    </row>
    <row r="333" spans="1:23" x14ac:dyDescent="0.25">
      <c r="A333" s="48" t="str">
        <f t="shared" si="5"/>
        <v>42233All4_22SmartAC-onlyAll</v>
      </c>
      <c r="B333" t="s">
        <v>18</v>
      </c>
      <c r="C333" s="35">
        <v>42233</v>
      </c>
      <c r="D333">
        <v>22</v>
      </c>
      <c r="E333" t="s">
        <v>111</v>
      </c>
      <c r="F333">
        <v>2.2294955253601074</v>
      </c>
      <c r="G333">
        <v>8.7958332151174545E-3</v>
      </c>
      <c r="H333">
        <v>42416</v>
      </c>
      <c r="I333">
        <v>2.2533221244812012</v>
      </c>
      <c r="J333">
        <v>6.5204193815588951E-3</v>
      </c>
      <c r="K333">
        <v>11196</v>
      </c>
      <c r="L333">
        <v>-2.382659912109375E-2</v>
      </c>
      <c r="M333">
        <v>-1.0686991214752197</v>
      </c>
      <c r="N333">
        <v>109482</v>
      </c>
      <c r="O333">
        <v>1.0949088260531425E-2</v>
      </c>
      <c r="P333">
        <v>-3.7858951836824417E-2</v>
      </c>
      <c r="Q333">
        <v>-3.1212635338306427E-2</v>
      </c>
      <c r="R333">
        <v>-2.382659912109375E-2</v>
      </c>
      <c r="S333">
        <v>-1.6441438347101212E-2</v>
      </c>
      <c r="T333">
        <v>-9.7942473366856575E-3</v>
      </c>
      <c r="U333" t="s">
        <v>102</v>
      </c>
      <c r="V333" t="s">
        <v>18</v>
      </c>
      <c r="W333">
        <v>77.300384521484375</v>
      </c>
    </row>
    <row r="334" spans="1:23" x14ac:dyDescent="0.25">
      <c r="A334" s="48" t="str">
        <f t="shared" si="5"/>
        <v>42233All4_23AllAll</v>
      </c>
      <c r="B334" t="s">
        <v>18</v>
      </c>
      <c r="C334" s="35">
        <v>42233</v>
      </c>
      <c r="D334">
        <v>23</v>
      </c>
      <c r="E334" t="s">
        <v>111</v>
      </c>
      <c r="F334">
        <v>1.7377965450286865</v>
      </c>
      <c r="G334">
        <v>7.6693268492817879E-3</v>
      </c>
      <c r="H334">
        <v>42416</v>
      </c>
      <c r="I334">
        <v>1.7458556890487671</v>
      </c>
      <c r="J334">
        <v>5.6710401549935341E-3</v>
      </c>
      <c r="K334">
        <v>11196</v>
      </c>
      <c r="L334">
        <v>-8.0591440200805664E-3</v>
      </c>
      <c r="M334">
        <v>-0.46375647187232971</v>
      </c>
      <c r="N334">
        <v>109482</v>
      </c>
      <c r="O334">
        <v>9.5383049920201302E-3</v>
      </c>
      <c r="P334">
        <v>-2.028343640267849E-2</v>
      </c>
      <c r="Q334">
        <v>-1.4493493363261223E-2</v>
      </c>
      <c r="R334">
        <v>-8.0591440200805664E-3</v>
      </c>
      <c r="S334">
        <v>-1.6255573136731982E-3</v>
      </c>
      <c r="T334">
        <v>4.1651474311947823E-3</v>
      </c>
      <c r="U334" t="s">
        <v>18</v>
      </c>
      <c r="V334" t="s">
        <v>18</v>
      </c>
      <c r="W334">
        <v>74.708831787109375</v>
      </c>
    </row>
    <row r="335" spans="1:23" x14ac:dyDescent="0.25">
      <c r="A335" s="48" t="str">
        <f t="shared" si="5"/>
        <v>42233All4_23SmartAC-onlyAll</v>
      </c>
      <c r="B335" t="s">
        <v>18</v>
      </c>
      <c r="C335" s="35">
        <v>42233</v>
      </c>
      <c r="D335">
        <v>23</v>
      </c>
      <c r="E335" t="s">
        <v>111</v>
      </c>
      <c r="F335">
        <v>1.7377965450286865</v>
      </c>
      <c r="G335">
        <v>7.6693268492817879E-3</v>
      </c>
      <c r="H335">
        <v>42416</v>
      </c>
      <c r="I335">
        <v>1.7458556890487671</v>
      </c>
      <c r="J335">
        <v>5.6710401549935341E-3</v>
      </c>
      <c r="K335">
        <v>11196</v>
      </c>
      <c r="L335">
        <v>-8.0591440200805664E-3</v>
      </c>
      <c r="M335">
        <v>-0.46375647187232971</v>
      </c>
      <c r="N335">
        <v>109482</v>
      </c>
      <c r="O335">
        <v>9.5383049920201302E-3</v>
      </c>
      <c r="P335">
        <v>-2.028343640267849E-2</v>
      </c>
      <c r="Q335">
        <v>-1.4493493363261223E-2</v>
      </c>
      <c r="R335">
        <v>-8.0591440200805664E-3</v>
      </c>
      <c r="S335">
        <v>-1.6255573136731982E-3</v>
      </c>
      <c r="T335">
        <v>4.1651474311947823E-3</v>
      </c>
      <c r="U335" t="s">
        <v>102</v>
      </c>
      <c r="V335" t="s">
        <v>18</v>
      </c>
      <c r="W335">
        <v>74.708831787109375</v>
      </c>
    </row>
    <row r="336" spans="1:23" x14ac:dyDescent="0.25">
      <c r="A336" s="48" t="str">
        <f t="shared" si="5"/>
        <v>42233All4_24AllAll</v>
      </c>
      <c r="B336" t="s">
        <v>18</v>
      </c>
      <c r="C336" s="35">
        <v>42233</v>
      </c>
      <c r="D336">
        <v>24</v>
      </c>
      <c r="E336" t="s">
        <v>111</v>
      </c>
      <c r="F336">
        <v>1.338117241859436</v>
      </c>
      <c r="G336">
        <v>6.503561045974493E-3</v>
      </c>
      <c r="H336">
        <v>42416</v>
      </c>
      <c r="I336">
        <v>1.3389284610748291</v>
      </c>
      <c r="J336">
        <v>4.7200894914567471E-3</v>
      </c>
      <c r="K336">
        <v>11196</v>
      </c>
      <c r="L336">
        <v>-8.1121921539306641E-4</v>
      </c>
      <c r="M336">
        <v>-6.0623925179243088E-2</v>
      </c>
      <c r="N336">
        <v>109482</v>
      </c>
      <c r="O336">
        <v>8.0358916893601418E-3</v>
      </c>
      <c r="P336">
        <v>-1.1110018007457256E-2</v>
      </c>
      <c r="Q336">
        <v>-6.2320712022483349E-3</v>
      </c>
      <c r="R336">
        <v>-8.1121921539306641E-4</v>
      </c>
      <c r="S336">
        <v>4.6089896932244301E-3</v>
      </c>
      <c r="T336">
        <v>9.4875795766711235E-3</v>
      </c>
      <c r="U336" t="s">
        <v>18</v>
      </c>
      <c r="V336" t="s">
        <v>18</v>
      </c>
      <c r="W336">
        <v>72.47576904296875</v>
      </c>
    </row>
    <row r="337" spans="1:23" x14ac:dyDescent="0.25">
      <c r="A337" s="48" t="str">
        <f t="shared" si="5"/>
        <v>42233All4_24SmartAC-onlyAll</v>
      </c>
      <c r="B337" t="s">
        <v>18</v>
      </c>
      <c r="C337" s="35">
        <v>42233</v>
      </c>
      <c r="D337">
        <v>24</v>
      </c>
      <c r="E337" t="s">
        <v>111</v>
      </c>
      <c r="F337">
        <v>1.338117241859436</v>
      </c>
      <c r="G337">
        <v>6.503561045974493E-3</v>
      </c>
      <c r="H337">
        <v>42416</v>
      </c>
      <c r="I337">
        <v>1.3389284610748291</v>
      </c>
      <c r="J337">
        <v>4.7200894914567471E-3</v>
      </c>
      <c r="K337">
        <v>11196</v>
      </c>
      <c r="L337">
        <v>-8.1121921539306641E-4</v>
      </c>
      <c r="M337">
        <v>-6.0623925179243088E-2</v>
      </c>
      <c r="N337">
        <v>109482</v>
      </c>
      <c r="O337">
        <v>8.0358916893601418E-3</v>
      </c>
      <c r="P337">
        <v>-1.1110018007457256E-2</v>
      </c>
      <c r="Q337">
        <v>-6.2320712022483349E-3</v>
      </c>
      <c r="R337">
        <v>-8.1121921539306641E-4</v>
      </c>
      <c r="S337">
        <v>4.6089896932244301E-3</v>
      </c>
      <c r="T337">
        <v>9.4875795766711235E-3</v>
      </c>
      <c r="U337" t="s">
        <v>102</v>
      </c>
      <c r="V337" t="s">
        <v>18</v>
      </c>
      <c r="W337">
        <v>72.47576904296875</v>
      </c>
    </row>
    <row r="338" spans="1:23" x14ac:dyDescent="0.25">
      <c r="A338" s="48" t="str">
        <f t="shared" si="5"/>
        <v>42233All4_1AllMulti</v>
      </c>
      <c r="B338" t="s">
        <v>18</v>
      </c>
      <c r="C338" s="35">
        <v>42233</v>
      </c>
      <c r="D338">
        <v>1</v>
      </c>
      <c r="E338" t="s">
        <v>111</v>
      </c>
      <c r="F338">
        <v>1.7959350876953128</v>
      </c>
      <c r="G338">
        <v>1.5894383826453162</v>
      </c>
      <c r="H338">
        <v>1599</v>
      </c>
      <c r="I338">
        <v>1.7437325281603653</v>
      </c>
      <c r="J338">
        <v>1.475954436003895</v>
      </c>
      <c r="K338">
        <v>921</v>
      </c>
      <c r="L338">
        <v>5.2202560007572174E-2</v>
      </c>
      <c r="M338">
        <v>2.9067063331604004</v>
      </c>
      <c r="N338">
        <v>7618</v>
      </c>
      <c r="O338">
        <v>6.2811098992824554E-2</v>
      </c>
      <c r="P338">
        <v>-2.8296144679188728E-2</v>
      </c>
      <c r="Q338">
        <v>9.8314490169286728E-3</v>
      </c>
      <c r="R338">
        <v>5.2202560007572174E-2</v>
      </c>
      <c r="S338">
        <v>9.4568647444248199E-2</v>
      </c>
      <c r="T338">
        <v>0.13270126283168793</v>
      </c>
      <c r="U338" t="s">
        <v>18</v>
      </c>
      <c r="V338" t="s">
        <v>85</v>
      </c>
      <c r="W338">
        <v>76.379364013671875</v>
      </c>
    </row>
    <row r="339" spans="1:23" x14ac:dyDescent="0.25">
      <c r="A339" s="48" t="str">
        <f t="shared" si="5"/>
        <v>42233All4_1SmartAC-onlyMulti</v>
      </c>
      <c r="B339" t="s">
        <v>18</v>
      </c>
      <c r="C339" s="35">
        <v>42233</v>
      </c>
      <c r="D339">
        <v>1</v>
      </c>
      <c r="E339" t="s">
        <v>111</v>
      </c>
      <c r="F339">
        <v>1.7959350876953128</v>
      </c>
      <c r="G339">
        <v>1.5894383826453162</v>
      </c>
      <c r="H339">
        <v>1599</v>
      </c>
      <c r="I339">
        <v>1.7437325281603653</v>
      </c>
      <c r="J339">
        <v>1.475954436003895</v>
      </c>
      <c r="K339">
        <v>921</v>
      </c>
      <c r="L339">
        <v>5.2202560007572174E-2</v>
      </c>
      <c r="M339">
        <v>2.9067063331604004</v>
      </c>
      <c r="N339">
        <v>7618</v>
      </c>
      <c r="O339">
        <v>6.2811098992824554E-2</v>
      </c>
      <c r="P339">
        <v>-2.8296144679188728E-2</v>
      </c>
      <c r="Q339">
        <v>9.8314490169286728E-3</v>
      </c>
      <c r="R339">
        <v>5.2202560007572174E-2</v>
      </c>
      <c r="S339">
        <v>9.4568647444248199E-2</v>
      </c>
      <c r="T339">
        <v>0.13270126283168793</v>
      </c>
      <c r="U339" t="s">
        <v>102</v>
      </c>
      <c r="V339" t="s">
        <v>85</v>
      </c>
      <c r="W339">
        <v>76.379364013671875</v>
      </c>
    </row>
    <row r="340" spans="1:23" x14ac:dyDescent="0.25">
      <c r="A340" s="48" t="str">
        <f t="shared" si="5"/>
        <v>42233All4_2AllMulti</v>
      </c>
      <c r="B340" t="s">
        <v>18</v>
      </c>
      <c r="C340" s="35">
        <v>42233</v>
      </c>
      <c r="D340">
        <v>2</v>
      </c>
      <c r="E340" t="s">
        <v>111</v>
      </c>
      <c r="F340">
        <v>1.5426026655005485</v>
      </c>
      <c r="G340">
        <v>1.4443756879310612</v>
      </c>
      <c r="H340">
        <v>1599</v>
      </c>
      <c r="I340">
        <v>1.485110440609638</v>
      </c>
      <c r="J340">
        <v>1.3513906323710407</v>
      </c>
      <c r="K340">
        <v>921</v>
      </c>
      <c r="L340">
        <v>5.7492226362228394E-2</v>
      </c>
      <c r="M340">
        <v>3.7269625663757324</v>
      </c>
      <c r="N340">
        <v>7618</v>
      </c>
      <c r="O340">
        <v>5.7337682694196701E-2</v>
      </c>
      <c r="P340">
        <v>-1.5991747379302979E-2</v>
      </c>
      <c r="Q340">
        <v>1.8813371658325195E-2</v>
      </c>
      <c r="R340">
        <v>5.7492226362228394E-2</v>
      </c>
      <c r="S340">
        <v>9.6166491508483887E-2</v>
      </c>
      <c r="T340">
        <v>0.13097620010375977</v>
      </c>
      <c r="U340" t="s">
        <v>18</v>
      </c>
      <c r="V340" t="s">
        <v>85</v>
      </c>
      <c r="W340">
        <v>74.815567016601562</v>
      </c>
    </row>
    <row r="341" spans="1:23" x14ac:dyDescent="0.25">
      <c r="A341" s="48" t="str">
        <f t="shared" si="5"/>
        <v>42233All4_2SmartAC-onlyMulti</v>
      </c>
      <c r="B341" t="s">
        <v>18</v>
      </c>
      <c r="C341" s="35">
        <v>42233</v>
      </c>
      <c r="D341">
        <v>2</v>
      </c>
      <c r="E341" t="s">
        <v>111</v>
      </c>
      <c r="F341">
        <v>1.5426026655005485</v>
      </c>
      <c r="G341">
        <v>1.4443756879310612</v>
      </c>
      <c r="H341">
        <v>1599</v>
      </c>
      <c r="I341">
        <v>1.485110440609638</v>
      </c>
      <c r="J341">
        <v>1.3513906323710407</v>
      </c>
      <c r="K341">
        <v>921</v>
      </c>
      <c r="L341">
        <v>5.7492226362228394E-2</v>
      </c>
      <c r="M341">
        <v>3.7269625663757324</v>
      </c>
      <c r="N341">
        <v>7618</v>
      </c>
      <c r="O341">
        <v>5.7337682694196701E-2</v>
      </c>
      <c r="P341">
        <v>-1.5991747379302979E-2</v>
      </c>
      <c r="Q341">
        <v>1.8813371658325195E-2</v>
      </c>
      <c r="R341">
        <v>5.7492226362228394E-2</v>
      </c>
      <c r="S341">
        <v>9.6166491508483887E-2</v>
      </c>
      <c r="T341">
        <v>0.13097620010375977</v>
      </c>
      <c r="U341" t="s">
        <v>102</v>
      </c>
      <c r="V341" t="s">
        <v>85</v>
      </c>
      <c r="W341">
        <v>74.815567016601562</v>
      </c>
    </row>
    <row r="342" spans="1:23" x14ac:dyDescent="0.25">
      <c r="A342" s="48" t="str">
        <f t="shared" si="5"/>
        <v>42233All4_3AllMulti</v>
      </c>
      <c r="B342" t="s">
        <v>18</v>
      </c>
      <c r="C342" s="35">
        <v>42233</v>
      </c>
      <c r="D342">
        <v>3</v>
      </c>
      <c r="E342" t="s">
        <v>111</v>
      </c>
      <c r="F342">
        <v>1.332313706066782</v>
      </c>
      <c r="G342">
        <v>1.2579933434502775</v>
      </c>
      <c r="H342">
        <v>1599</v>
      </c>
      <c r="I342">
        <v>1.3439295625032688</v>
      </c>
      <c r="J342">
        <v>1.2543979581331774</v>
      </c>
      <c r="K342">
        <v>921</v>
      </c>
      <c r="L342">
        <v>-1.1615856550633907E-2</v>
      </c>
      <c r="M342">
        <v>-0.8718559741973877</v>
      </c>
      <c r="N342">
        <v>7618</v>
      </c>
      <c r="O342">
        <v>5.1944155246019363E-2</v>
      </c>
      <c r="P342">
        <v>-7.81874880194664E-2</v>
      </c>
      <c r="Q342">
        <v>-4.6656344085931778E-2</v>
      </c>
      <c r="R342">
        <v>-1.1615856550633907E-2</v>
      </c>
      <c r="S342">
        <v>2.3420475423336029E-2</v>
      </c>
      <c r="T342">
        <v>5.4955773055553436E-2</v>
      </c>
      <c r="U342" t="s">
        <v>18</v>
      </c>
      <c r="V342" t="s">
        <v>85</v>
      </c>
      <c r="W342">
        <v>73.524154663085938</v>
      </c>
    </row>
    <row r="343" spans="1:23" x14ac:dyDescent="0.25">
      <c r="A343" s="48" t="str">
        <f t="shared" si="5"/>
        <v>42233All4_3SmartAC-onlyMulti</v>
      </c>
      <c r="B343" t="s">
        <v>18</v>
      </c>
      <c r="C343" s="35">
        <v>42233</v>
      </c>
      <c r="D343">
        <v>3</v>
      </c>
      <c r="E343" t="s">
        <v>111</v>
      </c>
      <c r="F343">
        <v>1.332313706066782</v>
      </c>
      <c r="G343">
        <v>1.2579933434502775</v>
      </c>
      <c r="H343">
        <v>1599</v>
      </c>
      <c r="I343">
        <v>1.3439295625032688</v>
      </c>
      <c r="J343">
        <v>1.2543979581331774</v>
      </c>
      <c r="K343">
        <v>921</v>
      </c>
      <c r="L343">
        <v>-1.1615856550633907E-2</v>
      </c>
      <c r="M343">
        <v>-0.8718559741973877</v>
      </c>
      <c r="N343">
        <v>7618</v>
      </c>
      <c r="O343">
        <v>5.1944155246019363E-2</v>
      </c>
      <c r="P343">
        <v>-7.81874880194664E-2</v>
      </c>
      <c r="Q343">
        <v>-4.6656344085931778E-2</v>
      </c>
      <c r="R343">
        <v>-1.1615856550633907E-2</v>
      </c>
      <c r="S343">
        <v>2.3420475423336029E-2</v>
      </c>
      <c r="T343">
        <v>5.4955773055553436E-2</v>
      </c>
      <c r="U343" t="s">
        <v>102</v>
      </c>
      <c r="V343" t="s">
        <v>85</v>
      </c>
      <c r="W343">
        <v>73.524154663085938</v>
      </c>
    </row>
    <row r="344" spans="1:23" x14ac:dyDescent="0.25">
      <c r="A344" s="48" t="str">
        <f t="shared" si="5"/>
        <v>42233All4_4AllMulti</v>
      </c>
      <c r="B344" t="s">
        <v>18</v>
      </c>
      <c r="C344" s="35">
        <v>42233</v>
      </c>
      <c r="D344">
        <v>4</v>
      </c>
      <c r="E344" t="s">
        <v>111</v>
      </c>
      <c r="F344">
        <v>1.2259946070261265</v>
      </c>
      <c r="G344">
        <v>1.1746548120829876</v>
      </c>
      <c r="H344">
        <v>1599</v>
      </c>
      <c r="I344">
        <v>1.2260096702750176</v>
      </c>
      <c r="J344">
        <v>1.1346652215775366</v>
      </c>
      <c r="K344">
        <v>921</v>
      </c>
      <c r="L344">
        <v>-1.5063248611113522E-5</v>
      </c>
      <c r="M344">
        <v>-1.2286553392186761E-3</v>
      </c>
      <c r="N344">
        <v>7618</v>
      </c>
      <c r="O344">
        <v>4.7548104077577591E-2</v>
      </c>
      <c r="P344">
        <v>-6.0952711850404739E-2</v>
      </c>
      <c r="Q344">
        <v>-3.2090064138174057E-2</v>
      </c>
      <c r="R344">
        <v>-1.5063248611113522E-5</v>
      </c>
      <c r="S344">
        <v>3.2056134194135666E-2</v>
      </c>
      <c r="T344">
        <v>6.0922585427761078E-2</v>
      </c>
      <c r="U344" t="s">
        <v>18</v>
      </c>
      <c r="V344" t="s">
        <v>85</v>
      </c>
      <c r="W344">
        <v>71.642822265625</v>
      </c>
    </row>
    <row r="345" spans="1:23" x14ac:dyDescent="0.25">
      <c r="A345" s="48" t="str">
        <f t="shared" si="5"/>
        <v>42233All4_4SmartAC-onlyMulti</v>
      </c>
      <c r="B345" t="s">
        <v>18</v>
      </c>
      <c r="C345" s="35">
        <v>42233</v>
      </c>
      <c r="D345">
        <v>4</v>
      </c>
      <c r="E345" t="s">
        <v>111</v>
      </c>
      <c r="F345">
        <v>1.2259946070261265</v>
      </c>
      <c r="G345">
        <v>1.1746548120829876</v>
      </c>
      <c r="H345">
        <v>1599</v>
      </c>
      <c r="I345">
        <v>1.2260096702750176</v>
      </c>
      <c r="J345">
        <v>1.1346652215775366</v>
      </c>
      <c r="K345">
        <v>921</v>
      </c>
      <c r="L345">
        <v>-1.5063248611113522E-5</v>
      </c>
      <c r="M345">
        <v>-1.2286553392186761E-3</v>
      </c>
      <c r="N345">
        <v>7618</v>
      </c>
      <c r="O345">
        <v>4.7548104077577591E-2</v>
      </c>
      <c r="P345">
        <v>-6.0952711850404739E-2</v>
      </c>
      <c r="Q345">
        <v>-3.2090064138174057E-2</v>
      </c>
      <c r="R345">
        <v>-1.5063248611113522E-5</v>
      </c>
      <c r="S345">
        <v>3.2056134194135666E-2</v>
      </c>
      <c r="T345">
        <v>6.0922585427761078E-2</v>
      </c>
      <c r="U345" t="s">
        <v>102</v>
      </c>
      <c r="V345" t="s">
        <v>85</v>
      </c>
      <c r="W345">
        <v>71.642822265625</v>
      </c>
    </row>
    <row r="346" spans="1:23" x14ac:dyDescent="0.25">
      <c r="A346" s="48" t="str">
        <f t="shared" si="5"/>
        <v>42233All4_5AllMulti</v>
      </c>
      <c r="B346" t="s">
        <v>18</v>
      </c>
      <c r="C346" s="35">
        <v>42233</v>
      </c>
      <c r="D346">
        <v>5</v>
      </c>
      <c r="E346" t="s">
        <v>111</v>
      </c>
      <c r="F346">
        <v>1.1332527916930129</v>
      </c>
      <c r="G346">
        <v>1.0944053279658663</v>
      </c>
      <c r="H346">
        <v>1599</v>
      </c>
      <c r="I346">
        <v>1.1475354943253178</v>
      </c>
      <c r="J346">
        <v>0.99965032737000215</v>
      </c>
      <c r="K346">
        <v>921</v>
      </c>
      <c r="L346">
        <v>-1.4282702468335629E-2</v>
      </c>
      <c r="M346">
        <v>-1.2603280544281006</v>
      </c>
      <c r="N346">
        <v>7618</v>
      </c>
      <c r="O346">
        <v>4.2825952172279358E-2</v>
      </c>
      <c r="P346">
        <v>-6.9168440997600555E-2</v>
      </c>
      <c r="Q346">
        <v>-4.3172232806682587E-2</v>
      </c>
      <c r="R346">
        <v>-1.4282702468335629E-2</v>
      </c>
      <c r="S346">
        <v>1.4603402465581894E-2</v>
      </c>
      <c r="T346">
        <v>4.0603037923574448E-2</v>
      </c>
      <c r="U346" t="s">
        <v>18</v>
      </c>
      <c r="V346" t="s">
        <v>85</v>
      </c>
      <c r="W346">
        <v>70.014442443847656</v>
      </c>
    </row>
    <row r="347" spans="1:23" x14ac:dyDescent="0.25">
      <c r="A347" s="48" t="str">
        <f t="shared" si="5"/>
        <v>42233All4_5SmartAC-onlyMulti</v>
      </c>
      <c r="B347" t="s">
        <v>18</v>
      </c>
      <c r="C347" s="35">
        <v>42233</v>
      </c>
      <c r="D347">
        <v>5</v>
      </c>
      <c r="E347" t="s">
        <v>111</v>
      </c>
      <c r="F347">
        <v>1.1332527916930129</v>
      </c>
      <c r="G347">
        <v>1.0944053279658663</v>
      </c>
      <c r="H347">
        <v>1599</v>
      </c>
      <c r="I347">
        <v>1.1475354943253178</v>
      </c>
      <c r="J347">
        <v>0.99965032737000215</v>
      </c>
      <c r="K347">
        <v>921</v>
      </c>
      <c r="L347">
        <v>-1.4282702468335629E-2</v>
      </c>
      <c r="M347">
        <v>-1.2603280544281006</v>
      </c>
      <c r="N347">
        <v>7618</v>
      </c>
      <c r="O347">
        <v>4.2825952172279358E-2</v>
      </c>
      <c r="P347">
        <v>-6.9168440997600555E-2</v>
      </c>
      <c r="Q347">
        <v>-4.3172232806682587E-2</v>
      </c>
      <c r="R347">
        <v>-1.4282702468335629E-2</v>
      </c>
      <c r="S347">
        <v>1.4603402465581894E-2</v>
      </c>
      <c r="T347">
        <v>4.0603037923574448E-2</v>
      </c>
      <c r="U347" t="s">
        <v>102</v>
      </c>
      <c r="V347" t="s">
        <v>85</v>
      </c>
      <c r="W347">
        <v>70.014442443847656</v>
      </c>
    </row>
    <row r="348" spans="1:23" x14ac:dyDescent="0.25">
      <c r="A348" s="48" t="str">
        <f t="shared" si="5"/>
        <v>42233All4_6AllMulti</v>
      </c>
      <c r="B348" t="s">
        <v>18</v>
      </c>
      <c r="C348" s="35">
        <v>42233</v>
      </c>
      <c r="D348">
        <v>6</v>
      </c>
      <c r="E348" t="s">
        <v>111</v>
      </c>
      <c r="F348">
        <v>1.1261406087458945</v>
      </c>
      <c r="G348">
        <v>1.0043725908669014</v>
      </c>
      <c r="H348">
        <v>1599</v>
      </c>
      <c r="I348">
        <v>1.1496661533239376</v>
      </c>
      <c r="J348">
        <v>0.9685241704981975</v>
      </c>
      <c r="K348">
        <v>921</v>
      </c>
      <c r="L348">
        <v>-2.3525545373558998E-2</v>
      </c>
      <c r="M348">
        <v>-2.0890414714813232</v>
      </c>
      <c r="N348">
        <v>7618</v>
      </c>
      <c r="O348">
        <v>4.0612470358610153E-2</v>
      </c>
      <c r="P348">
        <v>-7.5574487447738647E-2</v>
      </c>
      <c r="Q348">
        <v>-5.0921905785799026E-2</v>
      </c>
      <c r="R348">
        <v>-2.3525545373558998E-2</v>
      </c>
      <c r="S348">
        <v>3.8675658870488405E-3</v>
      </c>
      <c r="T348">
        <v>2.8523396700620651E-2</v>
      </c>
      <c r="U348" t="s">
        <v>18</v>
      </c>
      <c r="V348" t="s">
        <v>85</v>
      </c>
      <c r="W348">
        <v>69.136650085449219</v>
      </c>
    </row>
    <row r="349" spans="1:23" x14ac:dyDescent="0.25">
      <c r="A349" s="48" t="str">
        <f t="shared" si="5"/>
        <v>42233All4_6SmartAC-onlyMulti</v>
      </c>
      <c r="B349" t="s">
        <v>18</v>
      </c>
      <c r="C349" s="35">
        <v>42233</v>
      </c>
      <c r="D349">
        <v>6</v>
      </c>
      <c r="E349" t="s">
        <v>111</v>
      </c>
      <c r="F349">
        <v>1.1261406087458945</v>
      </c>
      <c r="G349">
        <v>1.0043725908669014</v>
      </c>
      <c r="H349">
        <v>1599</v>
      </c>
      <c r="I349">
        <v>1.1496661533239376</v>
      </c>
      <c r="J349">
        <v>0.9685241704981975</v>
      </c>
      <c r="K349">
        <v>921</v>
      </c>
      <c r="L349">
        <v>-2.3525545373558998E-2</v>
      </c>
      <c r="M349">
        <v>-2.0890414714813232</v>
      </c>
      <c r="N349">
        <v>7618</v>
      </c>
      <c r="O349">
        <v>4.0612470358610153E-2</v>
      </c>
      <c r="P349">
        <v>-7.5574487447738647E-2</v>
      </c>
      <c r="Q349">
        <v>-5.0921905785799026E-2</v>
      </c>
      <c r="R349">
        <v>-2.3525545373558998E-2</v>
      </c>
      <c r="S349">
        <v>3.8675658870488405E-3</v>
      </c>
      <c r="T349">
        <v>2.8523396700620651E-2</v>
      </c>
      <c r="U349" t="s">
        <v>102</v>
      </c>
      <c r="V349" t="s">
        <v>85</v>
      </c>
      <c r="W349">
        <v>69.136650085449219</v>
      </c>
    </row>
    <row r="350" spans="1:23" x14ac:dyDescent="0.25">
      <c r="A350" s="48" t="str">
        <f t="shared" si="5"/>
        <v>42233All4_7AllMulti</v>
      </c>
      <c r="B350" t="s">
        <v>18</v>
      </c>
      <c r="C350" s="35">
        <v>42233</v>
      </c>
      <c r="D350">
        <v>7</v>
      </c>
      <c r="E350" t="s">
        <v>111</v>
      </c>
      <c r="F350">
        <v>1.2238986048549572</v>
      </c>
      <c r="G350">
        <v>1.0265689033372263</v>
      </c>
      <c r="H350">
        <v>1599</v>
      </c>
      <c r="I350">
        <v>1.2042324163687101</v>
      </c>
      <c r="J350">
        <v>0.98456935267809575</v>
      </c>
      <c r="K350">
        <v>921</v>
      </c>
      <c r="L350">
        <v>1.9666189327836037E-2</v>
      </c>
      <c r="M350">
        <v>1.606847882270813</v>
      </c>
      <c r="N350">
        <v>7618</v>
      </c>
      <c r="O350">
        <v>4.1371375322341919E-2</v>
      </c>
      <c r="P350">
        <v>-3.3355366438627243E-2</v>
      </c>
      <c r="Q350">
        <v>-8.2421125844120979E-3</v>
      </c>
      <c r="R350">
        <v>1.9666189327836037E-2</v>
      </c>
      <c r="S350">
        <v>4.7571182250976563E-2</v>
      </c>
      <c r="T350">
        <v>7.2687745094299316E-2</v>
      </c>
      <c r="U350" t="s">
        <v>18</v>
      </c>
      <c r="V350" t="s">
        <v>85</v>
      </c>
      <c r="W350">
        <v>71.689811706542969</v>
      </c>
    </row>
    <row r="351" spans="1:23" x14ac:dyDescent="0.25">
      <c r="A351" s="48" t="str">
        <f t="shared" si="5"/>
        <v>42233All4_7SmartAC-onlyMulti</v>
      </c>
      <c r="B351" t="s">
        <v>18</v>
      </c>
      <c r="C351" s="35">
        <v>42233</v>
      </c>
      <c r="D351">
        <v>7</v>
      </c>
      <c r="E351" t="s">
        <v>111</v>
      </c>
      <c r="F351">
        <v>1.2238986048549572</v>
      </c>
      <c r="G351">
        <v>1.0265689033372263</v>
      </c>
      <c r="H351">
        <v>1599</v>
      </c>
      <c r="I351">
        <v>1.2042324163687101</v>
      </c>
      <c r="J351">
        <v>0.98456935267809575</v>
      </c>
      <c r="K351">
        <v>921</v>
      </c>
      <c r="L351">
        <v>1.9666189327836037E-2</v>
      </c>
      <c r="M351">
        <v>1.606847882270813</v>
      </c>
      <c r="N351">
        <v>7618</v>
      </c>
      <c r="O351">
        <v>4.1371375322341919E-2</v>
      </c>
      <c r="P351">
        <v>-3.3355366438627243E-2</v>
      </c>
      <c r="Q351">
        <v>-8.2421125844120979E-3</v>
      </c>
      <c r="R351">
        <v>1.9666189327836037E-2</v>
      </c>
      <c r="S351">
        <v>4.7571182250976563E-2</v>
      </c>
      <c r="T351">
        <v>7.2687745094299316E-2</v>
      </c>
      <c r="U351" t="s">
        <v>102</v>
      </c>
      <c r="V351" t="s">
        <v>85</v>
      </c>
      <c r="W351">
        <v>71.689811706542969</v>
      </c>
    </row>
    <row r="352" spans="1:23" x14ac:dyDescent="0.25">
      <c r="A352" s="48" t="str">
        <f t="shared" si="5"/>
        <v>42233All4_8AllMulti</v>
      </c>
      <c r="B352" t="s">
        <v>18</v>
      </c>
      <c r="C352" s="35">
        <v>42233</v>
      </c>
      <c r="D352">
        <v>8</v>
      </c>
      <c r="E352" t="s">
        <v>111</v>
      </c>
      <c r="F352">
        <v>1.1999338197423723</v>
      </c>
      <c r="G352">
        <v>1.0336142180311967</v>
      </c>
      <c r="H352">
        <v>1599</v>
      </c>
      <c r="I352">
        <v>1.1911307699591374</v>
      </c>
      <c r="J352">
        <v>1.083597296396805</v>
      </c>
      <c r="K352">
        <v>921</v>
      </c>
      <c r="L352">
        <v>8.8030500337481499E-3</v>
      </c>
      <c r="M352">
        <v>0.73362791538238525</v>
      </c>
      <c r="N352">
        <v>7618</v>
      </c>
      <c r="O352">
        <v>4.4079948216676712E-2</v>
      </c>
      <c r="P352">
        <v>-4.7689810395240784E-2</v>
      </c>
      <c r="Q352">
        <v>-2.0932400599122047E-2</v>
      </c>
      <c r="R352">
        <v>8.8030500337481499E-3</v>
      </c>
      <c r="S352">
        <v>3.8534976541996002E-2</v>
      </c>
      <c r="T352">
        <v>6.5295912325382233E-2</v>
      </c>
      <c r="U352" t="s">
        <v>18</v>
      </c>
      <c r="V352" t="s">
        <v>85</v>
      </c>
      <c r="W352">
        <v>76.70648193359375</v>
      </c>
    </row>
    <row r="353" spans="1:23" x14ac:dyDescent="0.25">
      <c r="A353" s="48" t="str">
        <f t="shared" si="5"/>
        <v>42233All4_8SmartAC-onlyMulti</v>
      </c>
      <c r="B353" t="s">
        <v>18</v>
      </c>
      <c r="C353" s="35">
        <v>42233</v>
      </c>
      <c r="D353">
        <v>8</v>
      </c>
      <c r="E353" t="s">
        <v>111</v>
      </c>
      <c r="F353">
        <v>1.1999338197423723</v>
      </c>
      <c r="G353">
        <v>1.0336142180311967</v>
      </c>
      <c r="H353">
        <v>1599</v>
      </c>
      <c r="I353">
        <v>1.1911307699591374</v>
      </c>
      <c r="J353">
        <v>1.083597296396805</v>
      </c>
      <c r="K353">
        <v>921</v>
      </c>
      <c r="L353">
        <v>8.8030500337481499E-3</v>
      </c>
      <c r="M353">
        <v>0.73362791538238525</v>
      </c>
      <c r="N353">
        <v>7618</v>
      </c>
      <c r="O353">
        <v>4.4079948216676712E-2</v>
      </c>
      <c r="P353">
        <v>-4.7689810395240784E-2</v>
      </c>
      <c r="Q353">
        <v>-2.0932400599122047E-2</v>
      </c>
      <c r="R353">
        <v>8.8030500337481499E-3</v>
      </c>
      <c r="S353">
        <v>3.8534976541996002E-2</v>
      </c>
      <c r="T353">
        <v>6.5295912325382233E-2</v>
      </c>
      <c r="U353" t="s">
        <v>102</v>
      </c>
      <c r="V353" t="s">
        <v>85</v>
      </c>
      <c r="W353">
        <v>76.70648193359375</v>
      </c>
    </row>
    <row r="354" spans="1:23" x14ac:dyDescent="0.25">
      <c r="A354" s="48" t="str">
        <f t="shared" si="5"/>
        <v>42233All4_9AllMulti</v>
      </c>
      <c r="B354" t="s">
        <v>18</v>
      </c>
      <c r="C354" s="35">
        <v>42233</v>
      </c>
      <c r="D354">
        <v>9</v>
      </c>
      <c r="E354" t="s">
        <v>111</v>
      </c>
      <c r="F354">
        <v>1.0898232229247677</v>
      </c>
      <c r="G354">
        <v>1.1768750474459611</v>
      </c>
      <c r="H354">
        <v>1599</v>
      </c>
      <c r="I354">
        <v>1.1213126370676134</v>
      </c>
      <c r="J354">
        <v>1.2797734656325044</v>
      </c>
      <c r="K354">
        <v>921</v>
      </c>
      <c r="L354">
        <v>-3.1489413231611252E-2</v>
      </c>
      <c r="M354">
        <v>-2.8894057273864746</v>
      </c>
      <c r="N354">
        <v>7618</v>
      </c>
      <c r="O354">
        <v>5.1424648612737656E-2</v>
      </c>
      <c r="P354">
        <v>-9.7395241260528564E-2</v>
      </c>
      <c r="Q354">
        <v>-6.6179454326629639E-2</v>
      </c>
      <c r="R354">
        <v>-3.1489413231611252E-2</v>
      </c>
      <c r="S354">
        <v>3.1965123489499092E-3</v>
      </c>
      <c r="T354">
        <v>3.4416414797306061E-2</v>
      </c>
      <c r="U354" t="s">
        <v>18</v>
      </c>
      <c r="V354" t="s">
        <v>85</v>
      </c>
      <c r="W354">
        <v>81.964820861816406</v>
      </c>
    </row>
    <row r="355" spans="1:23" x14ac:dyDescent="0.25">
      <c r="A355" s="48" t="str">
        <f t="shared" si="5"/>
        <v>42233All4_9SmartAC-onlyMulti</v>
      </c>
      <c r="B355" t="s">
        <v>18</v>
      </c>
      <c r="C355" s="35">
        <v>42233</v>
      </c>
      <c r="D355">
        <v>9</v>
      </c>
      <c r="E355" t="s">
        <v>111</v>
      </c>
      <c r="F355">
        <v>1.0898232229247677</v>
      </c>
      <c r="G355">
        <v>1.1768750474459611</v>
      </c>
      <c r="H355">
        <v>1599</v>
      </c>
      <c r="I355">
        <v>1.1213126370676134</v>
      </c>
      <c r="J355">
        <v>1.2797734656325044</v>
      </c>
      <c r="K355">
        <v>921</v>
      </c>
      <c r="L355">
        <v>-3.1489413231611252E-2</v>
      </c>
      <c r="M355">
        <v>-2.8894057273864746</v>
      </c>
      <c r="N355">
        <v>7618</v>
      </c>
      <c r="O355">
        <v>5.1424648612737656E-2</v>
      </c>
      <c r="P355">
        <v>-9.7395241260528564E-2</v>
      </c>
      <c r="Q355">
        <v>-6.6179454326629639E-2</v>
      </c>
      <c r="R355">
        <v>-3.1489413231611252E-2</v>
      </c>
      <c r="S355">
        <v>3.1965123489499092E-3</v>
      </c>
      <c r="T355">
        <v>3.4416414797306061E-2</v>
      </c>
      <c r="U355" t="s">
        <v>102</v>
      </c>
      <c r="V355" t="s">
        <v>85</v>
      </c>
      <c r="W355">
        <v>81.964820861816406</v>
      </c>
    </row>
    <row r="356" spans="1:23" x14ac:dyDescent="0.25">
      <c r="A356" s="48" t="str">
        <f t="shared" si="5"/>
        <v>42233All4_10AllMulti</v>
      </c>
      <c r="B356" t="s">
        <v>18</v>
      </c>
      <c r="C356" s="35">
        <v>42233</v>
      </c>
      <c r="D356">
        <v>10</v>
      </c>
      <c r="E356" t="s">
        <v>111</v>
      </c>
      <c r="F356">
        <v>1.0183657360907747</v>
      </c>
      <c r="G356">
        <v>1.5590903758916244</v>
      </c>
      <c r="H356">
        <v>1599</v>
      </c>
      <c r="I356">
        <v>1.0500764841094328</v>
      </c>
      <c r="J356">
        <v>1.5800366516279942</v>
      </c>
      <c r="K356">
        <v>921</v>
      </c>
      <c r="L356">
        <v>-3.1710747629404068E-2</v>
      </c>
      <c r="M356">
        <v>-3.1138858795166016</v>
      </c>
      <c r="N356">
        <v>7618</v>
      </c>
      <c r="O356">
        <v>6.5044865012168884E-2</v>
      </c>
      <c r="P356">
        <v>-0.11507224291563034</v>
      </c>
      <c r="Q356">
        <v>-7.5588710606098175E-2</v>
      </c>
      <c r="R356">
        <v>-3.1710747629404068E-2</v>
      </c>
      <c r="S356">
        <v>1.2162013910710812E-2</v>
      </c>
      <c r="T356">
        <v>5.1650751382112503E-2</v>
      </c>
      <c r="U356" t="s">
        <v>18</v>
      </c>
      <c r="V356" t="s">
        <v>85</v>
      </c>
      <c r="W356">
        <v>86.910736083984375</v>
      </c>
    </row>
    <row r="357" spans="1:23" x14ac:dyDescent="0.25">
      <c r="A357" s="48" t="str">
        <f t="shared" si="5"/>
        <v>42233All4_10SmartAC-onlyMulti</v>
      </c>
      <c r="B357" t="s">
        <v>18</v>
      </c>
      <c r="C357" s="35">
        <v>42233</v>
      </c>
      <c r="D357">
        <v>10</v>
      </c>
      <c r="E357" t="s">
        <v>111</v>
      </c>
      <c r="F357">
        <v>1.0183657360907747</v>
      </c>
      <c r="G357">
        <v>1.5590903758916244</v>
      </c>
      <c r="H357">
        <v>1599</v>
      </c>
      <c r="I357">
        <v>1.0500764841094328</v>
      </c>
      <c r="J357">
        <v>1.5800366516279942</v>
      </c>
      <c r="K357">
        <v>921</v>
      </c>
      <c r="L357">
        <v>-3.1710747629404068E-2</v>
      </c>
      <c r="M357">
        <v>-3.1138858795166016</v>
      </c>
      <c r="N357">
        <v>7618</v>
      </c>
      <c r="O357">
        <v>6.5044865012168884E-2</v>
      </c>
      <c r="P357">
        <v>-0.11507224291563034</v>
      </c>
      <c r="Q357">
        <v>-7.5588710606098175E-2</v>
      </c>
      <c r="R357">
        <v>-3.1710747629404068E-2</v>
      </c>
      <c r="S357">
        <v>1.2162013910710812E-2</v>
      </c>
      <c r="T357">
        <v>5.1650751382112503E-2</v>
      </c>
      <c r="U357" t="s">
        <v>102</v>
      </c>
      <c r="V357" t="s">
        <v>85</v>
      </c>
      <c r="W357">
        <v>86.910736083984375</v>
      </c>
    </row>
    <row r="358" spans="1:23" x14ac:dyDescent="0.25">
      <c r="A358" s="48" t="str">
        <f t="shared" si="5"/>
        <v>42233All4_11AllMulti</v>
      </c>
      <c r="B358" t="s">
        <v>18</v>
      </c>
      <c r="C358" s="35">
        <v>42233</v>
      </c>
      <c r="D358">
        <v>11</v>
      </c>
      <c r="E358" t="s">
        <v>111</v>
      </c>
      <c r="F358">
        <v>1.0265371202972937</v>
      </c>
      <c r="G358">
        <v>1.9567495121457688</v>
      </c>
      <c r="H358">
        <v>1599</v>
      </c>
      <c r="I358">
        <v>1.0800704394554492</v>
      </c>
      <c r="J358">
        <v>2.0697701823372312</v>
      </c>
      <c r="K358">
        <v>921</v>
      </c>
      <c r="L358">
        <v>-5.3533319383859634E-2</v>
      </c>
      <c r="M358">
        <v>-5.214942455291748</v>
      </c>
      <c r="N358">
        <v>7618</v>
      </c>
      <c r="O358">
        <v>8.3940155804157257E-2</v>
      </c>
      <c r="P358">
        <v>-0.16111102700233459</v>
      </c>
      <c r="Q358">
        <v>-0.11015766859054565</v>
      </c>
      <c r="R358">
        <v>-5.3533319383859634E-2</v>
      </c>
      <c r="S358">
        <v>3.0843156855553389E-3</v>
      </c>
      <c r="T358">
        <v>5.4044384509325027E-2</v>
      </c>
      <c r="U358" t="s">
        <v>18</v>
      </c>
      <c r="V358" t="s">
        <v>85</v>
      </c>
      <c r="W358">
        <v>90.929115295410156</v>
      </c>
    </row>
    <row r="359" spans="1:23" x14ac:dyDescent="0.25">
      <c r="A359" s="48" t="str">
        <f t="shared" si="5"/>
        <v>42233All4_11SmartAC-onlyMulti</v>
      </c>
      <c r="B359" t="s">
        <v>18</v>
      </c>
      <c r="C359" s="35">
        <v>42233</v>
      </c>
      <c r="D359">
        <v>11</v>
      </c>
      <c r="E359" t="s">
        <v>111</v>
      </c>
      <c r="F359">
        <v>1.0265371202972937</v>
      </c>
      <c r="G359">
        <v>1.9567495121457688</v>
      </c>
      <c r="H359">
        <v>1599</v>
      </c>
      <c r="I359">
        <v>1.0800704394554492</v>
      </c>
      <c r="J359">
        <v>2.0697701823372312</v>
      </c>
      <c r="K359">
        <v>921</v>
      </c>
      <c r="L359">
        <v>-5.3533319383859634E-2</v>
      </c>
      <c r="M359">
        <v>-5.214942455291748</v>
      </c>
      <c r="N359">
        <v>7618</v>
      </c>
      <c r="O359">
        <v>8.3940155804157257E-2</v>
      </c>
      <c r="P359">
        <v>-0.16111102700233459</v>
      </c>
      <c r="Q359">
        <v>-0.11015766859054565</v>
      </c>
      <c r="R359">
        <v>-5.3533319383859634E-2</v>
      </c>
      <c r="S359">
        <v>3.0843156855553389E-3</v>
      </c>
      <c r="T359">
        <v>5.4044384509325027E-2</v>
      </c>
      <c r="U359" t="s">
        <v>102</v>
      </c>
      <c r="V359" t="s">
        <v>85</v>
      </c>
      <c r="W359">
        <v>90.929115295410156</v>
      </c>
    </row>
    <row r="360" spans="1:23" x14ac:dyDescent="0.25">
      <c r="A360" s="48" t="str">
        <f t="shared" si="5"/>
        <v>42233All4_12AllMulti</v>
      </c>
      <c r="B360" t="s">
        <v>18</v>
      </c>
      <c r="C360" s="35">
        <v>42233</v>
      </c>
      <c r="D360">
        <v>12</v>
      </c>
      <c r="E360" t="s">
        <v>111</v>
      </c>
      <c r="F360">
        <v>1.1604754447135335</v>
      </c>
      <c r="G360">
        <v>2.3538522906060564</v>
      </c>
      <c r="H360">
        <v>1599</v>
      </c>
      <c r="I360">
        <v>1.1530309895580204</v>
      </c>
      <c r="J360">
        <v>2.3841911118477883</v>
      </c>
      <c r="K360">
        <v>921</v>
      </c>
      <c r="L360">
        <v>7.4444552883505821E-3</v>
      </c>
      <c r="M360">
        <v>0.64150047302246094</v>
      </c>
      <c r="N360">
        <v>7618</v>
      </c>
      <c r="O360">
        <v>9.8168246448040009E-2</v>
      </c>
      <c r="P360">
        <v>-0.11836796998977661</v>
      </c>
      <c r="Q360">
        <v>-5.8777879923582077E-2</v>
      </c>
      <c r="R360">
        <v>7.4444552883505821E-3</v>
      </c>
      <c r="S360">
        <v>7.3658935725688934E-2</v>
      </c>
      <c r="T360">
        <v>0.13325688242912292</v>
      </c>
      <c r="U360" t="s">
        <v>18</v>
      </c>
      <c r="V360" t="s">
        <v>85</v>
      </c>
      <c r="W360">
        <v>94.256629943847656</v>
      </c>
    </row>
    <row r="361" spans="1:23" x14ac:dyDescent="0.25">
      <c r="A361" s="48" t="str">
        <f t="shared" si="5"/>
        <v>42233All4_12SmartAC-onlyMulti</v>
      </c>
      <c r="B361" t="s">
        <v>18</v>
      </c>
      <c r="C361" s="35">
        <v>42233</v>
      </c>
      <c r="D361">
        <v>12</v>
      </c>
      <c r="E361" t="s">
        <v>111</v>
      </c>
      <c r="F361">
        <v>1.1604754447135335</v>
      </c>
      <c r="G361">
        <v>2.3538522906060564</v>
      </c>
      <c r="H361">
        <v>1599</v>
      </c>
      <c r="I361">
        <v>1.1530309895580204</v>
      </c>
      <c r="J361">
        <v>2.3841911118477883</v>
      </c>
      <c r="K361">
        <v>921</v>
      </c>
      <c r="L361">
        <v>7.4444552883505821E-3</v>
      </c>
      <c r="M361">
        <v>0.64150047302246094</v>
      </c>
      <c r="N361">
        <v>7618</v>
      </c>
      <c r="O361">
        <v>9.8168246448040009E-2</v>
      </c>
      <c r="P361">
        <v>-0.11836796998977661</v>
      </c>
      <c r="Q361">
        <v>-5.8777879923582077E-2</v>
      </c>
      <c r="R361">
        <v>7.4444552883505821E-3</v>
      </c>
      <c r="S361">
        <v>7.3658935725688934E-2</v>
      </c>
      <c r="T361">
        <v>0.13325688242912292</v>
      </c>
      <c r="U361" t="s">
        <v>102</v>
      </c>
      <c r="V361" t="s">
        <v>85</v>
      </c>
      <c r="W361">
        <v>94.256629943847656</v>
      </c>
    </row>
    <row r="362" spans="1:23" x14ac:dyDescent="0.25">
      <c r="A362" s="48" t="str">
        <f t="shared" si="5"/>
        <v>42233All4_13AllMulti</v>
      </c>
      <c r="B362" t="s">
        <v>18</v>
      </c>
      <c r="C362" s="35">
        <v>42233</v>
      </c>
      <c r="D362">
        <v>13</v>
      </c>
      <c r="E362" t="s">
        <v>111</v>
      </c>
      <c r="F362">
        <v>1.3853669400555102</v>
      </c>
      <c r="G362">
        <v>2.6309421027201436</v>
      </c>
      <c r="H362">
        <v>1599</v>
      </c>
      <c r="I362">
        <v>1.3089893414011649</v>
      </c>
      <c r="J362">
        <v>2.6048572777340033</v>
      </c>
      <c r="K362">
        <v>921</v>
      </c>
      <c r="L362">
        <v>7.6377600431442261E-2</v>
      </c>
      <c r="M362">
        <v>5.5131673812866211</v>
      </c>
      <c r="N362">
        <v>7618</v>
      </c>
      <c r="O362">
        <v>0.10814880579710007</v>
      </c>
      <c r="P362">
        <v>-6.2225908041000366E-2</v>
      </c>
      <c r="Q362">
        <v>3.4225790295749903E-3</v>
      </c>
      <c r="R362">
        <v>7.6377600431442261E-2</v>
      </c>
      <c r="S362">
        <v>0.149323970079422</v>
      </c>
      <c r="T362">
        <v>0.21498110890388489</v>
      </c>
      <c r="U362" t="s">
        <v>18</v>
      </c>
      <c r="V362" t="s">
        <v>85</v>
      </c>
      <c r="W362">
        <v>96.887374877929688</v>
      </c>
    </row>
    <row r="363" spans="1:23" x14ac:dyDescent="0.25">
      <c r="A363" s="48" t="str">
        <f t="shared" si="5"/>
        <v>42233All4_13SmartAC-onlyMulti</v>
      </c>
      <c r="B363" t="s">
        <v>18</v>
      </c>
      <c r="C363" s="35">
        <v>42233</v>
      </c>
      <c r="D363">
        <v>13</v>
      </c>
      <c r="E363" t="s">
        <v>111</v>
      </c>
      <c r="F363">
        <v>1.3853669400555102</v>
      </c>
      <c r="G363">
        <v>2.6309421027201436</v>
      </c>
      <c r="H363">
        <v>1599</v>
      </c>
      <c r="I363">
        <v>1.3089893414011649</v>
      </c>
      <c r="J363">
        <v>2.6048572777340033</v>
      </c>
      <c r="K363">
        <v>921</v>
      </c>
      <c r="L363">
        <v>7.6377600431442261E-2</v>
      </c>
      <c r="M363">
        <v>5.5131673812866211</v>
      </c>
      <c r="N363">
        <v>7618</v>
      </c>
      <c r="O363">
        <v>0.10814880579710007</v>
      </c>
      <c r="P363">
        <v>-6.2225908041000366E-2</v>
      </c>
      <c r="Q363">
        <v>3.4225790295749903E-3</v>
      </c>
      <c r="R363">
        <v>7.6377600431442261E-2</v>
      </c>
      <c r="S363">
        <v>0.149323970079422</v>
      </c>
      <c r="T363">
        <v>0.21498110890388489</v>
      </c>
      <c r="U363" t="s">
        <v>102</v>
      </c>
      <c r="V363" t="s">
        <v>85</v>
      </c>
      <c r="W363">
        <v>96.887374877929688</v>
      </c>
    </row>
    <row r="364" spans="1:23" x14ac:dyDescent="0.25">
      <c r="A364" s="48" t="str">
        <f t="shared" si="5"/>
        <v>42233All4_14AllMulti</v>
      </c>
      <c r="B364" t="s">
        <v>18</v>
      </c>
      <c r="C364" s="35">
        <v>42233</v>
      </c>
      <c r="D364">
        <v>14</v>
      </c>
      <c r="E364" t="s">
        <v>111</v>
      </c>
      <c r="F364">
        <v>1.6889587567986502</v>
      </c>
      <c r="G364">
        <v>2.7977872416856515</v>
      </c>
      <c r="H364">
        <v>1599</v>
      </c>
      <c r="I364">
        <v>1.4974476927451745</v>
      </c>
      <c r="J364">
        <v>2.7080514970422596</v>
      </c>
      <c r="K364">
        <v>921</v>
      </c>
      <c r="L364">
        <v>0.19151106476783752</v>
      </c>
      <c r="M364">
        <v>11.339001655578613</v>
      </c>
      <c r="N364">
        <v>7618</v>
      </c>
      <c r="O364">
        <v>0.11339270323514938</v>
      </c>
      <c r="P364">
        <v>4.6186976134777069E-2</v>
      </c>
      <c r="Q364">
        <v>0.11501861363649368</v>
      </c>
      <c r="R364">
        <v>0.19151106476783752</v>
      </c>
      <c r="S364">
        <v>0.26799443364143372</v>
      </c>
      <c r="T364">
        <v>0.33683514595031738</v>
      </c>
      <c r="U364" t="s">
        <v>18</v>
      </c>
      <c r="V364" t="s">
        <v>85</v>
      </c>
      <c r="W364">
        <v>99.367813110351562</v>
      </c>
    </row>
    <row r="365" spans="1:23" x14ac:dyDescent="0.25">
      <c r="A365" s="48" t="str">
        <f t="shared" si="5"/>
        <v>42233All4_14SmartAC-onlyMulti</v>
      </c>
      <c r="B365" t="s">
        <v>18</v>
      </c>
      <c r="C365" s="35">
        <v>42233</v>
      </c>
      <c r="D365">
        <v>14</v>
      </c>
      <c r="E365" t="s">
        <v>111</v>
      </c>
      <c r="F365">
        <v>1.6889587567986502</v>
      </c>
      <c r="G365">
        <v>2.7977872416856515</v>
      </c>
      <c r="H365">
        <v>1599</v>
      </c>
      <c r="I365">
        <v>1.4974476927451745</v>
      </c>
      <c r="J365">
        <v>2.7080514970422596</v>
      </c>
      <c r="K365">
        <v>921</v>
      </c>
      <c r="L365">
        <v>0.19151106476783752</v>
      </c>
      <c r="M365">
        <v>11.339001655578613</v>
      </c>
      <c r="N365">
        <v>7618</v>
      </c>
      <c r="O365">
        <v>0.11339270323514938</v>
      </c>
      <c r="P365">
        <v>4.6186976134777069E-2</v>
      </c>
      <c r="Q365">
        <v>0.11501861363649368</v>
      </c>
      <c r="R365">
        <v>0.19151106476783752</v>
      </c>
      <c r="S365">
        <v>0.26799443364143372</v>
      </c>
      <c r="T365">
        <v>0.33683514595031738</v>
      </c>
      <c r="U365" t="s">
        <v>102</v>
      </c>
      <c r="V365" t="s">
        <v>85</v>
      </c>
      <c r="W365">
        <v>99.367813110351562</v>
      </c>
    </row>
    <row r="366" spans="1:23" x14ac:dyDescent="0.25">
      <c r="A366" s="48" t="str">
        <f t="shared" si="5"/>
        <v>42233All4_15AllMulti</v>
      </c>
      <c r="B366" t="s">
        <v>18</v>
      </c>
      <c r="C366" s="35">
        <v>42233</v>
      </c>
      <c r="D366">
        <v>15</v>
      </c>
      <c r="E366" t="s">
        <v>111</v>
      </c>
      <c r="F366">
        <v>2.1127226524680482</v>
      </c>
      <c r="G366">
        <v>2.9302355847493398</v>
      </c>
      <c r="H366">
        <v>1599</v>
      </c>
      <c r="I366">
        <v>2.2076647292732208</v>
      </c>
      <c r="J366">
        <v>3.0663036803146313</v>
      </c>
      <c r="K366">
        <v>921</v>
      </c>
      <c r="L366">
        <v>-9.4942077994346619E-2</v>
      </c>
      <c r="M366">
        <v>-4.4938259124755859</v>
      </c>
      <c r="N366">
        <v>7618</v>
      </c>
      <c r="O366">
        <v>0.12481380999088287</v>
      </c>
      <c r="P366">
        <v>-0.25490346550941467</v>
      </c>
      <c r="Q366">
        <v>-0.17913897335529327</v>
      </c>
      <c r="R366">
        <v>-9.4942077994346619E-2</v>
      </c>
      <c r="S366">
        <v>-1.0755163617432117E-2</v>
      </c>
      <c r="T366">
        <v>6.5019302070140839E-2</v>
      </c>
      <c r="U366" t="s">
        <v>18</v>
      </c>
      <c r="V366" t="s">
        <v>85</v>
      </c>
      <c r="W366">
        <v>100.34812164306641</v>
      </c>
    </row>
    <row r="367" spans="1:23" x14ac:dyDescent="0.25">
      <c r="A367" s="48" t="str">
        <f t="shared" si="5"/>
        <v>42233All4_15SmartAC-onlyMulti</v>
      </c>
      <c r="B367" t="s">
        <v>18</v>
      </c>
      <c r="C367" s="35">
        <v>42233</v>
      </c>
      <c r="D367">
        <v>15</v>
      </c>
      <c r="E367" t="s">
        <v>111</v>
      </c>
      <c r="F367">
        <v>2.1127226524680482</v>
      </c>
      <c r="G367">
        <v>2.9302355847493398</v>
      </c>
      <c r="H367">
        <v>1599</v>
      </c>
      <c r="I367">
        <v>2.2076647292732208</v>
      </c>
      <c r="J367">
        <v>3.0663036803146313</v>
      </c>
      <c r="K367">
        <v>921</v>
      </c>
      <c r="L367">
        <v>-9.4942077994346619E-2</v>
      </c>
      <c r="M367">
        <v>-4.4938259124755859</v>
      </c>
      <c r="N367">
        <v>7618</v>
      </c>
      <c r="O367">
        <v>0.12481380999088287</v>
      </c>
      <c r="P367">
        <v>-0.25490346550941467</v>
      </c>
      <c r="Q367">
        <v>-0.17913897335529327</v>
      </c>
      <c r="R367">
        <v>-9.4942077994346619E-2</v>
      </c>
      <c r="S367">
        <v>-1.0755163617432117E-2</v>
      </c>
      <c r="T367">
        <v>6.5019302070140839E-2</v>
      </c>
      <c r="U367" t="s">
        <v>102</v>
      </c>
      <c r="V367" t="s">
        <v>85</v>
      </c>
      <c r="W367">
        <v>100.34812164306641</v>
      </c>
    </row>
    <row r="368" spans="1:23" x14ac:dyDescent="0.25">
      <c r="A368" s="48" t="str">
        <f t="shared" si="5"/>
        <v>42233All4_16AllMulti</v>
      </c>
      <c r="B368" t="s">
        <v>18</v>
      </c>
      <c r="C368" s="35">
        <v>42233</v>
      </c>
      <c r="D368">
        <v>16</v>
      </c>
      <c r="E368" t="s">
        <v>111</v>
      </c>
      <c r="F368">
        <v>2.6418978435029925</v>
      </c>
      <c r="G368">
        <v>3.0258786378339178</v>
      </c>
      <c r="H368">
        <v>1599</v>
      </c>
      <c r="I368">
        <v>2.7847622014734803</v>
      </c>
      <c r="J368">
        <v>3.1758331833503184</v>
      </c>
      <c r="K368">
        <v>921</v>
      </c>
      <c r="L368">
        <v>-0.14286436140537262</v>
      </c>
      <c r="M368">
        <v>-5.4076414108276367</v>
      </c>
      <c r="N368">
        <v>7618</v>
      </c>
      <c r="O368">
        <v>0.12913981080055237</v>
      </c>
      <c r="P368">
        <v>-0.30836993455886841</v>
      </c>
      <c r="Q368">
        <v>-0.2299795001745224</v>
      </c>
      <c r="R368">
        <v>-0.14286436140537262</v>
      </c>
      <c r="S368">
        <v>-5.5759560316801071E-2</v>
      </c>
      <c r="T368">
        <v>2.2641219198703766E-2</v>
      </c>
      <c r="U368" t="s">
        <v>18</v>
      </c>
      <c r="V368" t="s">
        <v>85</v>
      </c>
      <c r="W368">
        <v>100.22512817382812</v>
      </c>
    </row>
    <row r="369" spans="1:23" x14ac:dyDescent="0.25">
      <c r="A369" s="48" t="str">
        <f t="shared" si="5"/>
        <v>42233All4_16SmartAC-onlyMulti</v>
      </c>
      <c r="B369" t="s">
        <v>18</v>
      </c>
      <c r="C369" s="35">
        <v>42233</v>
      </c>
      <c r="D369">
        <v>16</v>
      </c>
      <c r="E369" t="s">
        <v>111</v>
      </c>
      <c r="F369">
        <v>2.6418978435029925</v>
      </c>
      <c r="G369">
        <v>3.0258786378339178</v>
      </c>
      <c r="H369">
        <v>1599</v>
      </c>
      <c r="I369">
        <v>2.7847622014734803</v>
      </c>
      <c r="J369">
        <v>3.1758331833503184</v>
      </c>
      <c r="K369">
        <v>921</v>
      </c>
      <c r="L369">
        <v>-0.14286436140537262</v>
      </c>
      <c r="M369">
        <v>-5.4076414108276367</v>
      </c>
      <c r="N369">
        <v>7618</v>
      </c>
      <c r="O369">
        <v>0.12913981080055237</v>
      </c>
      <c r="P369">
        <v>-0.30836993455886841</v>
      </c>
      <c r="Q369">
        <v>-0.2299795001745224</v>
      </c>
      <c r="R369">
        <v>-0.14286436140537262</v>
      </c>
      <c r="S369">
        <v>-5.5759560316801071E-2</v>
      </c>
      <c r="T369">
        <v>2.2641219198703766E-2</v>
      </c>
      <c r="U369" t="s">
        <v>102</v>
      </c>
      <c r="V369" t="s">
        <v>85</v>
      </c>
      <c r="W369">
        <v>100.22512817382812</v>
      </c>
    </row>
    <row r="370" spans="1:23" x14ac:dyDescent="0.25">
      <c r="A370" s="48" t="str">
        <f t="shared" si="5"/>
        <v>42233All4_17AllMulti</v>
      </c>
      <c r="B370" t="s">
        <v>18</v>
      </c>
      <c r="C370" s="35">
        <v>42233</v>
      </c>
      <c r="D370">
        <v>17</v>
      </c>
      <c r="E370" t="s">
        <v>111</v>
      </c>
      <c r="F370">
        <v>3.2009479695368226</v>
      </c>
      <c r="G370">
        <v>2.9743909380531557</v>
      </c>
      <c r="H370">
        <v>1599</v>
      </c>
      <c r="I370">
        <v>3.2952430759034921</v>
      </c>
      <c r="J370">
        <v>3.0809442974069841</v>
      </c>
      <c r="K370">
        <v>921</v>
      </c>
      <c r="L370">
        <v>-9.4295106828212738E-2</v>
      </c>
      <c r="M370">
        <v>-2.9458494186401367</v>
      </c>
      <c r="N370">
        <v>7618</v>
      </c>
      <c r="O370">
        <v>0.12585411965847015</v>
      </c>
      <c r="P370">
        <v>-0.25558975338935852</v>
      </c>
      <c r="Q370">
        <v>-0.17919377982616425</v>
      </c>
      <c r="R370">
        <v>-9.4295106828212738E-2</v>
      </c>
      <c r="S370">
        <v>-9.406503289937973E-3</v>
      </c>
      <c r="T370">
        <v>6.6999532282352448E-2</v>
      </c>
      <c r="U370" t="s">
        <v>18</v>
      </c>
      <c r="V370" t="s">
        <v>85</v>
      </c>
      <c r="W370">
        <v>98.893280029296875</v>
      </c>
    </row>
    <row r="371" spans="1:23" x14ac:dyDescent="0.25">
      <c r="A371" s="48" t="str">
        <f t="shared" si="5"/>
        <v>42233All4_17SmartAC-onlyMulti</v>
      </c>
      <c r="B371" t="s">
        <v>18</v>
      </c>
      <c r="C371" s="35">
        <v>42233</v>
      </c>
      <c r="D371">
        <v>17</v>
      </c>
      <c r="E371" t="s">
        <v>111</v>
      </c>
      <c r="F371">
        <v>3.2009479695368226</v>
      </c>
      <c r="G371">
        <v>2.9743909380531557</v>
      </c>
      <c r="H371">
        <v>1599</v>
      </c>
      <c r="I371">
        <v>3.2952430759034921</v>
      </c>
      <c r="J371">
        <v>3.0809442974069841</v>
      </c>
      <c r="K371">
        <v>921</v>
      </c>
      <c r="L371">
        <v>-9.4295106828212738E-2</v>
      </c>
      <c r="M371">
        <v>-2.9458494186401367</v>
      </c>
      <c r="N371">
        <v>7618</v>
      </c>
      <c r="O371">
        <v>0.12585411965847015</v>
      </c>
      <c r="P371">
        <v>-0.25558975338935852</v>
      </c>
      <c r="Q371">
        <v>-0.17919377982616425</v>
      </c>
      <c r="R371">
        <v>-9.4295106828212738E-2</v>
      </c>
      <c r="S371">
        <v>-9.406503289937973E-3</v>
      </c>
      <c r="T371">
        <v>6.6999532282352448E-2</v>
      </c>
      <c r="U371" t="s">
        <v>102</v>
      </c>
      <c r="V371" t="s">
        <v>85</v>
      </c>
      <c r="W371">
        <v>98.893280029296875</v>
      </c>
    </row>
    <row r="372" spans="1:23" x14ac:dyDescent="0.25">
      <c r="A372" s="48" t="str">
        <f t="shared" si="5"/>
        <v>42233All4_18AllMulti</v>
      </c>
      <c r="B372" t="s">
        <v>18</v>
      </c>
      <c r="C372" s="35">
        <v>42233</v>
      </c>
      <c r="D372">
        <v>18</v>
      </c>
      <c r="E372" t="s">
        <v>111</v>
      </c>
      <c r="F372">
        <v>3.7015684629630523</v>
      </c>
      <c r="G372">
        <v>2.9030164056898244</v>
      </c>
      <c r="H372">
        <v>1599</v>
      </c>
      <c r="I372">
        <v>3.8025347270457108</v>
      </c>
      <c r="J372">
        <v>2.9268424170075087</v>
      </c>
      <c r="K372">
        <v>921</v>
      </c>
      <c r="L372">
        <v>-0.10096626728773117</v>
      </c>
      <c r="M372">
        <v>-2.7276616096496582</v>
      </c>
      <c r="N372">
        <v>7618</v>
      </c>
      <c r="O372">
        <v>0.12071323394775391</v>
      </c>
      <c r="P372">
        <v>-0.25567233562469482</v>
      </c>
      <c r="Q372">
        <v>-0.18239700794219971</v>
      </c>
      <c r="R372">
        <v>-0.10096626728773117</v>
      </c>
      <c r="S372">
        <v>-1.9545191898941994E-2</v>
      </c>
      <c r="T372">
        <v>5.3739812225103378E-2</v>
      </c>
      <c r="U372" t="s">
        <v>18</v>
      </c>
      <c r="V372" t="s">
        <v>85</v>
      </c>
      <c r="W372">
        <v>96.085456848144531</v>
      </c>
    </row>
    <row r="373" spans="1:23" x14ac:dyDescent="0.25">
      <c r="A373" s="48" t="str">
        <f t="shared" si="5"/>
        <v>42233All4_18SmartAC-onlyMulti</v>
      </c>
      <c r="B373" t="s">
        <v>18</v>
      </c>
      <c r="C373" s="35">
        <v>42233</v>
      </c>
      <c r="D373">
        <v>18</v>
      </c>
      <c r="E373" t="s">
        <v>111</v>
      </c>
      <c r="F373">
        <v>3.7015684629630523</v>
      </c>
      <c r="G373">
        <v>2.9030164056898244</v>
      </c>
      <c r="H373">
        <v>1599</v>
      </c>
      <c r="I373">
        <v>3.8025347270457108</v>
      </c>
      <c r="J373">
        <v>2.9268424170075087</v>
      </c>
      <c r="K373">
        <v>921</v>
      </c>
      <c r="L373">
        <v>-0.10096626728773117</v>
      </c>
      <c r="M373">
        <v>-2.7276616096496582</v>
      </c>
      <c r="N373">
        <v>7618</v>
      </c>
      <c r="O373">
        <v>0.12071323394775391</v>
      </c>
      <c r="P373">
        <v>-0.25567233562469482</v>
      </c>
      <c r="Q373">
        <v>-0.18239700794219971</v>
      </c>
      <c r="R373">
        <v>-0.10096626728773117</v>
      </c>
      <c r="S373">
        <v>-1.9545191898941994E-2</v>
      </c>
      <c r="T373">
        <v>5.3739812225103378E-2</v>
      </c>
      <c r="U373" t="s">
        <v>102</v>
      </c>
      <c r="V373" t="s">
        <v>85</v>
      </c>
      <c r="W373">
        <v>96.085456848144531</v>
      </c>
    </row>
    <row r="374" spans="1:23" x14ac:dyDescent="0.25">
      <c r="A374" s="48" t="str">
        <f t="shared" si="5"/>
        <v>42233All4_19AllMulti</v>
      </c>
      <c r="B374" t="s">
        <v>18</v>
      </c>
      <c r="C374" s="35">
        <v>42233</v>
      </c>
      <c r="D374">
        <v>19</v>
      </c>
      <c r="E374" t="s">
        <v>111</v>
      </c>
      <c r="F374">
        <v>4.012290166798862</v>
      </c>
      <c r="G374">
        <v>2.8119979135984861</v>
      </c>
      <c r="H374">
        <v>1599</v>
      </c>
      <c r="I374">
        <v>4.1045570279512029</v>
      </c>
      <c r="J374">
        <v>2.719568934238537</v>
      </c>
      <c r="K374">
        <v>921</v>
      </c>
      <c r="L374">
        <v>-9.2266857624053955E-2</v>
      </c>
      <c r="M374">
        <v>-2.2996058464050293</v>
      </c>
      <c r="N374">
        <v>7618</v>
      </c>
      <c r="O374">
        <v>0.11391064524650574</v>
      </c>
      <c r="P374">
        <v>-0.23825474083423615</v>
      </c>
      <c r="Q374">
        <v>-0.16910870373249054</v>
      </c>
      <c r="R374">
        <v>-9.2266857624053955E-2</v>
      </c>
      <c r="S374">
        <v>-1.5434127300977707E-2</v>
      </c>
      <c r="T374">
        <v>5.3721025586128235E-2</v>
      </c>
      <c r="U374" t="s">
        <v>18</v>
      </c>
      <c r="V374" t="s">
        <v>85</v>
      </c>
      <c r="W374">
        <v>90.856788635253906</v>
      </c>
    </row>
    <row r="375" spans="1:23" x14ac:dyDescent="0.25">
      <c r="A375" s="48" t="str">
        <f t="shared" si="5"/>
        <v>42233All4_19SmartAC-onlyMulti</v>
      </c>
      <c r="B375" t="s">
        <v>18</v>
      </c>
      <c r="C375" s="35">
        <v>42233</v>
      </c>
      <c r="D375">
        <v>19</v>
      </c>
      <c r="E375" t="s">
        <v>111</v>
      </c>
      <c r="F375">
        <v>4.012290166798862</v>
      </c>
      <c r="G375">
        <v>2.8119979135984861</v>
      </c>
      <c r="H375">
        <v>1599</v>
      </c>
      <c r="I375">
        <v>4.1045570279512029</v>
      </c>
      <c r="J375">
        <v>2.719568934238537</v>
      </c>
      <c r="K375">
        <v>921</v>
      </c>
      <c r="L375">
        <v>-9.2266857624053955E-2</v>
      </c>
      <c r="M375">
        <v>-2.2996058464050293</v>
      </c>
      <c r="N375">
        <v>7618</v>
      </c>
      <c r="O375">
        <v>0.11391064524650574</v>
      </c>
      <c r="P375">
        <v>-0.23825474083423615</v>
      </c>
      <c r="Q375">
        <v>-0.16910870373249054</v>
      </c>
      <c r="R375">
        <v>-9.2266857624053955E-2</v>
      </c>
      <c r="S375">
        <v>-1.5434127300977707E-2</v>
      </c>
      <c r="T375">
        <v>5.3721025586128235E-2</v>
      </c>
      <c r="U375" t="s">
        <v>102</v>
      </c>
      <c r="V375" t="s">
        <v>85</v>
      </c>
      <c r="W375">
        <v>90.856788635253906</v>
      </c>
    </row>
    <row r="376" spans="1:23" x14ac:dyDescent="0.25">
      <c r="A376" s="48" t="str">
        <f t="shared" si="5"/>
        <v>42233All4_20AllMulti</v>
      </c>
      <c r="B376" t="s">
        <v>18</v>
      </c>
      <c r="C376" s="35">
        <v>42233</v>
      </c>
      <c r="D376">
        <v>20</v>
      </c>
      <c r="E376" t="s">
        <v>111</v>
      </c>
      <c r="F376">
        <v>3.8619986042108745</v>
      </c>
      <c r="G376">
        <v>2.6212940594531755</v>
      </c>
      <c r="H376">
        <v>1599</v>
      </c>
      <c r="I376">
        <v>4.0291545068534402</v>
      </c>
      <c r="J376">
        <v>2.6127556166019517</v>
      </c>
      <c r="K376">
        <v>921</v>
      </c>
      <c r="L376">
        <v>-0.1671559065580368</v>
      </c>
      <c r="M376">
        <v>-4.3282227516174316</v>
      </c>
      <c r="N376">
        <v>7618</v>
      </c>
      <c r="O376">
        <v>0.10820914059877396</v>
      </c>
      <c r="P376">
        <v>-0.30583673715591431</v>
      </c>
      <c r="Q376">
        <v>-0.24015162885189056</v>
      </c>
      <c r="R376">
        <v>-0.1671559065580368</v>
      </c>
      <c r="S376">
        <v>-9.416884183883667E-2</v>
      </c>
      <c r="T376">
        <v>-2.8475072234869003E-2</v>
      </c>
      <c r="U376" t="s">
        <v>18</v>
      </c>
      <c r="V376" t="s">
        <v>85</v>
      </c>
      <c r="W376">
        <v>85.044105529785156</v>
      </c>
    </row>
    <row r="377" spans="1:23" x14ac:dyDescent="0.25">
      <c r="A377" s="48" t="str">
        <f t="shared" si="5"/>
        <v>42233All4_20SmartAC-onlyMulti</v>
      </c>
      <c r="B377" t="s">
        <v>18</v>
      </c>
      <c r="C377" s="35">
        <v>42233</v>
      </c>
      <c r="D377">
        <v>20</v>
      </c>
      <c r="E377" t="s">
        <v>111</v>
      </c>
      <c r="F377">
        <v>3.8619986042108745</v>
      </c>
      <c r="G377">
        <v>2.6212940594531755</v>
      </c>
      <c r="H377">
        <v>1599</v>
      </c>
      <c r="I377">
        <v>4.0291545068534402</v>
      </c>
      <c r="J377">
        <v>2.6127556166019517</v>
      </c>
      <c r="K377">
        <v>921</v>
      </c>
      <c r="L377">
        <v>-0.1671559065580368</v>
      </c>
      <c r="M377">
        <v>-4.3282227516174316</v>
      </c>
      <c r="N377">
        <v>7618</v>
      </c>
      <c r="O377">
        <v>0.10820914059877396</v>
      </c>
      <c r="P377">
        <v>-0.30583673715591431</v>
      </c>
      <c r="Q377">
        <v>-0.24015162885189056</v>
      </c>
      <c r="R377">
        <v>-0.1671559065580368</v>
      </c>
      <c r="S377">
        <v>-9.416884183883667E-2</v>
      </c>
      <c r="T377">
        <v>-2.8475072234869003E-2</v>
      </c>
      <c r="U377" t="s">
        <v>102</v>
      </c>
      <c r="V377" t="s">
        <v>85</v>
      </c>
      <c r="W377">
        <v>85.044105529785156</v>
      </c>
    </row>
    <row r="378" spans="1:23" x14ac:dyDescent="0.25">
      <c r="A378" s="48" t="str">
        <f t="shared" si="5"/>
        <v>42233All4_21AllMulti</v>
      </c>
      <c r="B378" t="s">
        <v>18</v>
      </c>
      <c r="C378" s="35">
        <v>42233</v>
      </c>
      <c r="D378">
        <v>21</v>
      </c>
      <c r="E378" t="s">
        <v>111</v>
      </c>
      <c r="F378">
        <v>3.6109949898947638</v>
      </c>
      <c r="G378">
        <v>2.3703637990708857</v>
      </c>
      <c r="H378">
        <v>1599</v>
      </c>
      <c r="I378">
        <v>3.6985924132710521</v>
      </c>
      <c r="J378">
        <v>2.4319889122750618</v>
      </c>
      <c r="K378">
        <v>921</v>
      </c>
      <c r="L378">
        <v>-8.7597422301769257E-2</v>
      </c>
      <c r="M378">
        <v>-2.4258527755737305</v>
      </c>
      <c r="N378">
        <v>7618</v>
      </c>
      <c r="O378">
        <v>9.9678166210651398E-2</v>
      </c>
      <c r="P378">
        <v>-0.21534496545791626</v>
      </c>
      <c r="Q378">
        <v>-0.15483832359313965</v>
      </c>
      <c r="R378">
        <v>-8.7597422301769257E-2</v>
      </c>
      <c r="S378">
        <v>-2.0364498719573021E-2</v>
      </c>
      <c r="T378">
        <v>4.0150117129087448E-2</v>
      </c>
      <c r="U378" t="s">
        <v>18</v>
      </c>
      <c r="V378" t="s">
        <v>85</v>
      </c>
      <c r="W378">
        <v>80.714889526367188</v>
      </c>
    </row>
    <row r="379" spans="1:23" x14ac:dyDescent="0.25">
      <c r="A379" s="48" t="str">
        <f t="shared" si="5"/>
        <v>42233All4_21SmartAC-onlyMulti</v>
      </c>
      <c r="B379" t="s">
        <v>18</v>
      </c>
      <c r="C379" s="35">
        <v>42233</v>
      </c>
      <c r="D379">
        <v>21</v>
      </c>
      <c r="E379" t="s">
        <v>111</v>
      </c>
      <c r="F379">
        <v>3.6109949898947638</v>
      </c>
      <c r="G379">
        <v>2.3703637990708857</v>
      </c>
      <c r="H379">
        <v>1599</v>
      </c>
      <c r="I379">
        <v>3.6985924132710521</v>
      </c>
      <c r="J379">
        <v>2.4319889122750618</v>
      </c>
      <c r="K379">
        <v>921</v>
      </c>
      <c r="L379">
        <v>-8.7597422301769257E-2</v>
      </c>
      <c r="M379">
        <v>-2.4258527755737305</v>
      </c>
      <c r="N379">
        <v>7618</v>
      </c>
      <c r="O379">
        <v>9.9678166210651398E-2</v>
      </c>
      <c r="P379">
        <v>-0.21534496545791626</v>
      </c>
      <c r="Q379">
        <v>-0.15483832359313965</v>
      </c>
      <c r="R379">
        <v>-8.7597422301769257E-2</v>
      </c>
      <c r="S379">
        <v>-2.0364498719573021E-2</v>
      </c>
      <c r="T379">
        <v>4.0150117129087448E-2</v>
      </c>
      <c r="U379" t="s">
        <v>102</v>
      </c>
      <c r="V379" t="s">
        <v>85</v>
      </c>
      <c r="W379">
        <v>80.714889526367188</v>
      </c>
    </row>
    <row r="380" spans="1:23" x14ac:dyDescent="0.25">
      <c r="A380" s="48" t="str">
        <f t="shared" si="5"/>
        <v>42233All4_22AllMulti</v>
      </c>
      <c r="B380" t="s">
        <v>18</v>
      </c>
      <c r="C380" s="35">
        <v>42233</v>
      </c>
      <c r="D380">
        <v>22</v>
      </c>
      <c r="E380" t="s">
        <v>111</v>
      </c>
      <c r="F380">
        <v>3.2457601525673248</v>
      </c>
      <c r="G380">
        <v>2.1972721244206745</v>
      </c>
      <c r="H380">
        <v>1599</v>
      </c>
      <c r="I380">
        <v>3.2995805521128969</v>
      </c>
      <c r="J380">
        <v>2.3019720727123443</v>
      </c>
      <c r="K380">
        <v>921</v>
      </c>
      <c r="L380">
        <v>-5.3820397704839706E-2</v>
      </c>
      <c r="M380">
        <v>-1.6581754684448242</v>
      </c>
      <c r="N380">
        <v>7618</v>
      </c>
      <c r="O380">
        <v>9.3664295971393585E-2</v>
      </c>
      <c r="P380">
        <v>-0.17386056482791901</v>
      </c>
      <c r="Q380">
        <v>-0.11700446158647537</v>
      </c>
      <c r="R380">
        <v>-5.3820397704839706E-2</v>
      </c>
      <c r="S380">
        <v>9.3561699613928795E-3</v>
      </c>
      <c r="T380">
        <v>6.6219761967658997E-2</v>
      </c>
      <c r="U380" t="s">
        <v>18</v>
      </c>
      <c r="V380" t="s">
        <v>85</v>
      </c>
      <c r="W380">
        <v>77.092147827148438</v>
      </c>
    </row>
    <row r="381" spans="1:23" x14ac:dyDescent="0.25">
      <c r="A381" s="48" t="str">
        <f t="shared" si="5"/>
        <v>42233All4_22SmartAC-onlyMulti</v>
      </c>
      <c r="B381" t="s">
        <v>18</v>
      </c>
      <c r="C381" s="35">
        <v>42233</v>
      </c>
      <c r="D381">
        <v>22</v>
      </c>
      <c r="E381" t="s">
        <v>111</v>
      </c>
      <c r="F381">
        <v>3.2457601525673248</v>
      </c>
      <c r="G381">
        <v>2.1972721244206745</v>
      </c>
      <c r="H381">
        <v>1599</v>
      </c>
      <c r="I381">
        <v>3.2995805521128969</v>
      </c>
      <c r="J381">
        <v>2.3019720727123443</v>
      </c>
      <c r="K381">
        <v>921</v>
      </c>
      <c r="L381">
        <v>-5.3820397704839706E-2</v>
      </c>
      <c r="M381">
        <v>-1.6581754684448242</v>
      </c>
      <c r="N381">
        <v>7618</v>
      </c>
      <c r="O381">
        <v>9.3664295971393585E-2</v>
      </c>
      <c r="P381">
        <v>-0.17386056482791901</v>
      </c>
      <c r="Q381">
        <v>-0.11700446158647537</v>
      </c>
      <c r="R381">
        <v>-5.3820397704839706E-2</v>
      </c>
      <c r="S381">
        <v>9.3561699613928795E-3</v>
      </c>
      <c r="T381">
        <v>6.6219761967658997E-2</v>
      </c>
      <c r="U381" t="s">
        <v>102</v>
      </c>
      <c r="V381" t="s">
        <v>85</v>
      </c>
      <c r="W381">
        <v>77.092147827148438</v>
      </c>
    </row>
    <row r="382" spans="1:23" x14ac:dyDescent="0.25">
      <c r="A382" s="48" t="str">
        <f t="shared" si="5"/>
        <v>42233All4_23AllMulti</v>
      </c>
      <c r="B382" t="s">
        <v>18</v>
      </c>
      <c r="C382" s="35">
        <v>42233</v>
      </c>
      <c r="D382">
        <v>23</v>
      </c>
      <c r="E382" t="s">
        <v>111</v>
      </c>
      <c r="F382">
        <v>2.6087370581422817</v>
      </c>
      <c r="G382">
        <v>1.9357117550851939</v>
      </c>
      <c r="H382">
        <v>1599</v>
      </c>
      <c r="I382">
        <v>2.6291918691608664</v>
      </c>
      <c r="J382">
        <v>2.0235197176332678</v>
      </c>
      <c r="K382">
        <v>921</v>
      </c>
      <c r="L382">
        <v>-2.0454810932278633E-2</v>
      </c>
      <c r="M382">
        <v>-0.78408867120742798</v>
      </c>
      <c r="N382">
        <v>7618</v>
      </c>
      <c r="O382">
        <v>8.23964923620224E-2</v>
      </c>
      <c r="P382">
        <v>-0.12605415284633636</v>
      </c>
      <c r="Q382">
        <v>-7.603783905506134E-2</v>
      </c>
      <c r="R382">
        <v>-2.0454810932278633E-2</v>
      </c>
      <c r="S382">
        <v>3.5121623426675797E-2</v>
      </c>
      <c r="T382">
        <v>8.5144534707069397E-2</v>
      </c>
      <c r="U382" t="s">
        <v>18</v>
      </c>
      <c r="V382" t="s">
        <v>85</v>
      </c>
      <c r="W382">
        <v>74.501312255859375</v>
      </c>
    </row>
    <row r="383" spans="1:23" x14ac:dyDescent="0.25">
      <c r="A383" s="48" t="str">
        <f t="shared" si="5"/>
        <v>42233All4_23SmartAC-onlyMulti</v>
      </c>
      <c r="B383" t="s">
        <v>18</v>
      </c>
      <c r="C383" s="35">
        <v>42233</v>
      </c>
      <c r="D383">
        <v>23</v>
      </c>
      <c r="E383" t="s">
        <v>111</v>
      </c>
      <c r="F383">
        <v>2.6087370581422817</v>
      </c>
      <c r="G383">
        <v>1.9357117550851939</v>
      </c>
      <c r="H383">
        <v>1599</v>
      </c>
      <c r="I383">
        <v>2.6291918691608664</v>
      </c>
      <c r="J383">
        <v>2.0235197176332678</v>
      </c>
      <c r="K383">
        <v>921</v>
      </c>
      <c r="L383">
        <v>-2.0454810932278633E-2</v>
      </c>
      <c r="M383">
        <v>-0.78408867120742798</v>
      </c>
      <c r="N383">
        <v>7618</v>
      </c>
      <c r="O383">
        <v>8.23964923620224E-2</v>
      </c>
      <c r="P383">
        <v>-0.12605415284633636</v>
      </c>
      <c r="Q383">
        <v>-7.603783905506134E-2</v>
      </c>
      <c r="R383">
        <v>-2.0454810932278633E-2</v>
      </c>
      <c r="S383">
        <v>3.5121623426675797E-2</v>
      </c>
      <c r="T383">
        <v>8.5144534707069397E-2</v>
      </c>
      <c r="U383" t="s">
        <v>102</v>
      </c>
      <c r="V383" t="s">
        <v>85</v>
      </c>
      <c r="W383">
        <v>74.501312255859375</v>
      </c>
    </row>
    <row r="384" spans="1:23" x14ac:dyDescent="0.25">
      <c r="A384" s="48" t="str">
        <f t="shared" si="5"/>
        <v>42233All4_24AllMulti</v>
      </c>
      <c r="B384" t="s">
        <v>18</v>
      </c>
      <c r="C384" s="35">
        <v>42233</v>
      </c>
      <c r="D384">
        <v>24</v>
      </c>
      <c r="E384" t="s">
        <v>111</v>
      </c>
      <c r="F384">
        <v>2.0478671313898844</v>
      </c>
      <c r="G384">
        <v>1.6674440392930463</v>
      </c>
      <c r="H384">
        <v>1599</v>
      </c>
      <c r="I384">
        <v>2.0887599991019763</v>
      </c>
      <c r="J384">
        <v>1.7196014743756012</v>
      </c>
      <c r="K384">
        <v>921</v>
      </c>
      <c r="L384">
        <v>-4.0892869234085083E-2</v>
      </c>
      <c r="M384">
        <v>-1.9968515634536743</v>
      </c>
      <c r="N384">
        <v>7618</v>
      </c>
      <c r="O384">
        <v>7.0352613925933838E-2</v>
      </c>
      <c r="P384">
        <v>-0.13105678558349609</v>
      </c>
      <c r="Q384">
        <v>-8.8351339101791382E-2</v>
      </c>
      <c r="R384">
        <v>-4.0892869234085083E-2</v>
      </c>
      <c r="S384">
        <v>6.559968926012516E-3</v>
      </c>
      <c r="T384">
        <v>4.9271039664745331E-2</v>
      </c>
      <c r="U384" t="s">
        <v>18</v>
      </c>
      <c r="V384" t="s">
        <v>85</v>
      </c>
      <c r="W384">
        <v>72.253608703613281</v>
      </c>
    </row>
    <row r="385" spans="1:23" x14ac:dyDescent="0.25">
      <c r="A385" s="48" t="str">
        <f t="shared" si="5"/>
        <v>42233All4_24SmartAC-onlyMulti</v>
      </c>
      <c r="B385" t="s">
        <v>18</v>
      </c>
      <c r="C385" s="35">
        <v>42233</v>
      </c>
      <c r="D385">
        <v>24</v>
      </c>
      <c r="E385" t="s">
        <v>111</v>
      </c>
      <c r="F385">
        <v>2.0478671313898844</v>
      </c>
      <c r="G385">
        <v>1.6674440392930463</v>
      </c>
      <c r="H385">
        <v>1599</v>
      </c>
      <c r="I385">
        <v>2.0887599991019763</v>
      </c>
      <c r="J385">
        <v>1.7196014743756012</v>
      </c>
      <c r="K385">
        <v>921</v>
      </c>
      <c r="L385">
        <v>-4.0892869234085083E-2</v>
      </c>
      <c r="M385">
        <v>-1.9968515634536743</v>
      </c>
      <c r="N385">
        <v>7618</v>
      </c>
      <c r="O385">
        <v>7.0352613925933838E-2</v>
      </c>
      <c r="P385">
        <v>-0.13105678558349609</v>
      </c>
      <c r="Q385">
        <v>-8.8351339101791382E-2</v>
      </c>
      <c r="R385">
        <v>-4.0892869234085083E-2</v>
      </c>
      <c r="S385">
        <v>6.559968926012516E-3</v>
      </c>
      <c r="T385">
        <v>4.9271039664745331E-2</v>
      </c>
      <c r="U385" t="s">
        <v>102</v>
      </c>
      <c r="V385" t="s">
        <v>85</v>
      </c>
      <c r="W385">
        <v>72.253608703613281</v>
      </c>
    </row>
    <row r="386" spans="1:23" x14ac:dyDescent="0.25">
      <c r="A386" s="48" t="str">
        <f t="shared" ref="A386:A449" si="6">CONCATENATE(C386,B386,E386,"_",D386,U386,V386)</f>
        <v>42233All6_1AllAll</v>
      </c>
      <c r="B386" t="s">
        <v>18</v>
      </c>
      <c r="C386" s="35">
        <v>42233</v>
      </c>
      <c r="D386">
        <v>1</v>
      </c>
      <c r="E386" t="s">
        <v>112</v>
      </c>
      <c r="F386">
        <v>1.1659923791885376</v>
      </c>
      <c r="G386">
        <v>6.0617807321250439E-3</v>
      </c>
      <c r="H386">
        <v>42416</v>
      </c>
      <c r="I386">
        <v>1.1894245147705078</v>
      </c>
      <c r="J386">
        <v>4.6336282975971699E-3</v>
      </c>
      <c r="K386">
        <v>11124</v>
      </c>
      <c r="L386">
        <v>-2.3432135581970215E-2</v>
      </c>
      <c r="M386">
        <v>-2.0096302032470703</v>
      </c>
      <c r="N386">
        <v>109482</v>
      </c>
      <c r="O386">
        <v>7.6299211941659451E-3</v>
      </c>
      <c r="P386">
        <v>-3.3210642635822296E-2</v>
      </c>
      <c r="Q386">
        <v>-2.8579127043485641E-2</v>
      </c>
      <c r="R386">
        <v>-2.3432135581970215E-2</v>
      </c>
      <c r="S386">
        <v>-1.8285753205418587E-2</v>
      </c>
      <c r="T386">
        <v>-1.3653628528118134E-2</v>
      </c>
      <c r="U386" t="s">
        <v>18</v>
      </c>
      <c r="V386" t="s">
        <v>18</v>
      </c>
      <c r="W386">
        <v>76.459487915039063</v>
      </c>
    </row>
    <row r="387" spans="1:23" x14ac:dyDescent="0.25">
      <c r="A387" s="48" t="str">
        <f t="shared" si="6"/>
        <v>42233All6_1SmartAC-onlyAll</v>
      </c>
      <c r="B387" t="s">
        <v>18</v>
      </c>
      <c r="C387" s="35">
        <v>42233</v>
      </c>
      <c r="D387">
        <v>1</v>
      </c>
      <c r="E387" t="s">
        <v>112</v>
      </c>
      <c r="F387">
        <v>1.1659923791885376</v>
      </c>
      <c r="G387">
        <v>6.0617807321250439E-3</v>
      </c>
      <c r="H387">
        <v>42416</v>
      </c>
      <c r="I387">
        <v>1.1894245147705078</v>
      </c>
      <c r="J387">
        <v>4.6336282975971699E-3</v>
      </c>
      <c r="K387">
        <v>11124</v>
      </c>
      <c r="L387">
        <v>-2.3432135581970215E-2</v>
      </c>
      <c r="M387">
        <v>-2.0096302032470703</v>
      </c>
      <c r="N387">
        <v>109482</v>
      </c>
      <c r="O387">
        <v>7.6299211941659451E-3</v>
      </c>
      <c r="P387">
        <v>-3.3210642635822296E-2</v>
      </c>
      <c r="Q387">
        <v>-2.8579127043485641E-2</v>
      </c>
      <c r="R387">
        <v>-2.3432135581970215E-2</v>
      </c>
      <c r="S387">
        <v>-1.8285753205418587E-2</v>
      </c>
      <c r="T387">
        <v>-1.3653628528118134E-2</v>
      </c>
      <c r="U387" t="s">
        <v>102</v>
      </c>
      <c r="V387" t="s">
        <v>18</v>
      </c>
      <c r="W387">
        <v>76.459487915039063</v>
      </c>
    </row>
    <row r="388" spans="1:23" x14ac:dyDescent="0.25">
      <c r="A388" s="48" t="str">
        <f t="shared" si="6"/>
        <v>42233All6_2AllAll</v>
      </c>
      <c r="B388" t="s">
        <v>18</v>
      </c>
      <c r="C388" s="35">
        <v>42233</v>
      </c>
      <c r="D388">
        <v>2</v>
      </c>
      <c r="E388" t="s">
        <v>112</v>
      </c>
      <c r="F388">
        <v>0.97624313831329346</v>
      </c>
      <c r="G388">
        <v>5.3321663290262222E-3</v>
      </c>
      <c r="H388">
        <v>42416</v>
      </c>
      <c r="I388">
        <v>0.99796593189239502</v>
      </c>
      <c r="J388">
        <v>4.0614884346723557E-3</v>
      </c>
      <c r="K388">
        <v>11124</v>
      </c>
      <c r="L388">
        <v>-2.1722793579101563E-2</v>
      </c>
      <c r="M388">
        <v>-2.2251417636871338</v>
      </c>
      <c r="N388">
        <v>109482</v>
      </c>
      <c r="O388">
        <v>6.702811922878027E-3</v>
      </c>
      <c r="P388">
        <v>-3.0313117429614067E-2</v>
      </c>
      <c r="Q388">
        <v>-2.6244375854730606E-2</v>
      </c>
      <c r="R388">
        <v>-2.1722793579101563E-2</v>
      </c>
      <c r="S388">
        <v>-1.7201747745275497E-2</v>
      </c>
      <c r="T388">
        <v>-1.3132469728589058E-2</v>
      </c>
      <c r="U388" t="s">
        <v>18</v>
      </c>
      <c r="V388" t="s">
        <v>18</v>
      </c>
      <c r="W388">
        <v>74.85205078125</v>
      </c>
    </row>
    <row r="389" spans="1:23" x14ac:dyDescent="0.25">
      <c r="A389" s="48" t="str">
        <f t="shared" si="6"/>
        <v>42233All6_2SmartAC-onlyAll</v>
      </c>
      <c r="B389" t="s">
        <v>18</v>
      </c>
      <c r="C389" s="35">
        <v>42233</v>
      </c>
      <c r="D389">
        <v>2</v>
      </c>
      <c r="E389" t="s">
        <v>112</v>
      </c>
      <c r="F389">
        <v>0.97624313831329346</v>
      </c>
      <c r="G389">
        <v>5.3321663290262222E-3</v>
      </c>
      <c r="H389">
        <v>42416</v>
      </c>
      <c r="I389">
        <v>0.99796593189239502</v>
      </c>
      <c r="J389">
        <v>4.0614884346723557E-3</v>
      </c>
      <c r="K389">
        <v>11124</v>
      </c>
      <c r="L389">
        <v>-2.1722793579101563E-2</v>
      </c>
      <c r="M389">
        <v>-2.2251417636871338</v>
      </c>
      <c r="N389">
        <v>109482</v>
      </c>
      <c r="O389">
        <v>6.702811922878027E-3</v>
      </c>
      <c r="P389">
        <v>-3.0313117429614067E-2</v>
      </c>
      <c r="Q389">
        <v>-2.6244375854730606E-2</v>
      </c>
      <c r="R389">
        <v>-2.1722793579101563E-2</v>
      </c>
      <c r="S389">
        <v>-1.7201747745275497E-2</v>
      </c>
      <c r="T389">
        <v>-1.3132469728589058E-2</v>
      </c>
      <c r="U389" t="s">
        <v>102</v>
      </c>
      <c r="V389" t="s">
        <v>18</v>
      </c>
      <c r="W389">
        <v>74.85205078125</v>
      </c>
    </row>
    <row r="390" spans="1:23" x14ac:dyDescent="0.25">
      <c r="A390" s="48" t="str">
        <f t="shared" si="6"/>
        <v>42233All6_3AllAll</v>
      </c>
      <c r="B390" t="s">
        <v>18</v>
      </c>
      <c r="C390" s="35">
        <v>42233</v>
      </c>
      <c r="D390">
        <v>3</v>
      </c>
      <c r="E390" t="s">
        <v>112</v>
      </c>
      <c r="F390">
        <v>0.85069555044174194</v>
      </c>
      <c r="G390">
        <v>4.6536289155483246E-3</v>
      </c>
      <c r="H390">
        <v>42416</v>
      </c>
      <c r="I390">
        <v>0.87223434448242188</v>
      </c>
      <c r="J390">
        <v>3.6201467737555504E-3</v>
      </c>
      <c r="K390">
        <v>11124</v>
      </c>
      <c r="L390">
        <v>-2.1538794040679932E-2</v>
      </c>
      <c r="M390">
        <v>-2.5319039821624756</v>
      </c>
      <c r="N390">
        <v>109482</v>
      </c>
      <c r="O390">
        <v>5.8959075249731541E-3</v>
      </c>
      <c r="P390">
        <v>-2.9094988480210304E-2</v>
      </c>
      <c r="Q390">
        <v>-2.5516055524349213E-2</v>
      </c>
      <c r="R390">
        <v>-2.1538794040679932E-2</v>
      </c>
      <c r="S390">
        <v>-1.7562003806233406E-2</v>
      </c>
      <c r="T390">
        <v>-1.3982598669826984E-2</v>
      </c>
      <c r="U390" t="s">
        <v>18</v>
      </c>
      <c r="V390" t="s">
        <v>18</v>
      </c>
      <c r="W390">
        <v>73.450973510742187</v>
      </c>
    </row>
    <row r="391" spans="1:23" x14ac:dyDescent="0.25">
      <c r="A391" s="48" t="str">
        <f t="shared" si="6"/>
        <v>42233All6_3SmartAC-onlyAll</v>
      </c>
      <c r="B391" t="s">
        <v>18</v>
      </c>
      <c r="C391" s="35">
        <v>42233</v>
      </c>
      <c r="D391">
        <v>3</v>
      </c>
      <c r="E391" t="s">
        <v>112</v>
      </c>
      <c r="F391">
        <v>0.85069555044174194</v>
      </c>
      <c r="G391">
        <v>4.6536289155483246E-3</v>
      </c>
      <c r="H391">
        <v>42416</v>
      </c>
      <c r="I391">
        <v>0.87223434448242188</v>
      </c>
      <c r="J391">
        <v>3.6201467737555504E-3</v>
      </c>
      <c r="K391">
        <v>11124</v>
      </c>
      <c r="L391">
        <v>-2.1538794040679932E-2</v>
      </c>
      <c r="M391">
        <v>-2.5319039821624756</v>
      </c>
      <c r="N391">
        <v>109482</v>
      </c>
      <c r="O391">
        <v>5.8959075249731541E-3</v>
      </c>
      <c r="P391">
        <v>-2.9094988480210304E-2</v>
      </c>
      <c r="Q391">
        <v>-2.5516055524349213E-2</v>
      </c>
      <c r="R391">
        <v>-2.1538794040679932E-2</v>
      </c>
      <c r="S391">
        <v>-1.7562003806233406E-2</v>
      </c>
      <c r="T391">
        <v>-1.3982598669826984E-2</v>
      </c>
      <c r="U391" t="s">
        <v>102</v>
      </c>
      <c r="V391" t="s">
        <v>18</v>
      </c>
      <c r="W391">
        <v>73.450973510742187</v>
      </c>
    </row>
    <row r="392" spans="1:23" x14ac:dyDescent="0.25">
      <c r="A392" s="48" t="str">
        <f t="shared" si="6"/>
        <v>42233All6_4AllAll</v>
      </c>
      <c r="B392" t="s">
        <v>18</v>
      </c>
      <c r="C392" s="35">
        <v>42233</v>
      </c>
      <c r="D392">
        <v>4</v>
      </c>
      <c r="E392" t="s">
        <v>112</v>
      </c>
      <c r="F392">
        <v>0.77266782522201538</v>
      </c>
      <c r="G392">
        <v>4.2281639762222767E-3</v>
      </c>
      <c r="H392">
        <v>42416</v>
      </c>
      <c r="I392">
        <v>0.79041910171508789</v>
      </c>
      <c r="J392">
        <v>3.231170354411006E-3</v>
      </c>
      <c r="K392">
        <v>11124</v>
      </c>
      <c r="L392">
        <v>-1.775127649307251E-2</v>
      </c>
      <c r="M392">
        <v>-2.2974007129669189</v>
      </c>
      <c r="N392">
        <v>109482</v>
      </c>
      <c r="O392">
        <v>5.3214500658214092E-3</v>
      </c>
      <c r="P392">
        <v>-2.4571247398853302E-2</v>
      </c>
      <c r="Q392">
        <v>-2.1341020241379738E-2</v>
      </c>
      <c r="R392">
        <v>-1.775127649307251E-2</v>
      </c>
      <c r="S392">
        <v>-1.4161958359181881E-2</v>
      </c>
      <c r="T392">
        <v>-1.0931306518614292E-2</v>
      </c>
      <c r="U392" t="s">
        <v>18</v>
      </c>
      <c r="V392" t="s">
        <v>18</v>
      </c>
      <c r="W392">
        <v>71.604782104492188</v>
      </c>
    </row>
    <row r="393" spans="1:23" x14ac:dyDescent="0.25">
      <c r="A393" s="48" t="str">
        <f t="shared" si="6"/>
        <v>42233All6_4SmartAC-onlyAll</v>
      </c>
      <c r="B393" t="s">
        <v>18</v>
      </c>
      <c r="C393" s="35">
        <v>42233</v>
      </c>
      <c r="D393">
        <v>4</v>
      </c>
      <c r="E393" t="s">
        <v>112</v>
      </c>
      <c r="F393">
        <v>0.77266782522201538</v>
      </c>
      <c r="G393">
        <v>4.2281639762222767E-3</v>
      </c>
      <c r="H393">
        <v>42416</v>
      </c>
      <c r="I393">
        <v>0.79041910171508789</v>
      </c>
      <c r="J393">
        <v>3.231170354411006E-3</v>
      </c>
      <c r="K393">
        <v>11124</v>
      </c>
      <c r="L393">
        <v>-1.775127649307251E-2</v>
      </c>
      <c r="M393">
        <v>-2.2974007129669189</v>
      </c>
      <c r="N393">
        <v>109482</v>
      </c>
      <c r="O393">
        <v>5.3214500658214092E-3</v>
      </c>
      <c r="P393">
        <v>-2.4571247398853302E-2</v>
      </c>
      <c r="Q393">
        <v>-2.1341020241379738E-2</v>
      </c>
      <c r="R393">
        <v>-1.775127649307251E-2</v>
      </c>
      <c r="S393">
        <v>-1.4161958359181881E-2</v>
      </c>
      <c r="T393">
        <v>-1.0931306518614292E-2</v>
      </c>
      <c r="U393" t="s">
        <v>102</v>
      </c>
      <c r="V393" t="s">
        <v>18</v>
      </c>
      <c r="W393">
        <v>71.604782104492188</v>
      </c>
    </row>
    <row r="394" spans="1:23" x14ac:dyDescent="0.25">
      <c r="A394" s="48" t="str">
        <f t="shared" si="6"/>
        <v>42233All6_5AllAll</v>
      </c>
      <c r="B394" t="s">
        <v>18</v>
      </c>
      <c r="C394" s="35">
        <v>42233</v>
      </c>
      <c r="D394">
        <v>5</v>
      </c>
      <c r="E394" t="s">
        <v>112</v>
      </c>
      <c r="F394">
        <v>0.73146063089370728</v>
      </c>
      <c r="G394">
        <v>3.9117336273193359E-3</v>
      </c>
      <c r="H394">
        <v>42416</v>
      </c>
      <c r="I394">
        <v>0.74427711963653564</v>
      </c>
      <c r="J394">
        <v>2.880576066672802E-3</v>
      </c>
      <c r="K394">
        <v>11124</v>
      </c>
      <c r="L394">
        <v>-1.2816488742828369E-2</v>
      </c>
      <c r="M394">
        <v>-1.7521774768829346</v>
      </c>
      <c r="N394">
        <v>109482</v>
      </c>
      <c r="O394">
        <v>4.8579191789031029E-3</v>
      </c>
      <c r="P394">
        <v>-1.9042398780584335E-2</v>
      </c>
      <c r="Q394">
        <v>-1.6093544661998749E-2</v>
      </c>
      <c r="R394">
        <v>-1.2816488742828369E-2</v>
      </c>
      <c r="S394">
        <v>-9.5398221164941788E-3</v>
      </c>
      <c r="T394">
        <v>-6.5905796363949776E-3</v>
      </c>
      <c r="U394" t="s">
        <v>18</v>
      </c>
      <c r="V394" t="s">
        <v>18</v>
      </c>
      <c r="W394">
        <v>70.029167175292969</v>
      </c>
    </row>
    <row r="395" spans="1:23" x14ac:dyDescent="0.25">
      <c r="A395" s="48" t="str">
        <f t="shared" si="6"/>
        <v>42233All6_5SmartAC-onlyAll</v>
      </c>
      <c r="B395" t="s">
        <v>18</v>
      </c>
      <c r="C395" s="35">
        <v>42233</v>
      </c>
      <c r="D395">
        <v>5</v>
      </c>
      <c r="E395" t="s">
        <v>112</v>
      </c>
      <c r="F395">
        <v>0.73146063089370728</v>
      </c>
      <c r="G395">
        <v>3.9117336273193359E-3</v>
      </c>
      <c r="H395">
        <v>42416</v>
      </c>
      <c r="I395">
        <v>0.74427711963653564</v>
      </c>
      <c r="J395">
        <v>2.880576066672802E-3</v>
      </c>
      <c r="K395">
        <v>11124</v>
      </c>
      <c r="L395">
        <v>-1.2816488742828369E-2</v>
      </c>
      <c r="M395">
        <v>-1.7521774768829346</v>
      </c>
      <c r="N395">
        <v>109482</v>
      </c>
      <c r="O395">
        <v>4.8579191789031029E-3</v>
      </c>
      <c r="P395">
        <v>-1.9042398780584335E-2</v>
      </c>
      <c r="Q395">
        <v>-1.6093544661998749E-2</v>
      </c>
      <c r="R395">
        <v>-1.2816488742828369E-2</v>
      </c>
      <c r="S395">
        <v>-9.5398221164941788E-3</v>
      </c>
      <c r="T395">
        <v>-6.5905796363949776E-3</v>
      </c>
      <c r="U395" t="s">
        <v>102</v>
      </c>
      <c r="V395" t="s">
        <v>18</v>
      </c>
      <c r="W395">
        <v>70.029167175292969</v>
      </c>
    </row>
    <row r="396" spans="1:23" x14ac:dyDescent="0.25">
      <c r="A396" s="48" t="str">
        <f t="shared" si="6"/>
        <v>42233All6_6AllAll</v>
      </c>
      <c r="B396" t="s">
        <v>18</v>
      </c>
      <c r="C396" s="35">
        <v>42233</v>
      </c>
      <c r="D396">
        <v>6</v>
      </c>
      <c r="E396" t="s">
        <v>112</v>
      </c>
      <c r="F396">
        <v>0.74026930332183838</v>
      </c>
      <c r="G396">
        <v>3.7714941427111626E-3</v>
      </c>
      <c r="H396">
        <v>42416</v>
      </c>
      <c r="I396">
        <v>0.74470973014831543</v>
      </c>
      <c r="J396">
        <v>2.7533147949725389E-3</v>
      </c>
      <c r="K396">
        <v>11124</v>
      </c>
      <c r="L396">
        <v>-4.4404268264770508E-3</v>
      </c>
      <c r="M396">
        <v>-0.59983938932418823</v>
      </c>
      <c r="N396">
        <v>109482</v>
      </c>
      <c r="O396">
        <v>4.6695731580257416E-3</v>
      </c>
      <c r="P396">
        <v>-1.0424952022731304E-2</v>
      </c>
      <c r="Q396">
        <v>-7.5904275290668011E-3</v>
      </c>
      <c r="R396">
        <v>-4.4404268264770508E-3</v>
      </c>
      <c r="S396">
        <v>-1.2907997006550431E-3</v>
      </c>
      <c r="T396">
        <v>1.544098136946559E-3</v>
      </c>
      <c r="U396" t="s">
        <v>18</v>
      </c>
      <c r="V396" t="s">
        <v>18</v>
      </c>
      <c r="W396">
        <v>69.119918823242188</v>
      </c>
    </row>
    <row r="397" spans="1:23" x14ac:dyDescent="0.25">
      <c r="A397" s="48" t="str">
        <f t="shared" si="6"/>
        <v>42233All6_6SmartAC-onlyAll</v>
      </c>
      <c r="B397" t="s">
        <v>18</v>
      </c>
      <c r="C397" s="35">
        <v>42233</v>
      </c>
      <c r="D397">
        <v>6</v>
      </c>
      <c r="E397" t="s">
        <v>112</v>
      </c>
      <c r="F397">
        <v>0.74026930332183838</v>
      </c>
      <c r="G397">
        <v>3.7714941427111626E-3</v>
      </c>
      <c r="H397">
        <v>42416</v>
      </c>
      <c r="I397">
        <v>0.74470973014831543</v>
      </c>
      <c r="J397">
        <v>2.7533147949725389E-3</v>
      </c>
      <c r="K397">
        <v>11124</v>
      </c>
      <c r="L397">
        <v>-4.4404268264770508E-3</v>
      </c>
      <c r="M397">
        <v>-0.59983938932418823</v>
      </c>
      <c r="N397">
        <v>109482</v>
      </c>
      <c r="O397">
        <v>4.6695731580257416E-3</v>
      </c>
      <c r="P397">
        <v>-1.0424952022731304E-2</v>
      </c>
      <c r="Q397">
        <v>-7.5904275290668011E-3</v>
      </c>
      <c r="R397">
        <v>-4.4404268264770508E-3</v>
      </c>
      <c r="S397">
        <v>-1.2907997006550431E-3</v>
      </c>
      <c r="T397">
        <v>1.544098136946559E-3</v>
      </c>
      <c r="U397" t="s">
        <v>102</v>
      </c>
      <c r="V397" t="s">
        <v>18</v>
      </c>
      <c r="W397">
        <v>69.119918823242188</v>
      </c>
    </row>
    <row r="398" spans="1:23" x14ac:dyDescent="0.25">
      <c r="A398" s="48" t="str">
        <f t="shared" si="6"/>
        <v>42233All6_7AllAll</v>
      </c>
      <c r="B398" t="s">
        <v>18</v>
      </c>
      <c r="C398" s="35">
        <v>42233</v>
      </c>
      <c r="D398">
        <v>7</v>
      </c>
      <c r="E398" t="s">
        <v>112</v>
      </c>
      <c r="F398">
        <v>0.80608975887298584</v>
      </c>
      <c r="G398">
        <v>3.9487630128860474E-3</v>
      </c>
      <c r="H398">
        <v>42416</v>
      </c>
      <c r="I398">
        <v>0.80836880207061768</v>
      </c>
      <c r="J398">
        <v>2.8394828550517559E-3</v>
      </c>
      <c r="K398">
        <v>11124</v>
      </c>
      <c r="L398">
        <v>-2.2790431976318359E-3</v>
      </c>
      <c r="M398">
        <v>-0.28272822499275208</v>
      </c>
      <c r="N398">
        <v>109482</v>
      </c>
      <c r="O398">
        <v>4.8636808060109615E-3</v>
      </c>
      <c r="P398">
        <v>-8.5123367607593536E-3</v>
      </c>
      <c r="Q398">
        <v>-5.5599850602447987E-3</v>
      </c>
      <c r="R398">
        <v>-2.2790431976318359E-3</v>
      </c>
      <c r="S398">
        <v>1.0015094885602593E-3</v>
      </c>
      <c r="T398">
        <v>3.9542498998343945E-3</v>
      </c>
      <c r="U398" t="s">
        <v>18</v>
      </c>
      <c r="V398" t="s">
        <v>18</v>
      </c>
      <c r="W398">
        <v>71.716262817382813</v>
      </c>
    </row>
    <row r="399" spans="1:23" x14ac:dyDescent="0.25">
      <c r="A399" s="48" t="str">
        <f t="shared" si="6"/>
        <v>42233All6_7SmartAC-onlyAll</v>
      </c>
      <c r="B399" t="s">
        <v>18</v>
      </c>
      <c r="C399" s="35">
        <v>42233</v>
      </c>
      <c r="D399">
        <v>7</v>
      </c>
      <c r="E399" t="s">
        <v>112</v>
      </c>
      <c r="F399">
        <v>0.80608975887298584</v>
      </c>
      <c r="G399">
        <v>3.9487630128860474E-3</v>
      </c>
      <c r="H399">
        <v>42416</v>
      </c>
      <c r="I399">
        <v>0.80836880207061768</v>
      </c>
      <c r="J399">
        <v>2.8394828550517559E-3</v>
      </c>
      <c r="K399">
        <v>11124</v>
      </c>
      <c r="L399">
        <v>-2.2790431976318359E-3</v>
      </c>
      <c r="M399">
        <v>-0.28272822499275208</v>
      </c>
      <c r="N399">
        <v>109482</v>
      </c>
      <c r="O399">
        <v>4.8636808060109615E-3</v>
      </c>
      <c r="P399">
        <v>-8.5123367607593536E-3</v>
      </c>
      <c r="Q399">
        <v>-5.5599850602447987E-3</v>
      </c>
      <c r="R399">
        <v>-2.2790431976318359E-3</v>
      </c>
      <c r="S399">
        <v>1.0015094885602593E-3</v>
      </c>
      <c r="T399">
        <v>3.9542498998343945E-3</v>
      </c>
      <c r="U399" t="s">
        <v>102</v>
      </c>
      <c r="V399" t="s">
        <v>18</v>
      </c>
      <c r="W399">
        <v>71.716262817382813</v>
      </c>
    </row>
    <row r="400" spans="1:23" x14ac:dyDescent="0.25">
      <c r="A400" s="48" t="str">
        <f t="shared" si="6"/>
        <v>42233All6_8AllAll</v>
      </c>
      <c r="B400" t="s">
        <v>18</v>
      </c>
      <c r="C400" s="35">
        <v>42233</v>
      </c>
      <c r="D400">
        <v>8</v>
      </c>
      <c r="E400" t="s">
        <v>112</v>
      </c>
      <c r="F400">
        <v>0.82095038890838623</v>
      </c>
      <c r="G400">
        <v>4.1028363630175591E-3</v>
      </c>
      <c r="H400">
        <v>42416</v>
      </c>
      <c r="I400">
        <v>0.82172310352325439</v>
      </c>
      <c r="J400">
        <v>2.9899843502789736E-3</v>
      </c>
      <c r="K400">
        <v>11124</v>
      </c>
      <c r="L400">
        <v>-7.7271461486816406E-4</v>
      </c>
      <c r="M400">
        <v>-9.4124399125576019E-2</v>
      </c>
      <c r="N400">
        <v>109482</v>
      </c>
      <c r="O400">
        <v>5.0767385400831699E-3</v>
      </c>
      <c r="P400">
        <v>-7.2790626436471939E-3</v>
      </c>
      <c r="Q400">
        <v>-4.1973809711635113E-3</v>
      </c>
      <c r="R400">
        <v>-7.7271461486816406E-4</v>
      </c>
      <c r="S400">
        <v>2.6515454519540071E-3</v>
      </c>
      <c r="T400">
        <v>5.7336334139108658E-3</v>
      </c>
      <c r="U400" t="s">
        <v>18</v>
      </c>
      <c r="V400" t="s">
        <v>18</v>
      </c>
      <c r="W400">
        <v>76.71417236328125</v>
      </c>
    </row>
    <row r="401" spans="1:23" x14ac:dyDescent="0.25">
      <c r="A401" s="48" t="str">
        <f t="shared" si="6"/>
        <v>42233All6_8SmartAC-onlyAll</v>
      </c>
      <c r="B401" t="s">
        <v>18</v>
      </c>
      <c r="C401" s="35">
        <v>42233</v>
      </c>
      <c r="D401">
        <v>8</v>
      </c>
      <c r="E401" t="s">
        <v>112</v>
      </c>
      <c r="F401">
        <v>0.82095038890838623</v>
      </c>
      <c r="G401">
        <v>4.1028363630175591E-3</v>
      </c>
      <c r="H401">
        <v>42416</v>
      </c>
      <c r="I401">
        <v>0.82172310352325439</v>
      </c>
      <c r="J401">
        <v>2.9899843502789736E-3</v>
      </c>
      <c r="K401">
        <v>11124</v>
      </c>
      <c r="L401">
        <v>-7.7271461486816406E-4</v>
      </c>
      <c r="M401">
        <v>-9.4124399125576019E-2</v>
      </c>
      <c r="N401">
        <v>109482</v>
      </c>
      <c r="O401">
        <v>5.0767385400831699E-3</v>
      </c>
      <c r="P401">
        <v>-7.2790626436471939E-3</v>
      </c>
      <c r="Q401">
        <v>-4.1973809711635113E-3</v>
      </c>
      <c r="R401">
        <v>-7.7271461486816406E-4</v>
      </c>
      <c r="S401">
        <v>2.6515454519540071E-3</v>
      </c>
      <c r="T401">
        <v>5.7336334139108658E-3</v>
      </c>
      <c r="U401" t="s">
        <v>102</v>
      </c>
      <c r="V401" t="s">
        <v>18</v>
      </c>
      <c r="W401">
        <v>76.71417236328125</v>
      </c>
    </row>
    <row r="402" spans="1:23" x14ac:dyDescent="0.25">
      <c r="A402" s="48" t="str">
        <f t="shared" si="6"/>
        <v>42233All6_9AllAll</v>
      </c>
      <c r="B402" t="s">
        <v>18</v>
      </c>
      <c r="C402" s="35">
        <v>42233</v>
      </c>
      <c r="D402">
        <v>9</v>
      </c>
      <c r="E402" t="s">
        <v>112</v>
      </c>
      <c r="F402">
        <v>0.79567229747772217</v>
      </c>
      <c r="G402">
        <v>4.6704499982297421E-3</v>
      </c>
      <c r="H402">
        <v>42416</v>
      </c>
      <c r="I402">
        <v>0.80532974004745483</v>
      </c>
      <c r="J402">
        <v>3.5155054647475481E-3</v>
      </c>
      <c r="K402">
        <v>11124</v>
      </c>
      <c r="L402">
        <v>-9.657442569732666E-3</v>
      </c>
      <c r="M402">
        <v>-1.213746190071106</v>
      </c>
      <c r="N402">
        <v>109482</v>
      </c>
      <c r="O402">
        <v>5.8456719852983952E-3</v>
      </c>
      <c r="P402">
        <v>-1.714925654232502E-2</v>
      </c>
      <c r="Q402">
        <v>-1.3600816018879414E-2</v>
      </c>
      <c r="R402">
        <v>-9.657442569732666E-3</v>
      </c>
      <c r="S402">
        <v>-5.7145366445183754E-3</v>
      </c>
      <c r="T402">
        <v>-2.1656292956322432E-3</v>
      </c>
      <c r="U402" t="s">
        <v>18</v>
      </c>
      <c r="V402" t="s">
        <v>18</v>
      </c>
      <c r="W402">
        <v>81.8812255859375</v>
      </c>
    </row>
    <row r="403" spans="1:23" x14ac:dyDescent="0.25">
      <c r="A403" s="48" t="str">
        <f t="shared" si="6"/>
        <v>42233All6_9SmartAC-onlyAll</v>
      </c>
      <c r="B403" t="s">
        <v>18</v>
      </c>
      <c r="C403" s="35">
        <v>42233</v>
      </c>
      <c r="D403">
        <v>9</v>
      </c>
      <c r="E403" t="s">
        <v>112</v>
      </c>
      <c r="F403">
        <v>0.79567229747772217</v>
      </c>
      <c r="G403">
        <v>4.6704499982297421E-3</v>
      </c>
      <c r="H403">
        <v>42416</v>
      </c>
      <c r="I403">
        <v>0.80532974004745483</v>
      </c>
      <c r="J403">
        <v>3.5155054647475481E-3</v>
      </c>
      <c r="K403">
        <v>11124</v>
      </c>
      <c r="L403">
        <v>-9.657442569732666E-3</v>
      </c>
      <c r="M403">
        <v>-1.213746190071106</v>
      </c>
      <c r="N403">
        <v>109482</v>
      </c>
      <c r="O403">
        <v>5.8456719852983952E-3</v>
      </c>
      <c r="P403">
        <v>-1.714925654232502E-2</v>
      </c>
      <c r="Q403">
        <v>-1.3600816018879414E-2</v>
      </c>
      <c r="R403">
        <v>-9.657442569732666E-3</v>
      </c>
      <c r="S403">
        <v>-5.7145366445183754E-3</v>
      </c>
      <c r="T403">
        <v>-2.1656292956322432E-3</v>
      </c>
      <c r="U403" t="s">
        <v>102</v>
      </c>
      <c r="V403" t="s">
        <v>18</v>
      </c>
      <c r="W403">
        <v>81.8812255859375</v>
      </c>
    </row>
    <row r="404" spans="1:23" x14ac:dyDescent="0.25">
      <c r="A404" s="48" t="str">
        <f t="shared" si="6"/>
        <v>42233All6_10AllAll</v>
      </c>
      <c r="B404" t="s">
        <v>18</v>
      </c>
      <c r="C404" s="35">
        <v>42233</v>
      </c>
      <c r="D404">
        <v>10</v>
      </c>
      <c r="E404" t="s">
        <v>112</v>
      </c>
      <c r="F404">
        <v>0.8139808177947998</v>
      </c>
      <c r="G404">
        <v>5.9544695541262627E-3</v>
      </c>
      <c r="H404">
        <v>42416</v>
      </c>
      <c r="I404">
        <v>0.8073236346244812</v>
      </c>
      <c r="J404">
        <v>4.4149081222712994E-3</v>
      </c>
      <c r="K404">
        <v>11124</v>
      </c>
      <c r="L404">
        <v>6.6571831703186035E-3</v>
      </c>
      <c r="M404">
        <v>0.81785506010055542</v>
      </c>
      <c r="N404">
        <v>109482</v>
      </c>
      <c r="O404">
        <v>7.4126324616372585E-3</v>
      </c>
      <c r="P404">
        <v>-2.8428465593606234E-3</v>
      </c>
      <c r="Q404">
        <v>1.6567695420235395E-3</v>
      </c>
      <c r="R404">
        <v>6.6571831703186035E-3</v>
      </c>
      <c r="S404">
        <v>1.1657003313302994E-2</v>
      </c>
      <c r="T404">
        <v>1.6157213598489761E-2</v>
      </c>
      <c r="U404" t="s">
        <v>18</v>
      </c>
      <c r="V404" t="s">
        <v>18</v>
      </c>
      <c r="W404">
        <v>86.753021240234375</v>
      </c>
    </row>
    <row r="405" spans="1:23" x14ac:dyDescent="0.25">
      <c r="A405" s="48" t="str">
        <f t="shared" si="6"/>
        <v>42233All6_10SmartAC-onlyAll</v>
      </c>
      <c r="B405" t="s">
        <v>18</v>
      </c>
      <c r="C405" s="35">
        <v>42233</v>
      </c>
      <c r="D405">
        <v>10</v>
      </c>
      <c r="E405" t="s">
        <v>112</v>
      </c>
      <c r="F405">
        <v>0.8139808177947998</v>
      </c>
      <c r="G405">
        <v>5.9544695541262627E-3</v>
      </c>
      <c r="H405">
        <v>42416</v>
      </c>
      <c r="I405">
        <v>0.8073236346244812</v>
      </c>
      <c r="J405">
        <v>4.4149081222712994E-3</v>
      </c>
      <c r="K405">
        <v>11124</v>
      </c>
      <c r="L405">
        <v>6.6571831703186035E-3</v>
      </c>
      <c r="M405">
        <v>0.81785506010055542</v>
      </c>
      <c r="N405">
        <v>109482</v>
      </c>
      <c r="O405">
        <v>7.4126324616372585E-3</v>
      </c>
      <c r="P405">
        <v>-2.8428465593606234E-3</v>
      </c>
      <c r="Q405">
        <v>1.6567695420235395E-3</v>
      </c>
      <c r="R405">
        <v>6.6571831703186035E-3</v>
      </c>
      <c r="S405">
        <v>1.1657003313302994E-2</v>
      </c>
      <c r="T405">
        <v>1.6157213598489761E-2</v>
      </c>
      <c r="U405" t="s">
        <v>102</v>
      </c>
      <c r="V405" t="s">
        <v>18</v>
      </c>
      <c r="W405">
        <v>86.753021240234375</v>
      </c>
    </row>
    <row r="406" spans="1:23" x14ac:dyDescent="0.25">
      <c r="A406" s="48" t="str">
        <f t="shared" si="6"/>
        <v>42233All6_11AllAll</v>
      </c>
      <c r="B406" t="s">
        <v>18</v>
      </c>
      <c r="C406" s="35">
        <v>42233</v>
      </c>
      <c r="D406">
        <v>11</v>
      </c>
      <c r="E406" t="s">
        <v>112</v>
      </c>
      <c r="F406">
        <v>0.91034656763076782</v>
      </c>
      <c r="G406">
        <v>7.452797144651413E-3</v>
      </c>
      <c r="H406">
        <v>42416</v>
      </c>
      <c r="I406">
        <v>0.90148884057998657</v>
      </c>
      <c r="J406">
        <v>5.5271987803280354E-3</v>
      </c>
      <c r="K406">
        <v>11124</v>
      </c>
      <c r="L406">
        <v>8.85772705078125E-3</v>
      </c>
      <c r="M406">
        <v>0.97300601005554199</v>
      </c>
      <c r="N406">
        <v>109482</v>
      </c>
      <c r="O406">
        <v>9.2786913737654686E-3</v>
      </c>
      <c r="P406">
        <v>-3.0338438227772713E-3</v>
      </c>
      <c r="Q406">
        <v>2.5985073298215866E-3</v>
      </c>
      <c r="R406">
        <v>8.85772705078125E-3</v>
      </c>
      <c r="S406">
        <v>1.5116204507648945E-2</v>
      </c>
      <c r="T406">
        <v>2.0749296993017197E-2</v>
      </c>
      <c r="U406" t="s">
        <v>18</v>
      </c>
      <c r="V406" t="s">
        <v>18</v>
      </c>
      <c r="W406">
        <v>90.82958984375</v>
      </c>
    </row>
    <row r="407" spans="1:23" x14ac:dyDescent="0.25">
      <c r="A407" s="48" t="str">
        <f t="shared" si="6"/>
        <v>42233All6_11SmartAC-onlyAll</v>
      </c>
      <c r="B407" t="s">
        <v>18</v>
      </c>
      <c r="C407" s="35">
        <v>42233</v>
      </c>
      <c r="D407">
        <v>11</v>
      </c>
      <c r="E407" t="s">
        <v>112</v>
      </c>
      <c r="F407">
        <v>0.91034656763076782</v>
      </c>
      <c r="G407">
        <v>7.452797144651413E-3</v>
      </c>
      <c r="H407">
        <v>42416</v>
      </c>
      <c r="I407">
        <v>0.90148884057998657</v>
      </c>
      <c r="J407">
        <v>5.5271987803280354E-3</v>
      </c>
      <c r="K407">
        <v>11124</v>
      </c>
      <c r="L407">
        <v>8.85772705078125E-3</v>
      </c>
      <c r="M407">
        <v>0.97300601005554199</v>
      </c>
      <c r="N407">
        <v>109482</v>
      </c>
      <c r="O407">
        <v>9.2786913737654686E-3</v>
      </c>
      <c r="P407">
        <v>-3.0338438227772713E-3</v>
      </c>
      <c r="Q407">
        <v>2.5985073298215866E-3</v>
      </c>
      <c r="R407">
        <v>8.85772705078125E-3</v>
      </c>
      <c r="S407">
        <v>1.5116204507648945E-2</v>
      </c>
      <c r="T407">
        <v>2.0749296993017197E-2</v>
      </c>
      <c r="U407" t="s">
        <v>102</v>
      </c>
      <c r="V407" t="s">
        <v>18</v>
      </c>
      <c r="W407">
        <v>90.82958984375</v>
      </c>
    </row>
    <row r="408" spans="1:23" x14ac:dyDescent="0.25">
      <c r="A408" s="48" t="str">
        <f t="shared" si="6"/>
        <v>42233All6_12AllAll</v>
      </c>
      <c r="B408" t="s">
        <v>18</v>
      </c>
      <c r="C408" s="35">
        <v>42233</v>
      </c>
      <c r="D408">
        <v>12</v>
      </c>
      <c r="E408" t="s">
        <v>112</v>
      </c>
      <c r="F408">
        <v>1.1084203720092773</v>
      </c>
      <c r="G408">
        <v>8.8831670582294464E-3</v>
      </c>
      <c r="H408">
        <v>42416</v>
      </c>
      <c r="I408">
        <v>1.0965996980667114</v>
      </c>
      <c r="J408">
        <v>6.5511921420693398E-3</v>
      </c>
      <c r="K408">
        <v>11124</v>
      </c>
      <c r="L408">
        <v>1.1820673942565918E-2</v>
      </c>
      <c r="M408">
        <v>1.0664432048797607</v>
      </c>
      <c r="N408">
        <v>109482</v>
      </c>
      <c r="O408">
        <v>1.1037607677280903E-2</v>
      </c>
      <c r="P408">
        <v>-2.3251241073012352E-3</v>
      </c>
      <c r="Q408">
        <v>4.3749245814979076E-3</v>
      </c>
      <c r="R408">
        <v>1.1820673942565918E-2</v>
      </c>
      <c r="S408">
        <v>1.9265539944171906E-2</v>
      </c>
      <c r="T408">
        <v>2.5966471061110497E-2</v>
      </c>
      <c r="U408" t="s">
        <v>18</v>
      </c>
      <c r="V408" t="s">
        <v>18</v>
      </c>
      <c r="W408">
        <v>94.245887756347656</v>
      </c>
    </row>
    <row r="409" spans="1:23" x14ac:dyDescent="0.25">
      <c r="A409" s="48" t="str">
        <f t="shared" si="6"/>
        <v>42233All6_12SmartAC-onlyAll</v>
      </c>
      <c r="B409" t="s">
        <v>18</v>
      </c>
      <c r="C409" s="35">
        <v>42233</v>
      </c>
      <c r="D409">
        <v>12</v>
      </c>
      <c r="E409" t="s">
        <v>112</v>
      </c>
      <c r="F409">
        <v>1.1084203720092773</v>
      </c>
      <c r="G409">
        <v>8.8831670582294464E-3</v>
      </c>
      <c r="H409">
        <v>42416</v>
      </c>
      <c r="I409">
        <v>1.0965996980667114</v>
      </c>
      <c r="J409">
        <v>6.5511921420693398E-3</v>
      </c>
      <c r="K409">
        <v>11124</v>
      </c>
      <c r="L409">
        <v>1.1820673942565918E-2</v>
      </c>
      <c r="M409">
        <v>1.0664432048797607</v>
      </c>
      <c r="N409">
        <v>109482</v>
      </c>
      <c r="O409">
        <v>1.1037607677280903E-2</v>
      </c>
      <c r="P409">
        <v>-2.3251241073012352E-3</v>
      </c>
      <c r="Q409">
        <v>4.3749245814979076E-3</v>
      </c>
      <c r="R409">
        <v>1.1820673942565918E-2</v>
      </c>
      <c r="S409">
        <v>1.9265539944171906E-2</v>
      </c>
      <c r="T409">
        <v>2.5966471061110497E-2</v>
      </c>
      <c r="U409" t="s">
        <v>102</v>
      </c>
      <c r="V409" t="s">
        <v>18</v>
      </c>
      <c r="W409">
        <v>94.245887756347656</v>
      </c>
    </row>
    <row r="410" spans="1:23" x14ac:dyDescent="0.25">
      <c r="A410" s="48" t="str">
        <f t="shared" si="6"/>
        <v>42233All6_13AllAll</v>
      </c>
      <c r="B410" t="s">
        <v>18</v>
      </c>
      <c r="C410" s="35">
        <v>42233</v>
      </c>
      <c r="D410">
        <v>13</v>
      </c>
      <c r="E410" t="s">
        <v>112</v>
      </c>
      <c r="F410">
        <v>1.4013336896896362</v>
      </c>
      <c r="G410">
        <v>1.0077966377139091E-2</v>
      </c>
      <c r="H410">
        <v>42416</v>
      </c>
      <c r="I410">
        <v>1.3908693790435791</v>
      </c>
      <c r="J410">
        <v>7.3769106529653072E-3</v>
      </c>
      <c r="K410">
        <v>11124</v>
      </c>
      <c r="L410">
        <v>1.0464310646057129E-2</v>
      </c>
      <c r="M410">
        <v>0.74673938751220703</v>
      </c>
      <c r="N410">
        <v>109482</v>
      </c>
      <c r="O410">
        <v>1.2489364482462406E-2</v>
      </c>
      <c r="P410">
        <v>-5.5420589633285999E-3</v>
      </c>
      <c r="Q410">
        <v>2.0392350852489471E-3</v>
      </c>
      <c r="R410">
        <v>1.0464310646057129E-2</v>
      </c>
      <c r="S410">
        <v>1.8888387829065323E-2</v>
      </c>
      <c r="T410">
        <v>2.647067978978157E-2</v>
      </c>
      <c r="U410" t="s">
        <v>18</v>
      </c>
      <c r="V410" t="s">
        <v>18</v>
      </c>
      <c r="W410">
        <v>96.919845581054687</v>
      </c>
    </row>
    <row r="411" spans="1:23" x14ac:dyDescent="0.25">
      <c r="A411" s="48" t="str">
        <f t="shared" si="6"/>
        <v>42233All6_13SmartAC-onlyAll</v>
      </c>
      <c r="B411" t="s">
        <v>18</v>
      </c>
      <c r="C411" s="35">
        <v>42233</v>
      </c>
      <c r="D411">
        <v>13</v>
      </c>
      <c r="E411" t="s">
        <v>112</v>
      </c>
      <c r="F411">
        <v>1.4013336896896362</v>
      </c>
      <c r="G411">
        <v>1.0077966377139091E-2</v>
      </c>
      <c r="H411">
        <v>42416</v>
      </c>
      <c r="I411">
        <v>1.3908693790435791</v>
      </c>
      <c r="J411">
        <v>7.3769106529653072E-3</v>
      </c>
      <c r="K411">
        <v>11124</v>
      </c>
      <c r="L411">
        <v>1.0464310646057129E-2</v>
      </c>
      <c r="M411">
        <v>0.74673938751220703</v>
      </c>
      <c r="N411">
        <v>109482</v>
      </c>
      <c r="O411">
        <v>1.2489364482462406E-2</v>
      </c>
      <c r="P411">
        <v>-5.5420589633285999E-3</v>
      </c>
      <c r="Q411">
        <v>2.0392350852489471E-3</v>
      </c>
      <c r="R411">
        <v>1.0464310646057129E-2</v>
      </c>
      <c r="S411">
        <v>1.8888387829065323E-2</v>
      </c>
      <c r="T411">
        <v>2.647067978978157E-2</v>
      </c>
      <c r="U411" t="s">
        <v>102</v>
      </c>
      <c r="V411" t="s">
        <v>18</v>
      </c>
      <c r="W411">
        <v>96.919845581054687</v>
      </c>
    </row>
    <row r="412" spans="1:23" x14ac:dyDescent="0.25">
      <c r="A412" s="48" t="str">
        <f t="shared" si="6"/>
        <v>42233All6_14AllAll</v>
      </c>
      <c r="B412" t="s">
        <v>18</v>
      </c>
      <c r="C412" s="35">
        <v>42233</v>
      </c>
      <c r="D412">
        <v>14</v>
      </c>
      <c r="E412" t="s">
        <v>112</v>
      </c>
      <c r="F412">
        <v>1.7606583833694458</v>
      </c>
      <c r="G412">
        <v>1.0915983468294144E-2</v>
      </c>
      <c r="H412">
        <v>42416</v>
      </c>
      <c r="I412">
        <v>1.7614688873291016</v>
      </c>
      <c r="J412">
        <v>8.1085991114377975E-3</v>
      </c>
      <c r="K412">
        <v>11124</v>
      </c>
      <c r="L412">
        <v>-8.1050395965576172E-4</v>
      </c>
      <c r="M412">
        <v>-4.6034142374992371E-2</v>
      </c>
      <c r="N412">
        <v>109482</v>
      </c>
      <c r="O412">
        <v>1.3598090969026089E-2</v>
      </c>
      <c r="P412">
        <v>-1.8237818032503128E-2</v>
      </c>
      <c r="Q412">
        <v>-9.9835041910409927E-3</v>
      </c>
      <c r="R412">
        <v>-8.1050395965576172E-4</v>
      </c>
      <c r="S412">
        <v>8.3614084869623184E-3</v>
      </c>
      <c r="T412">
        <v>1.6616810113191605E-2</v>
      </c>
      <c r="U412" t="s">
        <v>18</v>
      </c>
      <c r="V412" t="s">
        <v>18</v>
      </c>
      <c r="W412">
        <v>99.451988220214844</v>
      </c>
    </row>
    <row r="413" spans="1:23" x14ac:dyDescent="0.25">
      <c r="A413" s="48" t="str">
        <f t="shared" si="6"/>
        <v>42233All6_14SmartAC-onlyAll</v>
      </c>
      <c r="B413" t="s">
        <v>18</v>
      </c>
      <c r="C413" s="35">
        <v>42233</v>
      </c>
      <c r="D413">
        <v>14</v>
      </c>
      <c r="E413" t="s">
        <v>112</v>
      </c>
      <c r="F413">
        <v>1.7606583833694458</v>
      </c>
      <c r="G413">
        <v>1.0915983468294144E-2</v>
      </c>
      <c r="H413">
        <v>42416</v>
      </c>
      <c r="I413">
        <v>1.7614688873291016</v>
      </c>
      <c r="J413">
        <v>8.1085991114377975E-3</v>
      </c>
      <c r="K413">
        <v>11124</v>
      </c>
      <c r="L413">
        <v>-8.1050395965576172E-4</v>
      </c>
      <c r="M413">
        <v>-4.6034142374992371E-2</v>
      </c>
      <c r="N413">
        <v>109482</v>
      </c>
      <c r="O413">
        <v>1.3598090969026089E-2</v>
      </c>
      <c r="P413">
        <v>-1.8237818032503128E-2</v>
      </c>
      <c r="Q413">
        <v>-9.9835041910409927E-3</v>
      </c>
      <c r="R413">
        <v>-8.1050395965576172E-4</v>
      </c>
      <c r="S413">
        <v>8.3614084869623184E-3</v>
      </c>
      <c r="T413">
        <v>1.6616810113191605E-2</v>
      </c>
      <c r="U413" t="s">
        <v>102</v>
      </c>
      <c r="V413" t="s">
        <v>18</v>
      </c>
      <c r="W413">
        <v>99.451988220214844</v>
      </c>
    </row>
    <row r="414" spans="1:23" x14ac:dyDescent="0.25">
      <c r="A414" s="48" t="str">
        <f t="shared" si="6"/>
        <v>42233All6_15AllAll</v>
      </c>
      <c r="B414" t="s">
        <v>18</v>
      </c>
      <c r="C414" s="35">
        <v>42233</v>
      </c>
      <c r="D414">
        <v>15</v>
      </c>
      <c r="E414" t="s">
        <v>112</v>
      </c>
      <c r="F414">
        <v>2.1243753433227539</v>
      </c>
      <c r="G414">
        <v>1.1436198838055134E-2</v>
      </c>
      <c r="H414">
        <v>42416</v>
      </c>
      <c r="I414">
        <v>1.9494810104370117</v>
      </c>
      <c r="J414">
        <v>7.9821990802884102E-3</v>
      </c>
      <c r="K414">
        <v>11124</v>
      </c>
      <c r="L414">
        <v>0.17489433288574219</v>
      </c>
      <c r="M414">
        <v>8.2327413558959961</v>
      </c>
      <c r="N414">
        <v>109482</v>
      </c>
      <c r="O414">
        <v>1.3946402817964554E-2</v>
      </c>
      <c r="P414">
        <v>0.15702062845230103</v>
      </c>
      <c r="Q414">
        <v>0.16548636555671692</v>
      </c>
      <c r="R414">
        <v>0.17489433288574219</v>
      </c>
      <c r="S414">
        <v>0.18430118262767792</v>
      </c>
      <c r="T414">
        <v>0.19276803731918335</v>
      </c>
      <c r="U414" t="s">
        <v>18</v>
      </c>
      <c r="V414" t="s">
        <v>18</v>
      </c>
      <c r="W414">
        <v>100.47483062744141</v>
      </c>
    </row>
    <row r="415" spans="1:23" x14ac:dyDescent="0.25">
      <c r="A415" s="48" t="str">
        <f t="shared" si="6"/>
        <v>42233All6_15SmartAC-onlyAll</v>
      </c>
      <c r="B415" t="s">
        <v>18</v>
      </c>
      <c r="C415" s="35">
        <v>42233</v>
      </c>
      <c r="D415">
        <v>15</v>
      </c>
      <c r="E415" t="s">
        <v>112</v>
      </c>
      <c r="F415">
        <v>2.1243753433227539</v>
      </c>
      <c r="G415">
        <v>1.1436198838055134E-2</v>
      </c>
      <c r="H415">
        <v>42416</v>
      </c>
      <c r="I415">
        <v>1.9494810104370117</v>
      </c>
      <c r="J415">
        <v>7.9821990802884102E-3</v>
      </c>
      <c r="K415">
        <v>11124</v>
      </c>
      <c r="L415">
        <v>0.17489433288574219</v>
      </c>
      <c r="M415">
        <v>8.2327413558959961</v>
      </c>
      <c r="N415">
        <v>109482</v>
      </c>
      <c r="O415">
        <v>1.3946402817964554E-2</v>
      </c>
      <c r="P415">
        <v>0.15702062845230103</v>
      </c>
      <c r="Q415">
        <v>0.16548636555671692</v>
      </c>
      <c r="R415">
        <v>0.17489433288574219</v>
      </c>
      <c r="S415">
        <v>0.18430118262767792</v>
      </c>
      <c r="T415">
        <v>0.19276803731918335</v>
      </c>
      <c r="U415" t="s">
        <v>102</v>
      </c>
      <c r="V415" t="s">
        <v>18</v>
      </c>
      <c r="W415">
        <v>100.47483062744141</v>
      </c>
    </row>
    <row r="416" spans="1:23" x14ac:dyDescent="0.25">
      <c r="A416" s="48" t="str">
        <f t="shared" si="6"/>
        <v>42233All6_16AllAll</v>
      </c>
      <c r="B416" t="s">
        <v>18</v>
      </c>
      <c r="C416" s="35">
        <v>42233</v>
      </c>
      <c r="D416">
        <v>16</v>
      </c>
      <c r="E416" t="s">
        <v>112</v>
      </c>
      <c r="F416">
        <v>2.5069489479064941</v>
      </c>
      <c r="G416">
        <v>1.1650385335087776E-2</v>
      </c>
      <c r="H416">
        <v>42416</v>
      </c>
      <c r="I416">
        <v>1.942226767539978</v>
      </c>
      <c r="J416">
        <v>7.3108258657157421E-3</v>
      </c>
      <c r="K416">
        <v>11124</v>
      </c>
      <c r="L416">
        <v>0.56472218036651611</v>
      </c>
      <c r="M416">
        <v>22.526273727416992</v>
      </c>
      <c r="N416">
        <v>109482</v>
      </c>
      <c r="O416">
        <v>1.3754258863627911E-2</v>
      </c>
      <c r="P416">
        <v>0.54709470272064209</v>
      </c>
      <c r="Q416">
        <v>0.55544382333755493</v>
      </c>
      <c r="R416">
        <v>0.56472218036651611</v>
      </c>
      <c r="S416">
        <v>0.57399940490722656</v>
      </c>
      <c r="T416">
        <v>0.58234965801239014</v>
      </c>
      <c r="U416" t="s">
        <v>18</v>
      </c>
      <c r="V416" t="s">
        <v>18</v>
      </c>
      <c r="W416">
        <v>100.36410522460937</v>
      </c>
    </row>
    <row r="417" spans="1:23" x14ac:dyDescent="0.25">
      <c r="A417" s="48" t="str">
        <f t="shared" si="6"/>
        <v>42233All6_16SmartAC-onlyAll</v>
      </c>
      <c r="B417" t="s">
        <v>18</v>
      </c>
      <c r="C417" s="35">
        <v>42233</v>
      </c>
      <c r="D417">
        <v>16</v>
      </c>
      <c r="E417" t="s">
        <v>112</v>
      </c>
      <c r="F417">
        <v>2.5069489479064941</v>
      </c>
      <c r="G417">
        <v>1.1650385335087776E-2</v>
      </c>
      <c r="H417">
        <v>42416</v>
      </c>
      <c r="I417">
        <v>1.942226767539978</v>
      </c>
      <c r="J417">
        <v>7.3108258657157421E-3</v>
      </c>
      <c r="K417">
        <v>11124</v>
      </c>
      <c r="L417">
        <v>0.56472218036651611</v>
      </c>
      <c r="M417">
        <v>22.526273727416992</v>
      </c>
      <c r="N417">
        <v>109482</v>
      </c>
      <c r="O417">
        <v>1.3754258863627911E-2</v>
      </c>
      <c r="P417">
        <v>0.54709470272064209</v>
      </c>
      <c r="Q417">
        <v>0.55544382333755493</v>
      </c>
      <c r="R417">
        <v>0.56472218036651611</v>
      </c>
      <c r="S417">
        <v>0.57399940490722656</v>
      </c>
      <c r="T417">
        <v>0.58234965801239014</v>
      </c>
      <c r="U417" t="s">
        <v>102</v>
      </c>
      <c r="V417" t="s">
        <v>18</v>
      </c>
      <c r="W417">
        <v>100.36410522460937</v>
      </c>
    </row>
    <row r="418" spans="1:23" x14ac:dyDescent="0.25">
      <c r="A418" s="48" t="str">
        <f t="shared" si="6"/>
        <v>42233All6_17AllAll</v>
      </c>
      <c r="B418" t="s">
        <v>18</v>
      </c>
      <c r="C418" s="35">
        <v>42233</v>
      </c>
      <c r="D418">
        <v>17</v>
      </c>
      <c r="E418" t="s">
        <v>112</v>
      </c>
      <c r="F418">
        <v>2.8468425273895264</v>
      </c>
      <c r="G418">
        <v>1.1471820063889027E-2</v>
      </c>
      <c r="H418">
        <v>42416</v>
      </c>
      <c r="I418">
        <v>2.2150230407714844</v>
      </c>
      <c r="J418">
        <v>7.0726866833865643E-3</v>
      </c>
      <c r="K418">
        <v>11124</v>
      </c>
      <c r="L418">
        <v>0.63181948661804199</v>
      </c>
      <c r="M418">
        <v>22.193693161010742</v>
      </c>
      <c r="N418">
        <v>109482</v>
      </c>
      <c r="O418">
        <v>1.347685232758522E-2</v>
      </c>
      <c r="P418">
        <v>0.61454755067825317</v>
      </c>
      <c r="Q418">
        <v>0.62272828817367554</v>
      </c>
      <c r="R418">
        <v>0.63181948661804199</v>
      </c>
      <c r="S418">
        <v>0.64090961217880249</v>
      </c>
      <c r="T418">
        <v>0.64909142255783081</v>
      </c>
      <c r="U418" t="s">
        <v>18</v>
      </c>
      <c r="V418" t="s">
        <v>18</v>
      </c>
      <c r="W418">
        <v>99.0792236328125</v>
      </c>
    </row>
    <row r="419" spans="1:23" x14ac:dyDescent="0.25">
      <c r="A419" s="48" t="str">
        <f t="shared" si="6"/>
        <v>42233All6_17SmartAC-onlyAll</v>
      </c>
      <c r="B419" t="s">
        <v>18</v>
      </c>
      <c r="C419" s="35">
        <v>42233</v>
      </c>
      <c r="D419">
        <v>17</v>
      </c>
      <c r="E419" t="s">
        <v>112</v>
      </c>
      <c r="F419">
        <v>2.8468425273895264</v>
      </c>
      <c r="G419">
        <v>1.1471820063889027E-2</v>
      </c>
      <c r="H419">
        <v>42416</v>
      </c>
      <c r="I419">
        <v>2.2150230407714844</v>
      </c>
      <c r="J419">
        <v>7.0726866833865643E-3</v>
      </c>
      <c r="K419">
        <v>11124</v>
      </c>
      <c r="L419">
        <v>0.63181948661804199</v>
      </c>
      <c r="M419">
        <v>22.193693161010742</v>
      </c>
      <c r="N419">
        <v>109482</v>
      </c>
      <c r="O419">
        <v>1.347685232758522E-2</v>
      </c>
      <c r="P419">
        <v>0.61454755067825317</v>
      </c>
      <c r="Q419">
        <v>0.62272828817367554</v>
      </c>
      <c r="R419">
        <v>0.63181948661804199</v>
      </c>
      <c r="S419">
        <v>0.64090961217880249</v>
      </c>
      <c r="T419">
        <v>0.64909142255783081</v>
      </c>
      <c r="U419" t="s">
        <v>102</v>
      </c>
      <c r="V419" t="s">
        <v>18</v>
      </c>
      <c r="W419">
        <v>99.0792236328125</v>
      </c>
    </row>
    <row r="420" spans="1:23" x14ac:dyDescent="0.25">
      <c r="A420" s="48" t="str">
        <f t="shared" si="6"/>
        <v>42233All6_18AllAll</v>
      </c>
      <c r="B420" t="s">
        <v>18</v>
      </c>
      <c r="C420" s="35">
        <v>42233</v>
      </c>
      <c r="D420">
        <v>18</v>
      </c>
      <c r="E420" t="s">
        <v>112</v>
      </c>
      <c r="F420">
        <v>3.092069149017334</v>
      </c>
      <c r="G420">
        <v>1.1204450391232967E-2</v>
      </c>
      <c r="H420">
        <v>42416</v>
      </c>
      <c r="I420">
        <v>2.4192850589752197</v>
      </c>
      <c r="J420">
        <v>6.8028471432626247E-3</v>
      </c>
      <c r="K420">
        <v>11124</v>
      </c>
      <c r="L420">
        <v>0.67278409004211426</v>
      </c>
      <c r="M420">
        <v>21.758377075195313</v>
      </c>
      <c r="N420">
        <v>109482</v>
      </c>
      <c r="O420">
        <v>1.310795359313488E-2</v>
      </c>
      <c r="P420">
        <v>0.65598493814468384</v>
      </c>
      <c r="Q420">
        <v>0.66394174098968506</v>
      </c>
      <c r="R420">
        <v>0.67278409004211426</v>
      </c>
      <c r="S420">
        <v>0.68162542581558228</v>
      </c>
      <c r="T420">
        <v>0.68958324193954468</v>
      </c>
      <c r="U420" t="s">
        <v>18</v>
      </c>
      <c r="V420" t="s">
        <v>18</v>
      </c>
      <c r="W420">
        <v>96.332321166992188</v>
      </c>
    </row>
    <row r="421" spans="1:23" x14ac:dyDescent="0.25">
      <c r="A421" s="48" t="str">
        <f t="shared" si="6"/>
        <v>42233All6_18SmartAC-onlyAll</v>
      </c>
      <c r="B421" t="s">
        <v>18</v>
      </c>
      <c r="C421" s="35">
        <v>42233</v>
      </c>
      <c r="D421">
        <v>18</v>
      </c>
      <c r="E421" t="s">
        <v>112</v>
      </c>
      <c r="F421">
        <v>3.092069149017334</v>
      </c>
      <c r="G421">
        <v>1.1204450391232967E-2</v>
      </c>
      <c r="H421">
        <v>42416</v>
      </c>
      <c r="I421">
        <v>2.4192850589752197</v>
      </c>
      <c r="J421">
        <v>6.8028471432626247E-3</v>
      </c>
      <c r="K421">
        <v>11124</v>
      </c>
      <c r="L421">
        <v>0.67278409004211426</v>
      </c>
      <c r="M421">
        <v>21.758377075195313</v>
      </c>
      <c r="N421">
        <v>109482</v>
      </c>
      <c r="O421">
        <v>1.310795359313488E-2</v>
      </c>
      <c r="P421">
        <v>0.65598493814468384</v>
      </c>
      <c r="Q421">
        <v>0.66394174098968506</v>
      </c>
      <c r="R421">
        <v>0.67278409004211426</v>
      </c>
      <c r="S421">
        <v>0.68162542581558228</v>
      </c>
      <c r="T421">
        <v>0.68958324193954468</v>
      </c>
      <c r="U421" t="s">
        <v>102</v>
      </c>
      <c r="V421" t="s">
        <v>18</v>
      </c>
      <c r="W421">
        <v>96.332321166992188</v>
      </c>
    </row>
    <row r="422" spans="1:23" x14ac:dyDescent="0.25">
      <c r="A422" s="48" t="str">
        <f t="shared" si="6"/>
        <v>42233All6_19AllAll</v>
      </c>
      <c r="B422" t="s">
        <v>18</v>
      </c>
      <c r="C422" s="35">
        <v>42233</v>
      </c>
      <c r="D422">
        <v>19</v>
      </c>
      <c r="E422" t="s">
        <v>112</v>
      </c>
      <c r="F422">
        <v>3.1525976657867432</v>
      </c>
      <c r="G422">
        <v>1.0862218216061592E-2</v>
      </c>
      <c r="H422">
        <v>42416</v>
      </c>
      <c r="I422">
        <v>3.3412532806396484</v>
      </c>
      <c r="J422">
        <v>8.1469397991895676E-3</v>
      </c>
      <c r="K422">
        <v>11124</v>
      </c>
      <c r="L422">
        <v>-0.18865561485290527</v>
      </c>
      <c r="M422">
        <v>-5.9841322898864746</v>
      </c>
      <c r="N422">
        <v>109482</v>
      </c>
      <c r="O422">
        <v>1.3577939011156559E-2</v>
      </c>
      <c r="P422">
        <v>-0.2060571014881134</v>
      </c>
      <c r="Q422">
        <v>-0.19781501591205597</v>
      </c>
      <c r="R422">
        <v>-0.18865561485290527</v>
      </c>
      <c r="S422">
        <v>-0.17949730157852173</v>
      </c>
      <c r="T422">
        <v>-0.17125412821769714</v>
      </c>
      <c r="U422" t="s">
        <v>18</v>
      </c>
      <c r="V422" t="s">
        <v>18</v>
      </c>
      <c r="W422">
        <v>91.067771911621094</v>
      </c>
    </row>
    <row r="423" spans="1:23" x14ac:dyDescent="0.25">
      <c r="A423" s="48" t="str">
        <f t="shared" si="6"/>
        <v>42233All6_19SmartAC-onlyAll</v>
      </c>
      <c r="B423" t="s">
        <v>18</v>
      </c>
      <c r="C423" s="35">
        <v>42233</v>
      </c>
      <c r="D423">
        <v>19</v>
      </c>
      <c r="E423" t="s">
        <v>112</v>
      </c>
      <c r="F423">
        <v>3.1525976657867432</v>
      </c>
      <c r="G423">
        <v>1.0862218216061592E-2</v>
      </c>
      <c r="H423">
        <v>42416</v>
      </c>
      <c r="I423">
        <v>3.3412532806396484</v>
      </c>
      <c r="J423">
        <v>8.1469397991895676E-3</v>
      </c>
      <c r="K423">
        <v>11124</v>
      </c>
      <c r="L423">
        <v>-0.18865561485290527</v>
      </c>
      <c r="M423">
        <v>-5.9841322898864746</v>
      </c>
      <c r="N423">
        <v>109482</v>
      </c>
      <c r="O423">
        <v>1.3577939011156559E-2</v>
      </c>
      <c r="P423">
        <v>-0.2060571014881134</v>
      </c>
      <c r="Q423">
        <v>-0.19781501591205597</v>
      </c>
      <c r="R423">
        <v>-0.18865561485290527</v>
      </c>
      <c r="S423">
        <v>-0.17949730157852173</v>
      </c>
      <c r="T423">
        <v>-0.17125412821769714</v>
      </c>
      <c r="U423" t="s">
        <v>102</v>
      </c>
      <c r="V423" t="s">
        <v>18</v>
      </c>
      <c r="W423">
        <v>91.067771911621094</v>
      </c>
    </row>
    <row r="424" spans="1:23" x14ac:dyDescent="0.25">
      <c r="A424" s="48" t="str">
        <f t="shared" si="6"/>
        <v>42233All6_20AllAll</v>
      </c>
      <c r="B424" t="s">
        <v>18</v>
      </c>
      <c r="C424" s="35">
        <v>42233</v>
      </c>
      <c r="D424">
        <v>20</v>
      </c>
      <c r="E424" t="s">
        <v>112</v>
      </c>
      <c r="F424">
        <v>2.9221327304840088</v>
      </c>
      <c r="G424">
        <v>1.0297306813299656E-2</v>
      </c>
      <c r="H424">
        <v>42416</v>
      </c>
      <c r="I424">
        <v>3.2630152702331543</v>
      </c>
      <c r="J424">
        <v>8.1729982048273087E-3</v>
      </c>
      <c r="K424">
        <v>11124</v>
      </c>
      <c r="L424">
        <v>-0.34088253974914551</v>
      </c>
      <c r="M424">
        <v>-11.665538787841797</v>
      </c>
      <c r="N424">
        <v>109482</v>
      </c>
      <c r="O424">
        <v>1.3146574608981609E-2</v>
      </c>
      <c r="P424">
        <v>-0.35773119330406189</v>
      </c>
      <c r="Q424">
        <v>-0.34975096583366394</v>
      </c>
      <c r="R424">
        <v>-0.34088253974914551</v>
      </c>
      <c r="S424">
        <v>-0.33201518654823303</v>
      </c>
      <c r="T424">
        <v>-0.32403388619422913</v>
      </c>
      <c r="U424" t="s">
        <v>18</v>
      </c>
      <c r="V424" t="s">
        <v>18</v>
      </c>
      <c r="W424">
        <v>85.266952514648438</v>
      </c>
    </row>
    <row r="425" spans="1:23" x14ac:dyDescent="0.25">
      <c r="A425" s="48" t="str">
        <f t="shared" si="6"/>
        <v>42233All6_20SmartAC-onlyAll</v>
      </c>
      <c r="B425" t="s">
        <v>18</v>
      </c>
      <c r="C425" s="35">
        <v>42233</v>
      </c>
      <c r="D425">
        <v>20</v>
      </c>
      <c r="E425" t="s">
        <v>112</v>
      </c>
      <c r="F425">
        <v>2.9221327304840088</v>
      </c>
      <c r="G425">
        <v>1.0297306813299656E-2</v>
      </c>
      <c r="H425">
        <v>42416</v>
      </c>
      <c r="I425">
        <v>3.2630152702331543</v>
      </c>
      <c r="J425">
        <v>8.1729982048273087E-3</v>
      </c>
      <c r="K425">
        <v>11124</v>
      </c>
      <c r="L425">
        <v>-0.34088253974914551</v>
      </c>
      <c r="M425">
        <v>-11.665538787841797</v>
      </c>
      <c r="N425">
        <v>109482</v>
      </c>
      <c r="O425">
        <v>1.3146574608981609E-2</v>
      </c>
      <c r="P425">
        <v>-0.35773119330406189</v>
      </c>
      <c r="Q425">
        <v>-0.34975096583366394</v>
      </c>
      <c r="R425">
        <v>-0.34088253974914551</v>
      </c>
      <c r="S425">
        <v>-0.33201518654823303</v>
      </c>
      <c r="T425">
        <v>-0.32403388619422913</v>
      </c>
      <c r="U425" t="s">
        <v>102</v>
      </c>
      <c r="V425" t="s">
        <v>18</v>
      </c>
      <c r="W425">
        <v>85.266952514648438</v>
      </c>
    </row>
    <row r="426" spans="1:23" x14ac:dyDescent="0.25">
      <c r="A426" s="48" t="str">
        <f t="shared" si="6"/>
        <v>42233All6_21AllAll</v>
      </c>
      <c r="B426" t="s">
        <v>18</v>
      </c>
      <c r="C426" s="35">
        <v>42233</v>
      </c>
      <c r="D426">
        <v>21</v>
      </c>
      <c r="E426" t="s">
        <v>112</v>
      </c>
      <c r="F426">
        <v>2.6072292327880859</v>
      </c>
      <c r="G426">
        <v>9.5273880288004875E-3</v>
      </c>
      <c r="H426">
        <v>42416</v>
      </c>
      <c r="I426">
        <v>2.8433420658111572</v>
      </c>
      <c r="J426">
        <v>7.5958892703056335E-3</v>
      </c>
      <c r="K426">
        <v>11124</v>
      </c>
      <c r="L426">
        <v>-0.23611283302307129</v>
      </c>
      <c r="M426">
        <v>-9.0560827255249023</v>
      </c>
      <c r="N426">
        <v>109482</v>
      </c>
      <c r="O426">
        <v>1.2184771709144115E-2</v>
      </c>
      <c r="P426">
        <v>-0.25172883272171021</v>
      </c>
      <c r="Q426">
        <v>-0.24433243274688721</v>
      </c>
      <c r="R426">
        <v>-0.23611283302307129</v>
      </c>
      <c r="S426">
        <v>-0.22789420187473297</v>
      </c>
      <c r="T426">
        <v>-0.22049683332443237</v>
      </c>
      <c r="U426" t="s">
        <v>18</v>
      </c>
      <c r="V426" t="s">
        <v>18</v>
      </c>
      <c r="W426">
        <v>80.960220336914063</v>
      </c>
    </row>
    <row r="427" spans="1:23" x14ac:dyDescent="0.25">
      <c r="A427" s="48" t="str">
        <f t="shared" si="6"/>
        <v>42233All6_21SmartAC-onlyAll</v>
      </c>
      <c r="B427" t="s">
        <v>18</v>
      </c>
      <c r="C427" s="35">
        <v>42233</v>
      </c>
      <c r="D427">
        <v>21</v>
      </c>
      <c r="E427" t="s">
        <v>112</v>
      </c>
      <c r="F427">
        <v>2.6072292327880859</v>
      </c>
      <c r="G427">
        <v>9.5273880288004875E-3</v>
      </c>
      <c r="H427">
        <v>42416</v>
      </c>
      <c r="I427">
        <v>2.8433420658111572</v>
      </c>
      <c r="J427">
        <v>7.5958892703056335E-3</v>
      </c>
      <c r="K427">
        <v>11124</v>
      </c>
      <c r="L427">
        <v>-0.23611283302307129</v>
      </c>
      <c r="M427">
        <v>-9.0560827255249023</v>
      </c>
      <c r="N427">
        <v>109482</v>
      </c>
      <c r="O427">
        <v>1.2184771709144115E-2</v>
      </c>
      <c r="P427">
        <v>-0.25172883272171021</v>
      </c>
      <c r="Q427">
        <v>-0.24433243274688721</v>
      </c>
      <c r="R427">
        <v>-0.23611283302307129</v>
      </c>
      <c r="S427">
        <v>-0.22789420187473297</v>
      </c>
      <c r="T427">
        <v>-0.22049683332443237</v>
      </c>
      <c r="U427" t="s">
        <v>102</v>
      </c>
      <c r="V427" t="s">
        <v>18</v>
      </c>
      <c r="W427">
        <v>80.960220336914063</v>
      </c>
    </row>
    <row r="428" spans="1:23" x14ac:dyDescent="0.25">
      <c r="A428" s="48" t="str">
        <f t="shared" si="6"/>
        <v>42233All6_22AllAll</v>
      </c>
      <c r="B428" t="s">
        <v>18</v>
      </c>
      <c r="C428" s="35">
        <v>42233</v>
      </c>
      <c r="D428">
        <v>22</v>
      </c>
      <c r="E428" t="s">
        <v>112</v>
      </c>
      <c r="F428">
        <v>2.2294955253601074</v>
      </c>
      <c r="G428">
        <v>8.7958332151174545E-3</v>
      </c>
      <c r="H428">
        <v>42416</v>
      </c>
      <c r="I428">
        <v>2.3854174613952637</v>
      </c>
      <c r="J428">
        <v>6.8784430623054504E-3</v>
      </c>
      <c r="K428">
        <v>11124</v>
      </c>
      <c r="L428">
        <v>-0.15592193603515625</v>
      </c>
      <c r="M428">
        <v>-6.9935970306396484</v>
      </c>
      <c r="N428">
        <v>109482</v>
      </c>
      <c r="O428">
        <v>1.1166004464030266E-2</v>
      </c>
      <c r="P428">
        <v>-0.17023228108882904</v>
      </c>
      <c r="Q428">
        <v>-0.16345429420471191</v>
      </c>
      <c r="R428">
        <v>-0.15592193603515625</v>
      </c>
      <c r="S428">
        <v>-0.14839047193527222</v>
      </c>
      <c r="T428">
        <v>-0.14161159098148346</v>
      </c>
      <c r="U428" t="s">
        <v>18</v>
      </c>
      <c r="V428" t="s">
        <v>18</v>
      </c>
      <c r="W428">
        <v>77.300384521484375</v>
      </c>
    </row>
    <row r="429" spans="1:23" x14ac:dyDescent="0.25">
      <c r="A429" s="48" t="str">
        <f t="shared" si="6"/>
        <v>42233All6_22SmartAC-onlyAll</v>
      </c>
      <c r="B429" t="s">
        <v>18</v>
      </c>
      <c r="C429" s="35">
        <v>42233</v>
      </c>
      <c r="D429">
        <v>22</v>
      </c>
      <c r="E429" t="s">
        <v>112</v>
      </c>
      <c r="F429">
        <v>2.2294955253601074</v>
      </c>
      <c r="G429">
        <v>8.7958332151174545E-3</v>
      </c>
      <c r="H429">
        <v>42416</v>
      </c>
      <c r="I429">
        <v>2.3854174613952637</v>
      </c>
      <c r="J429">
        <v>6.8784430623054504E-3</v>
      </c>
      <c r="K429">
        <v>11124</v>
      </c>
      <c r="L429">
        <v>-0.15592193603515625</v>
      </c>
      <c r="M429">
        <v>-6.9935970306396484</v>
      </c>
      <c r="N429">
        <v>109482</v>
      </c>
      <c r="O429">
        <v>1.1166004464030266E-2</v>
      </c>
      <c r="P429">
        <v>-0.17023228108882904</v>
      </c>
      <c r="Q429">
        <v>-0.16345429420471191</v>
      </c>
      <c r="R429">
        <v>-0.15592193603515625</v>
      </c>
      <c r="S429">
        <v>-0.14839047193527222</v>
      </c>
      <c r="T429">
        <v>-0.14161159098148346</v>
      </c>
      <c r="U429" t="s">
        <v>102</v>
      </c>
      <c r="V429" t="s">
        <v>18</v>
      </c>
      <c r="W429">
        <v>77.300384521484375</v>
      </c>
    </row>
    <row r="430" spans="1:23" x14ac:dyDescent="0.25">
      <c r="A430" s="48" t="str">
        <f t="shared" si="6"/>
        <v>42233All6_23AllAll</v>
      </c>
      <c r="B430" t="s">
        <v>18</v>
      </c>
      <c r="C430" s="35">
        <v>42233</v>
      </c>
      <c r="D430">
        <v>23</v>
      </c>
      <c r="E430" t="s">
        <v>112</v>
      </c>
      <c r="F430">
        <v>1.7377965450286865</v>
      </c>
      <c r="G430">
        <v>7.6693268492817879E-3</v>
      </c>
      <c r="H430">
        <v>42416</v>
      </c>
      <c r="I430">
        <v>1.8507012128829956</v>
      </c>
      <c r="J430">
        <v>6.0081039555370808E-3</v>
      </c>
      <c r="K430">
        <v>11124</v>
      </c>
      <c r="L430">
        <v>-0.11290466785430908</v>
      </c>
      <c r="M430">
        <v>-6.4970016479492188</v>
      </c>
      <c r="N430">
        <v>109482</v>
      </c>
      <c r="O430">
        <v>9.7424779087305069E-3</v>
      </c>
      <c r="P430">
        <v>-0.12539063394069672</v>
      </c>
      <c r="Q430">
        <v>-0.11947675049304962</v>
      </c>
      <c r="R430">
        <v>-0.11290466785430908</v>
      </c>
      <c r="S430">
        <v>-0.10633336752653122</v>
      </c>
      <c r="T430">
        <v>-0.10041870921850204</v>
      </c>
      <c r="U430" t="s">
        <v>18</v>
      </c>
      <c r="V430" t="s">
        <v>18</v>
      </c>
      <c r="W430">
        <v>74.708831787109375</v>
      </c>
    </row>
    <row r="431" spans="1:23" x14ac:dyDescent="0.25">
      <c r="A431" s="48" t="str">
        <f t="shared" si="6"/>
        <v>42233All6_23SmartAC-onlyAll</v>
      </c>
      <c r="B431" t="s">
        <v>18</v>
      </c>
      <c r="C431" s="35">
        <v>42233</v>
      </c>
      <c r="D431">
        <v>23</v>
      </c>
      <c r="E431" t="s">
        <v>112</v>
      </c>
      <c r="F431">
        <v>1.7377965450286865</v>
      </c>
      <c r="G431">
        <v>7.6693268492817879E-3</v>
      </c>
      <c r="H431">
        <v>42416</v>
      </c>
      <c r="I431">
        <v>1.8507012128829956</v>
      </c>
      <c r="J431">
        <v>6.0081039555370808E-3</v>
      </c>
      <c r="K431">
        <v>11124</v>
      </c>
      <c r="L431">
        <v>-0.11290466785430908</v>
      </c>
      <c r="M431">
        <v>-6.4970016479492188</v>
      </c>
      <c r="N431">
        <v>109482</v>
      </c>
      <c r="O431">
        <v>9.7424779087305069E-3</v>
      </c>
      <c r="P431">
        <v>-0.12539063394069672</v>
      </c>
      <c r="Q431">
        <v>-0.11947675049304962</v>
      </c>
      <c r="R431">
        <v>-0.11290466785430908</v>
      </c>
      <c r="S431">
        <v>-0.10633336752653122</v>
      </c>
      <c r="T431">
        <v>-0.10041870921850204</v>
      </c>
      <c r="U431" t="s">
        <v>102</v>
      </c>
      <c r="V431" t="s">
        <v>18</v>
      </c>
      <c r="W431">
        <v>74.708831787109375</v>
      </c>
    </row>
    <row r="432" spans="1:23" x14ac:dyDescent="0.25">
      <c r="A432" s="48" t="str">
        <f t="shared" si="6"/>
        <v>42233All6_24AllAll</v>
      </c>
      <c r="B432" t="s">
        <v>18</v>
      </c>
      <c r="C432" s="35">
        <v>42233</v>
      </c>
      <c r="D432">
        <v>24</v>
      </c>
      <c r="E432" t="s">
        <v>112</v>
      </c>
      <c r="F432">
        <v>1.338117241859436</v>
      </c>
      <c r="G432">
        <v>6.503561045974493E-3</v>
      </c>
      <c r="H432">
        <v>42416</v>
      </c>
      <c r="I432">
        <v>1.4126087427139282</v>
      </c>
      <c r="J432">
        <v>5.1846383139491081E-3</v>
      </c>
      <c r="K432">
        <v>11124</v>
      </c>
      <c r="L432">
        <v>-7.4491500854492188E-2</v>
      </c>
      <c r="M432">
        <v>-5.5668888092041016</v>
      </c>
      <c r="N432">
        <v>109482</v>
      </c>
      <c r="O432">
        <v>8.317258208990097E-3</v>
      </c>
      <c r="P432">
        <v>-8.515089750289917E-2</v>
      </c>
      <c r="Q432">
        <v>-8.0102160573005676E-2</v>
      </c>
      <c r="R432">
        <v>-7.4491500854492188E-2</v>
      </c>
      <c r="S432">
        <v>-6.8881511688232422E-2</v>
      </c>
      <c r="T432">
        <v>-6.3832104206085205E-2</v>
      </c>
      <c r="U432" t="s">
        <v>18</v>
      </c>
      <c r="V432" t="s">
        <v>18</v>
      </c>
      <c r="W432">
        <v>72.47576904296875</v>
      </c>
    </row>
    <row r="433" spans="1:23" x14ac:dyDescent="0.25">
      <c r="A433" s="48" t="str">
        <f t="shared" si="6"/>
        <v>42233All6_24SmartAC-onlyAll</v>
      </c>
      <c r="B433" t="s">
        <v>18</v>
      </c>
      <c r="C433" s="35">
        <v>42233</v>
      </c>
      <c r="D433">
        <v>24</v>
      </c>
      <c r="E433" t="s">
        <v>112</v>
      </c>
      <c r="F433">
        <v>1.338117241859436</v>
      </c>
      <c r="G433">
        <v>6.503561045974493E-3</v>
      </c>
      <c r="H433">
        <v>42416</v>
      </c>
      <c r="I433">
        <v>1.4126087427139282</v>
      </c>
      <c r="J433">
        <v>5.1846383139491081E-3</v>
      </c>
      <c r="K433">
        <v>11124</v>
      </c>
      <c r="L433">
        <v>-7.4491500854492188E-2</v>
      </c>
      <c r="M433">
        <v>-5.5668888092041016</v>
      </c>
      <c r="N433">
        <v>109482</v>
      </c>
      <c r="O433">
        <v>8.317258208990097E-3</v>
      </c>
      <c r="P433">
        <v>-8.515089750289917E-2</v>
      </c>
      <c r="Q433">
        <v>-8.0102160573005676E-2</v>
      </c>
      <c r="R433">
        <v>-7.4491500854492188E-2</v>
      </c>
      <c r="S433">
        <v>-6.8881511688232422E-2</v>
      </c>
      <c r="T433">
        <v>-6.3832104206085205E-2</v>
      </c>
      <c r="U433" t="s">
        <v>102</v>
      </c>
      <c r="V433" t="s">
        <v>18</v>
      </c>
      <c r="W433">
        <v>72.47576904296875</v>
      </c>
    </row>
    <row r="434" spans="1:23" x14ac:dyDescent="0.25">
      <c r="A434" s="48" t="str">
        <f t="shared" si="6"/>
        <v>42233All6_1AllMulti</v>
      </c>
      <c r="B434" t="s">
        <v>18</v>
      </c>
      <c r="C434" s="35">
        <v>42233</v>
      </c>
      <c r="D434">
        <v>1</v>
      </c>
      <c r="E434" t="s">
        <v>112</v>
      </c>
      <c r="F434">
        <v>1.7959350876953128</v>
      </c>
      <c r="G434">
        <v>1.5894383826453162</v>
      </c>
      <c r="H434">
        <v>1599</v>
      </c>
      <c r="I434">
        <v>1.8528972297165218</v>
      </c>
      <c r="J434">
        <v>1.7100564279509569</v>
      </c>
      <c r="K434">
        <v>984</v>
      </c>
      <c r="L434">
        <v>-5.6962143629789352E-2</v>
      </c>
      <c r="M434">
        <v>-3.1717259883880615</v>
      </c>
      <c r="N434">
        <v>7618</v>
      </c>
      <c r="O434">
        <v>6.7466855049133301E-2</v>
      </c>
      <c r="P434">
        <v>-0.14342767000198364</v>
      </c>
      <c r="Q434">
        <v>-0.10247393697500229</v>
      </c>
      <c r="R434">
        <v>-5.6962143629789352E-2</v>
      </c>
      <c r="S434">
        <v>-1.1455750092864037E-2</v>
      </c>
      <c r="T434">
        <v>2.950337715446949E-2</v>
      </c>
      <c r="U434" t="s">
        <v>18</v>
      </c>
      <c r="V434" t="s">
        <v>85</v>
      </c>
      <c r="W434">
        <v>76.379364013671875</v>
      </c>
    </row>
    <row r="435" spans="1:23" x14ac:dyDescent="0.25">
      <c r="A435" s="48" t="str">
        <f t="shared" si="6"/>
        <v>42233All6_1SmartAC-onlyMulti</v>
      </c>
      <c r="B435" t="s">
        <v>18</v>
      </c>
      <c r="C435" s="35">
        <v>42233</v>
      </c>
      <c r="D435">
        <v>1</v>
      </c>
      <c r="E435" t="s">
        <v>112</v>
      </c>
      <c r="F435">
        <v>1.7959350876953128</v>
      </c>
      <c r="G435">
        <v>1.5894383826453162</v>
      </c>
      <c r="H435">
        <v>1599</v>
      </c>
      <c r="I435">
        <v>1.8528972297165218</v>
      </c>
      <c r="J435">
        <v>1.7100564279509569</v>
      </c>
      <c r="K435">
        <v>984</v>
      </c>
      <c r="L435">
        <v>-5.6962143629789352E-2</v>
      </c>
      <c r="M435">
        <v>-3.1717259883880615</v>
      </c>
      <c r="N435">
        <v>7618</v>
      </c>
      <c r="O435">
        <v>6.7466855049133301E-2</v>
      </c>
      <c r="P435">
        <v>-0.14342767000198364</v>
      </c>
      <c r="Q435">
        <v>-0.10247393697500229</v>
      </c>
      <c r="R435">
        <v>-5.6962143629789352E-2</v>
      </c>
      <c r="S435">
        <v>-1.1455750092864037E-2</v>
      </c>
      <c r="T435">
        <v>2.950337715446949E-2</v>
      </c>
      <c r="U435" t="s">
        <v>102</v>
      </c>
      <c r="V435" t="s">
        <v>85</v>
      </c>
      <c r="W435">
        <v>76.379364013671875</v>
      </c>
    </row>
    <row r="436" spans="1:23" x14ac:dyDescent="0.25">
      <c r="A436" s="48" t="str">
        <f t="shared" si="6"/>
        <v>42233All6_2AllMulti</v>
      </c>
      <c r="B436" t="s">
        <v>18</v>
      </c>
      <c r="C436" s="35">
        <v>42233</v>
      </c>
      <c r="D436">
        <v>2</v>
      </c>
      <c r="E436" t="s">
        <v>112</v>
      </c>
      <c r="F436">
        <v>1.5426026655005485</v>
      </c>
      <c r="G436">
        <v>1.4443756879310612</v>
      </c>
      <c r="H436">
        <v>1599</v>
      </c>
      <c r="I436">
        <v>1.565790357219695</v>
      </c>
      <c r="J436">
        <v>1.5132994676792173</v>
      </c>
      <c r="K436">
        <v>984</v>
      </c>
      <c r="L436">
        <v>-2.318769134581089E-2</v>
      </c>
      <c r="M436">
        <v>-1.503153920173645</v>
      </c>
      <c r="N436">
        <v>7618</v>
      </c>
      <c r="O436">
        <v>6.0266207903623581E-2</v>
      </c>
      <c r="P436">
        <v>-0.1004248633980751</v>
      </c>
      <c r="Q436">
        <v>-6.3842073082923889E-2</v>
      </c>
      <c r="R436">
        <v>-2.318769134581089E-2</v>
      </c>
      <c r="S436">
        <v>1.7461866140365601E-2</v>
      </c>
      <c r="T436">
        <v>5.4049480706453323E-2</v>
      </c>
      <c r="U436" t="s">
        <v>18</v>
      </c>
      <c r="V436" t="s">
        <v>85</v>
      </c>
      <c r="W436">
        <v>74.815567016601562</v>
      </c>
    </row>
    <row r="437" spans="1:23" x14ac:dyDescent="0.25">
      <c r="A437" s="48" t="str">
        <f t="shared" si="6"/>
        <v>42233All6_2SmartAC-onlyMulti</v>
      </c>
      <c r="B437" t="s">
        <v>18</v>
      </c>
      <c r="C437" s="35">
        <v>42233</v>
      </c>
      <c r="D437">
        <v>2</v>
      </c>
      <c r="E437" t="s">
        <v>112</v>
      </c>
      <c r="F437">
        <v>1.5426026655005485</v>
      </c>
      <c r="G437">
        <v>1.4443756879310612</v>
      </c>
      <c r="H437">
        <v>1599</v>
      </c>
      <c r="I437">
        <v>1.565790357219695</v>
      </c>
      <c r="J437">
        <v>1.5132994676792173</v>
      </c>
      <c r="K437">
        <v>984</v>
      </c>
      <c r="L437">
        <v>-2.318769134581089E-2</v>
      </c>
      <c r="M437">
        <v>-1.503153920173645</v>
      </c>
      <c r="N437">
        <v>7618</v>
      </c>
      <c r="O437">
        <v>6.0266207903623581E-2</v>
      </c>
      <c r="P437">
        <v>-0.1004248633980751</v>
      </c>
      <c r="Q437">
        <v>-6.3842073082923889E-2</v>
      </c>
      <c r="R437">
        <v>-2.318769134581089E-2</v>
      </c>
      <c r="S437">
        <v>1.7461866140365601E-2</v>
      </c>
      <c r="T437">
        <v>5.4049480706453323E-2</v>
      </c>
      <c r="U437" t="s">
        <v>102</v>
      </c>
      <c r="V437" t="s">
        <v>85</v>
      </c>
      <c r="W437">
        <v>74.815567016601562</v>
      </c>
    </row>
    <row r="438" spans="1:23" x14ac:dyDescent="0.25">
      <c r="A438" s="48" t="str">
        <f t="shared" si="6"/>
        <v>42233All6_3AllMulti</v>
      </c>
      <c r="B438" t="s">
        <v>18</v>
      </c>
      <c r="C438" s="35">
        <v>42233</v>
      </c>
      <c r="D438">
        <v>3</v>
      </c>
      <c r="E438" t="s">
        <v>112</v>
      </c>
      <c r="F438">
        <v>1.332313706066782</v>
      </c>
      <c r="G438">
        <v>1.2579933434502775</v>
      </c>
      <c r="H438">
        <v>1599</v>
      </c>
      <c r="I438">
        <v>1.3767333361365124</v>
      </c>
      <c r="J438">
        <v>1.3522940615611365</v>
      </c>
      <c r="K438">
        <v>984</v>
      </c>
      <c r="L438">
        <v>-4.4419631361961365E-2</v>
      </c>
      <c r="M438">
        <v>-3.3340218067169189</v>
      </c>
      <c r="N438">
        <v>7618</v>
      </c>
      <c r="O438">
        <v>5.3368013352155685E-2</v>
      </c>
      <c r="P438">
        <v>-0.11281608045101166</v>
      </c>
      <c r="Q438">
        <v>-8.0420628190040588E-2</v>
      </c>
      <c r="R438">
        <v>-4.4419631361961365E-2</v>
      </c>
      <c r="S438">
        <v>-8.4229065105319023E-3</v>
      </c>
      <c r="T438">
        <v>2.397681400179863E-2</v>
      </c>
      <c r="U438" t="s">
        <v>18</v>
      </c>
      <c r="V438" t="s">
        <v>85</v>
      </c>
      <c r="W438">
        <v>73.524154663085938</v>
      </c>
    </row>
    <row r="439" spans="1:23" x14ac:dyDescent="0.25">
      <c r="A439" s="48" t="str">
        <f t="shared" si="6"/>
        <v>42233All6_3SmartAC-onlyMulti</v>
      </c>
      <c r="B439" t="s">
        <v>18</v>
      </c>
      <c r="C439" s="35">
        <v>42233</v>
      </c>
      <c r="D439">
        <v>3</v>
      </c>
      <c r="E439" t="s">
        <v>112</v>
      </c>
      <c r="F439">
        <v>1.332313706066782</v>
      </c>
      <c r="G439">
        <v>1.2579933434502775</v>
      </c>
      <c r="H439">
        <v>1599</v>
      </c>
      <c r="I439">
        <v>1.3767333361365124</v>
      </c>
      <c r="J439">
        <v>1.3522940615611365</v>
      </c>
      <c r="K439">
        <v>984</v>
      </c>
      <c r="L439">
        <v>-4.4419631361961365E-2</v>
      </c>
      <c r="M439">
        <v>-3.3340218067169189</v>
      </c>
      <c r="N439">
        <v>7618</v>
      </c>
      <c r="O439">
        <v>5.3368013352155685E-2</v>
      </c>
      <c r="P439">
        <v>-0.11281608045101166</v>
      </c>
      <c r="Q439">
        <v>-8.0420628190040588E-2</v>
      </c>
      <c r="R439">
        <v>-4.4419631361961365E-2</v>
      </c>
      <c r="S439">
        <v>-8.4229065105319023E-3</v>
      </c>
      <c r="T439">
        <v>2.397681400179863E-2</v>
      </c>
      <c r="U439" t="s">
        <v>102</v>
      </c>
      <c r="V439" t="s">
        <v>85</v>
      </c>
      <c r="W439">
        <v>73.524154663085938</v>
      </c>
    </row>
    <row r="440" spans="1:23" x14ac:dyDescent="0.25">
      <c r="A440" s="48" t="str">
        <f t="shared" si="6"/>
        <v>42233All6_4AllMulti</v>
      </c>
      <c r="B440" t="s">
        <v>18</v>
      </c>
      <c r="C440" s="35">
        <v>42233</v>
      </c>
      <c r="D440">
        <v>4</v>
      </c>
      <c r="E440" t="s">
        <v>112</v>
      </c>
      <c r="F440">
        <v>1.2259946070261265</v>
      </c>
      <c r="G440">
        <v>1.1746548120829876</v>
      </c>
      <c r="H440">
        <v>1599</v>
      </c>
      <c r="I440">
        <v>1.2507910778490439</v>
      </c>
      <c r="J440">
        <v>1.2026085314422366</v>
      </c>
      <c r="K440">
        <v>984</v>
      </c>
      <c r="L440">
        <v>-2.4796470999717712E-2</v>
      </c>
      <c r="M440">
        <v>-2.022559642791748</v>
      </c>
      <c r="N440">
        <v>7618</v>
      </c>
      <c r="O440">
        <v>4.8298105597496033E-2</v>
      </c>
      <c r="P440">
        <v>-8.6695320904254913E-2</v>
      </c>
      <c r="Q440">
        <v>-5.73774054646492E-2</v>
      </c>
      <c r="R440">
        <v>-2.4796470999717712E-2</v>
      </c>
      <c r="S440">
        <v>7.7806012704968452E-3</v>
      </c>
      <c r="T440">
        <v>3.7102382630109787E-2</v>
      </c>
      <c r="U440" t="s">
        <v>18</v>
      </c>
      <c r="V440" t="s">
        <v>85</v>
      </c>
      <c r="W440">
        <v>71.642822265625</v>
      </c>
    </row>
    <row r="441" spans="1:23" x14ac:dyDescent="0.25">
      <c r="A441" s="48" t="str">
        <f t="shared" si="6"/>
        <v>42233All6_4SmartAC-onlyMulti</v>
      </c>
      <c r="B441" t="s">
        <v>18</v>
      </c>
      <c r="C441" s="35">
        <v>42233</v>
      </c>
      <c r="D441">
        <v>4</v>
      </c>
      <c r="E441" t="s">
        <v>112</v>
      </c>
      <c r="F441">
        <v>1.2259946070261265</v>
      </c>
      <c r="G441">
        <v>1.1746548120829876</v>
      </c>
      <c r="H441">
        <v>1599</v>
      </c>
      <c r="I441">
        <v>1.2507910778490439</v>
      </c>
      <c r="J441">
        <v>1.2026085314422366</v>
      </c>
      <c r="K441">
        <v>984</v>
      </c>
      <c r="L441">
        <v>-2.4796470999717712E-2</v>
      </c>
      <c r="M441">
        <v>-2.022559642791748</v>
      </c>
      <c r="N441">
        <v>7618</v>
      </c>
      <c r="O441">
        <v>4.8298105597496033E-2</v>
      </c>
      <c r="P441">
        <v>-8.6695320904254913E-2</v>
      </c>
      <c r="Q441">
        <v>-5.73774054646492E-2</v>
      </c>
      <c r="R441">
        <v>-2.4796470999717712E-2</v>
      </c>
      <c r="S441">
        <v>7.7806012704968452E-3</v>
      </c>
      <c r="T441">
        <v>3.7102382630109787E-2</v>
      </c>
      <c r="U441" t="s">
        <v>102</v>
      </c>
      <c r="V441" t="s">
        <v>85</v>
      </c>
      <c r="W441">
        <v>71.642822265625</v>
      </c>
    </row>
    <row r="442" spans="1:23" x14ac:dyDescent="0.25">
      <c r="A442" s="48" t="str">
        <f t="shared" si="6"/>
        <v>42233All6_5AllMulti</v>
      </c>
      <c r="B442" t="s">
        <v>18</v>
      </c>
      <c r="C442" s="35">
        <v>42233</v>
      </c>
      <c r="D442">
        <v>5</v>
      </c>
      <c r="E442" t="s">
        <v>112</v>
      </c>
      <c r="F442">
        <v>1.1332527916930129</v>
      </c>
      <c r="G442">
        <v>1.0944053279658663</v>
      </c>
      <c r="H442">
        <v>1599</v>
      </c>
      <c r="I442">
        <v>1.1608291281829732</v>
      </c>
      <c r="J442">
        <v>1.080706464590578</v>
      </c>
      <c r="K442">
        <v>984</v>
      </c>
      <c r="L442">
        <v>-2.757633663713932E-2</v>
      </c>
      <c r="M442">
        <v>-2.4333791732788086</v>
      </c>
      <c r="N442">
        <v>7618</v>
      </c>
      <c r="O442">
        <v>4.3999571353197098E-2</v>
      </c>
      <c r="P442">
        <v>-8.3966188132762909E-2</v>
      </c>
      <c r="Q442">
        <v>-5.7257566601037979E-2</v>
      </c>
      <c r="R442">
        <v>-2.757633663713932E-2</v>
      </c>
      <c r="S442">
        <v>2.1013743244111538E-3</v>
      </c>
      <c r="T442">
        <v>2.8813514858484268E-2</v>
      </c>
      <c r="U442" t="s">
        <v>18</v>
      </c>
      <c r="V442" t="s">
        <v>85</v>
      </c>
      <c r="W442">
        <v>70.014442443847656</v>
      </c>
    </row>
    <row r="443" spans="1:23" x14ac:dyDescent="0.25">
      <c r="A443" s="48" t="str">
        <f t="shared" si="6"/>
        <v>42233All6_5SmartAC-onlyMulti</v>
      </c>
      <c r="B443" t="s">
        <v>18</v>
      </c>
      <c r="C443" s="35">
        <v>42233</v>
      </c>
      <c r="D443">
        <v>5</v>
      </c>
      <c r="E443" t="s">
        <v>112</v>
      </c>
      <c r="F443">
        <v>1.1332527916930129</v>
      </c>
      <c r="G443">
        <v>1.0944053279658663</v>
      </c>
      <c r="H443">
        <v>1599</v>
      </c>
      <c r="I443">
        <v>1.1608291281829732</v>
      </c>
      <c r="J443">
        <v>1.080706464590578</v>
      </c>
      <c r="K443">
        <v>984</v>
      </c>
      <c r="L443">
        <v>-2.757633663713932E-2</v>
      </c>
      <c r="M443">
        <v>-2.4333791732788086</v>
      </c>
      <c r="N443">
        <v>7618</v>
      </c>
      <c r="O443">
        <v>4.3999571353197098E-2</v>
      </c>
      <c r="P443">
        <v>-8.3966188132762909E-2</v>
      </c>
      <c r="Q443">
        <v>-5.7257566601037979E-2</v>
      </c>
      <c r="R443">
        <v>-2.757633663713932E-2</v>
      </c>
      <c r="S443">
        <v>2.1013743244111538E-3</v>
      </c>
      <c r="T443">
        <v>2.8813514858484268E-2</v>
      </c>
      <c r="U443" t="s">
        <v>102</v>
      </c>
      <c r="V443" t="s">
        <v>85</v>
      </c>
      <c r="W443">
        <v>70.014442443847656</v>
      </c>
    </row>
    <row r="444" spans="1:23" x14ac:dyDescent="0.25">
      <c r="A444" s="48" t="str">
        <f t="shared" si="6"/>
        <v>42233All6_6AllMulti</v>
      </c>
      <c r="B444" t="s">
        <v>18</v>
      </c>
      <c r="C444" s="35">
        <v>42233</v>
      </c>
      <c r="D444">
        <v>6</v>
      </c>
      <c r="E444" t="s">
        <v>112</v>
      </c>
      <c r="F444">
        <v>1.1261406087458945</v>
      </c>
      <c r="G444">
        <v>1.0043725908669014</v>
      </c>
      <c r="H444">
        <v>1599</v>
      </c>
      <c r="I444">
        <v>1.1302209240591821</v>
      </c>
      <c r="J444">
        <v>1.0118766433989399</v>
      </c>
      <c r="K444">
        <v>984</v>
      </c>
      <c r="L444">
        <v>-4.0803151205182076E-3</v>
      </c>
      <c r="M444">
        <v>-0.36232733726501465</v>
      </c>
      <c r="N444">
        <v>7618</v>
      </c>
      <c r="O444">
        <v>4.0882941335439682E-2</v>
      </c>
      <c r="P444">
        <v>-5.6475892663002014E-2</v>
      </c>
      <c r="Q444">
        <v>-3.165913000702858E-2</v>
      </c>
      <c r="R444">
        <v>-4.0803151205182076E-3</v>
      </c>
      <c r="S444">
        <v>2.3495228961110115E-2</v>
      </c>
      <c r="T444">
        <v>4.8315264284610748E-2</v>
      </c>
      <c r="U444" t="s">
        <v>18</v>
      </c>
      <c r="V444" t="s">
        <v>85</v>
      </c>
      <c r="W444">
        <v>69.136650085449219</v>
      </c>
    </row>
    <row r="445" spans="1:23" x14ac:dyDescent="0.25">
      <c r="A445" s="48" t="str">
        <f t="shared" si="6"/>
        <v>42233All6_6SmartAC-onlyMulti</v>
      </c>
      <c r="B445" t="s">
        <v>18</v>
      </c>
      <c r="C445" s="35">
        <v>42233</v>
      </c>
      <c r="D445">
        <v>6</v>
      </c>
      <c r="E445" t="s">
        <v>112</v>
      </c>
      <c r="F445">
        <v>1.1261406087458945</v>
      </c>
      <c r="G445">
        <v>1.0043725908669014</v>
      </c>
      <c r="H445">
        <v>1599</v>
      </c>
      <c r="I445">
        <v>1.1302209240591821</v>
      </c>
      <c r="J445">
        <v>1.0118766433989399</v>
      </c>
      <c r="K445">
        <v>984</v>
      </c>
      <c r="L445">
        <v>-4.0803151205182076E-3</v>
      </c>
      <c r="M445">
        <v>-0.36232733726501465</v>
      </c>
      <c r="N445">
        <v>7618</v>
      </c>
      <c r="O445">
        <v>4.0882941335439682E-2</v>
      </c>
      <c r="P445">
        <v>-5.6475892663002014E-2</v>
      </c>
      <c r="Q445">
        <v>-3.165913000702858E-2</v>
      </c>
      <c r="R445">
        <v>-4.0803151205182076E-3</v>
      </c>
      <c r="S445">
        <v>2.3495228961110115E-2</v>
      </c>
      <c r="T445">
        <v>4.8315264284610748E-2</v>
      </c>
      <c r="U445" t="s">
        <v>102</v>
      </c>
      <c r="V445" t="s">
        <v>85</v>
      </c>
      <c r="W445">
        <v>69.136650085449219</v>
      </c>
    </row>
    <row r="446" spans="1:23" x14ac:dyDescent="0.25">
      <c r="A446" s="48" t="str">
        <f t="shared" si="6"/>
        <v>42233All6_7AllMulti</v>
      </c>
      <c r="B446" t="s">
        <v>18</v>
      </c>
      <c r="C446" s="35">
        <v>42233</v>
      </c>
      <c r="D446">
        <v>7</v>
      </c>
      <c r="E446" t="s">
        <v>112</v>
      </c>
      <c r="F446">
        <v>1.2238986048549572</v>
      </c>
      <c r="G446">
        <v>1.0265689033372263</v>
      </c>
      <c r="H446">
        <v>1599</v>
      </c>
      <c r="I446">
        <v>1.2098375381415609</v>
      </c>
      <c r="J446">
        <v>1.0128451794583322</v>
      </c>
      <c r="K446">
        <v>984</v>
      </c>
      <c r="L446">
        <v>1.4061066322028637E-2</v>
      </c>
      <c r="M446">
        <v>1.1488751173019409</v>
      </c>
      <c r="N446">
        <v>7618</v>
      </c>
      <c r="O446">
        <v>4.1250456124544144E-2</v>
      </c>
      <c r="P446">
        <v>-3.8805518299341202E-2</v>
      </c>
      <c r="Q446">
        <v>-1.3765666633844376E-2</v>
      </c>
      <c r="R446">
        <v>1.4061066322028637E-2</v>
      </c>
      <c r="S446">
        <v>4.1884500533342361E-2</v>
      </c>
      <c r="T446">
        <v>6.6927649080753326E-2</v>
      </c>
      <c r="U446" t="s">
        <v>18</v>
      </c>
      <c r="V446" t="s">
        <v>85</v>
      </c>
      <c r="W446">
        <v>71.689811706542969</v>
      </c>
    </row>
    <row r="447" spans="1:23" x14ac:dyDescent="0.25">
      <c r="A447" s="48" t="str">
        <f t="shared" si="6"/>
        <v>42233All6_7SmartAC-onlyMulti</v>
      </c>
      <c r="B447" t="s">
        <v>18</v>
      </c>
      <c r="C447" s="35">
        <v>42233</v>
      </c>
      <c r="D447">
        <v>7</v>
      </c>
      <c r="E447" t="s">
        <v>112</v>
      </c>
      <c r="F447">
        <v>1.2238986048549572</v>
      </c>
      <c r="G447">
        <v>1.0265689033372263</v>
      </c>
      <c r="H447">
        <v>1599</v>
      </c>
      <c r="I447">
        <v>1.2098375381415609</v>
      </c>
      <c r="J447">
        <v>1.0128451794583322</v>
      </c>
      <c r="K447">
        <v>984</v>
      </c>
      <c r="L447">
        <v>1.4061066322028637E-2</v>
      </c>
      <c r="M447">
        <v>1.1488751173019409</v>
      </c>
      <c r="N447">
        <v>7618</v>
      </c>
      <c r="O447">
        <v>4.1250456124544144E-2</v>
      </c>
      <c r="P447">
        <v>-3.8805518299341202E-2</v>
      </c>
      <c r="Q447">
        <v>-1.3765666633844376E-2</v>
      </c>
      <c r="R447">
        <v>1.4061066322028637E-2</v>
      </c>
      <c r="S447">
        <v>4.1884500533342361E-2</v>
      </c>
      <c r="T447">
        <v>6.6927649080753326E-2</v>
      </c>
      <c r="U447" t="s">
        <v>102</v>
      </c>
      <c r="V447" t="s">
        <v>85</v>
      </c>
      <c r="W447">
        <v>71.689811706542969</v>
      </c>
    </row>
    <row r="448" spans="1:23" x14ac:dyDescent="0.25">
      <c r="A448" s="48" t="str">
        <f t="shared" si="6"/>
        <v>42233All6_8AllMulti</v>
      </c>
      <c r="B448" t="s">
        <v>18</v>
      </c>
      <c r="C448" s="35">
        <v>42233</v>
      </c>
      <c r="D448">
        <v>8</v>
      </c>
      <c r="E448" t="s">
        <v>112</v>
      </c>
      <c r="F448">
        <v>1.1999338197423723</v>
      </c>
      <c r="G448">
        <v>1.0336142180311967</v>
      </c>
      <c r="H448">
        <v>1599</v>
      </c>
      <c r="I448">
        <v>1.1865580505261462</v>
      </c>
      <c r="J448">
        <v>1.0639720792421958</v>
      </c>
      <c r="K448">
        <v>984</v>
      </c>
      <c r="L448">
        <v>1.337576936930418E-2</v>
      </c>
      <c r="M448">
        <v>1.1147089004516602</v>
      </c>
      <c r="N448">
        <v>7618</v>
      </c>
      <c r="O448">
        <v>4.2644873261451721E-2</v>
      </c>
      <c r="P448">
        <v>-4.1277900338172913E-2</v>
      </c>
      <c r="Q448">
        <v>-1.5391609631478786E-2</v>
      </c>
      <c r="R448">
        <v>1.337576936930418E-2</v>
      </c>
      <c r="S448">
        <v>4.2139735072851181E-2</v>
      </c>
      <c r="T448">
        <v>6.8029440939426422E-2</v>
      </c>
      <c r="U448" t="s">
        <v>18</v>
      </c>
      <c r="V448" t="s">
        <v>85</v>
      </c>
      <c r="W448">
        <v>76.70648193359375</v>
      </c>
    </row>
    <row r="449" spans="1:23" x14ac:dyDescent="0.25">
      <c r="A449" s="48" t="str">
        <f t="shared" si="6"/>
        <v>42233All6_8SmartAC-onlyMulti</v>
      </c>
      <c r="B449" t="s">
        <v>18</v>
      </c>
      <c r="C449" s="35">
        <v>42233</v>
      </c>
      <c r="D449">
        <v>8</v>
      </c>
      <c r="E449" t="s">
        <v>112</v>
      </c>
      <c r="F449">
        <v>1.1999338197423723</v>
      </c>
      <c r="G449">
        <v>1.0336142180311967</v>
      </c>
      <c r="H449">
        <v>1599</v>
      </c>
      <c r="I449">
        <v>1.1865580505261462</v>
      </c>
      <c r="J449">
        <v>1.0639720792421958</v>
      </c>
      <c r="K449">
        <v>984</v>
      </c>
      <c r="L449">
        <v>1.337576936930418E-2</v>
      </c>
      <c r="M449">
        <v>1.1147089004516602</v>
      </c>
      <c r="N449">
        <v>7618</v>
      </c>
      <c r="O449">
        <v>4.2644873261451721E-2</v>
      </c>
      <c r="P449">
        <v>-4.1277900338172913E-2</v>
      </c>
      <c r="Q449">
        <v>-1.5391609631478786E-2</v>
      </c>
      <c r="R449">
        <v>1.337576936930418E-2</v>
      </c>
      <c r="S449">
        <v>4.2139735072851181E-2</v>
      </c>
      <c r="T449">
        <v>6.8029440939426422E-2</v>
      </c>
      <c r="U449" t="s">
        <v>102</v>
      </c>
      <c r="V449" t="s">
        <v>85</v>
      </c>
      <c r="W449">
        <v>76.70648193359375</v>
      </c>
    </row>
    <row r="450" spans="1:23" x14ac:dyDescent="0.25">
      <c r="A450" s="48" t="str">
        <f t="shared" ref="A450:A513" si="7">CONCATENATE(C450,B450,E450,"_",D450,U450,V450)</f>
        <v>42233All6_9AllMulti</v>
      </c>
      <c r="B450" t="s">
        <v>18</v>
      </c>
      <c r="C450" s="35">
        <v>42233</v>
      </c>
      <c r="D450">
        <v>9</v>
      </c>
      <c r="E450" t="s">
        <v>112</v>
      </c>
      <c r="F450">
        <v>1.0898232229247677</v>
      </c>
      <c r="G450">
        <v>1.1768750474459611</v>
      </c>
      <c r="H450">
        <v>1599</v>
      </c>
      <c r="I450">
        <v>1.0712145633070254</v>
      </c>
      <c r="J450">
        <v>1.2319861360674509</v>
      </c>
      <c r="K450">
        <v>984</v>
      </c>
      <c r="L450">
        <v>1.8608659505844116E-2</v>
      </c>
      <c r="M450">
        <v>1.7074934244155884</v>
      </c>
      <c r="N450">
        <v>7618</v>
      </c>
      <c r="O450">
        <v>4.9078077077865601E-2</v>
      </c>
      <c r="P450">
        <v>-4.4289804995059967E-2</v>
      </c>
      <c r="Q450">
        <v>-1.4498429372906685E-2</v>
      </c>
      <c r="R450">
        <v>1.8608659505844116E-2</v>
      </c>
      <c r="S450">
        <v>5.1711823791265488E-2</v>
      </c>
      <c r="T450">
        <v>8.1507124006748199E-2</v>
      </c>
      <c r="U450" t="s">
        <v>18</v>
      </c>
      <c r="V450" t="s">
        <v>85</v>
      </c>
      <c r="W450">
        <v>81.964820861816406</v>
      </c>
    </row>
    <row r="451" spans="1:23" x14ac:dyDescent="0.25">
      <c r="A451" s="48" t="str">
        <f t="shared" si="7"/>
        <v>42233All6_9SmartAC-onlyMulti</v>
      </c>
      <c r="B451" t="s">
        <v>18</v>
      </c>
      <c r="C451" s="35">
        <v>42233</v>
      </c>
      <c r="D451">
        <v>9</v>
      </c>
      <c r="E451" t="s">
        <v>112</v>
      </c>
      <c r="F451">
        <v>1.0898232229247677</v>
      </c>
      <c r="G451">
        <v>1.1768750474459611</v>
      </c>
      <c r="H451">
        <v>1599</v>
      </c>
      <c r="I451">
        <v>1.0712145633070254</v>
      </c>
      <c r="J451">
        <v>1.2319861360674509</v>
      </c>
      <c r="K451">
        <v>984</v>
      </c>
      <c r="L451">
        <v>1.8608659505844116E-2</v>
      </c>
      <c r="M451">
        <v>1.7074934244155884</v>
      </c>
      <c r="N451">
        <v>7618</v>
      </c>
      <c r="O451">
        <v>4.9078077077865601E-2</v>
      </c>
      <c r="P451">
        <v>-4.4289804995059967E-2</v>
      </c>
      <c r="Q451">
        <v>-1.4498429372906685E-2</v>
      </c>
      <c r="R451">
        <v>1.8608659505844116E-2</v>
      </c>
      <c r="S451">
        <v>5.1711823791265488E-2</v>
      </c>
      <c r="T451">
        <v>8.1507124006748199E-2</v>
      </c>
      <c r="U451" t="s">
        <v>102</v>
      </c>
      <c r="V451" t="s">
        <v>85</v>
      </c>
      <c r="W451">
        <v>81.964820861816406</v>
      </c>
    </row>
    <row r="452" spans="1:23" x14ac:dyDescent="0.25">
      <c r="A452" s="48" t="str">
        <f t="shared" si="7"/>
        <v>42233All6_10AllMulti</v>
      </c>
      <c r="B452" t="s">
        <v>18</v>
      </c>
      <c r="C452" s="35">
        <v>42233</v>
      </c>
      <c r="D452">
        <v>10</v>
      </c>
      <c r="E452" t="s">
        <v>112</v>
      </c>
      <c r="F452">
        <v>1.0183657360907747</v>
      </c>
      <c r="G452">
        <v>1.5590903758916244</v>
      </c>
      <c r="H452">
        <v>1599</v>
      </c>
      <c r="I452">
        <v>1.0579139485944236</v>
      </c>
      <c r="J452">
        <v>1.6843006013659512</v>
      </c>
      <c r="K452">
        <v>984</v>
      </c>
      <c r="L452">
        <v>-3.9548210799694061E-2</v>
      </c>
      <c r="M452">
        <v>-3.883497953414917</v>
      </c>
      <c r="N452">
        <v>7618</v>
      </c>
      <c r="O452">
        <v>6.6356413066387177E-2</v>
      </c>
      <c r="P452">
        <v>-0.12459059059619904</v>
      </c>
      <c r="Q452">
        <v>-8.4310919046401978E-2</v>
      </c>
      <c r="R452">
        <v>-3.9548210799694061E-2</v>
      </c>
      <c r="S452">
        <v>5.2091898396611214E-3</v>
      </c>
      <c r="T452">
        <v>4.5494168996810913E-2</v>
      </c>
      <c r="U452" t="s">
        <v>18</v>
      </c>
      <c r="V452" t="s">
        <v>85</v>
      </c>
      <c r="W452">
        <v>86.910736083984375</v>
      </c>
    </row>
    <row r="453" spans="1:23" x14ac:dyDescent="0.25">
      <c r="A453" s="48" t="str">
        <f t="shared" si="7"/>
        <v>42233All6_10SmartAC-onlyMulti</v>
      </c>
      <c r="B453" t="s">
        <v>18</v>
      </c>
      <c r="C453" s="35">
        <v>42233</v>
      </c>
      <c r="D453">
        <v>10</v>
      </c>
      <c r="E453" t="s">
        <v>112</v>
      </c>
      <c r="F453">
        <v>1.0183657360907747</v>
      </c>
      <c r="G453">
        <v>1.5590903758916244</v>
      </c>
      <c r="H453">
        <v>1599</v>
      </c>
      <c r="I453">
        <v>1.0579139485944236</v>
      </c>
      <c r="J453">
        <v>1.6843006013659512</v>
      </c>
      <c r="K453">
        <v>984</v>
      </c>
      <c r="L453">
        <v>-3.9548210799694061E-2</v>
      </c>
      <c r="M453">
        <v>-3.883497953414917</v>
      </c>
      <c r="N453">
        <v>7618</v>
      </c>
      <c r="O453">
        <v>6.6356413066387177E-2</v>
      </c>
      <c r="P453">
        <v>-0.12459059059619904</v>
      </c>
      <c r="Q453">
        <v>-8.4310919046401978E-2</v>
      </c>
      <c r="R453">
        <v>-3.9548210799694061E-2</v>
      </c>
      <c r="S453">
        <v>5.2091898396611214E-3</v>
      </c>
      <c r="T453">
        <v>4.5494168996810913E-2</v>
      </c>
      <c r="U453" t="s">
        <v>102</v>
      </c>
      <c r="V453" t="s">
        <v>85</v>
      </c>
      <c r="W453">
        <v>86.910736083984375</v>
      </c>
    </row>
    <row r="454" spans="1:23" x14ac:dyDescent="0.25">
      <c r="A454" s="48" t="str">
        <f t="shared" si="7"/>
        <v>42233All6_11AllMulti</v>
      </c>
      <c r="B454" t="s">
        <v>18</v>
      </c>
      <c r="C454" s="35">
        <v>42233</v>
      </c>
      <c r="D454">
        <v>11</v>
      </c>
      <c r="E454" t="s">
        <v>112</v>
      </c>
      <c r="F454">
        <v>1.0265371202972937</v>
      </c>
      <c r="G454">
        <v>1.9567495121457688</v>
      </c>
      <c r="H454">
        <v>1599</v>
      </c>
      <c r="I454">
        <v>1.154567179501762</v>
      </c>
      <c r="J454">
        <v>2.0500575129508656</v>
      </c>
      <c r="K454">
        <v>984</v>
      </c>
      <c r="L454">
        <v>-0.12803006172180176</v>
      </c>
      <c r="M454">
        <v>-12.472034454345703</v>
      </c>
      <c r="N454">
        <v>7618</v>
      </c>
      <c r="O454">
        <v>8.1643201410770416E-2</v>
      </c>
      <c r="P454">
        <v>-0.23266398906707764</v>
      </c>
      <c r="Q454">
        <v>-0.18310493230819702</v>
      </c>
      <c r="R454">
        <v>-0.12803006172180176</v>
      </c>
      <c r="S454">
        <v>-7.2961725294589996E-2</v>
      </c>
      <c r="T454">
        <v>-2.3396134376525879E-2</v>
      </c>
      <c r="U454" t="s">
        <v>18</v>
      </c>
      <c r="V454" t="s">
        <v>85</v>
      </c>
      <c r="W454">
        <v>90.929115295410156</v>
      </c>
    </row>
    <row r="455" spans="1:23" x14ac:dyDescent="0.25">
      <c r="A455" s="48" t="str">
        <f t="shared" si="7"/>
        <v>42233All6_11SmartAC-onlyMulti</v>
      </c>
      <c r="B455" t="s">
        <v>18</v>
      </c>
      <c r="C455" s="35">
        <v>42233</v>
      </c>
      <c r="D455">
        <v>11</v>
      </c>
      <c r="E455" t="s">
        <v>112</v>
      </c>
      <c r="F455">
        <v>1.0265371202972937</v>
      </c>
      <c r="G455">
        <v>1.9567495121457688</v>
      </c>
      <c r="H455">
        <v>1599</v>
      </c>
      <c r="I455">
        <v>1.154567179501762</v>
      </c>
      <c r="J455">
        <v>2.0500575129508656</v>
      </c>
      <c r="K455">
        <v>984</v>
      </c>
      <c r="L455">
        <v>-0.12803006172180176</v>
      </c>
      <c r="M455">
        <v>-12.472034454345703</v>
      </c>
      <c r="N455">
        <v>7618</v>
      </c>
      <c r="O455">
        <v>8.1643201410770416E-2</v>
      </c>
      <c r="P455">
        <v>-0.23266398906707764</v>
      </c>
      <c r="Q455">
        <v>-0.18310493230819702</v>
      </c>
      <c r="R455">
        <v>-0.12803006172180176</v>
      </c>
      <c r="S455">
        <v>-7.2961725294589996E-2</v>
      </c>
      <c r="T455">
        <v>-2.3396134376525879E-2</v>
      </c>
      <c r="U455" t="s">
        <v>102</v>
      </c>
      <c r="V455" t="s">
        <v>85</v>
      </c>
      <c r="W455">
        <v>90.929115295410156</v>
      </c>
    </row>
    <row r="456" spans="1:23" x14ac:dyDescent="0.25">
      <c r="A456" s="48" t="str">
        <f t="shared" si="7"/>
        <v>42233All6_12AllMulti</v>
      </c>
      <c r="B456" t="s">
        <v>18</v>
      </c>
      <c r="C456" s="35">
        <v>42233</v>
      </c>
      <c r="D456">
        <v>12</v>
      </c>
      <c r="E456" t="s">
        <v>112</v>
      </c>
      <c r="F456">
        <v>1.1604754447135335</v>
      </c>
      <c r="G456">
        <v>2.3538522906060564</v>
      </c>
      <c r="H456">
        <v>1599</v>
      </c>
      <c r="I456">
        <v>1.2417984626013334</v>
      </c>
      <c r="J456">
        <v>2.4203022629962176</v>
      </c>
      <c r="K456">
        <v>984</v>
      </c>
      <c r="L456">
        <v>-8.1323020160198212E-2</v>
      </c>
      <c r="M456">
        <v>-7.0077328681945801</v>
      </c>
      <c r="N456">
        <v>7618</v>
      </c>
      <c r="O456">
        <v>9.7047239542007446E-2</v>
      </c>
      <c r="P456">
        <v>-0.20569875836372375</v>
      </c>
      <c r="Q456">
        <v>-0.14678914844989777</v>
      </c>
      <c r="R456">
        <v>-8.1323020160198212E-2</v>
      </c>
      <c r="S456">
        <v>-1.5864657238125801E-2</v>
      </c>
      <c r="T456">
        <v>4.305272176861763E-2</v>
      </c>
      <c r="U456" t="s">
        <v>18</v>
      </c>
      <c r="V456" t="s">
        <v>85</v>
      </c>
      <c r="W456">
        <v>94.256629943847656</v>
      </c>
    </row>
    <row r="457" spans="1:23" x14ac:dyDescent="0.25">
      <c r="A457" s="48" t="str">
        <f t="shared" si="7"/>
        <v>42233All6_12SmartAC-onlyMulti</v>
      </c>
      <c r="B457" t="s">
        <v>18</v>
      </c>
      <c r="C457" s="35">
        <v>42233</v>
      </c>
      <c r="D457">
        <v>12</v>
      </c>
      <c r="E457" t="s">
        <v>112</v>
      </c>
      <c r="F457">
        <v>1.1604754447135335</v>
      </c>
      <c r="G457">
        <v>2.3538522906060564</v>
      </c>
      <c r="H457">
        <v>1599</v>
      </c>
      <c r="I457">
        <v>1.2417984626013334</v>
      </c>
      <c r="J457">
        <v>2.4203022629962176</v>
      </c>
      <c r="K457">
        <v>984</v>
      </c>
      <c r="L457">
        <v>-8.1323020160198212E-2</v>
      </c>
      <c r="M457">
        <v>-7.0077328681945801</v>
      </c>
      <c r="N457">
        <v>7618</v>
      </c>
      <c r="O457">
        <v>9.7047239542007446E-2</v>
      </c>
      <c r="P457">
        <v>-0.20569875836372375</v>
      </c>
      <c r="Q457">
        <v>-0.14678914844989777</v>
      </c>
      <c r="R457">
        <v>-8.1323020160198212E-2</v>
      </c>
      <c r="S457">
        <v>-1.5864657238125801E-2</v>
      </c>
      <c r="T457">
        <v>4.305272176861763E-2</v>
      </c>
      <c r="U457" t="s">
        <v>102</v>
      </c>
      <c r="V457" t="s">
        <v>85</v>
      </c>
      <c r="W457">
        <v>94.256629943847656</v>
      </c>
    </row>
    <row r="458" spans="1:23" x14ac:dyDescent="0.25">
      <c r="A458" s="48" t="str">
        <f t="shared" si="7"/>
        <v>42233All6_13AllMulti</v>
      </c>
      <c r="B458" t="s">
        <v>18</v>
      </c>
      <c r="C458" s="35">
        <v>42233</v>
      </c>
      <c r="D458">
        <v>13</v>
      </c>
      <c r="E458" t="s">
        <v>112</v>
      </c>
      <c r="F458">
        <v>1.3853669400555102</v>
      </c>
      <c r="G458">
        <v>2.6309421027201436</v>
      </c>
      <c r="H458">
        <v>1599</v>
      </c>
      <c r="I458">
        <v>1.4584688208679799</v>
      </c>
      <c r="J458">
        <v>2.5909672776296904</v>
      </c>
      <c r="K458">
        <v>984</v>
      </c>
      <c r="L458">
        <v>-7.310187816619873E-2</v>
      </c>
      <c r="M458">
        <v>-5.2767162322998047</v>
      </c>
      <c r="N458">
        <v>7618</v>
      </c>
      <c r="O458">
        <v>0.10559892654418945</v>
      </c>
      <c r="P458">
        <v>-0.20843745768070221</v>
      </c>
      <c r="Q458">
        <v>-0.14433680474758148</v>
      </c>
      <c r="R458">
        <v>-7.310187816619873E-2</v>
      </c>
      <c r="S458">
        <v>-1.8754021730273962E-3</v>
      </c>
      <c r="T458">
        <v>6.2233705073595047E-2</v>
      </c>
      <c r="U458" t="s">
        <v>18</v>
      </c>
      <c r="V458" t="s">
        <v>85</v>
      </c>
      <c r="W458">
        <v>96.887374877929688</v>
      </c>
    </row>
    <row r="459" spans="1:23" x14ac:dyDescent="0.25">
      <c r="A459" s="48" t="str">
        <f t="shared" si="7"/>
        <v>42233All6_13SmartAC-onlyMulti</v>
      </c>
      <c r="B459" t="s">
        <v>18</v>
      </c>
      <c r="C459" s="35">
        <v>42233</v>
      </c>
      <c r="D459">
        <v>13</v>
      </c>
      <c r="E459" t="s">
        <v>112</v>
      </c>
      <c r="F459">
        <v>1.3853669400555102</v>
      </c>
      <c r="G459">
        <v>2.6309421027201436</v>
      </c>
      <c r="H459">
        <v>1599</v>
      </c>
      <c r="I459">
        <v>1.4584688208679799</v>
      </c>
      <c r="J459">
        <v>2.5909672776296904</v>
      </c>
      <c r="K459">
        <v>984</v>
      </c>
      <c r="L459">
        <v>-7.310187816619873E-2</v>
      </c>
      <c r="M459">
        <v>-5.2767162322998047</v>
      </c>
      <c r="N459">
        <v>7618</v>
      </c>
      <c r="O459">
        <v>0.10559892654418945</v>
      </c>
      <c r="P459">
        <v>-0.20843745768070221</v>
      </c>
      <c r="Q459">
        <v>-0.14433680474758148</v>
      </c>
      <c r="R459">
        <v>-7.310187816619873E-2</v>
      </c>
      <c r="S459">
        <v>-1.8754021730273962E-3</v>
      </c>
      <c r="T459">
        <v>6.2233705073595047E-2</v>
      </c>
      <c r="U459" t="s">
        <v>102</v>
      </c>
      <c r="V459" t="s">
        <v>85</v>
      </c>
      <c r="W459">
        <v>96.887374877929688</v>
      </c>
    </row>
    <row r="460" spans="1:23" x14ac:dyDescent="0.25">
      <c r="A460" s="48" t="str">
        <f t="shared" si="7"/>
        <v>42233All6_14AllMulti</v>
      </c>
      <c r="B460" t="s">
        <v>18</v>
      </c>
      <c r="C460" s="35">
        <v>42233</v>
      </c>
      <c r="D460">
        <v>14</v>
      </c>
      <c r="E460" t="s">
        <v>112</v>
      </c>
      <c r="F460">
        <v>1.6889587567986502</v>
      </c>
      <c r="G460">
        <v>2.7977872416856515</v>
      </c>
      <c r="H460">
        <v>1599</v>
      </c>
      <c r="I460">
        <v>1.8816173328975767</v>
      </c>
      <c r="J460">
        <v>2.8805550847440626</v>
      </c>
      <c r="K460">
        <v>984</v>
      </c>
      <c r="L460">
        <v>-0.19265857338905334</v>
      </c>
      <c r="M460">
        <v>-11.406943321228027</v>
      </c>
      <c r="N460">
        <v>7618</v>
      </c>
      <c r="O460">
        <v>0.11544624716043472</v>
      </c>
      <c r="P460">
        <v>-0.34061449766159058</v>
      </c>
      <c r="Q460">
        <v>-0.27053630352020264</v>
      </c>
      <c r="R460">
        <v>-0.19265857338905334</v>
      </c>
      <c r="S460">
        <v>-0.11479008197784424</v>
      </c>
      <c r="T460">
        <v>-4.4702664017677307E-2</v>
      </c>
      <c r="U460" t="s">
        <v>18</v>
      </c>
      <c r="V460" t="s">
        <v>85</v>
      </c>
      <c r="W460">
        <v>99.367813110351562</v>
      </c>
    </row>
    <row r="461" spans="1:23" x14ac:dyDescent="0.25">
      <c r="A461" s="48" t="str">
        <f t="shared" si="7"/>
        <v>42233All6_14SmartAC-onlyMulti</v>
      </c>
      <c r="B461" t="s">
        <v>18</v>
      </c>
      <c r="C461" s="35">
        <v>42233</v>
      </c>
      <c r="D461">
        <v>14</v>
      </c>
      <c r="E461" t="s">
        <v>112</v>
      </c>
      <c r="F461">
        <v>1.6889587567986502</v>
      </c>
      <c r="G461">
        <v>2.7977872416856515</v>
      </c>
      <c r="H461">
        <v>1599</v>
      </c>
      <c r="I461">
        <v>1.8816173328975767</v>
      </c>
      <c r="J461">
        <v>2.8805550847440626</v>
      </c>
      <c r="K461">
        <v>984</v>
      </c>
      <c r="L461">
        <v>-0.19265857338905334</v>
      </c>
      <c r="M461">
        <v>-11.406943321228027</v>
      </c>
      <c r="N461">
        <v>7618</v>
      </c>
      <c r="O461">
        <v>0.11544624716043472</v>
      </c>
      <c r="P461">
        <v>-0.34061449766159058</v>
      </c>
      <c r="Q461">
        <v>-0.27053630352020264</v>
      </c>
      <c r="R461">
        <v>-0.19265857338905334</v>
      </c>
      <c r="S461">
        <v>-0.11479008197784424</v>
      </c>
      <c r="T461">
        <v>-4.4702664017677307E-2</v>
      </c>
      <c r="U461" t="s">
        <v>102</v>
      </c>
      <c r="V461" t="s">
        <v>85</v>
      </c>
      <c r="W461">
        <v>99.367813110351562</v>
      </c>
    </row>
    <row r="462" spans="1:23" x14ac:dyDescent="0.25">
      <c r="A462" s="48" t="str">
        <f t="shared" si="7"/>
        <v>42233All6_15AllMulti</v>
      </c>
      <c r="B462" t="s">
        <v>18</v>
      </c>
      <c r="C462" s="35">
        <v>42233</v>
      </c>
      <c r="D462">
        <v>15</v>
      </c>
      <c r="E462" t="s">
        <v>112</v>
      </c>
      <c r="F462">
        <v>2.1127226524680482</v>
      </c>
      <c r="G462">
        <v>2.9302355847493398</v>
      </c>
      <c r="H462">
        <v>1599</v>
      </c>
      <c r="I462">
        <v>2.2346846123016229</v>
      </c>
      <c r="J462">
        <v>2.8890428488914033</v>
      </c>
      <c r="K462">
        <v>984</v>
      </c>
      <c r="L462">
        <v>-0.12196195870637894</v>
      </c>
      <c r="M462">
        <v>-5.7727389335632324</v>
      </c>
      <c r="N462">
        <v>7618</v>
      </c>
      <c r="O462">
        <v>0.11769480258226395</v>
      </c>
      <c r="P462">
        <v>-0.27279961109161377</v>
      </c>
      <c r="Q462">
        <v>-0.20135651528835297</v>
      </c>
      <c r="R462">
        <v>-0.12196195870637894</v>
      </c>
      <c r="S462">
        <v>-4.257681593298912E-2</v>
      </c>
      <c r="T462">
        <v>2.8875701129436493E-2</v>
      </c>
      <c r="U462" t="s">
        <v>18</v>
      </c>
      <c r="V462" t="s">
        <v>85</v>
      </c>
      <c r="W462">
        <v>100.34812164306641</v>
      </c>
    </row>
    <row r="463" spans="1:23" x14ac:dyDescent="0.25">
      <c r="A463" s="48" t="str">
        <f t="shared" si="7"/>
        <v>42233All6_15SmartAC-onlyMulti</v>
      </c>
      <c r="B463" t="s">
        <v>18</v>
      </c>
      <c r="C463" s="35">
        <v>42233</v>
      </c>
      <c r="D463">
        <v>15</v>
      </c>
      <c r="E463" t="s">
        <v>112</v>
      </c>
      <c r="F463">
        <v>2.1127226524680482</v>
      </c>
      <c r="G463">
        <v>2.9302355847493398</v>
      </c>
      <c r="H463">
        <v>1599</v>
      </c>
      <c r="I463">
        <v>2.2346846123016229</v>
      </c>
      <c r="J463">
        <v>2.8890428488914033</v>
      </c>
      <c r="K463">
        <v>984</v>
      </c>
      <c r="L463">
        <v>-0.12196195870637894</v>
      </c>
      <c r="M463">
        <v>-5.7727389335632324</v>
      </c>
      <c r="N463">
        <v>7618</v>
      </c>
      <c r="O463">
        <v>0.11769480258226395</v>
      </c>
      <c r="P463">
        <v>-0.27279961109161377</v>
      </c>
      <c r="Q463">
        <v>-0.20135651528835297</v>
      </c>
      <c r="R463">
        <v>-0.12196195870637894</v>
      </c>
      <c r="S463">
        <v>-4.257681593298912E-2</v>
      </c>
      <c r="T463">
        <v>2.8875701129436493E-2</v>
      </c>
      <c r="U463" t="s">
        <v>102</v>
      </c>
      <c r="V463" t="s">
        <v>85</v>
      </c>
      <c r="W463">
        <v>100.34812164306641</v>
      </c>
    </row>
    <row r="464" spans="1:23" x14ac:dyDescent="0.25">
      <c r="A464" s="48" t="str">
        <f t="shared" si="7"/>
        <v>42233All6_16AllMulti</v>
      </c>
      <c r="B464" t="s">
        <v>18</v>
      </c>
      <c r="C464" s="35">
        <v>42233</v>
      </c>
      <c r="D464">
        <v>16</v>
      </c>
      <c r="E464" t="s">
        <v>112</v>
      </c>
      <c r="F464">
        <v>2.6418978435029925</v>
      </c>
      <c r="G464">
        <v>3.0258786378339178</v>
      </c>
      <c r="H464">
        <v>1599</v>
      </c>
      <c r="I464">
        <v>2.5943692311541096</v>
      </c>
      <c r="J464">
        <v>2.8484357336793824</v>
      </c>
      <c r="K464">
        <v>984</v>
      </c>
      <c r="L464">
        <v>4.7528613358736038E-2</v>
      </c>
      <c r="M464">
        <v>1.7990329265594482</v>
      </c>
      <c r="N464">
        <v>7618</v>
      </c>
      <c r="O464">
        <v>0.11820133775472641</v>
      </c>
      <c r="P464">
        <v>-0.10395821928977966</v>
      </c>
      <c r="Q464">
        <v>-3.220764547586441E-2</v>
      </c>
      <c r="R464">
        <v>4.7528613358736038E-2</v>
      </c>
      <c r="S464">
        <v>0.12725540995597839</v>
      </c>
      <c r="T464">
        <v>0.19901545345783234</v>
      </c>
      <c r="U464" t="s">
        <v>18</v>
      </c>
      <c r="V464" t="s">
        <v>85</v>
      </c>
      <c r="W464">
        <v>100.22512817382812</v>
      </c>
    </row>
    <row r="465" spans="1:23" x14ac:dyDescent="0.25">
      <c r="A465" s="48" t="str">
        <f t="shared" si="7"/>
        <v>42233All6_16SmartAC-onlyMulti</v>
      </c>
      <c r="B465" t="s">
        <v>18</v>
      </c>
      <c r="C465" s="35">
        <v>42233</v>
      </c>
      <c r="D465">
        <v>16</v>
      </c>
      <c r="E465" t="s">
        <v>112</v>
      </c>
      <c r="F465">
        <v>2.6418978435029925</v>
      </c>
      <c r="G465">
        <v>3.0258786378339178</v>
      </c>
      <c r="H465">
        <v>1599</v>
      </c>
      <c r="I465">
        <v>2.5943692311541096</v>
      </c>
      <c r="J465">
        <v>2.8484357336793824</v>
      </c>
      <c r="K465">
        <v>984</v>
      </c>
      <c r="L465">
        <v>4.7528613358736038E-2</v>
      </c>
      <c r="M465">
        <v>1.7990329265594482</v>
      </c>
      <c r="N465">
        <v>7618</v>
      </c>
      <c r="O465">
        <v>0.11820133775472641</v>
      </c>
      <c r="P465">
        <v>-0.10395821928977966</v>
      </c>
      <c r="Q465">
        <v>-3.220764547586441E-2</v>
      </c>
      <c r="R465">
        <v>4.7528613358736038E-2</v>
      </c>
      <c r="S465">
        <v>0.12725540995597839</v>
      </c>
      <c r="T465">
        <v>0.19901545345783234</v>
      </c>
      <c r="U465" t="s">
        <v>102</v>
      </c>
      <c r="V465" t="s">
        <v>85</v>
      </c>
      <c r="W465">
        <v>100.22512817382812</v>
      </c>
    </row>
    <row r="466" spans="1:23" x14ac:dyDescent="0.25">
      <c r="A466" s="48" t="str">
        <f t="shared" si="7"/>
        <v>42233All6_17AllMulti</v>
      </c>
      <c r="B466" t="s">
        <v>18</v>
      </c>
      <c r="C466" s="35">
        <v>42233</v>
      </c>
      <c r="D466">
        <v>17</v>
      </c>
      <c r="E466" t="s">
        <v>112</v>
      </c>
      <c r="F466">
        <v>3.2009479695368226</v>
      </c>
      <c r="G466">
        <v>2.9743909380531557</v>
      </c>
      <c r="H466">
        <v>1599</v>
      </c>
      <c r="I466">
        <v>3.0946662557779057</v>
      </c>
      <c r="J466">
        <v>2.7642612979750165</v>
      </c>
      <c r="K466">
        <v>984</v>
      </c>
      <c r="L466">
        <v>0.10628171265125275</v>
      </c>
      <c r="M466">
        <v>3.3203198909759521</v>
      </c>
      <c r="N466">
        <v>7618</v>
      </c>
      <c r="O466">
        <v>0.11531791090965271</v>
      </c>
      <c r="P466">
        <v>-4.1509721428155899E-2</v>
      </c>
      <c r="Q466">
        <v>2.849055640399456E-2</v>
      </c>
      <c r="R466">
        <v>0.10628171265125275</v>
      </c>
      <c r="S466">
        <v>0.18406364321708679</v>
      </c>
      <c r="T466">
        <v>0.25407314300537109</v>
      </c>
      <c r="U466" t="s">
        <v>18</v>
      </c>
      <c r="V466" t="s">
        <v>85</v>
      </c>
      <c r="W466">
        <v>98.893280029296875</v>
      </c>
    </row>
    <row r="467" spans="1:23" x14ac:dyDescent="0.25">
      <c r="A467" s="48" t="str">
        <f t="shared" si="7"/>
        <v>42233All6_17SmartAC-onlyMulti</v>
      </c>
      <c r="B467" t="s">
        <v>18</v>
      </c>
      <c r="C467" s="35">
        <v>42233</v>
      </c>
      <c r="D467">
        <v>17</v>
      </c>
      <c r="E467" t="s">
        <v>112</v>
      </c>
      <c r="F467">
        <v>3.2009479695368226</v>
      </c>
      <c r="G467">
        <v>2.9743909380531557</v>
      </c>
      <c r="H467">
        <v>1599</v>
      </c>
      <c r="I467">
        <v>3.0946662557779057</v>
      </c>
      <c r="J467">
        <v>2.7642612979750165</v>
      </c>
      <c r="K467">
        <v>984</v>
      </c>
      <c r="L467">
        <v>0.10628171265125275</v>
      </c>
      <c r="M467">
        <v>3.3203198909759521</v>
      </c>
      <c r="N467">
        <v>7618</v>
      </c>
      <c r="O467">
        <v>0.11531791090965271</v>
      </c>
      <c r="P467">
        <v>-4.1509721428155899E-2</v>
      </c>
      <c r="Q467">
        <v>2.849055640399456E-2</v>
      </c>
      <c r="R467">
        <v>0.10628171265125275</v>
      </c>
      <c r="S467">
        <v>0.18406364321708679</v>
      </c>
      <c r="T467">
        <v>0.25407314300537109</v>
      </c>
      <c r="U467" t="s">
        <v>102</v>
      </c>
      <c r="V467" t="s">
        <v>85</v>
      </c>
      <c r="W467">
        <v>98.893280029296875</v>
      </c>
    </row>
    <row r="468" spans="1:23" x14ac:dyDescent="0.25">
      <c r="A468" s="48" t="str">
        <f t="shared" si="7"/>
        <v>42233All6_18AllMulti</v>
      </c>
      <c r="B468" t="s">
        <v>18</v>
      </c>
      <c r="C468" s="35">
        <v>42233</v>
      </c>
      <c r="D468">
        <v>18</v>
      </c>
      <c r="E468" t="s">
        <v>112</v>
      </c>
      <c r="F468">
        <v>3.7015684629630523</v>
      </c>
      <c r="G468">
        <v>2.9030164056898244</v>
      </c>
      <c r="H468">
        <v>1599</v>
      </c>
      <c r="I468">
        <v>3.4917840982143282</v>
      </c>
      <c r="J468">
        <v>2.6817066747894596</v>
      </c>
      <c r="K468">
        <v>984</v>
      </c>
      <c r="L468">
        <v>0.20978435873985291</v>
      </c>
      <c r="M468">
        <v>5.667445182800293</v>
      </c>
      <c r="N468">
        <v>7618</v>
      </c>
      <c r="O468">
        <v>0.11215601116418839</v>
      </c>
      <c r="P468">
        <v>6.6045217216014862E-2</v>
      </c>
      <c r="Q468">
        <v>0.13412615656852722</v>
      </c>
      <c r="R468">
        <v>0.20978435873985291</v>
      </c>
      <c r="S468">
        <v>0.28543359041213989</v>
      </c>
      <c r="T468">
        <v>0.35352349281311035</v>
      </c>
      <c r="U468" t="s">
        <v>18</v>
      </c>
      <c r="V468" t="s">
        <v>85</v>
      </c>
      <c r="W468">
        <v>96.085456848144531</v>
      </c>
    </row>
    <row r="469" spans="1:23" x14ac:dyDescent="0.25">
      <c r="A469" s="48" t="str">
        <f t="shared" si="7"/>
        <v>42233All6_18SmartAC-onlyMulti</v>
      </c>
      <c r="B469" t="s">
        <v>18</v>
      </c>
      <c r="C469" s="35">
        <v>42233</v>
      </c>
      <c r="D469">
        <v>18</v>
      </c>
      <c r="E469" t="s">
        <v>112</v>
      </c>
      <c r="F469">
        <v>3.7015684629630523</v>
      </c>
      <c r="G469">
        <v>2.9030164056898244</v>
      </c>
      <c r="H469">
        <v>1599</v>
      </c>
      <c r="I469">
        <v>3.4917840982143282</v>
      </c>
      <c r="J469">
        <v>2.6817066747894596</v>
      </c>
      <c r="K469">
        <v>984</v>
      </c>
      <c r="L469">
        <v>0.20978435873985291</v>
      </c>
      <c r="M469">
        <v>5.667445182800293</v>
      </c>
      <c r="N469">
        <v>7618</v>
      </c>
      <c r="O469">
        <v>0.11215601116418839</v>
      </c>
      <c r="P469">
        <v>6.6045217216014862E-2</v>
      </c>
      <c r="Q469">
        <v>0.13412615656852722</v>
      </c>
      <c r="R469">
        <v>0.20978435873985291</v>
      </c>
      <c r="S469">
        <v>0.28543359041213989</v>
      </c>
      <c r="T469">
        <v>0.35352349281311035</v>
      </c>
      <c r="U469" t="s">
        <v>102</v>
      </c>
      <c r="V469" t="s">
        <v>85</v>
      </c>
      <c r="W469">
        <v>96.085456848144531</v>
      </c>
    </row>
    <row r="470" spans="1:23" x14ac:dyDescent="0.25">
      <c r="A470" s="48" t="str">
        <f t="shared" si="7"/>
        <v>42233All6_19AllMulti</v>
      </c>
      <c r="B470" t="s">
        <v>18</v>
      </c>
      <c r="C470" s="35">
        <v>42233</v>
      </c>
      <c r="D470">
        <v>19</v>
      </c>
      <c r="E470" t="s">
        <v>112</v>
      </c>
      <c r="F470">
        <v>4.012290166798862</v>
      </c>
      <c r="G470">
        <v>2.8119979135984861</v>
      </c>
      <c r="H470">
        <v>1599</v>
      </c>
      <c r="I470">
        <v>4.4181888175307469</v>
      </c>
      <c r="J470">
        <v>2.8402701297614086</v>
      </c>
      <c r="K470">
        <v>984</v>
      </c>
      <c r="L470">
        <v>-0.40589866042137146</v>
      </c>
      <c r="M470">
        <v>-10.11638355255127</v>
      </c>
      <c r="N470">
        <v>7618</v>
      </c>
      <c r="O470">
        <v>0.11464501917362213</v>
      </c>
      <c r="P470">
        <v>-0.55282771587371826</v>
      </c>
      <c r="Q470">
        <v>-0.48323589563369751</v>
      </c>
      <c r="R470">
        <v>-0.40589866042137146</v>
      </c>
      <c r="S470">
        <v>-0.32857060432434082</v>
      </c>
      <c r="T470">
        <v>-0.25896960496902466</v>
      </c>
      <c r="U470" t="s">
        <v>18</v>
      </c>
      <c r="V470" t="s">
        <v>85</v>
      </c>
      <c r="W470">
        <v>90.856788635253906</v>
      </c>
    </row>
    <row r="471" spans="1:23" x14ac:dyDescent="0.25">
      <c r="A471" s="48" t="str">
        <f t="shared" si="7"/>
        <v>42233All6_19SmartAC-onlyMulti</v>
      </c>
      <c r="B471" t="s">
        <v>18</v>
      </c>
      <c r="C471" s="35">
        <v>42233</v>
      </c>
      <c r="D471">
        <v>19</v>
      </c>
      <c r="E471" t="s">
        <v>112</v>
      </c>
      <c r="F471">
        <v>4.012290166798862</v>
      </c>
      <c r="G471">
        <v>2.8119979135984861</v>
      </c>
      <c r="H471">
        <v>1599</v>
      </c>
      <c r="I471">
        <v>4.4181888175307469</v>
      </c>
      <c r="J471">
        <v>2.8402701297614086</v>
      </c>
      <c r="K471">
        <v>984</v>
      </c>
      <c r="L471">
        <v>-0.40589866042137146</v>
      </c>
      <c r="M471">
        <v>-10.11638355255127</v>
      </c>
      <c r="N471">
        <v>7618</v>
      </c>
      <c r="O471">
        <v>0.11464501917362213</v>
      </c>
      <c r="P471">
        <v>-0.55282771587371826</v>
      </c>
      <c r="Q471">
        <v>-0.48323589563369751</v>
      </c>
      <c r="R471">
        <v>-0.40589866042137146</v>
      </c>
      <c r="S471">
        <v>-0.32857060432434082</v>
      </c>
      <c r="T471">
        <v>-0.25896960496902466</v>
      </c>
      <c r="U471" t="s">
        <v>102</v>
      </c>
      <c r="V471" t="s">
        <v>85</v>
      </c>
      <c r="W471">
        <v>90.856788635253906</v>
      </c>
    </row>
    <row r="472" spans="1:23" x14ac:dyDescent="0.25">
      <c r="A472" s="48" t="str">
        <f t="shared" si="7"/>
        <v>42233All6_20AllMulti</v>
      </c>
      <c r="B472" t="s">
        <v>18</v>
      </c>
      <c r="C472" s="35">
        <v>42233</v>
      </c>
      <c r="D472">
        <v>20</v>
      </c>
      <c r="E472" t="s">
        <v>112</v>
      </c>
      <c r="F472">
        <v>3.8619986042108745</v>
      </c>
      <c r="G472">
        <v>2.6212940594531755</v>
      </c>
      <c r="H472">
        <v>1599</v>
      </c>
      <c r="I472">
        <v>4.3007705671733012</v>
      </c>
      <c r="J472">
        <v>2.7371337595934482</v>
      </c>
      <c r="K472">
        <v>984</v>
      </c>
      <c r="L472">
        <v>-0.43877196311950684</v>
      </c>
      <c r="M472">
        <v>-11.36126708984375</v>
      </c>
      <c r="N472">
        <v>7618</v>
      </c>
      <c r="O472">
        <v>0.10913705080747604</v>
      </c>
      <c r="P472">
        <v>-0.57864201068878174</v>
      </c>
      <c r="Q472">
        <v>-0.51239365339279175</v>
      </c>
      <c r="R472">
        <v>-0.43877196311950684</v>
      </c>
      <c r="S472">
        <v>-0.36515903472900391</v>
      </c>
      <c r="T472">
        <v>-0.29890191555023193</v>
      </c>
      <c r="U472" t="s">
        <v>18</v>
      </c>
      <c r="V472" t="s">
        <v>85</v>
      </c>
      <c r="W472">
        <v>85.044105529785156</v>
      </c>
    </row>
    <row r="473" spans="1:23" x14ac:dyDescent="0.25">
      <c r="A473" s="48" t="str">
        <f t="shared" si="7"/>
        <v>42233All6_20SmartAC-onlyMulti</v>
      </c>
      <c r="B473" t="s">
        <v>18</v>
      </c>
      <c r="C473" s="35">
        <v>42233</v>
      </c>
      <c r="D473">
        <v>20</v>
      </c>
      <c r="E473" t="s">
        <v>112</v>
      </c>
      <c r="F473">
        <v>3.8619986042108745</v>
      </c>
      <c r="G473">
        <v>2.6212940594531755</v>
      </c>
      <c r="H473">
        <v>1599</v>
      </c>
      <c r="I473">
        <v>4.3007705671733012</v>
      </c>
      <c r="J473">
        <v>2.7371337595934482</v>
      </c>
      <c r="K473">
        <v>984</v>
      </c>
      <c r="L473">
        <v>-0.43877196311950684</v>
      </c>
      <c r="M473">
        <v>-11.36126708984375</v>
      </c>
      <c r="N473">
        <v>7618</v>
      </c>
      <c r="O473">
        <v>0.10913705080747604</v>
      </c>
      <c r="P473">
        <v>-0.57864201068878174</v>
      </c>
      <c r="Q473">
        <v>-0.51239365339279175</v>
      </c>
      <c r="R473">
        <v>-0.43877196311950684</v>
      </c>
      <c r="S473">
        <v>-0.36515903472900391</v>
      </c>
      <c r="T473">
        <v>-0.29890191555023193</v>
      </c>
      <c r="U473" t="s">
        <v>102</v>
      </c>
      <c r="V473" t="s">
        <v>85</v>
      </c>
      <c r="W473">
        <v>85.044105529785156</v>
      </c>
    </row>
    <row r="474" spans="1:23" x14ac:dyDescent="0.25">
      <c r="A474" s="48" t="str">
        <f t="shared" si="7"/>
        <v>42233All6_21AllMulti</v>
      </c>
      <c r="B474" t="s">
        <v>18</v>
      </c>
      <c r="C474" s="35">
        <v>42233</v>
      </c>
      <c r="D474">
        <v>21</v>
      </c>
      <c r="E474" t="s">
        <v>112</v>
      </c>
      <c r="F474">
        <v>3.6109949898947638</v>
      </c>
      <c r="G474">
        <v>2.3703637990708857</v>
      </c>
      <c r="H474">
        <v>1599</v>
      </c>
      <c r="I474">
        <v>3.8887605113053403</v>
      </c>
      <c r="J474">
        <v>2.5327778247864412</v>
      </c>
      <c r="K474">
        <v>984</v>
      </c>
      <c r="L474">
        <v>-0.27776551246643066</v>
      </c>
      <c r="M474">
        <v>-7.6922154426574707</v>
      </c>
      <c r="N474">
        <v>7618</v>
      </c>
      <c r="O474">
        <v>0.10016540437936783</v>
      </c>
      <c r="P474">
        <v>-0.40613749623298645</v>
      </c>
      <c r="Q474">
        <v>-0.34533509612083435</v>
      </c>
      <c r="R474">
        <v>-0.27776551246643066</v>
      </c>
      <c r="S474">
        <v>-0.21020394563674927</v>
      </c>
      <c r="T474">
        <v>-0.14939352869987488</v>
      </c>
      <c r="U474" t="s">
        <v>18</v>
      </c>
      <c r="V474" t="s">
        <v>85</v>
      </c>
      <c r="W474">
        <v>80.714889526367188</v>
      </c>
    </row>
    <row r="475" spans="1:23" x14ac:dyDescent="0.25">
      <c r="A475" s="48" t="str">
        <f t="shared" si="7"/>
        <v>42233All6_21SmartAC-onlyMulti</v>
      </c>
      <c r="B475" t="s">
        <v>18</v>
      </c>
      <c r="C475" s="35">
        <v>42233</v>
      </c>
      <c r="D475">
        <v>21</v>
      </c>
      <c r="E475" t="s">
        <v>112</v>
      </c>
      <c r="F475">
        <v>3.6109949898947638</v>
      </c>
      <c r="G475">
        <v>2.3703637990708857</v>
      </c>
      <c r="H475">
        <v>1599</v>
      </c>
      <c r="I475">
        <v>3.8887605113053403</v>
      </c>
      <c r="J475">
        <v>2.5327778247864412</v>
      </c>
      <c r="K475">
        <v>984</v>
      </c>
      <c r="L475">
        <v>-0.27776551246643066</v>
      </c>
      <c r="M475">
        <v>-7.6922154426574707</v>
      </c>
      <c r="N475">
        <v>7618</v>
      </c>
      <c r="O475">
        <v>0.10016540437936783</v>
      </c>
      <c r="P475">
        <v>-0.40613749623298645</v>
      </c>
      <c r="Q475">
        <v>-0.34533509612083435</v>
      </c>
      <c r="R475">
        <v>-0.27776551246643066</v>
      </c>
      <c r="S475">
        <v>-0.21020394563674927</v>
      </c>
      <c r="T475">
        <v>-0.14939352869987488</v>
      </c>
      <c r="U475" t="s">
        <v>102</v>
      </c>
      <c r="V475" t="s">
        <v>85</v>
      </c>
      <c r="W475">
        <v>80.714889526367188</v>
      </c>
    </row>
    <row r="476" spans="1:23" x14ac:dyDescent="0.25">
      <c r="A476" s="48" t="str">
        <f t="shared" si="7"/>
        <v>42233All6_22AllMulti</v>
      </c>
      <c r="B476" t="s">
        <v>18</v>
      </c>
      <c r="C476" s="35">
        <v>42233</v>
      </c>
      <c r="D476">
        <v>22</v>
      </c>
      <c r="E476" t="s">
        <v>112</v>
      </c>
      <c r="F476">
        <v>3.2457601525673248</v>
      </c>
      <c r="G476">
        <v>2.1972721244206745</v>
      </c>
      <c r="H476">
        <v>1599</v>
      </c>
      <c r="I476">
        <v>3.2822111761752617</v>
      </c>
      <c r="J476">
        <v>2.2424088796085688</v>
      </c>
      <c r="K476">
        <v>984</v>
      </c>
      <c r="L476">
        <v>-3.6451023072004318E-2</v>
      </c>
      <c r="M476">
        <v>-1.1230350732803345</v>
      </c>
      <c r="N476">
        <v>7618</v>
      </c>
      <c r="O476">
        <v>9.0164020657539368E-2</v>
      </c>
      <c r="P476">
        <v>-0.15200522541999817</v>
      </c>
      <c r="Q476">
        <v>-9.7273871302604675E-2</v>
      </c>
      <c r="R476">
        <v>-3.6451023072004318E-2</v>
      </c>
      <c r="S476">
        <v>2.4364609271287918E-2</v>
      </c>
      <c r="T476">
        <v>7.9103186726570129E-2</v>
      </c>
      <c r="U476" t="s">
        <v>18</v>
      </c>
      <c r="V476" t="s">
        <v>85</v>
      </c>
      <c r="W476">
        <v>77.092147827148438</v>
      </c>
    </row>
    <row r="477" spans="1:23" x14ac:dyDescent="0.25">
      <c r="A477" s="48" t="str">
        <f t="shared" si="7"/>
        <v>42233All6_22SmartAC-onlyMulti</v>
      </c>
      <c r="B477" t="s">
        <v>18</v>
      </c>
      <c r="C477" s="35">
        <v>42233</v>
      </c>
      <c r="D477">
        <v>22</v>
      </c>
      <c r="E477" t="s">
        <v>112</v>
      </c>
      <c r="F477">
        <v>3.2457601525673248</v>
      </c>
      <c r="G477">
        <v>2.1972721244206745</v>
      </c>
      <c r="H477">
        <v>1599</v>
      </c>
      <c r="I477">
        <v>3.2822111761752617</v>
      </c>
      <c r="J477">
        <v>2.2424088796085688</v>
      </c>
      <c r="K477">
        <v>984</v>
      </c>
      <c r="L477">
        <v>-3.6451023072004318E-2</v>
      </c>
      <c r="M477">
        <v>-1.1230350732803345</v>
      </c>
      <c r="N477">
        <v>7618</v>
      </c>
      <c r="O477">
        <v>9.0164020657539368E-2</v>
      </c>
      <c r="P477">
        <v>-0.15200522541999817</v>
      </c>
      <c r="Q477">
        <v>-9.7273871302604675E-2</v>
      </c>
      <c r="R477">
        <v>-3.6451023072004318E-2</v>
      </c>
      <c r="S477">
        <v>2.4364609271287918E-2</v>
      </c>
      <c r="T477">
        <v>7.9103186726570129E-2</v>
      </c>
      <c r="U477" t="s">
        <v>102</v>
      </c>
      <c r="V477" t="s">
        <v>85</v>
      </c>
      <c r="W477">
        <v>77.092147827148438</v>
      </c>
    </row>
    <row r="478" spans="1:23" x14ac:dyDescent="0.25">
      <c r="A478" s="48" t="str">
        <f t="shared" si="7"/>
        <v>42233All6_23AllMulti</v>
      </c>
      <c r="B478" t="s">
        <v>18</v>
      </c>
      <c r="C478" s="35">
        <v>42233</v>
      </c>
      <c r="D478">
        <v>23</v>
      </c>
      <c r="E478" t="s">
        <v>112</v>
      </c>
      <c r="F478">
        <v>2.6087370581422817</v>
      </c>
      <c r="G478">
        <v>1.9357117550851939</v>
      </c>
      <c r="H478">
        <v>1599</v>
      </c>
      <c r="I478">
        <v>2.6535883080675902</v>
      </c>
      <c r="J478">
        <v>2.0361385574731163</v>
      </c>
      <c r="K478">
        <v>984</v>
      </c>
      <c r="L478">
        <v>-4.4851250946521759E-2</v>
      </c>
      <c r="M478">
        <v>-1.7192705869674683</v>
      </c>
      <c r="N478">
        <v>7618</v>
      </c>
      <c r="O478">
        <v>8.0972835421562195E-2</v>
      </c>
      <c r="P478">
        <v>-0.14862602949142456</v>
      </c>
      <c r="Q478">
        <v>-9.9473908543586731E-2</v>
      </c>
      <c r="R478">
        <v>-4.4851250946521759E-2</v>
      </c>
      <c r="S478">
        <v>9.7649265080690384E-3</v>
      </c>
      <c r="T478">
        <v>5.8923535048961639E-2</v>
      </c>
      <c r="U478" t="s">
        <v>18</v>
      </c>
      <c r="V478" t="s">
        <v>85</v>
      </c>
      <c r="W478">
        <v>74.501312255859375</v>
      </c>
    </row>
    <row r="479" spans="1:23" x14ac:dyDescent="0.25">
      <c r="A479" s="48" t="str">
        <f t="shared" si="7"/>
        <v>42233All6_23SmartAC-onlyMulti</v>
      </c>
      <c r="B479" t="s">
        <v>18</v>
      </c>
      <c r="C479" s="35">
        <v>42233</v>
      </c>
      <c r="D479">
        <v>23</v>
      </c>
      <c r="E479" t="s">
        <v>112</v>
      </c>
      <c r="F479">
        <v>2.6087370581422817</v>
      </c>
      <c r="G479">
        <v>1.9357117550851939</v>
      </c>
      <c r="H479">
        <v>1599</v>
      </c>
      <c r="I479">
        <v>2.6535883080675902</v>
      </c>
      <c r="J479">
        <v>2.0361385574731163</v>
      </c>
      <c r="K479">
        <v>984</v>
      </c>
      <c r="L479">
        <v>-4.4851250946521759E-2</v>
      </c>
      <c r="M479">
        <v>-1.7192705869674683</v>
      </c>
      <c r="N479">
        <v>7618</v>
      </c>
      <c r="O479">
        <v>8.0972835421562195E-2</v>
      </c>
      <c r="P479">
        <v>-0.14862602949142456</v>
      </c>
      <c r="Q479">
        <v>-9.9473908543586731E-2</v>
      </c>
      <c r="R479">
        <v>-4.4851250946521759E-2</v>
      </c>
      <c r="S479">
        <v>9.7649265080690384E-3</v>
      </c>
      <c r="T479">
        <v>5.8923535048961639E-2</v>
      </c>
      <c r="U479" t="s">
        <v>102</v>
      </c>
      <c r="V479" t="s">
        <v>85</v>
      </c>
      <c r="W479">
        <v>74.501312255859375</v>
      </c>
    </row>
    <row r="480" spans="1:23" x14ac:dyDescent="0.25">
      <c r="A480" s="48" t="str">
        <f t="shared" si="7"/>
        <v>42233All6_24AllMulti</v>
      </c>
      <c r="B480" t="s">
        <v>18</v>
      </c>
      <c r="C480" s="35">
        <v>42233</v>
      </c>
      <c r="D480">
        <v>24</v>
      </c>
      <c r="E480" t="s">
        <v>112</v>
      </c>
      <c r="F480">
        <v>2.0478671313898844</v>
      </c>
      <c r="G480">
        <v>1.6674440392930463</v>
      </c>
      <c r="H480">
        <v>1599</v>
      </c>
      <c r="I480">
        <v>2.0728661539279529</v>
      </c>
      <c r="J480">
        <v>1.763669399164904</v>
      </c>
      <c r="K480">
        <v>984</v>
      </c>
      <c r="L480">
        <v>-2.4999022483825684E-2</v>
      </c>
      <c r="M480">
        <v>-1.2207345962524414</v>
      </c>
      <c r="N480">
        <v>7618</v>
      </c>
      <c r="O480">
        <v>6.9999463856220245E-2</v>
      </c>
      <c r="P480">
        <v>-0.11471033841371536</v>
      </c>
      <c r="Q480">
        <v>-7.2219260036945343E-2</v>
      </c>
      <c r="R480">
        <v>-2.4999022483825684E-2</v>
      </c>
      <c r="S480">
        <v>2.2215615957975388E-2</v>
      </c>
      <c r="T480">
        <v>6.4712293446063995E-2</v>
      </c>
      <c r="U480" t="s">
        <v>18</v>
      </c>
      <c r="V480" t="s">
        <v>85</v>
      </c>
      <c r="W480">
        <v>72.253608703613281</v>
      </c>
    </row>
    <row r="481" spans="1:23" x14ac:dyDescent="0.25">
      <c r="A481" s="48" t="str">
        <f t="shared" si="7"/>
        <v>42233All6_24SmartAC-onlyMulti</v>
      </c>
      <c r="B481" t="s">
        <v>18</v>
      </c>
      <c r="C481" s="35">
        <v>42233</v>
      </c>
      <c r="D481">
        <v>24</v>
      </c>
      <c r="E481" t="s">
        <v>112</v>
      </c>
      <c r="F481">
        <v>2.0478671313898844</v>
      </c>
      <c r="G481">
        <v>1.6674440392930463</v>
      </c>
      <c r="H481">
        <v>1599</v>
      </c>
      <c r="I481">
        <v>2.0728661539279529</v>
      </c>
      <c r="J481">
        <v>1.763669399164904</v>
      </c>
      <c r="K481">
        <v>984</v>
      </c>
      <c r="L481">
        <v>-2.4999022483825684E-2</v>
      </c>
      <c r="M481">
        <v>-1.2207345962524414</v>
      </c>
      <c r="N481">
        <v>7618</v>
      </c>
      <c r="O481">
        <v>6.9999463856220245E-2</v>
      </c>
      <c r="P481">
        <v>-0.11471033841371536</v>
      </c>
      <c r="Q481">
        <v>-7.2219260036945343E-2</v>
      </c>
      <c r="R481">
        <v>-2.4999022483825684E-2</v>
      </c>
      <c r="S481">
        <v>2.2215615957975388E-2</v>
      </c>
      <c r="T481">
        <v>6.4712293446063995E-2</v>
      </c>
      <c r="U481" t="s">
        <v>102</v>
      </c>
      <c r="V481" t="s">
        <v>85</v>
      </c>
      <c r="W481">
        <v>72.253608703613281</v>
      </c>
    </row>
    <row r="482" spans="1:23" x14ac:dyDescent="0.25">
      <c r="A482" s="48" t="str">
        <f t="shared" si="7"/>
        <v>42180All8_1AllAll</v>
      </c>
      <c r="B482" t="s">
        <v>18</v>
      </c>
      <c r="C482" s="35">
        <v>42180</v>
      </c>
      <c r="D482">
        <v>1</v>
      </c>
      <c r="E482" t="s">
        <v>113</v>
      </c>
      <c r="F482">
        <v>0.99731260538101196</v>
      </c>
      <c r="G482">
        <v>3.9209597744047642E-3</v>
      </c>
      <c r="H482">
        <v>88735</v>
      </c>
      <c r="I482">
        <v>1.0061650276184082</v>
      </c>
      <c r="J482">
        <v>6.5080835483968258E-3</v>
      </c>
      <c r="K482">
        <v>12398</v>
      </c>
      <c r="L482">
        <v>-8.8524222373962402E-3</v>
      </c>
      <c r="M482">
        <v>-0.88762760162353516</v>
      </c>
      <c r="N482">
        <v>113228</v>
      </c>
      <c r="O482">
        <v>7.5979651883244514E-3</v>
      </c>
      <c r="P482">
        <v>-1.858997531235218E-2</v>
      </c>
      <c r="Q482">
        <v>-1.3977857306599617E-2</v>
      </c>
      <c r="R482">
        <v>-8.8524222373962402E-3</v>
      </c>
      <c r="S482">
        <v>-3.7275946233421564E-3</v>
      </c>
      <c r="T482">
        <v>8.8512996444478631E-4</v>
      </c>
      <c r="U482" t="s">
        <v>18</v>
      </c>
      <c r="V482" t="s">
        <v>18</v>
      </c>
      <c r="W482">
        <v>71.637527465820313</v>
      </c>
    </row>
    <row r="483" spans="1:23" x14ac:dyDescent="0.25">
      <c r="A483" s="48" t="str">
        <f t="shared" si="7"/>
        <v>42180All8_1SmartAC-onlyAll</v>
      </c>
      <c r="B483" t="s">
        <v>18</v>
      </c>
      <c r="C483" s="35">
        <v>42180</v>
      </c>
      <c r="D483">
        <v>1</v>
      </c>
      <c r="E483" t="s">
        <v>113</v>
      </c>
      <c r="F483">
        <v>0.99731260538101196</v>
      </c>
      <c r="G483">
        <v>3.9209597744047642E-3</v>
      </c>
      <c r="H483">
        <v>88735</v>
      </c>
      <c r="I483">
        <v>1.0061650276184082</v>
      </c>
      <c r="J483">
        <v>6.5080835483968258E-3</v>
      </c>
      <c r="K483">
        <v>12398</v>
      </c>
      <c r="L483">
        <v>-8.8524222373962402E-3</v>
      </c>
      <c r="M483">
        <v>-0.88762760162353516</v>
      </c>
      <c r="N483">
        <v>113228</v>
      </c>
      <c r="O483">
        <v>7.5979651883244514E-3</v>
      </c>
      <c r="P483">
        <v>-1.858997531235218E-2</v>
      </c>
      <c r="Q483">
        <v>-1.3977857306599617E-2</v>
      </c>
      <c r="R483">
        <v>-8.8524222373962402E-3</v>
      </c>
      <c r="S483">
        <v>-3.7275946233421564E-3</v>
      </c>
      <c r="T483">
        <v>8.8512996444478631E-4</v>
      </c>
      <c r="U483" t="s">
        <v>102</v>
      </c>
      <c r="V483" t="s">
        <v>18</v>
      </c>
      <c r="W483">
        <v>71.637527465820313</v>
      </c>
    </row>
    <row r="484" spans="1:23" x14ac:dyDescent="0.25">
      <c r="A484" s="48" t="str">
        <f t="shared" si="7"/>
        <v>42180All8_2AllAll</v>
      </c>
      <c r="B484" t="s">
        <v>18</v>
      </c>
      <c r="C484" s="35">
        <v>42180</v>
      </c>
      <c r="D484">
        <v>2</v>
      </c>
      <c r="E484" t="s">
        <v>113</v>
      </c>
      <c r="F484">
        <v>0.84833073616027832</v>
      </c>
      <c r="G484">
        <v>3.4130031708627939E-3</v>
      </c>
      <c r="H484">
        <v>88735</v>
      </c>
      <c r="I484">
        <v>0.8613579273223877</v>
      </c>
      <c r="J484">
        <v>5.6970398873090744E-3</v>
      </c>
      <c r="K484">
        <v>12398</v>
      </c>
      <c r="L484">
        <v>-1.3027191162109375E-2</v>
      </c>
      <c r="M484">
        <v>-1.5356264114379883</v>
      </c>
      <c r="N484">
        <v>113228</v>
      </c>
      <c r="O484">
        <v>6.6411485895514488E-3</v>
      </c>
      <c r="P484">
        <v>-2.1538486704230309E-2</v>
      </c>
      <c r="Q484">
        <v>-1.7507176846265793E-2</v>
      </c>
      <c r="R484">
        <v>-1.3027191162109375E-2</v>
      </c>
      <c r="S484">
        <v>-8.547736331820488E-3</v>
      </c>
      <c r="T484">
        <v>-4.5158951543271542E-3</v>
      </c>
      <c r="U484" t="s">
        <v>18</v>
      </c>
      <c r="V484" t="s">
        <v>18</v>
      </c>
      <c r="W484">
        <v>70.507720947265625</v>
      </c>
    </row>
    <row r="485" spans="1:23" x14ac:dyDescent="0.25">
      <c r="A485" s="48" t="str">
        <f t="shared" si="7"/>
        <v>42180All8_2SmartAC-onlyAll</v>
      </c>
      <c r="B485" t="s">
        <v>18</v>
      </c>
      <c r="C485" s="35">
        <v>42180</v>
      </c>
      <c r="D485">
        <v>2</v>
      </c>
      <c r="E485" t="s">
        <v>113</v>
      </c>
      <c r="F485">
        <v>0.84833073616027832</v>
      </c>
      <c r="G485">
        <v>3.4130031708627939E-3</v>
      </c>
      <c r="H485">
        <v>88735</v>
      </c>
      <c r="I485">
        <v>0.8613579273223877</v>
      </c>
      <c r="J485">
        <v>5.6970398873090744E-3</v>
      </c>
      <c r="K485">
        <v>12398</v>
      </c>
      <c r="L485">
        <v>-1.3027191162109375E-2</v>
      </c>
      <c r="M485">
        <v>-1.5356264114379883</v>
      </c>
      <c r="N485">
        <v>113228</v>
      </c>
      <c r="O485">
        <v>6.6411485895514488E-3</v>
      </c>
      <c r="P485">
        <v>-2.1538486704230309E-2</v>
      </c>
      <c r="Q485">
        <v>-1.7507176846265793E-2</v>
      </c>
      <c r="R485">
        <v>-1.3027191162109375E-2</v>
      </c>
      <c r="S485">
        <v>-8.547736331820488E-3</v>
      </c>
      <c r="T485">
        <v>-4.5158951543271542E-3</v>
      </c>
      <c r="U485" t="s">
        <v>102</v>
      </c>
      <c r="V485" t="s">
        <v>18</v>
      </c>
      <c r="W485">
        <v>70.507720947265625</v>
      </c>
    </row>
    <row r="486" spans="1:23" x14ac:dyDescent="0.25">
      <c r="A486" s="48" t="str">
        <f t="shared" si="7"/>
        <v>42180All8_3AllAll</v>
      </c>
      <c r="B486" t="s">
        <v>18</v>
      </c>
      <c r="C486" s="35">
        <v>42180</v>
      </c>
      <c r="D486">
        <v>3</v>
      </c>
      <c r="E486" t="s">
        <v>113</v>
      </c>
      <c r="F486">
        <v>0.7550804615020752</v>
      </c>
      <c r="G486">
        <v>3.0278488993644714E-3</v>
      </c>
      <c r="H486">
        <v>88735</v>
      </c>
      <c r="I486">
        <v>0.7687232494354248</v>
      </c>
      <c r="J486">
        <v>5.1010050810873508E-3</v>
      </c>
      <c r="K486">
        <v>12398</v>
      </c>
      <c r="L486">
        <v>-1.3642787933349609E-2</v>
      </c>
      <c r="M486">
        <v>-1.8067991733551025</v>
      </c>
      <c r="N486">
        <v>113228</v>
      </c>
      <c r="O486">
        <v>5.9319576248526573E-3</v>
      </c>
      <c r="P486">
        <v>-2.1245185285806656E-2</v>
      </c>
      <c r="Q486">
        <v>-1.764436811208725E-2</v>
      </c>
      <c r="R486">
        <v>-1.3642787933349609E-2</v>
      </c>
      <c r="S486">
        <v>-9.6416827291250229E-3</v>
      </c>
      <c r="T486">
        <v>-6.0403910465538502E-3</v>
      </c>
      <c r="U486" t="s">
        <v>18</v>
      </c>
      <c r="V486" t="s">
        <v>18</v>
      </c>
      <c r="W486">
        <v>68.959091186523438</v>
      </c>
    </row>
    <row r="487" spans="1:23" x14ac:dyDescent="0.25">
      <c r="A487" s="48" t="str">
        <f t="shared" si="7"/>
        <v>42180All8_3SmartAC-onlyAll</v>
      </c>
      <c r="B487" t="s">
        <v>18</v>
      </c>
      <c r="C487" s="35">
        <v>42180</v>
      </c>
      <c r="D487">
        <v>3</v>
      </c>
      <c r="E487" t="s">
        <v>113</v>
      </c>
      <c r="F487">
        <v>0.7550804615020752</v>
      </c>
      <c r="G487">
        <v>3.0278488993644714E-3</v>
      </c>
      <c r="H487">
        <v>88735</v>
      </c>
      <c r="I487">
        <v>0.7687232494354248</v>
      </c>
      <c r="J487">
        <v>5.1010050810873508E-3</v>
      </c>
      <c r="K487">
        <v>12398</v>
      </c>
      <c r="L487">
        <v>-1.3642787933349609E-2</v>
      </c>
      <c r="M487">
        <v>-1.8067991733551025</v>
      </c>
      <c r="N487">
        <v>113228</v>
      </c>
      <c r="O487">
        <v>5.9319576248526573E-3</v>
      </c>
      <c r="P487">
        <v>-2.1245185285806656E-2</v>
      </c>
      <c r="Q487">
        <v>-1.764436811208725E-2</v>
      </c>
      <c r="R487">
        <v>-1.3642787933349609E-2</v>
      </c>
      <c r="S487">
        <v>-9.6416827291250229E-3</v>
      </c>
      <c r="T487">
        <v>-6.0403910465538502E-3</v>
      </c>
      <c r="U487" t="s">
        <v>102</v>
      </c>
      <c r="V487" t="s">
        <v>18</v>
      </c>
      <c r="W487">
        <v>68.959091186523438</v>
      </c>
    </row>
    <row r="488" spans="1:23" x14ac:dyDescent="0.25">
      <c r="A488" s="48" t="str">
        <f t="shared" si="7"/>
        <v>42180All8_4AllAll</v>
      </c>
      <c r="B488" t="s">
        <v>18</v>
      </c>
      <c r="C488" s="35">
        <v>42180</v>
      </c>
      <c r="D488">
        <v>4</v>
      </c>
      <c r="E488" t="s">
        <v>113</v>
      </c>
      <c r="F488">
        <v>0.70282995700836182</v>
      </c>
      <c r="G488">
        <v>2.8141026850789785E-3</v>
      </c>
      <c r="H488">
        <v>88735</v>
      </c>
      <c r="I488">
        <v>0.71619987487792969</v>
      </c>
      <c r="J488">
        <v>4.6310680918395519E-3</v>
      </c>
      <c r="K488">
        <v>12398</v>
      </c>
      <c r="L488">
        <v>-1.3369917869567871E-2</v>
      </c>
      <c r="M488">
        <v>-1.9022976160049438</v>
      </c>
      <c r="N488">
        <v>113228</v>
      </c>
      <c r="O488">
        <v>5.4190377704799175E-3</v>
      </c>
      <c r="P488">
        <v>-2.0314956083893776E-2</v>
      </c>
      <c r="Q488">
        <v>-1.7025493085384369E-2</v>
      </c>
      <c r="R488">
        <v>-1.3369917869567871E-2</v>
      </c>
      <c r="S488">
        <v>-9.7147766500711441E-3</v>
      </c>
      <c r="T488">
        <v>-6.4248791895806789E-3</v>
      </c>
      <c r="U488" t="s">
        <v>18</v>
      </c>
      <c r="V488" t="s">
        <v>18</v>
      </c>
      <c r="W488">
        <v>67.808868408203125</v>
      </c>
    </row>
    <row r="489" spans="1:23" x14ac:dyDescent="0.25">
      <c r="A489" s="48" t="str">
        <f t="shared" si="7"/>
        <v>42180All8_4SmartAC-onlyAll</v>
      </c>
      <c r="B489" t="s">
        <v>18</v>
      </c>
      <c r="C489" s="35">
        <v>42180</v>
      </c>
      <c r="D489">
        <v>4</v>
      </c>
      <c r="E489" t="s">
        <v>113</v>
      </c>
      <c r="F489">
        <v>0.70282995700836182</v>
      </c>
      <c r="G489">
        <v>2.8141026850789785E-3</v>
      </c>
      <c r="H489">
        <v>88735</v>
      </c>
      <c r="I489">
        <v>0.71619987487792969</v>
      </c>
      <c r="J489">
        <v>4.6310680918395519E-3</v>
      </c>
      <c r="K489">
        <v>12398</v>
      </c>
      <c r="L489">
        <v>-1.3369917869567871E-2</v>
      </c>
      <c r="M489">
        <v>-1.9022976160049438</v>
      </c>
      <c r="N489">
        <v>113228</v>
      </c>
      <c r="O489">
        <v>5.4190377704799175E-3</v>
      </c>
      <c r="P489">
        <v>-2.0314956083893776E-2</v>
      </c>
      <c r="Q489">
        <v>-1.7025493085384369E-2</v>
      </c>
      <c r="R489">
        <v>-1.3369917869567871E-2</v>
      </c>
      <c r="S489">
        <v>-9.7147766500711441E-3</v>
      </c>
      <c r="T489">
        <v>-6.4248791895806789E-3</v>
      </c>
      <c r="U489" t="s">
        <v>102</v>
      </c>
      <c r="V489" t="s">
        <v>18</v>
      </c>
      <c r="W489">
        <v>67.808868408203125</v>
      </c>
    </row>
    <row r="490" spans="1:23" x14ac:dyDescent="0.25">
      <c r="A490" s="48" t="str">
        <f t="shared" si="7"/>
        <v>42180All8_5AllAll</v>
      </c>
      <c r="B490" t="s">
        <v>18</v>
      </c>
      <c r="C490" s="35">
        <v>42180</v>
      </c>
      <c r="D490">
        <v>5</v>
      </c>
      <c r="E490" t="s">
        <v>113</v>
      </c>
      <c r="F490">
        <v>0.67902803421020508</v>
      </c>
      <c r="G490">
        <v>2.5973634328693151E-3</v>
      </c>
      <c r="H490">
        <v>88735</v>
      </c>
      <c r="I490">
        <v>0.68917721509933472</v>
      </c>
      <c r="J490">
        <v>4.3823705054819584E-3</v>
      </c>
      <c r="K490">
        <v>12398</v>
      </c>
      <c r="L490">
        <v>-1.0149180889129639E-2</v>
      </c>
      <c r="M490">
        <v>-1.4946630001068115</v>
      </c>
      <c r="N490">
        <v>113228</v>
      </c>
      <c r="O490">
        <v>5.0942585803568363E-3</v>
      </c>
      <c r="P490">
        <v>-1.6677983105182648E-2</v>
      </c>
      <c r="Q490">
        <v>-1.3585666194558144E-2</v>
      </c>
      <c r="R490">
        <v>-1.0149180889129639E-2</v>
      </c>
      <c r="S490">
        <v>-6.7131035029888153E-3</v>
      </c>
      <c r="T490">
        <v>-3.6203791387379169E-3</v>
      </c>
      <c r="U490" t="s">
        <v>18</v>
      </c>
      <c r="V490" t="s">
        <v>18</v>
      </c>
      <c r="W490">
        <v>67.013641357421875</v>
      </c>
    </row>
    <row r="491" spans="1:23" x14ac:dyDescent="0.25">
      <c r="A491" s="48" t="str">
        <f t="shared" si="7"/>
        <v>42180All8_5SmartAC-onlyAll</v>
      </c>
      <c r="B491" t="s">
        <v>18</v>
      </c>
      <c r="C491" s="35">
        <v>42180</v>
      </c>
      <c r="D491">
        <v>5</v>
      </c>
      <c r="E491" t="s">
        <v>113</v>
      </c>
      <c r="F491">
        <v>0.67902803421020508</v>
      </c>
      <c r="G491">
        <v>2.5973634328693151E-3</v>
      </c>
      <c r="H491">
        <v>88735</v>
      </c>
      <c r="I491">
        <v>0.68917721509933472</v>
      </c>
      <c r="J491">
        <v>4.3823705054819584E-3</v>
      </c>
      <c r="K491">
        <v>12398</v>
      </c>
      <c r="L491">
        <v>-1.0149180889129639E-2</v>
      </c>
      <c r="M491">
        <v>-1.4946630001068115</v>
      </c>
      <c r="N491">
        <v>113228</v>
      </c>
      <c r="O491">
        <v>5.0942585803568363E-3</v>
      </c>
      <c r="P491">
        <v>-1.6677983105182648E-2</v>
      </c>
      <c r="Q491">
        <v>-1.3585666194558144E-2</v>
      </c>
      <c r="R491">
        <v>-1.0149180889129639E-2</v>
      </c>
      <c r="S491">
        <v>-6.7131035029888153E-3</v>
      </c>
      <c r="T491">
        <v>-3.6203791387379169E-3</v>
      </c>
      <c r="U491" t="s">
        <v>102</v>
      </c>
      <c r="V491" t="s">
        <v>18</v>
      </c>
      <c r="W491">
        <v>67.013641357421875</v>
      </c>
    </row>
    <row r="492" spans="1:23" x14ac:dyDescent="0.25">
      <c r="A492" s="48" t="str">
        <f t="shared" si="7"/>
        <v>42180All8_6AllAll</v>
      </c>
      <c r="B492" t="s">
        <v>18</v>
      </c>
      <c r="C492" s="35">
        <v>42180</v>
      </c>
      <c r="D492">
        <v>6</v>
      </c>
      <c r="E492" t="s">
        <v>113</v>
      </c>
      <c r="F492">
        <v>0.69814664125442505</v>
      </c>
      <c r="G492">
        <v>2.5669718161225319E-3</v>
      </c>
      <c r="H492">
        <v>88735</v>
      </c>
      <c r="I492">
        <v>0.70377117395401001</v>
      </c>
      <c r="J492">
        <v>4.2646308429539204E-3</v>
      </c>
      <c r="K492">
        <v>12398</v>
      </c>
      <c r="L492">
        <v>-5.6245326995849609E-3</v>
      </c>
      <c r="M492">
        <v>-0.80563771724700928</v>
      </c>
      <c r="N492">
        <v>113228</v>
      </c>
      <c r="O492">
        <v>4.9775918014347553E-3</v>
      </c>
      <c r="P492">
        <v>-1.2003814801573753E-2</v>
      </c>
      <c r="Q492">
        <v>-8.9823165908455849E-3</v>
      </c>
      <c r="R492">
        <v>-5.6245326995849609E-3</v>
      </c>
      <c r="S492">
        <v>-2.2671469487249851E-3</v>
      </c>
      <c r="T492">
        <v>7.5474893674254417E-4</v>
      </c>
      <c r="U492" t="s">
        <v>18</v>
      </c>
      <c r="V492" t="s">
        <v>18</v>
      </c>
      <c r="W492">
        <v>67.233139038085938</v>
      </c>
    </row>
    <row r="493" spans="1:23" x14ac:dyDescent="0.25">
      <c r="A493" s="48" t="str">
        <f t="shared" si="7"/>
        <v>42180All8_6SmartAC-onlyAll</v>
      </c>
      <c r="B493" t="s">
        <v>18</v>
      </c>
      <c r="C493" s="35">
        <v>42180</v>
      </c>
      <c r="D493">
        <v>6</v>
      </c>
      <c r="E493" t="s">
        <v>113</v>
      </c>
      <c r="F493">
        <v>0.69814664125442505</v>
      </c>
      <c r="G493">
        <v>2.5669718161225319E-3</v>
      </c>
      <c r="H493">
        <v>88735</v>
      </c>
      <c r="I493">
        <v>0.70377117395401001</v>
      </c>
      <c r="J493">
        <v>4.2646308429539204E-3</v>
      </c>
      <c r="K493">
        <v>12398</v>
      </c>
      <c r="L493">
        <v>-5.6245326995849609E-3</v>
      </c>
      <c r="M493">
        <v>-0.80563771724700928</v>
      </c>
      <c r="N493">
        <v>113228</v>
      </c>
      <c r="O493">
        <v>4.9775918014347553E-3</v>
      </c>
      <c r="P493">
        <v>-1.2003814801573753E-2</v>
      </c>
      <c r="Q493">
        <v>-8.9823165908455849E-3</v>
      </c>
      <c r="R493">
        <v>-5.6245326995849609E-3</v>
      </c>
      <c r="S493">
        <v>-2.2671469487249851E-3</v>
      </c>
      <c r="T493">
        <v>7.5474893674254417E-4</v>
      </c>
      <c r="U493" t="s">
        <v>102</v>
      </c>
      <c r="V493" t="s">
        <v>18</v>
      </c>
      <c r="W493">
        <v>67.233139038085938</v>
      </c>
    </row>
    <row r="494" spans="1:23" x14ac:dyDescent="0.25">
      <c r="A494" s="48" t="str">
        <f t="shared" si="7"/>
        <v>42180All8_7AllAll</v>
      </c>
      <c r="B494" t="s">
        <v>18</v>
      </c>
      <c r="C494" s="35">
        <v>42180</v>
      </c>
      <c r="D494">
        <v>7</v>
      </c>
      <c r="E494" t="s">
        <v>113</v>
      </c>
      <c r="F494">
        <v>0.74785947799682617</v>
      </c>
      <c r="G494">
        <v>2.7166567742824554E-3</v>
      </c>
      <c r="H494">
        <v>88735</v>
      </c>
      <c r="I494">
        <v>0.75800937414169312</v>
      </c>
      <c r="J494">
        <v>4.7009047120809555E-3</v>
      </c>
      <c r="K494">
        <v>12398</v>
      </c>
      <c r="L494">
        <v>-1.0149896144866943E-2</v>
      </c>
      <c r="M494">
        <v>-1.3571929931640625</v>
      </c>
      <c r="N494">
        <v>113228</v>
      </c>
      <c r="O494">
        <v>5.4294317960739136E-3</v>
      </c>
      <c r="P494">
        <v>-1.7108255997300148E-2</v>
      </c>
      <c r="Q494">
        <v>-1.3812482357025146E-2</v>
      </c>
      <c r="R494">
        <v>-1.0149896144866943E-2</v>
      </c>
      <c r="S494">
        <v>-6.4877443946897984E-3</v>
      </c>
      <c r="T494">
        <v>-3.1915362924337387E-3</v>
      </c>
      <c r="U494" t="s">
        <v>18</v>
      </c>
      <c r="V494" t="s">
        <v>18</v>
      </c>
      <c r="W494">
        <v>70.794090270996094</v>
      </c>
    </row>
    <row r="495" spans="1:23" x14ac:dyDescent="0.25">
      <c r="A495" s="48" t="str">
        <f t="shared" si="7"/>
        <v>42180All8_7SmartAC-onlyAll</v>
      </c>
      <c r="B495" t="s">
        <v>18</v>
      </c>
      <c r="C495" s="35">
        <v>42180</v>
      </c>
      <c r="D495">
        <v>7</v>
      </c>
      <c r="E495" t="s">
        <v>113</v>
      </c>
      <c r="F495">
        <v>0.74785947799682617</v>
      </c>
      <c r="G495">
        <v>2.7166567742824554E-3</v>
      </c>
      <c r="H495">
        <v>88735</v>
      </c>
      <c r="I495">
        <v>0.75800937414169312</v>
      </c>
      <c r="J495">
        <v>4.7009047120809555E-3</v>
      </c>
      <c r="K495">
        <v>12398</v>
      </c>
      <c r="L495">
        <v>-1.0149896144866943E-2</v>
      </c>
      <c r="M495">
        <v>-1.3571929931640625</v>
      </c>
      <c r="N495">
        <v>113228</v>
      </c>
      <c r="O495">
        <v>5.4294317960739136E-3</v>
      </c>
      <c r="P495">
        <v>-1.7108255997300148E-2</v>
      </c>
      <c r="Q495">
        <v>-1.3812482357025146E-2</v>
      </c>
      <c r="R495">
        <v>-1.0149896144866943E-2</v>
      </c>
      <c r="S495">
        <v>-6.4877443946897984E-3</v>
      </c>
      <c r="T495">
        <v>-3.1915362924337387E-3</v>
      </c>
      <c r="U495" t="s">
        <v>102</v>
      </c>
      <c r="V495" t="s">
        <v>18</v>
      </c>
      <c r="W495">
        <v>70.794090270996094</v>
      </c>
    </row>
    <row r="496" spans="1:23" x14ac:dyDescent="0.25">
      <c r="A496" s="48" t="str">
        <f t="shared" si="7"/>
        <v>42180All8_8AllAll</v>
      </c>
      <c r="B496" t="s">
        <v>18</v>
      </c>
      <c r="C496" s="35">
        <v>42180</v>
      </c>
      <c r="D496">
        <v>8</v>
      </c>
      <c r="E496" t="s">
        <v>113</v>
      </c>
      <c r="F496">
        <v>0.78458583354949951</v>
      </c>
      <c r="G496">
        <v>3.050120547413826E-3</v>
      </c>
      <c r="H496">
        <v>88735</v>
      </c>
      <c r="I496">
        <v>0.78935122489929199</v>
      </c>
      <c r="J496">
        <v>5.2246279083192348E-3</v>
      </c>
      <c r="K496">
        <v>12398</v>
      </c>
      <c r="L496">
        <v>-4.7653913497924805E-3</v>
      </c>
      <c r="M496">
        <v>-0.60737669467926025</v>
      </c>
      <c r="N496">
        <v>113228</v>
      </c>
      <c r="O496">
        <v>6.0497908852994442E-3</v>
      </c>
      <c r="P496">
        <v>-1.2518803589046001E-2</v>
      </c>
      <c r="Q496">
        <v>-8.8464589789509773E-3</v>
      </c>
      <c r="R496">
        <v>-4.7653913497924805E-3</v>
      </c>
      <c r="S496">
        <v>-6.8480742629617453E-4</v>
      </c>
      <c r="T496">
        <v>2.9880206566303968E-3</v>
      </c>
      <c r="U496" t="s">
        <v>18</v>
      </c>
      <c r="V496" t="s">
        <v>18</v>
      </c>
      <c r="W496">
        <v>75.591606140136719</v>
      </c>
    </row>
    <row r="497" spans="1:23" x14ac:dyDescent="0.25">
      <c r="A497" s="48" t="str">
        <f t="shared" si="7"/>
        <v>42180All8_8SmartAC-onlyAll</v>
      </c>
      <c r="B497" t="s">
        <v>18</v>
      </c>
      <c r="C497" s="35">
        <v>42180</v>
      </c>
      <c r="D497">
        <v>8</v>
      </c>
      <c r="E497" t="s">
        <v>113</v>
      </c>
      <c r="F497">
        <v>0.78458583354949951</v>
      </c>
      <c r="G497">
        <v>3.050120547413826E-3</v>
      </c>
      <c r="H497">
        <v>88735</v>
      </c>
      <c r="I497">
        <v>0.78935122489929199</v>
      </c>
      <c r="J497">
        <v>5.2246279083192348E-3</v>
      </c>
      <c r="K497">
        <v>12398</v>
      </c>
      <c r="L497">
        <v>-4.7653913497924805E-3</v>
      </c>
      <c r="M497">
        <v>-0.60737669467926025</v>
      </c>
      <c r="N497">
        <v>113228</v>
      </c>
      <c r="O497">
        <v>6.0497908852994442E-3</v>
      </c>
      <c r="P497">
        <v>-1.2518803589046001E-2</v>
      </c>
      <c r="Q497">
        <v>-8.8464589789509773E-3</v>
      </c>
      <c r="R497">
        <v>-4.7653913497924805E-3</v>
      </c>
      <c r="S497">
        <v>-6.8480742629617453E-4</v>
      </c>
      <c r="T497">
        <v>2.9880206566303968E-3</v>
      </c>
      <c r="U497" t="s">
        <v>102</v>
      </c>
      <c r="V497" t="s">
        <v>18</v>
      </c>
      <c r="W497">
        <v>75.591606140136719</v>
      </c>
    </row>
    <row r="498" spans="1:23" x14ac:dyDescent="0.25">
      <c r="A498" s="48" t="str">
        <f t="shared" si="7"/>
        <v>42180All8_9AllAll</v>
      </c>
      <c r="B498" t="s">
        <v>18</v>
      </c>
      <c r="C498" s="35">
        <v>42180</v>
      </c>
      <c r="D498">
        <v>9</v>
      </c>
      <c r="E498" t="s">
        <v>113</v>
      </c>
      <c r="F498">
        <v>0.76773327589035034</v>
      </c>
      <c r="G498">
        <v>3.7292856723070145E-3</v>
      </c>
      <c r="H498">
        <v>88735</v>
      </c>
      <c r="I498">
        <v>0.77554404735565186</v>
      </c>
      <c r="J498">
        <v>6.3764452934265137E-3</v>
      </c>
      <c r="K498">
        <v>12398</v>
      </c>
      <c r="L498">
        <v>-7.8107714653015137E-3</v>
      </c>
      <c r="M498">
        <v>-1.0173808336257935</v>
      </c>
      <c r="N498">
        <v>113228</v>
      </c>
      <c r="O498">
        <v>7.3869228363037109E-3</v>
      </c>
      <c r="P498">
        <v>-1.7277851700782776E-2</v>
      </c>
      <c r="Q498">
        <v>-1.2793841771781445E-2</v>
      </c>
      <c r="R498">
        <v>-7.8107714653015137E-3</v>
      </c>
      <c r="S498">
        <v>-2.8282920829951763E-3</v>
      </c>
      <c r="T498">
        <v>1.6563088865950704E-3</v>
      </c>
      <c r="U498" t="s">
        <v>18</v>
      </c>
      <c r="V498" t="s">
        <v>18</v>
      </c>
      <c r="W498">
        <v>80.437690734863281</v>
      </c>
    </row>
    <row r="499" spans="1:23" x14ac:dyDescent="0.25">
      <c r="A499" s="48" t="str">
        <f t="shared" si="7"/>
        <v>42180All8_9SmartAC-onlyAll</v>
      </c>
      <c r="B499" t="s">
        <v>18</v>
      </c>
      <c r="C499" s="35">
        <v>42180</v>
      </c>
      <c r="D499">
        <v>9</v>
      </c>
      <c r="E499" t="s">
        <v>113</v>
      </c>
      <c r="F499">
        <v>0.76773327589035034</v>
      </c>
      <c r="G499">
        <v>3.7292856723070145E-3</v>
      </c>
      <c r="H499">
        <v>88735</v>
      </c>
      <c r="I499">
        <v>0.77554404735565186</v>
      </c>
      <c r="J499">
        <v>6.3764452934265137E-3</v>
      </c>
      <c r="K499">
        <v>12398</v>
      </c>
      <c r="L499">
        <v>-7.8107714653015137E-3</v>
      </c>
      <c r="M499">
        <v>-1.0173808336257935</v>
      </c>
      <c r="N499">
        <v>113228</v>
      </c>
      <c r="O499">
        <v>7.3869228363037109E-3</v>
      </c>
      <c r="P499">
        <v>-1.7277851700782776E-2</v>
      </c>
      <c r="Q499">
        <v>-1.2793841771781445E-2</v>
      </c>
      <c r="R499">
        <v>-7.8107714653015137E-3</v>
      </c>
      <c r="S499">
        <v>-2.8282920829951763E-3</v>
      </c>
      <c r="T499">
        <v>1.6563088865950704E-3</v>
      </c>
      <c r="U499" t="s">
        <v>102</v>
      </c>
      <c r="V499" t="s">
        <v>18</v>
      </c>
      <c r="W499">
        <v>80.437690734863281</v>
      </c>
    </row>
    <row r="500" spans="1:23" x14ac:dyDescent="0.25">
      <c r="A500" s="48" t="str">
        <f t="shared" si="7"/>
        <v>42180All8_10AllAll</v>
      </c>
      <c r="B500" t="s">
        <v>18</v>
      </c>
      <c r="C500" s="35">
        <v>42180</v>
      </c>
      <c r="D500">
        <v>10</v>
      </c>
      <c r="E500" t="s">
        <v>113</v>
      </c>
      <c r="F500">
        <v>0.77103918790817261</v>
      </c>
      <c r="G500">
        <v>4.7301976010203362E-3</v>
      </c>
      <c r="H500">
        <v>88735</v>
      </c>
      <c r="I500">
        <v>0.78049463033676147</v>
      </c>
      <c r="J500">
        <v>8.0323880538344383E-3</v>
      </c>
      <c r="K500">
        <v>12398</v>
      </c>
      <c r="L500">
        <v>-9.4554424285888672E-3</v>
      </c>
      <c r="M500">
        <v>-1.2263244390487671</v>
      </c>
      <c r="N500">
        <v>113228</v>
      </c>
      <c r="O500">
        <v>9.3216961249709129E-3</v>
      </c>
      <c r="P500">
        <v>-2.1402128040790558E-2</v>
      </c>
      <c r="Q500">
        <v>-1.5743672847747803E-2</v>
      </c>
      <c r="R500">
        <v>-9.4554424285888672E-3</v>
      </c>
      <c r="S500">
        <v>-3.1679584644734859E-3</v>
      </c>
      <c r="T500">
        <v>2.4912434164434671E-3</v>
      </c>
      <c r="U500" t="s">
        <v>18</v>
      </c>
      <c r="V500" t="s">
        <v>18</v>
      </c>
      <c r="W500">
        <v>84.749305725097656</v>
      </c>
    </row>
    <row r="501" spans="1:23" x14ac:dyDescent="0.25">
      <c r="A501" s="48" t="str">
        <f t="shared" si="7"/>
        <v>42180All8_10SmartAC-onlyAll</v>
      </c>
      <c r="B501" t="s">
        <v>18</v>
      </c>
      <c r="C501" s="35">
        <v>42180</v>
      </c>
      <c r="D501">
        <v>10</v>
      </c>
      <c r="E501" t="s">
        <v>113</v>
      </c>
      <c r="F501">
        <v>0.77103918790817261</v>
      </c>
      <c r="G501">
        <v>4.7301976010203362E-3</v>
      </c>
      <c r="H501">
        <v>88735</v>
      </c>
      <c r="I501">
        <v>0.78049463033676147</v>
      </c>
      <c r="J501">
        <v>8.0323880538344383E-3</v>
      </c>
      <c r="K501">
        <v>12398</v>
      </c>
      <c r="L501">
        <v>-9.4554424285888672E-3</v>
      </c>
      <c r="M501">
        <v>-1.2263244390487671</v>
      </c>
      <c r="N501">
        <v>113228</v>
      </c>
      <c r="O501">
        <v>9.3216961249709129E-3</v>
      </c>
      <c r="P501">
        <v>-2.1402128040790558E-2</v>
      </c>
      <c r="Q501">
        <v>-1.5743672847747803E-2</v>
      </c>
      <c r="R501">
        <v>-9.4554424285888672E-3</v>
      </c>
      <c r="S501">
        <v>-3.1679584644734859E-3</v>
      </c>
      <c r="T501">
        <v>2.4912434164434671E-3</v>
      </c>
      <c r="U501" t="s">
        <v>102</v>
      </c>
      <c r="V501" t="s">
        <v>18</v>
      </c>
      <c r="W501">
        <v>84.749305725097656</v>
      </c>
    </row>
    <row r="502" spans="1:23" x14ac:dyDescent="0.25">
      <c r="A502" s="48" t="str">
        <f t="shared" si="7"/>
        <v>42180All8_11AllAll</v>
      </c>
      <c r="B502" t="s">
        <v>18</v>
      </c>
      <c r="C502" s="35">
        <v>42180</v>
      </c>
      <c r="D502">
        <v>11</v>
      </c>
      <c r="E502" t="s">
        <v>113</v>
      </c>
      <c r="F502">
        <v>0.84327179193496704</v>
      </c>
      <c r="G502">
        <v>5.7654064148664474E-3</v>
      </c>
      <c r="H502">
        <v>88735</v>
      </c>
      <c r="I502">
        <v>0.85282742977142334</v>
      </c>
      <c r="J502">
        <v>9.8394686356186867E-3</v>
      </c>
      <c r="K502">
        <v>12398</v>
      </c>
      <c r="L502">
        <v>-9.5556378364562988E-3</v>
      </c>
      <c r="M502">
        <v>-1.133162260055542</v>
      </c>
      <c r="N502">
        <v>113228</v>
      </c>
      <c r="O502">
        <v>1.1404167860746384E-2</v>
      </c>
      <c r="P502">
        <v>-2.4171220138669014E-2</v>
      </c>
      <c r="Q502">
        <v>-1.7248662188649178E-2</v>
      </c>
      <c r="R502">
        <v>-9.5556378364562988E-3</v>
      </c>
      <c r="S502">
        <v>-1.8635266460478306E-3</v>
      </c>
      <c r="T502">
        <v>5.0599435344338417E-3</v>
      </c>
      <c r="U502" t="s">
        <v>18</v>
      </c>
      <c r="V502" t="s">
        <v>18</v>
      </c>
      <c r="W502">
        <v>88.354354858398438</v>
      </c>
    </row>
    <row r="503" spans="1:23" x14ac:dyDescent="0.25">
      <c r="A503" s="48" t="str">
        <f t="shared" si="7"/>
        <v>42180All8_11SmartAC-onlyAll</v>
      </c>
      <c r="B503" t="s">
        <v>18</v>
      </c>
      <c r="C503" s="35">
        <v>42180</v>
      </c>
      <c r="D503">
        <v>11</v>
      </c>
      <c r="E503" t="s">
        <v>113</v>
      </c>
      <c r="F503">
        <v>0.84327179193496704</v>
      </c>
      <c r="G503">
        <v>5.7654064148664474E-3</v>
      </c>
      <c r="H503">
        <v>88735</v>
      </c>
      <c r="I503">
        <v>0.85282742977142334</v>
      </c>
      <c r="J503">
        <v>9.8394686356186867E-3</v>
      </c>
      <c r="K503">
        <v>12398</v>
      </c>
      <c r="L503">
        <v>-9.5556378364562988E-3</v>
      </c>
      <c r="M503">
        <v>-1.133162260055542</v>
      </c>
      <c r="N503">
        <v>113228</v>
      </c>
      <c r="O503">
        <v>1.1404167860746384E-2</v>
      </c>
      <c r="P503">
        <v>-2.4171220138669014E-2</v>
      </c>
      <c r="Q503">
        <v>-1.7248662188649178E-2</v>
      </c>
      <c r="R503">
        <v>-9.5556378364562988E-3</v>
      </c>
      <c r="S503">
        <v>-1.8635266460478306E-3</v>
      </c>
      <c r="T503">
        <v>5.0599435344338417E-3</v>
      </c>
      <c r="U503" t="s">
        <v>102</v>
      </c>
      <c r="V503" t="s">
        <v>18</v>
      </c>
      <c r="W503">
        <v>88.354354858398438</v>
      </c>
    </row>
    <row r="504" spans="1:23" x14ac:dyDescent="0.25">
      <c r="A504" s="48" t="str">
        <f t="shared" si="7"/>
        <v>42180All8_12AllAll</v>
      </c>
      <c r="B504" t="s">
        <v>18</v>
      </c>
      <c r="C504" s="35">
        <v>42180</v>
      </c>
      <c r="D504">
        <v>12</v>
      </c>
      <c r="E504" t="s">
        <v>113</v>
      </c>
      <c r="F504">
        <v>0.99656236171722412</v>
      </c>
      <c r="G504">
        <v>6.6501982510089874E-3</v>
      </c>
      <c r="H504">
        <v>88735</v>
      </c>
      <c r="I504">
        <v>1.0111408233642578</v>
      </c>
      <c r="J504">
        <v>1.1446021497249603E-2</v>
      </c>
      <c r="K504">
        <v>12398</v>
      </c>
      <c r="L504">
        <v>-1.4578461647033691E-2</v>
      </c>
      <c r="M504">
        <v>-1.4628750085830688</v>
      </c>
      <c r="N504">
        <v>113228</v>
      </c>
      <c r="O504">
        <v>1.3237694278359413E-2</v>
      </c>
      <c r="P504">
        <v>-3.1543891876935959E-2</v>
      </c>
      <c r="Q504">
        <v>-2.3508345708250999E-2</v>
      </c>
      <c r="R504">
        <v>-1.4578461647033691E-2</v>
      </c>
      <c r="S504">
        <v>-5.6496369652450085E-3</v>
      </c>
      <c r="T504">
        <v>2.3869674187153578E-3</v>
      </c>
      <c r="U504" t="s">
        <v>18</v>
      </c>
      <c r="V504" t="s">
        <v>18</v>
      </c>
      <c r="W504">
        <v>91.706588745117187</v>
      </c>
    </row>
    <row r="505" spans="1:23" x14ac:dyDescent="0.25">
      <c r="A505" s="48" t="str">
        <f t="shared" si="7"/>
        <v>42180All8_12SmartAC-onlyAll</v>
      </c>
      <c r="B505" t="s">
        <v>18</v>
      </c>
      <c r="C505" s="35">
        <v>42180</v>
      </c>
      <c r="D505">
        <v>12</v>
      </c>
      <c r="E505" t="s">
        <v>113</v>
      </c>
      <c r="F505">
        <v>0.99656236171722412</v>
      </c>
      <c r="G505">
        <v>6.6501982510089874E-3</v>
      </c>
      <c r="H505">
        <v>88735</v>
      </c>
      <c r="I505">
        <v>1.0111408233642578</v>
      </c>
      <c r="J505">
        <v>1.1446021497249603E-2</v>
      </c>
      <c r="K505">
        <v>12398</v>
      </c>
      <c r="L505">
        <v>-1.4578461647033691E-2</v>
      </c>
      <c r="M505">
        <v>-1.4628750085830688</v>
      </c>
      <c r="N505">
        <v>113228</v>
      </c>
      <c r="O505">
        <v>1.3237694278359413E-2</v>
      </c>
      <c r="P505">
        <v>-3.1543891876935959E-2</v>
      </c>
      <c r="Q505">
        <v>-2.3508345708250999E-2</v>
      </c>
      <c r="R505">
        <v>-1.4578461647033691E-2</v>
      </c>
      <c r="S505">
        <v>-5.6496369652450085E-3</v>
      </c>
      <c r="T505">
        <v>2.3869674187153578E-3</v>
      </c>
      <c r="U505" t="s">
        <v>102</v>
      </c>
      <c r="V505" t="s">
        <v>18</v>
      </c>
      <c r="W505">
        <v>91.706588745117187</v>
      </c>
    </row>
    <row r="506" spans="1:23" x14ac:dyDescent="0.25">
      <c r="A506" s="48" t="str">
        <f t="shared" si="7"/>
        <v>42180All8_13AllAll</v>
      </c>
      <c r="B506" t="s">
        <v>18</v>
      </c>
      <c r="C506" s="35">
        <v>42180</v>
      </c>
      <c r="D506">
        <v>13</v>
      </c>
      <c r="E506" t="s">
        <v>113</v>
      </c>
      <c r="F506">
        <v>1.2291988134384155</v>
      </c>
      <c r="G506">
        <v>7.3362770490348339E-3</v>
      </c>
      <c r="H506">
        <v>88735</v>
      </c>
      <c r="I506">
        <v>1.1662321090698242</v>
      </c>
      <c r="J506">
        <v>1.2342622503638268E-2</v>
      </c>
      <c r="K506">
        <v>12398</v>
      </c>
      <c r="L506">
        <v>6.2966704368591309E-2</v>
      </c>
      <c r="M506">
        <v>5.1225810050964355</v>
      </c>
      <c r="N506">
        <v>113228</v>
      </c>
      <c r="O506">
        <v>1.4358318410813808E-2</v>
      </c>
      <c r="P506">
        <v>4.456508532166481E-2</v>
      </c>
      <c r="Q506">
        <v>5.3280871361494064E-2</v>
      </c>
      <c r="R506">
        <v>6.2966704368591309E-2</v>
      </c>
      <c r="S506">
        <v>7.2651393711566925E-2</v>
      </c>
      <c r="T506">
        <v>8.1368327140808105E-2</v>
      </c>
      <c r="U506" t="s">
        <v>18</v>
      </c>
      <c r="V506" t="s">
        <v>18</v>
      </c>
      <c r="W506">
        <v>94.680740356445313</v>
      </c>
    </row>
    <row r="507" spans="1:23" x14ac:dyDescent="0.25">
      <c r="A507" s="48" t="str">
        <f t="shared" si="7"/>
        <v>42180All8_13SmartAC-onlyAll</v>
      </c>
      <c r="B507" t="s">
        <v>18</v>
      </c>
      <c r="C507" s="35">
        <v>42180</v>
      </c>
      <c r="D507">
        <v>13</v>
      </c>
      <c r="E507" t="s">
        <v>113</v>
      </c>
      <c r="F507">
        <v>1.2291988134384155</v>
      </c>
      <c r="G507">
        <v>7.3362770490348339E-3</v>
      </c>
      <c r="H507">
        <v>88735</v>
      </c>
      <c r="I507">
        <v>1.1662321090698242</v>
      </c>
      <c r="J507">
        <v>1.2342622503638268E-2</v>
      </c>
      <c r="K507">
        <v>12398</v>
      </c>
      <c r="L507">
        <v>6.2966704368591309E-2</v>
      </c>
      <c r="M507">
        <v>5.1225810050964355</v>
      </c>
      <c r="N507">
        <v>113228</v>
      </c>
      <c r="O507">
        <v>1.4358318410813808E-2</v>
      </c>
      <c r="P507">
        <v>4.456508532166481E-2</v>
      </c>
      <c r="Q507">
        <v>5.3280871361494064E-2</v>
      </c>
      <c r="R507">
        <v>6.2966704368591309E-2</v>
      </c>
      <c r="S507">
        <v>7.2651393711566925E-2</v>
      </c>
      <c r="T507">
        <v>8.1368327140808105E-2</v>
      </c>
      <c r="U507" t="s">
        <v>102</v>
      </c>
      <c r="V507" t="s">
        <v>18</v>
      </c>
      <c r="W507">
        <v>94.680740356445313</v>
      </c>
    </row>
    <row r="508" spans="1:23" x14ac:dyDescent="0.25">
      <c r="A508" s="48" t="str">
        <f t="shared" si="7"/>
        <v>42180All8_14AllAll</v>
      </c>
      <c r="B508" t="s">
        <v>18</v>
      </c>
      <c r="C508" s="35">
        <v>42180</v>
      </c>
      <c r="D508">
        <v>14</v>
      </c>
      <c r="E508" t="s">
        <v>113</v>
      </c>
      <c r="F508">
        <v>1.5252364873886108</v>
      </c>
      <c r="G508">
        <v>7.9295197501778603E-3</v>
      </c>
      <c r="H508">
        <v>88735</v>
      </c>
      <c r="I508">
        <v>1.2645772695541382</v>
      </c>
      <c r="J508">
        <v>1.2311383150517941E-2</v>
      </c>
      <c r="K508">
        <v>12398</v>
      </c>
      <c r="L508">
        <v>0.26065921783447266</v>
      </c>
      <c r="M508">
        <v>17.089757919311523</v>
      </c>
      <c r="N508">
        <v>113228</v>
      </c>
      <c r="O508">
        <v>1.4644023962318897E-2</v>
      </c>
      <c r="P508">
        <v>0.24189144372940063</v>
      </c>
      <c r="Q508">
        <v>0.25078064203262329</v>
      </c>
      <c r="R508">
        <v>0.26065921783447266</v>
      </c>
      <c r="S508">
        <v>0.27053660154342651</v>
      </c>
      <c r="T508">
        <v>0.27942699193954468</v>
      </c>
      <c r="U508" t="s">
        <v>18</v>
      </c>
      <c r="V508" t="s">
        <v>18</v>
      </c>
      <c r="W508">
        <v>96.961708068847656</v>
      </c>
    </row>
    <row r="509" spans="1:23" x14ac:dyDescent="0.25">
      <c r="A509" s="48" t="str">
        <f t="shared" si="7"/>
        <v>42180All8_14SmartAC-onlyAll</v>
      </c>
      <c r="B509" t="s">
        <v>18</v>
      </c>
      <c r="C509" s="35">
        <v>42180</v>
      </c>
      <c r="D509">
        <v>14</v>
      </c>
      <c r="E509" t="s">
        <v>113</v>
      </c>
      <c r="F509">
        <v>1.5252364873886108</v>
      </c>
      <c r="G509">
        <v>7.9295197501778603E-3</v>
      </c>
      <c r="H509">
        <v>88735</v>
      </c>
      <c r="I509">
        <v>1.2645772695541382</v>
      </c>
      <c r="J509">
        <v>1.2311383150517941E-2</v>
      </c>
      <c r="K509">
        <v>12398</v>
      </c>
      <c r="L509">
        <v>0.26065921783447266</v>
      </c>
      <c r="M509">
        <v>17.089757919311523</v>
      </c>
      <c r="N509">
        <v>113228</v>
      </c>
      <c r="O509">
        <v>1.4644023962318897E-2</v>
      </c>
      <c r="P509">
        <v>0.24189144372940063</v>
      </c>
      <c r="Q509">
        <v>0.25078064203262329</v>
      </c>
      <c r="R509">
        <v>0.26065921783447266</v>
      </c>
      <c r="S509">
        <v>0.27053660154342651</v>
      </c>
      <c r="T509">
        <v>0.27942699193954468</v>
      </c>
      <c r="U509" t="s">
        <v>102</v>
      </c>
      <c r="V509" t="s">
        <v>18</v>
      </c>
      <c r="W509">
        <v>96.961708068847656</v>
      </c>
    </row>
    <row r="510" spans="1:23" x14ac:dyDescent="0.25">
      <c r="A510" s="48" t="str">
        <f t="shared" si="7"/>
        <v>42180All8_15AllAll</v>
      </c>
      <c r="B510" t="s">
        <v>18</v>
      </c>
      <c r="C510" s="35">
        <v>42180</v>
      </c>
      <c r="D510">
        <v>15</v>
      </c>
      <c r="E510" t="s">
        <v>113</v>
      </c>
      <c r="F510">
        <v>1.8476543426513672</v>
      </c>
      <c r="G510">
        <v>8.3228899165987968E-3</v>
      </c>
      <c r="H510">
        <v>88735</v>
      </c>
      <c r="I510">
        <v>1.4938700199127197</v>
      </c>
      <c r="J510">
        <v>1.2711408548057079E-2</v>
      </c>
      <c r="K510">
        <v>12398</v>
      </c>
      <c r="L510">
        <v>0.35378432273864746</v>
      </c>
      <c r="M510">
        <v>19.147754669189453</v>
      </c>
      <c r="N510">
        <v>113228</v>
      </c>
      <c r="O510">
        <v>1.5193762257695198E-2</v>
      </c>
      <c r="P510">
        <v>0.33431199193000793</v>
      </c>
      <c r="Q510">
        <v>0.343534916639328</v>
      </c>
      <c r="R510">
        <v>0.35378432273864746</v>
      </c>
      <c r="S510">
        <v>0.36403250694274902</v>
      </c>
      <c r="T510">
        <v>0.37325665354728699</v>
      </c>
      <c r="U510" t="s">
        <v>18</v>
      </c>
      <c r="V510" t="s">
        <v>18</v>
      </c>
      <c r="W510">
        <v>98.143356323242188</v>
      </c>
    </row>
    <row r="511" spans="1:23" x14ac:dyDescent="0.25">
      <c r="A511" s="48" t="str">
        <f t="shared" si="7"/>
        <v>42180All8_15SmartAC-onlyAll</v>
      </c>
      <c r="B511" t="s">
        <v>18</v>
      </c>
      <c r="C511" s="35">
        <v>42180</v>
      </c>
      <c r="D511">
        <v>15</v>
      </c>
      <c r="E511" t="s">
        <v>113</v>
      </c>
      <c r="F511">
        <v>1.8476543426513672</v>
      </c>
      <c r="G511">
        <v>8.3228899165987968E-3</v>
      </c>
      <c r="H511">
        <v>88735</v>
      </c>
      <c r="I511">
        <v>1.4938700199127197</v>
      </c>
      <c r="J511">
        <v>1.2711408548057079E-2</v>
      </c>
      <c r="K511">
        <v>12398</v>
      </c>
      <c r="L511">
        <v>0.35378432273864746</v>
      </c>
      <c r="M511">
        <v>19.147754669189453</v>
      </c>
      <c r="N511">
        <v>113228</v>
      </c>
      <c r="O511">
        <v>1.5193762257695198E-2</v>
      </c>
      <c r="P511">
        <v>0.33431199193000793</v>
      </c>
      <c r="Q511">
        <v>0.343534916639328</v>
      </c>
      <c r="R511">
        <v>0.35378432273864746</v>
      </c>
      <c r="S511">
        <v>0.36403250694274902</v>
      </c>
      <c r="T511">
        <v>0.37325665354728699</v>
      </c>
      <c r="U511" t="s">
        <v>102</v>
      </c>
      <c r="V511" t="s">
        <v>18</v>
      </c>
      <c r="W511">
        <v>98.143356323242188</v>
      </c>
    </row>
    <row r="512" spans="1:23" x14ac:dyDescent="0.25">
      <c r="A512" s="48" t="str">
        <f t="shared" si="7"/>
        <v>42180All8_16AllAll</v>
      </c>
      <c r="B512" t="s">
        <v>18</v>
      </c>
      <c r="C512" s="35">
        <v>42180</v>
      </c>
      <c r="D512">
        <v>16</v>
      </c>
      <c r="E512" t="s">
        <v>113</v>
      </c>
      <c r="F512">
        <v>2.1961493492126465</v>
      </c>
      <c r="G512">
        <v>8.4941862151026726E-3</v>
      </c>
      <c r="H512">
        <v>88735</v>
      </c>
      <c r="I512">
        <v>2.3232631683349609</v>
      </c>
      <c r="J512">
        <v>1.5049031935632229E-2</v>
      </c>
      <c r="K512">
        <v>12398</v>
      </c>
      <c r="L512">
        <v>-0.12711381912231445</v>
      </c>
      <c r="M512">
        <v>-5.7880315780639648</v>
      </c>
      <c r="N512">
        <v>113228</v>
      </c>
      <c r="O512">
        <v>1.7280755564570427E-2</v>
      </c>
      <c r="P512">
        <v>-0.14926083385944366</v>
      </c>
      <c r="Q512">
        <v>-0.13877107203006744</v>
      </c>
      <c r="R512">
        <v>-0.12711381912231445</v>
      </c>
      <c r="S512">
        <v>-0.11545795202255249</v>
      </c>
      <c r="T512">
        <v>-0.10496680438518524</v>
      </c>
      <c r="U512" t="s">
        <v>18</v>
      </c>
      <c r="V512" t="s">
        <v>18</v>
      </c>
      <c r="W512">
        <v>97.860923767089844</v>
      </c>
    </row>
    <row r="513" spans="1:23" x14ac:dyDescent="0.25">
      <c r="A513" s="48" t="str">
        <f t="shared" si="7"/>
        <v>42180All8_16SmartAC-onlyAll</v>
      </c>
      <c r="B513" t="s">
        <v>18</v>
      </c>
      <c r="C513" s="35">
        <v>42180</v>
      </c>
      <c r="D513">
        <v>16</v>
      </c>
      <c r="E513" t="s">
        <v>113</v>
      </c>
      <c r="F513">
        <v>2.1961493492126465</v>
      </c>
      <c r="G513">
        <v>8.4941862151026726E-3</v>
      </c>
      <c r="H513">
        <v>88735</v>
      </c>
      <c r="I513">
        <v>2.3232631683349609</v>
      </c>
      <c r="J513">
        <v>1.5049031935632229E-2</v>
      </c>
      <c r="K513">
        <v>12398</v>
      </c>
      <c r="L513">
        <v>-0.12711381912231445</v>
      </c>
      <c r="M513">
        <v>-5.7880315780639648</v>
      </c>
      <c r="N513">
        <v>113228</v>
      </c>
      <c r="O513">
        <v>1.7280755564570427E-2</v>
      </c>
      <c r="P513">
        <v>-0.14926083385944366</v>
      </c>
      <c r="Q513">
        <v>-0.13877107203006744</v>
      </c>
      <c r="R513">
        <v>-0.12711381912231445</v>
      </c>
      <c r="S513">
        <v>-0.11545795202255249</v>
      </c>
      <c r="T513">
        <v>-0.10496680438518524</v>
      </c>
      <c r="U513" t="s">
        <v>102</v>
      </c>
      <c r="V513" t="s">
        <v>18</v>
      </c>
      <c r="W513">
        <v>97.860923767089844</v>
      </c>
    </row>
    <row r="514" spans="1:23" x14ac:dyDescent="0.25">
      <c r="A514" s="48" t="str">
        <f t="shared" ref="A514:A577" si="8">CONCATENATE(C514,B514,E514,"_",D514,U514,V514)</f>
        <v>42180All8_17AllAll</v>
      </c>
      <c r="B514" t="s">
        <v>18</v>
      </c>
      <c r="C514" s="35">
        <v>42180</v>
      </c>
      <c r="D514">
        <v>17</v>
      </c>
      <c r="E514" t="s">
        <v>113</v>
      </c>
      <c r="F514">
        <v>2.5324563980102539</v>
      </c>
      <c r="G514">
        <v>8.4341438487172127E-3</v>
      </c>
      <c r="H514">
        <v>88735</v>
      </c>
      <c r="I514">
        <v>2.6698088645935059</v>
      </c>
      <c r="J514">
        <v>1.5144022181630135E-2</v>
      </c>
      <c r="K514">
        <v>12398</v>
      </c>
      <c r="L514">
        <v>-0.13735246658325195</v>
      </c>
      <c r="M514">
        <v>-5.4236855506896973</v>
      </c>
      <c r="N514">
        <v>113228</v>
      </c>
      <c r="O514">
        <v>1.7334248870611191E-2</v>
      </c>
      <c r="P514">
        <v>-0.15956804156303406</v>
      </c>
      <c r="Q514">
        <v>-0.14904581010341644</v>
      </c>
      <c r="R514">
        <v>-0.13735246658325195</v>
      </c>
      <c r="S514">
        <v>-0.12566050887107849</v>
      </c>
      <c r="T514">
        <v>-0.11513689160346985</v>
      </c>
      <c r="U514" t="s">
        <v>18</v>
      </c>
      <c r="V514" t="s">
        <v>18</v>
      </c>
      <c r="W514">
        <v>97.335739135742187</v>
      </c>
    </row>
    <row r="515" spans="1:23" x14ac:dyDescent="0.25">
      <c r="A515" s="48" t="str">
        <f t="shared" si="8"/>
        <v>42180All8_17SmartAC-onlyAll</v>
      </c>
      <c r="B515" t="s">
        <v>18</v>
      </c>
      <c r="C515" s="35">
        <v>42180</v>
      </c>
      <c r="D515">
        <v>17</v>
      </c>
      <c r="E515" t="s">
        <v>113</v>
      </c>
      <c r="F515">
        <v>2.5324563980102539</v>
      </c>
      <c r="G515">
        <v>8.4341438487172127E-3</v>
      </c>
      <c r="H515">
        <v>88735</v>
      </c>
      <c r="I515">
        <v>2.6698088645935059</v>
      </c>
      <c r="J515">
        <v>1.5144022181630135E-2</v>
      </c>
      <c r="K515">
        <v>12398</v>
      </c>
      <c r="L515">
        <v>-0.13735246658325195</v>
      </c>
      <c r="M515">
        <v>-5.4236855506896973</v>
      </c>
      <c r="N515">
        <v>113228</v>
      </c>
      <c r="O515">
        <v>1.7334248870611191E-2</v>
      </c>
      <c r="P515">
        <v>-0.15956804156303406</v>
      </c>
      <c r="Q515">
        <v>-0.14904581010341644</v>
      </c>
      <c r="R515">
        <v>-0.13735246658325195</v>
      </c>
      <c r="S515">
        <v>-0.12566050887107849</v>
      </c>
      <c r="T515">
        <v>-0.11513689160346985</v>
      </c>
      <c r="U515" t="s">
        <v>102</v>
      </c>
      <c r="V515" t="s">
        <v>18</v>
      </c>
      <c r="W515">
        <v>97.335739135742187</v>
      </c>
    </row>
    <row r="516" spans="1:23" x14ac:dyDescent="0.25">
      <c r="A516" s="48" t="str">
        <f t="shared" si="8"/>
        <v>42180All8_18AllAll</v>
      </c>
      <c r="B516" t="s">
        <v>18</v>
      </c>
      <c r="C516" s="35">
        <v>42180</v>
      </c>
      <c r="D516">
        <v>18</v>
      </c>
      <c r="E516" t="s">
        <v>113</v>
      </c>
      <c r="F516">
        <v>2.7885496616363525</v>
      </c>
      <c r="G516">
        <v>8.2241790369153023E-3</v>
      </c>
      <c r="H516">
        <v>88735</v>
      </c>
      <c r="I516">
        <v>2.879094123840332</v>
      </c>
      <c r="J516">
        <v>1.4519959688186646E-2</v>
      </c>
      <c r="K516">
        <v>12398</v>
      </c>
      <c r="L516">
        <v>-9.0544462203979492E-2</v>
      </c>
      <c r="M516">
        <v>-3.2470090389251709</v>
      </c>
      <c r="N516">
        <v>113228</v>
      </c>
      <c r="O516">
        <v>1.6687311232089996E-2</v>
      </c>
      <c r="P516">
        <v>-0.11193092167377472</v>
      </c>
      <c r="Q516">
        <v>-0.10180138796567917</v>
      </c>
      <c r="R516">
        <v>-9.0544462203979492E-2</v>
      </c>
      <c r="S516">
        <v>-7.9288870096206665E-2</v>
      </c>
      <c r="T516">
        <v>-6.9158002734184265E-2</v>
      </c>
      <c r="U516" t="s">
        <v>18</v>
      </c>
      <c r="V516" t="s">
        <v>18</v>
      </c>
      <c r="W516">
        <v>95.604171752929688</v>
      </c>
    </row>
    <row r="517" spans="1:23" x14ac:dyDescent="0.25">
      <c r="A517" s="48" t="str">
        <f t="shared" si="8"/>
        <v>42180All8_18SmartAC-onlyAll</v>
      </c>
      <c r="B517" t="s">
        <v>18</v>
      </c>
      <c r="C517" s="35">
        <v>42180</v>
      </c>
      <c r="D517">
        <v>18</v>
      </c>
      <c r="E517" t="s">
        <v>113</v>
      </c>
      <c r="F517">
        <v>2.7885496616363525</v>
      </c>
      <c r="G517">
        <v>8.2241790369153023E-3</v>
      </c>
      <c r="H517">
        <v>88735</v>
      </c>
      <c r="I517">
        <v>2.879094123840332</v>
      </c>
      <c r="J517">
        <v>1.4519959688186646E-2</v>
      </c>
      <c r="K517">
        <v>12398</v>
      </c>
      <c r="L517">
        <v>-9.0544462203979492E-2</v>
      </c>
      <c r="M517">
        <v>-3.2470090389251709</v>
      </c>
      <c r="N517">
        <v>113228</v>
      </c>
      <c r="O517">
        <v>1.6687311232089996E-2</v>
      </c>
      <c r="P517">
        <v>-0.11193092167377472</v>
      </c>
      <c r="Q517">
        <v>-0.10180138796567917</v>
      </c>
      <c r="R517">
        <v>-9.0544462203979492E-2</v>
      </c>
      <c r="S517">
        <v>-7.9288870096206665E-2</v>
      </c>
      <c r="T517">
        <v>-6.9158002734184265E-2</v>
      </c>
      <c r="U517" t="s">
        <v>102</v>
      </c>
      <c r="V517" t="s">
        <v>18</v>
      </c>
      <c r="W517">
        <v>95.604171752929688</v>
      </c>
    </row>
    <row r="518" spans="1:23" x14ac:dyDescent="0.25">
      <c r="A518" s="48" t="str">
        <f t="shared" si="8"/>
        <v>42180All8_19AllAll</v>
      </c>
      <c r="B518" t="s">
        <v>18</v>
      </c>
      <c r="C518" s="35">
        <v>42180</v>
      </c>
      <c r="D518">
        <v>19</v>
      </c>
      <c r="E518" t="s">
        <v>113</v>
      </c>
      <c r="F518">
        <v>2.9100368022918701</v>
      </c>
      <c r="G518">
        <v>8.0261500552296638E-3</v>
      </c>
      <c r="H518">
        <v>88735</v>
      </c>
      <c r="I518">
        <v>2.9863593578338623</v>
      </c>
      <c r="J518">
        <v>1.4010013081133366E-2</v>
      </c>
      <c r="K518">
        <v>12398</v>
      </c>
      <c r="L518">
        <v>-7.6322555541992188E-2</v>
      </c>
      <c r="M518">
        <v>-2.6227350234985352</v>
      </c>
      <c r="N518">
        <v>113228</v>
      </c>
      <c r="O518">
        <v>1.6146192327141762E-2</v>
      </c>
      <c r="P518">
        <v>-9.7015514969825745E-2</v>
      </c>
      <c r="Q518">
        <v>-8.7214455008506775E-2</v>
      </c>
      <c r="R518">
        <v>-7.6322555541992188E-2</v>
      </c>
      <c r="S518">
        <v>-6.5431952476501465E-2</v>
      </c>
      <c r="T518">
        <v>-5.562959611415863E-2</v>
      </c>
      <c r="U518" t="s">
        <v>18</v>
      </c>
      <c r="V518" t="s">
        <v>18</v>
      </c>
      <c r="W518">
        <v>91.756912231445313</v>
      </c>
    </row>
    <row r="519" spans="1:23" x14ac:dyDescent="0.25">
      <c r="A519" s="48" t="str">
        <f t="shared" si="8"/>
        <v>42180All8_19SmartAC-onlyAll</v>
      </c>
      <c r="B519" t="s">
        <v>18</v>
      </c>
      <c r="C519" s="35">
        <v>42180</v>
      </c>
      <c r="D519">
        <v>19</v>
      </c>
      <c r="E519" t="s">
        <v>113</v>
      </c>
      <c r="F519">
        <v>2.9100368022918701</v>
      </c>
      <c r="G519">
        <v>8.0261500552296638E-3</v>
      </c>
      <c r="H519">
        <v>88735</v>
      </c>
      <c r="I519">
        <v>2.9863593578338623</v>
      </c>
      <c r="J519">
        <v>1.4010013081133366E-2</v>
      </c>
      <c r="K519">
        <v>12398</v>
      </c>
      <c r="L519">
        <v>-7.6322555541992188E-2</v>
      </c>
      <c r="M519">
        <v>-2.6227350234985352</v>
      </c>
      <c r="N519">
        <v>113228</v>
      </c>
      <c r="O519">
        <v>1.6146192327141762E-2</v>
      </c>
      <c r="P519">
        <v>-9.7015514969825745E-2</v>
      </c>
      <c r="Q519">
        <v>-8.7214455008506775E-2</v>
      </c>
      <c r="R519">
        <v>-7.6322555541992188E-2</v>
      </c>
      <c r="S519">
        <v>-6.5431952476501465E-2</v>
      </c>
      <c r="T519">
        <v>-5.562959611415863E-2</v>
      </c>
      <c r="U519" t="s">
        <v>102</v>
      </c>
      <c r="V519" t="s">
        <v>18</v>
      </c>
      <c r="W519">
        <v>91.756912231445313</v>
      </c>
    </row>
    <row r="520" spans="1:23" x14ac:dyDescent="0.25">
      <c r="A520" s="48" t="str">
        <f t="shared" si="8"/>
        <v>42180All8_20AllAll</v>
      </c>
      <c r="B520" t="s">
        <v>18</v>
      </c>
      <c r="C520" s="35">
        <v>42180</v>
      </c>
      <c r="D520">
        <v>20</v>
      </c>
      <c r="E520" t="s">
        <v>113</v>
      </c>
      <c r="F520">
        <v>2.8087518215179443</v>
      </c>
      <c r="G520">
        <v>7.6976832933723927E-3</v>
      </c>
      <c r="H520">
        <v>88735</v>
      </c>
      <c r="I520">
        <v>2.8619139194488525</v>
      </c>
      <c r="J520">
        <v>1.3283362612128258E-2</v>
      </c>
      <c r="K520">
        <v>12398</v>
      </c>
      <c r="L520">
        <v>-5.3162097930908203E-2</v>
      </c>
      <c r="M520">
        <v>-1.8927303552627563</v>
      </c>
      <c r="N520">
        <v>113228</v>
      </c>
      <c r="O520">
        <v>1.5352590940892696E-2</v>
      </c>
      <c r="P520">
        <v>-7.2837978601455688E-2</v>
      </c>
      <c r="Q520">
        <v>-6.3518650829792023E-2</v>
      </c>
      <c r="R520">
        <v>-5.3162097930908203E-2</v>
      </c>
      <c r="S520">
        <v>-4.2806774377822876E-2</v>
      </c>
      <c r="T520">
        <v>-3.3486217260360718E-2</v>
      </c>
      <c r="U520" t="s">
        <v>18</v>
      </c>
      <c r="V520" t="s">
        <v>18</v>
      </c>
      <c r="W520">
        <v>86.433273315429688</v>
      </c>
    </row>
    <row r="521" spans="1:23" x14ac:dyDescent="0.25">
      <c r="A521" s="48" t="str">
        <f t="shared" si="8"/>
        <v>42180All8_20SmartAC-onlyAll</v>
      </c>
      <c r="B521" t="s">
        <v>18</v>
      </c>
      <c r="C521" s="35">
        <v>42180</v>
      </c>
      <c r="D521">
        <v>20</v>
      </c>
      <c r="E521" t="s">
        <v>113</v>
      </c>
      <c r="F521">
        <v>2.8087518215179443</v>
      </c>
      <c r="G521">
        <v>7.6976832933723927E-3</v>
      </c>
      <c r="H521">
        <v>88735</v>
      </c>
      <c r="I521">
        <v>2.8619139194488525</v>
      </c>
      <c r="J521">
        <v>1.3283362612128258E-2</v>
      </c>
      <c r="K521">
        <v>12398</v>
      </c>
      <c r="L521">
        <v>-5.3162097930908203E-2</v>
      </c>
      <c r="M521">
        <v>-1.8927303552627563</v>
      </c>
      <c r="N521">
        <v>113228</v>
      </c>
      <c r="O521">
        <v>1.5352590940892696E-2</v>
      </c>
      <c r="P521">
        <v>-7.2837978601455688E-2</v>
      </c>
      <c r="Q521">
        <v>-6.3518650829792023E-2</v>
      </c>
      <c r="R521">
        <v>-5.3162097930908203E-2</v>
      </c>
      <c r="S521">
        <v>-4.2806774377822876E-2</v>
      </c>
      <c r="T521">
        <v>-3.3486217260360718E-2</v>
      </c>
      <c r="U521" t="s">
        <v>102</v>
      </c>
      <c r="V521" t="s">
        <v>18</v>
      </c>
      <c r="W521">
        <v>86.433273315429688</v>
      </c>
    </row>
    <row r="522" spans="1:23" x14ac:dyDescent="0.25">
      <c r="A522" s="48" t="str">
        <f t="shared" si="8"/>
        <v>42180All8_21AllAll</v>
      </c>
      <c r="B522" t="s">
        <v>18</v>
      </c>
      <c r="C522" s="35">
        <v>42180</v>
      </c>
      <c r="D522">
        <v>21</v>
      </c>
      <c r="E522" t="s">
        <v>113</v>
      </c>
      <c r="F522">
        <v>2.5365269184112549</v>
      </c>
      <c r="G522">
        <v>7.1088927797973156E-3</v>
      </c>
      <c r="H522">
        <v>88735</v>
      </c>
      <c r="I522">
        <v>2.5831828117370605</v>
      </c>
      <c r="J522">
        <v>1.2274064123630524E-2</v>
      </c>
      <c r="K522">
        <v>12398</v>
      </c>
      <c r="L522">
        <v>-4.6655893325805664E-2</v>
      </c>
      <c r="M522">
        <v>-1.839361310005188</v>
      </c>
      <c r="N522">
        <v>113228</v>
      </c>
      <c r="O522">
        <v>1.4184110797941685E-2</v>
      </c>
      <c r="P522">
        <v>-6.4834251999855042E-2</v>
      </c>
      <c r="Q522">
        <v>-5.6224212050437927E-2</v>
      </c>
      <c r="R522">
        <v>-4.6655893325805664E-2</v>
      </c>
      <c r="S522">
        <v>-3.7088710814714432E-2</v>
      </c>
      <c r="T522">
        <v>-2.8477536514401436E-2</v>
      </c>
      <c r="U522" t="s">
        <v>18</v>
      </c>
      <c r="V522" t="s">
        <v>18</v>
      </c>
      <c r="W522">
        <v>82.927536010742187</v>
      </c>
    </row>
    <row r="523" spans="1:23" x14ac:dyDescent="0.25">
      <c r="A523" s="48" t="str">
        <f t="shared" si="8"/>
        <v>42180All8_21SmartAC-onlyAll</v>
      </c>
      <c r="B523" t="s">
        <v>18</v>
      </c>
      <c r="C523" s="35">
        <v>42180</v>
      </c>
      <c r="D523">
        <v>21</v>
      </c>
      <c r="E523" t="s">
        <v>113</v>
      </c>
      <c r="F523">
        <v>2.5365269184112549</v>
      </c>
      <c r="G523">
        <v>7.1088927797973156E-3</v>
      </c>
      <c r="H523">
        <v>88735</v>
      </c>
      <c r="I523">
        <v>2.5831828117370605</v>
      </c>
      <c r="J523">
        <v>1.2274064123630524E-2</v>
      </c>
      <c r="K523">
        <v>12398</v>
      </c>
      <c r="L523">
        <v>-4.6655893325805664E-2</v>
      </c>
      <c r="M523">
        <v>-1.839361310005188</v>
      </c>
      <c r="N523">
        <v>113228</v>
      </c>
      <c r="O523">
        <v>1.4184110797941685E-2</v>
      </c>
      <c r="P523">
        <v>-6.4834251999855042E-2</v>
      </c>
      <c r="Q523">
        <v>-5.6224212050437927E-2</v>
      </c>
      <c r="R523">
        <v>-4.6655893325805664E-2</v>
      </c>
      <c r="S523">
        <v>-3.7088710814714432E-2</v>
      </c>
      <c r="T523">
        <v>-2.8477536514401436E-2</v>
      </c>
      <c r="U523" t="s">
        <v>102</v>
      </c>
      <c r="V523" t="s">
        <v>18</v>
      </c>
      <c r="W523">
        <v>82.927536010742187</v>
      </c>
    </row>
    <row r="524" spans="1:23" x14ac:dyDescent="0.25">
      <c r="A524" s="48" t="str">
        <f t="shared" si="8"/>
        <v>42180All8_22AllAll</v>
      </c>
      <c r="B524" t="s">
        <v>18</v>
      </c>
      <c r="C524" s="35">
        <v>42180</v>
      </c>
      <c r="D524">
        <v>22</v>
      </c>
      <c r="E524" t="s">
        <v>113</v>
      </c>
      <c r="F524">
        <v>2.2780160903930664</v>
      </c>
      <c r="G524">
        <v>6.6035343334078789E-3</v>
      </c>
      <c r="H524">
        <v>88735</v>
      </c>
      <c r="I524">
        <v>2.3111088275909424</v>
      </c>
      <c r="J524">
        <v>1.1499049142003059E-2</v>
      </c>
      <c r="K524">
        <v>12398</v>
      </c>
      <c r="L524">
        <v>-3.3092737197875977E-2</v>
      </c>
      <c r="M524">
        <v>-1.4526998996734619</v>
      </c>
      <c r="N524">
        <v>113228</v>
      </c>
      <c r="O524">
        <v>1.3260271400213242E-2</v>
      </c>
      <c r="P524">
        <v>-5.0087101757526398E-2</v>
      </c>
      <c r="Q524">
        <v>-4.2037852108478546E-2</v>
      </c>
      <c r="R524">
        <v>-3.3092737197875977E-2</v>
      </c>
      <c r="S524">
        <v>-2.4148683995008469E-2</v>
      </c>
      <c r="T524">
        <v>-1.6098372638225555E-2</v>
      </c>
      <c r="U524" t="s">
        <v>18</v>
      </c>
      <c r="V524" t="s">
        <v>18</v>
      </c>
      <c r="W524">
        <v>80.419471740722656</v>
      </c>
    </row>
    <row r="525" spans="1:23" x14ac:dyDescent="0.25">
      <c r="A525" s="48" t="str">
        <f t="shared" si="8"/>
        <v>42180All8_22SmartAC-onlyAll</v>
      </c>
      <c r="B525" t="s">
        <v>18</v>
      </c>
      <c r="C525" s="35">
        <v>42180</v>
      </c>
      <c r="D525">
        <v>22</v>
      </c>
      <c r="E525" t="s">
        <v>113</v>
      </c>
      <c r="F525">
        <v>2.2780160903930664</v>
      </c>
      <c r="G525">
        <v>6.6035343334078789E-3</v>
      </c>
      <c r="H525">
        <v>88735</v>
      </c>
      <c r="I525">
        <v>2.3111088275909424</v>
      </c>
      <c r="J525">
        <v>1.1499049142003059E-2</v>
      </c>
      <c r="K525">
        <v>12398</v>
      </c>
      <c r="L525">
        <v>-3.3092737197875977E-2</v>
      </c>
      <c r="M525">
        <v>-1.4526998996734619</v>
      </c>
      <c r="N525">
        <v>113228</v>
      </c>
      <c r="O525">
        <v>1.3260271400213242E-2</v>
      </c>
      <c r="P525">
        <v>-5.0087101757526398E-2</v>
      </c>
      <c r="Q525">
        <v>-4.2037852108478546E-2</v>
      </c>
      <c r="R525">
        <v>-3.3092737197875977E-2</v>
      </c>
      <c r="S525">
        <v>-2.4148683995008469E-2</v>
      </c>
      <c r="T525">
        <v>-1.6098372638225555E-2</v>
      </c>
      <c r="U525" t="s">
        <v>102</v>
      </c>
      <c r="V525" t="s">
        <v>18</v>
      </c>
      <c r="W525">
        <v>80.419471740722656</v>
      </c>
    </row>
    <row r="526" spans="1:23" x14ac:dyDescent="0.25">
      <c r="A526" s="48" t="str">
        <f t="shared" si="8"/>
        <v>42180All8_23AllAll</v>
      </c>
      <c r="B526" t="s">
        <v>18</v>
      </c>
      <c r="C526" s="35">
        <v>42180</v>
      </c>
      <c r="D526">
        <v>23</v>
      </c>
      <c r="E526" t="s">
        <v>113</v>
      </c>
      <c r="F526">
        <v>1.8764002323150635</v>
      </c>
      <c r="G526">
        <v>5.9726638719439507E-3</v>
      </c>
      <c r="H526">
        <v>88735</v>
      </c>
      <c r="I526">
        <v>1.9084622859954834</v>
      </c>
      <c r="J526">
        <v>1.0263758711516857E-2</v>
      </c>
      <c r="K526">
        <v>12398</v>
      </c>
      <c r="L526">
        <v>-3.2062053680419922E-2</v>
      </c>
      <c r="M526">
        <v>-1.7087001800537109</v>
      </c>
      <c r="N526">
        <v>113228</v>
      </c>
      <c r="O526">
        <v>1.1875076219439507E-2</v>
      </c>
      <c r="P526">
        <v>-4.728114977478981E-2</v>
      </c>
      <c r="Q526">
        <v>-4.0072742849588394E-2</v>
      </c>
      <c r="R526">
        <v>-3.2062053680419922E-2</v>
      </c>
      <c r="S526">
        <v>-2.4052314460277557E-2</v>
      </c>
      <c r="T526">
        <v>-1.6842955723404884E-2</v>
      </c>
      <c r="U526" t="s">
        <v>18</v>
      </c>
      <c r="V526" t="s">
        <v>18</v>
      </c>
      <c r="W526">
        <v>78.370834350585938</v>
      </c>
    </row>
    <row r="527" spans="1:23" x14ac:dyDescent="0.25">
      <c r="A527" s="48" t="str">
        <f t="shared" si="8"/>
        <v>42180All8_23SmartAC-onlyAll</v>
      </c>
      <c r="B527" t="s">
        <v>18</v>
      </c>
      <c r="C527" s="35">
        <v>42180</v>
      </c>
      <c r="D527">
        <v>23</v>
      </c>
      <c r="E527" t="s">
        <v>113</v>
      </c>
      <c r="F527">
        <v>1.8764002323150635</v>
      </c>
      <c r="G527">
        <v>5.9726638719439507E-3</v>
      </c>
      <c r="H527">
        <v>88735</v>
      </c>
      <c r="I527">
        <v>1.9084622859954834</v>
      </c>
      <c r="J527">
        <v>1.0263758711516857E-2</v>
      </c>
      <c r="K527">
        <v>12398</v>
      </c>
      <c r="L527">
        <v>-3.2062053680419922E-2</v>
      </c>
      <c r="M527">
        <v>-1.7087001800537109</v>
      </c>
      <c r="N527">
        <v>113228</v>
      </c>
      <c r="O527">
        <v>1.1875076219439507E-2</v>
      </c>
      <c r="P527">
        <v>-4.728114977478981E-2</v>
      </c>
      <c r="Q527">
        <v>-4.0072742849588394E-2</v>
      </c>
      <c r="R527">
        <v>-3.2062053680419922E-2</v>
      </c>
      <c r="S527">
        <v>-2.4052314460277557E-2</v>
      </c>
      <c r="T527">
        <v>-1.6842955723404884E-2</v>
      </c>
      <c r="U527" t="s">
        <v>102</v>
      </c>
      <c r="V527" t="s">
        <v>18</v>
      </c>
      <c r="W527">
        <v>78.370834350585938</v>
      </c>
    </row>
    <row r="528" spans="1:23" x14ac:dyDescent="0.25">
      <c r="A528" s="48" t="str">
        <f t="shared" si="8"/>
        <v>42180All8_24AllAll</v>
      </c>
      <c r="B528" t="s">
        <v>18</v>
      </c>
      <c r="C528" s="35">
        <v>42180</v>
      </c>
      <c r="D528">
        <v>24</v>
      </c>
      <c r="E528" t="s">
        <v>113</v>
      </c>
      <c r="F528">
        <v>1.4715254306793213</v>
      </c>
      <c r="G528">
        <v>5.1954798400402069E-3</v>
      </c>
      <c r="H528">
        <v>88735</v>
      </c>
      <c r="I528">
        <v>1.5016559362411499</v>
      </c>
      <c r="J528">
        <v>9.0137552469968796E-3</v>
      </c>
      <c r="K528">
        <v>12398</v>
      </c>
      <c r="L528">
        <v>-3.0130505561828613E-2</v>
      </c>
      <c r="M528">
        <v>-2.0475695133209229</v>
      </c>
      <c r="N528">
        <v>113228</v>
      </c>
      <c r="O528">
        <v>1.0403883643448353E-2</v>
      </c>
      <c r="P528">
        <v>-4.3464124202728271E-2</v>
      </c>
      <c r="Q528">
        <v>-3.7148758769035339E-2</v>
      </c>
      <c r="R528">
        <v>-3.0130505561828613E-2</v>
      </c>
      <c r="S528">
        <v>-2.3113086819648743E-2</v>
      </c>
      <c r="T528">
        <v>-1.6796888783574104E-2</v>
      </c>
      <c r="U528" t="s">
        <v>18</v>
      </c>
      <c r="V528" t="s">
        <v>18</v>
      </c>
      <c r="W528">
        <v>76.745361328125</v>
      </c>
    </row>
    <row r="529" spans="1:23" x14ac:dyDescent="0.25">
      <c r="A529" s="48" t="str">
        <f t="shared" si="8"/>
        <v>42180All8_24SmartAC-onlyAll</v>
      </c>
      <c r="B529" t="s">
        <v>18</v>
      </c>
      <c r="C529" s="35">
        <v>42180</v>
      </c>
      <c r="D529">
        <v>24</v>
      </c>
      <c r="E529" t="s">
        <v>113</v>
      </c>
      <c r="F529">
        <v>1.4715254306793213</v>
      </c>
      <c r="G529">
        <v>5.1954798400402069E-3</v>
      </c>
      <c r="H529">
        <v>88735</v>
      </c>
      <c r="I529">
        <v>1.5016559362411499</v>
      </c>
      <c r="J529">
        <v>9.0137552469968796E-3</v>
      </c>
      <c r="K529">
        <v>12398</v>
      </c>
      <c r="L529">
        <v>-3.0130505561828613E-2</v>
      </c>
      <c r="M529">
        <v>-2.0475695133209229</v>
      </c>
      <c r="N529">
        <v>113228</v>
      </c>
      <c r="O529">
        <v>1.0403883643448353E-2</v>
      </c>
      <c r="P529">
        <v>-4.3464124202728271E-2</v>
      </c>
      <c r="Q529">
        <v>-3.7148758769035339E-2</v>
      </c>
      <c r="R529">
        <v>-3.0130505561828613E-2</v>
      </c>
      <c r="S529">
        <v>-2.3113086819648743E-2</v>
      </c>
      <c r="T529">
        <v>-1.6796888783574104E-2</v>
      </c>
      <c r="U529" t="s">
        <v>102</v>
      </c>
      <c r="V529" t="s">
        <v>18</v>
      </c>
      <c r="W529">
        <v>76.745361328125</v>
      </c>
    </row>
    <row r="530" spans="1:23" x14ac:dyDescent="0.25">
      <c r="A530" s="48" t="str">
        <f t="shared" si="8"/>
        <v>42233All8_1AllAll</v>
      </c>
      <c r="B530" t="s">
        <v>18</v>
      </c>
      <c r="C530" s="35">
        <v>42233</v>
      </c>
      <c r="D530">
        <v>1</v>
      </c>
      <c r="E530" t="s">
        <v>113</v>
      </c>
      <c r="F530">
        <v>1.1659923791885376</v>
      </c>
      <c r="G530">
        <v>6.0617807321250439E-3</v>
      </c>
      <c r="H530">
        <v>42416</v>
      </c>
      <c r="I530">
        <v>1.1762752532958984</v>
      </c>
      <c r="J530">
        <v>4.4318460859358311E-3</v>
      </c>
      <c r="K530">
        <v>11294</v>
      </c>
      <c r="L530">
        <v>-1.028287410736084E-2</v>
      </c>
      <c r="M530">
        <v>-0.88189893960952759</v>
      </c>
      <c r="N530">
        <v>109482</v>
      </c>
      <c r="O530">
        <v>7.5090909376740456E-3</v>
      </c>
      <c r="P530">
        <v>-1.9906524568796158E-2</v>
      </c>
      <c r="Q530">
        <v>-1.534835621714592E-2</v>
      </c>
      <c r="R530">
        <v>-1.028287410736084E-2</v>
      </c>
      <c r="S530">
        <v>-5.2179922349750996E-3</v>
      </c>
      <c r="T530">
        <v>-6.5922318026423454E-4</v>
      </c>
      <c r="U530" t="s">
        <v>18</v>
      </c>
      <c r="V530" t="s">
        <v>18</v>
      </c>
      <c r="W530">
        <v>76.459487915039063</v>
      </c>
    </row>
    <row r="531" spans="1:23" x14ac:dyDescent="0.25">
      <c r="A531" s="48" t="str">
        <f t="shared" si="8"/>
        <v>42233All8_1SmartAC-onlyAll</v>
      </c>
      <c r="B531" t="s">
        <v>18</v>
      </c>
      <c r="C531" s="35">
        <v>42233</v>
      </c>
      <c r="D531">
        <v>1</v>
      </c>
      <c r="E531" t="s">
        <v>113</v>
      </c>
      <c r="F531">
        <v>1.1659923791885376</v>
      </c>
      <c r="G531">
        <v>6.0617807321250439E-3</v>
      </c>
      <c r="H531">
        <v>42416</v>
      </c>
      <c r="I531">
        <v>1.1762752532958984</v>
      </c>
      <c r="J531">
        <v>4.4318460859358311E-3</v>
      </c>
      <c r="K531">
        <v>11294</v>
      </c>
      <c r="L531">
        <v>-1.028287410736084E-2</v>
      </c>
      <c r="M531">
        <v>-0.88189893960952759</v>
      </c>
      <c r="N531">
        <v>109482</v>
      </c>
      <c r="O531">
        <v>7.5090909376740456E-3</v>
      </c>
      <c r="P531">
        <v>-1.9906524568796158E-2</v>
      </c>
      <c r="Q531">
        <v>-1.534835621714592E-2</v>
      </c>
      <c r="R531">
        <v>-1.028287410736084E-2</v>
      </c>
      <c r="S531">
        <v>-5.2179922349750996E-3</v>
      </c>
      <c r="T531">
        <v>-6.5922318026423454E-4</v>
      </c>
      <c r="U531" t="s">
        <v>102</v>
      </c>
      <c r="V531" t="s">
        <v>18</v>
      </c>
      <c r="W531">
        <v>76.459487915039063</v>
      </c>
    </row>
    <row r="532" spans="1:23" x14ac:dyDescent="0.25">
      <c r="A532" s="48" t="str">
        <f t="shared" si="8"/>
        <v>42233All8_2AllAll</v>
      </c>
      <c r="B532" t="s">
        <v>18</v>
      </c>
      <c r="C532" s="35">
        <v>42233</v>
      </c>
      <c r="D532">
        <v>2</v>
      </c>
      <c r="E532" t="s">
        <v>113</v>
      </c>
      <c r="F532">
        <v>0.97624313831329346</v>
      </c>
      <c r="G532">
        <v>5.3321663290262222E-3</v>
      </c>
      <c r="H532">
        <v>42416</v>
      </c>
      <c r="I532">
        <v>0.98488163948059082</v>
      </c>
      <c r="J532">
        <v>3.7975474260747433E-3</v>
      </c>
      <c r="K532">
        <v>11294</v>
      </c>
      <c r="L532">
        <v>-8.6385011672973633E-3</v>
      </c>
      <c r="M532">
        <v>-0.88487190008163452</v>
      </c>
      <c r="N532">
        <v>109482</v>
      </c>
      <c r="O532">
        <v>6.5462482161819935E-3</v>
      </c>
      <c r="P532">
        <v>-1.7028173431754112E-2</v>
      </c>
      <c r="Q532">
        <v>-1.3054469600319862E-2</v>
      </c>
      <c r="R532">
        <v>-8.6385011672973633E-3</v>
      </c>
      <c r="S532">
        <v>-4.2230566032230854E-3</v>
      </c>
      <c r="T532">
        <v>-2.48829455813393E-4</v>
      </c>
      <c r="U532" t="s">
        <v>18</v>
      </c>
      <c r="V532" t="s">
        <v>18</v>
      </c>
      <c r="W532">
        <v>74.85205078125</v>
      </c>
    </row>
    <row r="533" spans="1:23" x14ac:dyDescent="0.25">
      <c r="A533" s="48" t="str">
        <f t="shared" si="8"/>
        <v>42233All8_2SmartAC-onlyAll</v>
      </c>
      <c r="B533" t="s">
        <v>18</v>
      </c>
      <c r="C533" s="35">
        <v>42233</v>
      </c>
      <c r="D533">
        <v>2</v>
      </c>
      <c r="E533" t="s">
        <v>113</v>
      </c>
      <c r="F533">
        <v>0.97624313831329346</v>
      </c>
      <c r="G533">
        <v>5.3321663290262222E-3</v>
      </c>
      <c r="H533">
        <v>42416</v>
      </c>
      <c r="I533">
        <v>0.98488163948059082</v>
      </c>
      <c r="J533">
        <v>3.7975474260747433E-3</v>
      </c>
      <c r="K533">
        <v>11294</v>
      </c>
      <c r="L533">
        <v>-8.6385011672973633E-3</v>
      </c>
      <c r="M533">
        <v>-0.88487190008163452</v>
      </c>
      <c r="N533">
        <v>109482</v>
      </c>
      <c r="O533">
        <v>6.5462482161819935E-3</v>
      </c>
      <c r="P533">
        <v>-1.7028173431754112E-2</v>
      </c>
      <c r="Q533">
        <v>-1.3054469600319862E-2</v>
      </c>
      <c r="R533">
        <v>-8.6385011672973633E-3</v>
      </c>
      <c r="S533">
        <v>-4.2230566032230854E-3</v>
      </c>
      <c r="T533">
        <v>-2.48829455813393E-4</v>
      </c>
      <c r="U533" t="s">
        <v>102</v>
      </c>
      <c r="V533" t="s">
        <v>18</v>
      </c>
      <c r="W533">
        <v>74.85205078125</v>
      </c>
    </row>
    <row r="534" spans="1:23" x14ac:dyDescent="0.25">
      <c r="A534" s="48" t="str">
        <f t="shared" si="8"/>
        <v>42233All8_3AllAll</v>
      </c>
      <c r="B534" t="s">
        <v>18</v>
      </c>
      <c r="C534" s="35">
        <v>42233</v>
      </c>
      <c r="D534">
        <v>3</v>
      </c>
      <c r="E534" t="s">
        <v>113</v>
      </c>
      <c r="F534">
        <v>0.85069555044174194</v>
      </c>
      <c r="G534">
        <v>4.6536289155483246E-3</v>
      </c>
      <c r="H534">
        <v>42416</v>
      </c>
      <c r="I534">
        <v>0.86875909566879272</v>
      </c>
      <c r="J534">
        <v>3.3996021375060081E-3</v>
      </c>
      <c r="K534">
        <v>11294</v>
      </c>
      <c r="L534">
        <v>-1.8063545227050781E-2</v>
      </c>
      <c r="M534">
        <v>-2.1233854293823242</v>
      </c>
      <c r="N534">
        <v>109482</v>
      </c>
      <c r="O534">
        <v>5.7631204836070538E-3</v>
      </c>
      <c r="P534">
        <v>-2.5449560955166817E-2</v>
      </c>
      <c r="Q534">
        <v>-2.1951230242848396E-2</v>
      </c>
      <c r="R534">
        <v>-1.8063545227050781E-2</v>
      </c>
      <c r="S534">
        <v>-1.4176320284605026E-2</v>
      </c>
      <c r="T534">
        <v>-1.067753043025732E-2</v>
      </c>
      <c r="U534" t="s">
        <v>18</v>
      </c>
      <c r="V534" t="s">
        <v>18</v>
      </c>
      <c r="W534">
        <v>73.450973510742187</v>
      </c>
    </row>
    <row r="535" spans="1:23" x14ac:dyDescent="0.25">
      <c r="A535" s="48" t="str">
        <f t="shared" si="8"/>
        <v>42233All8_3SmartAC-onlyAll</v>
      </c>
      <c r="B535" t="s">
        <v>18</v>
      </c>
      <c r="C535" s="35">
        <v>42233</v>
      </c>
      <c r="D535">
        <v>3</v>
      </c>
      <c r="E535" t="s">
        <v>113</v>
      </c>
      <c r="F535">
        <v>0.85069555044174194</v>
      </c>
      <c r="G535">
        <v>4.6536289155483246E-3</v>
      </c>
      <c r="H535">
        <v>42416</v>
      </c>
      <c r="I535">
        <v>0.86875909566879272</v>
      </c>
      <c r="J535">
        <v>3.3996021375060081E-3</v>
      </c>
      <c r="K535">
        <v>11294</v>
      </c>
      <c r="L535">
        <v>-1.8063545227050781E-2</v>
      </c>
      <c r="M535">
        <v>-2.1233854293823242</v>
      </c>
      <c r="N535">
        <v>109482</v>
      </c>
      <c r="O535">
        <v>5.7631204836070538E-3</v>
      </c>
      <c r="P535">
        <v>-2.5449560955166817E-2</v>
      </c>
      <c r="Q535">
        <v>-2.1951230242848396E-2</v>
      </c>
      <c r="R535">
        <v>-1.8063545227050781E-2</v>
      </c>
      <c r="S535">
        <v>-1.4176320284605026E-2</v>
      </c>
      <c r="T535">
        <v>-1.067753043025732E-2</v>
      </c>
      <c r="U535" t="s">
        <v>102</v>
      </c>
      <c r="V535" t="s">
        <v>18</v>
      </c>
      <c r="W535">
        <v>73.450973510742187</v>
      </c>
    </row>
    <row r="536" spans="1:23" x14ac:dyDescent="0.25">
      <c r="A536" s="48" t="str">
        <f t="shared" si="8"/>
        <v>42233All8_4AllAll</v>
      </c>
      <c r="B536" t="s">
        <v>18</v>
      </c>
      <c r="C536" s="35">
        <v>42233</v>
      </c>
      <c r="D536">
        <v>4</v>
      </c>
      <c r="E536" t="s">
        <v>113</v>
      </c>
      <c r="F536">
        <v>0.77266782522201538</v>
      </c>
      <c r="G536">
        <v>4.2281639762222767E-3</v>
      </c>
      <c r="H536">
        <v>42416</v>
      </c>
      <c r="I536">
        <v>0.78628641366958618</v>
      </c>
      <c r="J536">
        <v>3.0367877334356308E-3</v>
      </c>
      <c r="K536">
        <v>11294</v>
      </c>
      <c r="L536">
        <v>-1.3618588447570801E-2</v>
      </c>
      <c r="M536">
        <v>-1.7625411748886108</v>
      </c>
      <c r="N536">
        <v>109482</v>
      </c>
      <c r="O536">
        <v>5.2057132124900818E-3</v>
      </c>
      <c r="P536">
        <v>-2.0290231332182884E-2</v>
      </c>
      <c r="Q536">
        <v>-1.7130257561802864E-2</v>
      </c>
      <c r="R536">
        <v>-1.3618588447570801E-2</v>
      </c>
      <c r="S536">
        <v>-1.0107334703207016E-2</v>
      </c>
      <c r="T536">
        <v>-6.946946494281292E-3</v>
      </c>
      <c r="U536" t="s">
        <v>18</v>
      </c>
      <c r="V536" t="s">
        <v>18</v>
      </c>
      <c r="W536">
        <v>71.604782104492188</v>
      </c>
    </row>
    <row r="537" spans="1:23" x14ac:dyDescent="0.25">
      <c r="A537" s="48" t="str">
        <f t="shared" si="8"/>
        <v>42233All8_4SmartAC-onlyAll</v>
      </c>
      <c r="B537" t="s">
        <v>18</v>
      </c>
      <c r="C537" s="35">
        <v>42233</v>
      </c>
      <c r="D537">
        <v>4</v>
      </c>
      <c r="E537" t="s">
        <v>113</v>
      </c>
      <c r="F537">
        <v>0.77266782522201538</v>
      </c>
      <c r="G537">
        <v>4.2281639762222767E-3</v>
      </c>
      <c r="H537">
        <v>42416</v>
      </c>
      <c r="I537">
        <v>0.78628641366958618</v>
      </c>
      <c r="J537">
        <v>3.0367877334356308E-3</v>
      </c>
      <c r="K537">
        <v>11294</v>
      </c>
      <c r="L537">
        <v>-1.3618588447570801E-2</v>
      </c>
      <c r="M537">
        <v>-1.7625411748886108</v>
      </c>
      <c r="N537">
        <v>109482</v>
      </c>
      <c r="O537">
        <v>5.2057132124900818E-3</v>
      </c>
      <c r="P537">
        <v>-2.0290231332182884E-2</v>
      </c>
      <c r="Q537">
        <v>-1.7130257561802864E-2</v>
      </c>
      <c r="R537">
        <v>-1.3618588447570801E-2</v>
      </c>
      <c r="S537">
        <v>-1.0107334703207016E-2</v>
      </c>
      <c r="T537">
        <v>-6.946946494281292E-3</v>
      </c>
      <c r="U537" t="s">
        <v>102</v>
      </c>
      <c r="V537" t="s">
        <v>18</v>
      </c>
      <c r="W537">
        <v>71.604782104492188</v>
      </c>
    </row>
    <row r="538" spans="1:23" x14ac:dyDescent="0.25">
      <c r="A538" s="48" t="str">
        <f t="shared" si="8"/>
        <v>42233All8_5AllAll</v>
      </c>
      <c r="B538" t="s">
        <v>18</v>
      </c>
      <c r="C538" s="35">
        <v>42233</v>
      </c>
      <c r="D538">
        <v>5</v>
      </c>
      <c r="E538" t="s">
        <v>113</v>
      </c>
      <c r="F538">
        <v>0.73146063089370728</v>
      </c>
      <c r="G538">
        <v>3.9117336273193359E-3</v>
      </c>
      <c r="H538">
        <v>42416</v>
      </c>
      <c r="I538">
        <v>0.74703550338745117</v>
      </c>
      <c r="J538">
        <v>2.836528467014432E-3</v>
      </c>
      <c r="K538">
        <v>11294</v>
      </c>
      <c r="L538">
        <v>-1.5574872493743896E-2</v>
      </c>
      <c r="M538">
        <v>-2.1292836666107178</v>
      </c>
      <c r="N538">
        <v>109482</v>
      </c>
      <c r="O538">
        <v>4.8319306224584579E-3</v>
      </c>
      <c r="P538">
        <v>-2.1767474710941315E-2</v>
      </c>
      <c r="Q538">
        <v>-1.8834395334124565E-2</v>
      </c>
      <c r="R538">
        <v>-1.5574872493743896E-2</v>
      </c>
      <c r="S538">
        <v>-1.2315735220909119E-2</v>
      </c>
      <c r="T538">
        <v>-9.3822702765464783E-3</v>
      </c>
      <c r="U538" t="s">
        <v>18</v>
      </c>
      <c r="V538" t="s">
        <v>18</v>
      </c>
      <c r="W538">
        <v>70.029167175292969</v>
      </c>
    </row>
    <row r="539" spans="1:23" x14ac:dyDescent="0.25">
      <c r="A539" s="48" t="str">
        <f t="shared" si="8"/>
        <v>42233All8_5SmartAC-onlyAll</v>
      </c>
      <c r="B539" t="s">
        <v>18</v>
      </c>
      <c r="C539" s="35">
        <v>42233</v>
      </c>
      <c r="D539">
        <v>5</v>
      </c>
      <c r="E539" t="s">
        <v>113</v>
      </c>
      <c r="F539">
        <v>0.73146063089370728</v>
      </c>
      <c r="G539">
        <v>3.9117336273193359E-3</v>
      </c>
      <c r="H539">
        <v>42416</v>
      </c>
      <c r="I539">
        <v>0.74703550338745117</v>
      </c>
      <c r="J539">
        <v>2.836528467014432E-3</v>
      </c>
      <c r="K539">
        <v>11294</v>
      </c>
      <c r="L539">
        <v>-1.5574872493743896E-2</v>
      </c>
      <c r="M539">
        <v>-2.1292836666107178</v>
      </c>
      <c r="N539">
        <v>109482</v>
      </c>
      <c r="O539">
        <v>4.8319306224584579E-3</v>
      </c>
      <c r="P539">
        <v>-2.1767474710941315E-2</v>
      </c>
      <c r="Q539">
        <v>-1.8834395334124565E-2</v>
      </c>
      <c r="R539">
        <v>-1.5574872493743896E-2</v>
      </c>
      <c r="S539">
        <v>-1.2315735220909119E-2</v>
      </c>
      <c r="T539">
        <v>-9.3822702765464783E-3</v>
      </c>
      <c r="U539" t="s">
        <v>102</v>
      </c>
      <c r="V539" t="s">
        <v>18</v>
      </c>
      <c r="W539">
        <v>70.029167175292969</v>
      </c>
    </row>
    <row r="540" spans="1:23" x14ac:dyDescent="0.25">
      <c r="A540" s="48" t="str">
        <f t="shared" si="8"/>
        <v>42233All8_6AllAll</v>
      </c>
      <c r="B540" t="s">
        <v>18</v>
      </c>
      <c r="C540" s="35">
        <v>42233</v>
      </c>
      <c r="D540">
        <v>6</v>
      </c>
      <c r="E540" t="s">
        <v>113</v>
      </c>
      <c r="F540">
        <v>0.74026930332183838</v>
      </c>
      <c r="G540">
        <v>3.7714941427111626E-3</v>
      </c>
      <c r="H540">
        <v>42416</v>
      </c>
      <c r="I540">
        <v>0.75398105382919312</v>
      </c>
      <c r="J540">
        <v>2.7300876099616289E-3</v>
      </c>
      <c r="K540">
        <v>11294</v>
      </c>
      <c r="L540">
        <v>-1.3711750507354736E-2</v>
      </c>
      <c r="M540">
        <v>-1.8522651195526123</v>
      </c>
      <c r="N540">
        <v>109482</v>
      </c>
      <c r="O540">
        <v>4.6559153124690056E-3</v>
      </c>
      <c r="P540">
        <v>-1.9678771495819092E-2</v>
      </c>
      <c r="Q540">
        <v>-1.6852537170052528E-2</v>
      </c>
      <c r="R540">
        <v>-1.3711750507354736E-2</v>
      </c>
      <c r="S540">
        <v>-1.0571335442364216E-2</v>
      </c>
      <c r="T540">
        <v>-7.7447295188903809E-3</v>
      </c>
      <c r="U540" t="s">
        <v>18</v>
      </c>
      <c r="V540" t="s">
        <v>18</v>
      </c>
      <c r="W540">
        <v>69.119918823242188</v>
      </c>
    </row>
    <row r="541" spans="1:23" x14ac:dyDescent="0.25">
      <c r="A541" s="48" t="str">
        <f t="shared" si="8"/>
        <v>42233All8_6SmartAC-onlyAll</v>
      </c>
      <c r="B541" t="s">
        <v>18</v>
      </c>
      <c r="C541" s="35">
        <v>42233</v>
      </c>
      <c r="D541">
        <v>6</v>
      </c>
      <c r="E541" t="s">
        <v>113</v>
      </c>
      <c r="F541">
        <v>0.74026930332183838</v>
      </c>
      <c r="G541">
        <v>3.7714941427111626E-3</v>
      </c>
      <c r="H541">
        <v>42416</v>
      </c>
      <c r="I541">
        <v>0.75398105382919312</v>
      </c>
      <c r="J541">
        <v>2.7300876099616289E-3</v>
      </c>
      <c r="K541">
        <v>11294</v>
      </c>
      <c r="L541">
        <v>-1.3711750507354736E-2</v>
      </c>
      <c r="M541">
        <v>-1.8522651195526123</v>
      </c>
      <c r="N541">
        <v>109482</v>
      </c>
      <c r="O541">
        <v>4.6559153124690056E-3</v>
      </c>
      <c r="P541">
        <v>-1.9678771495819092E-2</v>
      </c>
      <c r="Q541">
        <v>-1.6852537170052528E-2</v>
      </c>
      <c r="R541">
        <v>-1.3711750507354736E-2</v>
      </c>
      <c r="S541">
        <v>-1.0571335442364216E-2</v>
      </c>
      <c r="T541">
        <v>-7.7447295188903809E-3</v>
      </c>
      <c r="U541" t="s">
        <v>102</v>
      </c>
      <c r="V541" t="s">
        <v>18</v>
      </c>
      <c r="W541">
        <v>69.119918823242188</v>
      </c>
    </row>
    <row r="542" spans="1:23" x14ac:dyDescent="0.25">
      <c r="A542" s="48" t="str">
        <f t="shared" si="8"/>
        <v>42233All8_7AllAll</v>
      </c>
      <c r="B542" t="s">
        <v>18</v>
      </c>
      <c r="C542" s="35">
        <v>42233</v>
      </c>
      <c r="D542">
        <v>7</v>
      </c>
      <c r="E542" t="s">
        <v>113</v>
      </c>
      <c r="F542">
        <v>0.80608975887298584</v>
      </c>
      <c r="G542">
        <v>3.9487630128860474E-3</v>
      </c>
      <c r="H542">
        <v>42416</v>
      </c>
      <c r="I542">
        <v>0.81854838132858276</v>
      </c>
      <c r="J542">
        <v>2.8956136666238308E-3</v>
      </c>
      <c r="K542">
        <v>11294</v>
      </c>
      <c r="L542">
        <v>-1.2458622455596924E-2</v>
      </c>
      <c r="M542">
        <v>-1.5455626249313354</v>
      </c>
      <c r="N542">
        <v>109482</v>
      </c>
      <c r="O542">
        <v>4.8966626636683941E-3</v>
      </c>
      <c r="P542">
        <v>-1.873418502509594E-2</v>
      </c>
      <c r="Q542">
        <v>-1.5761813148856163E-2</v>
      </c>
      <c r="R542">
        <v>-1.2458622455596924E-2</v>
      </c>
      <c r="S542">
        <v>-9.1558238491415977E-3</v>
      </c>
      <c r="T542">
        <v>-6.1830594204366207E-3</v>
      </c>
      <c r="U542" t="s">
        <v>18</v>
      </c>
      <c r="V542" t="s">
        <v>18</v>
      </c>
      <c r="W542">
        <v>71.716262817382813</v>
      </c>
    </row>
    <row r="543" spans="1:23" x14ac:dyDescent="0.25">
      <c r="A543" s="48" t="str">
        <f t="shared" si="8"/>
        <v>42233All8_7SmartAC-onlyAll</v>
      </c>
      <c r="B543" t="s">
        <v>18</v>
      </c>
      <c r="C543" s="35">
        <v>42233</v>
      </c>
      <c r="D543">
        <v>7</v>
      </c>
      <c r="E543" t="s">
        <v>113</v>
      </c>
      <c r="F543">
        <v>0.80608975887298584</v>
      </c>
      <c r="G543">
        <v>3.9487630128860474E-3</v>
      </c>
      <c r="H543">
        <v>42416</v>
      </c>
      <c r="I543">
        <v>0.81854838132858276</v>
      </c>
      <c r="J543">
        <v>2.8956136666238308E-3</v>
      </c>
      <c r="K543">
        <v>11294</v>
      </c>
      <c r="L543">
        <v>-1.2458622455596924E-2</v>
      </c>
      <c r="M543">
        <v>-1.5455626249313354</v>
      </c>
      <c r="N543">
        <v>109482</v>
      </c>
      <c r="O543">
        <v>4.8966626636683941E-3</v>
      </c>
      <c r="P543">
        <v>-1.873418502509594E-2</v>
      </c>
      <c r="Q543">
        <v>-1.5761813148856163E-2</v>
      </c>
      <c r="R543">
        <v>-1.2458622455596924E-2</v>
      </c>
      <c r="S543">
        <v>-9.1558238491415977E-3</v>
      </c>
      <c r="T543">
        <v>-6.1830594204366207E-3</v>
      </c>
      <c r="U543" t="s">
        <v>102</v>
      </c>
      <c r="V543" t="s">
        <v>18</v>
      </c>
      <c r="W543">
        <v>71.716262817382813</v>
      </c>
    </row>
    <row r="544" spans="1:23" x14ac:dyDescent="0.25">
      <c r="A544" s="48" t="str">
        <f t="shared" si="8"/>
        <v>42233All8_8AllAll</v>
      </c>
      <c r="B544" t="s">
        <v>18</v>
      </c>
      <c r="C544" s="35">
        <v>42233</v>
      </c>
      <c r="D544">
        <v>8</v>
      </c>
      <c r="E544" t="s">
        <v>113</v>
      </c>
      <c r="F544">
        <v>0.82095038890838623</v>
      </c>
      <c r="G544">
        <v>4.1028363630175591E-3</v>
      </c>
      <c r="H544">
        <v>42416</v>
      </c>
      <c r="I544">
        <v>0.83054709434509277</v>
      </c>
      <c r="J544">
        <v>3.0338452197611332E-3</v>
      </c>
      <c r="K544">
        <v>11294</v>
      </c>
      <c r="L544">
        <v>-9.596705436706543E-3</v>
      </c>
      <c r="M544">
        <v>-1.1689751148223877</v>
      </c>
      <c r="N544">
        <v>109482</v>
      </c>
      <c r="O544">
        <v>5.1026935689151287E-3</v>
      </c>
      <c r="P544">
        <v>-1.6136318445205688E-2</v>
      </c>
      <c r="Q544">
        <v>-1.3038880191743374E-2</v>
      </c>
      <c r="R544">
        <v>-9.596705436706543E-3</v>
      </c>
      <c r="S544">
        <v>-6.1549386009573936E-3</v>
      </c>
      <c r="T544">
        <v>-3.0570933595299721E-3</v>
      </c>
      <c r="U544" t="s">
        <v>18</v>
      </c>
      <c r="V544" t="s">
        <v>18</v>
      </c>
      <c r="W544">
        <v>76.71417236328125</v>
      </c>
    </row>
    <row r="545" spans="1:23" x14ac:dyDescent="0.25">
      <c r="A545" s="48" t="str">
        <f t="shared" si="8"/>
        <v>42233All8_8SmartAC-onlyAll</v>
      </c>
      <c r="B545" t="s">
        <v>18</v>
      </c>
      <c r="C545" s="35">
        <v>42233</v>
      </c>
      <c r="D545">
        <v>8</v>
      </c>
      <c r="E545" t="s">
        <v>113</v>
      </c>
      <c r="F545">
        <v>0.82095038890838623</v>
      </c>
      <c r="G545">
        <v>4.1028363630175591E-3</v>
      </c>
      <c r="H545">
        <v>42416</v>
      </c>
      <c r="I545">
        <v>0.83054709434509277</v>
      </c>
      <c r="J545">
        <v>3.0338452197611332E-3</v>
      </c>
      <c r="K545">
        <v>11294</v>
      </c>
      <c r="L545">
        <v>-9.596705436706543E-3</v>
      </c>
      <c r="M545">
        <v>-1.1689751148223877</v>
      </c>
      <c r="N545">
        <v>109482</v>
      </c>
      <c r="O545">
        <v>5.1026935689151287E-3</v>
      </c>
      <c r="P545">
        <v>-1.6136318445205688E-2</v>
      </c>
      <c r="Q545">
        <v>-1.3038880191743374E-2</v>
      </c>
      <c r="R545">
        <v>-9.596705436706543E-3</v>
      </c>
      <c r="S545">
        <v>-6.1549386009573936E-3</v>
      </c>
      <c r="T545">
        <v>-3.0570933595299721E-3</v>
      </c>
      <c r="U545" t="s">
        <v>102</v>
      </c>
      <c r="V545" t="s">
        <v>18</v>
      </c>
      <c r="W545">
        <v>76.71417236328125</v>
      </c>
    </row>
    <row r="546" spans="1:23" x14ac:dyDescent="0.25">
      <c r="A546" s="48" t="str">
        <f t="shared" si="8"/>
        <v>42233All8_9AllAll</v>
      </c>
      <c r="B546" t="s">
        <v>18</v>
      </c>
      <c r="C546" s="35">
        <v>42233</v>
      </c>
      <c r="D546">
        <v>9</v>
      </c>
      <c r="E546" t="s">
        <v>113</v>
      </c>
      <c r="F546">
        <v>0.79567229747772217</v>
      </c>
      <c r="G546">
        <v>4.6704499982297421E-3</v>
      </c>
      <c r="H546">
        <v>42416</v>
      </c>
      <c r="I546">
        <v>0.79517382383346558</v>
      </c>
      <c r="J546">
        <v>3.4285755828022957E-3</v>
      </c>
      <c r="K546">
        <v>11294</v>
      </c>
      <c r="L546">
        <v>4.984736442565918E-4</v>
      </c>
      <c r="M546">
        <v>6.2648110091686249E-2</v>
      </c>
      <c r="N546">
        <v>109482</v>
      </c>
      <c r="O546">
        <v>5.7938098907470703E-3</v>
      </c>
      <c r="P546">
        <v>-6.9268732331693172E-3</v>
      </c>
      <c r="Q546">
        <v>-3.4099146723747253E-3</v>
      </c>
      <c r="R546">
        <v>4.984736442565918E-4</v>
      </c>
      <c r="S546">
        <v>4.4063986279070377E-3</v>
      </c>
      <c r="T546">
        <v>7.9238200560212135E-3</v>
      </c>
      <c r="U546" t="s">
        <v>18</v>
      </c>
      <c r="V546" t="s">
        <v>18</v>
      </c>
      <c r="W546">
        <v>81.8812255859375</v>
      </c>
    </row>
    <row r="547" spans="1:23" x14ac:dyDescent="0.25">
      <c r="A547" s="48" t="str">
        <f t="shared" si="8"/>
        <v>42233All8_9SmartAC-onlyAll</v>
      </c>
      <c r="B547" t="s">
        <v>18</v>
      </c>
      <c r="C547" s="35">
        <v>42233</v>
      </c>
      <c r="D547">
        <v>9</v>
      </c>
      <c r="E547" t="s">
        <v>113</v>
      </c>
      <c r="F547">
        <v>0.79567229747772217</v>
      </c>
      <c r="G547">
        <v>4.6704499982297421E-3</v>
      </c>
      <c r="H547">
        <v>42416</v>
      </c>
      <c r="I547">
        <v>0.79517382383346558</v>
      </c>
      <c r="J547">
        <v>3.4285755828022957E-3</v>
      </c>
      <c r="K547">
        <v>11294</v>
      </c>
      <c r="L547">
        <v>4.984736442565918E-4</v>
      </c>
      <c r="M547">
        <v>6.2648110091686249E-2</v>
      </c>
      <c r="N547">
        <v>109482</v>
      </c>
      <c r="O547">
        <v>5.7938098907470703E-3</v>
      </c>
      <c r="P547">
        <v>-6.9268732331693172E-3</v>
      </c>
      <c r="Q547">
        <v>-3.4099146723747253E-3</v>
      </c>
      <c r="R547">
        <v>4.984736442565918E-4</v>
      </c>
      <c r="S547">
        <v>4.4063986279070377E-3</v>
      </c>
      <c r="T547">
        <v>7.9238200560212135E-3</v>
      </c>
      <c r="U547" t="s">
        <v>102</v>
      </c>
      <c r="V547" t="s">
        <v>18</v>
      </c>
      <c r="W547">
        <v>81.8812255859375</v>
      </c>
    </row>
    <row r="548" spans="1:23" x14ac:dyDescent="0.25">
      <c r="A548" s="48" t="str">
        <f t="shared" si="8"/>
        <v>42233All8_10AllAll</v>
      </c>
      <c r="B548" t="s">
        <v>18</v>
      </c>
      <c r="C548" s="35">
        <v>42233</v>
      </c>
      <c r="D548">
        <v>10</v>
      </c>
      <c r="E548" t="s">
        <v>113</v>
      </c>
      <c r="F548">
        <v>0.8139808177947998</v>
      </c>
      <c r="G548">
        <v>5.9544695541262627E-3</v>
      </c>
      <c r="H548">
        <v>42416</v>
      </c>
      <c r="I548">
        <v>0.80758124589920044</v>
      </c>
      <c r="J548">
        <v>4.3365620076656342E-3</v>
      </c>
      <c r="K548">
        <v>11294</v>
      </c>
      <c r="L548">
        <v>6.3995718955993652E-3</v>
      </c>
      <c r="M548">
        <v>0.78620672225952148</v>
      </c>
      <c r="N548">
        <v>109482</v>
      </c>
      <c r="O548">
        <v>7.3662386275827885E-3</v>
      </c>
      <c r="P548">
        <v>-3.0409996397793293E-3</v>
      </c>
      <c r="Q548">
        <v>1.4304546639323235E-3</v>
      </c>
      <c r="R548">
        <v>6.3995718955993652E-3</v>
      </c>
      <c r="S548">
        <v>1.1368099600076675E-2</v>
      </c>
      <c r="T548">
        <v>1.5840142965316772E-2</v>
      </c>
      <c r="U548" t="s">
        <v>18</v>
      </c>
      <c r="V548" t="s">
        <v>18</v>
      </c>
      <c r="W548">
        <v>86.753021240234375</v>
      </c>
    </row>
    <row r="549" spans="1:23" x14ac:dyDescent="0.25">
      <c r="A549" s="48" t="str">
        <f t="shared" si="8"/>
        <v>42233All8_10SmartAC-onlyAll</v>
      </c>
      <c r="B549" t="s">
        <v>18</v>
      </c>
      <c r="C549" s="35">
        <v>42233</v>
      </c>
      <c r="D549">
        <v>10</v>
      </c>
      <c r="E549" t="s">
        <v>113</v>
      </c>
      <c r="F549">
        <v>0.8139808177947998</v>
      </c>
      <c r="G549">
        <v>5.9544695541262627E-3</v>
      </c>
      <c r="H549">
        <v>42416</v>
      </c>
      <c r="I549">
        <v>0.80758124589920044</v>
      </c>
      <c r="J549">
        <v>4.3365620076656342E-3</v>
      </c>
      <c r="K549">
        <v>11294</v>
      </c>
      <c r="L549">
        <v>6.3995718955993652E-3</v>
      </c>
      <c r="M549">
        <v>0.78620672225952148</v>
      </c>
      <c r="N549">
        <v>109482</v>
      </c>
      <c r="O549">
        <v>7.3662386275827885E-3</v>
      </c>
      <c r="P549">
        <v>-3.0409996397793293E-3</v>
      </c>
      <c r="Q549">
        <v>1.4304546639323235E-3</v>
      </c>
      <c r="R549">
        <v>6.3995718955993652E-3</v>
      </c>
      <c r="S549">
        <v>1.1368099600076675E-2</v>
      </c>
      <c r="T549">
        <v>1.5840142965316772E-2</v>
      </c>
      <c r="U549" t="s">
        <v>102</v>
      </c>
      <c r="V549" t="s">
        <v>18</v>
      </c>
      <c r="W549">
        <v>86.753021240234375</v>
      </c>
    </row>
    <row r="550" spans="1:23" x14ac:dyDescent="0.25">
      <c r="A550" s="48" t="str">
        <f t="shared" si="8"/>
        <v>42233All8_11AllAll</v>
      </c>
      <c r="B550" t="s">
        <v>18</v>
      </c>
      <c r="C550" s="35">
        <v>42233</v>
      </c>
      <c r="D550">
        <v>11</v>
      </c>
      <c r="E550" t="s">
        <v>113</v>
      </c>
      <c r="F550">
        <v>0.91034656763076782</v>
      </c>
      <c r="G550">
        <v>7.452797144651413E-3</v>
      </c>
      <c r="H550">
        <v>42416</v>
      </c>
      <c r="I550">
        <v>0.90493577718734741</v>
      </c>
      <c r="J550">
        <v>5.522772204130888E-3</v>
      </c>
      <c r="K550">
        <v>11294</v>
      </c>
      <c r="L550">
        <v>5.4107904434204102E-3</v>
      </c>
      <c r="M550">
        <v>0.59436601400375366</v>
      </c>
      <c r="N550">
        <v>109482</v>
      </c>
      <c r="O550">
        <v>9.2760547995567322E-3</v>
      </c>
      <c r="P550">
        <v>-6.4774015918374062E-3</v>
      </c>
      <c r="Q550">
        <v>-8.4665062604472041E-4</v>
      </c>
      <c r="R550">
        <v>5.4107904434204102E-3</v>
      </c>
      <c r="S550">
        <v>1.1667489074170589E-2</v>
      </c>
      <c r="T550">
        <v>1.7298981547355652E-2</v>
      </c>
      <c r="U550" t="s">
        <v>18</v>
      </c>
      <c r="V550" t="s">
        <v>18</v>
      </c>
      <c r="W550">
        <v>90.82958984375</v>
      </c>
    </row>
    <row r="551" spans="1:23" x14ac:dyDescent="0.25">
      <c r="A551" s="48" t="str">
        <f t="shared" si="8"/>
        <v>42233All8_11SmartAC-onlyAll</v>
      </c>
      <c r="B551" t="s">
        <v>18</v>
      </c>
      <c r="C551" s="35">
        <v>42233</v>
      </c>
      <c r="D551">
        <v>11</v>
      </c>
      <c r="E551" t="s">
        <v>113</v>
      </c>
      <c r="F551">
        <v>0.91034656763076782</v>
      </c>
      <c r="G551">
        <v>7.452797144651413E-3</v>
      </c>
      <c r="H551">
        <v>42416</v>
      </c>
      <c r="I551">
        <v>0.90493577718734741</v>
      </c>
      <c r="J551">
        <v>5.522772204130888E-3</v>
      </c>
      <c r="K551">
        <v>11294</v>
      </c>
      <c r="L551">
        <v>5.4107904434204102E-3</v>
      </c>
      <c r="M551">
        <v>0.59436601400375366</v>
      </c>
      <c r="N551">
        <v>109482</v>
      </c>
      <c r="O551">
        <v>9.2760547995567322E-3</v>
      </c>
      <c r="P551">
        <v>-6.4774015918374062E-3</v>
      </c>
      <c r="Q551">
        <v>-8.4665062604472041E-4</v>
      </c>
      <c r="R551">
        <v>5.4107904434204102E-3</v>
      </c>
      <c r="S551">
        <v>1.1667489074170589E-2</v>
      </c>
      <c r="T551">
        <v>1.7298981547355652E-2</v>
      </c>
      <c r="U551" t="s">
        <v>102</v>
      </c>
      <c r="V551" t="s">
        <v>18</v>
      </c>
      <c r="W551">
        <v>90.82958984375</v>
      </c>
    </row>
    <row r="552" spans="1:23" x14ac:dyDescent="0.25">
      <c r="A552" s="48" t="str">
        <f t="shared" si="8"/>
        <v>42233All8_12AllAll</v>
      </c>
      <c r="B552" t="s">
        <v>18</v>
      </c>
      <c r="C552" s="35">
        <v>42233</v>
      </c>
      <c r="D552">
        <v>12</v>
      </c>
      <c r="E552" t="s">
        <v>113</v>
      </c>
      <c r="F552">
        <v>1.1084203720092773</v>
      </c>
      <c r="G552">
        <v>8.8831670582294464E-3</v>
      </c>
      <c r="H552">
        <v>42416</v>
      </c>
      <c r="I552">
        <v>1.1170822381973267</v>
      </c>
      <c r="J552">
        <v>6.6194706596434116E-3</v>
      </c>
      <c r="K552">
        <v>11294</v>
      </c>
      <c r="L552">
        <v>-8.6618661880493164E-3</v>
      </c>
      <c r="M552">
        <v>-0.78146040439605713</v>
      </c>
      <c r="N552">
        <v>109482</v>
      </c>
      <c r="O552">
        <v>1.1078269220888615E-2</v>
      </c>
      <c r="P552">
        <v>-2.2859776392579079E-2</v>
      </c>
      <c r="Q552">
        <v>-1.6135044395923615E-2</v>
      </c>
      <c r="R552">
        <v>-8.6618661880493164E-3</v>
      </c>
      <c r="S552">
        <v>-1.1895735515281558E-3</v>
      </c>
      <c r="T552">
        <v>5.5360435508191586E-3</v>
      </c>
      <c r="U552" t="s">
        <v>18</v>
      </c>
      <c r="V552" t="s">
        <v>18</v>
      </c>
      <c r="W552">
        <v>94.245887756347656</v>
      </c>
    </row>
    <row r="553" spans="1:23" x14ac:dyDescent="0.25">
      <c r="A553" s="48" t="str">
        <f t="shared" si="8"/>
        <v>42233All8_12SmartAC-onlyAll</v>
      </c>
      <c r="B553" t="s">
        <v>18</v>
      </c>
      <c r="C553" s="35">
        <v>42233</v>
      </c>
      <c r="D553">
        <v>12</v>
      </c>
      <c r="E553" t="s">
        <v>113</v>
      </c>
      <c r="F553">
        <v>1.1084203720092773</v>
      </c>
      <c r="G553">
        <v>8.8831670582294464E-3</v>
      </c>
      <c r="H553">
        <v>42416</v>
      </c>
      <c r="I553">
        <v>1.1170822381973267</v>
      </c>
      <c r="J553">
        <v>6.6194706596434116E-3</v>
      </c>
      <c r="K553">
        <v>11294</v>
      </c>
      <c r="L553">
        <v>-8.6618661880493164E-3</v>
      </c>
      <c r="M553">
        <v>-0.78146040439605713</v>
      </c>
      <c r="N553">
        <v>109482</v>
      </c>
      <c r="O553">
        <v>1.1078269220888615E-2</v>
      </c>
      <c r="P553">
        <v>-2.2859776392579079E-2</v>
      </c>
      <c r="Q553">
        <v>-1.6135044395923615E-2</v>
      </c>
      <c r="R553">
        <v>-8.6618661880493164E-3</v>
      </c>
      <c r="S553">
        <v>-1.1895735515281558E-3</v>
      </c>
      <c r="T553">
        <v>5.5360435508191586E-3</v>
      </c>
      <c r="U553" t="s">
        <v>102</v>
      </c>
      <c r="V553" t="s">
        <v>18</v>
      </c>
      <c r="W553">
        <v>94.245887756347656</v>
      </c>
    </row>
    <row r="554" spans="1:23" x14ac:dyDescent="0.25">
      <c r="A554" s="48" t="str">
        <f t="shared" si="8"/>
        <v>42233All8_13AllAll</v>
      </c>
      <c r="B554" s="7" t="s">
        <v>18</v>
      </c>
      <c r="C554" s="35">
        <v>42233</v>
      </c>
      <c r="D554">
        <v>13</v>
      </c>
      <c r="E554" t="s">
        <v>113</v>
      </c>
      <c r="F554">
        <v>1.4013336896896362</v>
      </c>
      <c r="G554">
        <v>1.0077966377139091E-2</v>
      </c>
      <c r="H554">
        <v>42416</v>
      </c>
      <c r="I554">
        <v>1.3969510793685913</v>
      </c>
      <c r="J554">
        <v>7.51925865188241E-3</v>
      </c>
      <c r="K554">
        <v>11294</v>
      </c>
      <c r="L554">
        <v>4.3826103210449219E-3</v>
      </c>
      <c r="M554">
        <v>0.31274566054344177</v>
      </c>
      <c r="N554">
        <v>109482</v>
      </c>
      <c r="O554">
        <v>1.2573967687785625E-2</v>
      </c>
      <c r="P554">
        <v>-1.1732187122106552E-2</v>
      </c>
      <c r="Q554">
        <v>-4.0995366871356964E-3</v>
      </c>
      <c r="R554">
        <v>4.3826103210449219E-3</v>
      </c>
      <c r="S554">
        <v>1.2863751500844955E-2</v>
      </c>
      <c r="T554">
        <v>2.0497407764196396E-2</v>
      </c>
      <c r="U554" t="s">
        <v>18</v>
      </c>
      <c r="V554" t="s">
        <v>18</v>
      </c>
      <c r="W554">
        <v>96.919845581054687</v>
      </c>
    </row>
    <row r="555" spans="1:23" x14ac:dyDescent="0.25">
      <c r="A555" s="48" t="str">
        <f t="shared" si="8"/>
        <v>42233All8_13SmartAC-onlyAll</v>
      </c>
      <c r="B555" s="7" t="s">
        <v>18</v>
      </c>
      <c r="C555" s="35">
        <v>42233</v>
      </c>
      <c r="D555">
        <v>13</v>
      </c>
      <c r="E555" t="s">
        <v>113</v>
      </c>
      <c r="F555">
        <v>1.4013336896896362</v>
      </c>
      <c r="G555">
        <v>1.0077966377139091E-2</v>
      </c>
      <c r="H555">
        <v>42416</v>
      </c>
      <c r="I555">
        <v>1.3969510793685913</v>
      </c>
      <c r="J555">
        <v>7.51925865188241E-3</v>
      </c>
      <c r="K555">
        <v>11294</v>
      </c>
      <c r="L555">
        <v>4.3826103210449219E-3</v>
      </c>
      <c r="M555">
        <v>0.31274566054344177</v>
      </c>
      <c r="N555">
        <v>109482</v>
      </c>
      <c r="O555">
        <v>1.2573967687785625E-2</v>
      </c>
      <c r="P555">
        <v>-1.1732187122106552E-2</v>
      </c>
      <c r="Q555">
        <v>-4.0995366871356964E-3</v>
      </c>
      <c r="R555">
        <v>4.3826103210449219E-3</v>
      </c>
      <c r="S555">
        <v>1.2863751500844955E-2</v>
      </c>
      <c r="T555">
        <v>2.0497407764196396E-2</v>
      </c>
      <c r="U555" t="s">
        <v>102</v>
      </c>
      <c r="V555" t="s">
        <v>18</v>
      </c>
      <c r="W555">
        <v>96.919845581054687</v>
      </c>
    </row>
    <row r="556" spans="1:23" x14ac:dyDescent="0.25">
      <c r="A556" s="48" t="str">
        <f t="shared" si="8"/>
        <v>42233All8_14AllAll</v>
      </c>
      <c r="B556" s="7" t="s">
        <v>18</v>
      </c>
      <c r="C556" s="35">
        <v>42233</v>
      </c>
      <c r="D556">
        <v>14</v>
      </c>
      <c r="E556" t="s">
        <v>113</v>
      </c>
      <c r="F556">
        <v>1.7606583833694458</v>
      </c>
      <c r="G556">
        <v>1.0915983468294144E-2</v>
      </c>
      <c r="H556">
        <v>42416</v>
      </c>
      <c r="I556">
        <v>1.7359473705291748</v>
      </c>
      <c r="J556">
        <v>8.0582108348608017E-3</v>
      </c>
      <c r="K556">
        <v>11294</v>
      </c>
      <c r="L556">
        <v>2.4711012840270996E-2</v>
      </c>
      <c r="M556">
        <v>1.4035097360610962</v>
      </c>
      <c r="N556">
        <v>109482</v>
      </c>
      <c r="O556">
        <v>1.3568105176091194E-2</v>
      </c>
      <c r="P556">
        <v>7.3221293278038502E-3</v>
      </c>
      <c r="Q556">
        <v>1.5558240003883839E-2</v>
      </c>
      <c r="R556">
        <v>2.4711012840270996E-2</v>
      </c>
      <c r="S556">
        <v>3.3862698823213577E-2</v>
      </c>
      <c r="T556">
        <v>4.2099896818399429E-2</v>
      </c>
      <c r="U556" t="s">
        <v>18</v>
      </c>
      <c r="V556" t="s">
        <v>18</v>
      </c>
      <c r="W556">
        <v>99.451988220214844</v>
      </c>
    </row>
    <row r="557" spans="1:23" x14ac:dyDescent="0.25">
      <c r="A557" s="48" t="str">
        <f t="shared" si="8"/>
        <v>42233All8_14SmartAC-onlyAll</v>
      </c>
      <c r="B557" s="7" t="s">
        <v>18</v>
      </c>
      <c r="C557" s="35">
        <v>42233</v>
      </c>
      <c r="D557">
        <v>14</v>
      </c>
      <c r="E557" t="s">
        <v>113</v>
      </c>
      <c r="F557">
        <v>1.7606583833694458</v>
      </c>
      <c r="G557">
        <v>1.0915983468294144E-2</v>
      </c>
      <c r="H557">
        <v>42416</v>
      </c>
      <c r="I557">
        <v>1.7359473705291748</v>
      </c>
      <c r="J557">
        <v>8.0582108348608017E-3</v>
      </c>
      <c r="K557">
        <v>11294</v>
      </c>
      <c r="L557">
        <v>2.4711012840270996E-2</v>
      </c>
      <c r="M557">
        <v>1.4035097360610962</v>
      </c>
      <c r="N557">
        <v>109482</v>
      </c>
      <c r="O557">
        <v>1.3568105176091194E-2</v>
      </c>
      <c r="P557">
        <v>7.3221293278038502E-3</v>
      </c>
      <c r="Q557">
        <v>1.5558240003883839E-2</v>
      </c>
      <c r="R557">
        <v>2.4711012840270996E-2</v>
      </c>
      <c r="S557">
        <v>3.3862698823213577E-2</v>
      </c>
      <c r="T557">
        <v>4.2099896818399429E-2</v>
      </c>
      <c r="U557" t="s">
        <v>102</v>
      </c>
      <c r="V557" t="s">
        <v>18</v>
      </c>
      <c r="W557">
        <v>99.451988220214844</v>
      </c>
    </row>
    <row r="558" spans="1:23" x14ac:dyDescent="0.25">
      <c r="A558" s="48" t="str">
        <f t="shared" si="8"/>
        <v>42233All8_15AllAll</v>
      </c>
      <c r="B558" s="7" t="s">
        <v>18</v>
      </c>
      <c r="C558" s="35">
        <v>42233</v>
      </c>
      <c r="D558">
        <v>15</v>
      </c>
      <c r="E558" t="s">
        <v>113</v>
      </c>
      <c r="F558">
        <v>2.1243753433227539</v>
      </c>
      <c r="G558">
        <v>1.1436198838055134E-2</v>
      </c>
      <c r="H558">
        <v>42416</v>
      </c>
      <c r="I558">
        <v>2.1184790134429932</v>
      </c>
      <c r="J558">
        <v>8.4710624068975449E-3</v>
      </c>
      <c r="K558">
        <v>11294</v>
      </c>
      <c r="L558">
        <v>5.8963298797607422E-3</v>
      </c>
      <c r="M558">
        <v>0.27755594253540039</v>
      </c>
      <c r="N558">
        <v>109482</v>
      </c>
      <c r="O558">
        <v>1.42318494617939E-2</v>
      </c>
      <c r="P558">
        <v>-1.2343208305537701E-2</v>
      </c>
      <c r="Q558">
        <v>-3.7041911855340004E-3</v>
      </c>
      <c r="R558">
        <v>5.8963298797607422E-3</v>
      </c>
      <c r="S558">
        <v>1.549571193754673E-2</v>
      </c>
      <c r="T558">
        <v>2.413586899638176E-2</v>
      </c>
      <c r="U558" t="s">
        <v>18</v>
      </c>
      <c r="V558" t="s">
        <v>18</v>
      </c>
      <c r="W558">
        <v>100.47483062744141</v>
      </c>
    </row>
    <row r="559" spans="1:23" x14ac:dyDescent="0.25">
      <c r="A559" s="48" t="str">
        <f t="shared" si="8"/>
        <v>42233All8_15SmartAC-onlyAll</v>
      </c>
      <c r="B559" s="7" t="s">
        <v>18</v>
      </c>
      <c r="C559" s="35">
        <v>42233</v>
      </c>
      <c r="D559">
        <v>15</v>
      </c>
      <c r="E559" t="s">
        <v>113</v>
      </c>
      <c r="F559">
        <v>2.1243753433227539</v>
      </c>
      <c r="G559">
        <v>1.1436198838055134E-2</v>
      </c>
      <c r="H559">
        <v>42416</v>
      </c>
      <c r="I559">
        <v>2.1184790134429932</v>
      </c>
      <c r="J559">
        <v>8.4710624068975449E-3</v>
      </c>
      <c r="K559">
        <v>11294</v>
      </c>
      <c r="L559">
        <v>5.8963298797607422E-3</v>
      </c>
      <c r="M559">
        <v>0.27755594253540039</v>
      </c>
      <c r="N559">
        <v>109482</v>
      </c>
      <c r="O559">
        <v>1.42318494617939E-2</v>
      </c>
      <c r="P559">
        <v>-1.2343208305537701E-2</v>
      </c>
      <c r="Q559">
        <v>-3.7041911855340004E-3</v>
      </c>
      <c r="R559">
        <v>5.8963298797607422E-3</v>
      </c>
      <c r="S559">
        <v>1.549571193754673E-2</v>
      </c>
      <c r="T559">
        <v>2.413586899638176E-2</v>
      </c>
      <c r="U559" t="s">
        <v>102</v>
      </c>
      <c r="V559" t="s">
        <v>18</v>
      </c>
      <c r="W559">
        <v>100.47483062744141</v>
      </c>
    </row>
    <row r="560" spans="1:23" x14ac:dyDescent="0.25">
      <c r="A560" s="48" t="str">
        <f t="shared" si="8"/>
        <v>42233All8_16AllAll</v>
      </c>
      <c r="B560" s="7" t="s">
        <v>18</v>
      </c>
      <c r="C560" s="35">
        <v>42233</v>
      </c>
      <c r="D560">
        <v>16</v>
      </c>
      <c r="E560" t="s">
        <v>113</v>
      </c>
      <c r="F560">
        <v>2.5069489479064941</v>
      </c>
      <c r="G560">
        <v>1.1650385335087776E-2</v>
      </c>
      <c r="H560">
        <v>42416</v>
      </c>
      <c r="I560">
        <v>2.5135750770568848</v>
      </c>
      <c r="J560">
        <v>8.5497694090008736E-3</v>
      </c>
      <c r="K560">
        <v>11294</v>
      </c>
      <c r="L560">
        <v>-6.626129150390625E-3</v>
      </c>
      <c r="M560">
        <v>-0.26431050896644592</v>
      </c>
      <c r="N560">
        <v>109482</v>
      </c>
      <c r="O560">
        <v>1.4450952410697937E-2</v>
      </c>
      <c r="P560">
        <v>-2.5146469473838806E-2</v>
      </c>
      <c r="Q560">
        <v>-1.6374452039599419E-2</v>
      </c>
      <c r="R560">
        <v>-6.626129150390625E-3</v>
      </c>
      <c r="S560">
        <v>3.1210382003337145E-3</v>
      </c>
      <c r="T560">
        <v>1.1894211173057556E-2</v>
      </c>
      <c r="U560" t="s">
        <v>18</v>
      </c>
      <c r="V560" t="s">
        <v>18</v>
      </c>
      <c r="W560">
        <v>100.36410522460937</v>
      </c>
    </row>
    <row r="561" spans="1:23" x14ac:dyDescent="0.25">
      <c r="A561" s="48" t="str">
        <f t="shared" si="8"/>
        <v>42233All8_16SmartAC-onlyAll</v>
      </c>
      <c r="B561" s="7" t="s">
        <v>18</v>
      </c>
      <c r="C561" s="35">
        <v>42233</v>
      </c>
      <c r="D561">
        <v>16</v>
      </c>
      <c r="E561" t="s">
        <v>113</v>
      </c>
      <c r="F561">
        <v>2.5069489479064941</v>
      </c>
      <c r="G561">
        <v>1.1650385335087776E-2</v>
      </c>
      <c r="H561">
        <v>42416</v>
      </c>
      <c r="I561">
        <v>2.5135750770568848</v>
      </c>
      <c r="J561">
        <v>8.5497694090008736E-3</v>
      </c>
      <c r="K561">
        <v>11294</v>
      </c>
      <c r="L561">
        <v>-6.626129150390625E-3</v>
      </c>
      <c r="M561">
        <v>-0.26431050896644592</v>
      </c>
      <c r="N561">
        <v>109482</v>
      </c>
      <c r="O561">
        <v>1.4450952410697937E-2</v>
      </c>
      <c r="P561">
        <v>-2.5146469473838806E-2</v>
      </c>
      <c r="Q561">
        <v>-1.6374452039599419E-2</v>
      </c>
      <c r="R561">
        <v>-6.626129150390625E-3</v>
      </c>
      <c r="S561">
        <v>3.1210382003337145E-3</v>
      </c>
      <c r="T561">
        <v>1.1894211173057556E-2</v>
      </c>
      <c r="U561" t="s">
        <v>102</v>
      </c>
      <c r="V561" t="s">
        <v>18</v>
      </c>
      <c r="W561">
        <v>100.36410522460937</v>
      </c>
    </row>
    <row r="562" spans="1:23" x14ac:dyDescent="0.25">
      <c r="A562" s="48" t="str">
        <f t="shared" si="8"/>
        <v>42233All8_17AllAll</v>
      </c>
      <c r="B562" s="7" t="s">
        <v>18</v>
      </c>
      <c r="C562" s="35">
        <v>42233</v>
      </c>
      <c r="D562">
        <v>17</v>
      </c>
      <c r="E562" t="s">
        <v>113</v>
      </c>
      <c r="F562">
        <v>2.8468425273895264</v>
      </c>
      <c r="G562">
        <v>1.1471820063889027E-2</v>
      </c>
      <c r="H562">
        <v>42416</v>
      </c>
      <c r="I562">
        <v>2.8830175399780273</v>
      </c>
      <c r="J562">
        <v>8.4144715219736099E-3</v>
      </c>
      <c r="K562">
        <v>11294</v>
      </c>
      <c r="L562">
        <v>-3.6175012588500977E-2</v>
      </c>
      <c r="M562">
        <v>-1.2707065343856812</v>
      </c>
      <c r="N562">
        <v>109482</v>
      </c>
      <c r="O562">
        <v>1.4226945117115974E-2</v>
      </c>
      <c r="P562">
        <v>-5.4408267140388489E-2</v>
      </c>
      <c r="Q562">
        <v>-4.577222466468811E-2</v>
      </c>
      <c r="R562">
        <v>-3.6175012588500977E-2</v>
      </c>
      <c r="S562">
        <v>-2.6578938588500023E-2</v>
      </c>
      <c r="T562">
        <v>-1.7941759899258614E-2</v>
      </c>
      <c r="U562" t="s">
        <v>18</v>
      </c>
      <c r="V562" t="s">
        <v>18</v>
      </c>
      <c r="W562">
        <v>99.0792236328125</v>
      </c>
    </row>
    <row r="563" spans="1:23" x14ac:dyDescent="0.25">
      <c r="A563" s="48" t="str">
        <f t="shared" si="8"/>
        <v>42233All8_17SmartAC-onlyAll</v>
      </c>
      <c r="B563" s="7" t="s">
        <v>18</v>
      </c>
      <c r="C563" s="35">
        <v>42233</v>
      </c>
      <c r="D563">
        <v>17</v>
      </c>
      <c r="E563" t="s">
        <v>113</v>
      </c>
      <c r="F563">
        <v>2.8468425273895264</v>
      </c>
      <c r="G563">
        <v>1.1471820063889027E-2</v>
      </c>
      <c r="H563">
        <v>42416</v>
      </c>
      <c r="I563">
        <v>2.8830175399780273</v>
      </c>
      <c r="J563">
        <v>8.4144715219736099E-3</v>
      </c>
      <c r="K563">
        <v>11294</v>
      </c>
      <c r="L563">
        <v>-3.6175012588500977E-2</v>
      </c>
      <c r="M563">
        <v>-1.2707065343856812</v>
      </c>
      <c r="N563">
        <v>109482</v>
      </c>
      <c r="O563">
        <v>1.4226945117115974E-2</v>
      </c>
      <c r="P563">
        <v>-5.4408267140388489E-2</v>
      </c>
      <c r="Q563">
        <v>-4.577222466468811E-2</v>
      </c>
      <c r="R563">
        <v>-3.6175012588500977E-2</v>
      </c>
      <c r="S563">
        <v>-2.6578938588500023E-2</v>
      </c>
      <c r="T563">
        <v>-1.7941759899258614E-2</v>
      </c>
      <c r="U563" t="s">
        <v>102</v>
      </c>
      <c r="V563" t="s">
        <v>18</v>
      </c>
      <c r="W563">
        <v>99.0792236328125</v>
      </c>
    </row>
    <row r="564" spans="1:23" x14ac:dyDescent="0.25">
      <c r="A564" s="48" t="str">
        <f t="shared" si="8"/>
        <v>42233All8_18AllAll</v>
      </c>
      <c r="B564" s="7" t="s">
        <v>18</v>
      </c>
      <c r="C564" s="35">
        <v>42233</v>
      </c>
      <c r="D564">
        <v>18</v>
      </c>
      <c r="E564" t="s">
        <v>113</v>
      </c>
      <c r="F564">
        <v>3.092069149017334</v>
      </c>
      <c r="G564">
        <v>1.1204450391232967E-2</v>
      </c>
      <c r="H564">
        <v>42416</v>
      </c>
      <c r="I564">
        <v>2.9159667491912842</v>
      </c>
      <c r="J564">
        <v>7.8111439943313599E-3</v>
      </c>
      <c r="K564">
        <v>11294</v>
      </c>
      <c r="L564">
        <v>0.1761023998260498</v>
      </c>
      <c r="M564">
        <v>5.6952929496765137</v>
      </c>
      <c r="N564">
        <v>109482</v>
      </c>
      <c r="O564">
        <v>1.3658465817570686E-2</v>
      </c>
      <c r="P564">
        <v>0.15859770774841309</v>
      </c>
      <c r="Q564">
        <v>0.16688866913318634</v>
      </c>
      <c r="R564">
        <v>0.1761023998260498</v>
      </c>
      <c r="S564">
        <v>0.18531502783298492</v>
      </c>
      <c r="T564">
        <v>0.19360709190368652</v>
      </c>
      <c r="U564" t="s">
        <v>18</v>
      </c>
      <c r="V564" t="s">
        <v>18</v>
      </c>
      <c r="W564">
        <v>96.332321166992188</v>
      </c>
    </row>
    <row r="565" spans="1:23" x14ac:dyDescent="0.25">
      <c r="A565" s="48" t="str">
        <f t="shared" si="8"/>
        <v>42233All8_18SmartAC-onlyAll</v>
      </c>
      <c r="B565" s="7" t="s">
        <v>18</v>
      </c>
      <c r="C565" s="35">
        <v>42233</v>
      </c>
      <c r="D565">
        <v>18</v>
      </c>
      <c r="E565" t="s">
        <v>113</v>
      </c>
      <c r="F565">
        <v>3.092069149017334</v>
      </c>
      <c r="G565">
        <v>1.1204450391232967E-2</v>
      </c>
      <c r="H565">
        <v>42416</v>
      </c>
      <c r="I565">
        <v>2.9159667491912842</v>
      </c>
      <c r="J565">
        <v>7.8111439943313599E-3</v>
      </c>
      <c r="K565">
        <v>11294</v>
      </c>
      <c r="L565">
        <v>0.1761023998260498</v>
      </c>
      <c r="M565">
        <v>5.6952929496765137</v>
      </c>
      <c r="N565">
        <v>109482</v>
      </c>
      <c r="O565">
        <v>1.3658465817570686E-2</v>
      </c>
      <c r="P565">
        <v>0.15859770774841309</v>
      </c>
      <c r="Q565">
        <v>0.16688866913318634</v>
      </c>
      <c r="R565">
        <v>0.1761023998260498</v>
      </c>
      <c r="S565">
        <v>0.18531502783298492</v>
      </c>
      <c r="T565">
        <v>0.19360709190368652</v>
      </c>
      <c r="U565" t="s">
        <v>102</v>
      </c>
      <c r="V565" t="s">
        <v>18</v>
      </c>
      <c r="W565">
        <v>96.332321166992188</v>
      </c>
    </row>
    <row r="566" spans="1:23" x14ac:dyDescent="0.25">
      <c r="A566" s="48" t="str">
        <f t="shared" si="8"/>
        <v>42233All8_19AllAll</v>
      </c>
      <c r="B566" s="7" t="s">
        <v>18</v>
      </c>
      <c r="C566" s="35">
        <v>42233</v>
      </c>
      <c r="D566">
        <v>19</v>
      </c>
      <c r="E566" t="s">
        <v>113</v>
      </c>
      <c r="F566">
        <v>3.1525976657867432</v>
      </c>
      <c r="G566">
        <v>1.0862218216061592E-2</v>
      </c>
      <c r="H566">
        <v>42416</v>
      </c>
      <c r="I566">
        <v>2.5823078155517578</v>
      </c>
      <c r="J566">
        <v>6.6705639474093914E-3</v>
      </c>
      <c r="K566">
        <v>11294</v>
      </c>
      <c r="L566">
        <v>0.57028985023498535</v>
      </c>
      <c r="M566">
        <v>18.089521408081055</v>
      </c>
      <c r="N566">
        <v>109482</v>
      </c>
      <c r="O566">
        <v>1.2746929191052914E-2</v>
      </c>
      <c r="P566">
        <v>0.55395340919494629</v>
      </c>
      <c r="Q566">
        <v>0.5616910457611084</v>
      </c>
      <c r="R566">
        <v>0.57028985023498535</v>
      </c>
      <c r="S566">
        <v>0.57888764142990112</v>
      </c>
      <c r="T566">
        <v>0.58662629127502441</v>
      </c>
      <c r="U566" t="s">
        <v>18</v>
      </c>
      <c r="V566" t="s">
        <v>18</v>
      </c>
      <c r="W566">
        <v>91.067771911621094</v>
      </c>
    </row>
    <row r="567" spans="1:23" x14ac:dyDescent="0.25">
      <c r="A567" s="48" t="str">
        <f t="shared" si="8"/>
        <v>42233All8_19SmartAC-onlyAll</v>
      </c>
      <c r="B567" s="7" t="s">
        <v>18</v>
      </c>
      <c r="C567" s="35">
        <v>42233</v>
      </c>
      <c r="D567">
        <v>19</v>
      </c>
      <c r="E567" t="s">
        <v>113</v>
      </c>
      <c r="F567">
        <v>3.1525976657867432</v>
      </c>
      <c r="G567">
        <v>1.0862218216061592E-2</v>
      </c>
      <c r="H567">
        <v>42416</v>
      </c>
      <c r="I567">
        <v>2.5823078155517578</v>
      </c>
      <c r="J567">
        <v>6.6705639474093914E-3</v>
      </c>
      <c r="K567">
        <v>11294</v>
      </c>
      <c r="L567">
        <v>0.57028985023498535</v>
      </c>
      <c r="M567">
        <v>18.089521408081055</v>
      </c>
      <c r="N567">
        <v>109482</v>
      </c>
      <c r="O567">
        <v>1.2746929191052914E-2</v>
      </c>
      <c r="P567">
        <v>0.55395340919494629</v>
      </c>
      <c r="Q567">
        <v>0.5616910457611084</v>
      </c>
      <c r="R567">
        <v>0.57028985023498535</v>
      </c>
      <c r="S567">
        <v>0.57888764142990112</v>
      </c>
      <c r="T567">
        <v>0.58662629127502441</v>
      </c>
      <c r="U567" t="s">
        <v>102</v>
      </c>
      <c r="V567" t="s">
        <v>18</v>
      </c>
      <c r="W567">
        <v>91.067771911621094</v>
      </c>
    </row>
    <row r="568" spans="1:23" x14ac:dyDescent="0.25">
      <c r="A568" s="48" t="str">
        <f t="shared" si="8"/>
        <v>42233All8_20AllAll</v>
      </c>
      <c r="B568" s="7" t="s">
        <v>18</v>
      </c>
      <c r="C568" s="35">
        <v>42233</v>
      </c>
      <c r="D568">
        <v>20</v>
      </c>
      <c r="E568" t="s">
        <v>113</v>
      </c>
      <c r="F568">
        <v>2.9221327304840088</v>
      </c>
      <c r="G568">
        <v>1.0297306813299656E-2</v>
      </c>
      <c r="H568">
        <v>42416</v>
      </c>
      <c r="I568">
        <v>3.1712794303894043</v>
      </c>
      <c r="J568">
        <v>7.7112121507525444E-3</v>
      </c>
      <c r="K568">
        <v>11294</v>
      </c>
      <c r="L568">
        <v>-0.24914669990539551</v>
      </c>
      <c r="M568">
        <v>-8.5261936187744141</v>
      </c>
      <c r="N568">
        <v>109482</v>
      </c>
      <c r="O568">
        <v>1.2864576652646065E-2</v>
      </c>
      <c r="P568">
        <v>-0.26563394069671631</v>
      </c>
      <c r="Q568">
        <v>-0.25782489776611328</v>
      </c>
      <c r="R568">
        <v>-0.24914669990539551</v>
      </c>
      <c r="S568">
        <v>-0.2404695451259613</v>
      </c>
      <c r="T568">
        <v>-0.23265945911407471</v>
      </c>
      <c r="U568" t="s">
        <v>18</v>
      </c>
      <c r="V568" t="s">
        <v>18</v>
      </c>
      <c r="W568">
        <v>85.266952514648438</v>
      </c>
    </row>
    <row r="569" spans="1:23" x14ac:dyDescent="0.25">
      <c r="A569" s="48" t="str">
        <f t="shared" si="8"/>
        <v>42233All8_20SmartAC-onlyAll</v>
      </c>
      <c r="B569" s="7" t="s">
        <v>18</v>
      </c>
      <c r="C569" s="35">
        <v>42233</v>
      </c>
      <c r="D569">
        <v>20</v>
      </c>
      <c r="E569" t="s">
        <v>113</v>
      </c>
      <c r="F569">
        <v>2.9221327304840088</v>
      </c>
      <c r="G569">
        <v>1.0297306813299656E-2</v>
      </c>
      <c r="H569">
        <v>42416</v>
      </c>
      <c r="I569">
        <v>3.1712794303894043</v>
      </c>
      <c r="J569">
        <v>7.7112121507525444E-3</v>
      </c>
      <c r="K569">
        <v>11294</v>
      </c>
      <c r="L569">
        <v>-0.24914669990539551</v>
      </c>
      <c r="M569">
        <v>-8.5261936187744141</v>
      </c>
      <c r="N569">
        <v>109482</v>
      </c>
      <c r="O569">
        <v>1.2864576652646065E-2</v>
      </c>
      <c r="P569">
        <v>-0.26563394069671631</v>
      </c>
      <c r="Q569">
        <v>-0.25782489776611328</v>
      </c>
      <c r="R569">
        <v>-0.24914669990539551</v>
      </c>
      <c r="S569">
        <v>-0.2404695451259613</v>
      </c>
      <c r="T569">
        <v>-0.23265945911407471</v>
      </c>
      <c r="U569" t="s">
        <v>102</v>
      </c>
      <c r="V569" t="s">
        <v>18</v>
      </c>
      <c r="W569">
        <v>85.266952514648438</v>
      </c>
    </row>
    <row r="570" spans="1:23" x14ac:dyDescent="0.25">
      <c r="A570" s="48" t="str">
        <f t="shared" si="8"/>
        <v>42233All8_21AllAll</v>
      </c>
      <c r="B570" s="7" t="s">
        <v>18</v>
      </c>
      <c r="C570" s="35">
        <v>42233</v>
      </c>
      <c r="D570">
        <v>21</v>
      </c>
      <c r="E570" t="s">
        <v>113</v>
      </c>
      <c r="F570">
        <v>2.6072292327880859</v>
      </c>
      <c r="G570">
        <v>9.5273880288004875E-3</v>
      </c>
      <c r="H570">
        <v>42416</v>
      </c>
      <c r="I570">
        <v>2.8153843879699707</v>
      </c>
      <c r="J570">
        <v>7.4278302490711212E-3</v>
      </c>
      <c r="K570">
        <v>11294</v>
      </c>
      <c r="L570">
        <v>-0.20815515518188477</v>
      </c>
      <c r="M570">
        <v>-7.9837689399719238</v>
      </c>
      <c r="N570">
        <v>109482</v>
      </c>
      <c r="O570">
        <v>1.2080719694495201E-2</v>
      </c>
      <c r="P570">
        <v>-0.22363780438899994</v>
      </c>
      <c r="Q570">
        <v>-0.21630457043647766</v>
      </c>
      <c r="R570">
        <v>-0.20815515518188477</v>
      </c>
      <c r="S570">
        <v>-0.20000670850276947</v>
      </c>
      <c r="T570">
        <v>-0.19267250597476959</v>
      </c>
      <c r="U570" t="s">
        <v>18</v>
      </c>
      <c r="V570" t="s">
        <v>18</v>
      </c>
      <c r="W570">
        <v>80.960220336914063</v>
      </c>
    </row>
    <row r="571" spans="1:23" x14ac:dyDescent="0.25">
      <c r="A571" s="48" t="str">
        <f t="shared" si="8"/>
        <v>42233All8_21SmartAC-onlyAll</v>
      </c>
      <c r="B571" s="7" t="s">
        <v>18</v>
      </c>
      <c r="C571" s="35">
        <v>42233</v>
      </c>
      <c r="D571">
        <v>21</v>
      </c>
      <c r="E571" t="s">
        <v>113</v>
      </c>
      <c r="F571">
        <v>2.6072292327880859</v>
      </c>
      <c r="G571">
        <v>9.5273880288004875E-3</v>
      </c>
      <c r="H571">
        <v>42416</v>
      </c>
      <c r="I571">
        <v>2.8153843879699707</v>
      </c>
      <c r="J571">
        <v>7.4278302490711212E-3</v>
      </c>
      <c r="K571">
        <v>11294</v>
      </c>
      <c r="L571">
        <v>-0.20815515518188477</v>
      </c>
      <c r="M571">
        <v>-7.9837689399719238</v>
      </c>
      <c r="N571">
        <v>109482</v>
      </c>
      <c r="O571">
        <v>1.2080719694495201E-2</v>
      </c>
      <c r="P571">
        <v>-0.22363780438899994</v>
      </c>
      <c r="Q571">
        <v>-0.21630457043647766</v>
      </c>
      <c r="R571">
        <v>-0.20815515518188477</v>
      </c>
      <c r="S571">
        <v>-0.20000670850276947</v>
      </c>
      <c r="T571">
        <v>-0.19267250597476959</v>
      </c>
      <c r="U571" t="s">
        <v>102</v>
      </c>
      <c r="V571" t="s">
        <v>18</v>
      </c>
      <c r="W571">
        <v>80.960220336914063</v>
      </c>
    </row>
    <row r="572" spans="1:23" x14ac:dyDescent="0.25">
      <c r="A572" s="48" t="str">
        <f t="shared" si="8"/>
        <v>42233All8_22AllAll</v>
      </c>
      <c r="B572" s="7" t="s">
        <v>18</v>
      </c>
      <c r="C572" s="35">
        <v>42233</v>
      </c>
      <c r="D572">
        <v>22</v>
      </c>
      <c r="E572" t="s">
        <v>113</v>
      </c>
      <c r="F572">
        <v>2.2294955253601074</v>
      </c>
      <c r="G572">
        <v>8.7958332151174545E-3</v>
      </c>
      <c r="H572">
        <v>42416</v>
      </c>
      <c r="I572">
        <v>2.3276872634887695</v>
      </c>
      <c r="J572">
        <v>6.644601933658123E-3</v>
      </c>
      <c r="K572">
        <v>11294</v>
      </c>
      <c r="L572">
        <v>-9.8191738128662109E-2</v>
      </c>
      <c r="M572">
        <v>-4.4042134284973145</v>
      </c>
      <c r="N572">
        <v>109482</v>
      </c>
      <c r="O572">
        <v>1.102349441498518E-2</v>
      </c>
      <c r="P572">
        <v>-0.11231944710016251</v>
      </c>
      <c r="Q572">
        <v>-0.10562796890735626</v>
      </c>
      <c r="R572">
        <v>-9.8191738128662109E-2</v>
      </c>
      <c r="S572">
        <v>-9.075639396905899E-2</v>
      </c>
      <c r="T572">
        <v>-8.4064029157161713E-2</v>
      </c>
      <c r="U572" t="s">
        <v>18</v>
      </c>
      <c r="V572" t="s">
        <v>18</v>
      </c>
      <c r="W572">
        <v>77.300384521484375</v>
      </c>
    </row>
    <row r="573" spans="1:23" x14ac:dyDescent="0.25">
      <c r="A573" s="48" t="str">
        <f t="shared" si="8"/>
        <v>42233All8_22SmartAC-onlyAll</v>
      </c>
      <c r="B573" s="7" t="s">
        <v>18</v>
      </c>
      <c r="C573" s="35">
        <v>42233</v>
      </c>
      <c r="D573">
        <v>22</v>
      </c>
      <c r="E573" t="s">
        <v>113</v>
      </c>
      <c r="F573">
        <v>2.2294955253601074</v>
      </c>
      <c r="G573">
        <v>8.7958332151174545E-3</v>
      </c>
      <c r="H573">
        <v>42416</v>
      </c>
      <c r="I573">
        <v>2.3276872634887695</v>
      </c>
      <c r="J573">
        <v>6.644601933658123E-3</v>
      </c>
      <c r="K573">
        <v>11294</v>
      </c>
      <c r="L573">
        <v>-9.8191738128662109E-2</v>
      </c>
      <c r="M573">
        <v>-4.4042134284973145</v>
      </c>
      <c r="N573">
        <v>109482</v>
      </c>
      <c r="O573">
        <v>1.102349441498518E-2</v>
      </c>
      <c r="P573">
        <v>-0.11231944710016251</v>
      </c>
      <c r="Q573">
        <v>-0.10562796890735626</v>
      </c>
      <c r="R573">
        <v>-9.8191738128662109E-2</v>
      </c>
      <c r="S573">
        <v>-9.075639396905899E-2</v>
      </c>
      <c r="T573">
        <v>-8.4064029157161713E-2</v>
      </c>
      <c r="U573" t="s">
        <v>102</v>
      </c>
      <c r="V573" t="s">
        <v>18</v>
      </c>
      <c r="W573">
        <v>77.300384521484375</v>
      </c>
    </row>
    <row r="574" spans="1:23" x14ac:dyDescent="0.25">
      <c r="A574" s="48" t="str">
        <f t="shared" si="8"/>
        <v>42233All8_23AllAll</v>
      </c>
      <c r="B574" s="7" t="s">
        <v>18</v>
      </c>
      <c r="C574" s="35">
        <v>42233</v>
      </c>
      <c r="D574">
        <v>23</v>
      </c>
      <c r="E574" t="s">
        <v>113</v>
      </c>
      <c r="F574">
        <v>1.7377965450286865</v>
      </c>
      <c r="G574">
        <v>7.6693268492817879E-3</v>
      </c>
      <c r="H574">
        <v>42416</v>
      </c>
      <c r="I574">
        <v>1.7924619913101196</v>
      </c>
      <c r="J574">
        <v>5.7820235379040241E-3</v>
      </c>
      <c r="K574">
        <v>11294</v>
      </c>
      <c r="L574">
        <v>-5.4665446281433105E-2</v>
      </c>
      <c r="M574">
        <v>-3.1456758975982666</v>
      </c>
      <c r="N574">
        <v>109482</v>
      </c>
      <c r="O574">
        <v>9.6047054976224899E-3</v>
      </c>
      <c r="P574">
        <v>-6.6974833607673645E-2</v>
      </c>
      <c r="Q574">
        <v>-6.1144590377807617E-2</v>
      </c>
      <c r="R574">
        <v>-5.4665446281433105E-2</v>
      </c>
      <c r="S574">
        <v>-4.8187073320150375E-2</v>
      </c>
      <c r="T574">
        <v>-4.2356055229902267E-2</v>
      </c>
      <c r="U574" t="s">
        <v>18</v>
      </c>
      <c r="V574" t="s">
        <v>18</v>
      </c>
      <c r="W574">
        <v>74.708831787109375</v>
      </c>
    </row>
    <row r="575" spans="1:23" x14ac:dyDescent="0.25">
      <c r="A575" s="48" t="str">
        <f t="shared" si="8"/>
        <v>42233All8_23SmartAC-onlyAll</v>
      </c>
      <c r="B575" s="7" t="s">
        <v>18</v>
      </c>
      <c r="C575" s="35">
        <v>42233</v>
      </c>
      <c r="D575">
        <v>23</v>
      </c>
      <c r="E575" t="s">
        <v>113</v>
      </c>
      <c r="F575">
        <v>1.7377965450286865</v>
      </c>
      <c r="G575">
        <v>7.6693268492817879E-3</v>
      </c>
      <c r="H575">
        <v>42416</v>
      </c>
      <c r="I575">
        <v>1.7924619913101196</v>
      </c>
      <c r="J575">
        <v>5.7820235379040241E-3</v>
      </c>
      <c r="K575">
        <v>11294</v>
      </c>
      <c r="L575">
        <v>-5.4665446281433105E-2</v>
      </c>
      <c r="M575">
        <v>-3.1456758975982666</v>
      </c>
      <c r="N575">
        <v>109482</v>
      </c>
      <c r="O575">
        <v>9.6047054976224899E-3</v>
      </c>
      <c r="P575">
        <v>-6.6974833607673645E-2</v>
      </c>
      <c r="Q575">
        <v>-6.1144590377807617E-2</v>
      </c>
      <c r="R575">
        <v>-5.4665446281433105E-2</v>
      </c>
      <c r="S575">
        <v>-4.8187073320150375E-2</v>
      </c>
      <c r="T575">
        <v>-4.2356055229902267E-2</v>
      </c>
      <c r="U575" t="s">
        <v>102</v>
      </c>
      <c r="V575" t="s">
        <v>18</v>
      </c>
      <c r="W575">
        <v>74.708831787109375</v>
      </c>
    </row>
    <row r="576" spans="1:23" x14ac:dyDescent="0.25">
      <c r="A576" s="48" t="str">
        <f t="shared" si="8"/>
        <v>42233All8_24AllAll</v>
      </c>
      <c r="B576" s="7" t="s">
        <v>18</v>
      </c>
      <c r="C576" s="35">
        <v>42233</v>
      </c>
      <c r="D576">
        <v>24</v>
      </c>
      <c r="E576" t="s">
        <v>113</v>
      </c>
      <c r="F576">
        <v>1.338117241859436</v>
      </c>
      <c r="G576">
        <v>6.503561045974493E-3</v>
      </c>
      <c r="H576">
        <v>42416</v>
      </c>
      <c r="I576">
        <v>1.3767845630645752</v>
      </c>
      <c r="J576">
        <v>4.9121323972940445E-3</v>
      </c>
      <c r="K576">
        <v>11294</v>
      </c>
      <c r="L576">
        <v>-3.866732120513916E-2</v>
      </c>
      <c r="M576">
        <v>-2.8896811008453369</v>
      </c>
      <c r="N576">
        <v>109482</v>
      </c>
      <c r="O576">
        <v>8.1501752138137817E-3</v>
      </c>
      <c r="P576">
        <v>-4.9112584441900253E-2</v>
      </c>
      <c r="Q576">
        <v>-4.4165264815092087E-2</v>
      </c>
      <c r="R576">
        <v>-3.866732120513916E-2</v>
      </c>
      <c r="S576">
        <v>-3.3170029520988464E-2</v>
      </c>
      <c r="T576">
        <v>-2.8222056105732918E-2</v>
      </c>
      <c r="U576" t="s">
        <v>18</v>
      </c>
      <c r="V576" t="s">
        <v>18</v>
      </c>
      <c r="W576">
        <v>72.47576904296875</v>
      </c>
    </row>
    <row r="577" spans="1:23" x14ac:dyDescent="0.25">
      <c r="A577" s="48" t="str">
        <f t="shared" si="8"/>
        <v>42233All8_24SmartAC-onlyAll</v>
      </c>
      <c r="B577" s="7" t="s">
        <v>18</v>
      </c>
      <c r="C577" s="35">
        <v>42233</v>
      </c>
      <c r="D577">
        <v>24</v>
      </c>
      <c r="E577" t="s">
        <v>113</v>
      </c>
      <c r="F577">
        <v>1.338117241859436</v>
      </c>
      <c r="G577">
        <v>6.503561045974493E-3</v>
      </c>
      <c r="H577">
        <v>42416</v>
      </c>
      <c r="I577">
        <v>1.3767845630645752</v>
      </c>
      <c r="J577">
        <v>4.9121323972940445E-3</v>
      </c>
      <c r="K577">
        <v>11294</v>
      </c>
      <c r="L577">
        <v>-3.866732120513916E-2</v>
      </c>
      <c r="M577">
        <v>-2.8896811008453369</v>
      </c>
      <c r="N577">
        <v>109482</v>
      </c>
      <c r="O577">
        <v>8.1501752138137817E-3</v>
      </c>
      <c r="P577">
        <v>-4.9112584441900253E-2</v>
      </c>
      <c r="Q577">
        <v>-4.4165264815092087E-2</v>
      </c>
      <c r="R577">
        <v>-3.866732120513916E-2</v>
      </c>
      <c r="S577">
        <v>-3.3170029520988464E-2</v>
      </c>
      <c r="T577">
        <v>-2.8222056105732918E-2</v>
      </c>
      <c r="U577" t="s">
        <v>102</v>
      </c>
      <c r="V577" t="s">
        <v>18</v>
      </c>
      <c r="W577">
        <v>72.47576904296875</v>
      </c>
    </row>
    <row r="578" spans="1:23" x14ac:dyDescent="0.25">
      <c r="A578" s="48" t="str">
        <f t="shared" ref="A578:A641" si="9">CONCATENATE(C578,B578,E578,"_",D578,U578,V578)</f>
        <v>42180All8_1AllMulti</v>
      </c>
      <c r="B578" s="7" t="s">
        <v>18</v>
      </c>
      <c r="C578" s="35">
        <v>42180</v>
      </c>
      <c r="D578">
        <v>1</v>
      </c>
      <c r="E578" t="s">
        <v>113</v>
      </c>
      <c r="F578">
        <v>1.4529699638065943</v>
      </c>
      <c r="G578">
        <v>1.414985007805712</v>
      </c>
      <c r="H578">
        <v>7159</v>
      </c>
      <c r="I578">
        <v>1.5191898731754949</v>
      </c>
      <c r="J578">
        <v>1.4893804048191583</v>
      </c>
      <c r="K578">
        <v>2069</v>
      </c>
      <c r="L578">
        <v>-6.6219910979270935E-2</v>
      </c>
      <c r="M578">
        <v>-4.5575551986694336</v>
      </c>
      <c r="N578">
        <v>11281</v>
      </c>
      <c r="O578">
        <v>3.6766991019248962E-2</v>
      </c>
      <c r="P578">
        <v>-0.11334048956632614</v>
      </c>
      <c r="Q578">
        <v>-9.1022185981273651E-2</v>
      </c>
      <c r="R578">
        <v>-6.6219910979270935E-2</v>
      </c>
      <c r="S578">
        <v>-4.1420575231313705E-2</v>
      </c>
      <c r="T578">
        <v>-1.9099336117506027E-2</v>
      </c>
      <c r="U578" t="s">
        <v>18</v>
      </c>
      <c r="V578" t="s">
        <v>85</v>
      </c>
      <c r="W578">
        <v>71.373634338378906</v>
      </c>
    </row>
    <row r="579" spans="1:23" x14ac:dyDescent="0.25">
      <c r="A579" s="48" t="str">
        <f t="shared" si="9"/>
        <v>42180All8_1SmartAC-onlyMulti</v>
      </c>
      <c r="B579" s="7" t="s">
        <v>18</v>
      </c>
      <c r="C579" s="35">
        <v>42180</v>
      </c>
      <c r="D579">
        <v>1</v>
      </c>
      <c r="E579" t="s">
        <v>113</v>
      </c>
      <c r="F579">
        <v>1.4529699638065943</v>
      </c>
      <c r="G579">
        <v>1.414985007805712</v>
      </c>
      <c r="H579">
        <v>7159</v>
      </c>
      <c r="I579">
        <v>1.5191898731754949</v>
      </c>
      <c r="J579">
        <v>1.4893804048191583</v>
      </c>
      <c r="K579">
        <v>2069</v>
      </c>
      <c r="L579">
        <v>-6.6219910979270935E-2</v>
      </c>
      <c r="M579">
        <v>-4.5575551986694336</v>
      </c>
      <c r="N579">
        <v>11281</v>
      </c>
      <c r="O579">
        <v>3.6766991019248962E-2</v>
      </c>
      <c r="P579">
        <v>-0.11334048956632614</v>
      </c>
      <c r="Q579">
        <v>-9.1022185981273651E-2</v>
      </c>
      <c r="R579">
        <v>-6.6219910979270935E-2</v>
      </c>
      <c r="S579">
        <v>-4.1420575231313705E-2</v>
      </c>
      <c r="T579">
        <v>-1.9099336117506027E-2</v>
      </c>
      <c r="U579" t="s">
        <v>102</v>
      </c>
      <c r="V579" t="s">
        <v>85</v>
      </c>
      <c r="W579">
        <v>71.373634338378906</v>
      </c>
    </row>
    <row r="580" spans="1:23" x14ac:dyDescent="0.25">
      <c r="A580" s="48" t="str">
        <f t="shared" si="9"/>
        <v>42180All8_2AllMulti</v>
      </c>
      <c r="B580" s="7" t="s">
        <v>18</v>
      </c>
      <c r="C580" s="35">
        <v>42180</v>
      </c>
      <c r="D580">
        <v>2</v>
      </c>
      <c r="E580" t="s">
        <v>113</v>
      </c>
      <c r="F580">
        <v>1.2449155850101288</v>
      </c>
      <c r="G580">
        <v>1.2372258972353896</v>
      </c>
      <c r="H580">
        <v>7159</v>
      </c>
      <c r="I580">
        <v>1.3160861540122901</v>
      </c>
      <c r="J580">
        <v>1.3453304568228974</v>
      </c>
      <c r="K580">
        <v>2069</v>
      </c>
      <c r="L580">
        <v>-7.1170568466186523E-2</v>
      </c>
      <c r="M580">
        <v>-5.7168993949890137</v>
      </c>
      <c r="N580">
        <v>11281</v>
      </c>
      <c r="O580">
        <v>3.2993875443935394E-2</v>
      </c>
      <c r="P580">
        <v>-0.11345551908016205</v>
      </c>
      <c r="Q580">
        <v>-9.3427576124668121E-2</v>
      </c>
      <c r="R580">
        <v>-7.1170568466186523E-2</v>
      </c>
      <c r="S580">
        <v>-4.8916198313236237E-2</v>
      </c>
      <c r="T580">
        <v>-2.8885617852210999E-2</v>
      </c>
      <c r="U580" t="s">
        <v>18</v>
      </c>
      <c r="V580" t="s">
        <v>85</v>
      </c>
      <c r="W580">
        <v>70.285171508789063</v>
      </c>
    </row>
    <row r="581" spans="1:23" x14ac:dyDescent="0.25">
      <c r="A581" s="48" t="str">
        <f t="shared" si="9"/>
        <v>42180All8_2SmartAC-onlyMulti</v>
      </c>
      <c r="B581" s="7" t="s">
        <v>18</v>
      </c>
      <c r="C581" s="35">
        <v>42180</v>
      </c>
      <c r="D581">
        <v>2</v>
      </c>
      <c r="E581" t="s">
        <v>113</v>
      </c>
      <c r="F581">
        <v>1.2449155850101288</v>
      </c>
      <c r="G581">
        <v>1.2372258972353896</v>
      </c>
      <c r="H581">
        <v>7159</v>
      </c>
      <c r="I581">
        <v>1.3160861540122901</v>
      </c>
      <c r="J581">
        <v>1.3453304568228974</v>
      </c>
      <c r="K581">
        <v>2069</v>
      </c>
      <c r="L581">
        <v>-7.1170568466186523E-2</v>
      </c>
      <c r="M581">
        <v>-5.7168993949890137</v>
      </c>
      <c r="N581">
        <v>11281</v>
      </c>
      <c r="O581">
        <v>3.2993875443935394E-2</v>
      </c>
      <c r="P581">
        <v>-0.11345551908016205</v>
      </c>
      <c r="Q581">
        <v>-9.3427576124668121E-2</v>
      </c>
      <c r="R581">
        <v>-7.1170568466186523E-2</v>
      </c>
      <c r="S581">
        <v>-4.8916198313236237E-2</v>
      </c>
      <c r="T581">
        <v>-2.8885617852210999E-2</v>
      </c>
      <c r="U581" t="s">
        <v>102</v>
      </c>
      <c r="V581" t="s">
        <v>85</v>
      </c>
      <c r="W581">
        <v>70.285171508789063</v>
      </c>
    </row>
    <row r="582" spans="1:23" x14ac:dyDescent="0.25">
      <c r="A582" s="48" t="str">
        <f t="shared" si="9"/>
        <v>42180All8_3AllMulti</v>
      </c>
      <c r="B582" s="7" t="s">
        <v>18</v>
      </c>
      <c r="C582" s="35">
        <v>42180</v>
      </c>
      <c r="D582">
        <v>3</v>
      </c>
      <c r="E582" t="s">
        <v>113</v>
      </c>
      <c r="F582">
        <v>1.1064987389207837</v>
      </c>
      <c r="G582">
        <v>1.0930119571214287</v>
      </c>
      <c r="H582">
        <v>7159</v>
      </c>
      <c r="I582">
        <v>1.2005838055513023</v>
      </c>
      <c r="J582">
        <v>1.2424368385175077</v>
      </c>
      <c r="K582">
        <v>2069</v>
      </c>
      <c r="L582">
        <v>-9.4085067510604858E-2</v>
      </c>
      <c r="M582">
        <v>-8.5029525756835937</v>
      </c>
      <c r="N582">
        <v>11281</v>
      </c>
      <c r="O582">
        <v>3.0215263366699219E-2</v>
      </c>
      <c r="P582">
        <v>-0.13280895352363586</v>
      </c>
      <c r="Q582">
        <v>-0.11446768045425415</v>
      </c>
      <c r="R582">
        <v>-9.4085067510604858E-2</v>
      </c>
      <c r="S582">
        <v>-7.3704876005649567E-2</v>
      </c>
      <c r="T582">
        <v>-5.5361185222864151E-2</v>
      </c>
      <c r="U582" t="s">
        <v>18</v>
      </c>
      <c r="V582" t="s">
        <v>85</v>
      </c>
      <c r="W582">
        <v>68.816329956054687</v>
      </c>
    </row>
    <row r="583" spans="1:23" x14ac:dyDescent="0.25">
      <c r="A583" s="48" t="str">
        <f t="shared" si="9"/>
        <v>42180All8_3SmartAC-onlyMulti</v>
      </c>
      <c r="B583" s="7" t="s">
        <v>18</v>
      </c>
      <c r="C583" s="35">
        <v>42180</v>
      </c>
      <c r="D583">
        <v>3</v>
      </c>
      <c r="E583" t="s">
        <v>113</v>
      </c>
      <c r="F583">
        <v>1.1064987389207837</v>
      </c>
      <c r="G583">
        <v>1.0930119571214287</v>
      </c>
      <c r="H583">
        <v>7159</v>
      </c>
      <c r="I583">
        <v>1.2005838055513023</v>
      </c>
      <c r="J583">
        <v>1.2424368385175077</v>
      </c>
      <c r="K583">
        <v>2069</v>
      </c>
      <c r="L583">
        <v>-9.4085067510604858E-2</v>
      </c>
      <c r="M583">
        <v>-8.5029525756835937</v>
      </c>
      <c r="N583">
        <v>11281</v>
      </c>
      <c r="O583">
        <v>3.0215263366699219E-2</v>
      </c>
      <c r="P583">
        <v>-0.13280895352363586</v>
      </c>
      <c r="Q583">
        <v>-0.11446768045425415</v>
      </c>
      <c r="R583">
        <v>-9.4085067510604858E-2</v>
      </c>
      <c r="S583">
        <v>-7.3704876005649567E-2</v>
      </c>
      <c r="T583">
        <v>-5.5361185222864151E-2</v>
      </c>
      <c r="U583" t="s">
        <v>102</v>
      </c>
      <c r="V583" t="s">
        <v>85</v>
      </c>
      <c r="W583">
        <v>68.816329956054687</v>
      </c>
    </row>
    <row r="584" spans="1:23" x14ac:dyDescent="0.25">
      <c r="A584" s="48" t="str">
        <f t="shared" si="9"/>
        <v>42180All8_4AllMulti</v>
      </c>
      <c r="B584" s="7" t="s">
        <v>18</v>
      </c>
      <c r="C584" s="35">
        <v>42180</v>
      </c>
      <c r="D584">
        <v>4</v>
      </c>
      <c r="E584" t="s">
        <v>113</v>
      </c>
      <c r="F584">
        <v>1.0443994615731438</v>
      </c>
      <c r="G584">
        <v>1.0469940291813489</v>
      </c>
      <c r="H584">
        <v>7159</v>
      </c>
      <c r="I584">
        <v>1.1129175645315657</v>
      </c>
      <c r="J584">
        <v>1.1266406951138221</v>
      </c>
      <c r="K584">
        <v>2069</v>
      </c>
      <c r="L584">
        <v>-6.8518102169036865E-2</v>
      </c>
      <c r="M584">
        <v>-6.5605263710021973</v>
      </c>
      <c r="N584">
        <v>11281</v>
      </c>
      <c r="O584">
        <v>2.768782339990139E-2</v>
      </c>
      <c r="P584">
        <v>-0.10400281846523285</v>
      </c>
      <c r="Q584">
        <v>-8.7195754051208496E-2</v>
      </c>
      <c r="R584">
        <v>-6.8518102169036865E-2</v>
      </c>
      <c r="S584">
        <v>-4.9842666834592819E-2</v>
      </c>
      <c r="T584">
        <v>-3.3033385872840881E-2</v>
      </c>
      <c r="U584" t="s">
        <v>18</v>
      </c>
      <c r="V584" t="s">
        <v>85</v>
      </c>
      <c r="W584">
        <v>67.676887512207031</v>
      </c>
    </row>
    <row r="585" spans="1:23" x14ac:dyDescent="0.25">
      <c r="A585" s="48" t="str">
        <f t="shared" si="9"/>
        <v>42180All8_4SmartAC-onlyMulti</v>
      </c>
      <c r="B585" s="7" t="s">
        <v>18</v>
      </c>
      <c r="C585" s="35">
        <v>42180</v>
      </c>
      <c r="D585">
        <v>4</v>
      </c>
      <c r="E585" t="s">
        <v>113</v>
      </c>
      <c r="F585">
        <v>1.0443994615731438</v>
      </c>
      <c r="G585">
        <v>1.0469940291813489</v>
      </c>
      <c r="H585">
        <v>7159</v>
      </c>
      <c r="I585">
        <v>1.1129175645315657</v>
      </c>
      <c r="J585">
        <v>1.1266406951138221</v>
      </c>
      <c r="K585">
        <v>2069</v>
      </c>
      <c r="L585">
        <v>-6.8518102169036865E-2</v>
      </c>
      <c r="M585">
        <v>-6.5605263710021973</v>
      </c>
      <c r="N585">
        <v>11281</v>
      </c>
      <c r="O585">
        <v>2.768782339990139E-2</v>
      </c>
      <c r="P585">
        <v>-0.10400281846523285</v>
      </c>
      <c r="Q585">
        <v>-8.7195754051208496E-2</v>
      </c>
      <c r="R585">
        <v>-6.8518102169036865E-2</v>
      </c>
      <c r="S585">
        <v>-4.9842666834592819E-2</v>
      </c>
      <c r="T585">
        <v>-3.3033385872840881E-2</v>
      </c>
      <c r="U585" t="s">
        <v>102</v>
      </c>
      <c r="V585" t="s">
        <v>85</v>
      </c>
      <c r="W585">
        <v>67.676887512207031</v>
      </c>
    </row>
    <row r="586" spans="1:23" x14ac:dyDescent="0.25">
      <c r="A586" s="48" t="str">
        <f t="shared" si="9"/>
        <v>42180All8_5AllMulti</v>
      </c>
      <c r="B586" s="7" t="s">
        <v>18</v>
      </c>
      <c r="C586" s="35">
        <v>42180</v>
      </c>
      <c r="D586">
        <v>5</v>
      </c>
      <c r="E586" t="s">
        <v>113</v>
      </c>
      <c r="F586">
        <v>0.99623352285022182</v>
      </c>
      <c r="G586">
        <v>0.94692870602027512</v>
      </c>
      <c r="H586">
        <v>7159</v>
      </c>
      <c r="I586">
        <v>1.0567101774044627</v>
      </c>
      <c r="J586">
        <v>1.0637345100810971</v>
      </c>
      <c r="K586">
        <v>2069</v>
      </c>
      <c r="L586">
        <v>-6.0476653277873993E-2</v>
      </c>
      <c r="M586">
        <v>-6.0705299377441406</v>
      </c>
      <c r="N586">
        <v>11281</v>
      </c>
      <c r="O586">
        <v>2.5925833731889725E-2</v>
      </c>
      <c r="P586">
        <v>-9.3703202903270721E-2</v>
      </c>
      <c r="Q586">
        <v>-7.7965699136257172E-2</v>
      </c>
      <c r="R586">
        <v>-6.0476653277873993E-2</v>
      </c>
      <c r="S586">
        <v>-4.2989678680896759E-2</v>
      </c>
      <c r="T586">
        <v>-2.7250105515122414E-2</v>
      </c>
      <c r="U586" t="s">
        <v>18</v>
      </c>
      <c r="V586" t="s">
        <v>85</v>
      </c>
      <c r="W586">
        <v>66.886093139648438</v>
      </c>
    </row>
    <row r="587" spans="1:23" x14ac:dyDescent="0.25">
      <c r="A587" s="48" t="str">
        <f t="shared" si="9"/>
        <v>42180All8_5SmartAC-onlyMulti</v>
      </c>
      <c r="B587" s="7" t="s">
        <v>18</v>
      </c>
      <c r="C587" s="35">
        <v>42180</v>
      </c>
      <c r="D587">
        <v>5</v>
      </c>
      <c r="E587" t="s">
        <v>113</v>
      </c>
      <c r="F587">
        <v>0.99623352285022182</v>
      </c>
      <c r="G587">
        <v>0.94692870602027512</v>
      </c>
      <c r="H587">
        <v>7159</v>
      </c>
      <c r="I587">
        <v>1.0567101774044627</v>
      </c>
      <c r="J587">
        <v>1.0637345100810971</v>
      </c>
      <c r="K587">
        <v>2069</v>
      </c>
      <c r="L587">
        <v>-6.0476653277873993E-2</v>
      </c>
      <c r="M587">
        <v>-6.0705299377441406</v>
      </c>
      <c r="N587">
        <v>11281</v>
      </c>
      <c r="O587">
        <v>2.5925833731889725E-2</v>
      </c>
      <c r="P587">
        <v>-9.3703202903270721E-2</v>
      </c>
      <c r="Q587">
        <v>-7.7965699136257172E-2</v>
      </c>
      <c r="R587">
        <v>-6.0476653277873993E-2</v>
      </c>
      <c r="S587">
        <v>-4.2989678680896759E-2</v>
      </c>
      <c r="T587">
        <v>-2.7250105515122414E-2</v>
      </c>
      <c r="U587" t="s">
        <v>102</v>
      </c>
      <c r="V587" t="s">
        <v>85</v>
      </c>
      <c r="W587">
        <v>66.886093139648438</v>
      </c>
    </row>
    <row r="588" spans="1:23" x14ac:dyDescent="0.25">
      <c r="A588" s="48" t="str">
        <f t="shared" si="9"/>
        <v>42180All8_6AllMulti</v>
      </c>
      <c r="B588" s="7" t="s">
        <v>18</v>
      </c>
      <c r="C588" s="35">
        <v>42180</v>
      </c>
      <c r="D588">
        <v>6</v>
      </c>
      <c r="E588" t="s">
        <v>113</v>
      </c>
      <c r="F588">
        <v>1.0194810428688921</v>
      </c>
      <c r="G588">
        <v>0.92458485449658667</v>
      </c>
      <c r="H588">
        <v>7159</v>
      </c>
      <c r="I588">
        <v>1.0648324843137311</v>
      </c>
      <c r="J588">
        <v>0.99939901591810165</v>
      </c>
      <c r="K588">
        <v>2069</v>
      </c>
      <c r="L588">
        <v>-4.5351441949605942E-2</v>
      </c>
      <c r="M588">
        <v>-4.4484829902648926</v>
      </c>
      <c r="N588">
        <v>11281</v>
      </c>
      <c r="O588">
        <v>2.4538839235901833E-2</v>
      </c>
      <c r="P588">
        <v>-7.6800420880317688E-2</v>
      </c>
      <c r="Q588">
        <v>-6.1904851347208023E-2</v>
      </c>
      <c r="R588">
        <v>-4.5351441949605942E-2</v>
      </c>
      <c r="S588">
        <v>-2.879999577999115E-2</v>
      </c>
      <c r="T588">
        <v>-1.3902465812861919E-2</v>
      </c>
      <c r="U588" t="s">
        <v>18</v>
      </c>
      <c r="V588" t="s">
        <v>85</v>
      </c>
      <c r="W588">
        <v>67.105133056640625</v>
      </c>
    </row>
    <row r="589" spans="1:23" x14ac:dyDescent="0.25">
      <c r="A589" s="48" t="str">
        <f t="shared" si="9"/>
        <v>42180All8_6SmartAC-onlyMulti</v>
      </c>
      <c r="B589" s="7" t="s">
        <v>18</v>
      </c>
      <c r="C589" s="35">
        <v>42180</v>
      </c>
      <c r="D589">
        <v>6</v>
      </c>
      <c r="E589" t="s">
        <v>113</v>
      </c>
      <c r="F589">
        <v>1.0194810428688921</v>
      </c>
      <c r="G589">
        <v>0.92458485449658667</v>
      </c>
      <c r="H589">
        <v>7159</v>
      </c>
      <c r="I589">
        <v>1.0648324843137311</v>
      </c>
      <c r="J589">
        <v>0.99939901591810165</v>
      </c>
      <c r="K589">
        <v>2069</v>
      </c>
      <c r="L589">
        <v>-4.5351441949605942E-2</v>
      </c>
      <c r="M589">
        <v>-4.4484829902648926</v>
      </c>
      <c r="N589">
        <v>11281</v>
      </c>
      <c r="O589">
        <v>2.4538839235901833E-2</v>
      </c>
      <c r="P589">
        <v>-7.6800420880317688E-2</v>
      </c>
      <c r="Q589">
        <v>-6.1904851347208023E-2</v>
      </c>
      <c r="R589">
        <v>-4.5351441949605942E-2</v>
      </c>
      <c r="S589">
        <v>-2.879999577999115E-2</v>
      </c>
      <c r="T589">
        <v>-1.3902465812861919E-2</v>
      </c>
      <c r="U589" t="s">
        <v>102</v>
      </c>
      <c r="V589" t="s">
        <v>85</v>
      </c>
      <c r="W589">
        <v>67.105133056640625</v>
      </c>
    </row>
    <row r="590" spans="1:23" x14ac:dyDescent="0.25">
      <c r="A590" s="48" t="str">
        <f t="shared" si="9"/>
        <v>42180All8_7AllMulti</v>
      </c>
      <c r="B590" s="7" t="s">
        <v>18</v>
      </c>
      <c r="C590" s="35">
        <v>42180</v>
      </c>
      <c r="D590">
        <v>7</v>
      </c>
      <c r="E590" t="s">
        <v>113</v>
      </c>
      <c r="F590">
        <v>1.0735168036630558</v>
      </c>
      <c r="G590">
        <v>0.96505649923591053</v>
      </c>
      <c r="H590">
        <v>7159</v>
      </c>
      <c r="I590">
        <v>1.1211620840685272</v>
      </c>
      <c r="J590">
        <v>1.0461382781573558</v>
      </c>
      <c r="K590">
        <v>2069</v>
      </c>
      <c r="L590">
        <v>-4.7645282000303268E-2</v>
      </c>
      <c r="M590">
        <v>-4.4382424354553223</v>
      </c>
      <c r="N590">
        <v>11281</v>
      </c>
      <c r="O590">
        <v>2.5671901181340218E-2</v>
      </c>
      <c r="P590">
        <v>-8.0546393990516663E-2</v>
      </c>
      <c r="Q590">
        <v>-6.496303528547287E-2</v>
      </c>
      <c r="R590">
        <v>-4.7645282000303268E-2</v>
      </c>
      <c r="S590">
        <v>-3.0329585075378418E-2</v>
      </c>
      <c r="T590">
        <v>-1.4744173735380173E-2</v>
      </c>
      <c r="U590" t="s">
        <v>18</v>
      </c>
      <c r="V590" t="s">
        <v>85</v>
      </c>
      <c r="W590">
        <v>70.713058471679688</v>
      </c>
    </row>
    <row r="591" spans="1:23" x14ac:dyDescent="0.25">
      <c r="A591" s="48" t="str">
        <f t="shared" si="9"/>
        <v>42180All8_7SmartAC-onlyMulti</v>
      </c>
      <c r="B591" s="7" t="s">
        <v>18</v>
      </c>
      <c r="C591" s="35">
        <v>42180</v>
      </c>
      <c r="D591">
        <v>7</v>
      </c>
      <c r="E591" t="s">
        <v>113</v>
      </c>
      <c r="F591">
        <v>1.0735168036630558</v>
      </c>
      <c r="G591">
        <v>0.96505649923591053</v>
      </c>
      <c r="H591">
        <v>7159</v>
      </c>
      <c r="I591">
        <v>1.1211620840685272</v>
      </c>
      <c r="J591">
        <v>1.0461382781573558</v>
      </c>
      <c r="K591">
        <v>2069</v>
      </c>
      <c r="L591">
        <v>-4.7645282000303268E-2</v>
      </c>
      <c r="M591">
        <v>-4.4382424354553223</v>
      </c>
      <c r="N591">
        <v>11281</v>
      </c>
      <c r="O591">
        <v>2.5671901181340218E-2</v>
      </c>
      <c r="P591">
        <v>-8.0546393990516663E-2</v>
      </c>
      <c r="Q591">
        <v>-6.496303528547287E-2</v>
      </c>
      <c r="R591">
        <v>-4.7645282000303268E-2</v>
      </c>
      <c r="S591">
        <v>-3.0329585075378418E-2</v>
      </c>
      <c r="T591">
        <v>-1.4744173735380173E-2</v>
      </c>
      <c r="U591" t="s">
        <v>102</v>
      </c>
      <c r="V591" t="s">
        <v>85</v>
      </c>
      <c r="W591">
        <v>70.713058471679688</v>
      </c>
    </row>
    <row r="592" spans="1:23" x14ac:dyDescent="0.25">
      <c r="A592" s="48" t="str">
        <f t="shared" si="9"/>
        <v>42180All8_8AllMulti</v>
      </c>
      <c r="B592" s="7" t="s">
        <v>18</v>
      </c>
      <c r="C592" s="35">
        <v>42180</v>
      </c>
      <c r="D592">
        <v>8</v>
      </c>
      <c r="E592" t="s">
        <v>113</v>
      </c>
      <c r="F592">
        <v>1.094033862370275</v>
      </c>
      <c r="G592">
        <v>1.0754700574445031</v>
      </c>
      <c r="H592">
        <v>7159</v>
      </c>
      <c r="I592">
        <v>1.1321080726164998</v>
      </c>
      <c r="J592">
        <v>1.1729524739882875</v>
      </c>
      <c r="K592">
        <v>2069</v>
      </c>
      <c r="L592">
        <v>-3.8074210286140442E-2</v>
      </c>
      <c r="M592">
        <v>-3.4801673889160156</v>
      </c>
      <c r="N592">
        <v>11281</v>
      </c>
      <c r="O592">
        <v>2.8749456629157066E-2</v>
      </c>
      <c r="P592">
        <v>-7.4919514358043671E-2</v>
      </c>
      <c r="Q592">
        <v>-5.7468019425868988E-2</v>
      </c>
      <c r="R592">
        <v>-3.8074210286140442E-2</v>
      </c>
      <c r="S592">
        <v>-1.8682701513171196E-2</v>
      </c>
      <c r="T592">
        <v>-1.2289066798985004E-3</v>
      </c>
      <c r="U592" t="s">
        <v>18</v>
      </c>
      <c r="V592" t="s">
        <v>85</v>
      </c>
      <c r="W592">
        <v>75.547645568847656</v>
      </c>
    </row>
    <row r="593" spans="1:23" x14ac:dyDescent="0.25">
      <c r="A593" s="48" t="str">
        <f t="shared" si="9"/>
        <v>42180All8_8SmartAC-onlyMulti</v>
      </c>
      <c r="B593" s="7" t="s">
        <v>18</v>
      </c>
      <c r="C593" s="35">
        <v>42180</v>
      </c>
      <c r="D593">
        <v>8</v>
      </c>
      <c r="E593" t="s">
        <v>113</v>
      </c>
      <c r="F593">
        <v>1.094033862370275</v>
      </c>
      <c r="G593">
        <v>1.0754700574445031</v>
      </c>
      <c r="H593">
        <v>7159</v>
      </c>
      <c r="I593">
        <v>1.1321080726164998</v>
      </c>
      <c r="J593">
        <v>1.1729524739882875</v>
      </c>
      <c r="K593">
        <v>2069</v>
      </c>
      <c r="L593">
        <v>-3.8074210286140442E-2</v>
      </c>
      <c r="M593">
        <v>-3.4801673889160156</v>
      </c>
      <c r="N593">
        <v>11281</v>
      </c>
      <c r="O593">
        <v>2.8749456629157066E-2</v>
      </c>
      <c r="P593">
        <v>-7.4919514358043671E-2</v>
      </c>
      <c r="Q593">
        <v>-5.7468019425868988E-2</v>
      </c>
      <c r="R593">
        <v>-3.8074210286140442E-2</v>
      </c>
      <c r="S593">
        <v>-1.8682701513171196E-2</v>
      </c>
      <c r="T593">
        <v>-1.2289066798985004E-3</v>
      </c>
      <c r="U593" t="s">
        <v>102</v>
      </c>
      <c r="V593" t="s">
        <v>85</v>
      </c>
      <c r="W593">
        <v>75.547645568847656</v>
      </c>
    </row>
    <row r="594" spans="1:23" x14ac:dyDescent="0.25">
      <c r="A594" s="48" t="str">
        <f t="shared" si="9"/>
        <v>42180All8_9AllMulti</v>
      </c>
      <c r="B594" s="7" t="s">
        <v>18</v>
      </c>
      <c r="C594" s="35">
        <v>42180</v>
      </c>
      <c r="D594">
        <v>9</v>
      </c>
      <c r="E594" t="s">
        <v>113</v>
      </c>
      <c r="F594">
        <v>1.0008709266076099</v>
      </c>
      <c r="G594">
        <v>1.3354797080896708</v>
      </c>
      <c r="H594">
        <v>7159</v>
      </c>
      <c r="I594">
        <v>1.0421796004317863</v>
      </c>
      <c r="J594">
        <v>1.4137319383876998</v>
      </c>
      <c r="K594">
        <v>2069</v>
      </c>
      <c r="L594">
        <v>-4.1308674961328506E-2</v>
      </c>
      <c r="M594">
        <v>-4.1272726058959961</v>
      </c>
      <c r="N594">
        <v>11281</v>
      </c>
      <c r="O594">
        <v>3.4858573228120804E-2</v>
      </c>
      <c r="P594">
        <v>-8.5983425378799438E-2</v>
      </c>
      <c r="Q594">
        <v>-6.4823567867279053E-2</v>
      </c>
      <c r="R594">
        <v>-4.1308674961328506E-2</v>
      </c>
      <c r="S594">
        <v>-1.779656670987606E-2</v>
      </c>
      <c r="T594">
        <v>3.366072429344058E-3</v>
      </c>
      <c r="U594" t="s">
        <v>18</v>
      </c>
      <c r="V594" t="s">
        <v>85</v>
      </c>
      <c r="W594">
        <v>80.425140380859375</v>
      </c>
    </row>
    <row r="595" spans="1:23" x14ac:dyDescent="0.25">
      <c r="A595" s="48" t="str">
        <f t="shared" si="9"/>
        <v>42180All8_9SmartAC-onlyMulti</v>
      </c>
      <c r="B595" s="7" t="s">
        <v>18</v>
      </c>
      <c r="C595" s="35">
        <v>42180</v>
      </c>
      <c r="D595">
        <v>9</v>
      </c>
      <c r="E595" t="s">
        <v>113</v>
      </c>
      <c r="F595">
        <v>1.0008709266076099</v>
      </c>
      <c r="G595">
        <v>1.3354797080896708</v>
      </c>
      <c r="H595">
        <v>7159</v>
      </c>
      <c r="I595">
        <v>1.0421796004317863</v>
      </c>
      <c r="J595">
        <v>1.4137319383876998</v>
      </c>
      <c r="K595">
        <v>2069</v>
      </c>
      <c r="L595">
        <v>-4.1308674961328506E-2</v>
      </c>
      <c r="M595">
        <v>-4.1272726058959961</v>
      </c>
      <c r="N595">
        <v>11281</v>
      </c>
      <c r="O595">
        <v>3.4858573228120804E-2</v>
      </c>
      <c r="P595">
        <v>-8.5983425378799438E-2</v>
      </c>
      <c r="Q595">
        <v>-6.4823567867279053E-2</v>
      </c>
      <c r="R595">
        <v>-4.1308674961328506E-2</v>
      </c>
      <c r="S595">
        <v>-1.779656670987606E-2</v>
      </c>
      <c r="T595">
        <v>3.366072429344058E-3</v>
      </c>
      <c r="U595" t="s">
        <v>102</v>
      </c>
      <c r="V595" t="s">
        <v>85</v>
      </c>
      <c r="W595">
        <v>80.425140380859375</v>
      </c>
    </row>
    <row r="596" spans="1:23" x14ac:dyDescent="0.25">
      <c r="A596" s="48" t="str">
        <f t="shared" si="9"/>
        <v>42180All8_10AllMulti</v>
      </c>
      <c r="B596" s="7" t="s">
        <v>18</v>
      </c>
      <c r="C596" s="35">
        <v>42180</v>
      </c>
      <c r="D596">
        <v>10</v>
      </c>
      <c r="E596" t="s">
        <v>113</v>
      </c>
      <c r="F596">
        <v>0.90127180554485242</v>
      </c>
      <c r="G596">
        <v>1.7127815941532183</v>
      </c>
      <c r="H596">
        <v>7159</v>
      </c>
      <c r="I596">
        <v>0.92994310157816273</v>
      </c>
      <c r="J596">
        <v>1.7540660443907183</v>
      </c>
      <c r="K596">
        <v>2069</v>
      </c>
      <c r="L596">
        <v>-2.8671296313405037E-2</v>
      </c>
      <c r="M596">
        <v>-3.181204080581665</v>
      </c>
      <c r="N596">
        <v>11281</v>
      </c>
      <c r="O596">
        <v>4.3552849441766739E-2</v>
      </c>
      <c r="P596">
        <v>-8.4488630294799805E-2</v>
      </c>
      <c r="Q596">
        <v>-5.8051176369190216E-2</v>
      </c>
      <c r="R596">
        <v>-2.8671296313405037E-2</v>
      </c>
      <c r="S596">
        <v>7.0510065415874124E-4</v>
      </c>
      <c r="T596">
        <v>2.7146035805344582E-2</v>
      </c>
      <c r="U596" t="s">
        <v>18</v>
      </c>
      <c r="V596" t="s">
        <v>85</v>
      </c>
      <c r="W596">
        <v>84.771476745605469</v>
      </c>
    </row>
    <row r="597" spans="1:23" x14ac:dyDescent="0.25">
      <c r="A597" s="48" t="str">
        <f t="shared" si="9"/>
        <v>42180All8_10SmartAC-onlyMulti</v>
      </c>
      <c r="B597" s="7" t="s">
        <v>18</v>
      </c>
      <c r="C597" s="35">
        <v>42180</v>
      </c>
      <c r="D597">
        <v>10</v>
      </c>
      <c r="E597" t="s">
        <v>113</v>
      </c>
      <c r="F597">
        <v>0.90127180554485242</v>
      </c>
      <c r="G597">
        <v>1.7127815941532183</v>
      </c>
      <c r="H597">
        <v>7159</v>
      </c>
      <c r="I597">
        <v>0.92994310157816273</v>
      </c>
      <c r="J597">
        <v>1.7540660443907183</v>
      </c>
      <c r="K597">
        <v>2069</v>
      </c>
      <c r="L597">
        <v>-2.8671296313405037E-2</v>
      </c>
      <c r="M597">
        <v>-3.181204080581665</v>
      </c>
      <c r="N597">
        <v>11281</v>
      </c>
      <c r="O597">
        <v>4.3552849441766739E-2</v>
      </c>
      <c r="P597">
        <v>-8.4488630294799805E-2</v>
      </c>
      <c r="Q597">
        <v>-5.8051176369190216E-2</v>
      </c>
      <c r="R597">
        <v>-2.8671296313405037E-2</v>
      </c>
      <c r="S597">
        <v>7.0510065415874124E-4</v>
      </c>
      <c r="T597">
        <v>2.7146035805344582E-2</v>
      </c>
      <c r="U597" t="s">
        <v>102</v>
      </c>
      <c r="V597" t="s">
        <v>85</v>
      </c>
      <c r="W597">
        <v>84.771476745605469</v>
      </c>
    </row>
    <row r="598" spans="1:23" x14ac:dyDescent="0.25">
      <c r="A598" s="48" t="str">
        <f t="shared" si="9"/>
        <v>42180All8_11AllMulti</v>
      </c>
      <c r="B598" s="7" t="s">
        <v>18</v>
      </c>
      <c r="C598" s="35">
        <v>42180</v>
      </c>
      <c r="D598">
        <v>11</v>
      </c>
      <c r="E598" t="s">
        <v>113</v>
      </c>
      <c r="F598">
        <v>0.8871578212701412</v>
      </c>
      <c r="G598">
        <v>2.0812372337310365</v>
      </c>
      <c r="H598">
        <v>7159</v>
      </c>
      <c r="I598">
        <v>0.92786991217277093</v>
      </c>
      <c r="J598">
        <v>2.1918152507193716</v>
      </c>
      <c r="K598">
        <v>2069</v>
      </c>
      <c r="L598">
        <v>-4.0712092071771622E-2</v>
      </c>
      <c r="M598">
        <v>-4.5890469551086426</v>
      </c>
      <c r="N598">
        <v>11281</v>
      </c>
      <c r="O598">
        <v>5.4101478308439255E-2</v>
      </c>
      <c r="P598">
        <v>-0.11004854738712311</v>
      </c>
      <c r="Q598">
        <v>-7.7207870781421661E-2</v>
      </c>
      <c r="R598">
        <v>-4.0712092071771622E-2</v>
      </c>
      <c r="S598">
        <v>-4.2206449434161186E-3</v>
      </c>
      <c r="T598">
        <v>2.8624363243579865E-2</v>
      </c>
      <c r="U598" t="s">
        <v>18</v>
      </c>
      <c r="V598" t="s">
        <v>85</v>
      </c>
      <c r="W598">
        <v>88.381263732910156</v>
      </c>
    </row>
    <row r="599" spans="1:23" x14ac:dyDescent="0.25">
      <c r="A599" s="48" t="str">
        <f t="shared" si="9"/>
        <v>42180All8_11SmartAC-onlyMulti</v>
      </c>
      <c r="B599" s="7" t="s">
        <v>18</v>
      </c>
      <c r="C599" s="35">
        <v>42180</v>
      </c>
      <c r="D599">
        <v>11</v>
      </c>
      <c r="E599" t="s">
        <v>113</v>
      </c>
      <c r="F599">
        <v>0.8871578212701412</v>
      </c>
      <c r="G599">
        <v>2.0812372337310365</v>
      </c>
      <c r="H599">
        <v>7159</v>
      </c>
      <c r="I599">
        <v>0.92786991217277093</v>
      </c>
      <c r="J599">
        <v>2.1918152507193716</v>
      </c>
      <c r="K599">
        <v>2069</v>
      </c>
      <c r="L599">
        <v>-4.0712092071771622E-2</v>
      </c>
      <c r="M599">
        <v>-4.5890469551086426</v>
      </c>
      <c r="N599">
        <v>11281</v>
      </c>
      <c r="O599">
        <v>5.4101478308439255E-2</v>
      </c>
      <c r="P599">
        <v>-0.11004854738712311</v>
      </c>
      <c r="Q599">
        <v>-7.7207870781421661E-2</v>
      </c>
      <c r="R599">
        <v>-4.0712092071771622E-2</v>
      </c>
      <c r="S599">
        <v>-4.2206449434161186E-3</v>
      </c>
      <c r="T599">
        <v>2.8624363243579865E-2</v>
      </c>
      <c r="U599" t="s">
        <v>102</v>
      </c>
      <c r="V599" t="s">
        <v>85</v>
      </c>
      <c r="W599">
        <v>88.381263732910156</v>
      </c>
    </row>
    <row r="600" spans="1:23" x14ac:dyDescent="0.25">
      <c r="A600" s="48" t="str">
        <f t="shared" si="9"/>
        <v>42180All8_12AllMulti</v>
      </c>
      <c r="B600" s="7" t="s">
        <v>18</v>
      </c>
      <c r="C600" s="35">
        <v>42180</v>
      </c>
      <c r="D600">
        <v>12</v>
      </c>
      <c r="E600" t="s">
        <v>113</v>
      </c>
      <c r="F600">
        <v>0.95885610719654957</v>
      </c>
      <c r="G600">
        <v>2.3725590434948507</v>
      </c>
      <c r="H600">
        <v>7159</v>
      </c>
      <c r="I600">
        <v>1.0340588541697078</v>
      </c>
      <c r="J600">
        <v>2.5346904757091693</v>
      </c>
      <c r="K600">
        <v>2069</v>
      </c>
      <c r="L600">
        <v>-7.520274817943573E-2</v>
      </c>
      <c r="M600">
        <v>-7.8429646492004395</v>
      </c>
      <c r="N600">
        <v>11281</v>
      </c>
      <c r="O600">
        <v>6.238178163766861E-2</v>
      </c>
      <c r="P600">
        <v>-0.15515123307704926</v>
      </c>
      <c r="Q600">
        <v>-0.11728425323963165</v>
      </c>
      <c r="R600">
        <v>-7.520274817943573E-2</v>
      </c>
      <c r="S600">
        <v>-3.3126235008239746E-2</v>
      </c>
      <c r="T600">
        <v>4.7457432374358177E-3</v>
      </c>
      <c r="U600" t="s">
        <v>18</v>
      </c>
      <c r="V600" t="s">
        <v>85</v>
      </c>
      <c r="W600">
        <v>91.659690856933594</v>
      </c>
    </row>
    <row r="601" spans="1:23" x14ac:dyDescent="0.25">
      <c r="A601" s="48" t="str">
        <f t="shared" si="9"/>
        <v>42180All8_12SmartAC-onlyMulti</v>
      </c>
      <c r="B601" s="7" t="s">
        <v>18</v>
      </c>
      <c r="C601" s="35">
        <v>42180</v>
      </c>
      <c r="D601">
        <v>12</v>
      </c>
      <c r="E601" t="s">
        <v>113</v>
      </c>
      <c r="F601">
        <v>0.95885610719654957</v>
      </c>
      <c r="G601">
        <v>2.3725590434948507</v>
      </c>
      <c r="H601">
        <v>7159</v>
      </c>
      <c r="I601">
        <v>1.0340588541697078</v>
      </c>
      <c r="J601">
        <v>2.5346904757091693</v>
      </c>
      <c r="K601">
        <v>2069</v>
      </c>
      <c r="L601">
        <v>-7.520274817943573E-2</v>
      </c>
      <c r="M601">
        <v>-7.8429646492004395</v>
      </c>
      <c r="N601">
        <v>11281</v>
      </c>
      <c r="O601">
        <v>6.238178163766861E-2</v>
      </c>
      <c r="P601">
        <v>-0.15515123307704926</v>
      </c>
      <c r="Q601">
        <v>-0.11728425323963165</v>
      </c>
      <c r="R601">
        <v>-7.520274817943573E-2</v>
      </c>
      <c r="S601">
        <v>-3.3126235008239746E-2</v>
      </c>
      <c r="T601">
        <v>4.7457432374358177E-3</v>
      </c>
      <c r="U601" t="s">
        <v>102</v>
      </c>
      <c r="V601" t="s">
        <v>85</v>
      </c>
      <c r="W601">
        <v>91.659690856933594</v>
      </c>
    </row>
    <row r="602" spans="1:23" x14ac:dyDescent="0.25">
      <c r="A602" s="48" t="str">
        <f t="shared" si="9"/>
        <v>42180All8_13AllMulti</v>
      </c>
      <c r="B602" s="7" t="s">
        <v>18</v>
      </c>
      <c r="C602" s="35">
        <v>42180</v>
      </c>
      <c r="D602">
        <v>13</v>
      </c>
      <c r="E602" t="s">
        <v>113</v>
      </c>
      <c r="F602">
        <v>1.1270209117627894</v>
      </c>
      <c r="G602">
        <v>2.568276229435968</v>
      </c>
      <c r="H602">
        <v>7159</v>
      </c>
      <c r="I602">
        <v>1.1221589024664922</v>
      </c>
      <c r="J602">
        <v>2.7374714375468043</v>
      </c>
      <c r="K602">
        <v>2069</v>
      </c>
      <c r="L602">
        <v>4.8620090819895267E-3</v>
      </c>
      <c r="M602">
        <v>0.43140363693237305</v>
      </c>
      <c r="N602">
        <v>11281</v>
      </c>
      <c r="O602">
        <v>6.7403875291347504E-2</v>
      </c>
      <c r="P602">
        <v>-8.1522800028324127E-2</v>
      </c>
      <c r="Q602">
        <v>-4.060729593038559E-2</v>
      </c>
      <c r="R602">
        <v>4.8620090819895267E-3</v>
      </c>
      <c r="S602">
        <v>5.0325922667980194E-2</v>
      </c>
      <c r="T602">
        <v>9.1246813535690308E-2</v>
      </c>
      <c r="U602" t="s">
        <v>18</v>
      </c>
      <c r="V602" t="s">
        <v>85</v>
      </c>
      <c r="W602">
        <v>94.611381530761719</v>
      </c>
    </row>
    <row r="603" spans="1:23" x14ac:dyDescent="0.25">
      <c r="A603" s="48" t="str">
        <f t="shared" si="9"/>
        <v>42180All8_13SmartAC-onlyMulti</v>
      </c>
      <c r="B603" s="7" t="s">
        <v>18</v>
      </c>
      <c r="C603" s="35">
        <v>42180</v>
      </c>
      <c r="D603">
        <v>13</v>
      </c>
      <c r="E603" t="s">
        <v>113</v>
      </c>
      <c r="F603">
        <v>1.1270209117627894</v>
      </c>
      <c r="G603">
        <v>2.568276229435968</v>
      </c>
      <c r="H603">
        <v>7159</v>
      </c>
      <c r="I603">
        <v>1.1221589024664922</v>
      </c>
      <c r="J603">
        <v>2.7374714375468043</v>
      </c>
      <c r="K603">
        <v>2069</v>
      </c>
      <c r="L603">
        <v>4.8620090819895267E-3</v>
      </c>
      <c r="M603">
        <v>0.43140363693237305</v>
      </c>
      <c r="N603">
        <v>11281</v>
      </c>
      <c r="O603">
        <v>6.7403875291347504E-2</v>
      </c>
      <c r="P603">
        <v>-8.1522800028324127E-2</v>
      </c>
      <c r="Q603">
        <v>-4.060729593038559E-2</v>
      </c>
      <c r="R603">
        <v>4.8620090819895267E-3</v>
      </c>
      <c r="S603">
        <v>5.0325922667980194E-2</v>
      </c>
      <c r="T603">
        <v>9.1246813535690308E-2</v>
      </c>
      <c r="U603" t="s">
        <v>102</v>
      </c>
      <c r="V603" t="s">
        <v>85</v>
      </c>
      <c r="W603">
        <v>94.611381530761719</v>
      </c>
    </row>
    <row r="604" spans="1:23" x14ac:dyDescent="0.25">
      <c r="A604" s="48" t="str">
        <f t="shared" si="9"/>
        <v>42180All8_14AllMulti</v>
      </c>
      <c r="B604" s="7" t="s">
        <v>18</v>
      </c>
      <c r="C604" s="35">
        <v>42180</v>
      </c>
      <c r="D604">
        <v>14</v>
      </c>
      <c r="E604" t="s">
        <v>113</v>
      </c>
      <c r="F604">
        <v>1.4301936097639278</v>
      </c>
      <c r="G604">
        <v>2.7563233962063811</v>
      </c>
      <c r="H604">
        <v>7159</v>
      </c>
      <c r="I604">
        <v>1.2938357647194123</v>
      </c>
      <c r="J604">
        <v>2.8013151178569866</v>
      </c>
      <c r="K604">
        <v>2069</v>
      </c>
      <c r="L604">
        <v>0.13635784387588501</v>
      </c>
      <c r="M604">
        <v>9.5342226028442383</v>
      </c>
      <c r="N604">
        <v>11281</v>
      </c>
      <c r="O604">
        <v>6.9671064615249634E-2</v>
      </c>
      <c r="P604">
        <v>4.7067407518625259E-2</v>
      </c>
      <c r="Q604">
        <v>8.9359134435653687E-2</v>
      </c>
      <c r="R604">
        <v>0.13635784387588501</v>
      </c>
      <c r="S604">
        <v>0.18335098028182983</v>
      </c>
      <c r="T604">
        <v>0.22564828395843506</v>
      </c>
      <c r="U604" t="s">
        <v>18</v>
      </c>
      <c r="V604" t="s">
        <v>85</v>
      </c>
      <c r="W604">
        <v>96.874481201171875</v>
      </c>
    </row>
    <row r="605" spans="1:23" x14ac:dyDescent="0.25">
      <c r="A605" s="48" t="str">
        <f t="shared" si="9"/>
        <v>42180All8_14SmartAC-onlyMulti</v>
      </c>
      <c r="B605" s="7" t="s">
        <v>18</v>
      </c>
      <c r="C605" s="35">
        <v>42180</v>
      </c>
      <c r="D605">
        <v>14</v>
      </c>
      <c r="E605" t="s">
        <v>113</v>
      </c>
      <c r="F605">
        <v>1.4301936097639278</v>
      </c>
      <c r="G605">
        <v>2.7563233962063811</v>
      </c>
      <c r="H605">
        <v>7159</v>
      </c>
      <c r="I605">
        <v>1.2938357647194123</v>
      </c>
      <c r="J605">
        <v>2.8013151178569866</v>
      </c>
      <c r="K605">
        <v>2069</v>
      </c>
      <c r="L605">
        <v>0.13635784387588501</v>
      </c>
      <c r="M605">
        <v>9.5342226028442383</v>
      </c>
      <c r="N605">
        <v>11281</v>
      </c>
      <c r="O605">
        <v>6.9671064615249634E-2</v>
      </c>
      <c r="P605">
        <v>4.7067407518625259E-2</v>
      </c>
      <c r="Q605">
        <v>8.9359134435653687E-2</v>
      </c>
      <c r="R605">
        <v>0.13635784387588501</v>
      </c>
      <c r="S605">
        <v>0.18335098028182983</v>
      </c>
      <c r="T605">
        <v>0.22564828395843506</v>
      </c>
      <c r="U605" t="s">
        <v>102</v>
      </c>
      <c r="V605" t="s">
        <v>85</v>
      </c>
      <c r="W605">
        <v>96.874481201171875</v>
      </c>
    </row>
    <row r="606" spans="1:23" x14ac:dyDescent="0.25">
      <c r="A606" s="48" t="str">
        <f t="shared" si="9"/>
        <v>42180All8_15AllMulti</v>
      </c>
      <c r="B606" s="7" t="s">
        <v>18</v>
      </c>
      <c r="C606" s="35">
        <v>42180</v>
      </c>
      <c r="D606">
        <v>15</v>
      </c>
      <c r="E606" t="s">
        <v>113</v>
      </c>
      <c r="F606">
        <v>1.8008264809534997</v>
      </c>
      <c r="G606">
        <v>2.8915345276701574</v>
      </c>
      <c r="H606">
        <v>7159</v>
      </c>
      <c r="I606">
        <v>1.6409374756490183</v>
      </c>
      <c r="J606">
        <v>2.9490740471482568</v>
      </c>
      <c r="K606">
        <v>2069</v>
      </c>
      <c r="L606">
        <v>0.15988901257514954</v>
      </c>
      <c r="M606">
        <v>8.8786458969116211</v>
      </c>
      <c r="N606">
        <v>11281</v>
      </c>
      <c r="O606">
        <v>7.3289796710014343E-2</v>
      </c>
      <c r="P606">
        <v>6.5960809588432312E-2</v>
      </c>
      <c r="Q606">
        <v>0.1104491800069809</v>
      </c>
      <c r="R606">
        <v>0.15988901257514954</v>
      </c>
      <c r="S606">
        <v>0.2093229740858078</v>
      </c>
      <c r="T606">
        <v>0.25381723046302795</v>
      </c>
      <c r="U606" t="s">
        <v>18</v>
      </c>
      <c r="V606" t="s">
        <v>85</v>
      </c>
      <c r="W606">
        <v>98.071182250976563</v>
      </c>
    </row>
    <row r="607" spans="1:23" x14ac:dyDescent="0.25">
      <c r="A607" s="48" t="str">
        <f t="shared" si="9"/>
        <v>42180All8_15SmartAC-onlyMulti</v>
      </c>
      <c r="B607" s="7" t="s">
        <v>18</v>
      </c>
      <c r="C607" s="35">
        <v>42180</v>
      </c>
      <c r="D607">
        <v>15</v>
      </c>
      <c r="E607" t="s">
        <v>113</v>
      </c>
      <c r="F607">
        <v>1.8008264809534997</v>
      </c>
      <c r="G607">
        <v>2.8915345276701574</v>
      </c>
      <c r="H607">
        <v>7159</v>
      </c>
      <c r="I607">
        <v>1.6409374756490183</v>
      </c>
      <c r="J607">
        <v>2.9490740471482568</v>
      </c>
      <c r="K607">
        <v>2069</v>
      </c>
      <c r="L607">
        <v>0.15988901257514954</v>
      </c>
      <c r="M607">
        <v>8.8786458969116211</v>
      </c>
      <c r="N607">
        <v>11281</v>
      </c>
      <c r="O607">
        <v>7.3289796710014343E-2</v>
      </c>
      <c r="P607">
        <v>6.5960809588432312E-2</v>
      </c>
      <c r="Q607">
        <v>0.1104491800069809</v>
      </c>
      <c r="R607">
        <v>0.15988901257514954</v>
      </c>
      <c r="S607">
        <v>0.2093229740858078</v>
      </c>
      <c r="T607">
        <v>0.25381723046302795</v>
      </c>
      <c r="U607" t="s">
        <v>102</v>
      </c>
      <c r="V607" t="s">
        <v>85</v>
      </c>
      <c r="W607">
        <v>98.071182250976563</v>
      </c>
    </row>
    <row r="608" spans="1:23" x14ac:dyDescent="0.25">
      <c r="A608" s="48" t="str">
        <f t="shared" si="9"/>
        <v>42180All8_16AllMulti</v>
      </c>
      <c r="B608" s="7" t="s">
        <v>18</v>
      </c>
      <c r="C608" s="35">
        <v>42180</v>
      </c>
      <c r="D608">
        <v>16</v>
      </c>
      <c r="E608" t="s">
        <v>113</v>
      </c>
      <c r="F608">
        <v>2.27512034653199</v>
      </c>
      <c r="G608">
        <v>2.9381894504727883</v>
      </c>
      <c r="H608">
        <v>7159</v>
      </c>
      <c r="I608">
        <v>2.3924207419641719</v>
      </c>
      <c r="J608">
        <v>3.153364702390244</v>
      </c>
      <c r="K608">
        <v>2069</v>
      </c>
      <c r="L608">
        <v>-0.11730039864778519</v>
      </c>
      <c r="M608">
        <v>-5.1557884216308594</v>
      </c>
      <c r="N608">
        <v>11281</v>
      </c>
      <c r="O608">
        <v>7.753666490316391E-2</v>
      </c>
      <c r="P608">
        <v>-0.21667139232158661</v>
      </c>
      <c r="Q608">
        <v>-0.1696050763130188</v>
      </c>
      <c r="R608">
        <v>-0.11730039864778519</v>
      </c>
      <c r="S608">
        <v>-6.5001919865608215E-2</v>
      </c>
      <c r="T608">
        <v>-1.7929408699274063E-2</v>
      </c>
      <c r="U608" t="s">
        <v>18</v>
      </c>
      <c r="V608" t="s">
        <v>85</v>
      </c>
      <c r="W608">
        <v>97.676536560058594</v>
      </c>
    </row>
    <row r="609" spans="1:23" x14ac:dyDescent="0.25">
      <c r="A609" s="48" t="str">
        <f t="shared" si="9"/>
        <v>42180All8_16SmartAC-onlyMulti</v>
      </c>
      <c r="B609" s="7" t="s">
        <v>18</v>
      </c>
      <c r="C609" s="35">
        <v>42180</v>
      </c>
      <c r="D609">
        <v>16</v>
      </c>
      <c r="E609" t="s">
        <v>113</v>
      </c>
      <c r="F609">
        <v>2.27512034653199</v>
      </c>
      <c r="G609">
        <v>2.9381894504727883</v>
      </c>
      <c r="H609">
        <v>7159</v>
      </c>
      <c r="I609">
        <v>2.3924207419641719</v>
      </c>
      <c r="J609">
        <v>3.153364702390244</v>
      </c>
      <c r="K609">
        <v>2069</v>
      </c>
      <c r="L609">
        <v>-0.11730039864778519</v>
      </c>
      <c r="M609">
        <v>-5.1557884216308594</v>
      </c>
      <c r="N609">
        <v>11281</v>
      </c>
      <c r="O609">
        <v>7.753666490316391E-2</v>
      </c>
      <c r="P609">
        <v>-0.21667139232158661</v>
      </c>
      <c r="Q609">
        <v>-0.1696050763130188</v>
      </c>
      <c r="R609">
        <v>-0.11730039864778519</v>
      </c>
      <c r="S609">
        <v>-6.5001919865608215E-2</v>
      </c>
      <c r="T609">
        <v>-1.7929408699274063E-2</v>
      </c>
      <c r="U609" t="s">
        <v>102</v>
      </c>
      <c r="V609" t="s">
        <v>85</v>
      </c>
      <c r="W609">
        <v>97.676536560058594</v>
      </c>
    </row>
    <row r="610" spans="1:23" x14ac:dyDescent="0.25">
      <c r="A610" s="48" t="str">
        <f t="shared" si="9"/>
        <v>42180All8_17AllMulti</v>
      </c>
      <c r="B610" s="7" t="s">
        <v>18</v>
      </c>
      <c r="C610" s="35">
        <v>42180</v>
      </c>
      <c r="D610">
        <v>17</v>
      </c>
      <c r="E610" t="s">
        <v>113</v>
      </c>
      <c r="F610">
        <v>2.7832662373035117</v>
      </c>
      <c r="G610">
        <v>2.912788979517579</v>
      </c>
      <c r="H610">
        <v>7159</v>
      </c>
      <c r="I610">
        <v>2.8622680583923641</v>
      </c>
      <c r="J610">
        <v>3.1400592672125693</v>
      </c>
      <c r="K610">
        <v>2069</v>
      </c>
      <c r="L610">
        <v>-7.9001821577548981E-2</v>
      </c>
      <c r="M610">
        <v>-2.8384571075439453</v>
      </c>
      <c r="N610">
        <v>11281</v>
      </c>
      <c r="O610">
        <v>7.7140800654888153E-2</v>
      </c>
      <c r="P610">
        <v>-0.17786547541618347</v>
      </c>
      <c r="Q610">
        <v>-0.13103945553302765</v>
      </c>
      <c r="R610">
        <v>-7.9001821577548981E-2</v>
      </c>
      <c r="S610">
        <v>-2.6970351114869118E-2</v>
      </c>
      <c r="T610">
        <v>1.9861828535795212E-2</v>
      </c>
      <c r="U610" t="s">
        <v>18</v>
      </c>
      <c r="V610" t="s">
        <v>85</v>
      </c>
      <c r="W610">
        <v>97.198211669921875</v>
      </c>
    </row>
    <row r="611" spans="1:23" x14ac:dyDescent="0.25">
      <c r="A611" s="48" t="str">
        <f t="shared" si="9"/>
        <v>42180All8_17SmartAC-onlyMulti</v>
      </c>
      <c r="B611" s="7" t="s">
        <v>18</v>
      </c>
      <c r="C611" s="35">
        <v>42180</v>
      </c>
      <c r="D611">
        <v>17</v>
      </c>
      <c r="E611" t="s">
        <v>113</v>
      </c>
      <c r="F611">
        <v>2.7832662373035117</v>
      </c>
      <c r="G611">
        <v>2.912788979517579</v>
      </c>
      <c r="H611">
        <v>7159</v>
      </c>
      <c r="I611">
        <v>2.8622680583923641</v>
      </c>
      <c r="J611">
        <v>3.1400592672125693</v>
      </c>
      <c r="K611">
        <v>2069</v>
      </c>
      <c r="L611">
        <v>-7.9001821577548981E-2</v>
      </c>
      <c r="M611">
        <v>-2.8384571075439453</v>
      </c>
      <c r="N611">
        <v>11281</v>
      </c>
      <c r="O611">
        <v>7.7140800654888153E-2</v>
      </c>
      <c r="P611">
        <v>-0.17786547541618347</v>
      </c>
      <c r="Q611">
        <v>-0.13103945553302765</v>
      </c>
      <c r="R611">
        <v>-7.9001821577548981E-2</v>
      </c>
      <c r="S611">
        <v>-2.6970351114869118E-2</v>
      </c>
      <c r="T611">
        <v>1.9861828535795212E-2</v>
      </c>
      <c r="U611" t="s">
        <v>102</v>
      </c>
      <c r="V611" t="s">
        <v>85</v>
      </c>
      <c r="W611">
        <v>97.198211669921875</v>
      </c>
    </row>
    <row r="612" spans="1:23" x14ac:dyDescent="0.25">
      <c r="A612" s="48" t="str">
        <f t="shared" si="9"/>
        <v>42180All8_18AllMulti</v>
      </c>
      <c r="B612" s="7" t="s">
        <v>18</v>
      </c>
      <c r="C612" s="35">
        <v>42180</v>
      </c>
      <c r="D612">
        <v>18</v>
      </c>
      <c r="E612" t="s">
        <v>113</v>
      </c>
      <c r="F612">
        <v>3.233730446926566</v>
      </c>
      <c r="G612">
        <v>2.8330698795672515</v>
      </c>
      <c r="H612">
        <v>7159</v>
      </c>
      <c r="I612">
        <v>3.3398156069622198</v>
      </c>
      <c r="J612">
        <v>2.9971584738761834</v>
      </c>
      <c r="K612">
        <v>2069</v>
      </c>
      <c r="L612">
        <v>-0.1060851588845253</v>
      </c>
      <c r="M612">
        <v>-3.2805814743041992</v>
      </c>
      <c r="N612">
        <v>11281</v>
      </c>
      <c r="O612">
        <v>7.3911011219024658E-2</v>
      </c>
      <c r="P612">
        <v>-0.20080950856208801</v>
      </c>
      <c r="Q612">
        <v>-0.15594404935836792</v>
      </c>
      <c r="R612">
        <v>-0.1060851588845253</v>
      </c>
      <c r="S612">
        <v>-5.6232180446386337E-2</v>
      </c>
      <c r="T612">
        <v>-1.1360807344317436E-2</v>
      </c>
      <c r="U612" t="s">
        <v>18</v>
      </c>
      <c r="V612" t="s">
        <v>85</v>
      </c>
      <c r="W612">
        <v>95.453598022460938</v>
      </c>
    </row>
    <row r="613" spans="1:23" x14ac:dyDescent="0.25">
      <c r="A613" s="48" t="str">
        <f t="shared" si="9"/>
        <v>42180All8_18SmartAC-onlyMulti</v>
      </c>
      <c r="B613" s="7" t="s">
        <v>18</v>
      </c>
      <c r="C613" s="35">
        <v>42180</v>
      </c>
      <c r="D613">
        <v>18</v>
      </c>
      <c r="E613" t="s">
        <v>113</v>
      </c>
      <c r="F613">
        <v>3.233730446926566</v>
      </c>
      <c r="G613">
        <v>2.8330698795672515</v>
      </c>
      <c r="H613">
        <v>7159</v>
      </c>
      <c r="I613">
        <v>3.3398156069622198</v>
      </c>
      <c r="J613">
        <v>2.9971584738761834</v>
      </c>
      <c r="K613">
        <v>2069</v>
      </c>
      <c r="L613">
        <v>-0.1060851588845253</v>
      </c>
      <c r="M613">
        <v>-3.2805814743041992</v>
      </c>
      <c r="N613">
        <v>11281</v>
      </c>
      <c r="O613">
        <v>7.3911011219024658E-2</v>
      </c>
      <c r="P613">
        <v>-0.20080950856208801</v>
      </c>
      <c r="Q613">
        <v>-0.15594404935836792</v>
      </c>
      <c r="R613">
        <v>-0.1060851588845253</v>
      </c>
      <c r="S613">
        <v>-5.6232180446386337E-2</v>
      </c>
      <c r="T613">
        <v>-1.1360807344317436E-2</v>
      </c>
      <c r="U613" t="s">
        <v>102</v>
      </c>
      <c r="V613" t="s">
        <v>85</v>
      </c>
      <c r="W613">
        <v>95.453598022460938</v>
      </c>
    </row>
    <row r="614" spans="1:23" x14ac:dyDescent="0.25">
      <c r="A614" s="48" t="str">
        <f t="shared" si="9"/>
        <v>42180All8_19AllMulti</v>
      </c>
      <c r="B614" s="7" t="s">
        <v>18</v>
      </c>
      <c r="C614" s="35">
        <v>42180</v>
      </c>
      <c r="D614">
        <v>19</v>
      </c>
      <c r="E614" t="s">
        <v>113</v>
      </c>
      <c r="F614">
        <v>3.5706353644950535</v>
      </c>
      <c r="G614">
        <v>2.7760406100075863</v>
      </c>
      <c r="H614">
        <v>7159</v>
      </c>
      <c r="I614">
        <v>3.6539052353879717</v>
      </c>
      <c r="J614">
        <v>2.878442125670055</v>
      </c>
      <c r="K614">
        <v>2069</v>
      </c>
      <c r="L614">
        <v>-8.3269871771335602E-2</v>
      </c>
      <c r="M614">
        <v>-2.3320744037628174</v>
      </c>
      <c r="N614">
        <v>11281</v>
      </c>
      <c r="O614">
        <v>7.1281276643276215E-2</v>
      </c>
      <c r="P614">
        <v>-0.17462395131587982</v>
      </c>
      <c r="Q614">
        <v>-0.13135479390621185</v>
      </c>
      <c r="R614">
        <v>-8.3269871771335602E-2</v>
      </c>
      <c r="S614">
        <v>-3.5190649330615997E-2</v>
      </c>
      <c r="T614">
        <v>8.0842124298214912E-3</v>
      </c>
      <c r="U614" t="s">
        <v>18</v>
      </c>
      <c r="V614" t="s">
        <v>85</v>
      </c>
      <c r="W614">
        <v>91.619537353515625</v>
      </c>
    </row>
    <row r="615" spans="1:23" x14ac:dyDescent="0.25">
      <c r="A615" s="48" t="str">
        <f t="shared" si="9"/>
        <v>42180All8_19SmartAC-onlyMulti</v>
      </c>
      <c r="B615" s="7" t="s">
        <v>18</v>
      </c>
      <c r="C615" s="35">
        <v>42180</v>
      </c>
      <c r="D615">
        <v>19</v>
      </c>
      <c r="E615" t="s">
        <v>113</v>
      </c>
      <c r="F615">
        <v>3.5706353644950535</v>
      </c>
      <c r="G615">
        <v>2.7760406100075863</v>
      </c>
      <c r="H615">
        <v>7159</v>
      </c>
      <c r="I615">
        <v>3.6539052353879717</v>
      </c>
      <c r="J615">
        <v>2.878442125670055</v>
      </c>
      <c r="K615">
        <v>2069</v>
      </c>
      <c r="L615">
        <v>-8.3269871771335602E-2</v>
      </c>
      <c r="M615">
        <v>-2.3320744037628174</v>
      </c>
      <c r="N615">
        <v>11281</v>
      </c>
      <c r="O615">
        <v>7.1281276643276215E-2</v>
      </c>
      <c r="P615">
        <v>-0.17462395131587982</v>
      </c>
      <c r="Q615">
        <v>-0.13135479390621185</v>
      </c>
      <c r="R615">
        <v>-8.3269871771335602E-2</v>
      </c>
      <c r="S615">
        <v>-3.5190649330615997E-2</v>
      </c>
      <c r="T615">
        <v>8.0842124298214912E-3</v>
      </c>
      <c r="U615" t="s">
        <v>102</v>
      </c>
      <c r="V615" t="s">
        <v>85</v>
      </c>
      <c r="W615">
        <v>91.619537353515625</v>
      </c>
    </row>
    <row r="616" spans="1:23" x14ac:dyDescent="0.25">
      <c r="A616" s="48" t="str">
        <f t="shared" si="9"/>
        <v>42180All8_20AllMulti</v>
      </c>
      <c r="B616" s="7" t="s">
        <v>18</v>
      </c>
      <c r="C616" s="35">
        <v>42180</v>
      </c>
      <c r="D616">
        <v>20</v>
      </c>
      <c r="E616" t="s">
        <v>113</v>
      </c>
      <c r="F616">
        <v>3.6011601171192327</v>
      </c>
      <c r="G616">
        <v>2.6725225466747449</v>
      </c>
      <c r="H616">
        <v>7159</v>
      </c>
      <c r="I616">
        <v>3.6291574850091832</v>
      </c>
      <c r="J616">
        <v>2.7551464440660567</v>
      </c>
      <c r="K616">
        <v>2069</v>
      </c>
      <c r="L616">
        <v>-2.7997367084026337E-2</v>
      </c>
      <c r="M616">
        <v>-0.77745413780212402</v>
      </c>
      <c r="N616">
        <v>11281</v>
      </c>
      <c r="O616">
        <v>6.8311922252178192E-2</v>
      </c>
      <c r="P616">
        <v>-0.11554592847824097</v>
      </c>
      <c r="Q616">
        <v>-7.4079222977161407E-2</v>
      </c>
      <c r="R616">
        <v>-2.7997367084026337E-2</v>
      </c>
      <c r="S616">
        <v>1.8079023808240891E-2</v>
      </c>
      <c r="T616">
        <v>5.9551194310188293E-2</v>
      </c>
      <c r="U616" t="s">
        <v>18</v>
      </c>
      <c r="V616" t="s">
        <v>85</v>
      </c>
      <c r="W616">
        <v>86.276130676269531</v>
      </c>
    </row>
    <row r="617" spans="1:23" x14ac:dyDescent="0.25">
      <c r="A617" s="48" t="str">
        <f t="shared" si="9"/>
        <v>42180All8_20SmartAC-onlyMulti</v>
      </c>
      <c r="B617" s="7" t="s">
        <v>18</v>
      </c>
      <c r="C617" s="35">
        <v>42180</v>
      </c>
      <c r="D617">
        <v>20</v>
      </c>
      <c r="E617" t="s">
        <v>113</v>
      </c>
      <c r="F617">
        <v>3.6011601171192327</v>
      </c>
      <c r="G617">
        <v>2.6725225466747449</v>
      </c>
      <c r="H617">
        <v>7159</v>
      </c>
      <c r="I617">
        <v>3.6291574850091832</v>
      </c>
      <c r="J617">
        <v>2.7551464440660567</v>
      </c>
      <c r="K617">
        <v>2069</v>
      </c>
      <c r="L617">
        <v>-2.7997367084026337E-2</v>
      </c>
      <c r="M617">
        <v>-0.77745413780212402</v>
      </c>
      <c r="N617">
        <v>11281</v>
      </c>
      <c r="O617">
        <v>6.8311922252178192E-2</v>
      </c>
      <c r="P617">
        <v>-0.11554592847824097</v>
      </c>
      <c r="Q617">
        <v>-7.4079222977161407E-2</v>
      </c>
      <c r="R617">
        <v>-2.7997367084026337E-2</v>
      </c>
      <c r="S617">
        <v>1.8079023808240891E-2</v>
      </c>
      <c r="T617">
        <v>5.9551194310188293E-2</v>
      </c>
      <c r="U617" t="s">
        <v>102</v>
      </c>
      <c r="V617" t="s">
        <v>85</v>
      </c>
      <c r="W617">
        <v>86.276130676269531</v>
      </c>
    </row>
    <row r="618" spans="1:23" x14ac:dyDescent="0.25">
      <c r="A618" s="48" t="str">
        <f t="shared" si="9"/>
        <v>42180All8_21AllMulti</v>
      </c>
      <c r="B618" s="7" t="s">
        <v>18</v>
      </c>
      <c r="C618" s="35">
        <v>42180</v>
      </c>
      <c r="D618">
        <v>21</v>
      </c>
      <c r="E618" t="s">
        <v>113</v>
      </c>
      <c r="F618">
        <v>3.3527676683635415</v>
      </c>
      <c r="G618">
        <v>2.4538998528437301</v>
      </c>
      <c r="H618">
        <v>7159</v>
      </c>
      <c r="I618">
        <v>3.4299355668244349</v>
      </c>
      <c r="J618">
        <v>2.5466932182693065</v>
      </c>
      <c r="K618">
        <v>2069</v>
      </c>
      <c r="L618">
        <v>-7.7167898416519165E-2</v>
      </c>
      <c r="M618">
        <v>-2.3016178607940674</v>
      </c>
      <c r="N618">
        <v>11281</v>
      </c>
      <c r="O618">
        <v>6.3053973019123077E-2</v>
      </c>
      <c r="P618">
        <v>-0.1579778641462326</v>
      </c>
      <c r="Q618">
        <v>-0.11970284581184387</v>
      </c>
      <c r="R618">
        <v>-7.7167898416519165E-2</v>
      </c>
      <c r="S618">
        <v>-3.4637995064258575E-2</v>
      </c>
      <c r="T618">
        <v>3.6420733667910099E-3</v>
      </c>
      <c r="U618" t="s">
        <v>18</v>
      </c>
      <c r="V618" t="s">
        <v>85</v>
      </c>
      <c r="W618">
        <v>82.798332214355469</v>
      </c>
    </row>
    <row r="619" spans="1:23" x14ac:dyDescent="0.25">
      <c r="A619" s="48" t="str">
        <f t="shared" si="9"/>
        <v>42180All8_21SmartAC-onlyMulti</v>
      </c>
      <c r="B619" s="7" t="s">
        <v>18</v>
      </c>
      <c r="C619" s="35">
        <v>42180</v>
      </c>
      <c r="D619">
        <v>21</v>
      </c>
      <c r="E619" t="s">
        <v>113</v>
      </c>
      <c r="F619">
        <v>3.3527676683635415</v>
      </c>
      <c r="G619">
        <v>2.4538998528437301</v>
      </c>
      <c r="H619">
        <v>7159</v>
      </c>
      <c r="I619">
        <v>3.4299355668244349</v>
      </c>
      <c r="J619">
        <v>2.5466932182693065</v>
      </c>
      <c r="K619">
        <v>2069</v>
      </c>
      <c r="L619">
        <v>-7.7167898416519165E-2</v>
      </c>
      <c r="M619">
        <v>-2.3016178607940674</v>
      </c>
      <c r="N619">
        <v>11281</v>
      </c>
      <c r="O619">
        <v>6.3053973019123077E-2</v>
      </c>
      <c r="P619">
        <v>-0.1579778641462326</v>
      </c>
      <c r="Q619">
        <v>-0.11970284581184387</v>
      </c>
      <c r="R619">
        <v>-7.7167898416519165E-2</v>
      </c>
      <c r="S619">
        <v>-3.4637995064258575E-2</v>
      </c>
      <c r="T619">
        <v>3.6420733667910099E-3</v>
      </c>
      <c r="U619" t="s">
        <v>102</v>
      </c>
      <c r="V619" t="s">
        <v>85</v>
      </c>
      <c r="W619">
        <v>82.798332214355469</v>
      </c>
    </row>
    <row r="620" spans="1:23" x14ac:dyDescent="0.25">
      <c r="A620" s="48" t="str">
        <f t="shared" si="9"/>
        <v>42180All8_22AllMulti</v>
      </c>
      <c r="B620" s="7" t="s">
        <v>18</v>
      </c>
      <c r="C620" s="35">
        <v>42180</v>
      </c>
      <c r="D620">
        <v>22</v>
      </c>
      <c r="E620" t="s">
        <v>113</v>
      </c>
      <c r="F620">
        <v>3.1149984850221775</v>
      </c>
      <c r="G620">
        <v>2.2847654565449829</v>
      </c>
      <c r="H620">
        <v>7159</v>
      </c>
      <c r="I620">
        <v>3.1816919800452674</v>
      </c>
      <c r="J620">
        <v>2.4164335714223841</v>
      </c>
      <c r="K620">
        <v>2069</v>
      </c>
      <c r="L620">
        <v>-6.6693492233753204E-2</v>
      </c>
      <c r="M620">
        <v>-2.1410441398620605</v>
      </c>
      <c r="N620">
        <v>11281</v>
      </c>
      <c r="O620">
        <v>5.9593480080366135E-2</v>
      </c>
      <c r="P620">
        <v>-0.14306849241256714</v>
      </c>
      <c r="Q620">
        <v>-0.10689406096935272</v>
      </c>
      <c r="R620">
        <v>-6.6693492233753204E-2</v>
      </c>
      <c r="S620">
        <v>-2.6497690007090569E-2</v>
      </c>
      <c r="T620">
        <v>9.6815116703510284E-3</v>
      </c>
      <c r="U620" t="s">
        <v>18</v>
      </c>
      <c r="V620" t="s">
        <v>85</v>
      </c>
      <c r="W620">
        <v>80.245811462402344</v>
      </c>
    </row>
    <row r="621" spans="1:23" x14ac:dyDescent="0.25">
      <c r="A621" s="48" t="str">
        <f t="shared" si="9"/>
        <v>42180All8_22SmartAC-onlyMulti</v>
      </c>
      <c r="B621" s="7" t="s">
        <v>18</v>
      </c>
      <c r="C621" s="35">
        <v>42180</v>
      </c>
      <c r="D621">
        <v>22</v>
      </c>
      <c r="E621" t="s">
        <v>113</v>
      </c>
      <c r="F621">
        <v>3.1149984850221775</v>
      </c>
      <c r="G621">
        <v>2.2847654565449829</v>
      </c>
      <c r="H621">
        <v>7159</v>
      </c>
      <c r="I621">
        <v>3.1816919800452674</v>
      </c>
      <c r="J621">
        <v>2.4164335714223841</v>
      </c>
      <c r="K621">
        <v>2069</v>
      </c>
      <c r="L621">
        <v>-6.6693492233753204E-2</v>
      </c>
      <c r="M621">
        <v>-2.1410441398620605</v>
      </c>
      <c r="N621">
        <v>11281</v>
      </c>
      <c r="O621">
        <v>5.9593480080366135E-2</v>
      </c>
      <c r="P621">
        <v>-0.14306849241256714</v>
      </c>
      <c r="Q621">
        <v>-0.10689406096935272</v>
      </c>
      <c r="R621">
        <v>-6.6693492233753204E-2</v>
      </c>
      <c r="S621">
        <v>-2.6497690007090569E-2</v>
      </c>
      <c r="T621">
        <v>9.6815116703510284E-3</v>
      </c>
      <c r="U621" t="s">
        <v>102</v>
      </c>
      <c r="V621" t="s">
        <v>85</v>
      </c>
      <c r="W621">
        <v>80.245811462402344</v>
      </c>
    </row>
    <row r="622" spans="1:23" x14ac:dyDescent="0.25">
      <c r="A622" s="48" t="str">
        <f t="shared" si="9"/>
        <v>42180All8_23AllMulti</v>
      </c>
      <c r="B622" s="7" t="s">
        <v>18</v>
      </c>
      <c r="C622" s="35">
        <v>42180</v>
      </c>
      <c r="D622">
        <v>23</v>
      </c>
      <c r="E622" t="s">
        <v>113</v>
      </c>
      <c r="F622">
        <v>2.6139127086435745</v>
      </c>
      <c r="G622">
        <v>2.0697481557989383</v>
      </c>
      <c r="H622">
        <v>7159</v>
      </c>
      <c r="I622">
        <v>2.7383441315316985</v>
      </c>
      <c r="J622">
        <v>2.1645394124825792</v>
      </c>
      <c r="K622">
        <v>2069</v>
      </c>
      <c r="L622">
        <v>-0.12443142384290695</v>
      </c>
      <c r="M622">
        <v>-4.7603511810302734</v>
      </c>
      <c r="N622">
        <v>11281</v>
      </c>
      <c r="O622">
        <v>5.3505871444940567E-2</v>
      </c>
      <c r="P622">
        <v>-0.1930045485496521</v>
      </c>
      <c r="Q622">
        <v>-0.16052541136741638</v>
      </c>
      <c r="R622">
        <v>-0.12443142384290695</v>
      </c>
      <c r="S622">
        <v>-8.8341712951660156E-2</v>
      </c>
      <c r="T622">
        <v>-5.5858299136161804E-2</v>
      </c>
      <c r="U622" t="s">
        <v>18</v>
      </c>
      <c r="V622" t="s">
        <v>85</v>
      </c>
      <c r="W622">
        <v>78.222053527832031</v>
      </c>
    </row>
    <row r="623" spans="1:23" x14ac:dyDescent="0.25">
      <c r="A623" s="48" t="str">
        <f t="shared" si="9"/>
        <v>42180All8_23SmartAC-onlyMulti</v>
      </c>
      <c r="B623" s="7" t="s">
        <v>18</v>
      </c>
      <c r="C623" s="35">
        <v>42180</v>
      </c>
      <c r="D623">
        <v>23</v>
      </c>
      <c r="E623" t="s">
        <v>113</v>
      </c>
      <c r="F623">
        <v>2.6139127086435745</v>
      </c>
      <c r="G623">
        <v>2.0697481557989383</v>
      </c>
      <c r="H623">
        <v>7159</v>
      </c>
      <c r="I623">
        <v>2.7383441315316985</v>
      </c>
      <c r="J623">
        <v>2.1645394124825792</v>
      </c>
      <c r="K623">
        <v>2069</v>
      </c>
      <c r="L623">
        <v>-0.12443142384290695</v>
      </c>
      <c r="M623">
        <v>-4.7603511810302734</v>
      </c>
      <c r="N623">
        <v>11281</v>
      </c>
      <c r="O623">
        <v>5.3505871444940567E-2</v>
      </c>
      <c r="P623">
        <v>-0.1930045485496521</v>
      </c>
      <c r="Q623">
        <v>-0.16052541136741638</v>
      </c>
      <c r="R623">
        <v>-0.12443142384290695</v>
      </c>
      <c r="S623">
        <v>-8.8341712951660156E-2</v>
      </c>
      <c r="T623">
        <v>-5.5858299136161804E-2</v>
      </c>
      <c r="U623" t="s">
        <v>102</v>
      </c>
      <c r="V623" t="s">
        <v>85</v>
      </c>
      <c r="W623">
        <v>78.222053527832031</v>
      </c>
    </row>
    <row r="624" spans="1:23" x14ac:dyDescent="0.25">
      <c r="A624" s="48" t="str">
        <f t="shared" si="9"/>
        <v>42180All8_24AllMulti</v>
      </c>
      <c r="B624" s="7" t="s">
        <v>18</v>
      </c>
      <c r="C624" s="35">
        <v>42180</v>
      </c>
      <c r="D624">
        <v>24</v>
      </c>
      <c r="E624" t="s">
        <v>113</v>
      </c>
      <c r="F624">
        <v>2.109983804604544</v>
      </c>
      <c r="G624">
        <v>1.8283178410935026</v>
      </c>
      <c r="H624">
        <v>7159</v>
      </c>
      <c r="I624">
        <v>2.2306696170394886</v>
      </c>
      <c r="J624">
        <v>2.0151679062865866</v>
      </c>
      <c r="K624">
        <v>2069</v>
      </c>
      <c r="L624">
        <v>-0.12068581581115723</v>
      </c>
      <c r="M624">
        <v>-5.7197508811950684</v>
      </c>
      <c r="N624">
        <v>11281</v>
      </c>
      <c r="O624">
        <v>4.9291636794805527E-2</v>
      </c>
      <c r="P624">
        <v>-0.18385797739028931</v>
      </c>
      <c r="Q624">
        <v>-0.153936967253685</v>
      </c>
      <c r="R624">
        <v>-0.12068581581115723</v>
      </c>
      <c r="S624">
        <v>-8.7438605725765228E-2</v>
      </c>
      <c r="T624">
        <v>-5.7513654232025146E-2</v>
      </c>
      <c r="U624" t="s">
        <v>18</v>
      </c>
      <c r="V624" t="s">
        <v>85</v>
      </c>
      <c r="W624">
        <v>76.556602478027344</v>
      </c>
    </row>
    <row r="625" spans="1:23" x14ac:dyDescent="0.25">
      <c r="A625" s="48" t="str">
        <f t="shared" si="9"/>
        <v>42180All8_24SmartAC-onlyMulti</v>
      </c>
      <c r="B625" s="7" t="s">
        <v>18</v>
      </c>
      <c r="C625" s="35">
        <v>42180</v>
      </c>
      <c r="D625">
        <v>24</v>
      </c>
      <c r="E625" t="s">
        <v>113</v>
      </c>
      <c r="F625">
        <v>2.109983804604544</v>
      </c>
      <c r="G625">
        <v>1.8283178410935026</v>
      </c>
      <c r="H625">
        <v>7159</v>
      </c>
      <c r="I625">
        <v>2.2306696170394886</v>
      </c>
      <c r="J625">
        <v>2.0151679062865866</v>
      </c>
      <c r="K625">
        <v>2069</v>
      </c>
      <c r="L625">
        <v>-0.12068581581115723</v>
      </c>
      <c r="M625">
        <v>-5.7197508811950684</v>
      </c>
      <c r="N625">
        <v>11281</v>
      </c>
      <c r="O625">
        <v>4.9291636794805527E-2</v>
      </c>
      <c r="P625">
        <v>-0.18385797739028931</v>
      </c>
      <c r="Q625">
        <v>-0.153936967253685</v>
      </c>
      <c r="R625">
        <v>-0.12068581581115723</v>
      </c>
      <c r="S625">
        <v>-8.7438605725765228E-2</v>
      </c>
      <c r="T625">
        <v>-5.7513654232025146E-2</v>
      </c>
      <c r="U625" t="s">
        <v>102</v>
      </c>
      <c r="V625" t="s">
        <v>85</v>
      </c>
      <c r="W625">
        <v>76.556602478027344</v>
      </c>
    </row>
    <row r="626" spans="1:23" x14ac:dyDescent="0.25">
      <c r="A626" s="48" t="str">
        <f t="shared" si="9"/>
        <v>42233All8_1AllMulti</v>
      </c>
      <c r="B626" s="7" t="s">
        <v>18</v>
      </c>
      <c r="C626" s="35">
        <v>42233</v>
      </c>
      <c r="D626">
        <v>1</v>
      </c>
      <c r="E626" t="s">
        <v>113</v>
      </c>
      <c r="F626">
        <v>1.7959350876953128</v>
      </c>
      <c r="G626">
        <v>1.5894383826453162</v>
      </c>
      <c r="H626">
        <v>1599</v>
      </c>
      <c r="I626">
        <v>1.8122451908275361</v>
      </c>
      <c r="J626">
        <v>1.6805460055288768</v>
      </c>
      <c r="K626">
        <v>948</v>
      </c>
      <c r="L626">
        <v>-1.6310103237628937E-2</v>
      </c>
      <c r="M626">
        <v>-0.90816771984100342</v>
      </c>
      <c r="N626">
        <v>7618</v>
      </c>
      <c r="O626">
        <v>6.7520990967750549E-2</v>
      </c>
      <c r="P626">
        <v>-0.10284500569105148</v>
      </c>
      <c r="Q626">
        <v>-6.1858411878347397E-2</v>
      </c>
      <c r="R626">
        <v>-1.6310103237628937E-2</v>
      </c>
      <c r="S626">
        <v>2.9232805594801903E-2</v>
      </c>
      <c r="T626">
        <v>7.022479921579361E-2</v>
      </c>
      <c r="U626" t="s">
        <v>18</v>
      </c>
      <c r="V626" t="s">
        <v>85</v>
      </c>
      <c r="W626">
        <v>76.379364013671875</v>
      </c>
    </row>
    <row r="627" spans="1:23" x14ac:dyDescent="0.25">
      <c r="A627" s="48" t="str">
        <f t="shared" si="9"/>
        <v>42233All8_1SmartAC-onlyMulti</v>
      </c>
      <c r="B627" s="7" t="s">
        <v>18</v>
      </c>
      <c r="C627" s="35">
        <v>42233</v>
      </c>
      <c r="D627">
        <v>1</v>
      </c>
      <c r="E627" t="s">
        <v>113</v>
      </c>
      <c r="F627">
        <v>1.7959350876953128</v>
      </c>
      <c r="G627">
        <v>1.5894383826453162</v>
      </c>
      <c r="H627">
        <v>1599</v>
      </c>
      <c r="I627">
        <v>1.8122451908275361</v>
      </c>
      <c r="J627">
        <v>1.6805460055288768</v>
      </c>
      <c r="K627">
        <v>948</v>
      </c>
      <c r="L627">
        <v>-1.6310103237628937E-2</v>
      </c>
      <c r="M627">
        <v>-0.90816771984100342</v>
      </c>
      <c r="N627">
        <v>7618</v>
      </c>
      <c r="O627">
        <v>6.7520990967750549E-2</v>
      </c>
      <c r="P627">
        <v>-0.10284500569105148</v>
      </c>
      <c r="Q627">
        <v>-6.1858411878347397E-2</v>
      </c>
      <c r="R627">
        <v>-1.6310103237628937E-2</v>
      </c>
      <c r="S627">
        <v>2.9232805594801903E-2</v>
      </c>
      <c r="T627">
        <v>7.022479921579361E-2</v>
      </c>
      <c r="U627" t="s">
        <v>102</v>
      </c>
      <c r="V627" t="s">
        <v>85</v>
      </c>
      <c r="W627">
        <v>76.379364013671875</v>
      </c>
    </row>
    <row r="628" spans="1:23" x14ac:dyDescent="0.25">
      <c r="A628" s="48" t="str">
        <f t="shared" si="9"/>
        <v>42233All8_2AllMulti</v>
      </c>
      <c r="B628" s="7" t="s">
        <v>18</v>
      </c>
      <c r="C628" s="35">
        <v>42233</v>
      </c>
      <c r="D628">
        <v>2</v>
      </c>
      <c r="E628" t="s">
        <v>113</v>
      </c>
      <c r="F628">
        <v>1.5426026655005485</v>
      </c>
      <c r="G628">
        <v>1.4443756879310612</v>
      </c>
      <c r="H628">
        <v>1599</v>
      </c>
      <c r="I628">
        <v>1.4945322630540179</v>
      </c>
      <c r="J628">
        <v>1.4190361789431003</v>
      </c>
      <c r="K628">
        <v>948</v>
      </c>
      <c r="L628">
        <v>4.8070400953292847E-2</v>
      </c>
      <c r="M628">
        <v>3.1161882877349854</v>
      </c>
      <c r="N628">
        <v>7618</v>
      </c>
      <c r="O628">
        <v>5.8556139469146729E-2</v>
      </c>
      <c r="P628">
        <v>-2.6975147426128387E-2</v>
      </c>
      <c r="Q628">
        <v>8.5696000605821609E-3</v>
      </c>
      <c r="R628">
        <v>4.8070400953292847E-2</v>
      </c>
      <c r="S628">
        <v>8.7566517293453217E-2</v>
      </c>
      <c r="T628">
        <v>0.12311594933271408</v>
      </c>
      <c r="U628" t="s">
        <v>18</v>
      </c>
      <c r="V628" t="s">
        <v>85</v>
      </c>
      <c r="W628">
        <v>74.815567016601562</v>
      </c>
    </row>
    <row r="629" spans="1:23" x14ac:dyDescent="0.25">
      <c r="A629" s="48" t="str">
        <f t="shared" si="9"/>
        <v>42233All8_2SmartAC-onlyMulti</v>
      </c>
      <c r="B629" s="7" t="s">
        <v>18</v>
      </c>
      <c r="C629" s="35">
        <v>42233</v>
      </c>
      <c r="D629">
        <v>2</v>
      </c>
      <c r="E629" t="s">
        <v>113</v>
      </c>
      <c r="F629">
        <v>1.5426026655005485</v>
      </c>
      <c r="G629">
        <v>1.4443756879310612</v>
      </c>
      <c r="H629">
        <v>1599</v>
      </c>
      <c r="I629">
        <v>1.4945322630540179</v>
      </c>
      <c r="J629">
        <v>1.4190361789431003</v>
      </c>
      <c r="K629">
        <v>948</v>
      </c>
      <c r="L629">
        <v>4.8070400953292847E-2</v>
      </c>
      <c r="M629">
        <v>3.1161882877349854</v>
      </c>
      <c r="N629">
        <v>7618</v>
      </c>
      <c r="O629">
        <v>5.8556139469146729E-2</v>
      </c>
      <c r="P629">
        <v>-2.6975147426128387E-2</v>
      </c>
      <c r="Q629">
        <v>8.5696000605821609E-3</v>
      </c>
      <c r="R629">
        <v>4.8070400953292847E-2</v>
      </c>
      <c r="S629">
        <v>8.7566517293453217E-2</v>
      </c>
      <c r="T629">
        <v>0.12311594933271408</v>
      </c>
      <c r="U629" t="s">
        <v>102</v>
      </c>
      <c r="V629" t="s">
        <v>85</v>
      </c>
      <c r="W629">
        <v>74.815567016601562</v>
      </c>
    </row>
    <row r="630" spans="1:23" x14ac:dyDescent="0.25">
      <c r="A630" s="48" t="str">
        <f t="shared" si="9"/>
        <v>42233All8_3AllMulti</v>
      </c>
      <c r="B630" s="7" t="s">
        <v>18</v>
      </c>
      <c r="C630" s="35">
        <v>42233</v>
      </c>
      <c r="D630">
        <v>3</v>
      </c>
      <c r="E630" t="s">
        <v>113</v>
      </c>
      <c r="F630">
        <v>1.332313706066782</v>
      </c>
      <c r="G630">
        <v>1.2579933434502775</v>
      </c>
      <c r="H630">
        <v>1599</v>
      </c>
      <c r="I630">
        <v>1.3563325847571477</v>
      </c>
      <c r="J630">
        <v>1.3102538330634379</v>
      </c>
      <c r="K630">
        <v>948</v>
      </c>
      <c r="L630">
        <v>-2.4018878117203712E-2</v>
      </c>
      <c r="M630">
        <v>-1.8027945756912231</v>
      </c>
      <c r="N630">
        <v>7618</v>
      </c>
      <c r="O630">
        <v>5.2921112626791E-2</v>
      </c>
      <c r="P630">
        <v>-9.1842576861381531E-2</v>
      </c>
      <c r="Q630">
        <v>-5.9718403965234756E-2</v>
      </c>
      <c r="R630">
        <v>-2.4018878117203712E-2</v>
      </c>
      <c r="S630">
        <v>1.167641207575798E-2</v>
      </c>
      <c r="T630">
        <v>4.3804820626974106E-2</v>
      </c>
      <c r="U630" t="s">
        <v>18</v>
      </c>
      <c r="V630" t="s">
        <v>85</v>
      </c>
      <c r="W630">
        <v>73.524154663085938</v>
      </c>
    </row>
    <row r="631" spans="1:23" x14ac:dyDescent="0.25">
      <c r="A631" s="48" t="str">
        <f t="shared" si="9"/>
        <v>42233All8_3SmartAC-onlyMulti</v>
      </c>
      <c r="B631" s="7" t="s">
        <v>18</v>
      </c>
      <c r="C631" s="35">
        <v>42233</v>
      </c>
      <c r="D631">
        <v>3</v>
      </c>
      <c r="E631" t="s">
        <v>113</v>
      </c>
      <c r="F631">
        <v>1.332313706066782</v>
      </c>
      <c r="G631">
        <v>1.2579933434502775</v>
      </c>
      <c r="H631">
        <v>1599</v>
      </c>
      <c r="I631">
        <v>1.3563325847571477</v>
      </c>
      <c r="J631">
        <v>1.3102538330634379</v>
      </c>
      <c r="K631">
        <v>948</v>
      </c>
      <c r="L631">
        <v>-2.4018878117203712E-2</v>
      </c>
      <c r="M631">
        <v>-1.8027945756912231</v>
      </c>
      <c r="N631">
        <v>7618</v>
      </c>
      <c r="O631">
        <v>5.2921112626791E-2</v>
      </c>
      <c r="P631">
        <v>-9.1842576861381531E-2</v>
      </c>
      <c r="Q631">
        <v>-5.9718403965234756E-2</v>
      </c>
      <c r="R631">
        <v>-2.4018878117203712E-2</v>
      </c>
      <c r="S631">
        <v>1.167641207575798E-2</v>
      </c>
      <c r="T631">
        <v>4.3804820626974106E-2</v>
      </c>
      <c r="U631" t="s">
        <v>102</v>
      </c>
      <c r="V631" t="s">
        <v>85</v>
      </c>
      <c r="W631">
        <v>73.524154663085938</v>
      </c>
    </row>
    <row r="632" spans="1:23" x14ac:dyDescent="0.25">
      <c r="A632" s="48" t="str">
        <f t="shared" si="9"/>
        <v>42233All8_4AllMulti</v>
      </c>
      <c r="B632" s="7" t="s">
        <v>18</v>
      </c>
      <c r="C632" s="35">
        <v>42233</v>
      </c>
      <c r="D632">
        <v>4</v>
      </c>
      <c r="E632" t="s">
        <v>113</v>
      </c>
      <c r="F632">
        <v>1.2259946070261265</v>
      </c>
      <c r="G632">
        <v>1.1746548120829876</v>
      </c>
      <c r="H632">
        <v>1599</v>
      </c>
      <c r="I632">
        <v>1.2492557686210704</v>
      </c>
      <c r="J632">
        <v>1.1756213790990702</v>
      </c>
      <c r="K632">
        <v>948</v>
      </c>
      <c r="L632">
        <v>-2.3261161521077156E-2</v>
      </c>
      <c r="M632">
        <v>-1.8973298072814941</v>
      </c>
      <c r="N632">
        <v>7618</v>
      </c>
      <c r="O632">
        <v>4.817488044500351E-2</v>
      </c>
      <c r="P632">
        <v>-8.500208705663681E-2</v>
      </c>
      <c r="Q632">
        <v>-5.5758971720933914E-2</v>
      </c>
      <c r="R632">
        <v>-2.3261161521077156E-2</v>
      </c>
      <c r="S632">
        <v>9.2327957972884178E-3</v>
      </c>
      <c r="T632">
        <v>3.8479764014482498E-2</v>
      </c>
      <c r="U632" t="s">
        <v>18</v>
      </c>
      <c r="V632" t="s">
        <v>85</v>
      </c>
      <c r="W632">
        <v>71.642822265625</v>
      </c>
    </row>
    <row r="633" spans="1:23" x14ac:dyDescent="0.25">
      <c r="A633" s="48" t="str">
        <f t="shared" si="9"/>
        <v>42233All8_4SmartAC-onlyMulti</v>
      </c>
      <c r="B633" s="7" t="s">
        <v>18</v>
      </c>
      <c r="C633" s="35">
        <v>42233</v>
      </c>
      <c r="D633">
        <v>4</v>
      </c>
      <c r="E633" t="s">
        <v>113</v>
      </c>
      <c r="F633">
        <v>1.2259946070261265</v>
      </c>
      <c r="G633">
        <v>1.1746548120829876</v>
      </c>
      <c r="H633">
        <v>1599</v>
      </c>
      <c r="I633">
        <v>1.2492557686210704</v>
      </c>
      <c r="J633">
        <v>1.1756213790990702</v>
      </c>
      <c r="K633">
        <v>948</v>
      </c>
      <c r="L633">
        <v>-2.3261161521077156E-2</v>
      </c>
      <c r="M633">
        <v>-1.8973298072814941</v>
      </c>
      <c r="N633">
        <v>7618</v>
      </c>
      <c r="O633">
        <v>4.817488044500351E-2</v>
      </c>
      <c r="P633">
        <v>-8.500208705663681E-2</v>
      </c>
      <c r="Q633">
        <v>-5.5758971720933914E-2</v>
      </c>
      <c r="R633">
        <v>-2.3261161521077156E-2</v>
      </c>
      <c r="S633">
        <v>9.2327957972884178E-3</v>
      </c>
      <c r="T633">
        <v>3.8479764014482498E-2</v>
      </c>
      <c r="U633" t="s">
        <v>102</v>
      </c>
      <c r="V633" t="s">
        <v>85</v>
      </c>
      <c r="W633">
        <v>71.642822265625</v>
      </c>
    </row>
    <row r="634" spans="1:23" x14ac:dyDescent="0.25">
      <c r="A634" s="48" t="str">
        <f t="shared" si="9"/>
        <v>42233All8_5AllMulti</v>
      </c>
      <c r="B634" s="7" t="s">
        <v>18</v>
      </c>
      <c r="C634" s="35">
        <v>42233</v>
      </c>
      <c r="D634">
        <v>5</v>
      </c>
      <c r="E634" t="s">
        <v>113</v>
      </c>
      <c r="F634">
        <v>1.1332527916930129</v>
      </c>
      <c r="G634">
        <v>1.0944053279658663</v>
      </c>
      <c r="H634">
        <v>1599</v>
      </c>
      <c r="I634">
        <v>1.1876868601301831</v>
      </c>
      <c r="J634">
        <v>1.1052563283051824</v>
      </c>
      <c r="K634">
        <v>948</v>
      </c>
      <c r="L634">
        <v>-5.4434068500995636E-2</v>
      </c>
      <c r="M634">
        <v>-4.8033475875854492</v>
      </c>
      <c r="N634">
        <v>7618</v>
      </c>
      <c r="O634">
        <v>4.5140266418457031E-2</v>
      </c>
      <c r="P634">
        <v>-0.11228583753108978</v>
      </c>
      <c r="Q634">
        <v>-8.4884792566299438E-2</v>
      </c>
      <c r="R634">
        <v>-5.4434068500995636E-2</v>
      </c>
      <c r="S634">
        <v>-2.3986957967281342E-2</v>
      </c>
      <c r="T634">
        <v>3.4176970366388559E-3</v>
      </c>
      <c r="U634" t="s">
        <v>18</v>
      </c>
      <c r="V634" t="s">
        <v>85</v>
      </c>
      <c r="W634">
        <v>70.014442443847656</v>
      </c>
    </row>
    <row r="635" spans="1:23" x14ac:dyDescent="0.25">
      <c r="A635" s="48" t="str">
        <f t="shared" si="9"/>
        <v>42233All8_5SmartAC-onlyMulti</v>
      </c>
      <c r="B635" s="7" t="s">
        <v>18</v>
      </c>
      <c r="C635" s="35">
        <v>42233</v>
      </c>
      <c r="D635">
        <v>5</v>
      </c>
      <c r="E635" t="s">
        <v>113</v>
      </c>
      <c r="F635">
        <v>1.1332527916930129</v>
      </c>
      <c r="G635">
        <v>1.0944053279658663</v>
      </c>
      <c r="H635">
        <v>1599</v>
      </c>
      <c r="I635">
        <v>1.1876868601301831</v>
      </c>
      <c r="J635">
        <v>1.1052563283051824</v>
      </c>
      <c r="K635">
        <v>948</v>
      </c>
      <c r="L635">
        <v>-5.4434068500995636E-2</v>
      </c>
      <c r="M635">
        <v>-4.8033475875854492</v>
      </c>
      <c r="N635">
        <v>7618</v>
      </c>
      <c r="O635">
        <v>4.5140266418457031E-2</v>
      </c>
      <c r="P635">
        <v>-0.11228583753108978</v>
      </c>
      <c r="Q635">
        <v>-8.4884792566299438E-2</v>
      </c>
      <c r="R635">
        <v>-5.4434068500995636E-2</v>
      </c>
      <c r="S635">
        <v>-2.3986957967281342E-2</v>
      </c>
      <c r="T635">
        <v>3.4176970366388559E-3</v>
      </c>
      <c r="U635" t="s">
        <v>102</v>
      </c>
      <c r="V635" t="s">
        <v>85</v>
      </c>
      <c r="W635">
        <v>70.014442443847656</v>
      </c>
    </row>
    <row r="636" spans="1:23" x14ac:dyDescent="0.25">
      <c r="A636" s="48" t="str">
        <f t="shared" si="9"/>
        <v>42233All8_6AllMulti</v>
      </c>
      <c r="B636" s="7" t="s">
        <v>18</v>
      </c>
      <c r="C636" s="35">
        <v>42233</v>
      </c>
      <c r="D636">
        <v>6</v>
      </c>
      <c r="E636" t="s">
        <v>113</v>
      </c>
      <c r="F636">
        <v>1.1261406087458945</v>
      </c>
      <c r="G636">
        <v>1.0043725908669014</v>
      </c>
      <c r="H636">
        <v>1599</v>
      </c>
      <c r="I636">
        <v>1.1633259625003187</v>
      </c>
      <c r="J636">
        <v>1.0735835682629038</v>
      </c>
      <c r="K636">
        <v>948</v>
      </c>
      <c r="L636">
        <v>-3.7185352295637131E-2</v>
      </c>
      <c r="M636">
        <v>-3.3020169734954834</v>
      </c>
      <c r="N636">
        <v>7618</v>
      </c>
      <c r="O636">
        <v>4.297296330332756E-2</v>
      </c>
      <c r="P636">
        <v>-9.2259503901004791E-2</v>
      </c>
      <c r="Q636">
        <v>-6.6174052655696869E-2</v>
      </c>
      <c r="R636">
        <v>-3.7185352295637131E-2</v>
      </c>
      <c r="S636">
        <v>-8.2000885158777237E-3</v>
      </c>
      <c r="T636">
        <v>1.7888797447085381E-2</v>
      </c>
      <c r="U636" t="s">
        <v>18</v>
      </c>
      <c r="V636" t="s">
        <v>85</v>
      </c>
      <c r="W636">
        <v>69.136650085449219</v>
      </c>
    </row>
    <row r="637" spans="1:23" x14ac:dyDescent="0.25">
      <c r="A637" s="48" t="str">
        <f t="shared" si="9"/>
        <v>42233All8_6SmartAC-onlyMulti</v>
      </c>
      <c r="B637" s="7" t="s">
        <v>18</v>
      </c>
      <c r="C637" s="35">
        <v>42233</v>
      </c>
      <c r="D637">
        <v>6</v>
      </c>
      <c r="E637" t="s">
        <v>113</v>
      </c>
      <c r="F637">
        <v>1.1261406087458945</v>
      </c>
      <c r="G637">
        <v>1.0043725908669014</v>
      </c>
      <c r="H637">
        <v>1599</v>
      </c>
      <c r="I637">
        <v>1.1633259625003187</v>
      </c>
      <c r="J637">
        <v>1.0735835682629038</v>
      </c>
      <c r="K637">
        <v>948</v>
      </c>
      <c r="L637">
        <v>-3.7185352295637131E-2</v>
      </c>
      <c r="M637">
        <v>-3.3020169734954834</v>
      </c>
      <c r="N637">
        <v>7618</v>
      </c>
      <c r="O637">
        <v>4.297296330332756E-2</v>
      </c>
      <c r="P637">
        <v>-9.2259503901004791E-2</v>
      </c>
      <c r="Q637">
        <v>-6.6174052655696869E-2</v>
      </c>
      <c r="R637">
        <v>-3.7185352295637131E-2</v>
      </c>
      <c r="S637">
        <v>-8.2000885158777237E-3</v>
      </c>
      <c r="T637">
        <v>1.7888797447085381E-2</v>
      </c>
      <c r="U637" t="s">
        <v>102</v>
      </c>
      <c r="V637" t="s">
        <v>85</v>
      </c>
      <c r="W637">
        <v>69.136650085449219</v>
      </c>
    </row>
    <row r="638" spans="1:23" x14ac:dyDescent="0.25">
      <c r="A638" s="48" t="str">
        <f t="shared" si="9"/>
        <v>42233All8_7AllMulti</v>
      </c>
      <c r="B638" s="7" t="s">
        <v>18</v>
      </c>
      <c r="C638" s="35">
        <v>42233</v>
      </c>
      <c r="D638">
        <v>7</v>
      </c>
      <c r="E638" t="s">
        <v>113</v>
      </c>
      <c r="F638">
        <v>1.2238986048549572</v>
      </c>
      <c r="G638">
        <v>1.0265689033372263</v>
      </c>
      <c r="H638">
        <v>1599</v>
      </c>
      <c r="I638">
        <v>1.2781905964665967</v>
      </c>
      <c r="J638">
        <v>1.1154308508392399</v>
      </c>
      <c r="K638">
        <v>948</v>
      </c>
      <c r="L638">
        <v>-5.4291993379592896E-2</v>
      </c>
      <c r="M638">
        <v>-4.4359874725341797</v>
      </c>
      <c r="N638">
        <v>7618</v>
      </c>
      <c r="O638">
        <v>4.4401537626981735E-2</v>
      </c>
      <c r="P638">
        <v>-0.11119700223207474</v>
      </c>
      <c r="Q638">
        <v>-8.4244385361671448E-2</v>
      </c>
      <c r="R638">
        <v>-5.4291993379592896E-2</v>
      </c>
      <c r="S638">
        <v>-2.4343155324459076E-2</v>
      </c>
      <c r="T638">
        <v>2.6130173355340958E-3</v>
      </c>
      <c r="U638" t="s">
        <v>18</v>
      </c>
      <c r="V638" t="s">
        <v>85</v>
      </c>
      <c r="W638">
        <v>71.689811706542969</v>
      </c>
    </row>
    <row r="639" spans="1:23" x14ac:dyDescent="0.25">
      <c r="A639" s="48" t="str">
        <f t="shared" si="9"/>
        <v>42233All8_7SmartAC-onlyMulti</v>
      </c>
      <c r="B639" s="7" t="s">
        <v>18</v>
      </c>
      <c r="C639" s="35">
        <v>42233</v>
      </c>
      <c r="D639">
        <v>7</v>
      </c>
      <c r="E639" t="s">
        <v>113</v>
      </c>
      <c r="F639">
        <v>1.2238986048549572</v>
      </c>
      <c r="G639">
        <v>1.0265689033372263</v>
      </c>
      <c r="H639">
        <v>1599</v>
      </c>
      <c r="I639">
        <v>1.2781905964665967</v>
      </c>
      <c r="J639">
        <v>1.1154308508392399</v>
      </c>
      <c r="K639">
        <v>948</v>
      </c>
      <c r="L639">
        <v>-5.4291993379592896E-2</v>
      </c>
      <c r="M639">
        <v>-4.4359874725341797</v>
      </c>
      <c r="N639">
        <v>7618</v>
      </c>
      <c r="O639">
        <v>4.4401537626981735E-2</v>
      </c>
      <c r="P639">
        <v>-0.11119700223207474</v>
      </c>
      <c r="Q639">
        <v>-8.4244385361671448E-2</v>
      </c>
      <c r="R639">
        <v>-5.4291993379592896E-2</v>
      </c>
      <c r="S639">
        <v>-2.4343155324459076E-2</v>
      </c>
      <c r="T639">
        <v>2.6130173355340958E-3</v>
      </c>
      <c r="U639" t="s">
        <v>102</v>
      </c>
      <c r="V639" t="s">
        <v>85</v>
      </c>
      <c r="W639">
        <v>71.689811706542969</v>
      </c>
    </row>
    <row r="640" spans="1:23" x14ac:dyDescent="0.25">
      <c r="A640" s="48" t="str">
        <f t="shared" si="9"/>
        <v>42233All8_8AllMulti</v>
      </c>
      <c r="B640" s="7" t="s">
        <v>18</v>
      </c>
      <c r="C640" s="35">
        <v>42233</v>
      </c>
      <c r="D640">
        <v>8</v>
      </c>
      <c r="E640" t="s">
        <v>113</v>
      </c>
      <c r="F640">
        <v>1.1999338197423723</v>
      </c>
      <c r="G640">
        <v>1.0336142180311967</v>
      </c>
      <c r="H640">
        <v>1599</v>
      </c>
      <c r="I640">
        <v>1.2721931622460239</v>
      </c>
      <c r="J640">
        <v>1.1417696178957024</v>
      </c>
      <c r="K640">
        <v>948</v>
      </c>
      <c r="L640">
        <v>-7.2259344160556793E-2</v>
      </c>
      <c r="M640">
        <v>-6.0219440460205078</v>
      </c>
      <c r="N640">
        <v>7618</v>
      </c>
      <c r="O640">
        <v>4.5202732086181641E-2</v>
      </c>
      <c r="P640">
        <v>-0.13019116222858429</v>
      </c>
      <c r="Q640">
        <v>-0.1027522012591362</v>
      </c>
      <c r="R640">
        <v>-7.2259344160556793E-2</v>
      </c>
      <c r="S640">
        <v>-4.1770100593566895E-2</v>
      </c>
      <c r="T640">
        <v>-1.4327522367238998E-2</v>
      </c>
      <c r="U640" t="s">
        <v>18</v>
      </c>
      <c r="V640" t="s">
        <v>85</v>
      </c>
      <c r="W640">
        <v>76.70648193359375</v>
      </c>
    </row>
    <row r="641" spans="1:23" x14ac:dyDescent="0.25">
      <c r="A641" s="48" t="str">
        <f t="shared" si="9"/>
        <v>42233All8_8SmartAC-onlyMulti</v>
      </c>
      <c r="B641" s="7" t="s">
        <v>18</v>
      </c>
      <c r="C641" s="35">
        <v>42233</v>
      </c>
      <c r="D641">
        <v>8</v>
      </c>
      <c r="E641" t="s">
        <v>113</v>
      </c>
      <c r="F641">
        <v>1.1999338197423723</v>
      </c>
      <c r="G641">
        <v>1.0336142180311967</v>
      </c>
      <c r="H641">
        <v>1599</v>
      </c>
      <c r="I641">
        <v>1.2721931622460239</v>
      </c>
      <c r="J641">
        <v>1.1417696178957024</v>
      </c>
      <c r="K641">
        <v>948</v>
      </c>
      <c r="L641">
        <v>-7.2259344160556793E-2</v>
      </c>
      <c r="M641">
        <v>-6.0219440460205078</v>
      </c>
      <c r="N641">
        <v>7618</v>
      </c>
      <c r="O641">
        <v>4.5202732086181641E-2</v>
      </c>
      <c r="P641">
        <v>-0.13019116222858429</v>
      </c>
      <c r="Q641">
        <v>-0.1027522012591362</v>
      </c>
      <c r="R641">
        <v>-7.2259344160556793E-2</v>
      </c>
      <c r="S641">
        <v>-4.1770100593566895E-2</v>
      </c>
      <c r="T641">
        <v>-1.4327522367238998E-2</v>
      </c>
      <c r="U641" t="s">
        <v>102</v>
      </c>
      <c r="V641" t="s">
        <v>85</v>
      </c>
      <c r="W641">
        <v>76.70648193359375</v>
      </c>
    </row>
    <row r="642" spans="1:23" x14ac:dyDescent="0.25">
      <c r="A642" s="48" t="str">
        <f t="shared" ref="A642:A705" si="10">CONCATENATE(C642,B642,E642,"_",D642,U642,V642)</f>
        <v>42233All8_9AllMulti</v>
      </c>
      <c r="B642" s="7" t="s">
        <v>18</v>
      </c>
      <c r="C642" s="35">
        <v>42233</v>
      </c>
      <c r="D642">
        <v>9</v>
      </c>
      <c r="E642" t="s">
        <v>113</v>
      </c>
      <c r="F642">
        <v>1.0898232229247677</v>
      </c>
      <c r="G642">
        <v>1.1768750474459611</v>
      </c>
      <c r="H642">
        <v>1599</v>
      </c>
      <c r="I642">
        <v>1.157712608208737</v>
      </c>
      <c r="J642">
        <v>1.3025973155369237</v>
      </c>
      <c r="K642">
        <v>948</v>
      </c>
      <c r="L642">
        <v>-6.7889384925365448E-2</v>
      </c>
      <c r="M642">
        <v>-6.2293944358825684</v>
      </c>
      <c r="N642">
        <v>7618</v>
      </c>
      <c r="O642">
        <v>5.1536582410335541E-2</v>
      </c>
      <c r="P642">
        <v>-0.13393867015838623</v>
      </c>
      <c r="Q642">
        <v>-0.10265493392944336</v>
      </c>
      <c r="R642">
        <v>-6.7889384925365448E-2</v>
      </c>
      <c r="S642">
        <v>-3.3127959817647934E-2</v>
      </c>
      <c r="T642">
        <v>-1.8401008564978838E-3</v>
      </c>
      <c r="U642" t="s">
        <v>18</v>
      </c>
      <c r="V642" t="s">
        <v>85</v>
      </c>
      <c r="W642">
        <v>81.964820861816406</v>
      </c>
    </row>
    <row r="643" spans="1:23" x14ac:dyDescent="0.25">
      <c r="A643" s="48" t="str">
        <f t="shared" si="10"/>
        <v>42233All8_9SmartAC-onlyMulti</v>
      </c>
      <c r="B643" s="7" t="s">
        <v>18</v>
      </c>
      <c r="C643" s="35">
        <v>42233</v>
      </c>
      <c r="D643">
        <v>9</v>
      </c>
      <c r="E643" t="s">
        <v>113</v>
      </c>
      <c r="F643">
        <v>1.0898232229247677</v>
      </c>
      <c r="G643">
        <v>1.1768750474459611</v>
      </c>
      <c r="H643">
        <v>1599</v>
      </c>
      <c r="I643">
        <v>1.157712608208737</v>
      </c>
      <c r="J643">
        <v>1.3025973155369237</v>
      </c>
      <c r="K643">
        <v>948</v>
      </c>
      <c r="L643">
        <v>-6.7889384925365448E-2</v>
      </c>
      <c r="M643">
        <v>-6.2293944358825684</v>
      </c>
      <c r="N643">
        <v>7618</v>
      </c>
      <c r="O643">
        <v>5.1536582410335541E-2</v>
      </c>
      <c r="P643">
        <v>-0.13393867015838623</v>
      </c>
      <c r="Q643">
        <v>-0.10265493392944336</v>
      </c>
      <c r="R643">
        <v>-6.7889384925365448E-2</v>
      </c>
      <c r="S643">
        <v>-3.3127959817647934E-2</v>
      </c>
      <c r="T643">
        <v>-1.8401008564978838E-3</v>
      </c>
      <c r="U643" t="s">
        <v>102</v>
      </c>
      <c r="V643" t="s">
        <v>85</v>
      </c>
      <c r="W643">
        <v>81.964820861816406</v>
      </c>
    </row>
    <row r="644" spans="1:23" x14ac:dyDescent="0.25">
      <c r="A644" s="48" t="str">
        <f t="shared" si="10"/>
        <v>42233All8_10AllMulti</v>
      </c>
      <c r="B644" s="7" t="s">
        <v>18</v>
      </c>
      <c r="C644" s="35">
        <v>42233</v>
      </c>
      <c r="D644">
        <v>10</v>
      </c>
      <c r="E644" t="s">
        <v>113</v>
      </c>
      <c r="F644">
        <v>1.0183657360907747</v>
      </c>
      <c r="G644">
        <v>1.5590903758916244</v>
      </c>
      <c r="H644">
        <v>1599</v>
      </c>
      <c r="I644">
        <v>1.0424643142955219</v>
      </c>
      <c r="J644">
        <v>1.7055730013019306</v>
      </c>
      <c r="K644">
        <v>948</v>
      </c>
      <c r="L644">
        <v>-2.4098578840494156E-2</v>
      </c>
      <c r="M644">
        <v>-2.3663971424102783</v>
      </c>
      <c r="N644">
        <v>7618</v>
      </c>
      <c r="O644">
        <v>6.7740097641944885E-2</v>
      </c>
      <c r="P644">
        <v>-0.11091428995132446</v>
      </c>
      <c r="Q644">
        <v>-6.9794692099094391E-2</v>
      </c>
      <c r="R644">
        <v>-2.4098578840494156E-2</v>
      </c>
      <c r="S644">
        <v>2.1592117846012115E-2</v>
      </c>
      <c r="T644">
        <v>6.2717132270336151E-2</v>
      </c>
      <c r="U644" t="s">
        <v>18</v>
      </c>
      <c r="V644" t="s">
        <v>85</v>
      </c>
      <c r="W644">
        <v>86.910736083984375</v>
      </c>
    </row>
    <row r="645" spans="1:23" x14ac:dyDescent="0.25">
      <c r="A645" s="48" t="str">
        <f t="shared" si="10"/>
        <v>42233All8_10SmartAC-onlyMulti</v>
      </c>
      <c r="B645" s="7" t="s">
        <v>18</v>
      </c>
      <c r="C645" s="35">
        <v>42233</v>
      </c>
      <c r="D645">
        <v>10</v>
      </c>
      <c r="E645" t="s">
        <v>113</v>
      </c>
      <c r="F645">
        <v>1.0183657360907747</v>
      </c>
      <c r="G645">
        <v>1.5590903758916244</v>
      </c>
      <c r="H645">
        <v>1599</v>
      </c>
      <c r="I645">
        <v>1.0424643142955219</v>
      </c>
      <c r="J645">
        <v>1.7055730013019306</v>
      </c>
      <c r="K645">
        <v>948</v>
      </c>
      <c r="L645">
        <v>-2.4098578840494156E-2</v>
      </c>
      <c r="M645">
        <v>-2.3663971424102783</v>
      </c>
      <c r="N645">
        <v>7618</v>
      </c>
      <c r="O645">
        <v>6.7740097641944885E-2</v>
      </c>
      <c r="P645">
        <v>-0.11091428995132446</v>
      </c>
      <c r="Q645">
        <v>-6.9794692099094391E-2</v>
      </c>
      <c r="R645">
        <v>-2.4098578840494156E-2</v>
      </c>
      <c r="S645">
        <v>2.1592117846012115E-2</v>
      </c>
      <c r="T645">
        <v>6.2717132270336151E-2</v>
      </c>
      <c r="U645" t="s">
        <v>102</v>
      </c>
      <c r="V645" t="s">
        <v>85</v>
      </c>
      <c r="W645">
        <v>86.910736083984375</v>
      </c>
    </row>
    <row r="646" spans="1:23" x14ac:dyDescent="0.25">
      <c r="A646" s="48" t="str">
        <f t="shared" si="10"/>
        <v>42233All8_11AllMulti</v>
      </c>
      <c r="B646" s="7" t="s">
        <v>18</v>
      </c>
      <c r="C646" s="35">
        <v>42233</v>
      </c>
      <c r="D646">
        <v>11</v>
      </c>
      <c r="E646" t="s">
        <v>113</v>
      </c>
      <c r="F646">
        <v>1.0265371202972937</v>
      </c>
      <c r="G646">
        <v>1.9567495121457688</v>
      </c>
      <c r="H646">
        <v>1599</v>
      </c>
      <c r="I646">
        <v>1.0985372856514339</v>
      </c>
      <c r="J646">
        <v>2.1392690620483279</v>
      </c>
      <c r="K646">
        <v>948</v>
      </c>
      <c r="L646">
        <v>-7.2000168263912201E-2</v>
      </c>
      <c r="M646">
        <v>-7.0138883590698242</v>
      </c>
      <c r="N646">
        <v>7618</v>
      </c>
      <c r="O646">
        <v>8.4982596337795258E-2</v>
      </c>
      <c r="P646">
        <v>-0.18091386556625366</v>
      </c>
      <c r="Q646">
        <v>-0.12932772934436798</v>
      </c>
      <c r="R646">
        <v>-7.2000168263912201E-2</v>
      </c>
      <c r="S646">
        <v>-1.4679406769573689E-2</v>
      </c>
      <c r="T646">
        <v>3.691352903842926E-2</v>
      </c>
      <c r="U646" t="s">
        <v>18</v>
      </c>
      <c r="V646" t="s">
        <v>85</v>
      </c>
      <c r="W646">
        <v>90.929115295410156</v>
      </c>
    </row>
    <row r="647" spans="1:23" x14ac:dyDescent="0.25">
      <c r="A647" s="48" t="str">
        <f t="shared" si="10"/>
        <v>42233All8_11SmartAC-onlyMulti</v>
      </c>
      <c r="B647" s="7" t="s">
        <v>18</v>
      </c>
      <c r="C647" s="35">
        <v>42233</v>
      </c>
      <c r="D647">
        <v>11</v>
      </c>
      <c r="E647" t="s">
        <v>113</v>
      </c>
      <c r="F647">
        <v>1.0265371202972937</v>
      </c>
      <c r="G647">
        <v>1.9567495121457688</v>
      </c>
      <c r="H647">
        <v>1599</v>
      </c>
      <c r="I647">
        <v>1.0985372856514339</v>
      </c>
      <c r="J647">
        <v>2.1392690620483279</v>
      </c>
      <c r="K647">
        <v>948</v>
      </c>
      <c r="L647">
        <v>-7.2000168263912201E-2</v>
      </c>
      <c r="M647">
        <v>-7.0138883590698242</v>
      </c>
      <c r="N647">
        <v>7618</v>
      </c>
      <c r="O647">
        <v>8.4982596337795258E-2</v>
      </c>
      <c r="P647">
        <v>-0.18091386556625366</v>
      </c>
      <c r="Q647">
        <v>-0.12932772934436798</v>
      </c>
      <c r="R647">
        <v>-7.2000168263912201E-2</v>
      </c>
      <c r="S647">
        <v>-1.4679406769573689E-2</v>
      </c>
      <c r="T647">
        <v>3.691352903842926E-2</v>
      </c>
      <c r="U647" t="s">
        <v>102</v>
      </c>
      <c r="V647" t="s">
        <v>85</v>
      </c>
      <c r="W647">
        <v>90.929115295410156</v>
      </c>
    </row>
    <row r="648" spans="1:23" x14ac:dyDescent="0.25">
      <c r="A648" s="48" t="str">
        <f t="shared" si="10"/>
        <v>42233All8_12AllMulti</v>
      </c>
      <c r="B648" s="7" t="s">
        <v>18</v>
      </c>
      <c r="C648" s="35">
        <v>42233</v>
      </c>
      <c r="D648">
        <v>12</v>
      </c>
      <c r="E648" t="s">
        <v>113</v>
      </c>
      <c r="F648">
        <v>1.1604754447135335</v>
      </c>
      <c r="G648">
        <v>2.3538522906060564</v>
      </c>
      <c r="H648">
        <v>1599</v>
      </c>
      <c r="I648">
        <v>1.2824067298319359</v>
      </c>
      <c r="J648">
        <v>2.5234112104034168</v>
      </c>
      <c r="K648">
        <v>948</v>
      </c>
      <c r="L648">
        <v>-0.1219312846660614</v>
      </c>
      <c r="M648">
        <v>-10.507011413574219</v>
      </c>
      <c r="N648">
        <v>7618</v>
      </c>
      <c r="O648">
        <v>0.10090557485818863</v>
      </c>
      <c r="P648">
        <v>-0.25125187635421753</v>
      </c>
      <c r="Q648">
        <v>-0.19000016152858734</v>
      </c>
      <c r="R648">
        <v>-0.1219312846660614</v>
      </c>
      <c r="S648">
        <v>-5.3870473057031631E-2</v>
      </c>
      <c r="T648">
        <v>7.3893000371754169E-3</v>
      </c>
      <c r="U648" t="s">
        <v>18</v>
      </c>
      <c r="V648" t="s">
        <v>85</v>
      </c>
      <c r="W648">
        <v>94.256629943847656</v>
      </c>
    </row>
    <row r="649" spans="1:23" x14ac:dyDescent="0.25">
      <c r="A649" s="48" t="str">
        <f t="shared" si="10"/>
        <v>42233All8_12SmartAC-onlyMulti</v>
      </c>
      <c r="B649" s="7" t="s">
        <v>18</v>
      </c>
      <c r="C649" s="35">
        <v>42233</v>
      </c>
      <c r="D649">
        <v>12</v>
      </c>
      <c r="E649" t="s">
        <v>113</v>
      </c>
      <c r="F649">
        <v>1.1604754447135335</v>
      </c>
      <c r="G649">
        <v>2.3538522906060564</v>
      </c>
      <c r="H649">
        <v>1599</v>
      </c>
      <c r="I649">
        <v>1.2824067298319359</v>
      </c>
      <c r="J649">
        <v>2.5234112104034168</v>
      </c>
      <c r="K649">
        <v>948</v>
      </c>
      <c r="L649">
        <v>-0.1219312846660614</v>
      </c>
      <c r="M649">
        <v>-10.507011413574219</v>
      </c>
      <c r="N649">
        <v>7618</v>
      </c>
      <c r="O649">
        <v>0.10090557485818863</v>
      </c>
      <c r="P649">
        <v>-0.25125187635421753</v>
      </c>
      <c r="Q649">
        <v>-0.19000016152858734</v>
      </c>
      <c r="R649">
        <v>-0.1219312846660614</v>
      </c>
      <c r="S649">
        <v>-5.3870473057031631E-2</v>
      </c>
      <c r="T649">
        <v>7.3893000371754169E-3</v>
      </c>
      <c r="U649" t="s">
        <v>102</v>
      </c>
      <c r="V649" t="s">
        <v>85</v>
      </c>
      <c r="W649">
        <v>94.256629943847656</v>
      </c>
    </row>
    <row r="650" spans="1:23" x14ac:dyDescent="0.25">
      <c r="A650" s="48" t="str">
        <f t="shared" si="10"/>
        <v>42233All8_13AllMulti</v>
      </c>
      <c r="B650" s="7" t="s">
        <v>18</v>
      </c>
      <c r="C650" s="35">
        <v>42233</v>
      </c>
      <c r="D650">
        <v>13</v>
      </c>
      <c r="E650" t="s">
        <v>113</v>
      </c>
      <c r="F650">
        <v>1.3853669400555102</v>
      </c>
      <c r="G650">
        <v>2.6309421027201436</v>
      </c>
      <c r="H650">
        <v>1599</v>
      </c>
      <c r="I650">
        <v>1.4599425188227688</v>
      </c>
      <c r="J650">
        <v>2.8027900819701728</v>
      </c>
      <c r="K650">
        <v>948</v>
      </c>
      <c r="L650">
        <v>-7.4575580656528473E-2</v>
      </c>
      <c r="M650">
        <v>-5.383091926574707</v>
      </c>
      <c r="N650">
        <v>7618</v>
      </c>
      <c r="O650">
        <v>0.11231828480958939</v>
      </c>
      <c r="P650">
        <v>-0.21852269768714905</v>
      </c>
      <c r="Q650">
        <v>-0.15034325420856476</v>
      </c>
      <c r="R650">
        <v>-7.4575580656528473E-2</v>
      </c>
      <c r="S650">
        <v>1.1831024894490838E-3</v>
      </c>
      <c r="T650">
        <v>6.9371536374092102E-2</v>
      </c>
      <c r="U650" t="s">
        <v>18</v>
      </c>
      <c r="V650" t="s">
        <v>85</v>
      </c>
      <c r="W650">
        <v>96.887374877929688</v>
      </c>
    </row>
    <row r="651" spans="1:23" x14ac:dyDescent="0.25">
      <c r="A651" s="48" t="str">
        <f t="shared" si="10"/>
        <v>42233All8_13SmartAC-onlyMulti</v>
      </c>
      <c r="B651" s="7" t="s">
        <v>18</v>
      </c>
      <c r="C651" s="35">
        <v>42233</v>
      </c>
      <c r="D651">
        <v>13</v>
      </c>
      <c r="E651" t="s">
        <v>113</v>
      </c>
      <c r="F651">
        <v>1.3853669400555102</v>
      </c>
      <c r="G651">
        <v>2.6309421027201436</v>
      </c>
      <c r="H651">
        <v>1599</v>
      </c>
      <c r="I651">
        <v>1.4599425188227688</v>
      </c>
      <c r="J651">
        <v>2.8027900819701728</v>
      </c>
      <c r="K651">
        <v>948</v>
      </c>
      <c r="L651">
        <v>-7.4575580656528473E-2</v>
      </c>
      <c r="M651">
        <v>-5.383091926574707</v>
      </c>
      <c r="N651">
        <v>7618</v>
      </c>
      <c r="O651">
        <v>0.11231828480958939</v>
      </c>
      <c r="P651">
        <v>-0.21852269768714905</v>
      </c>
      <c r="Q651">
        <v>-0.15034325420856476</v>
      </c>
      <c r="R651">
        <v>-7.4575580656528473E-2</v>
      </c>
      <c r="S651">
        <v>1.1831024894490838E-3</v>
      </c>
      <c r="T651">
        <v>6.9371536374092102E-2</v>
      </c>
      <c r="U651" t="s">
        <v>102</v>
      </c>
      <c r="V651" t="s">
        <v>85</v>
      </c>
      <c r="W651">
        <v>96.887374877929688</v>
      </c>
    </row>
    <row r="652" spans="1:23" x14ac:dyDescent="0.25">
      <c r="A652" s="48" t="str">
        <f t="shared" si="10"/>
        <v>42233All8_14AllMulti</v>
      </c>
      <c r="B652" s="7" t="s">
        <v>18</v>
      </c>
      <c r="C652" s="35">
        <v>42233</v>
      </c>
      <c r="D652">
        <v>14</v>
      </c>
      <c r="E652" t="s">
        <v>113</v>
      </c>
      <c r="F652">
        <v>1.6889587567986502</v>
      </c>
      <c r="G652">
        <v>2.7977872416856515</v>
      </c>
      <c r="H652">
        <v>1599</v>
      </c>
      <c r="I652">
        <v>1.7827285236251418</v>
      </c>
      <c r="J652">
        <v>2.8607255950600061</v>
      </c>
      <c r="K652">
        <v>948</v>
      </c>
      <c r="L652">
        <v>-9.3769766390323639E-2</v>
      </c>
      <c r="M652">
        <v>-5.5519275665283203</v>
      </c>
      <c r="N652">
        <v>7618</v>
      </c>
      <c r="O652">
        <v>0.11630978435277939</v>
      </c>
      <c r="P652">
        <v>-0.24283239245414734</v>
      </c>
      <c r="Q652">
        <v>-0.17223002016544342</v>
      </c>
      <c r="R652">
        <v>-9.3769766390323639E-2</v>
      </c>
      <c r="S652">
        <v>-1.5318816527724266E-2</v>
      </c>
      <c r="T652">
        <v>5.5292852222919464E-2</v>
      </c>
      <c r="U652" t="s">
        <v>18</v>
      </c>
      <c r="V652" t="s">
        <v>85</v>
      </c>
      <c r="W652">
        <v>99.367813110351562</v>
      </c>
    </row>
    <row r="653" spans="1:23" x14ac:dyDescent="0.25">
      <c r="A653" s="48" t="str">
        <f t="shared" si="10"/>
        <v>42233All8_14SmartAC-onlyMulti</v>
      </c>
      <c r="B653" s="7" t="s">
        <v>18</v>
      </c>
      <c r="C653" s="35">
        <v>42233</v>
      </c>
      <c r="D653">
        <v>14</v>
      </c>
      <c r="E653" t="s">
        <v>113</v>
      </c>
      <c r="F653">
        <v>1.6889587567986502</v>
      </c>
      <c r="G653">
        <v>2.7977872416856515</v>
      </c>
      <c r="H653">
        <v>1599</v>
      </c>
      <c r="I653">
        <v>1.7827285236251418</v>
      </c>
      <c r="J653">
        <v>2.8607255950600061</v>
      </c>
      <c r="K653">
        <v>948</v>
      </c>
      <c r="L653">
        <v>-9.3769766390323639E-2</v>
      </c>
      <c r="M653">
        <v>-5.5519275665283203</v>
      </c>
      <c r="N653">
        <v>7618</v>
      </c>
      <c r="O653">
        <v>0.11630978435277939</v>
      </c>
      <c r="P653">
        <v>-0.24283239245414734</v>
      </c>
      <c r="Q653">
        <v>-0.17223002016544342</v>
      </c>
      <c r="R653">
        <v>-9.3769766390323639E-2</v>
      </c>
      <c r="S653">
        <v>-1.5318816527724266E-2</v>
      </c>
      <c r="T653">
        <v>5.5292852222919464E-2</v>
      </c>
      <c r="U653" t="s">
        <v>102</v>
      </c>
      <c r="V653" t="s">
        <v>85</v>
      </c>
      <c r="W653">
        <v>99.367813110351562</v>
      </c>
    </row>
    <row r="654" spans="1:23" x14ac:dyDescent="0.25">
      <c r="A654" s="48" t="str">
        <f t="shared" si="10"/>
        <v>42233All8_15AllMulti</v>
      </c>
      <c r="B654" s="7" t="s">
        <v>18</v>
      </c>
      <c r="C654" s="35">
        <v>42233</v>
      </c>
      <c r="D654">
        <v>15</v>
      </c>
      <c r="E654" t="s">
        <v>113</v>
      </c>
      <c r="F654">
        <v>2.1127226524680482</v>
      </c>
      <c r="G654">
        <v>2.9302355847493398</v>
      </c>
      <c r="H654">
        <v>1599</v>
      </c>
      <c r="I654">
        <v>2.215891243112484</v>
      </c>
      <c r="J654">
        <v>2.9361158031444599</v>
      </c>
      <c r="K654">
        <v>948</v>
      </c>
      <c r="L654">
        <v>-0.10316859185695648</v>
      </c>
      <c r="M654">
        <v>-4.8832054138183594</v>
      </c>
      <c r="N654">
        <v>7618</v>
      </c>
      <c r="O654">
        <v>0.12026398628950119</v>
      </c>
      <c r="P654">
        <v>-0.25729891657829285</v>
      </c>
      <c r="Q654">
        <v>-0.18429626524448395</v>
      </c>
      <c r="R654">
        <v>-0.10316859185695648</v>
      </c>
      <c r="S654">
        <v>-2.2050533443689346E-2</v>
      </c>
      <c r="T654">
        <v>5.0961732864379883E-2</v>
      </c>
      <c r="U654" t="s">
        <v>18</v>
      </c>
      <c r="V654" t="s">
        <v>85</v>
      </c>
      <c r="W654">
        <v>100.34812164306641</v>
      </c>
    </row>
    <row r="655" spans="1:23" x14ac:dyDescent="0.25">
      <c r="A655" s="48" t="str">
        <f t="shared" si="10"/>
        <v>42233All8_15SmartAC-onlyMulti</v>
      </c>
      <c r="B655" s="7" t="s">
        <v>18</v>
      </c>
      <c r="C655" s="35">
        <v>42233</v>
      </c>
      <c r="D655">
        <v>15</v>
      </c>
      <c r="E655" t="s">
        <v>113</v>
      </c>
      <c r="F655">
        <v>2.1127226524680482</v>
      </c>
      <c r="G655">
        <v>2.9302355847493398</v>
      </c>
      <c r="H655">
        <v>1599</v>
      </c>
      <c r="I655">
        <v>2.215891243112484</v>
      </c>
      <c r="J655">
        <v>2.9361158031444599</v>
      </c>
      <c r="K655">
        <v>948</v>
      </c>
      <c r="L655">
        <v>-0.10316859185695648</v>
      </c>
      <c r="M655">
        <v>-4.8832054138183594</v>
      </c>
      <c r="N655">
        <v>7618</v>
      </c>
      <c r="O655">
        <v>0.12026398628950119</v>
      </c>
      <c r="P655">
        <v>-0.25729891657829285</v>
      </c>
      <c r="Q655">
        <v>-0.18429626524448395</v>
      </c>
      <c r="R655">
        <v>-0.10316859185695648</v>
      </c>
      <c r="S655">
        <v>-2.2050533443689346E-2</v>
      </c>
      <c r="T655">
        <v>5.0961732864379883E-2</v>
      </c>
      <c r="U655" t="s">
        <v>102</v>
      </c>
      <c r="V655" t="s">
        <v>85</v>
      </c>
      <c r="W655">
        <v>100.34812164306641</v>
      </c>
    </row>
    <row r="656" spans="1:23" x14ac:dyDescent="0.25">
      <c r="A656" s="48" t="str">
        <f t="shared" si="10"/>
        <v>42233All8_16AllMulti</v>
      </c>
      <c r="B656" s="7" t="s">
        <v>18</v>
      </c>
      <c r="C656" s="35">
        <v>42233</v>
      </c>
      <c r="D656">
        <v>16</v>
      </c>
      <c r="E656" t="s">
        <v>113</v>
      </c>
      <c r="F656">
        <v>2.6418978435029925</v>
      </c>
      <c r="G656">
        <v>3.0258786378339178</v>
      </c>
      <c r="H656">
        <v>1599</v>
      </c>
      <c r="I656">
        <v>2.7421695513399276</v>
      </c>
      <c r="J656">
        <v>2.9938822344597318</v>
      </c>
      <c r="K656">
        <v>948</v>
      </c>
      <c r="L656">
        <v>-0.10027170926332474</v>
      </c>
      <c r="M656">
        <v>-3.7954423427581787</v>
      </c>
      <c r="N656">
        <v>7618</v>
      </c>
      <c r="O656">
        <v>0.1232113316655159</v>
      </c>
      <c r="P656">
        <v>-0.25817936658859253</v>
      </c>
      <c r="Q656">
        <v>-0.18338760733604431</v>
      </c>
      <c r="R656">
        <v>-0.10027170926332474</v>
      </c>
      <c r="S656">
        <v>-1.7165666446089745E-2</v>
      </c>
      <c r="T656">
        <v>5.763593316078186E-2</v>
      </c>
      <c r="U656" t="s">
        <v>18</v>
      </c>
      <c r="V656" t="s">
        <v>85</v>
      </c>
      <c r="W656">
        <v>100.22512817382812</v>
      </c>
    </row>
    <row r="657" spans="1:23" x14ac:dyDescent="0.25">
      <c r="A657" s="48" t="str">
        <f t="shared" si="10"/>
        <v>42233All8_16SmartAC-onlyMulti</v>
      </c>
      <c r="B657" s="7" t="s">
        <v>18</v>
      </c>
      <c r="C657" s="35">
        <v>42233</v>
      </c>
      <c r="D657">
        <v>16</v>
      </c>
      <c r="E657" t="s">
        <v>113</v>
      </c>
      <c r="F657">
        <v>2.6418978435029925</v>
      </c>
      <c r="G657">
        <v>3.0258786378339178</v>
      </c>
      <c r="H657">
        <v>1599</v>
      </c>
      <c r="I657">
        <v>2.7421695513399276</v>
      </c>
      <c r="J657">
        <v>2.9938822344597318</v>
      </c>
      <c r="K657">
        <v>948</v>
      </c>
      <c r="L657">
        <v>-0.10027170926332474</v>
      </c>
      <c r="M657">
        <v>-3.7954423427581787</v>
      </c>
      <c r="N657">
        <v>7618</v>
      </c>
      <c r="O657">
        <v>0.1232113316655159</v>
      </c>
      <c r="P657">
        <v>-0.25817936658859253</v>
      </c>
      <c r="Q657">
        <v>-0.18338760733604431</v>
      </c>
      <c r="R657">
        <v>-0.10027170926332474</v>
      </c>
      <c r="S657">
        <v>-1.7165666446089745E-2</v>
      </c>
      <c r="T657">
        <v>5.763593316078186E-2</v>
      </c>
      <c r="U657" t="s">
        <v>102</v>
      </c>
      <c r="V657" t="s">
        <v>85</v>
      </c>
      <c r="W657">
        <v>100.22512817382812</v>
      </c>
    </row>
    <row r="658" spans="1:23" x14ac:dyDescent="0.25">
      <c r="A658" s="48" t="str">
        <f t="shared" si="10"/>
        <v>42233All8_17AllMulti</v>
      </c>
      <c r="B658" s="7" t="s">
        <v>18</v>
      </c>
      <c r="C658" s="35">
        <v>42233</v>
      </c>
      <c r="D658">
        <v>17</v>
      </c>
      <c r="E658" t="s">
        <v>113</v>
      </c>
      <c r="F658">
        <v>3.2009479695368226</v>
      </c>
      <c r="G658">
        <v>2.9743909380531557</v>
      </c>
      <c r="H658">
        <v>1599</v>
      </c>
      <c r="I658">
        <v>3.3158067308144288</v>
      </c>
      <c r="J658">
        <v>2.9589720415468053</v>
      </c>
      <c r="K658">
        <v>948</v>
      </c>
      <c r="L658">
        <v>-0.11485876142978668</v>
      </c>
      <c r="M658">
        <v>-3.588273286819458</v>
      </c>
      <c r="N658">
        <v>7618</v>
      </c>
      <c r="O658">
        <v>0.12152616679668427</v>
      </c>
      <c r="P658">
        <v>-0.27060669660568237</v>
      </c>
      <c r="Q658">
        <v>-0.1968378871679306</v>
      </c>
      <c r="R658">
        <v>-0.11485876142978668</v>
      </c>
      <c r="S658">
        <v>-3.2889362424612045E-2</v>
      </c>
      <c r="T658">
        <v>4.0889173746109009E-2</v>
      </c>
      <c r="U658" t="s">
        <v>18</v>
      </c>
      <c r="V658" t="s">
        <v>85</v>
      </c>
      <c r="W658">
        <v>98.893280029296875</v>
      </c>
    </row>
    <row r="659" spans="1:23" x14ac:dyDescent="0.25">
      <c r="A659" s="48" t="str">
        <f t="shared" si="10"/>
        <v>42233All8_17SmartAC-onlyMulti</v>
      </c>
      <c r="B659" s="7" t="s">
        <v>18</v>
      </c>
      <c r="C659" s="35">
        <v>42233</v>
      </c>
      <c r="D659">
        <v>17</v>
      </c>
      <c r="E659" t="s">
        <v>113</v>
      </c>
      <c r="F659">
        <v>3.2009479695368226</v>
      </c>
      <c r="G659">
        <v>2.9743909380531557</v>
      </c>
      <c r="H659">
        <v>1599</v>
      </c>
      <c r="I659">
        <v>3.3158067308144288</v>
      </c>
      <c r="J659">
        <v>2.9589720415468053</v>
      </c>
      <c r="K659">
        <v>948</v>
      </c>
      <c r="L659">
        <v>-0.11485876142978668</v>
      </c>
      <c r="M659">
        <v>-3.588273286819458</v>
      </c>
      <c r="N659">
        <v>7618</v>
      </c>
      <c r="O659">
        <v>0.12152616679668427</v>
      </c>
      <c r="P659">
        <v>-0.27060669660568237</v>
      </c>
      <c r="Q659">
        <v>-0.1968378871679306</v>
      </c>
      <c r="R659">
        <v>-0.11485876142978668</v>
      </c>
      <c r="S659">
        <v>-3.2889362424612045E-2</v>
      </c>
      <c r="T659">
        <v>4.0889173746109009E-2</v>
      </c>
      <c r="U659" t="s">
        <v>102</v>
      </c>
      <c r="V659" t="s">
        <v>85</v>
      </c>
      <c r="W659">
        <v>98.893280029296875</v>
      </c>
    </row>
    <row r="660" spans="1:23" x14ac:dyDescent="0.25">
      <c r="A660" s="48" t="str">
        <f t="shared" si="10"/>
        <v>42233All8_18AllMulti</v>
      </c>
      <c r="B660" s="7" t="s">
        <v>18</v>
      </c>
      <c r="C660" s="35">
        <v>42233</v>
      </c>
      <c r="D660">
        <v>18</v>
      </c>
      <c r="E660" t="s">
        <v>113</v>
      </c>
      <c r="F660">
        <v>3.7015684629630523</v>
      </c>
      <c r="G660">
        <v>2.9030164056898244</v>
      </c>
      <c r="H660">
        <v>1599</v>
      </c>
      <c r="I660">
        <v>3.707173392297173</v>
      </c>
      <c r="J660">
        <v>2.8258729478058662</v>
      </c>
      <c r="K660">
        <v>948</v>
      </c>
      <c r="L660">
        <v>-5.6049292907118797E-3</v>
      </c>
      <c r="M660">
        <v>-0.15142038464546204</v>
      </c>
      <c r="N660">
        <v>7618</v>
      </c>
      <c r="O660">
        <v>0.11702165752649307</v>
      </c>
      <c r="P660">
        <v>-0.15557987987995148</v>
      </c>
      <c r="Q660">
        <v>-8.4545396268367767E-2</v>
      </c>
      <c r="R660">
        <v>-5.6049292907118797E-3</v>
      </c>
      <c r="S660">
        <v>7.3326177895069122E-2</v>
      </c>
      <c r="T660">
        <v>0.14437003433704376</v>
      </c>
      <c r="U660" t="s">
        <v>18</v>
      </c>
      <c r="V660" t="s">
        <v>85</v>
      </c>
      <c r="W660">
        <v>96.085456848144531</v>
      </c>
    </row>
    <row r="661" spans="1:23" x14ac:dyDescent="0.25">
      <c r="A661" s="48" t="str">
        <f t="shared" si="10"/>
        <v>42233All8_18SmartAC-onlyMulti</v>
      </c>
      <c r="B661" s="7" t="s">
        <v>18</v>
      </c>
      <c r="C661" s="35">
        <v>42233</v>
      </c>
      <c r="D661">
        <v>18</v>
      </c>
      <c r="E661" t="s">
        <v>113</v>
      </c>
      <c r="F661">
        <v>3.7015684629630523</v>
      </c>
      <c r="G661">
        <v>2.9030164056898244</v>
      </c>
      <c r="H661">
        <v>1599</v>
      </c>
      <c r="I661">
        <v>3.707173392297173</v>
      </c>
      <c r="J661">
        <v>2.8258729478058662</v>
      </c>
      <c r="K661">
        <v>948</v>
      </c>
      <c r="L661">
        <v>-5.6049292907118797E-3</v>
      </c>
      <c r="M661">
        <v>-0.15142038464546204</v>
      </c>
      <c r="N661">
        <v>7618</v>
      </c>
      <c r="O661">
        <v>0.11702165752649307</v>
      </c>
      <c r="P661">
        <v>-0.15557987987995148</v>
      </c>
      <c r="Q661">
        <v>-8.4545396268367767E-2</v>
      </c>
      <c r="R661">
        <v>-5.6049292907118797E-3</v>
      </c>
      <c r="S661">
        <v>7.3326177895069122E-2</v>
      </c>
      <c r="T661">
        <v>0.14437003433704376</v>
      </c>
      <c r="U661" t="s">
        <v>102</v>
      </c>
      <c r="V661" t="s">
        <v>85</v>
      </c>
      <c r="W661">
        <v>96.085456848144531</v>
      </c>
    </row>
    <row r="662" spans="1:23" x14ac:dyDescent="0.25">
      <c r="A662" s="48" t="str">
        <f t="shared" si="10"/>
        <v>42233All8_19AllMulti</v>
      </c>
      <c r="B662" s="7" t="s">
        <v>18</v>
      </c>
      <c r="C662" s="35">
        <v>42233</v>
      </c>
      <c r="D662">
        <v>19</v>
      </c>
      <c r="E662" t="s">
        <v>113</v>
      </c>
      <c r="F662">
        <v>4.012290166798862</v>
      </c>
      <c r="G662">
        <v>2.8119979135984861</v>
      </c>
      <c r="H662">
        <v>1599</v>
      </c>
      <c r="I662">
        <v>3.7598787399436966</v>
      </c>
      <c r="J662">
        <v>2.5163802371726565</v>
      </c>
      <c r="K662">
        <v>948</v>
      </c>
      <c r="L662">
        <v>0.25241142511367798</v>
      </c>
      <c r="M662">
        <v>6.2909564971923828</v>
      </c>
      <c r="N662">
        <v>7618</v>
      </c>
      <c r="O662">
        <v>0.10781779885292053</v>
      </c>
      <c r="P662">
        <v>0.114232137799263</v>
      </c>
      <c r="Q662">
        <v>0.17967969179153442</v>
      </c>
      <c r="R662">
        <v>0.25241142511367798</v>
      </c>
      <c r="S662">
        <v>0.3251345157623291</v>
      </c>
      <c r="T662">
        <v>0.39059072732925415</v>
      </c>
      <c r="U662" t="s">
        <v>18</v>
      </c>
      <c r="V662" t="s">
        <v>85</v>
      </c>
      <c r="W662">
        <v>90.856788635253906</v>
      </c>
    </row>
    <row r="663" spans="1:23" x14ac:dyDescent="0.25">
      <c r="A663" s="48" t="str">
        <f t="shared" si="10"/>
        <v>42233All8_19SmartAC-onlyMulti</v>
      </c>
      <c r="B663" s="7" t="s">
        <v>18</v>
      </c>
      <c r="C663" s="35">
        <v>42233</v>
      </c>
      <c r="D663">
        <v>19</v>
      </c>
      <c r="E663" t="s">
        <v>113</v>
      </c>
      <c r="F663">
        <v>4.012290166798862</v>
      </c>
      <c r="G663">
        <v>2.8119979135984861</v>
      </c>
      <c r="H663">
        <v>1599</v>
      </c>
      <c r="I663">
        <v>3.7598787399436966</v>
      </c>
      <c r="J663">
        <v>2.5163802371726565</v>
      </c>
      <c r="K663">
        <v>948</v>
      </c>
      <c r="L663">
        <v>0.25241142511367798</v>
      </c>
      <c r="M663">
        <v>6.2909564971923828</v>
      </c>
      <c r="N663">
        <v>7618</v>
      </c>
      <c r="O663">
        <v>0.10781779885292053</v>
      </c>
      <c r="P663">
        <v>0.114232137799263</v>
      </c>
      <c r="Q663">
        <v>0.17967969179153442</v>
      </c>
      <c r="R663">
        <v>0.25241142511367798</v>
      </c>
      <c r="S663">
        <v>0.3251345157623291</v>
      </c>
      <c r="T663">
        <v>0.39059072732925415</v>
      </c>
      <c r="U663" t="s">
        <v>102</v>
      </c>
      <c r="V663" t="s">
        <v>85</v>
      </c>
      <c r="W663">
        <v>90.856788635253906</v>
      </c>
    </row>
    <row r="664" spans="1:23" x14ac:dyDescent="0.25">
      <c r="A664" s="48" t="str">
        <f t="shared" si="10"/>
        <v>42233All8_20AllMulti</v>
      </c>
      <c r="B664" s="7" t="s">
        <v>18</v>
      </c>
      <c r="C664" s="35">
        <v>42233</v>
      </c>
      <c r="D664">
        <v>20</v>
      </c>
      <c r="E664" t="s">
        <v>113</v>
      </c>
      <c r="F664">
        <v>3.8619986042108745</v>
      </c>
      <c r="G664">
        <v>2.6212940594531755</v>
      </c>
      <c r="H664">
        <v>1599</v>
      </c>
      <c r="I664">
        <v>4.1418970116169724</v>
      </c>
      <c r="J664">
        <v>2.6653622433994362</v>
      </c>
      <c r="K664">
        <v>948</v>
      </c>
      <c r="L664">
        <v>-0.27989840507507324</v>
      </c>
      <c r="M664">
        <v>-7.2475013732910156</v>
      </c>
      <c r="N664">
        <v>7618</v>
      </c>
      <c r="O664">
        <v>0.10858641564846039</v>
      </c>
      <c r="P664">
        <v>-0.41906276345252991</v>
      </c>
      <c r="Q664">
        <v>-0.35314863920211792</v>
      </c>
      <c r="R664">
        <v>-0.27989840507507324</v>
      </c>
      <c r="S664">
        <v>-0.20665687322616577</v>
      </c>
      <c r="T664">
        <v>-0.14073406159877777</v>
      </c>
      <c r="U664" t="s">
        <v>18</v>
      </c>
      <c r="V664" t="s">
        <v>85</v>
      </c>
      <c r="W664">
        <v>85.044105529785156</v>
      </c>
    </row>
    <row r="665" spans="1:23" x14ac:dyDescent="0.25">
      <c r="A665" s="48" t="str">
        <f t="shared" si="10"/>
        <v>42233All8_20SmartAC-onlyMulti</v>
      </c>
      <c r="B665" s="7" t="s">
        <v>18</v>
      </c>
      <c r="C665" s="35">
        <v>42233</v>
      </c>
      <c r="D665">
        <v>20</v>
      </c>
      <c r="E665" t="s">
        <v>113</v>
      </c>
      <c r="F665">
        <v>3.8619986042108745</v>
      </c>
      <c r="G665">
        <v>2.6212940594531755</v>
      </c>
      <c r="H665">
        <v>1599</v>
      </c>
      <c r="I665">
        <v>4.1418970116169724</v>
      </c>
      <c r="J665">
        <v>2.6653622433994362</v>
      </c>
      <c r="K665">
        <v>948</v>
      </c>
      <c r="L665">
        <v>-0.27989840507507324</v>
      </c>
      <c r="M665">
        <v>-7.2475013732910156</v>
      </c>
      <c r="N665">
        <v>7618</v>
      </c>
      <c r="O665">
        <v>0.10858641564846039</v>
      </c>
      <c r="P665">
        <v>-0.41906276345252991</v>
      </c>
      <c r="Q665">
        <v>-0.35314863920211792</v>
      </c>
      <c r="R665">
        <v>-0.27989840507507324</v>
      </c>
      <c r="S665">
        <v>-0.20665687322616577</v>
      </c>
      <c r="T665">
        <v>-0.14073406159877777</v>
      </c>
      <c r="U665" t="s">
        <v>102</v>
      </c>
      <c r="V665" t="s">
        <v>85</v>
      </c>
      <c r="W665">
        <v>85.044105529785156</v>
      </c>
    </row>
    <row r="666" spans="1:23" x14ac:dyDescent="0.25">
      <c r="A666" s="48" t="str">
        <f t="shared" si="10"/>
        <v>42233All8_21AllMulti</v>
      </c>
      <c r="B666" s="7" t="s">
        <v>18</v>
      </c>
      <c r="C666" s="35">
        <v>42233</v>
      </c>
      <c r="D666">
        <v>21</v>
      </c>
      <c r="E666" t="s">
        <v>113</v>
      </c>
      <c r="F666">
        <v>3.6109949898947638</v>
      </c>
      <c r="G666">
        <v>2.3703637990708857</v>
      </c>
      <c r="H666">
        <v>1599</v>
      </c>
      <c r="I666">
        <v>3.7768114344497192</v>
      </c>
      <c r="J666">
        <v>2.5120776742503526</v>
      </c>
      <c r="K666">
        <v>948</v>
      </c>
      <c r="L666">
        <v>-0.16581644117832184</v>
      </c>
      <c r="M666">
        <v>-4.5919876098632812</v>
      </c>
      <c r="N666">
        <v>7618</v>
      </c>
      <c r="O666">
        <v>0.10084898769855499</v>
      </c>
      <c r="P666">
        <v>-0.29506450891494751</v>
      </c>
      <c r="Q666">
        <v>-0.23384715616703033</v>
      </c>
      <c r="R666">
        <v>-0.16581644117832184</v>
      </c>
      <c r="S666">
        <v>-9.7793802618980408E-2</v>
      </c>
      <c r="T666">
        <v>-3.6568377166986465E-2</v>
      </c>
      <c r="U666" t="s">
        <v>18</v>
      </c>
      <c r="V666" t="s">
        <v>85</v>
      </c>
      <c r="W666">
        <v>80.714889526367188</v>
      </c>
    </row>
    <row r="667" spans="1:23" x14ac:dyDescent="0.25">
      <c r="A667" s="48" t="str">
        <f t="shared" si="10"/>
        <v>42233All8_21SmartAC-onlyMulti</v>
      </c>
      <c r="B667" s="7" t="s">
        <v>18</v>
      </c>
      <c r="C667" s="35">
        <v>42233</v>
      </c>
      <c r="D667">
        <v>21</v>
      </c>
      <c r="E667" t="s">
        <v>113</v>
      </c>
      <c r="F667">
        <v>3.6109949898947638</v>
      </c>
      <c r="G667">
        <v>2.3703637990708857</v>
      </c>
      <c r="H667">
        <v>1599</v>
      </c>
      <c r="I667">
        <v>3.7768114344497192</v>
      </c>
      <c r="J667">
        <v>2.5120776742503526</v>
      </c>
      <c r="K667">
        <v>948</v>
      </c>
      <c r="L667">
        <v>-0.16581644117832184</v>
      </c>
      <c r="M667">
        <v>-4.5919876098632812</v>
      </c>
      <c r="N667">
        <v>7618</v>
      </c>
      <c r="O667">
        <v>0.10084898769855499</v>
      </c>
      <c r="P667">
        <v>-0.29506450891494751</v>
      </c>
      <c r="Q667">
        <v>-0.23384715616703033</v>
      </c>
      <c r="R667">
        <v>-0.16581644117832184</v>
      </c>
      <c r="S667">
        <v>-9.7793802618980408E-2</v>
      </c>
      <c r="T667">
        <v>-3.6568377166986465E-2</v>
      </c>
      <c r="U667" t="s">
        <v>102</v>
      </c>
      <c r="V667" t="s">
        <v>85</v>
      </c>
      <c r="W667">
        <v>80.714889526367188</v>
      </c>
    </row>
    <row r="668" spans="1:23" x14ac:dyDescent="0.25">
      <c r="A668" s="48" t="str">
        <f t="shared" si="10"/>
        <v>42233All8_22AllMulti</v>
      </c>
      <c r="B668" s="7" t="s">
        <v>18</v>
      </c>
      <c r="C668" s="35">
        <v>42233</v>
      </c>
      <c r="D668">
        <v>22</v>
      </c>
      <c r="E668" t="s">
        <v>113</v>
      </c>
      <c r="F668">
        <v>3.2457601525673248</v>
      </c>
      <c r="G668">
        <v>2.1972721244206745</v>
      </c>
      <c r="H668">
        <v>1599</v>
      </c>
      <c r="I668">
        <v>3.2302914514485881</v>
      </c>
      <c r="J668">
        <v>2.1747863009546142</v>
      </c>
      <c r="K668">
        <v>948</v>
      </c>
      <c r="L668">
        <v>1.5468700788915157E-2</v>
      </c>
      <c r="M668">
        <v>0.47658178210258484</v>
      </c>
      <c r="N668">
        <v>7618</v>
      </c>
      <c r="O668">
        <v>8.9490339159965515E-2</v>
      </c>
      <c r="P668">
        <v>-9.922211617231369E-2</v>
      </c>
      <c r="Q668">
        <v>-4.4899690896272659E-2</v>
      </c>
      <c r="R668">
        <v>1.5468700788915157E-2</v>
      </c>
      <c r="S668">
        <v>7.5829938054084778E-2</v>
      </c>
      <c r="T668">
        <v>0.13015951216220856</v>
      </c>
      <c r="U668" t="s">
        <v>18</v>
      </c>
      <c r="V668" t="s">
        <v>85</v>
      </c>
      <c r="W668">
        <v>77.092147827148438</v>
      </c>
    </row>
    <row r="669" spans="1:23" x14ac:dyDescent="0.25">
      <c r="A669" s="48" t="str">
        <f t="shared" si="10"/>
        <v>42233All8_22SmartAC-onlyMulti</v>
      </c>
      <c r="B669" s="7" t="s">
        <v>18</v>
      </c>
      <c r="C669" s="35">
        <v>42233</v>
      </c>
      <c r="D669">
        <v>22</v>
      </c>
      <c r="E669" t="s">
        <v>113</v>
      </c>
      <c r="F669">
        <v>3.2457601525673248</v>
      </c>
      <c r="G669">
        <v>2.1972721244206745</v>
      </c>
      <c r="H669">
        <v>1599</v>
      </c>
      <c r="I669">
        <v>3.2302914514485881</v>
      </c>
      <c r="J669">
        <v>2.1747863009546142</v>
      </c>
      <c r="K669">
        <v>948</v>
      </c>
      <c r="L669">
        <v>1.5468700788915157E-2</v>
      </c>
      <c r="M669">
        <v>0.47658178210258484</v>
      </c>
      <c r="N669">
        <v>7618</v>
      </c>
      <c r="O669">
        <v>8.9490339159965515E-2</v>
      </c>
      <c r="P669">
        <v>-9.922211617231369E-2</v>
      </c>
      <c r="Q669">
        <v>-4.4899690896272659E-2</v>
      </c>
      <c r="R669">
        <v>1.5468700788915157E-2</v>
      </c>
      <c r="S669">
        <v>7.5829938054084778E-2</v>
      </c>
      <c r="T669">
        <v>0.13015951216220856</v>
      </c>
      <c r="U669" t="s">
        <v>102</v>
      </c>
      <c r="V669" t="s">
        <v>85</v>
      </c>
      <c r="W669">
        <v>77.092147827148438</v>
      </c>
    </row>
    <row r="670" spans="1:23" x14ac:dyDescent="0.25">
      <c r="A670" s="48" t="str">
        <f t="shared" si="10"/>
        <v>42233All8_23AllMulti</v>
      </c>
      <c r="B670" s="7" t="s">
        <v>18</v>
      </c>
      <c r="C670" s="35">
        <v>42233</v>
      </c>
      <c r="D670">
        <v>23</v>
      </c>
      <c r="E670" t="s">
        <v>113</v>
      </c>
      <c r="F670">
        <v>2.6087370581422817</v>
      </c>
      <c r="G670">
        <v>1.9357117550851939</v>
      </c>
      <c r="H670">
        <v>1599</v>
      </c>
      <c r="I670">
        <v>2.6175114285592205</v>
      </c>
      <c r="J670">
        <v>1.9859022052054169</v>
      </c>
      <c r="K670">
        <v>948</v>
      </c>
      <c r="L670">
        <v>-8.7743699550628662E-3</v>
      </c>
      <c r="M670">
        <v>-0.33634552359580994</v>
      </c>
      <c r="N670">
        <v>7618</v>
      </c>
      <c r="O670">
        <v>8.0644041299819946E-2</v>
      </c>
      <c r="P670">
        <v>-0.11212777346372604</v>
      </c>
      <c r="Q670">
        <v>-6.3175223767757416E-2</v>
      </c>
      <c r="R670">
        <v>-8.7743699550628662E-3</v>
      </c>
      <c r="S670">
        <v>4.5620035380125046E-2</v>
      </c>
      <c r="T670">
        <v>9.4579033553600311E-2</v>
      </c>
      <c r="U670" t="s">
        <v>18</v>
      </c>
      <c r="V670" t="s">
        <v>85</v>
      </c>
      <c r="W670">
        <v>74.501312255859375</v>
      </c>
    </row>
    <row r="671" spans="1:23" x14ac:dyDescent="0.25">
      <c r="A671" s="48" t="str">
        <f t="shared" si="10"/>
        <v>42233All8_23SmartAC-onlyMulti</v>
      </c>
      <c r="B671" s="7" t="s">
        <v>18</v>
      </c>
      <c r="C671" s="35">
        <v>42233</v>
      </c>
      <c r="D671">
        <v>23</v>
      </c>
      <c r="E671" t="s">
        <v>113</v>
      </c>
      <c r="F671">
        <v>2.6087370581422817</v>
      </c>
      <c r="G671">
        <v>1.9357117550851939</v>
      </c>
      <c r="H671">
        <v>1599</v>
      </c>
      <c r="I671">
        <v>2.6175114285592205</v>
      </c>
      <c r="J671">
        <v>1.9859022052054169</v>
      </c>
      <c r="K671">
        <v>948</v>
      </c>
      <c r="L671">
        <v>-8.7743699550628662E-3</v>
      </c>
      <c r="M671">
        <v>-0.33634552359580994</v>
      </c>
      <c r="N671">
        <v>7618</v>
      </c>
      <c r="O671">
        <v>8.0644041299819946E-2</v>
      </c>
      <c r="P671">
        <v>-0.11212777346372604</v>
      </c>
      <c r="Q671">
        <v>-6.3175223767757416E-2</v>
      </c>
      <c r="R671">
        <v>-8.7743699550628662E-3</v>
      </c>
      <c r="S671">
        <v>4.5620035380125046E-2</v>
      </c>
      <c r="T671">
        <v>9.4579033553600311E-2</v>
      </c>
      <c r="U671" t="s">
        <v>102</v>
      </c>
      <c r="V671" t="s">
        <v>85</v>
      </c>
      <c r="W671">
        <v>74.501312255859375</v>
      </c>
    </row>
    <row r="672" spans="1:23" x14ac:dyDescent="0.25">
      <c r="A672" s="48" t="str">
        <f t="shared" si="10"/>
        <v>42233All8_24AllMulti</v>
      </c>
      <c r="B672" s="7" t="s">
        <v>18</v>
      </c>
      <c r="C672" s="35">
        <v>42233</v>
      </c>
      <c r="D672">
        <v>24</v>
      </c>
      <c r="E672" t="s">
        <v>113</v>
      </c>
      <c r="F672">
        <v>2.0478671313898844</v>
      </c>
      <c r="G672">
        <v>1.6674440392930463</v>
      </c>
      <c r="H672">
        <v>1599</v>
      </c>
      <c r="I672">
        <v>2.0736946588269993</v>
      </c>
      <c r="J672">
        <v>1.8362139617356625</v>
      </c>
      <c r="K672">
        <v>948</v>
      </c>
      <c r="L672">
        <v>-2.5827527046203613E-2</v>
      </c>
      <c r="M672">
        <v>-1.2611916065216064</v>
      </c>
      <c r="N672">
        <v>7618</v>
      </c>
      <c r="O672">
        <v>7.2769798338413239E-2</v>
      </c>
      <c r="P672">
        <v>-0.11908929795026779</v>
      </c>
      <c r="Q672">
        <v>-7.4916578829288483E-2</v>
      </c>
      <c r="R672">
        <v>-2.5827527046203613E-2</v>
      </c>
      <c r="S672">
        <v>2.325570210814476E-2</v>
      </c>
      <c r="T672">
        <v>6.7434243857860565E-2</v>
      </c>
      <c r="U672" t="s">
        <v>18</v>
      </c>
      <c r="V672" t="s">
        <v>85</v>
      </c>
      <c r="W672">
        <v>72.253608703613281</v>
      </c>
    </row>
    <row r="673" spans="1:23" x14ac:dyDescent="0.25">
      <c r="A673" s="48" t="str">
        <f t="shared" si="10"/>
        <v>42233All8_24SmartAC-onlyMulti</v>
      </c>
      <c r="B673" s="7" t="s">
        <v>18</v>
      </c>
      <c r="C673" s="35">
        <v>42233</v>
      </c>
      <c r="D673">
        <v>24</v>
      </c>
      <c r="E673" t="s">
        <v>113</v>
      </c>
      <c r="F673">
        <v>2.0478671313898844</v>
      </c>
      <c r="G673">
        <v>1.6674440392930463</v>
      </c>
      <c r="H673">
        <v>1599</v>
      </c>
      <c r="I673">
        <v>2.0736946588269993</v>
      </c>
      <c r="J673">
        <v>1.8362139617356625</v>
      </c>
      <c r="K673">
        <v>948</v>
      </c>
      <c r="L673">
        <v>-2.5827527046203613E-2</v>
      </c>
      <c r="M673">
        <v>-1.2611916065216064</v>
      </c>
      <c r="N673">
        <v>7618</v>
      </c>
      <c r="O673">
        <v>7.2769798338413239E-2</v>
      </c>
      <c r="P673">
        <v>-0.11908929795026779</v>
      </c>
      <c r="Q673">
        <v>-7.4916578829288483E-2</v>
      </c>
      <c r="R673">
        <v>-2.5827527046203613E-2</v>
      </c>
      <c r="S673">
        <v>2.325570210814476E-2</v>
      </c>
      <c r="T673">
        <v>6.7434243857860565E-2</v>
      </c>
      <c r="U673" t="s">
        <v>102</v>
      </c>
      <c r="V673" t="s">
        <v>85</v>
      </c>
      <c r="W673">
        <v>72.253608703613281</v>
      </c>
    </row>
    <row r="674" spans="1:23" x14ac:dyDescent="0.25">
      <c r="A674" s="48" t="str">
        <f t="shared" si="10"/>
        <v>42233All9_1AllAll</v>
      </c>
      <c r="B674" s="7" t="s">
        <v>18</v>
      </c>
      <c r="C674" s="35">
        <v>42233</v>
      </c>
      <c r="D674">
        <v>1</v>
      </c>
      <c r="E674" t="s">
        <v>114</v>
      </c>
      <c r="F674">
        <v>1.1659923791885376</v>
      </c>
      <c r="G674">
        <v>6.0617807321250439E-3</v>
      </c>
      <c r="H674">
        <v>42416</v>
      </c>
      <c r="I674">
        <v>1.1678401231765747</v>
      </c>
      <c r="J674">
        <v>4.4524078257381916E-3</v>
      </c>
      <c r="K674">
        <v>11300</v>
      </c>
      <c r="L674">
        <v>-1.8477439880371094E-3</v>
      </c>
      <c r="M674">
        <v>-0.15846964716911316</v>
      </c>
      <c r="N674">
        <v>109482</v>
      </c>
      <c r="O674">
        <v>7.5212446972727776E-3</v>
      </c>
      <c r="P674">
        <v>-1.1486970819532871E-2</v>
      </c>
      <c r="Q674">
        <v>-6.921425461769104E-3</v>
      </c>
      <c r="R674">
        <v>-1.8477439880371094E-3</v>
      </c>
      <c r="S674">
        <v>3.22533561848104E-3</v>
      </c>
      <c r="T674">
        <v>7.7914833091199398E-3</v>
      </c>
      <c r="U674" t="s">
        <v>18</v>
      </c>
      <c r="V674" t="s">
        <v>18</v>
      </c>
      <c r="W674">
        <v>76.459487915039063</v>
      </c>
    </row>
    <row r="675" spans="1:23" x14ac:dyDescent="0.25">
      <c r="A675" s="48" t="str">
        <f t="shared" si="10"/>
        <v>42233All9_1SmartAC-onlyAll</v>
      </c>
      <c r="B675" s="7" t="s">
        <v>18</v>
      </c>
      <c r="C675" s="35">
        <v>42233</v>
      </c>
      <c r="D675">
        <v>1</v>
      </c>
      <c r="E675" t="s">
        <v>114</v>
      </c>
      <c r="F675">
        <v>1.1659923791885376</v>
      </c>
      <c r="G675">
        <v>6.0617807321250439E-3</v>
      </c>
      <c r="H675">
        <v>42416</v>
      </c>
      <c r="I675">
        <v>1.1678401231765747</v>
      </c>
      <c r="J675">
        <v>4.4524078257381916E-3</v>
      </c>
      <c r="K675">
        <v>11300</v>
      </c>
      <c r="L675">
        <v>-1.8477439880371094E-3</v>
      </c>
      <c r="M675">
        <v>-0.15846964716911316</v>
      </c>
      <c r="N675">
        <v>109482</v>
      </c>
      <c r="O675">
        <v>7.5212446972727776E-3</v>
      </c>
      <c r="P675">
        <v>-1.1486970819532871E-2</v>
      </c>
      <c r="Q675">
        <v>-6.921425461769104E-3</v>
      </c>
      <c r="R675">
        <v>-1.8477439880371094E-3</v>
      </c>
      <c r="S675">
        <v>3.22533561848104E-3</v>
      </c>
      <c r="T675">
        <v>7.7914833091199398E-3</v>
      </c>
      <c r="U675" t="s">
        <v>102</v>
      </c>
      <c r="V675" t="s">
        <v>18</v>
      </c>
      <c r="W675">
        <v>76.459487915039063</v>
      </c>
    </row>
    <row r="676" spans="1:23" x14ac:dyDescent="0.25">
      <c r="A676" s="48" t="str">
        <f t="shared" si="10"/>
        <v>42233All9_2AllAll</v>
      </c>
      <c r="B676" s="7" t="s">
        <v>18</v>
      </c>
      <c r="C676" s="35">
        <v>42233</v>
      </c>
      <c r="D676">
        <v>2</v>
      </c>
      <c r="E676" t="s">
        <v>114</v>
      </c>
      <c r="F676">
        <v>0.97624313831329346</v>
      </c>
      <c r="G676">
        <v>5.3321663290262222E-3</v>
      </c>
      <c r="H676">
        <v>42416</v>
      </c>
      <c r="I676">
        <v>0.98357647657394409</v>
      </c>
      <c r="J676">
        <v>3.8977637887001038E-3</v>
      </c>
      <c r="K676">
        <v>11300</v>
      </c>
      <c r="L676">
        <v>-7.3333382606506348E-3</v>
      </c>
      <c r="M676">
        <v>-0.75117951631546021</v>
      </c>
      <c r="N676">
        <v>109482</v>
      </c>
      <c r="O676">
        <v>6.6048889420926571E-3</v>
      </c>
      <c r="P676">
        <v>-1.5798164531588554E-2</v>
      </c>
      <c r="Q676">
        <v>-1.1788864620029926E-2</v>
      </c>
      <c r="R676">
        <v>-7.3333382606506348E-3</v>
      </c>
      <c r="S676">
        <v>-2.8783406596630812E-3</v>
      </c>
      <c r="T676">
        <v>1.1314874282106757E-3</v>
      </c>
      <c r="U676" t="s">
        <v>18</v>
      </c>
      <c r="V676" t="s">
        <v>18</v>
      </c>
      <c r="W676">
        <v>74.85205078125</v>
      </c>
    </row>
    <row r="677" spans="1:23" x14ac:dyDescent="0.25">
      <c r="A677" s="48" t="str">
        <f t="shared" si="10"/>
        <v>42233All9_2SmartAC-onlyAll</v>
      </c>
      <c r="B677" s="7" t="s">
        <v>18</v>
      </c>
      <c r="C677" s="35">
        <v>42233</v>
      </c>
      <c r="D677">
        <v>2</v>
      </c>
      <c r="E677" t="s">
        <v>114</v>
      </c>
      <c r="F677">
        <v>0.97624313831329346</v>
      </c>
      <c r="G677">
        <v>5.3321663290262222E-3</v>
      </c>
      <c r="H677">
        <v>42416</v>
      </c>
      <c r="I677">
        <v>0.98357647657394409</v>
      </c>
      <c r="J677">
        <v>3.8977637887001038E-3</v>
      </c>
      <c r="K677">
        <v>11300</v>
      </c>
      <c r="L677">
        <v>-7.3333382606506348E-3</v>
      </c>
      <c r="M677">
        <v>-0.75117951631546021</v>
      </c>
      <c r="N677">
        <v>109482</v>
      </c>
      <c r="O677">
        <v>6.6048889420926571E-3</v>
      </c>
      <c r="P677">
        <v>-1.5798164531588554E-2</v>
      </c>
      <c r="Q677">
        <v>-1.1788864620029926E-2</v>
      </c>
      <c r="R677">
        <v>-7.3333382606506348E-3</v>
      </c>
      <c r="S677">
        <v>-2.8783406596630812E-3</v>
      </c>
      <c r="T677">
        <v>1.1314874282106757E-3</v>
      </c>
      <c r="U677" t="s">
        <v>102</v>
      </c>
      <c r="V677" t="s">
        <v>18</v>
      </c>
      <c r="W677">
        <v>74.85205078125</v>
      </c>
    </row>
    <row r="678" spans="1:23" x14ac:dyDescent="0.25">
      <c r="A678" s="48" t="str">
        <f t="shared" si="10"/>
        <v>42233All9_3AllAll</v>
      </c>
      <c r="B678" s="7" t="s">
        <v>18</v>
      </c>
      <c r="C678" s="35">
        <v>42233</v>
      </c>
      <c r="D678">
        <v>3</v>
      </c>
      <c r="E678" t="s">
        <v>114</v>
      </c>
      <c r="F678">
        <v>0.85069555044174194</v>
      </c>
      <c r="G678">
        <v>4.6536289155483246E-3</v>
      </c>
      <c r="H678">
        <v>42416</v>
      </c>
      <c r="I678">
        <v>0.85265660285949707</v>
      </c>
      <c r="J678">
        <v>3.3100100699812174E-3</v>
      </c>
      <c r="K678">
        <v>11300</v>
      </c>
      <c r="L678">
        <v>-1.961052417755127E-3</v>
      </c>
      <c r="M678">
        <v>-0.23052340745925903</v>
      </c>
      <c r="N678">
        <v>109482</v>
      </c>
      <c r="O678">
        <v>5.71072893217206E-3</v>
      </c>
      <c r="P678">
        <v>-9.2799225822091103E-3</v>
      </c>
      <c r="Q678">
        <v>-5.8133960701525211E-3</v>
      </c>
      <c r="R678">
        <v>-1.961052417755127E-3</v>
      </c>
      <c r="S678">
        <v>1.8908343045040965E-3</v>
      </c>
      <c r="T678">
        <v>5.3578177466988564E-3</v>
      </c>
      <c r="U678" t="s">
        <v>18</v>
      </c>
      <c r="V678" t="s">
        <v>18</v>
      </c>
      <c r="W678">
        <v>73.450973510742187</v>
      </c>
    </row>
    <row r="679" spans="1:23" x14ac:dyDescent="0.25">
      <c r="A679" s="48" t="str">
        <f t="shared" si="10"/>
        <v>42233All9_3SmartAC-onlyAll</v>
      </c>
      <c r="B679" s="7" t="s">
        <v>18</v>
      </c>
      <c r="C679" s="35">
        <v>42233</v>
      </c>
      <c r="D679">
        <v>3</v>
      </c>
      <c r="E679" t="s">
        <v>114</v>
      </c>
      <c r="F679">
        <v>0.85069555044174194</v>
      </c>
      <c r="G679">
        <v>4.6536289155483246E-3</v>
      </c>
      <c r="H679">
        <v>42416</v>
      </c>
      <c r="I679">
        <v>0.85265660285949707</v>
      </c>
      <c r="J679">
        <v>3.3100100699812174E-3</v>
      </c>
      <c r="K679">
        <v>11300</v>
      </c>
      <c r="L679">
        <v>-1.961052417755127E-3</v>
      </c>
      <c r="M679">
        <v>-0.23052340745925903</v>
      </c>
      <c r="N679">
        <v>109482</v>
      </c>
      <c r="O679">
        <v>5.71072893217206E-3</v>
      </c>
      <c r="P679">
        <v>-9.2799225822091103E-3</v>
      </c>
      <c r="Q679">
        <v>-5.8133960701525211E-3</v>
      </c>
      <c r="R679">
        <v>-1.961052417755127E-3</v>
      </c>
      <c r="S679">
        <v>1.8908343045040965E-3</v>
      </c>
      <c r="T679">
        <v>5.3578177466988564E-3</v>
      </c>
      <c r="U679" t="s">
        <v>102</v>
      </c>
      <c r="V679" t="s">
        <v>18</v>
      </c>
      <c r="W679">
        <v>73.450973510742187</v>
      </c>
    </row>
    <row r="680" spans="1:23" x14ac:dyDescent="0.25">
      <c r="A680" s="48" t="str">
        <f t="shared" si="10"/>
        <v>42233All9_4AllAll</v>
      </c>
      <c r="B680" s="7" t="s">
        <v>18</v>
      </c>
      <c r="C680" s="35">
        <v>42233</v>
      </c>
      <c r="D680">
        <v>4</v>
      </c>
      <c r="E680" t="s">
        <v>114</v>
      </c>
      <c r="F680">
        <v>0.77266782522201538</v>
      </c>
      <c r="G680">
        <v>4.2281639762222767E-3</v>
      </c>
      <c r="H680">
        <v>42416</v>
      </c>
      <c r="I680">
        <v>0.77889269590377808</v>
      </c>
      <c r="J680">
        <v>3.0579175800085068E-3</v>
      </c>
      <c r="K680">
        <v>11300</v>
      </c>
      <c r="L680">
        <v>-6.2248706817626953E-3</v>
      </c>
      <c r="M680">
        <v>-0.80563348531723022</v>
      </c>
      <c r="N680">
        <v>109482</v>
      </c>
      <c r="O680">
        <v>5.2180676721036434E-3</v>
      </c>
      <c r="P680">
        <v>-1.2912346050143242E-2</v>
      </c>
      <c r="Q680">
        <v>-9.7448751330375671E-3</v>
      </c>
      <c r="R680">
        <v>-6.2248706817626953E-3</v>
      </c>
      <c r="S680">
        <v>-2.7052839286625385E-3</v>
      </c>
      <c r="T680">
        <v>4.62604861240834E-4</v>
      </c>
      <c r="U680" t="s">
        <v>18</v>
      </c>
      <c r="V680" t="s">
        <v>18</v>
      </c>
      <c r="W680">
        <v>71.604782104492188</v>
      </c>
    </row>
    <row r="681" spans="1:23" x14ac:dyDescent="0.25">
      <c r="A681" s="48" t="str">
        <f t="shared" si="10"/>
        <v>42233All9_4SmartAC-onlyAll</v>
      </c>
      <c r="B681" s="7" t="s">
        <v>18</v>
      </c>
      <c r="C681" s="35">
        <v>42233</v>
      </c>
      <c r="D681">
        <v>4</v>
      </c>
      <c r="E681" t="s">
        <v>114</v>
      </c>
      <c r="F681">
        <v>0.77266782522201538</v>
      </c>
      <c r="G681">
        <v>4.2281639762222767E-3</v>
      </c>
      <c r="H681">
        <v>42416</v>
      </c>
      <c r="I681">
        <v>0.77889269590377808</v>
      </c>
      <c r="J681">
        <v>3.0579175800085068E-3</v>
      </c>
      <c r="K681">
        <v>11300</v>
      </c>
      <c r="L681">
        <v>-6.2248706817626953E-3</v>
      </c>
      <c r="M681">
        <v>-0.80563348531723022</v>
      </c>
      <c r="N681">
        <v>109482</v>
      </c>
      <c r="O681">
        <v>5.2180676721036434E-3</v>
      </c>
      <c r="P681">
        <v>-1.2912346050143242E-2</v>
      </c>
      <c r="Q681">
        <v>-9.7448751330375671E-3</v>
      </c>
      <c r="R681">
        <v>-6.2248706817626953E-3</v>
      </c>
      <c r="S681">
        <v>-2.7052839286625385E-3</v>
      </c>
      <c r="T681">
        <v>4.62604861240834E-4</v>
      </c>
      <c r="U681" t="s">
        <v>102</v>
      </c>
      <c r="V681" t="s">
        <v>18</v>
      </c>
      <c r="W681">
        <v>71.604782104492188</v>
      </c>
    </row>
    <row r="682" spans="1:23" x14ac:dyDescent="0.25">
      <c r="A682" s="48" t="str">
        <f t="shared" si="10"/>
        <v>42233All9_5AllAll</v>
      </c>
      <c r="B682" s="7" t="s">
        <v>18</v>
      </c>
      <c r="C682" s="35">
        <v>42233</v>
      </c>
      <c r="D682">
        <v>5</v>
      </c>
      <c r="E682" t="s">
        <v>114</v>
      </c>
      <c r="F682">
        <v>0.73146063089370728</v>
      </c>
      <c r="G682">
        <v>3.9117336273193359E-3</v>
      </c>
      <c r="H682">
        <v>42416</v>
      </c>
      <c r="I682">
        <v>0.74351966381072998</v>
      </c>
      <c r="J682">
        <v>2.8415524866431952E-3</v>
      </c>
      <c r="K682">
        <v>11300</v>
      </c>
      <c r="L682">
        <v>-1.2059032917022705E-2</v>
      </c>
      <c r="M682">
        <v>-1.6486237049102783</v>
      </c>
      <c r="N682">
        <v>109482</v>
      </c>
      <c r="O682">
        <v>4.8348819836974144E-3</v>
      </c>
      <c r="P682">
        <v>-1.8255418166518211E-2</v>
      </c>
      <c r="Q682">
        <v>-1.5320547856390476E-2</v>
      </c>
      <c r="R682">
        <v>-1.2059032917022705E-2</v>
      </c>
      <c r="S682">
        <v>-8.797905407845974E-3</v>
      </c>
      <c r="T682">
        <v>-5.8626481331884861E-3</v>
      </c>
      <c r="U682" t="s">
        <v>18</v>
      </c>
      <c r="V682" t="s">
        <v>18</v>
      </c>
      <c r="W682">
        <v>70.029167175292969</v>
      </c>
    </row>
    <row r="683" spans="1:23" x14ac:dyDescent="0.25">
      <c r="A683" s="48" t="str">
        <f t="shared" si="10"/>
        <v>42233All9_5SmartAC-onlyAll</v>
      </c>
      <c r="B683" s="7" t="s">
        <v>18</v>
      </c>
      <c r="C683" s="35">
        <v>42233</v>
      </c>
      <c r="D683">
        <v>5</v>
      </c>
      <c r="E683" t="s">
        <v>114</v>
      </c>
      <c r="F683">
        <v>0.73146063089370728</v>
      </c>
      <c r="G683">
        <v>3.9117336273193359E-3</v>
      </c>
      <c r="H683">
        <v>42416</v>
      </c>
      <c r="I683">
        <v>0.74351966381072998</v>
      </c>
      <c r="J683">
        <v>2.8415524866431952E-3</v>
      </c>
      <c r="K683">
        <v>11300</v>
      </c>
      <c r="L683">
        <v>-1.2059032917022705E-2</v>
      </c>
      <c r="M683">
        <v>-1.6486237049102783</v>
      </c>
      <c r="N683">
        <v>109482</v>
      </c>
      <c r="O683">
        <v>4.8348819836974144E-3</v>
      </c>
      <c r="P683">
        <v>-1.8255418166518211E-2</v>
      </c>
      <c r="Q683">
        <v>-1.5320547856390476E-2</v>
      </c>
      <c r="R683">
        <v>-1.2059032917022705E-2</v>
      </c>
      <c r="S683">
        <v>-8.797905407845974E-3</v>
      </c>
      <c r="T683">
        <v>-5.8626481331884861E-3</v>
      </c>
      <c r="U683" t="s">
        <v>102</v>
      </c>
      <c r="V683" t="s">
        <v>18</v>
      </c>
      <c r="W683">
        <v>70.029167175292969</v>
      </c>
    </row>
    <row r="684" spans="1:23" x14ac:dyDescent="0.25">
      <c r="A684" s="48" t="str">
        <f t="shared" si="10"/>
        <v>42233All9_6AllAll</v>
      </c>
      <c r="B684" s="7" t="s">
        <v>18</v>
      </c>
      <c r="C684" s="35">
        <v>42233</v>
      </c>
      <c r="D684">
        <v>6</v>
      </c>
      <c r="E684" t="s">
        <v>114</v>
      </c>
      <c r="F684">
        <v>0.74026930332183838</v>
      </c>
      <c r="G684">
        <v>3.7714941427111626E-3</v>
      </c>
      <c r="H684">
        <v>42416</v>
      </c>
      <c r="I684">
        <v>0.75341427326202393</v>
      </c>
      <c r="J684">
        <v>2.8252387419342995E-3</v>
      </c>
      <c r="K684">
        <v>11300</v>
      </c>
      <c r="L684">
        <v>-1.3144969940185547E-2</v>
      </c>
      <c r="M684">
        <v>-1.7757010459899902</v>
      </c>
      <c r="N684">
        <v>109482</v>
      </c>
      <c r="O684">
        <v>4.7123394906520844E-3</v>
      </c>
      <c r="P684">
        <v>-1.9184304401278496E-2</v>
      </c>
      <c r="Q684">
        <v>-1.6323819756507874E-2</v>
      </c>
      <c r="R684">
        <v>-1.3144969940185547E-2</v>
      </c>
      <c r="S684">
        <v>-9.9664973095059395E-3</v>
      </c>
      <c r="T684">
        <v>-7.105635479092598E-3</v>
      </c>
      <c r="U684" t="s">
        <v>18</v>
      </c>
      <c r="V684" t="s">
        <v>18</v>
      </c>
      <c r="W684">
        <v>69.119918823242188</v>
      </c>
    </row>
    <row r="685" spans="1:23" x14ac:dyDescent="0.25">
      <c r="A685" s="48" t="str">
        <f t="shared" si="10"/>
        <v>42233All9_6SmartAC-onlyAll</v>
      </c>
      <c r="B685" s="7" t="s">
        <v>18</v>
      </c>
      <c r="C685" s="35">
        <v>42233</v>
      </c>
      <c r="D685">
        <v>6</v>
      </c>
      <c r="E685" t="s">
        <v>114</v>
      </c>
      <c r="F685">
        <v>0.74026930332183838</v>
      </c>
      <c r="G685">
        <v>3.7714941427111626E-3</v>
      </c>
      <c r="H685">
        <v>42416</v>
      </c>
      <c r="I685">
        <v>0.75341427326202393</v>
      </c>
      <c r="J685">
        <v>2.8252387419342995E-3</v>
      </c>
      <c r="K685">
        <v>11300</v>
      </c>
      <c r="L685">
        <v>-1.3144969940185547E-2</v>
      </c>
      <c r="M685">
        <v>-1.7757010459899902</v>
      </c>
      <c r="N685">
        <v>109482</v>
      </c>
      <c r="O685">
        <v>4.7123394906520844E-3</v>
      </c>
      <c r="P685">
        <v>-1.9184304401278496E-2</v>
      </c>
      <c r="Q685">
        <v>-1.6323819756507874E-2</v>
      </c>
      <c r="R685">
        <v>-1.3144969940185547E-2</v>
      </c>
      <c r="S685">
        <v>-9.9664973095059395E-3</v>
      </c>
      <c r="T685">
        <v>-7.105635479092598E-3</v>
      </c>
      <c r="U685" t="s">
        <v>102</v>
      </c>
      <c r="V685" t="s">
        <v>18</v>
      </c>
      <c r="W685">
        <v>69.119918823242188</v>
      </c>
    </row>
    <row r="686" spans="1:23" x14ac:dyDescent="0.25">
      <c r="A686" s="48" t="str">
        <f t="shared" si="10"/>
        <v>42233All9_7AllAll</v>
      </c>
      <c r="B686" s="7" t="s">
        <v>18</v>
      </c>
      <c r="C686" s="35">
        <v>42233</v>
      </c>
      <c r="D686">
        <v>7</v>
      </c>
      <c r="E686" t="s">
        <v>114</v>
      </c>
      <c r="F686">
        <v>0.80608975887298584</v>
      </c>
      <c r="G686">
        <v>3.9487630128860474E-3</v>
      </c>
      <c r="H686">
        <v>42416</v>
      </c>
      <c r="I686">
        <v>0.82389724254608154</v>
      </c>
      <c r="J686">
        <v>2.979072043672204E-3</v>
      </c>
      <c r="K686">
        <v>11300</v>
      </c>
      <c r="L686">
        <v>-1.7807483673095703E-2</v>
      </c>
      <c r="M686">
        <v>-2.2091193199157715</v>
      </c>
      <c r="N686">
        <v>109482</v>
      </c>
      <c r="O686">
        <v>4.946473054587841E-3</v>
      </c>
      <c r="P686">
        <v>-2.4146882817149162E-2</v>
      </c>
      <c r="Q686">
        <v>-2.114427462220192E-2</v>
      </c>
      <c r="R686">
        <v>-1.7807483673095703E-2</v>
      </c>
      <c r="S686">
        <v>-1.4471087604761124E-2</v>
      </c>
      <c r="T686">
        <v>-1.1468083597719669E-2</v>
      </c>
      <c r="U686" t="s">
        <v>18</v>
      </c>
      <c r="V686" t="s">
        <v>18</v>
      </c>
      <c r="W686">
        <v>71.716262817382813</v>
      </c>
    </row>
    <row r="687" spans="1:23" x14ac:dyDescent="0.25">
      <c r="A687" s="48" t="str">
        <f t="shared" si="10"/>
        <v>42233All9_7SmartAC-onlyAll</v>
      </c>
      <c r="B687" s="7" t="s">
        <v>18</v>
      </c>
      <c r="C687" s="35">
        <v>42233</v>
      </c>
      <c r="D687">
        <v>7</v>
      </c>
      <c r="E687" t="s">
        <v>114</v>
      </c>
      <c r="F687">
        <v>0.80608975887298584</v>
      </c>
      <c r="G687">
        <v>3.9487630128860474E-3</v>
      </c>
      <c r="H687">
        <v>42416</v>
      </c>
      <c r="I687">
        <v>0.82389724254608154</v>
      </c>
      <c r="J687">
        <v>2.979072043672204E-3</v>
      </c>
      <c r="K687">
        <v>11300</v>
      </c>
      <c r="L687">
        <v>-1.7807483673095703E-2</v>
      </c>
      <c r="M687">
        <v>-2.2091193199157715</v>
      </c>
      <c r="N687">
        <v>109482</v>
      </c>
      <c r="O687">
        <v>4.946473054587841E-3</v>
      </c>
      <c r="P687">
        <v>-2.4146882817149162E-2</v>
      </c>
      <c r="Q687">
        <v>-2.114427462220192E-2</v>
      </c>
      <c r="R687">
        <v>-1.7807483673095703E-2</v>
      </c>
      <c r="S687">
        <v>-1.4471087604761124E-2</v>
      </c>
      <c r="T687">
        <v>-1.1468083597719669E-2</v>
      </c>
      <c r="U687" t="s">
        <v>102</v>
      </c>
      <c r="V687" t="s">
        <v>18</v>
      </c>
      <c r="W687">
        <v>71.716262817382813</v>
      </c>
    </row>
    <row r="688" spans="1:23" x14ac:dyDescent="0.25">
      <c r="A688" s="48" t="str">
        <f t="shared" si="10"/>
        <v>42233All9_8AllAll</v>
      </c>
      <c r="B688" s="7" t="s">
        <v>18</v>
      </c>
      <c r="C688" s="35">
        <v>42233</v>
      </c>
      <c r="D688">
        <v>8</v>
      </c>
      <c r="E688" t="s">
        <v>114</v>
      </c>
      <c r="F688">
        <v>0.82095038890838623</v>
      </c>
      <c r="G688">
        <v>4.1028363630175591E-3</v>
      </c>
      <c r="H688">
        <v>42416</v>
      </c>
      <c r="I688">
        <v>0.82790237665176392</v>
      </c>
      <c r="J688">
        <v>3.1227972358465195E-3</v>
      </c>
      <c r="K688">
        <v>11300</v>
      </c>
      <c r="L688">
        <v>-6.9519877433776855E-3</v>
      </c>
      <c r="M688">
        <v>-0.84682190418243408</v>
      </c>
      <c r="N688">
        <v>109482</v>
      </c>
      <c r="O688">
        <v>5.1560765132308006E-3</v>
      </c>
      <c r="P688">
        <v>-1.3560015708208084E-2</v>
      </c>
      <c r="Q688">
        <v>-1.0430173948407173E-2</v>
      </c>
      <c r="R688">
        <v>-6.9519877433776855E-3</v>
      </c>
      <c r="S688">
        <v>-3.4742141142487526E-3</v>
      </c>
      <c r="T688">
        <v>-3.4396006958559155E-4</v>
      </c>
      <c r="U688" t="s">
        <v>18</v>
      </c>
      <c r="V688" t="s">
        <v>18</v>
      </c>
      <c r="W688">
        <v>76.71417236328125</v>
      </c>
    </row>
    <row r="689" spans="1:23" x14ac:dyDescent="0.25">
      <c r="A689" s="48" t="str">
        <f t="shared" si="10"/>
        <v>42233All9_8SmartAC-onlyAll</v>
      </c>
      <c r="B689" s="7" t="s">
        <v>18</v>
      </c>
      <c r="C689" s="35">
        <v>42233</v>
      </c>
      <c r="D689">
        <v>8</v>
      </c>
      <c r="E689" t="s">
        <v>114</v>
      </c>
      <c r="F689">
        <v>0.82095038890838623</v>
      </c>
      <c r="G689">
        <v>4.1028363630175591E-3</v>
      </c>
      <c r="H689">
        <v>42416</v>
      </c>
      <c r="I689">
        <v>0.82790237665176392</v>
      </c>
      <c r="J689">
        <v>3.1227972358465195E-3</v>
      </c>
      <c r="K689">
        <v>11300</v>
      </c>
      <c r="L689">
        <v>-6.9519877433776855E-3</v>
      </c>
      <c r="M689">
        <v>-0.84682190418243408</v>
      </c>
      <c r="N689">
        <v>109482</v>
      </c>
      <c r="O689">
        <v>5.1560765132308006E-3</v>
      </c>
      <c r="P689">
        <v>-1.3560015708208084E-2</v>
      </c>
      <c r="Q689">
        <v>-1.0430173948407173E-2</v>
      </c>
      <c r="R689">
        <v>-6.9519877433776855E-3</v>
      </c>
      <c r="S689">
        <v>-3.4742141142487526E-3</v>
      </c>
      <c r="T689">
        <v>-3.4396006958559155E-4</v>
      </c>
      <c r="U689" t="s">
        <v>102</v>
      </c>
      <c r="V689" t="s">
        <v>18</v>
      </c>
      <c r="W689">
        <v>76.71417236328125</v>
      </c>
    </row>
    <row r="690" spans="1:23" x14ac:dyDescent="0.25">
      <c r="A690" s="48" t="str">
        <f t="shared" si="10"/>
        <v>42233All9_9AllAll</v>
      </c>
      <c r="B690" s="7" t="s">
        <v>18</v>
      </c>
      <c r="C690" s="35">
        <v>42233</v>
      </c>
      <c r="D690">
        <v>9</v>
      </c>
      <c r="E690" t="s">
        <v>114</v>
      </c>
      <c r="F690">
        <v>0.79567229747772217</v>
      </c>
      <c r="G690">
        <v>4.6704499982297421E-3</v>
      </c>
      <c r="H690">
        <v>42416</v>
      </c>
      <c r="I690">
        <v>0.80168074369430542</v>
      </c>
      <c r="J690">
        <v>3.5344560164958239E-3</v>
      </c>
      <c r="K690">
        <v>11300</v>
      </c>
      <c r="L690">
        <v>-6.008446216583252E-3</v>
      </c>
      <c r="M690">
        <v>-0.75514078140258789</v>
      </c>
      <c r="N690">
        <v>109482</v>
      </c>
      <c r="O690">
        <v>5.8570881374180317E-3</v>
      </c>
      <c r="P690">
        <v>-1.351489033550024E-2</v>
      </c>
      <c r="Q690">
        <v>-9.9595207720994949E-3</v>
      </c>
      <c r="R690">
        <v>-6.008446216583252E-3</v>
      </c>
      <c r="S690">
        <v>-2.0578403491526842E-3</v>
      </c>
      <c r="T690">
        <v>1.4979979023337364E-3</v>
      </c>
      <c r="U690" t="s">
        <v>18</v>
      </c>
      <c r="V690" t="s">
        <v>18</v>
      </c>
      <c r="W690">
        <v>81.8812255859375</v>
      </c>
    </row>
    <row r="691" spans="1:23" x14ac:dyDescent="0.25">
      <c r="A691" s="48" t="str">
        <f t="shared" si="10"/>
        <v>42233All9_9SmartAC-onlyAll</v>
      </c>
      <c r="B691" s="7" t="s">
        <v>18</v>
      </c>
      <c r="C691" s="35">
        <v>42233</v>
      </c>
      <c r="D691">
        <v>9</v>
      </c>
      <c r="E691" t="s">
        <v>114</v>
      </c>
      <c r="F691">
        <v>0.79567229747772217</v>
      </c>
      <c r="G691">
        <v>4.6704499982297421E-3</v>
      </c>
      <c r="H691">
        <v>42416</v>
      </c>
      <c r="I691">
        <v>0.80168074369430542</v>
      </c>
      <c r="J691">
        <v>3.5344560164958239E-3</v>
      </c>
      <c r="K691">
        <v>11300</v>
      </c>
      <c r="L691">
        <v>-6.008446216583252E-3</v>
      </c>
      <c r="M691">
        <v>-0.75514078140258789</v>
      </c>
      <c r="N691">
        <v>109482</v>
      </c>
      <c r="O691">
        <v>5.8570881374180317E-3</v>
      </c>
      <c r="P691">
        <v>-1.351489033550024E-2</v>
      </c>
      <c r="Q691">
        <v>-9.9595207720994949E-3</v>
      </c>
      <c r="R691">
        <v>-6.008446216583252E-3</v>
      </c>
      <c r="S691">
        <v>-2.0578403491526842E-3</v>
      </c>
      <c r="T691">
        <v>1.4979979023337364E-3</v>
      </c>
      <c r="U691" t="s">
        <v>102</v>
      </c>
      <c r="V691" t="s">
        <v>18</v>
      </c>
      <c r="W691">
        <v>81.8812255859375</v>
      </c>
    </row>
    <row r="692" spans="1:23" x14ac:dyDescent="0.25">
      <c r="A692" s="48" t="str">
        <f t="shared" si="10"/>
        <v>42233All9_10AllAll</v>
      </c>
      <c r="B692" s="7" t="s">
        <v>18</v>
      </c>
      <c r="C692" s="35">
        <v>42233</v>
      </c>
      <c r="D692">
        <v>10</v>
      </c>
      <c r="E692" t="s">
        <v>114</v>
      </c>
      <c r="F692">
        <v>0.8139808177947998</v>
      </c>
      <c r="G692">
        <v>5.9544695541262627E-3</v>
      </c>
      <c r="H692">
        <v>42416</v>
      </c>
      <c r="I692">
        <v>0.82240527868270874</v>
      </c>
      <c r="J692">
        <v>4.4275200925767422E-3</v>
      </c>
      <c r="K692">
        <v>11300</v>
      </c>
      <c r="L692">
        <v>-8.4244608879089355E-3</v>
      </c>
      <c r="M692">
        <v>-1.0349704027175903</v>
      </c>
      <c r="N692">
        <v>109482</v>
      </c>
      <c r="O692">
        <v>7.4201510287821293E-3</v>
      </c>
      <c r="P692">
        <v>-1.7934126779437065E-2</v>
      </c>
      <c r="Q692">
        <v>-1.3429946266114712E-2</v>
      </c>
      <c r="R692">
        <v>-8.4244608879089355E-3</v>
      </c>
      <c r="S692">
        <v>-3.419568995013833E-3</v>
      </c>
      <c r="T692">
        <v>1.0852046543732285E-3</v>
      </c>
      <c r="U692" t="s">
        <v>18</v>
      </c>
      <c r="V692" t="s">
        <v>18</v>
      </c>
      <c r="W692">
        <v>86.753021240234375</v>
      </c>
    </row>
    <row r="693" spans="1:23" x14ac:dyDescent="0.25">
      <c r="A693" s="48" t="str">
        <f t="shared" si="10"/>
        <v>42233All9_10SmartAC-onlyAll</v>
      </c>
      <c r="B693" s="7" t="s">
        <v>18</v>
      </c>
      <c r="C693" s="35">
        <v>42233</v>
      </c>
      <c r="D693">
        <v>10</v>
      </c>
      <c r="E693" t="s">
        <v>114</v>
      </c>
      <c r="F693">
        <v>0.8139808177947998</v>
      </c>
      <c r="G693">
        <v>5.9544695541262627E-3</v>
      </c>
      <c r="H693">
        <v>42416</v>
      </c>
      <c r="I693">
        <v>0.82240527868270874</v>
      </c>
      <c r="J693">
        <v>4.4275200925767422E-3</v>
      </c>
      <c r="K693">
        <v>11300</v>
      </c>
      <c r="L693">
        <v>-8.4244608879089355E-3</v>
      </c>
      <c r="M693">
        <v>-1.0349704027175903</v>
      </c>
      <c r="N693">
        <v>109482</v>
      </c>
      <c r="O693">
        <v>7.4201510287821293E-3</v>
      </c>
      <c r="P693">
        <v>-1.7934126779437065E-2</v>
      </c>
      <c r="Q693">
        <v>-1.3429946266114712E-2</v>
      </c>
      <c r="R693">
        <v>-8.4244608879089355E-3</v>
      </c>
      <c r="S693">
        <v>-3.419568995013833E-3</v>
      </c>
      <c r="T693">
        <v>1.0852046543732285E-3</v>
      </c>
      <c r="U693" t="s">
        <v>102</v>
      </c>
      <c r="V693" t="s">
        <v>18</v>
      </c>
      <c r="W693">
        <v>86.753021240234375</v>
      </c>
    </row>
    <row r="694" spans="1:23" x14ac:dyDescent="0.25">
      <c r="A694" s="48" t="str">
        <f t="shared" si="10"/>
        <v>42233All9_11AllAll</v>
      </c>
      <c r="B694" s="7" t="s">
        <v>18</v>
      </c>
      <c r="C694" s="35">
        <v>42233</v>
      </c>
      <c r="D694">
        <v>11</v>
      </c>
      <c r="E694" t="s">
        <v>114</v>
      </c>
      <c r="F694">
        <v>0.91034656763076782</v>
      </c>
      <c r="G694">
        <v>7.452797144651413E-3</v>
      </c>
      <c r="H694">
        <v>42416</v>
      </c>
      <c r="I694">
        <v>0.92241466045379639</v>
      </c>
      <c r="J694">
        <v>5.5658575147390366E-3</v>
      </c>
      <c r="K694">
        <v>11300</v>
      </c>
      <c r="L694">
        <v>-1.2068092823028564E-2</v>
      </c>
      <c r="M694">
        <v>-1.3256591558456421</v>
      </c>
      <c r="N694">
        <v>109482</v>
      </c>
      <c r="O694">
        <v>9.301772341132164E-3</v>
      </c>
      <c r="P694">
        <v>-2.3989243432879448E-2</v>
      </c>
      <c r="Q694">
        <v>-1.8342882394790649E-2</v>
      </c>
      <c r="R694">
        <v>-1.2068092823028564E-2</v>
      </c>
      <c r="S694">
        <v>-5.7940473780035973E-3</v>
      </c>
      <c r="T694">
        <v>-1.4694138371851295E-4</v>
      </c>
      <c r="U694" t="s">
        <v>18</v>
      </c>
      <c r="V694" t="s">
        <v>18</v>
      </c>
      <c r="W694">
        <v>90.82958984375</v>
      </c>
    </row>
    <row r="695" spans="1:23" x14ac:dyDescent="0.25">
      <c r="A695" s="48" t="str">
        <f t="shared" si="10"/>
        <v>42233All9_11SmartAC-onlyAll</v>
      </c>
      <c r="B695" s="7" t="s">
        <v>18</v>
      </c>
      <c r="C695" s="35">
        <v>42233</v>
      </c>
      <c r="D695">
        <v>11</v>
      </c>
      <c r="E695" t="s">
        <v>114</v>
      </c>
      <c r="F695">
        <v>0.91034656763076782</v>
      </c>
      <c r="G695">
        <v>7.452797144651413E-3</v>
      </c>
      <c r="H695">
        <v>42416</v>
      </c>
      <c r="I695">
        <v>0.92241466045379639</v>
      </c>
      <c r="J695">
        <v>5.5658575147390366E-3</v>
      </c>
      <c r="K695">
        <v>11300</v>
      </c>
      <c r="L695">
        <v>-1.2068092823028564E-2</v>
      </c>
      <c r="M695">
        <v>-1.3256591558456421</v>
      </c>
      <c r="N695">
        <v>109482</v>
      </c>
      <c r="O695">
        <v>9.301772341132164E-3</v>
      </c>
      <c r="P695">
        <v>-2.3989243432879448E-2</v>
      </c>
      <c r="Q695">
        <v>-1.8342882394790649E-2</v>
      </c>
      <c r="R695">
        <v>-1.2068092823028564E-2</v>
      </c>
      <c r="S695">
        <v>-5.7940473780035973E-3</v>
      </c>
      <c r="T695">
        <v>-1.4694138371851295E-4</v>
      </c>
      <c r="U695" t="s">
        <v>102</v>
      </c>
      <c r="V695" t="s">
        <v>18</v>
      </c>
      <c r="W695">
        <v>90.82958984375</v>
      </c>
    </row>
    <row r="696" spans="1:23" x14ac:dyDescent="0.25">
      <c r="A696" s="48" t="str">
        <f t="shared" si="10"/>
        <v>42233All9_12AllAll</v>
      </c>
      <c r="B696" s="7" t="s">
        <v>18</v>
      </c>
      <c r="C696" s="35">
        <v>42233</v>
      </c>
      <c r="D696">
        <v>12</v>
      </c>
      <c r="E696" t="s">
        <v>114</v>
      </c>
      <c r="F696">
        <v>1.1084203720092773</v>
      </c>
      <c r="G696">
        <v>8.8831670582294464E-3</v>
      </c>
      <c r="H696">
        <v>42416</v>
      </c>
      <c r="I696">
        <v>1.1147114038467407</v>
      </c>
      <c r="J696">
        <v>6.599766667932272E-3</v>
      </c>
      <c r="K696">
        <v>11300</v>
      </c>
      <c r="L696">
        <v>-6.2910318374633789E-3</v>
      </c>
      <c r="M696">
        <v>-0.56756734848022461</v>
      </c>
      <c r="N696">
        <v>109482</v>
      </c>
      <c r="O696">
        <v>1.1066507548093796E-2</v>
      </c>
      <c r="P696">
        <v>-2.0473867654800415E-2</v>
      </c>
      <c r="Q696">
        <v>-1.3756276108324528E-2</v>
      </c>
      <c r="R696">
        <v>-6.2910318374633789E-3</v>
      </c>
      <c r="S696">
        <v>1.1733275605365634E-3</v>
      </c>
      <c r="T696">
        <v>7.8918039798736572E-3</v>
      </c>
      <c r="U696" t="s">
        <v>18</v>
      </c>
      <c r="V696" t="s">
        <v>18</v>
      </c>
      <c r="W696">
        <v>94.245887756347656</v>
      </c>
    </row>
    <row r="697" spans="1:23" x14ac:dyDescent="0.25">
      <c r="A697" s="48" t="str">
        <f t="shared" si="10"/>
        <v>42233All9_12SmartAC-onlyAll</v>
      </c>
      <c r="B697" s="7" t="s">
        <v>18</v>
      </c>
      <c r="C697" s="35">
        <v>42233</v>
      </c>
      <c r="D697">
        <v>12</v>
      </c>
      <c r="E697" t="s">
        <v>114</v>
      </c>
      <c r="F697">
        <v>1.1084203720092773</v>
      </c>
      <c r="G697">
        <v>8.8831670582294464E-3</v>
      </c>
      <c r="H697">
        <v>42416</v>
      </c>
      <c r="I697">
        <v>1.1147114038467407</v>
      </c>
      <c r="J697">
        <v>6.599766667932272E-3</v>
      </c>
      <c r="K697">
        <v>11300</v>
      </c>
      <c r="L697">
        <v>-6.2910318374633789E-3</v>
      </c>
      <c r="M697">
        <v>-0.56756734848022461</v>
      </c>
      <c r="N697">
        <v>109482</v>
      </c>
      <c r="O697">
        <v>1.1066507548093796E-2</v>
      </c>
      <c r="P697">
        <v>-2.0473867654800415E-2</v>
      </c>
      <c r="Q697">
        <v>-1.3756276108324528E-2</v>
      </c>
      <c r="R697">
        <v>-6.2910318374633789E-3</v>
      </c>
      <c r="S697">
        <v>1.1733275605365634E-3</v>
      </c>
      <c r="T697">
        <v>7.8918039798736572E-3</v>
      </c>
      <c r="U697" t="s">
        <v>102</v>
      </c>
      <c r="V697" t="s">
        <v>18</v>
      </c>
      <c r="W697">
        <v>94.245887756347656</v>
      </c>
    </row>
    <row r="698" spans="1:23" x14ac:dyDescent="0.25">
      <c r="A698" s="48" t="str">
        <f t="shared" si="10"/>
        <v>42233All9_13AllAll</v>
      </c>
      <c r="B698" s="7" t="s">
        <v>18</v>
      </c>
      <c r="C698" s="35">
        <v>42233</v>
      </c>
      <c r="D698">
        <v>13</v>
      </c>
      <c r="E698" t="s">
        <v>114</v>
      </c>
      <c r="F698">
        <v>1.4013336896896362</v>
      </c>
      <c r="G698">
        <v>1.0077966377139091E-2</v>
      </c>
      <c r="H698">
        <v>42416</v>
      </c>
      <c r="I698">
        <v>1.3974391222000122</v>
      </c>
      <c r="J698">
        <v>7.4083856306970119E-3</v>
      </c>
      <c r="K698">
        <v>11300</v>
      </c>
      <c r="L698">
        <v>3.8945674896240234E-3</v>
      </c>
      <c r="M698">
        <v>0.27791863679885864</v>
      </c>
      <c r="N698">
        <v>109482</v>
      </c>
      <c r="O698">
        <v>1.2507980689406395E-2</v>
      </c>
      <c r="P698">
        <v>-1.2135660275816917E-2</v>
      </c>
      <c r="Q698">
        <v>-4.5430660247802734E-3</v>
      </c>
      <c r="R698">
        <v>3.8945674896240234E-3</v>
      </c>
      <c r="S698">
        <v>1.2331200763583183E-2</v>
      </c>
      <c r="T698">
        <v>1.9924795255064964E-2</v>
      </c>
      <c r="U698" t="s">
        <v>18</v>
      </c>
      <c r="V698" t="s">
        <v>18</v>
      </c>
      <c r="W698">
        <v>96.919845581054687</v>
      </c>
    </row>
    <row r="699" spans="1:23" x14ac:dyDescent="0.25">
      <c r="A699" s="48" t="str">
        <f t="shared" si="10"/>
        <v>42233All9_13SmartAC-onlyAll</v>
      </c>
      <c r="B699" s="7" t="s">
        <v>18</v>
      </c>
      <c r="C699" s="35">
        <v>42233</v>
      </c>
      <c r="D699">
        <v>13</v>
      </c>
      <c r="E699" t="s">
        <v>114</v>
      </c>
      <c r="F699">
        <v>1.4013336896896362</v>
      </c>
      <c r="G699">
        <v>1.0077966377139091E-2</v>
      </c>
      <c r="H699">
        <v>42416</v>
      </c>
      <c r="I699">
        <v>1.3974391222000122</v>
      </c>
      <c r="J699">
        <v>7.4083856306970119E-3</v>
      </c>
      <c r="K699">
        <v>11300</v>
      </c>
      <c r="L699">
        <v>3.8945674896240234E-3</v>
      </c>
      <c r="M699">
        <v>0.27791863679885864</v>
      </c>
      <c r="N699">
        <v>109482</v>
      </c>
      <c r="O699">
        <v>1.2507980689406395E-2</v>
      </c>
      <c r="P699">
        <v>-1.2135660275816917E-2</v>
      </c>
      <c r="Q699">
        <v>-4.5430660247802734E-3</v>
      </c>
      <c r="R699">
        <v>3.8945674896240234E-3</v>
      </c>
      <c r="S699">
        <v>1.2331200763583183E-2</v>
      </c>
      <c r="T699">
        <v>1.9924795255064964E-2</v>
      </c>
      <c r="U699" t="s">
        <v>102</v>
      </c>
      <c r="V699" t="s">
        <v>18</v>
      </c>
      <c r="W699">
        <v>96.919845581054687</v>
      </c>
    </row>
    <row r="700" spans="1:23" x14ac:dyDescent="0.25">
      <c r="A700" s="48" t="str">
        <f t="shared" si="10"/>
        <v>42233All9_14AllAll</v>
      </c>
      <c r="B700" s="7" t="s">
        <v>18</v>
      </c>
      <c r="C700" s="35">
        <v>42233</v>
      </c>
      <c r="D700">
        <v>14</v>
      </c>
      <c r="E700" t="s">
        <v>114</v>
      </c>
      <c r="F700">
        <v>1.7606583833694458</v>
      </c>
      <c r="G700">
        <v>1.0915983468294144E-2</v>
      </c>
      <c r="H700">
        <v>42416</v>
      </c>
      <c r="I700">
        <v>1.7589564323425293</v>
      </c>
      <c r="J700">
        <v>8.1131113693118095E-3</v>
      </c>
      <c r="K700">
        <v>11300</v>
      </c>
      <c r="L700">
        <v>1.7019510269165039E-3</v>
      </c>
      <c r="M700">
        <v>9.6665598452091217E-2</v>
      </c>
      <c r="N700">
        <v>109482</v>
      </c>
      <c r="O700">
        <v>1.3600782491266727E-2</v>
      </c>
      <c r="P700">
        <v>-1.5728812664747238E-2</v>
      </c>
      <c r="Q700">
        <v>-7.47286481782794E-3</v>
      </c>
      <c r="R700">
        <v>1.7019510269165039E-3</v>
      </c>
      <c r="S700">
        <v>1.087567862123251E-2</v>
      </c>
      <c r="T700">
        <v>1.9132714718580246E-2</v>
      </c>
      <c r="U700" t="s">
        <v>18</v>
      </c>
      <c r="V700" t="s">
        <v>18</v>
      </c>
      <c r="W700">
        <v>99.451988220214844</v>
      </c>
    </row>
    <row r="701" spans="1:23" x14ac:dyDescent="0.25">
      <c r="A701" s="48" t="str">
        <f t="shared" si="10"/>
        <v>42233All9_14SmartAC-onlyAll</v>
      </c>
      <c r="B701" s="7" t="s">
        <v>18</v>
      </c>
      <c r="C701" s="35">
        <v>42233</v>
      </c>
      <c r="D701">
        <v>14</v>
      </c>
      <c r="E701" t="s">
        <v>114</v>
      </c>
      <c r="F701">
        <v>1.7606583833694458</v>
      </c>
      <c r="G701">
        <v>1.0915983468294144E-2</v>
      </c>
      <c r="H701">
        <v>42416</v>
      </c>
      <c r="I701">
        <v>1.7589564323425293</v>
      </c>
      <c r="J701">
        <v>8.1131113693118095E-3</v>
      </c>
      <c r="K701">
        <v>11300</v>
      </c>
      <c r="L701">
        <v>1.7019510269165039E-3</v>
      </c>
      <c r="M701">
        <v>9.6665598452091217E-2</v>
      </c>
      <c r="N701">
        <v>109482</v>
      </c>
      <c r="O701">
        <v>1.3600782491266727E-2</v>
      </c>
      <c r="P701">
        <v>-1.5728812664747238E-2</v>
      </c>
      <c r="Q701">
        <v>-7.47286481782794E-3</v>
      </c>
      <c r="R701">
        <v>1.7019510269165039E-3</v>
      </c>
      <c r="S701">
        <v>1.087567862123251E-2</v>
      </c>
      <c r="T701">
        <v>1.9132714718580246E-2</v>
      </c>
      <c r="U701" t="s">
        <v>102</v>
      </c>
      <c r="V701" t="s">
        <v>18</v>
      </c>
      <c r="W701">
        <v>99.451988220214844</v>
      </c>
    </row>
    <row r="702" spans="1:23" x14ac:dyDescent="0.25">
      <c r="A702" s="48" t="str">
        <f t="shared" si="10"/>
        <v>42233All9_15AllAll</v>
      </c>
      <c r="B702" s="7" t="s">
        <v>18</v>
      </c>
      <c r="C702" s="35">
        <v>42233</v>
      </c>
      <c r="D702">
        <v>15</v>
      </c>
      <c r="E702" t="s">
        <v>114</v>
      </c>
      <c r="F702">
        <v>2.1243753433227539</v>
      </c>
      <c r="G702">
        <v>1.1436198838055134E-2</v>
      </c>
      <c r="H702">
        <v>42416</v>
      </c>
      <c r="I702">
        <v>2.1321649551391602</v>
      </c>
      <c r="J702">
        <v>8.4705445915460587E-3</v>
      </c>
      <c r="K702">
        <v>11300</v>
      </c>
      <c r="L702">
        <v>-7.78961181640625E-3</v>
      </c>
      <c r="M702">
        <v>-0.36667776107788086</v>
      </c>
      <c r="N702">
        <v>109482</v>
      </c>
      <c r="O702">
        <v>1.4231542125344276E-2</v>
      </c>
      <c r="P702">
        <v>-2.602875605225563E-2</v>
      </c>
      <c r="Q702">
        <v>-1.7389925196766853E-2</v>
      </c>
      <c r="R702">
        <v>-7.78961181640625E-3</v>
      </c>
      <c r="S702">
        <v>1.8095633713528514E-3</v>
      </c>
      <c r="T702">
        <v>1.044953241944313E-2</v>
      </c>
      <c r="U702" t="s">
        <v>18</v>
      </c>
      <c r="V702" t="s">
        <v>18</v>
      </c>
      <c r="W702">
        <v>100.47483062744141</v>
      </c>
    </row>
    <row r="703" spans="1:23" x14ac:dyDescent="0.25">
      <c r="A703" s="48" t="str">
        <f t="shared" si="10"/>
        <v>42233All9_15SmartAC-onlyAll</v>
      </c>
      <c r="B703" s="7" t="s">
        <v>18</v>
      </c>
      <c r="C703" s="35">
        <v>42233</v>
      </c>
      <c r="D703">
        <v>15</v>
      </c>
      <c r="E703" t="s">
        <v>114</v>
      </c>
      <c r="F703">
        <v>2.1243753433227539</v>
      </c>
      <c r="G703">
        <v>1.1436198838055134E-2</v>
      </c>
      <c r="H703">
        <v>42416</v>
      </c>
      <c r="I703">
        <v>2.1321649551391602</v>
      </c>
      <c r="J703">
        <v>8.4705445915460587E-3</v>
      </c>
      <c r="K703">
        <v>11300</v>
      </c>
      <c r="L703">
        <v>-7.78961181640625E-3</v>
      </c>
      <c r="M703">
        <v>-0.36667776107788086</v>
      </c>
      <c r="N703">
        <v>109482</v>
      </c>
      <c r="O703">
        <v>1.4231542125344276E-2</v>
      </c>
      <c r="P703">
        <v>-2.602875605225563E-2</v>
      </c>
      <c r="Q703">
        <v>-1.7389925196766853E-2</v>
      </c>
      <c r="R703">
        <v>-7.78961181640625E-3</v>
      </c>
      <c r="S703">
        <v>1.8095633713528514E-3</v>
      </c>
      <c r="T703">
        <v>1.044953241944313E-2</v>
      </c>
      <c r="U703" t="s">
        <v>102</v>
      </c>
      <c r="V703" t="s">
        <v>18</v>
      </c>
      <c r="W703">
        <v>100.47483062744141</v>
      </c>
    </row>
    <row r="704" spans="1:23" x14ac:dyDescent="0.25">
      <c r="A704" s="48" t="str">
        <f t="shared" si="10"/>
        <v>42233All9_16AllAll</v>
      </c>
      <c r="B704" s="7" t="s">
        <v>18</v>
      </c>
      <c r="C704" s="35">
        <v>42233</v>
      </c>
      <c r="D704">
        <v>16</v>
      </c>
      <c r="E704" t="s">
        <v>114</v>
      </c>
      <c r="F704">
        <v>2.5069489479064941</v>
      </c>
      <c r="G704">
        <v>1.1650385335087776E-2</v>
      </c>
      <c r="H704">
        <v>42416</v>
      </c>
      <c r="I704">
        <v>2.5018279552459717</v>
      </c>
      <c r="J704">
        <v>8.5280900821089745E-3</v>
      </c>
      <c r="K704">
        <v>11300</v>
      </c>
      <c r="L704">
        <v>5.1209926605224609E-3</v>
      </c>
      <c r="M704">
        <v>0.20427191257476807</v>
      </c>
      <c r="N704">
        <v>109482</v>
      </c>
      <c r="O704">
        <v>1.4438137412071228E-2</v>
      </c>
      <c r="P704">
        <v>-1.3382923789322376E-2</v>
      </c>
      <c r="Q704">
        <v>-4.6186861582100391E-3</v>
      </c>
      <c r="R704">
        <v>5.1209926605224609E-3</v>
      </c>
      <c r="S704">
        <v>1.4859516173601151E-2</v>
      </c>
      <c r="T704">
        <v>2.3624910041689873E-2</v>
      </c>
      <c r="U704" t="s">
        <v>18</v>
      </c>
      <c r="V704" t="s">
        <v>18</v>
      </c>
      <c r="W704">
        <v>100.36410522460937</v>
      </c>
    </row>
    <row r="705" spans="1:23" x14ac:dyDescent="0.25">
      <c r="A705" s="48" t="str">
        <f t="shared" si="10"/>
        <v>42233All9_16SmartAC-onlyAll</v>
      </c>
      <c r="B705" s="7" t="s">
        <v>18</v>
      </c>
      <c r="C705" s="35">
        <v>42233</v>
      </c>
      <c r="D705">
        <v>16</v>
      </c>
      <c r="E705" t="s">
        <v>114</v>
      </c>
      <c r="F705">
        <v>2.5069489479064941</v>
      </c>
      <c r="G705">
        <v>1.1650385335087776E-2</v>
      </c>
      <c r="H705">
        <v>42416</v>
      </c>
      <c r="I705">
        <v>2.5018279552459717</v>
      </c>
      <c r="J705">
        <v>8.5280900821089745E-3</v>
      </c>
      <c r="K705">
        <v>11300</v>
      </c>
      <c r="L705">
        <v>5.1209926605224609E-3</v>
      </c>
      <c r="M705">
        <v>0.20427191257476807</v>
      </c>
      <c r="N705">
        <v>109482</v>
      </c>
      <c r="O705">
        <v>1.4438137412071228E-2</v>
      </c>
      <c r="P705">
        <v>-1.3382923789322376E-2</v>
      </c>
      <c r="Q705">
        <v>-4.6186861582100391E-3</v>
      </c>
      <c r="R705">
        <v>5.1209926605224609E-3</v>
      </c>
      <c r="S705">
        <v>1.4859516173601151E-2</v>
      </c>
      <c r="T705">
        <v>2.3624910041689873E-2</v>
      </c>
      <c r="U705" t="s">
        <v>102</v>
      </c>
      <c r="V705" t="s">
        <v>18</v>
      </c>
      <c r="W705">
        <v>100.36410522460937</v>
      </c>
    </row>
    <row r="706" spans="1:23" x14ac:dyDescent="0.25">
      <c r="A706" s="48" t="str">
        <f t="shared" ref="A706:A769" si="11">CONCATENATE(C706,B706,E706,"_",D706,U706,V706)</f>
        <v>42233All9_17AllAll</v>
      </c>
      <c r="B706" s="7" t="s">
        <v>18</v>
      </c>
      <c r="C706" s="35">
        <v>42233</v>
      </c>
      <c r="D706">
        <v>17</v>
      </c>
      <c r="E706" t="s">
        <v>114</v>
      </c>
      <c r="F706">
        <v>2.8468425273895264</v>
      </c>
      <c r="G706">
        <v>1.1471820063889027E-2</v>
      </c>
      <c r="H706">
        <v>42416</v>
      </c>
      <c r="I706">
        <v>2.8539042472839355</v>
      </c>
      <c r="J706">
        <v>8.4065897390246391E-3</v>
      </c>
      <c r="K706">
        <v>11300</v>
      </c>
      <c r="L706">
        <v>-7.0617198944091797E-3</v>
      </c>
      <c r="M706">
        <v>-0.24805445969104767</v>
      </c>
      <c r="N706">
        <v>109482</v>
      </c>
      <c r="O706">
        <v>1.4222285710275173E-2</v>
      </c>
      <c r="P706">
        <v>-2.5289000943303108E-2</v>
      </c>
      <c r="Q706">
        <v>-1.6655789688229561E-2</v>
      </c>
      <c r="R706">
        <v>-7.0617198944091797E-3</v>
      </c>
      <c r="S706">
        <v>2.5312118232250214E-3</v>
      </c>
      <c r="T706">
        <v>1.1165561154484749E-2</v>
      </c>
      <c r="U706" t="s">
        <v>18</v>
      </c>
      <c r="V706" t="s">
        <v>18</v>
      </c>
      <c r="W706">
        <v>99.0792236328125</v>
      </c>
    </row>
    <row r="707" spans="1:23" x14ac:dyDescent="0.25">
      <c r="A707" s="48" t="str">
        <f t="shared" si="11"/>
        <v>42233All9_17SmartAC-onlyAll</v>
      </c>
      <c r="B707" s="7" t="s">
        <v>18</v>
      </c>
      <c r="C707" s="35">
        <v>42233</v>
      </c>
      <c r="D707">
        <v>17</v>
      </c>
      <c r="E707" t="s">
        <v>114</v>
      </c>
      <c r="F707">
        <v>2.8468425273895264</v>
      </c>
      <c r="G707">
        <v>1.1471820063889027E-2</v>
      </c>
      <c r="H707">
        <v>42416</v>
      </c>
      <c r="I707">
        <v>2.8539042472839355</v>
      </c>
      <c r="J707">
        <v>8.4065897390246391E-3</v>
      </c>
      <c r="K707">
        <v>11300</v>
      </c>
      <c r="L707">
        <v>-7.0617198944091797E-3</v>
      </c>
      <c r="M707">
        <v>-0.24805445969104767</v>
      </c>
      <c r="N707">
        <v>109482</v>
      </c>
      <c r="O707">
        <v>1.4222285710275173E-2</v>
      </c>
      <c r="P707">
        <v>-2.5289000943303108E-2</v>
      </c>
      <c r="Q707">
        <v>-1.6655789688229561E-2</v>
      </c>
      <c r="R707">
        <v>-7.0617198944091797E-3</v>
      </c>
      <c r="S707">
        <v>2.5312118232250214E-3</v>
      </c>
      <c r="T707">
        <v>1.1165561154484749E-2</v>
      </c>
      <c r="U707" t="s">
        <v>102</v>
      </c>
      <c r="V707" t="s">
        <v>18</v>
      </c>
      <c r="W707">
        <v>99.0792236328125</v>
      </c>
    </row>
    <row r="708" spans="1:23" x14ac:dyDescent="0.25">
      <c r="A708" s="48" t="str">
        <f t="shared" si="11"/>
        <v>42233All9_18AllAll</v>
      </c>
      <c r="B708" s="7" t="s">
        <v>18</v>
      </c>
      <c r="C708" s="35">
        <v>42233</v>
      </c>
      <c r="D708">
        <v>18</v>
      </c>
      <c r="E708" t="s">
        <v>114</v>
      </c>
      <c r="F708">
        <v>3.092069149017334</v>
      </c>
      <c r="G708">
        <v>1.1204450391232967E-2</v>
      </c>
      <c r="H708">
        <v>42416</v>
      </c>
      <c r="I708">
        <v>3.1020369529724121</v>
      </c>
      <c r="J708">
        <v>8.1626735627651215E-3</v>
      </c>
      <c r="K708">
        <v>11300</v>
      </c>
      <c r="L708">
        <v>-9.967803955078125E-3</v>
      </c>
      <c r="M708">
        <v>-0.32236677408218384</v>
      </c>
      <c r="N708">
        <v>109482</v>
      </c>
      <c r="O708">
        <v>1.3862502761185169E-2</v>
      </c>
      <c r="P708">
        <v>-2.773398719727993E-2</v>
      </c>
      <c r="Q708">
        <v>-1.9319171085953712E-2</v>
      </c>
      <c r="R708">
        <v>-9.967803955078125E-3</v>
      </c>
      <c r="S708">
        <v>-6.1754585476592183E-4</v>
      </c>
      <c r="T708">
        <v>7.7983797527849674E-3</v>
      </c>
      <c r="U708" t="s">
        <v>18</v>
      </c>
      <c r="V708" t="s">
        <v>18</v>
      </c>
      <c r="W708">
        <v>96.332321166992188</v>
      </c>
    </row>
    <row r="709" spans="1:23" x14ac:dyDescent="0.25">
      <c r="A709" s="48" t="str">
        <f t="shared" si="11"/>
        <v>42233All9_18SmartAC-onlyAll</v>
      </c>
      <c r="B709" s="7" t="s">
        <v>18</v>
      </c>
      <c r="C709" s="35">
        <v>42233</v>
      </c>
      <c r="D709">
        <v>18</v>
      </c>
      <c r="E709" t="s">
        <v>114</v>
      </c>
      <c r="F709">
        <v>3.092069149017334</v>
      </c>
      <c r="G709">
        <v>1.1204450391232967E-2</v>
      </c>
      <c r="H709">
        <v>42416</v>
      </c>
      <c r="I709">
        <v>3.1020369529724121</v>
      </c>
      <c r="J709">
        <v>8.1626735627651215E-3</v>
      </c>
      <c r="K709">
        <v>11300</v>
      </c>
      <c r="L709">
        <v>-9.967803955078125E-3</v>
      </c>
      <c r="M709">
        <v>-0.32236677408218384</v>
      </c>
      <c r="N709">
        <v>109482</v>
      </c>
      <c r="O709">
        <v>1.3862502761185169E-2</v>
      </c>
      <c r="P709">
        <v>-2.773398719727993E-2</v>
      </c>
      <c r="Q709">
        <v>-1.9319171085953712E-2</v>
      </c>
      <c r="R709">
        <v>-9.967803955078125E-3</v>
      </c>
      <c r="S709">
        <v>-6.1754585476592183E-4</v>
      </c>
      <c r="T709">
        <v>7.7983797527849674E-3</v>
      </c>
      <c r="U709" t="s">
        <v>102</v>
      </c>
      <c r="V709" t="s">
        <v>18</v>
      </c>
      <c r="W709">
        <v>96.332321166992188</v>
      </c>
    </row>
    <row r="710" spans="1:23" x14ac:dyDescent="0.25">
      <c r="A710" s="48" t="str">
        <f t="shared" si="11"/>
        <v>42233All9_19AllAll</v>
      </c>
      <c r="B710" s="7" t="s">
        <v>18</v>
      </c>
      <c r="C710" s="35">
        <v>42233</v>
      </c>
      <c r="D710">
        <v>19</v>
      </c>
      <c r="E710" t="s">
        <v>114</v>
      </c>
      <c r="F710">
        <v>3.1525976657867432</v>
      </c>
      <c r="G710">
        <v>1.0862218216061592E-2</v>
      </c>
      <c r="H710">
        <v>42416</v>
      </c>
      <c r="I710">
        <v>2.9850053787231445</v>
      </c>
      <c r="J710">
        <v>7.5083370320498943E-3</v>
      </c>
      <c r="K710">
        <v>11300</v>
      </c>
      <c r="L710">
        <v>0.16759228706359863</v>
      </c>
      <c r="M710">
        <v>5.3160061836242676</v>
      </c>
      <c r="N710">
        <v>109482</v>
      </c>
      <c r="O710">
        <v>1.3204654678702354E-2</v>
      </c>
      <c r="P710">
        <v>0.15066920220851898</v>
      </c>
      <c r="Q710">
        <v>0.15868468582630157</v>
      </c>
      <c r="R710">
        <v>0.16759228706359863</v>
      </c>
      <c r="S710">
        <v>0.17649883031845093</v>
      </c>
      <c r="T710">
        <v>0.18451537191867828</v>
      </c>
      <c r="U710" t="s">
        <v>18</v>
      </c>
      <c r="V710" t="s">
        <v>18</v>
      </c>
      <c r="W710">
        <v>91.067771911621094</v>
      </c>
    </row>
    <row r="711" spans="1:23" x14ac:dyDescent="0.25">
      <c r="A711" s="48" t="str">
        <f t="shared" si="11"/>
        <v>42233All9_19SmartAC-onlyAll</v>
      </c>
      <c r="B711" s="7" t="s">
        <v>18</v>
      </c>
      <c r="C711" s="35">
        <v>42233</v>
      </c>
      <c r="D711">
        <v>19</v>
      </c>
      <c r="E711" t="s">
        <v>114</v>
      </c>
      <c r="F711">
        <v>3.1525976657867432</v>
      </c>
      <c r="G711">
        <v>1.0862218216061592E-2</v>
      </c>
      <c r="H711">
        <v>42416</v>
      </c>
      <c r="I711">
        <v>2.9850053787231445</v>
      </c>
      <c r="J711">
        <v>7.5083370320498943E-3</v>
      </c>
      <c r="K711">
        <v>11300</v>
      </c>
      <c r="L711">
        <v>0.16759228706359863</v>
      </c>
      <c r="M711">
        <v>5.3160061836242676</v>
      </c>
      <c r="N711">
        <v>109482</v>
      </c>
      <c r="O711">
        <v>1.3204654678702354E-2</v>
      </c>
      <c r="P711">
        <v>0.15066920220851898</v>
      </c>
      <c r="Q711">
        <v>0.15868468582630157</v>
      </c>
      <c r="R711">
        <v>0.16759228706359863</v>
      </c>
      <c r="S711">
        <v>0.17649883031845093</v>
      </c>
      <c r="T711">
        <v>0.18451537191867828</v>
      </c>
      <c r="U711" t="s">
        <v>102</v>
      </c>
      <c r="V711" t="s">
        <v>18</v>
      </c>
      <c r="W711">
        <v>91.067771911621094</v>
      </c>
    </row>
    <row r="712" spans="1:23" x14ac:dyDescent="0.25">
      <c r="A712" s="48" t="str">
        <f t="shared" si="11"/>
        <v>42233All9_20AllAll</v>
      </c>
      <c r="B712" s="7" t="s">
        <v>18</v>
      </c>
      <c r="C712" s="35">
        <v>42233</v>
      </c>
      <c r="D712">
        <v>20</v>
      </c>
      <c r="E712" t="s">
        <v>114</v>
      </c>
      <c r="F712">
        <v>2.9221327304840088</v>
      </c>
      <c r="G712">
        <v>1.0297306813299656E-2</v>
      </c>
      <c r="H712">
        <v>42416</v>
      </c>
      <c r="I712">
        <v>2.4884538650512695</v>
      </c>
      <c r="J712">
        <v>6.4374459907412529E-3</v>
      </c>
      <c r="K712">
        <v>11300</v>
      </c>
      <c r="L712">
        <v>0.43367886543273926</v>
      </c>
      <c r="M712">
        <v>14.84117603302002</v>
      </c>
      <c r="N712">
        <v>109482</v>
      </c>
      <c r="O712">
        <v>1.2143938802182674E-2</v>
      </c>
      <c r="P712">
        <v>0.41811519861221313</v>
      </c>
      <c r="Q712">
        <v>0.42548680305480957</v>
      </c>
      <c r="R712">
        <v>0.43367886543273926</v>
      </c>
      <c r="S712">
        <v>0.44186994433403015</v>
      </c>
      <c r="T712">
        <v>0.44924253225326538</v>
      </c>
      <c r="U712" t="s">
        <v>18</v>
      </c>
      <c r="V712" t="s">
        <v>18</v>
      </c>
      <c r="W712">
        <v>85.266952514648438</v>
      </c>
    </row>
    <row r="713" spans="1:23" x14ac:dyDescent="0.25">
      <c r="A713" s="48" t="str">
        <f t="shared" si="11"/>
        <v>42233All9_20SmartAC-onlyAll</v>
      </c>
      <c r="B713" s="7" t="s">
        <v>18</v>
      </c>
      <c r="C713" s="35">
        <v>42233</v>
      </c>
      <c r="D713">
        <v>20</v>
      </c>
      <c r="E713" t="s">
        <v>114</v>
      </c>
      <c r="F713">
        <v>2.9221327304840088</v>
      </c>
      <c r="G713">
        <v>1.0297306813299656E-2</v>
      </c>
      <c r="H713">
        <v>42416</v>
      </c>
      <c r="I713">
        <v>2.4884538650512695</v>
      </c>
      <c r="J713">
        <v>6.4374459907412529E-3</v>
      </c>
      <c r="K713">
        <v>11300</v>
      </c>
      <c r="L713">
        <v>0.43367886543273926</v>
      </c>
      <c r="M713">
        <v>14.84117603302002</v>
      </c>
      <c r="N713">
        <v>109482</v>
      </c>
      <c r="O713">
        <v>1.2143938802182674E-2</v>
      </c>
      <c r="P713">
        <v>0.41811519861221313</v>
      </c>
      <c r="Q713">
        <v>0.42548680305480957</v>
      </c>
      <c r="R713">
        <v>0.43367886543273926</v>
      </c>
      <c r="S713">
        <v>0.44186994433403015</v>
      </c>
      <c r="T713">
        <v>0.44924253225326538</v>
      </c>
      <c r="U713" t="s">
        <v>102</v>
      </c>
      <c r="V713" t="s">
        <v>18</v>
      </c>
      <c r="W713">
        <v>85.266952514648438</v>
      </c>
    </row>
    <row r="714" spans="1:23" x14ac:dyDescent="0.25">
      <c r="A714" s="48" t="str">
        <f t="shared" si="11"/>
        <v>42233All9_21AllAll</v>
      </c>
      <c r="B714" s="7" t="s">
        <v>18</v>
      </c>
      <c r="C714" s="35">
        <v>42233</v>
      </c>
      <c r="D714">
        <v>21</v>
      </c>
      <c r="E714" t="s">
        <v>114</v>
      </c>
      <c r="F714">
        <v>2.6072292327880859</v>
      </c>
      <c r="G714">
        <v>9.5273880288004875E-3</v>
      </c>
      <c r="H714">
        <v>42416</v>
      </c>
      <c r="I714">
        <v>2.32712721824646</v>
      </c>
      <c r="J714">
        <v>6.0085919685661793E-3</v>
      </c>
      <c r="K714">
        <v>11300</v>
      </c>
      <c r="L714">
        <v>0.28010201454162598</v>
      </c>
      <c r="M714">
        <v>10.743283271789551</v>
      </c>
      <c r="N714">
        <v>109482</v>
      </c>
      <c r="O714">
        <v>1.1263850145041943E-2</v>
      </c>
      <c r="P714">
        <v>0.26566627621650696</v>
      </c>
      <c r="Q714">
        <v>0.27250364422798157</v>
      </c>
      <c r="R714">
        <v>0.28010201454162598</v>
      </c>
      <c r="S714">
        <v>0.28769949078559875</v>
      </c>
      <c r="T714">
        <v>0.294537752866745</v>
      </c>
      <c r="U714" t="s">
        <v>18</v>
      </c>
      <c r="V714" t="s">
        <v>18</v>
      </c>
      <c r="W714">
        <v>80.960220336914063</v>
      </c>
    </row>
    <row r="715" spans="1:23" x14ac:dyDescent="0.25">
      <c r="A715" s="48" t="str">
        <f t="shared" si="11"/>
        <v>42233All9_21SmartAC-onlyAll</v>
      </c>
      <c r="B715" s="7" t="s">
        <v>18</v>
      </c>
      <c r="C715" s="35">
        <v>42233</v>
      </c>
      <c r="D715">
        <v>21</v>
      </c>
      <c r="E715" t="s">
        <v>114</v>
      </c>
      <c r="F715">
        <v>2.6072292327880859</v>
      </c>
      <c r="G715">
        <v>9.5273880288004875E-3</v>
      </c>
      <c r="H715">
        <v>42416</v>
      </c>
      <c r="I715">
        <v>2.32712721824646</v>
      </c>
      <c r="J715">
        <v>6.0085919685661793E-3</v>
      </c>
      <c r="K715">
        <v>11300</v>
      </c>
      <c r="L715">
        <v>0.28010201454162598</v>
      </c>
      <c r="M715">
        <v>10.743283271789551</v>
      </c>
      <c r="N715">
        <v>109482</v>
      </c>
      <c r="O715">
        <v>1.1263850145041943E-2</v>
      </c>
      <c r="P715">
        <v>0.26566627621650696</v>
      </c>
      <c r="Q715">
        <v>0.27250364422798157</v>
      </c>
      <c r="R715">
        <v>0.28010201454162598</v>
      </c>
      <c r="S715">
        <v>0.28769949078559875</v>
      </c>
      <c r="T715">
        <v>0.294537752866745</v>
      </c>
      <c r="U715" t="s">
        <v>102</v>
      </c>
      <c r="V715" t="s">
        <v>18</v>
      </c>
      <c r="W715">
        <v>80.960220336914063</v>
      </c>
    </row>
    <row r="716" spans="1:23" x14ac:dyDescent="0.25">
      <c r="A716" s="48" t="str">
        <f t="shared" si="11"/>
        <v>42233All9_22AllAll</v>
      </c>
      <c r="B716" s="7" t="s">
        <v>18</v>
      </c>
      <c r="C716" s="35">
        <v>42233</v>
      </c>
      <c r="D716">
        <v>22</v>
      </c>
      <c r="E716" t="s">
        <v>114</v>
      </c>
      <c r="F716">
        <v>2.2294955253601074</v>
      </c>
      <c r="G716">
        <v>8.7958332151174545E-3</v>
      </c>
      <c r="H716">
        <v>42416</v>
      </c>
      <c r="I716">
        <v>2.5326156616210938</v>
      </c>
      <c r="J716">
        <v>7.1111069992184639E-3</v>
      </c>
      <c r="K716">
        <v>11300</v>
      </c>
      <c r="L716">
        <v>-0.30312013626098633</v>
      </c>
      <c r="M716">
        <v>-13.595907211303711</v>
      </c>
      <c r="N716">
        <v>109482</v>
      </c>
      <c r="O716">
        <v>1.1310814879834652E-2</v>
      </c>
      <c r="P716">
        <v>-0.31761607527732849</v>
      </c>
      <c r="Q716">
        <v>-0.31075018644332886</v>
      </c>
      <c r="R716">
        <v>-0.30312013626098633</v>
      </c>
      <c r="S716">
        <v>-0.29549098014831543</v>
      </c>
      <c r="T716">
        <v>-0.28862419724464417</v>
      </c>
      <c r="U716" t="s">
        <v>18</v>
      </c>
      <c r="V716" t="s">
        <v>18</v>
      </c>
      <c r="W716">
        <v>77.300384521484375</v>
      </c>
    </row>
    <row r="717" spans="1:23" x14ac:dyDescent="0.25">
      <c r="A717" s="48" t="str">
        <f t="shared" si="11"/>
        <v>42233All9_22SmartAC-onlyAll</v>
      </c>
      <c r="B717" s="7" t="s">
        <v>18</v>
      </c>
      <c r="C717" s="35">
        <v>42233</v>
      </c>
      <c r="D717">
        <v>22</v>
      </c>
      <c r="E717" t="s">
        <v>114</v>
      </c>
      <c r="F717">
        <v>2.2294955253601074</v>
      </c>
      <c r="G717">
        <v>8.7958332151174545E-3</v>
      </c>
      <c r="H717">
        <v>42416</v>
      </c>
      <c r="I717">
        <v>2.5326156616210938</v>
      </c>
      <c r="J717">
        <v>7.1111069992184639E-3</v>
      </c>
      <c r="K717">
        <v>11300</v>
      </c>
      <c r="L717">
        <v>-0.30312013626098633</v>
      </c>
      <c r="M717">
        <v>-13.595907211303711</v>
      </c>
      <c r="N717">
        <v>109482</v>
      </c>
      <c r="O717">
        <v>1.1310814879834652E-2</v>
      </c>
      <c r="P717">
        <v>-0.31761607527732849</v>
      </c>
      <c r="Q717">
        <v>-0.31075018644332886</v>
      </c>
      <c r="R717">
        <v>-0.30312013626098633</v>
      </c>
      <c r="S717">
        <v>-0.29549098014831543</v>
      </c>
      <c r="T717">
        <v>-0.28862419724464417</v>
      </c>
      <c r="U717" t="s">
        <v>102</v>
      </c>
      <c r="V717" t="s">
        <v>18</v>
      </c>
      <c r="W717">
        <v>77.300384521484375</v>
      </c>
    </row>
    <row r="718" spans="1:23" x14ac:dyDescent="0.25">
      <c r="A718" s="48" t="str">
        <f t="shared" si="11"/>
        <v>42233All9_23AllAll</v>
      </c>
      <c r="B718" s="7" t="s">
        <v>18</v>
      </c>
      <c r="C718" s="35">
        <v>42233</v>
      </c>
      <c r="D718">
        <v>23</v>
      </c>
      <c r="E718" t="s">
        <v>114</v>
      </c>
      <c r="F718">
        <v>1.7377965450286865</v>
      </c>
      <c r="G718">
        <v>7.6693268492817879E-3</v>
      </c>
      <c r="H718">
        <v>42416</v>
      </c>
      <c r="I718">
        <v>1.9323710203170776</v>
      </c>
      <c r="J718">
        <v>6.2758033163845539E-3</v>
      </c>
      <c r="K718">
        <v>11300</v>
      </c>
      <c r="L718">
        <v>-0.19457447528839111</v>
      </c>
      <c r="M718">
        <v>-11.196619987487793</v>
      </c>
      <c r="N718">
        <v>109482</v>
      </c>
      <c r="O718">
        <v>9.9098077043890953E-3</v>
      </c>
      <c r="P718">
        <v>-0.20727488398551941</v>
      </c>
      <c r="Q718">
        <v>-0.20125943422317505</v>
      </c>
      <c r="R718">
        <v>-0.19457447528839111</v>
      </c>
      <c r="S718">
        <v>-0.18789030611515045</v>
      </c>
      <c r="T718">
        <v>-0.18187406659126282</v>
      </c>
      <c r="U718" t="s">
        <v>18</v>
      </c>
      <c r="V718" t="s">
        <v>18</v>
      </c>
      <c r="W718">
        <v>74.708831787109375</v>
      </c>
    </row>
    <row r="719" spans="1:23" x14ac:dyDescent="0.25">
      <c r="A719" s="48" t="str">
        <f t="shared" si="11"/>
        <v>42233All9_23SmartAC-onlyAll</v>
      </c>
      <c r="B719" s="7" t="s">
        <v>18</v>
      </c>
      <c r="C719" s="35">
        <v>42233</v>
      </c>
      <c r="D719">
        <v>23</v>
      </c>
      <c r="E719" t="s">
        <v>114</v>
      </c>
      <c r="F719">
        <v>1.7377965450286865</v>
      </c>
      <c r="G719">
        <v>7.6693268492817879E-3</v>
      </c>
      <c r="H719">
        <v>42416</v>
      </c>
      <c r="I719">
        <v>1.9323710203170776</v>
      </c>
      <c r="J719">
        <v>6.2758033163845539E-3</v>
      </c>
      <c r="K719">
        <v>11300</v>
      </c>
      <c r="L719">
        <v>-0.19457447528839111</v>
      </c>
      <c r="M719">
        <v>-11.196619987487793</v>
      </c>
      <c r="N719">
        <v>109482</v>
      </c>
      <c r="O719">
        <v>9.9098077043890953E-3</v>
      </c>
      <c r="P719">
        <v>-0.20727488398551941</v>
      </c>
      <c r="Q719">
        <v>-0.20125943422317505</v>
      </c>
      <c r="R719">
        <v>-0.19457447528839111</v>
      </c>
      <c r="S719">
        <v>-0.18789030611515045</v>
      </c>
      <c r="T719">
        <v>-0.18187406659126282</v>
      </c>
      <c r="U719" t="s">
        <v>102</v>
      </c>
      <c r="V719" t="s">
        <v>18</v>
      </c>
      <c r="W719">
        <v>74.708831787109375</v>
      </c>
    </row>
    <row r="720" spans="1:23" x14ac:dyDescent="0.25">
      <c r="A720" s="48" t="str">
        <f t="shared" si="11"/>
        <v>42233All9_24AllAll</v>
      </c>
      <c r="B720" s="7" t="s">
        <v>18</v>
      </c>
      <c r="C720" s="35">
        <v>42233</v>
      </c>
      <c r="D720">
        <v>24</v>
      </c>
      <c r="E720" t="s">
        <v>114</v>
      </c>
      <c r="F720">
        <v>1.338117241859436</v>
      </c>
      <c r="G720">
        <v>6.503561045974493E-3</v>
      </c>
      <c r="H720">
        <v>42416</v>
      </c>
      <c r="I720">
        <v>1.4442437887191772</v>
      </c>
      <c r="J720">
        <v>5.2758743986487389E-3</v>
      </c>
      <c r="K720">
        <v>11300</v>
      </c>
      <c r="L720">
        <v>-0.10612654685974121</v>
      </c>
      <c r="M720">
        <v>-7.931035041809082</v>
      </c>
      <c r="N720">
        <v>109482</v>
      </c>
      <c r="O720">
        <v>8.3744339644908905E-3</v>
      </c>
      <c r="P720">
        <v>-0.11685921996831894</v>
      </c>
      <c r="Q720">
        <v>-0.11177577078342438</v>
      </c>
      <c r="R720">
        <v>-0.10612654685974121</v>
      </c>
      <c r="S720">
        <v>-0.10047799348831177</v>
      </c>
      <c r="T720">
        <v>-9.5393873751163483E-2</v>
      </c>
      <c r="U720" t="s">
        <v>18</v>
      </c>
      <c r="V720" t="s">
        <v>18</v>
      </c>
      <c r="W720">
        <v>72.47576904296875</v>
      </c>
    </row>
    <row r="721" spans="1:23" x14ac:dyDescent="0.25">
      <c r="A721" s="48" t="str">
        <f t="shared" si="11"/>
        <v>42233All9_24SmartAC-onlyAll</v>
      </c>
      <c r="B721" s="7" t="s">
        <v>18</v>
      </c>
      <c r="C721" s="35">
        <v>42233</v>
      </c>
      <c r="D721">
        <v>24</v>
      </c>
      <c r="E721" t="s">
        <v>114</v>
      </c>
      <c r="F721">
        <v>1.338117241859436</v>
      </c>
      <c r="G721">
        <v>6.503561045974493E-3</v>
      </c>
      <c r="H721">
        <v>42416</v>
      </c>
      <c r="I721">
        <v>1.4442437887191772</v>
      </c>
      <c r="J721">
        <v>5.2758743986487389E-3</v>
      </c>
      <c r="K721">
        <v>11300</v>
      </c>
      <c r="L721">
        <v>-0.10612654685974121</v>
      </c>
      <c r="M721">
        <v>-7.931035041809082</v>
      </c>
      <c r="N721">
        <v>109482</v>
      </c>
      <c r="O721">
        <v>8.3744339644908905E-3</v>
      </c>
      <c r="P721">
        <v>-0.11685921996831894</v>
      </c>
      <c r="Q721">
        <v>-0.11177577078342438</v>
      </c>
      <c r="R721">
        <v>-0.10612654685974121</v>
      </c>
      <c r="S721">
        <v>-0.10047799348831177</v>
      </c>
      <c r="T721">
        <v>-9.5393873751163483E-2</v>
      </c>
      <c r="U721" t="s">
        <v>102</v>
      </c>
      <c r="V721" t="s">
        <v>18</v>
      </c>
      <c r="W721">
        <v>72.47576904296875</v>
      </c>
    </row>
    <row r="722" spans="1:23" x14ac:dyDescent="0.25">
      <c r="A722" s="48" t="str">
        <f t="shared" si="11"/>
        <v>42233All9_1AllMulti</v>
      </c>
      <c r="B722" s="7" t="s">
        <v>18</v>
      </c>
      <c r="C722" s="35">
        <v>42233</v>
      </c>
      <c r="D722">
        <v>1</v>
      </c>
      <c r="E722" t="s">
        <v>114</v>
      </c>
      <c r="F722">
        <v>1.7959350876953128</v>
      </c>
      <c r="G722">
        <v>1.5894383826453162</v>
      </c>
      <c r="H722">
        <v>1599</v>
      </c>
      <c r="I722">
        <v>1.8094412742669772</v>
      </c>
      <c r="J722">
        <v>1.7280630824035663</v>
      </c>
      <c r="K722">
        <v>1156</v>
      </c>
      <c r="L722">
        <v>-1.3506186194717884E-2</v>
      </c>
      <c r="M722">
        <v>-0.75204199552536011</v>
      </c>
      <c r="N722">
        <v>7618</v>
      </c>
      <c r="O722">
        <v>6.4522504806518555E-2</v>
      </c>
      <c r="P722">
        <v>-9.6198230981826782E-2</v>
      </c>
      <c r="Q722">
        <v>-5.7031776756048203E-2</v>
      </c>
      <c r="R722">
        <v>-1.3506186194717884E-2</v>
      </c>
      <c r="S722">
        <v>3.0014242976903915E-2</v>
      </c>
      <c r="T722">
        <v>6.9185853004455566E-2</v>
      </c>
      <c r="U722" t="s">
        <v>18</v>
      </c>
      <c r="V722" t="s">
        <v>85</v>
      </c>
      <c r="W722">
        <v>76.379364013671875</v>
      </c>
    </row>
    <row r="723" spans="1:23" x14ac:dyDescent="0.25">
      <c r="A723" s="48" t="str">
        <f t="shared" si="11"/>
        <v>42233All9_1SmartAC-onlyMulti</v>
      </c>
      <c r="B723" s="7" t="s">
        <v>18</v>
      </c>
      <c r="C723" s="35">
        <v>42233</v>
      </c>
      <c r="D723">
        <v>1</v>
      </c>
      <c r="E723" t="s">
        <v>114</v>
      </c>
      <c r="F723">
        <v>1.7959350876953128</v>
      </c>
      <c r="G723">
        <v>1.5894383826453162</v>
      </c>
      <c r="H723">
        <v>1599</v>
      </c>
      <c r="I723">
        <v>1.8094412742669772</v>
      </c>
      <c r="J723">
        <v>1.7280630824035663</v>
      </c>
      <c r="K723">
        <v>1156</v>
      </c>
      <c r="L723">
        <v>-1.3506186194717884E-2</v>
      </c>
      <c r="M723">
        <v>-0.75204199552536011</v>
      </c>
      <c r="N723">
        <v>7618</v>
      </c>
      <c r="O723">
        <v>6.4522504806518555E-2</v>
      </c>
      <c r="P723">
        <v>-9.6198230981826782E-2</v>
      </c>
      <c r="Q723">
        <v>-5.7031776756048203E-2</v>
      </c>
      <c r="R723">
        <v>-1.3506186194717884E-2</v>
      </c>
      <c r="S723">
        <v>3.0014242976903915E-2</v>
      </c>
      <c r="T723">
        <v>6.9185853004455566E-2</v>
      </c>
      <c r="U723" t="s">
        <v>102</v>
      </c>
      <c r="V723" t="s">
        <v>85</v>
      </c>
      <c r="W723">
        <v>76.379364013671875</v>
      </c>
    </row>
    <row r="724" spans="1:23" x14ac:dyDescent="0.25">
      <c r="A724" s="48" t="str">
        <f t="shared" si="11"/>
        <v>42233All9_2AllMulti</v>
      </c>
      <c r="B724" s="7" t="s">
        <v>18</v>
      </c>
      <c r="C724" s="35">
        <v>42233</v>
      </c>
      <c r="D724">
        <v>2</v>
      </c>
      <c r="E724" t="s">
        <v>114</v>
      </c>
      <c r="F724">
        <v>1.5426026655005485</v>
      </c>
      <c r="G724">
        <v>1.4443756879310612</v>
      </c>
      <c r="H724">
        <v>1599</v>
      </c>
      <c r="I724">
        <v>1.5560501730040324</v>
      </c>
      <c r="J724">
        <v>1.6165646431974385</v>
      </c>
      <c r="K724">
        <v>1156</v>
      </c>
      <c r="L724">
        <v>-1.3447507284581661E-2</v>
      </c>
      <c r="M724">
        <v>-0.87174147367477417</v>
      </c>
      <c r="N724">
        <v>7618</v>
      </c>
      <c r="O724">
        <v>5.9710364788770676E-2</v>
      </c>
      <c r="P724">
        <v>-8.9972309768199921E-2</v>
      </c>
      <c r="Q724">
        <v>-5.3726926445960999E-2</v>
      </c>
      <c r="R724">
        <v>-1.3447507284581661E-2</v>
      </c>
      <c r="S724">
        <v>2.6827134191989899E-2</v>
      </c>
      <c r="T724">
        <v>6.3077293336391449E-2</v>
      </c>
      <c r="U724" t="s">
        <v>18</v>
      </c>
      <c r="V724" t="s">
        <v>85</v>
      </c>
      <c r="W724">
        <v>74.815567016601562</v>
      </c>
    </row>
    <row r="725" spans="1:23" x14ac:dyDescent="0.25">
      <c r="A725" s="48" t="str">
        <f t="shared" si="11"/>
        <v>42233All9_2SmartAC-onlyMulti</v>
      </c>
      <c r="B725" s="7" t="s">
        <v>18</v>
      </c>
      <c r="C725" s="35">
        <v>42233</v>
      </c>
      <c r="D725">
        <v>2</v>
      </c>
      <c r="E725" t="s">
        <v>114</v>
      </c>
      <c r="F725">
        <v>1.5426026655005485</v>
      </c>
      <c r="G725">
        <v>1.4443756879310612</v>
      </c>
      <c r="H725">
        <v>1599</v>
      </c>
      <c r="I725">
        <v>1.5560501730040324</v>
      </c>
      <c r="J725">
        <v>1.6165646431974385</v>
      </c>
      <c r="K725">
        <v>1156</v>
      </c>
      <c r="L725">
        <v>-1.3447507284581661E-2</v>
      </c>
      <c r="M725">
        <v>-0.87174147367477417</v>
      </c>
      <c r="N725">
        <v>7618</v>
      </c>
      <c r="O725">
        <v>5.9710364788770676E-2</v>
      </c>
      <c r="P725">
        <v>-8.9972309768199921E-2</v>
      </c>
      <c r="Q725">
        <v>-5.3726926445960999E-2</v>
      </c>
      <c r="R725">
        <v>-1.3447507284581661E-2</v>
      </c>
      <c r="S725">
        <v>2.6827134191989899E-2</v>
      </c>
      <c r="T725">
        <v>6.3077293336391449E-2</v>
      </c>
      <c r="U725" t="s">
        <v>102</v>
      </c>
      <c r="V725" t="s">
        <v>85</v>
      </c>
      <c r="W725">
        <v>74.815567016601562</v>
      </c>
    </row>
    <row r="726" spans="1:23" x14ac:dyDescent="0.25">
      <c r="A726" s="48" t="str">
        <f t="shared" si="11"/>
        <v>42233All9_3AllMulti</v>
      </c>
      <c r="B726" s="7" t="s">
        <v>18</v>
      </c>
      <c r="C726" s="35">
        <v>42233</v>
      </c>
      <c r="D726">
        <v>3</v>
      </c>
      <c r="E726" t="s">
        <v>114</v>
      </c>
      <c r="F726">
        <v>1.332313706066782</v>
      </c>
      <c r="G726">
        <v>1.2579933434502775</v>
      </c>
      <c r="H726">
        <v>1599</v>
      </c>
      <c r="I726">
        <v>1.3410141375643441</v>
      </c>
      <c r="J726">
        <v>1.2168758253270742</v>
      </c>
      <c r="K726">
        <v>1156</v>
      </c>
      <c r="L726">
        <v>-8.7004313245415688E-3</v>
      </c>
      <c r="M726">
        <v>-0.65303176641464233</v>
      </c>
      <c r="N726">
        <v>7618</v>
      </c>
      <c r="O726">
        <v>4.7651525586843491E-2</v>
      </c>
      <c r="P726">
        <v>-6.9770626723766327E-2</v>
      </c>
      <c r="Q726">
        <v>-4.0845196694135666E-2</v>
      </c>
      <c r="R726">
        <v>-8.7004313245415688E-3</v>
      </c>
      <c r="S726">
        <v>2.3440523073077202E-2</v>
      </c>
      <c r="T726">
        <v>5.236976221203804E-2</v>
      </c>
      <c r="U726" t="s">
        <v>18</v>
      </c>
      <c r="V726" t="s">
        <v>85</v>
      </c>
      <c r="W726">
        <v>73.524154663085938</v>
      </c>
    </row>
    <row r="727" spans="1:23" x14ac:dyDescent="0.25">
      <c r="A727" s="48" t="str">
        <f t="shared" si="11"/>
        <v>42233All9_3SmartAC-onlyMulti</v>
      </c>
      <c r="B727" s="7" t="s">
        <v>18</v>
      </c>
      <c r="C727" s="35">
        <v>42233</v>
      </c>
      <c r="D727">
        <v>3</v>
      </c>
      <c r="E727" t="s">
        <v>114</v>
      </c>
      <c r="F727">
        <v>1.332313706066782</v>
      </c>
      <c r="G727">
        <v>1.2579933434502775</v>
      </c>
      <c r="H727">
        <v>1599</v>
      </c>
      <c r="I727">
        <v>1.3410141375643441</v>
      </c>
      <c r="J727">
        <v>1.2168758253270742</v>
      </c>
      <c r="K727">
        <v>1156</v>
      </c>
      <c r="L727">
        <v>-8.7004313245415688E-3</v>
      </c>
      <c r="M727">
        <v>-0.65303176641464233</v>
      </c>
      <c r="N727">
        <v>7618</v>
      </c>
      <c r="O727">
        <v>4.7651525586843491E-2</v>
      </c>
      <c r="P727">
        <v>-6.9770626723766327E-2</v>
      </c>
      <c r="Q727">
        <v>-4.0845196694135666E-2</v>
      </c>
      <c r="R727">
        <v>-8.7004313245415688E-3</v>
      </c>
      <c r="S727">
        <v>2.3440523073077202E-2</v>
      </c>
      <c r="T727">
        <v>5.236976221203804E-2</v>
      </c>
      <c r="U727" t="s">
        <v>102</v>
      </c>
      <c r="V727" t="s">
        <v>85</v>
      </c>
      <c r="W727">
        <v>73.524154663085938</v>
      </c>
    </row>
    <row r="728" spans="1:23" x14ac:dyDescent="0.25">
      <c r="A728" s="48" t="str">
        <f t="shared" si="11"/>
        <v>42233All9_4AllMulti</v>
      </c>
      <c r="B728" s="7" t="s">
        <v>18</v>
      </c>
      <c r="C728" s="35">
        <v>42233</v>
      </c>
      <c r="D728">
        <v>4</v>
      </c>
      <c r="E728" t="s">
        <v>114</v>
      </c>
      <c r="F728">
        <v>1.2259946070261265</v>
      </c>
      <c r="G728">
        <v>1.1746548120829876</v>
      </c>
      <c r="H728">
        <v>1599</v>
      </c>
      <c r="I728">
        <v>1.2303726008350506</v>
      </c>
      <c r="J728">
        <v>1.181190217868749</v>
      </c>
      <c r="K728">
        <v>1156</v>
      </c>
      <c r="L728">
        <v>-4.3779937550425529E-3</v>
      </c>
      <c r="M728">
        <v>-0.357097327709198</v>
      </c>
      <c r="N728">
        <v>7618</v>
      </c>
      <c r="O728">
        <v>4.549562931060791E-2</v>
      </c>
      <c r="P728">
        <v>-6.2685191631317139E-2</v>
      </c>
      <c r="Q728">
        <v>-3.5068433731794357E-2</v>
      </c>
      <c r="R728">
        <v>-4.3779937550425529E-3</v>
      </c>
      <c r="S728">
        <v>2.6308808475732803E-2</v>
      </c>
      <c r="T728">
        <v>5.3929205983877182E-2</v>
      </c>
      <c r="U728" t="s">
        <v>18</v>
      </c>
      <c r="V728" t="s">
        <v>85</v>
      </c>
      <c r="W728">
        <v>71.642822265625</v>
      </c>
    </row>
    <row r="729" spans="1:23" x14ac:dyDescent="0.25">
      <c r="A729" s="48" t="str">
        <f t="shared" si="11"/>
        <v>42233All9_4SmartAC-onlyMulti</v>
      </c>
      <c r="B729" s="7" t="s">
        <v>18</v>
      </c>
      <c r="C729" s="35">
        <v>42233</v>
      </c>
      <c r="D729">
        <v>4</v>
      </c>
      <c r="E729" t="s">
        <v>114</v>
      </c>
      <c r="F729">
        <v>1.2259946070261265</v>
      </c>
      <c r="G729">
        <v>1.1746548120829876</v>
      </c>
      <c r="H729">
        <v>1599</v>
      </c>
      <c r="I729">
        <v>1.2303726008350506</v>
      </c>
      <c r="J729">
        <v>1.181190217868749</v>
      </c>
      <c r="K729">
        <v>1156</v>
      </c>
      <c r="L729">
        <v>-4.3779937550425529E-3</v>
      </c>
      <c r="M729">
        <v>-0.357097327709198</v>
      </c>
      <c r="N729">
        <v>7618</v>
      </c>
      <c r="O729">
        <v>4.549562931060791E-2</v>
      </c>
      <c r="P729">
        <v>-6.2685191631317139E-2</v>
      </c>
      <c r="Q729">
        <v>-3.5068433731794357E-2</v>
      </c>
      <c r="R729">
        <v>-4.3779937550425529E-3</v>
      </c>
      <c r="S729">
        <v>2.6308808475732803E-2</v>
      </c>
      <c r="T729">
        <v>5.3929205983877182E-2</v>
      </c>
      <c r="U729" t="s">
        <v>102</v>
      </c>
      <c r="V729" t="s">
        <v>85</v>
      </c>
      <c r="W729">
        <v>71.642822265625</v>
      </c>
    </row>
    <row r="730" spans="1:23" x14ac:dyDescent="0.25">
      <c r="A730" s="48" t="str">
        <f t="shared" si="11"/>
        <v>42233All9_5AllMulti</v>
      </c>
      <c r="B730" s="7" t="s">
        <v>18</v>
      </c>
      <c r="C730" s="35">
        <v>42233</v>
      </c>
      <c r="D730">
        <v>5</v>
      </c>
      <c r="E730" t="s">
        <v>114</v>
      </c>
      <c r="F730">
        <v>1.1332527916930129</v>
      </c>
      <c r="G730">
        <v>1.0944053279658663</v>
      </c>
      <c r="H730">
        <v>1599</v>
      </c>
      <c r="I730">
        <v>1.1741286226206227</v>
      </c>
      <c r="J730">
        <v>1.1445856672796191</v>
      </c>
      <c r="K730">
        <v>1156</v>
      </c>
      <c r="L730">
        <v>-4.0875829756259918E-2</v>
      </c>
      <c r="M730">
        <v>-3.6069471836090088</v>
      </c>
      <c r="N730">
        <v>7618</v>
      </c>
      <c r="O730">
        <v>4.3385814875364304E-2</v>
      </c>
      <c r="P730">
        <v>-9.6479088068008423E-2</v>
      </c>
      <c r="Q730">
        <v>-7.0143029093742371E-2</v>
      </c>
      <c r="R730">
        <v>-4.0875829756259918E-2</v>
      </c>
      <c r="S730">
        <v>-1.1612097732722759E-2</v>
      </c>
      <c r="T730">
        <v>1.4727430418133736E-2</v>
      </c>
      <c r="U730" t="s">
        <v>18</v>
      </c>
      <c r="V730" t="s">
        <v>85</v>
      </c>
      <c r="W730">
        <v>70.014442443847656</v>
      </c>
    </row>
    <row r="731" spans="1:23" x14ac:dyDescent="0.25">
      <c r="A731" s="48" t="str">
        <f t="shared" si="11"/>
        <v>42233All9_5SmartAC-onlyMulti</v>
      </c>
      <c r="B731" s="7" t="s">
        <v>18</v>
      </c>
      <c r="C731" s="35">
        <v>42233</v>
      </c>
      <c r="D731">
        <v>5</v>
      </c>
      <c r="E731" t="s">
        <v>114</v>
      </c>
      <c r="F731">
        <v>1.1332527916930129</v>
      </c>
      <c r="G731">
        <v>1.0944053279658663</v>
      </c>
      <c r="H731">
        <v>1599</v>
      </c>
      <c r="I731">
        <v>1.1741286226206227</v>
      </c>
      <c r="J731">
        <v>1.1445856672796191</v>
      </c>
      <c r="K731">
        <v>1156</v>
      </c>
      <c r="L731">
        <v>-4.0875829756259918E-2</v>
      </c>
      <c r="M731">
        <v>-3.6069471836090088</v>
      </c>
      <c r="N731">
        <v>7618</v>
      </c>
      <c r="O731">
        <v>4.3385814875364304E-2</v>
      </c>
      <c r="P731">
        <v>-9.6479088068008423E-2</v>
      </c>
      <c r="Q731">
        <v>-7.0143029093742371E-2</v>
      </c>
      <c r="R731">
        <v>-4.0875829756259918E-2</v>
      </c>
      <c r="S731">
        <v>-1.1612097732722759E-2</v>
      </c>
      <c r="T731">
        <v>1.4727430418133736E-2</v>
      </c>
      <c r="U731" t="s">
        <v>102</v>
      </c>
      <c r="V731" t="s">
        <v>85</v>
      </c>
      <c r="W731">
        <v>70.014442443847656</v>
      </c>
    </row>
    <row r="732" spans="1:23" x14ac:dyDescent="0.25">
      <c r="A732" s="48" t="str">
        <f t="shared" si="11"/>
        <v>42233All9_6AllMulti</v>
      </c>
      <c r="B732" s="7" t="s">
        <v>18</v>
      </c>
      <c r="C732" s="35">
        <v>42233</v>
      </c>
      <c r="D732">
        <v>6</v>
      </c>
      <c r="E732" t="s">
        <v>114</v>
      </c>
      <c r="F732">
        <v>1.1261406087458945</v>
      </c>
      <c r="G732">
        <v>1.0043725908669014</v>
      </c>
      <c r="H732">
        <v>1599</v>
      </c>
      <c r="I732">
        <v>1.1917959848430142</v>
      </c>
      <c r="J732">
        <v>1.1522132594929135</v>
      </c>
      <c r="K732">
        <v>1156</v>
      </c>
      <c r="L732">
        <v>-6.565537303686142E-2</v>
      </c>
      <c r="M732">
        <v>-5.8301224708557129</v>
      </c>
      <c r="N732">
        <v>7618</v>
      </c>
      <c r="O732">
        <v>4.2181879281997681E-2</v>
      </c>
      <c r="P732">
        <v>-0.11971566826105118</v>
      </c>
      <c r="Q732">
        <v>-9.411042183637619E-2</v>
      </c>
      <c r="R732">
        <v>-6.565537303686142E-2</v>
      </c>
      <c r="S732">
        <v>-3.7203695625066757E-2</v>
      </c>
      <c r="T732">
        <v>-1.1595076881349087E-2</v>
      </c>
      <c r="U732" t="s">
        <v>18</v>
      </c>
      <c r="V732" t="s">
        <v>85</v>
      </c>
      <c r="W732">
        <v>69.136650085449219</v>
      </c>
    </row>
    <row r="733" spans="1:23" x14ac:dyDescent="0.25">
      <c r="A733" s="48" t="str">
        <f t="shared" si="11"/>
        <v>42233All9_6SmartAC-onlyMulti</v>
      </c>
      <c r="B733" s="7" t="s">
        <v>18</v>
      </c>
      <c r="C733" s="35">
        <v>42233</v>
      </c>
      <c r="D733">
        <v>6</v>
      </c>
      <c r="E733" t="s">
        <v>114</v>
      </c>
      <c r="F733">
        <v>1.1261406087458945</v>
      </c>
      <c r="G733">
        <v>1.0043725908669014</v>
      </c>
      <c r="H733">
        <v>1599</v>
      </c>
      <c r="I733">
        <v>1.1917959848430142</v>
      </c>
      <c r="J733">
        <v>1.1522132594929135</v>
      </c>
      <c r="K733">
        <v>1156</v>
      </c>
      <c r="L733">
        <v>-6.565537303686142E-2</v>
      </c>
      <c r="M733">
        <v>-5.8301224708557129</v>
      </c>
      <c r="N733">
        <v>7618</v>
      </c>
      <c r="O733">
        <v>4.2181879281997681E-2</v>
      </c>
      <c r="P733">
        <v>-0.11971566826105118</v>
      </c>
      <c r="Q733">
        <v>-9.411042183637619E-2</v>
      </c>
      <c r="R733">
        <v>-6.565537303686142E-2</v>
      </c>
      <c r="S733">
        <v>-3.7203695625066757E-2</v>
      </c>
      <c r="T733">
        <v>-1.1595076881349087E-2</v>
      </c>
      <c r="U733" t="s">
        <v>102</v>
      </c>
      <c r="V733" t="s">
        <v>85</v>
      </c>
      <c r="W733">
        <v>69.136650085449219</v>
      </c>
    </row>
    <row r="734" spans="1:23" x14ac:dyDescent="0.25">
      <c r="A734" s="48" t="str">
        <f t="shared" si="11"/>
        <v>42233All9_7AllMulti</v>
      </c>
      <c r="B734" s="7" t="s">
        <v>18</v>
      </c>
      <c r="C734" s="35">
        <v>42233</v>
      </c>
      <c r="D734">
        <v>7</v>
      </c>
      <c r="E734" t="s">
        <v>114</v>
      </c>
      <c r="F734">
        <v>1.2238986048549572</v>
      </c>
      <c r="G734">
        <v>1.0265689033372263</v>
      </c>
      <c r="H734">
        <v>1599</v>
      </c>
      <c r="I734">
        <v>1.2511798412519859</v>
      </c>
      <c r="J734">
        <v>1.0768151498440088</v>
      </c>
      <c r="K734">
        <v>1156</v>
      </c>
      <c r="L734">
        <v>-2.7281235903501511E-2</v>
      </c>
      <c r="M734">
        <v>-2.22904372215271</v>
      </c>
      <c r="N734">
        <v>7618</v>
      </c>
      <c r="O734">
        <v>4.0769089013338089E-2</v>
      </c>
      <c r="P734">
        <v>-7.9530902206897736E-2</v>
      </c>
      <c r="Q734">
        <v>-5.4783247411251068E-2</v>
      </c>
      <c r="R734">
        <v>-2.7281235903501511E-2</v>
      </c>
      <c r="S734">
        <v>2.1751463646069169E-4</v>
      </c>
      <c r="T734">
        <v>2.4968428537249565E-2</v>
      </c>
      <c r="U734" t="s">
        <v>18</v>
      </c>
      <c r="V734" t="s">
        <v>85</v>
      </c>
      <c r="W734">
        <v>71.689811706542969</v>
      </c>
    </row>
    <row r="735" spans="1:23" x14ac:dyDescent="0.25">
      <c r="A735" s="48" t="str">
        <f t="shared" si="11"/>
        <v>42233All9_7SmartAC-onlyMulti</v>
      </c>
      <c r="B735" s="7" t="s">
        <v>18</v>
      </c>
      <c r="C735" s="35">
        <v>42233</v>
      </c>
      <c r="D735">
        <v>7</v>
      </c>
      <c r="E735" t="s">
        <v>114</v>
      </c>
      <c r="F735">
        <v>1.2238986048549572</v>
      </c>
      <c r="G735">
        <v>1.0265689033372263</v>
      </c>
      <c r="H735">
        <v>1599</v>
      </c>
      <c r="I735">
        <v>1.2511798412519859</v>
      </c>
      <c r="J735">
        <v>1.0768151498440088</v>
      </c>
      <c r="K735">
        <v>1156</v>
      </c>
      <c r="L735">
        <v>-2.7281235903501511E-2</v>
      </c>
      <c r="M735">
        <v>-2.22904372215271</v>
      </c>
      <c r="N735">
        <v>7618</v>
      </c>
      <c r="O735">
        <v>4.0769089013338089E-2</v>
      </c>
      <c r="P735">
        <v>-7.9530902206897736E-2</v>
      </c>
      <c r="Q735">
        <v>-5.4783247411251068E-2</v>
      </c>
      <c r="R735">
        <v>-2.7281235903501511E-2</v>
      </c>
      <c r="S735">
        <v>2.1751463646069169E-4</v>
      </c>
      <c r="T735">
        <v>2.4968428537249565E-2</v>
      </c>
      <c r="U735" t="s">
        <v>102</v>
      </c>
      <c r="V735" t="s">
        <v>85</v>
      </c>
      <c r="W735">
        <v>71.689811706542969</v>
      </c>
    </row>
    <row r="736" spans="1:23" x14ac:dyDescent="0.25">
      <c r="A736" s="48" t="str">
        <f t="shared" si="11"/>
        <v>42233All9_8AllMulti</v>
      </c>
      <c r="B736" s="7" t="s">
        <v>18</v>
      </c>
      <c r="C736" s="35">
        <v>42233</v>
      </c>
      <c r="D736">
        <v>8</v>
      </c>
      <c r="E736" t="s">
        <v>114</v>
      </c>
      <c r="F736">
        <v>1.1999338197423723</v>
      </c>
      <c r="G736">
        <v>1.0336142180311967</v>
      </c>
      <c r="H736">
        <v>1599</v>
      </c>
      <c r="I736">
        <v>1.184584118613488</v>
      </c>
      <c r="J736">
        <v>1.0751089987942044</v>
      </c>
      <c r="K736">
        <v>1156</v>
      </c>
      <c r="L736">
        <v>1.5349701046943665E-2</v>
      </c>
      <c r="M736">
        <v>1.2792123556137085</v>
      </c>
      <c r="N736">
        <v>7618</v>
      </c>
      <c r="O736">
        <v>4.0841400623321533E-2</v>
      </c>
      <c r="P736">
        <v>-3.6992639303207397E-2</v>
      </c>
      <c r="Q736">
        <v>-1.2201091274619102E-2</v>
      </c>
      <c r="R736">
        <v>1.5349701046943665E-2</v>
      </c>
      <c r="S736">
        <v>4.2897224426269531E-2</v>
      </c>
      <c r="T736">
        <v>6.7692041397094727E-2</v>
      </c>
      <c r="U736" t="s">
        <v>18</v>
      </c>
      <c r="V736" t="s">
        <v>85</v>
      </c>
      <c r="W736">
        <v>76.70648193359375</v>
      </c>
    </row>
    <row r="737" spans="1:23" x14ac:dyDescent="0.25">
      <c r="A737" s="48" t="str">
        <f t="shared" si="11"/>
        <v>42233All9_8SmartAC-onlyMulti</v>
      </c>
      <c r="B737" s="7" t="s">
        <v>18</v>
      </c>
      <c r="C737" s="35">
        <v>42233</v>
      </c>
      <c r="D737">
        <v>8</v>
      </c>
      <c r="E737" t="s">
        <v>114</v>
      </c>
      <c r="F737">
        <v>1.1999338197423723</v>
      </c>
      <c r="G737">
        <v>1.0336142180311967</v>
      </c>
      <c r="H737">
        <v>1599</v>
      </c>
      <c r="I737">
        <v>1.184584118613488</v>
      </c>
      <c r="J737">
        <v>1.0751089987942044</v>
      </c>
      <c r="K737">
        <v>1156</v>
      </c>
      <c r="L737">
        <v>1.5349701046943665E-2</v>
      </c>
      <c r="M737">
        <v>1.2792123556137085</v>
      </c>
      <c r="N737">
        <v>7618</v>
      </c>
      <c r="O737">
        <v>4.0841400623321533E-2</v>
      </c>
      <c r="P737">
        <v>-3.6992639303207397E-2</v>
      </c>
      <c r="Q737">
        <v>-1.2201091274619102E-2</v>
      </c>
      <c r="R737">
        <v>1.5349701046943665E-2</v>
      </c>
      <c r="S737">
        <v>4.2897224426269531E-2</v>
      </c>
      <c r="T737">
        <v>6.7692041397094727E-2</v>
      </c>
      <c r="U737" t="s">
        <v>102</v>
      </c>
      <c r="V737" t="s">
        <v>85</v>
      </c>
      <c r="W737">
        <v>76.70648193359375</v>
      </c>
    </row>
    <row r="738" spans="1:23" x14ac:dyDescent="0.25">
      <c r="A738" s="48" t="str">
        <f t="shared" si="11"/>
        <v>42233All9_9AllMulti</v>
      </c>
      <c r="B738" s="7" t="s">
        <v>18</v>
      </c>
      <c r="C738" s="35">
        <v>42233</v>
      </c>
      <c r="D738">
        <v>9</v>
      </c>
      <c r="E738" t="s">
        <v>114</v>
      </c>
      <c r="F738">
        <v>1.0898232229247677</v>
      </c>
      <c r="G738">
        <v>1.1768750474459611</v>
      </c>
      <c r="H738">
        <v>1599</v>
      </c>
      <c r="I738">
        <v>1.0988205937018627</v>
      </c>
      <c r="J738">
        <v>1.2667156573636256</v>
      </c>
      <c r="K738">
        <v>1156</v>
      </c>
      <c r="L738">
        <v>-8.9973704889416695E-3</v>
      </c>
      <c r="M738">
        <v>-0.82558077573776245</v>
      </c>
      <c r="N738">
        <v>7618</v>
      </c>
      <c r="O738">
        <v>4.7478660941123962E-2</v>
      </c>
      <c r="P738">
        <v>-6.9846019148826599E-2</v>
      </c>
      <c r="Q738">
        <v>-4.1025526821613312E-2</v>
      </c>
      <c r="R738">
        <v>-8.9973704889416695E-3</v>
      </c>
      <c r="S738">
        <v>2.3026986047625542E-2</v>
      </c>
      <c r="T738">
        <v>5.1851280033588409E-2</v>
      </c>
      <c r="U738" t="s">
        <v>18</v>
      </c>
      <c r="V738" t="s">
        <v>85</v>
      </c>
      <c r="W738">
        <v>81.964820861816406</v>
      </c>
    </row>
    <row r="739" spans="1:23" x14ac:dyDescent="0.25">
      <c r="A739" s="48" t="str">
        <f t="shared" si="11"/>
        <v>42233All9_9SmartAC-onlyMulti</v>
      </c>
      <c r="B739" s="7" t="s">
        <v>18</v>
      </c>
      <c r="C739" s="35">
        <v>42233</v>
      </c>
      <c r="D739">
        <v>9</v>
      </c>
      <c r="E739" t="s">
        <v>114</v>
      </c>
      <c r="F739">
        <v>1.0898232229247677</v>
      </c>
      <c r="G739">
        <v>1.1768750474459611</v>
      </c>
      <c r="H739">
        <v>1599</v>
      </c>
      <c r="I739">
        <v>1.0988205937018627</v>
      </c>
      <c r="J739">
        <v>1.2667156573636256</v>
      </c>
      <c r="K739">
        <v>1156</v>
      </c>
      <c r="L739">
        <v>-8.9973704889416695E-3</v>
      </c>
      <c r="M739">
        <v>-0.82558077573776245</v>
      </c>
      <c r="N739">
        <v>7618</v>
      </c>
      <c r="O739">
        <v>4.7478660941123962E-2</v>
      </c>
      <c r="P739">
        <v>-6.9846019148826599E-2</v>
      </c>
      <c r="Q739">
        <v>-4.1025526821613312E-2</v>
      </c>
      <c r="R739">
        <v>-8.9973704889416695E-3</v>
      </c>
      <c r="S739">
        <v>2.3026986047625542E-2</v>
      </c>
      <c r="T739">
        <v>5.1851280033588409E-2</v>
      </c>
      <c r="U739" t="s">
        <v>102</v>
      </c>
      <c r="V739" t="s">
        <v>85</v>
      </c>
      <c r="W739">
        <v>81.964820861816406</v>
      </c>
    </row>
    <row r="740" spans="1:23" x14ac:dyDescent="0.25">
      <c r="A740" s="48" t="str">
        <f t="shared" si="11"/>
        <v>42233All9_10AllMulti</v>
      </c>
      <c r="B740" s="7" t="s">
        <v>18</v>
      </c>
      <c r="C740" s="35">
        <v>42233</v>
      </c>
      <c r="D740">
        <v>10</v>
      </c>
      <c r="E740" t="s">
        <v>114</v>
      </c>
      <c r="F740">
        <v>1.0183657360907747</v>
      </c>
      <c r="G740">
        <v>1.5590903758916244</v>
      </c>
      <c r="H740">
        <v>1599</v>
      </c>
      <c r="I740">
        <v>1.023433769130089</v>
      </c>
      <c r="J740">
        <v>1.6465721577895469</v>
      </c>
      <c r="K740">
        <v>1156</v>
      </c>
      <c r="L740">
        <v>-5.0680330023169518E-3</v>
      </c>
      <c r="M740">
        <v>-0.49766334891319275</v>
      </c>
      <c r="N740">
        <v>7618</v>
      </c>
      <c r="O740">
        <v>6.2173187732696533E-2</v>
      </c>
      <c r="P740">
        <v>-8.4749191999435425E-2</v>
      </c>
      <c r="Q740">
        <v>-4.7008823603391647E-2</v>
      </c>
      <c r="R740">
        <v>-5.0680330023169518E-3</v>
      </c>
      <c r="S740">
        <v>3.6867782473564148E-2</v>
      </c>
      <c r="T740">
        <v>7.4613124132156372E-2</v>
      </c>
      <c r="U740" t="s">
        <v>18</v>
      </c>
      <c r="V740" t="s">
        <v>85</v>
      </c>
      <c r="W740">
        <v>86.910736083984375</v>
      </c>
    </row>
    <row r="741" spans="1:23" x14ac:dyDescent="0.25">
      <c r="A741" s="48" t="str">
        <f t="shared" si="11"/>
        <v>42233All9_10SmartAC-onlyMulti</v>
      </c>
      <c r="B741" s="7" t="s">
        <v>18</v>
      </c>
      <c r="C741" s="35">
        <v>42233</v>
      </c>
      <c r="D741">
        <v>10</v>
      </c>
      <c r="E741" t="s">
        <v>114</v>
      </c>
      <c r="F741">
        <v>1.0183657360907747</v>
      </c>
      <c r="G741">
        <v>1.5590903758916244</v>
      </c>
      <c r="H741">
        <v>1599</v>
      </c>
      <c r="I741">
        <v>1.023433769130089</v>
      </c>
      <c r="J741">
        <v>1.6465721577895469</v>
      </c>
      <c r="K741">
        <v>1156</v>
      </c>
      <c r="L741">
        <v>-5.0680330023169518E-3</v>
      </c>
      <c r="M741">
        <v>-0.49766334891319275</v>
      </c>
      <c r="N741">
        <v>7618</v>
      </c>
      <c r="O741">
        <v>6.2173187732696533E-2</v>
      </c>
      <c r="P741">
        <v>-8.4749191999435425E-2</v>
      </c>
      <c r="Q741">
        <v>-4.7008823603391647E-2</v>
      </c>
      <c r="R741">
        <v>-5.0680330023169518E-3</v>
      </c>
      <c r="S741">
        <v>3.6867782473564148E-2</v>
      </c>
      <c r="T741">
        <v>7.4613124132156372E-2</v>
      </c>
      <c r="U741" t="s">
        <v>102</v>
      </c>
      <c r="V741" t="s">
        <v>85</v>
      </c>
      <c r="W741">
        <v>86.910736083984375</v>
      </c>
    </row>
    <row r="742" spans="1:23" x14ac:dyDescent="0.25">
      <c r="A742" s="48" t="str">
        <f t="shared" si="11"/>
        <v>42233All9_11AllMulti</v>
      </c>
      <c r="B742" s="7" t="s">
        <v>18</v>
      </c>
      <c r="C742" s="35">
        <v>42233</v>
      </c>
      <c r="D742">
        <v>11</v>
      </c>
      <c r="E742" t="s">
        <v>114</v>
      </c>
      <c r="F742">
        <v>1.0265371202972937</v>
      </c>
      <c r="G742">
        <v>1.9567495121457688</v>
      </c>
      <c r="H742">
        <v>1599</v>
      </c>
      <c r="I742">
        <v>1.0500926703572941</v>
      </c>
      <c r="J742">
        <v>2.1176501411034878</v>
      </c>
      <c r="K742">
        <v>1156</v>
      </c>
      <c r="L742">
        <v>-2.355555072426796E-2</v>
      </c>
      <c r="M742">
        <v>-2.294661283493042</v>
      </c>
      <c r="N742">
        <v>7618</v>
      </c>
      <c r="O742">
        <v>7.9207412898540497E-2</v>
      </c>
      <c r="P742">
        <v>-0.12506777048110962</v>
      </c>
      <c r="Q742">
        <v>-7.6987288892269135E-2</v>
      </c>
      <c r="R742">
        <v>-2.355555072426796E-2</v>
      </c>
      <c r="S742">
        <v>2.9869848862290382E-2</v>
      </c>
      <c r="T742">
        <v>7.79566690325737E-2</v>
      </c>
      <c r="U742" t="s">
        <v>18</v>
      </c>
      <c r="V742" t="s">
        <v>85</v>
      </c>
      <c r="W742">
        <v>90.929115295410156</v>
      </c>
    </row>
    <row r="743" spans="1:23" x14ac:dyDescent="0.25">
      <c r="A743" s="48" t="str">
        <f t="shared" si="11"/>
        <v>42233All9_11SmartAC-onlyMulti</v>
      </c>
      <c r="B743" s="7" t="s">
        <v>18</v>
      </c>
      <c r="C743" s="35">
        <v>42233</v>
      </c>
      <c r="D743">
        <v>11</v>
      </c>
      <c r="E743" t="s">
        <v>114</v>
      </c>
      <c r="F743">
        <v>1.0265371202972937</v>
      </c>
      <c r="G743">
        <v>1.9567495121457688</v>
      </c>
      <c r="H743">
        <v>1599</v>
      </c>
      <c r="I743">
        <v>1.0500926703572941</v>
      </c>
      <c r="J743">
        <v>2.1176501411034878</v>
      </c>
      <c r="K743">
        <v>1156</v>
      </c>
      <c r="L743">
        <v>-2.355555072426796E-2</v>
      </c>
      <c r="M743">
        <v>-2.294661283493042</v>
      </c>
      <c r="N743">
        <v>7618</v>
      </c>
      <c r="O743">
        <v>7.9207412898540497E-2</v>
      </c>
      <c r="P743">
        <v>-0.12506777048110962</v>
      </c>
      <c r="Q743">
        <v>-7.6987288892269135E-2</v>
      </c>
      <c r="R743">
        <v>-2.355555072426796E-2</v>
      </c>
      <c r="S743">
        <v>2.9869848862290382E-2</v>
      </c>
      <c r="T743">
        <v>7.79566690325737E-2</v>
      </c>
      <c r="U743" t="s">
        <v>102</v>
      </c>
      <c r="V743" t="s">
        <v>85</v>
      </c>
      <c r="W743">
        <v>90.929115295410156</v>
      </c>
    </row>
    <row r="744" spans="1:23" x14ac:dyDescent="0.25">
      <c r="A744" s="48" t="str">
        <f t="shared" si="11"/>
        <v>42233All9_12AllMulti</v>
      </c>
      <c r="B744" s="7" t="s">
        <v>18</v>
      </c>
      <c r="C744" s="35">
        <v>42233</v>
      </c>
      <c r="D744">
        <v>12</v>
      </c>
      <c r="E744" t="s">
        <v>114</v>
      </c>
      <c r="F744">
        <v>1.1604754447135335</v>
      </c>
      <c r="G744">
        <v>2.3538522906060564</v>
      </c>
      <c r="H744">
        <v>1599</v>
      </c>
      <c r="I744">
        <v>1.1825607330357799</v>
      </c>
      <c r="J744">
        <v>2.5188758446752213</v>
      </c>
      <c r="K744">
        <v>1156</v>
      </c>
      <c r="L744">
        <v>-2.2085288539528847E-2</v>
      </c>
      <c r="M744">
        <v>-1.9031240940093994</v>
      </c>
      <c r="N744">
        <v>7618</v>
      </c>
      <c r="O744">
        <v>9.4623357057571411E-2</v>
      </c>
      <c r="P744">
        <v>-0.14335457980632782</v>
      </c>
      <c r="Q744">
        <v>-8.5916310548782349E-2</v>
      </c>
      <c r="R744">
        <v>-2.2085288539528847E-2</v>
      </c>
      <c r="S744">
        <v>4.1738167405128479E-2</v>
      </c>
      <c r="T744">
        <v>9.9184006452560425E-2</v>
      </c>
      <c r="U744" t="s">
        <v>18</v>
      </c>
      <c r="V744" t="s">
        <v>85</v>
      </c>
      <c r="W744">
        <v>94.256629943847656</v>
      </c>
    </row>
    <row r="745" spans="1:23" x14ac:dyDescent="0.25">
      <c r="A745" s="48" t="str">
        <f t="shared" si="11"/>
        <v>42233All9_12SmartAC-onlyMulti</v>
      </c>
      <c r="B745" s="7" t="s">
        <v>18</v>
      </c>
      <c r="C745" s="35">
        <v>42233</v>
      </c>
      <c r="D745">
        <v>12</v>
      </c>
      <c r="E745" t="s">
        <v>114</v>
      </c>
      <c r="F745">
        <v>1.1604754447135335</v>
      </c>
      <c r="G745">
        <v>2.3538522906060564</v>
      </c>
      <c r="H745">
        <v>1599</v>
      </c>
      <c r="I745">
        <v>1.1825607330357799</v>
      </c>
      <c r="J745">
        <v>2.5188758446752213</v>
      </c>
      <c r="K745">
        <v>1156</v>
      </c>
      <c r="L745">
        <v>-2.2085288539528847E-2</v>
      </c>
      <c r="M745">
        <v>-1.9031240940093994</v>
      </c>
      <c r="N745">
        <v>7618</v>
      </c>
      <c r="O745">
        <v>9.4623357057571411E-2</v>
      </c>
      <c r="P745">
        <v>-0.14335457980632782</v>
      </c>
      <c r="Q745">
        <v>-8.5916310548782349E-2</v>
      </c>
      <c r="R745">
        <v>-2.2085288539528847E-2</v>
      </c>
      <c r="S745">
        <v>4.1738167405128479E-2</v>
      </c>
      <c r="T745">
        <v>9.9184006452560425E-2</v>
      </c>
      <c r="U745" t="s">
        <v>102</v>
      </c>
      <c r="V745" t="s">
        <v>85</v>
      </c>
      <c r="W745">
        <v>94.256629943847656</v>
      </c>
    </row>
    <row r="746" spans="1:23" x14ac:dyDescent="0.25">
      <c r="A746" s="48" t="str">
        <f t="shared" si="11"/>
        <v>42233All9_13AllMulti</v>
      </c>
      <c r="B746" s="7" t="s">
        <v>18</v>
      </c>
      <c r="C746" s="35">
        <v>42233</v>
      </c>
      <c r="D746">
        <v>13</v>
      </c>
      <c r="E746" t="s">
        <v>114</v>
      </c>
      <c r="F746">
        <v>1.3853669400555102</v>
      </c>
      <c r="G746">
        <v>2.6309421027201436</v>
      </c>
      <c r="H746">
        <v>1599</v>
      </c>
      <c r="I746">
        <v>1.427519722004861</v>
      </c>
      <c r="J746">
        <v>2.678481398570606</v>
      </c>
      <c r="K746">
        <v>1156</v>
      </c>
      <c r="L746">
        <v>-4.2152781039476395E-2</v>
      </c>
      <c r="M746">
        <v>-3.0427160263061523</v>
      </c>
      <c r="N746">
        <v>7618</v>
      </c>
      <c r="O746">
        <v>0.10264002531766891</v>
      </c>
      <c r="P746">
        <v>-0.17369623482227325</v>
      </c>
      <c r="Q746">
        <v>-0.11139168590307236</v>
      </c>
      <c r="R746">
        <v>-4.2152781039476395E-2</v>
      </c>
      <c r="S746">
        <v>2.7077915146946907E-2</v>
      </c>
      <c r="T746">
        <v>8.9390672743320465E-2</v>
      </c>
      <c r="U746" t="s">
        <v>18</v>
      </c>
      <c r="V746" t="s">
        <v>85</v>
      </c>
      <c r="W746">
        <v>96.887374877929688</v>
      </c>
    </row>
    <row r="747" spans="1:23" x14ac:dyDescent="0.25">
      <c r="A747" s="48" t="str">
        <f t="shared" si="11"/>
        <v>42233All9_13SmartAC-onlyMulti</v>
      </c>
      <c r="B747" s="7" t="s">
        <v>18</v>
      </c>
      <c r="C747" s="35">
        <v>42233</v>
      </c>
      <c r="D747">
        <v>13</v>
      </c>
      <c r="E747" t="s">
        <v>114</v>
      </c>
      <c r="F747">
        <v>1.3853669400555102</v>
      </c>
      <c r="G747">
        <v>2.6309421027201436</v>
      </c>
      <c r="H747">
        <v>1599</v>
      </c>
      <c r="I747">
        <v>1.427519722004861</v>
      </c>
      <c r="J747">
        <v>2.678481398570606</v>
      </c>
      <c r="K747">
        <v>1156</v>
      </c>
      <c r="L747">
        <v>-4.2152781039476395E-2</v>
      </c>
      <c r="M747">
        <v>-3.0427160263061523</v>
      </c>
      <c r="N747">
        <v>7618</v>
      </c>
      <c r="O747">
        <v>0.10264002531766891</v>
      </c>
      <c r="P747">
        <v>-0.17369623482227325</v>
      </c>
      <c r="Q747">
        <v>-0.11139168590307236</v>
      </c>
      <c r="R747">
        <v>-4.2152781039476395E-2</v>
      </c>
      <c r="S747">
        <v>2.7077915146946907E-2</v>
      </c>
      <c r="T747">
        <v>8.9390672743320465E-2</v>
      </c>
      <c r="U747" t="s">
        <v>102</v>
      </c>
      <c r="V747" t="s">
        <v>85</v>
      </c>
      <c r="W747">
        <v>96.887374877929688</v>
      </c>
    </row>
    <row r="748" spans="1:23" x14ac:dyDescent="0.25">
      <c r="A748" s="48" t="str">
        <f t="shared" si="11"/>
        <v>42233All9_14AllMulti</v>
      </c>
      <c r="B748" t="s">
        <v>18</v>
      </c>
      <c r="C748" s="35">
        <v>42233</v>
      </c>
      <c r="D748">
        <v>14</v>
      </c>
      <c r="E748" t="s">
        <v>114</v>
      </c>
      <c r="F748">
        <v>1.6889587567986502</v>
      </c>
      <c r="G748">
        <v>2.7977872416856515</v>
      </c>
      <c r="H748">
        <v>1599</v>
      </c>
      <c r="I748">
        <v>1.8149729474868452</v>
      </c>
      <c r="J748">
        <v>2.9102828445375217</v>
      </c>
      <c r="K748">
        <v>1156</v>
      </c>
      <c r="L748">
        <v>-0.12601418793201447</v>
      </c>
      <c r="M748">
        <v>-7.4610576629638672</v>
      </c>
      <c r="N748">
        <v>7618</v>
      </c>
      <c r="O748">
        <v>0.1105535551905632</v>
      </c>
      <c r="P748">
        <v>-0.26769962906837463</v>
      </c>
      <c r="Q748">
        <v>-0.20059140026569366</v>
      </c>
      <c r="R748">
        <v>-0.12601418793201447</v>
      </c>
      <c r="S748">
        <v>-5.1445815712213516E-2</v>
      </c>
      <c r="T748">
        <v>1.5671247616410255E-2</v>
      </c>
      <c r="U748" t="s">
        <v>18</v>
      </c>
      <c r="V748" t="s">
        <v>85</v>
      </c>
      <c r="W748">
        <v>99.367813110351562</v>
      </c>
    </row>
    <row r="749" spans="1:23" x14ac:dyDescent="0.25">
      <c r="A749" s="48" t="str">
        <f t="shared" si="11"/>
        <v>42233All9_14SmartAC-onlyMulti</v>
      </c>
      <c r="B749" t="s">
        <v>18</v>
      </c>
      <c r="C749" s="35">
        <v>42233</v>
      </c>
      <c r="D749">
        <v>14</v>
      </c>
      <c r="E749" t="s">
        <v>114</v>
      </c>
      <c r="F749">
        <v>1.6889587567986502</v>
      </c>
      <c r="G749">
        <v>2.7977872416856515</v>
      </c>
      <c r="H749">
        <v>1599</v>
      </c>
      <c r="I749">
        <v>1.8149729474868452</v>
      </c>
      <c r="J749">
        <v>2.9102828445375217</v>
      </c>
      <c r="K749">
        <v>1156</v>
      </c>
      <c r="L749">
        <v>-0.12601418793201447</v>
      </c>
      <c r="M749">
        <v>-7.4610576629638672</v>
      </c>
      <c r="N749">
        <v>7618</v>
      </c>
      <c r="O749">
        <v>0.1105535551905632</v>
      </c>
      <c r="P749">
        <v>-0.26769962906837463</v>
      </c>
      <c r="Q749">
        <v>-0.20059140026569366</v>
      </c>
      <c r="R749">
        <v>-0.12601418793201447</v>
      </c>
      <c r="S749">
        <v>-5.1445815712213516E-2</v>
      </c>
      <c r="T749">
        <v>1.5671247616410255E-2</v>
      </c>
      <c r="U749" t="s">
        <v>102</v>
      </c>
      <c r="V749" t="s">
        <v>85</v>
      </c>
      <c r="W749">
        <v>99.367813110351562</v>
      </c>
    </row>
    <row r="750" spans="1:23" x14ac:dyDescent="0.25">
      <c r="A750" s="48" t="str">
        <f t="shared" si="11"/>
        <v>42233All9_15AllMulti</v>
      </c>
      <c r="B750" s="7" t="s">
        <v>18</v>
      </c>
      <c r="C750" s="35">
        <v>42233</v>
      </c>
      <c r="D750">
        <v>15</v>
      </c>
      <c r="E750" t="s">
        <v>114</v>
      </c>
      <c r="F750">
        <v>2.1127226524680482</v>
      </c>
      <c r="G750">
        <v>2.9302355847493398</v>
      </c>
      <c r="H750">
        <v>1599</v>
      </c>
      <c r="I750">
        <v>2.2027778361674488</v>
      </c>
      <c r="J750">
        <v>2.9677038555944155</v>
      </c>
      <c r="K750">
        <v>1156</v>
      </c>
      <c r="L750">
        <v>-9.0055182576179504E-2</v>
      </c>
      <c r="M750">
        <v>-4.2625179290771484</v>
      </c>
      <c r="N750">
        <v>7618</v>
      </c>
      <c r="O750">
        <v>0.11396720260381699</v>
      </c>
      <c r="P750">
        <v>-0.23611554503440857</v>
      </c>
      <c r="Q750">
        <v>-0.16693517565727234</v>
      </c>
      <c r="R750">
        <v>-9.0055182576179504E-2</v>
      </c>
      <c r="S750">
        <v>-1.3184304349124432E-2</v>
      </c>
      <c r="T750">
        <v>5.6005183607339859E-2</v>
      </c>
      <c r="U750" t="s">
        <v>18</v>
      </c>
      <c r="V750" t="s">
        <v>85</v>
      </c>
      <c r="W750">
        <v>100.34812164306641</v>
      </c>
    </row>
    <row r="751" spans="1:23" x14ac:dyDescent="0.25">
      <c r="A751" s="48" t="str">
        <f t="shared" si="11"/>
        <v>42233All9_15SmartAC-onlyMulti</v>
      </c>
      <c r="B751" s="7" t="s">
        <v>18</v>
      </c>
      <c r="C751" s="35">
        <v>42233</v>
      </c>
      <c r="D751">
        <v>15</v>
      </c>
      <c r="E751" t="s">
        <v>114</v>
      </c>
      <c r="F751">
        <v>2.1127226524680482</v>
      </c>
      <c r="G751">
        <v>2.9302355847493398</v>
      </c>
      <c r="H751">
        <v>1599</v>
      </c>
      <c r="I751">
        <v>2.2027778361674488</v>
      </c>
      <c r="J751">
        <v>2.9677038555944155</v>
      </c>
      <c r="K751">
        <v>1156</v>
      </c>
      <c r="L751">
        <v>-9.0055182576179504E-2</v>
      </c>
      <c r="M751">
        <v>-4.2625179290771484</v>
      </c>
      <c r="N751">
        <v>7618</v>
      </c>
      <c r="O751">
        <v>0.11396720260381699</v>
      </c>
      <c r="P751">
        <v>-0.23611554503440857</v>
      </c>
      <c r="Q751">
        <v>-0.16693517565727234</v>
      </c>
      <c r="R751">
        <v>-9.0055182576179504E-2</v>
      </c>
      <c r="S751">
        <v>-1.3184304349124432E-2</v>
      </c>
      <c r="T751">
        <v>5.6005183607339859E-2</v>
      </c>
      <c r="U751" t="s">
        <v>102</v>
      </c>
      <c r="V751" t="s">
        <v>85</v>
      </c>
      <c r="W751">
        <v>100.34812164306641</v>
      </c>
    </row>
    <row r="752" spans="1:23" x14ac:dyDescent="0.25">
      <c r="A752" s="48" t="str">
        <f t="shared" si="11"/>
        <v>42233All9_16AllMulti</v>
      </c>
      <c r="B752" t="s">
        <v>18</v>
      </c>
      <c r="C752" s="35">
        <v>42233</v>
      </c>
      <c r="D752">
        <v>16</v>
      </c>
      <c r="E752" t="s">
        <v>114</v>
      </c>
      <c r="F752">
        <v>2.6418978435029925</v>
      </c>
      <c r="G752">
        <v>3.0258786378339178</v>
      </c>
      <c r="H752">
        <v>1599</v>
      </c>
      <c r="I752">
        <v>2.7006767884681162</v>
      </c>
      <c r="J752">
        <v>2.9656269751714697</v>
      </c>
      <c r="K752">
        <v>1156</v>
      </c>
      <c r="L752">
        <v>-5.8778945356607437E-2</v>
      </c>
      <c r="M752">
        <v>-2.2248756885528564</v>
      </c>
      <c r="N752">
        <v>7618</v>
      </c>
      <c r="O752">
        <v>0.11547347903251648</v>
      </c>
      <c r="P752">
        <v>-0.20676974952220917</v>
      </c>
      <c r="Q752">
        <v>-0.13667504489421844</v>
      </c>
      <c r="R752">
        <v>-5.8778945356607437E-2</v>
      </c>
      <c r="S752">
        <v>1.9107915461063385E-2</v>
      </c>
      <c r="T752">
        <v>8.921186625957489E-2</v>
      </c>
      <c r="U752" t="s">
        <v>18</v>
      </c>
      <c r="V752" t="s">
        <v>85</v>
      </c>
      <c r="W752">
        <v>100.22512817382812</v>
      </c>
    </row>
    <row r="753" spans="1:23" x14ac:dyDescent="0.25">
      <c r="A753" s="48" t="str">
        <f t="shared" si="11"/>
        <v>42233All9_16SmartAC-onlyMulti</v>
      </c>
      <c r="B753" t="s">
        <v>18</v>
      </c>
      <c r="C753" s="35">
        <v>42233</v>
      </c>
      <c r="D753">
        <v>16</v>
      </c>
      <c r="E753" t="s">
        <v>114</v>
      </c>
      <c r="F753">
        <v>2.6418978435029925</v>
      </c>
      <c r="G753">
        <v>3.0258786378339178</v>
      </c>
      <c r="H753">
        <v>1599</v>
      </c>
      <c r="I753">
        <v>2.7006767884681162</v>
      </c>
      <c r="J753">
        <v>2.9656269751714697</v>
      </c>
      <c r="K753">
        <v>1156</v>
      </c>
      <c r="L753">
        <v>-5.8778945356607437E-2</v>
      </c>
      <c r="M753">
        <v>-2.2248756885528564</v>
      </c>
      <c r="N753">
        <v>7618</v>
      </c>
      <c r="O753">
        <v>0.11547347903251648</v>
      </c>
      <c r="P753">
        <v>-0.20676974952220917</v>
      </c>
      <c r="Q753">
        <v>-0.13667504489421844</v>
      </c>
      <c r="R753">
        <v>-5.8778945356607437E-2</v>
      </c>
      <c r="S753">
        <v>1.9107915461063385E-2</v>
      </c>
      <c r="T753">
        <v>8.921186625957489E-2</v>
      </c>
      <c r="U753" t="s">
        <v>102</v>
      </c>
      <c r="V753" t="s">
        <v>85</v>
      </c>
      <c r="W753">
        <v>100.22512817382812</v>
      </c>
    </row>
    <row r="754" spans="1:23" x14ac:dyDescent="0.25">
      <c r="A754" s="48" t="str">
        <f t="shared" si="11"/>
        <v>42233All9_17AllMulti</v>
      </c>
      <c r="B754" s="7" t="s">
        <v>18</v>
      </c>
      <c r="C754" s="35">
        <v>42233</v>
      </c>
      <c r="D754">
        <v>17</v>
      </c>
      <c r="E754" t="s">
        <v>114</v>
      </c>
      <c r="F754">
        <v>3.2009479695368226</v>
      </c>
      <c r="G754">
        <v>2.9743909380531557</v>
      </c>
      <c r="H754">
        <v>1599</v>
      </c>
      <c r="I754">
        <v>3.2525567186708151</v>
      </c>
      <c r="J754">
        <v>2.9201336982432857</v>
      </c>
      <c r="K754">
        <v>1156</v>
      </c>
      <c r="L754">
        <v>-5.1608748733997345E-2</v>
      </c>
      <c r="M754">
        <v>-1.6122957468032837</v>
      </c>
      <c r="N754">
        <v>7618</v>
      </c>
      <c r="O754">
        <v>0.11361904442310333</v>
      </c>
      <c r="P754">
        <v>-0.19722291827201843</v>
      </c>
      <c r="Q754">
        <v>-0.12825387716293335</v>
      </c>
      <c r="R754">
        <v>-5.1608748733997345E-2</v>
      </c>
      <c r="S754">
        <v>2.502729743719101E-2</v>
      </c>
      <c r="T754">
        <v>9.4005420804023743E-2</v>
      </c>
      <c r="U754" t="s">
        <v>18</v>
      </c>
      <c r="V754" t="s">
        <v>85</v>
      </c>
      <c r="W754">
        <v>98.893280029296875</v>
      </c>
    </row>
    <row r="755" spans="1:23" x14ac:dyDescent="0.25">
      <c r="A755" s="48" t="str">
        <f t="shared" si="11"/>
        <v>42233All9_17SmartAC-onlyMulti</v>
      </c>
      <c r="B755" s="7" t="s">
        <v>18</v>
      </c>
      <c r="C755" s="35">
        <v>42233</v>
      </c>
      <c r="D755">
        <v>17</v>
      </c>
      <c r="E755" t="s">
        <v>114</v>
      </c>
      <c r="F755">
        <v>3.2009479695368226</v>
      </c>
      <c r="G755">
        <v>2.9743909380531557</v>
      </c>
      <c r="H755">
        <v>1599</v>
      </c>
      <c r="I755">
        <v>3.2525567186708151</v>
      </c>
      <c r="J755">
        <v>2.9201336982432857</v>
      </c>
      <c r="K755">
        <v>1156</v>
      </c>
      <c r="L755">
        <v>-5.1608748733997345E-2</v>
      </c>
      <c r="M755">
        <v>-1.6122957468032837</v>
      </c>
      <c r="N755">
        <v>7618</v>
      </c>
      <c r="O755">
        <v>0.11361904442310333</v>
      </c>
      <c r="P755">
        <v>-0.19722291827201843</v>
      </c>
      <c r="Q755">
        <v>-0.12825387716293335</v>
      </c>
      <c r="R755">
        <v>-5.1608748733997345E-2</v>
      </c>
      <c r="S755">
        <v>2.502729743719101E-2</v>
      </c>
      <c r="T755">
        <v>9.4005420804023743E-2</v>
      </c>
      <c r="U755" t="s">
        <v>102</v>
      </c>
      <c r="V755" t="s">
        <v>85</v>
      </c>
      <c r="W755">
        <v>98.893280029296875</v>
      </c>
    </row>
    <row r="756" spans="1:23" x14ac:dyDescent="0.25">
      <c r="A756" s="48" t="str">
        <f t="shared" si="11"/>
        <v>42233All9_18AllMulti</v>
      </c>
      <c r="B756" t="s">
        <v>18</v>
      </c>
      <c r="C756" s="35">
        <v>42233</v>
      </c>
      <c r="D756">
        <v>18</v>
      </c>
      <c r="E756" t="s">
        <v>114</v>
      </c>
      <c r="F756">
        <v>3.7015684629630523</v>
      </c>
      <c r="G756">
        <v>2.9030164056898244</v>
      </c>
      <c r="H756">
        <v>1599</v>
      </c>
      <c r="I756">
        <v>3.7749944207770114</v>
      </c>
      <c r="J756">
        <v>2.8128530860590875</v>
      </c>
      <c r="K756">
        <v>1156</v>
      </c>
      <c r="L756">
        <v>-7.3425956070423126E-2</v>
      </c>
      <c r="M756">
        <v>-1.9836444854736328</v>
      </c>
      <c r="N756">
        <v>7618</v>
      </c>
      <c r="O756">
        <v>0.1100676953792572</v>
      </c>
      <c r="P756">
        <v>-0.21448871493339539</v>
      </c>
      <c r="Q756">
        <v>-0.14767542481422424</v>
      </c>
      <c r="R756">
        <v>-7.3425956070423126E-2</v>
      </c>
      <c r="S756">
        <v>8.1470445729792118E-4</v>
      </c>
      <c r="T756">
        <v>6.7636802792549133E-2</v>
      </c>
      <c r="U756" t="s">
        <v>18</v>
      </c>
      <c r="V756" t="s">
        <v>85</v>
      </c>
      <c r="W756">
        <v>96.085456848144531</v>
      </c>
    </row>
    <row r="757" spans="1:23" x14ac:dyDescent="0.25">
      <c r="A757" s="48" t="str">
        <f t="shared" si="11"/>
        <v>42233All9_18SmartAC-onlyMulti</v>
      </c>
      <c r="B757" t="s">
        <v>18</v>
      </c>
      <c r="C757" s="35">
        <v>42233</v>
      </c>
      <c r="D757">
        <v>18</v>
      </c>
      <c r="E757" t="s">
        <v>114</v>
      </c>
      <c r="F757">
        <v>3.7015684629630523</v>
      </c>
      <c r="G757">
        <v>2.9030164056898244</v>
      </c>
      <c r="H757">
        <v>1599</v>
      </c>
      <c r="I757">
        <v>3.7749944207770114</v>
      </c>
      <c r="J757">
        <v>2.8128530860590875</v>
      </c>
      <c r="K757">
        <v>1156</v>
      </c>
      <c r="L757">
        <v>-7.3425956070423126E-2</v>
      </c>
      <c r="M757">
        <v>-1.9836444854736328</v>
      </c>
      <c r="N757">
        <v>7618</v>
      </c>
      <c r="O757">
        <v>0.1100676953792572</v>
      </c>
      <c r="P757">
        <v>-0.21448871493339539</v>
      </c>
      <c r="Q757">
        <v>-0.14767542481422424</v>
      </c>
      <c r="R757">
        <v>-7.3425956070423126E-2</v>
      </c>
      <c r="S757">
        <v>8.1470445729792118E-4</v>
      </c>
      <c r="T757">
        <v>6.7636802792549133E-2</v>
      </c>
      <c r="U757" t="s">
        <v>102</v>
      </c>
      <c r="V757" t="s">
        <v>85</v>
      </c>
      <c r="W757">
        <v>96.085456848144531</v>
      </c>
    </row>
    <row r="758" spans="1:23" x14ac:dyDescent="0.25">
      <c r="A758" s="48" t="str">
        <f t="shared" si="11"/>
        <v>42233All9_19AllMulti</v>
      </c>
      <c r="B758" s="7" t="s">
        <v>18</v>
      </c>
      <c r="C758" s="35">
        <v>42233</v>
      </c>
      <c r="D758">
        <v>19</v>
      </c>
      <c r="E758" t="s">
        <v>114</v>
      </c>
      <c r="F758">
        <v>4.012290166798862</v>
      </c>
      <c r="G758">
        <v>2.8119979135984861</v>
      </c>
      <c r="H758">
        <v>1599</v>
      </c>
      <c r="I758">
        <v>3.9710967740092715</v>
      </c>
      <c r="J758">
        <v>2.6454020057162726</v>
      </c>
      <c r="K758">
        <v>1156</v>
      </c>
      <c r="L758">
        <v>4.1193392127752304E-2</v>
      </c>
      <c r="M758">
        <v>1.0266803503036499</v>
      </c>
      <c r="N758">
        <v>7618</v>
      </c>
      <c r="O758">
        <v>0.10487581789493561</v>
      </c>
      <c r="P758">
        <v>-9.32154580950737E-2</v>
      </c>
      <c r="Q758">
        <v>-2.9553737491369247E-2</v>
      </c>
      <c r="R758">
        <v>4.1193392127752304E-2</v>
      </c>
      <c r="S758">
        <v>0.11193212866783142</v>
      </c>
      <c r="T758">
        <v>0.17560224235057831</v>
      </c>
      <c r="U758" t="s">
        <v>18</v>
      </c>
      <c r="V758" t="s">
        <v>85</v>
      </c>
      <c r="W758">
        <v>90.856788635253906</v>
      </c>
    </row>
    <row r="759" spans="1:23" x14ac:dyDescent="0.25">
      <c r="A759" s="48" t="str">
        <f t="shared" si="11"/>
        <v>42233All9_19SmartAC-onlyMulti</v>
      </c>
      <c r="B759" s="7" t="s">
        <v>18</v>
      </c>
      <c r="C759" s="35">
        <v>42233</v>
      </c>
      <c r="D759">
        <v>19</v>
      </c>
      <c r="E759" t="s">
        <v>114</v>
      </c>
      <c r="F759">
        <v>4.012290166798862</v>
      </c>
      <c r="G759">
        <v>2.8119979135984861</v>
      </c>
      <c r="H759">
        <v>1599</v>
      </c>
      <c r="I759">
        <v>3.9710967740092715</v>
      </c>
      <c r="J759">
        <v>2.6454020057162726</v>
      </c>
      <c r="K759">
        <v>1156</v>
      </c>
      <c r="L759">
        <v>4.1193392127752304E-2</v>
      </c>
      <c r="M759">
        <v>1.0266803503036499</v>
      </c>
      <c r="N759">
        <v>7618</v>
      </c>
      <c r="O759">
        <v>0.10487581789493561</v>
      </c>
      <c r="P759">
        <v>-9.32154580950737E-2</v>
      </c>
      <c r="Q759">
        <v>-2.9553737491369247E-2</v>
      </c>
      <c r="R759">
        <v>4.1193392127752304E-2</v>
      </c>
      <c r="S759">
        <v>0.11193212866783142</v>
      </c>
      <c r="T759">
        <v>0.17560224235057831</v>
      </c>
      <c r="U759" t="s">
        <v>102</v>
      </c>
      <c r="V759" t="s">
        <v>85</v>
      </c>
      <c r="W759">
        <v>90.856788635253906</v>
      </c>
    </row>
    <row r="760" spans="1:23" x14ac:dyDescent="0.25">
      <c r="A760" s="48" t="str">
        <f t="shared" si="11"/>
        <v>42233All9_20AllMulti</v>
      </c>
      <c r="B760" t="s">
        <v>18</v>
      </c>
      <c r="C760" s="35">
        <v>42233</v>
      </c>
      <c r="D760">
        <v>20</v>
      </c>
      <c r="E760" t="s">
        <v>114</v>
      </c>
      <c r="F760">
        <v>3.8619986042108745</v>
      </c>
      <c r="G760">
        <v>2.6212940594531755</v>
      </c>
      <c r="H760">
        <v>1599</v>
      </c>
      <c r="I760">
        <v>3.6306578544681822</v>
      </c>
      <c r="J760">
        <v>2.4096647264394249</v>
      </c>
      <c r="K760">
        <v>1156</v>
      </c>
      <c r="L760">
        <v>0.23134075105190277</v>
      </c>
      <c r="M760">
        <v>5.9901819229125977</v>
      </c>
      <c r="N760">
        <v>7618</v>
      </c>
      <c r="O760">
        <v>9.6540585160255432E-2</v>
      </c>
      <c r="P760">
        <v>0.10761433839797974</v>
      </c>
      <c r="Q760">
        <v>0.1662164032459259</v>
      </c>
      <c r="R760">
        <v>0.23134075105190277</v>
      </c>
      <c r="S760">
        <v>0.29645738005638123</v>
      </c>
      <c r="T760">
        <v>0.35506716370582581</v>
      </c>
      <c r="U760" t="s">
        <v>18</v>
      </c>
      <c r="V760" t="s">
        <v>85</v>
      </c>
      <c r="W760">
        <v>85.044105529785156</v>
      </c>
    </row>
    <row r="761" spans="1:23" x14ac:dyDescent="0.25">
      <c r="A761" s="48" t="str">
        <f t="shared" si="11"/>
        <v>42233All9_20SmartAC-onlyMulti</v>
      </c>
      <c r="B761" t="s">
        <v>18</v>
      </c>
      <c r="C761" s="35">
        <v>42233</v>
      </c>
      <c r="D761">
        <v>20</v>
      </c>
      <c r="E761" t="s">
        <v>114</v>
      </c>
      <c r="F761">
        <v>3.8619986042108745</v>
      </c>
      <c r="G761">
        <v>2.6212940594531755</v>
      </c>
      <c r="H761">
        <v>1599</v>
      </c>
      <c r="I761">
        <v>3.6306578544681822</v>
      </c>
      <c r="J761">
        <v>2.4096647264394249</v>
      </c>
      <c r="K761">
        <v>1156</v>
      </c>
      <c r="L761">
        <v>0.23134075105190277</v>
      </c>
      <c r="M761">
        <v>5.9901819229125977</v>
      </c>
      <c r="N761">
        <v>7618</v>
      </c>
      <c r="O761">
        <v>9.6540585160255432E-2</v>
      </c>
      <c r="P761">
        <v>0.10761433839797974</v>
      </c>
      <c r="Q761">
        <v>0.1662164032459259</v>
      </c>
      <c r="R761">
        <v>0.23134075105190277</v>
      </c>
      <c r="S761">
        <v>0.29645738005638123</v>
      </c>
      <c r="T761">
        <v>0.35506716370582581</v>
      </c>
      <c r="U761" t="s">
        <v>102</v>
      </c>
      <c r="V761" t="s">
        <v>85</v>
      </c>
      <c r="W761">
        <v>85.044105529785156</v>
      </c>
    </row>
    <row r="762" spans="1:23" x14ac:dyDescent="0.25">
      <c r="A762" s="48" t="str">
        <f t="shared" si="11"/>
        <v>42233All9_21AllMulti</v>
      </c>
      <c r="B762" s="7" t="s">
        <v>18</v>
      </c>
      <c r="C762" s="35">
        <v>42233</v>
      </c>
      <c r="D762">
        <v>21</v>
      </c>
      <c r="E762" t="s">
        <v>114</v>
      </c>
      <c r="F762">
        <v>3.6109949898947638</v>
      </c>
      <c r="G762">
        <v>2.3703637990708857</v>
      </c>
      <c r="H762">
        <v>1599</v>
      </c>
      <c r="I762">
        <v>3.3625981672753937</v>
      </c>
      <c r="J762">
        <v>2.2041218815950887</v>
      </c>
      <c r="K762">
        <v>1156</v>
      </c>
      <c r="L762">
        <v>0.24839682877063751</v>
      </c>
      <c r="M762">
        <v>6.8789024353027344</v>
      </c>
      <c r="N762">
        <v>7618</v>
      </c>
      <c r="O762">
        <v>8.7842993438243866E-2</v>
      </c>
      <c r="P762">
        <v>0.13581724464893341</v>
      </c>
      <c r="Q762">
        <v>0.1891397088766098</v>
      </c>
      <c r="R762">
        <v>0.24839682877063751</v>
      </c>
      <c r="S762">
        <v>0.30764693021774292</v>
      </c>
      <c r="T762">
        <v>0.36097639799118042</v>
      </c>
      <c r="U762" t="s">
        <v>18</v>
      </c>
      <c r="V762" t="s">
        <v>85</v>
      </c>
      <c r="W762">
        <v>80.714889526367188</v>
      </c>
    </row>
    <row r="763" spans="1:23" x14ac:dyDescent="0.25">
      <c r="A763" s="48" t="str">
        <f t="shared" si="11"/>
        <v>42233All9_21SmartAC-onlyMulti</v>
      </c>
      <c r="B763" s="7" t="s">
        <v>18</v>
      </c>
      <c r="C763" s="35">
        <v>42233</v>
      </c>
      <c r="D763">
        <v>21</v>
      </c>
      <c r="E763" t="s">
        <v>114</v>
      </c>
      <c r="F763">
        <v>3.6109949898947638</v>
      </c>
      <c r="G763">
        <v>2.3703637990708857</v>
      </c>
      <c r="H763">
        <v>1599</v>
      </c>
      <c r="I763">
        <v>3.3625981672753937</v>
      </c>
      <c r="J763">
        <v>2.2041218815950887</v>
      </c>
      <c r="K763">
        <v>1156</v>
      </c>
      <c r="L763">
        <v>0.24839682877063751</v>
      </c>
      <c r="M763">
        <v>6.8789024353027344</v>
      </c>
      <c r="N763">
        <v>7618</v>
      </c>
      <c r="O763">
        <v>8.7842993438243866E-2</v>
      </c>
      <c r="P763">
        <v>0.13581724464893341</v>
      </c>
      <c r="Q763">
        <v>0.1891397088766098</v>
      </c>
      <c r="R763">
        <v>0.24839682877063751</v>
      </c>
      <c r="S763">
        <v>0.30764693021774292</v>
      </c>
      <c r="T763">
        <v>0.36097639799118042</v>
      </c>
      <c r="U763" t="s">
        <v>102</v>
      </c>
      <c r="V763" t="s">
        <v>85</v>
      </c>
      <c r="W763">
        <v>80.714889526367188</v>
      </c>
    </row>
    <row r="764" spans="1:23" x14ac:dyDescent="0.25">
      <c r="A764" s="48" t="str">
        <f t="shared" si="11"/>
        <v>42233All9_22AllMulti</v>
      </c>
      <c r="B764" t="s">
        <v>18</v>
      </c>
      <c r="C764" s="35">
        <v>42233</v>
      </c>
      <c r="D764">
        <v>22</v>
      </c>
      <c r="E764" t="s">
        <v>114</v>
      </c>
      <c r="F764">
        <v>3.2457601525673248</v>
      </c>
      <c r="G764">
        <v>2.1972721244206745</v>
      </c>
      <c r="H764">
        <v>1599</v>
      </c>
      <c r="I764">
        <v>3.4165968612259827</v>
      </c>
      <c r="J764">
        <v>2.4117445927793173</v>
      </c>
      <c r="K764">
        <v>1156</v>
      </c>
      <c r="L764">
        <v>-0.17083670198917389</v>
      </c>
      <c r="M764">
        <v>-5.2633805274963379</v>
      </c>
      <c r="N764">
        <v>7618</v>
      </c>
      <c r="O764">
        <v>8.9727222919464111E-2</v>
      </c>
      <c r="P764">
        <v>-0.28583112359046936</v>
      </c>
      <c r="Q764">
        <v>-0.2313648909330368</v>
      </c>
      <c r="R764">
        <v>-0.17083670198917389</v>
      </c>
      <c r="S764">
        <v>-0.11031568795442581</v>
      </c>
      <c r="T764">
        <v>-5.5842291563749313E-2</v>
      </c>
      <c r="U764" t="s">
        <v>18</v>
      </c>
      <c r="V764" t="s">
        <v>85</v>
      </c>
      <c r="W764">
        <v>77.092147827148438</v>
      </c>
    </row>
    <row r="765" spans="1:23" x14ac:dyDescent="0.25">
      <c r="A765" s="48" t="str">
        <f t="shared" si="11"/>
        <v>42233All9_22SmartAC-onlyMulti</v>
      </c>
      <c r="B765" t="s">
        <v>18</v>
      </c>
      <c r="C765" s="35">
        <v>42233</v>
      </c>
      <c r="D765">
        <v>22</v>
      </c>
      <c r="E765" t="s">
        <v>114</v>
      </c>
      <c r="F765">
        <v>3.2457601525673248</v>
      </c>
      <c r="G765">
        <v>2.1972721244206745</v>
      </c>
      <c r="H765">
        <v>1599</v>
      </c>
      <c r="I765">
        <v>3.4165968612259827</v>
      </c>
      <c r="J765">
        <v>2.4117445927793173</v>
      </c>
      <c r="K765">
        <v>1156</v>
      </c>
      <c r="L765">
        <v>-0.17083670198917389</v>
      </c>
      <c r="M765">
        <v>-5.2633805274963379</v>
      </c>
      <c r="N765">
        <v>7618</v>
      </c>
      <c r="O765">
        <v>8.9727222919464111E-2</v>
      </c>
      <c r="P765">
        <v>-0.28583112359046936</v>
      </c>
      <c r="Q765">
        <v>-0.2313648909330368</v>
      </c>
      <c r="R765">
        <v>-0.17083670198917389</v>
      </c>
      <c r="S765">
        <v>-0.11031568795442581</v>
      </c>
      <c r="T765">
        <v>-5.5842291563749313E-2</v>
      </c>
      <c r="U765" t="s">
        <v>102</v>
      </c>
      <c r="V765" t="s">
        <v>85</v>
      </c>
      <c r="W765">
        <v>77.092147827148438</v>
      </c>
    </row>
    <row r="766" spans="1:23" x14ac:dyDescent="0.25">
      <c r="A766" s="48" t="str">
        <f t="shared" si="11"/>
        <v>42233All9_23AllMulti</v>
      </c>
      <c r="B766" s="7" t="s">
        <v>18</v>
      </c>
      <c r="C766" s="35">
        <v>42233</v>
      </c>
      <c r="D766">
        <v>23</v>
      </c>
      <c r="E766" t="s">
        <v>114</v>
      </c>
      <c r="F766">
        <v>2.6087370581422817</v>
      </c>
      <c r="G766">
        <v>1.9357117550851939</v>
      </c>
      <c r="H766">
        <v>1599</v>
      </c>
      <c r="I766">
        <v>2.750949038828566</v>
      </c>
      <c r="J766">
        <v>2.1107098270525553</v>
      </c>
      <c r="K766">
        <v>1156</v>
      </c>
      <c r="L766">
        <v>-0.14221197366714478</v>
      </c>
      <c r="M766">
        <v>-5.4513726234436035</v>
      </c>
      <c r="N766">
        <v>7618</v>
      </c>
      <c r="O766">
        <v>7.8722402453422546E-2</v>
      </c>
      <c r="P766">
        <v>-0.24310261011123657</v>
      </c>
      <c r="Q766">
        <v>-0.19531653821468353</v>
      </c>
      <c r="R766">
        <v>-0.14221197366714478</v>
      </c>
      <c r="S766">
        <v>-8.9113712310791016E-2</v>
      </c>
      <c r="T766">
        <v>-4.1321340948343277E-2</v>
      </c>
      <c r="U766" t="s">
        <v>18</v>
      </c>
      <c r="V766" t="s">
        <v>85</v>
      </c>
      <c r="W766">
        <v>74.501312255859375</v>
      </c>
    </row>
    <row r="767" spans="1:23" x14ac:dyDescent="0.25">
      <c r="A767" s="48" t="str">
        <f t="shared" si="11"/>
        <v>42233All9_23SmartAC-onlyMulti</v>
      </c>
      <c r="B767" s="7" t="s">
        <v>18</v>
      </c>
      <c r="C767" s="35">
        <v>42233</v>
      </c>
      <c r="D767">
        <v>23</v>
      </c>
      <c r="E767" t="s">
        <v>114</v>
      </c>
      <c r="F767">
        <v>2.6087370581422817</v>
      </c>
      <c r="G767">
        <v>1.9357117550851939</v>
      </c>
      <c r="H767">
        <v>1599</v>
      </c>
      <c r="I767">
        <v>2.750949038828566</v>
      </c>
      <c r="J767">
        <v>2.1107098270525553</v>
      </c>
      <c r="K767">
        <v>1156</v>
      </c>
      <c r="L767">
        <v>-0.14221197366714478</v>
      </c>
      <c r="M767">
        <v>-5.4513726234436035</v>
      </c>
      <c r="N767">
        <v>7618</v>
      </c>
      <c r="O767">
        <v>7.8722402453422546E-2</v>
      </c>
      <c r="P767">
        <v>-0.24310261011123657</v>
      </c>
      <c r="Q767">
        <v>-0.19531653821468353</v>
      </c>
      <c r="R767">
        <v>-0.14221197366714478</v>
      </c>
      <c r="S767">
        <v>-8.9113712310791016E-2</v>
      </c>
      <c r="T767">
        <v>-4.1321340948343277E-2</v>
      </c>
      <c r="U767" t="s">
        <v>102</v>
      </c>
      <c r="V767" t="s">
        <v>85</v>
      </c>
      <c r="W767">
        <v>74.501312255859375</v>
      </c>
    </row>
    <row r="768" spans="1:23" x14ac:dyDescent="0.25">
      <c r="A768" s="48" t="str">
        <f t="shared" si="11"/>
        <v>42233All9_24AllMulti</v>
      </c>
      <c r="B768" t="s">
        <v>18</v>
      </c>
      <c r="C768" s="35">
        <v>42233</v>
      </c>
      <c r="D768">
        <v>24</v>
      </c>
      <c r="E768" t="s">
        <v>114</v>
      </c>
      <c r="F768">
        <v>2.0478671313898844</v>
      </c>
      <c r="G768">
        <v>1.6674440392930463</v>
      </c>
      <c r="H768">
        <v>1599</v>
      </c>
      <c r="I768">
        <v>2.1276319357732012</v>
      </c>
      <c r="J768">
        <v>1.8394537876239441</v>
      </c>
      <c r="K768">
        <v>1156</v>
      </c>
      <c r="L768">
        <v>-7.9764805734157562E-2</v>
      </c>
      <c r="M768">
        <v>-3.8950185775756836</v>
      </c>
      <c r="N768">
        <v>7618</v>
      </c>
      <c r="O768">
        <v>6.8306654691696167E-2</v>
      </c>
      <c r="P768">
        <v>-0.16730661690235138</v>
      </c>
      <c r="Q768">
        <v>-0.1258431077003479</v>
      </c>
      <c r="R768">
        <v>-7.9764805734157562E-2</v>
      </c>
      <c r="S768">
        <v>-3.3691968768835068E-2</v>
      </c>
      <c r="T768">
        <v>7.7770031057298183E-3</v>
      </c>
      <c r="U768" t="s">
        <v>18</v>
      </c>
      <c r="V768" t="s">
        <v>85</v>
      </c>
      <c r="W768">
        <v>72.253608703613281</v>
      </c>
    </row>
    <row r="769" spans="1:23" x14ac:dyDescent="0.25">
      <c r="A769" s="48" t="str">
        <f t="shared" si="11"/>
        <v>42233All9_24SmartAC-onlyMulti</v>
      </c>
      <c r="B769" t="s">
        <v>18</v>
      </c>
      <c r="C769" s="35">
        <v>42233</v>
      </c>
      <c r="D769">
        <v>24</v>
      </c>
      <c r="E769" t="s">
        <v>114</v>
      </c>
      <c r="F769">
        <v>2.0478671313898844</v>
      </c>
      <c r="G769">
        <v>1.6674440392930463</v>
      </c>
      <c r="H769">
        <v>1599</v>
      </c>
      <c r="I769">
        <v>2.1276319357732012</v>
      </c>
      <c r="J769">
        <v>1.8394537876239441</v>
      </c>
      <c r="K769">
        <v>1156</v>
      </c>
      <c r="L769">
        <v>-7.9764805734157562E-2</v>
      </c>
      <c r="M769">
        <v>-3.8950185775756836</v>
      </c>
      <c r="N769">
        <v>7618</v>
      </c>
      <c r="O769">
        <v>6.8306654691696167E-2</v>
      </c>
      <c r="P769">
        <v>-0.16730661690235138</v>
      </c>
      <c r="Q769">
        <v>-0.1258431077003479</v>
      </c>
      <c r="R769">
        <v>-7.9764805734157562E-2</v>
      </c>
      <c r="S769">
        <v>-3.3691968768835068E-2</v>
      </c>
      <c r="T769">
        <v>7.7770031057298183E-3</v>
      </c>
      <c r="U769" t="s">
        <v>102</v>
      </c>
      <c r="V769" t="s">
        <v>85</v>
      </c>
      <c r="W769">
        <v>72.253608703613281</v>
      </c>
    </row>
    <row r="770" spans="1:23" x14ac:dyDescent="0.25">
      <c r="A770" s="48" t="str">
        <f t="shared" ref="A770:A833" si="12">CONCATENATE(C770,B770,E770,"_",D770,U770,V770)</f>
        <v>42185AllN/A_1AllAll</v>
      </c>
      <c r="B770" s="7" t="s">
        <v>18</v>
      </c>
      <c r="C770" s="35">
        <v>42185</v>
      </c>
      <c r="D770">
        <v>1</v>
      </c>
      <c r="E770" t="s">
        <v>32</v>
      </c>
      <c r="F770">
        <v>1.0827897787094116</v>
      </c>
      <c r="G770">
        <v>3.9096539840102196E-3</v>
      </c>
      <c r="H770">
        <v>100822</v>
      </c>
      <c r="I770">
        <v>1.0929666757583618</v>
      </c>
      <c r="J770">
        <v>1.0199134238064289E-2</v>
      </c>
      <c r="K770">
        <v>12501</v>
      </c>
      <c r="L770">
        <v>-1.0176897048950195E-2</v>
      </c>
      <c r="M770">
        <v>-0.93987745046615601</v>
      </c>
      <c r="N770">
        <v>113323</v>
      </c>
      <c r="O770">
        <v>1.0922808200120926E-2</v>
      </c>
      <c r="P770">
        <v>-2.4175567552447319E-2</v>
      </c>
      <c r="Q770">
        <v>-1.7545204609632492E-2</v>
      </c>
      <c r="R770">
        <v>-1.0176897048950195E-2</v>
      </c>
      <c r="S770">
        <v>-2.8094628360122442E-3</v>
      </c>
      <c r="T770">
        <v>3.8217739202082157E-3</v>
      </c>
      <c r="U770" t="s">
        <v>18</v>
      </c>
      <c r="V770" t="s">
        <v>18</v>
      </c>
      <c r="W770">
        <v>72.967826843261719</v>
      </c>
    </row>
    <row r="771" spans="1:23" x14ac:dyDescent="0.25">
      <c r="A771" s="48" t="str">
        <f t="shared" si="12"/>
        <v>42185AllN/A_1SmartAC-onlyAll</v>
      </c>
      <c r="B771" s="7" t="s">
        <v>18</v>
      </c>
      <c r="C771" s="35">
        <v>42185</v>
      </c>
      <c r="D771">
        <v>1</v>
      </c>
      <c r="E771" t="s">
        <v>32</v>
      </c>
      <c r="F771">
        <v>1.0827897787094116</v>
      </c>
      <c r="G771">
        <v>3.9096539840102196E-3</v>
      </c>
      <c r="H771">
        <v>100822</v>
      </c>
      <c r="I771">
        <v>1.0929666757583618</v>
      </c>
      <c r="J771">
        <v>1.0199134238064289E-2</v>
      </c>
      <c r="K771">
        <v>12501</v>
      </c>
      <c r="L771">
        <v>-1.0176897048950195E-2</v>
      </c>
      <c r="M771">
        <v>-0.93987745046615601</v>
      </c>
      <c r="N771">
        <v>113323</v>
      </c>
      <c r="O771">
        <v>1.0922808200120926E-2</v>
      </c>
      <c r="P771">
        <v>-2.4175567552447319E-2</v>
      </c>
      <c r="Q771">
        <v>-1.7545204609632492E-2</v>
      </c>
      <c r="R771">
        <v>-1.0176897048950195E-2</v>
      </c>
      <c r="S771">
        <v>-2.8094628360122442E-3</v>
      </c>
      <c r="T771">
        <v>3.8217739202082157E-3</v>
      </c>
      <c r="U771" t="s">
        <v>102</v>
      </c>
      <c r="V771" t="s">
        <v>18</v>
      </c>
      <c r="W771">
        <v>72.967826843261719</v>
      </c>
    </row>
    <row r="772" spans="1:23" x14ac:dyDescent="0.25">
      <c r="A772" s="48" t="str">
        <f t="shared" si="12"/>
        <v>42185AllN/A_2AllAll</v>
      </c>
      <c r="B772" t="s">
        <v>18</v>
      </c>
      <c r="C772" s="35">
        <v>42185</v>
      </c>
      <c r="D772">
        <v>2</v>
      </c>
      <c r="E772" t="s">
        <v>32</v>
      </c>
      <c r="F772">
        <v>0.92919921875</v>
      </c>
      <c r="G772">
        <v>3.4587916452437639E-3</v>
      </c>
      <c r="H772">
        <v>100822</v>
      </c>
      <c r="I772">
        <v>0.93052315711975098</v>
      </c>
      <c r="J772">
        <v>9.1204317286610603E-3</v>
      </c>
      <c r="K772">
        <v>12501</v>
      </c>
      <c r="L772">
        <v>-1.3239383697509766E-3</v>
      </c>
      <c r="M772">
        <v>-0.14248165488243103</v>
      </c>
      <c r="N772">
        <v>113323</v>
      </c>
      <c r="O772">
        <v>9.7542563453316689E-3</v>
      </c>
      <c r="P772">
        <v>-1.3824993744492531E-2</v>
      </c>
      <c r="Q772">
        <v>-7.9039642587304115E-3</v>
      </c>
      <c r="R772">
        <v>-1.3239383697509766E-3</v>
      </c>
      <c r="S772">
        <v>5.2553075365722179E-3</v>
      </c>
      <c r="T772">
        <v>1.1177117004990578E-2</v>
      </c>
      <c r="U772" t="s">
        <v>18</v>
      </c>
      <c r="V772" t="s">
        <v>18</v>
      </c>
      <c r="W772">
        <v>71.952468872070312</v>
      </c>
    </row>
    <row r="773" spans="1:23" x14ac:dyDescent="0.25">
      <c r="A773" s="48" t="str">
        <f t="shared" si="12"/>
        <v>42185AllN/A_2SmartAC-onlyAll</v>
      </c>
      <c r="B773" t="s">
        <v>18</v>
      </c>
      <c r="C773" s="35">
        <v>42185</v>
      </c>
      <c r="D773">
        <v>2</v>
      </c>
      <c r="E773" t="s">
        <v>32</v>
      </c>
      <c r="F773">
        <v>0.92919921875</v>
      </c>
      <c r="G773">
        <v>3.4587916452437639E-3</v>
      </c>
      <c r="H773">
        <v>100822</v>
      </c>
      <c r="I773">
        <v>0.93052315711975098</v>
      </c>
      <c r="J773">
        <v>9.1204317286610603E-3</v>
      </c>
      <c r="K773">
        <v>12501</v>
      </c>
      <c r="L773">
        <v>-1.3239383697509766E-3</v>
      </c>
      <c r="M773">
        <v>-0.14248165488243103</v>
      </c>
      <c r="N773">
        <v>113323</v>
      </c>
      <c r="O773">
        <v>9.7542563453316689E-3</v>
      </c>
      <c r="P773">
        <v>-1.3824993744492531E-2</v>
      </c>
      <c r="Q773">
        <v>-7.9039642587304115E-3</v>
      </c>
      <c r="R773">
        <v>-1.3239383697509766E-3</v>
      </c>
      <c r="S773">
        <v>5.2553075365722179E-3</v>
      </c>
      <c r="T773">
        <v>1.1177117004990578E-2</v>
      </c>
      <c r="U773" t="s">
        <v>102</v>
      </c>
      <c r="V773" t="s">
        <v>18</v>
      </c>
      <c r="W773">
        <v>71.952468872070312</v>
      </c>
    </row>
    <row r="774" spans="1:23" x14ac:dyDescent="0.25">
      <c r="A774" s="48" t="str">
        <f t="shared" si="12"/>
        <v>42185AllN/A_3AllAll</v>
      </c>
      <c r="B774" s="7" t="s">
        <v>18</v>
      </c>
      <c r="C774" s="35">
        <v>42185</v>
      </c>
      <c r="D774">
        <v>3</v>
      </c>
      <c r="E774" t="s">
        <v>32</v>
      </c>
      <c r="F774">
        <v>0.8312261700630188</v>
      </c>
      <c r="G774">
        <v>3.1156605109572411E-3</v>
      </c>
      <c r="H774">
        <v>100822</v>
      </c>
      <c r="I774">
        <v>0.84506529569625854</v>
      </c>
      <c r="J774">
        <v>8.3310799673199654E-3</v>
      </c>
      <c r="K774">
        <v>12501</v>
      </c>
      <c r="L774">
        <v>-1.3839125633239746E-2</v>
      </c>
      <c r="M774">
        <v>-1.6649049520492554</v>
      </c>
      <c r="N774">
        <v>113323</v>
      </c>
      <c r="O774">
        <v>8.8946186006069183E-3</v>
      </c>
      <c r="P774">
        <v>-2.5238469243049622E-2</v>
      </c>
      <c r="Q774">
        <v>-1.9839257001876831E-2</v>
      </c>
      <c r="R774">
        <v>-1.3839125633239746E-2</v>
      </c>
      <c r="S774">
        <v>-7.8397057950496674E-3</v>
      </c>
      <c r="T774">
        <v>-2.4397824890911579E-3</v>
      </c>
      <c r="U774" t="s">
        <v>18</v>
      </c>
      <c r="V774" t="s">
        <v>18</v>
      </c>
      <c r="W774">
        <v>70.78802490234375</v>
      </c>
    </row>
    <row r="775" spans="1:23" x14ac:dyDescent="0.25">
      <c r="A775" s="48" t="str">
        <f t="shared" si="12"/>
        <v>42185AllN/A_3SmartAC-onlyAll</v>
      </c>
      <c r="B775" s="7" t="s">
        <v>18</v>
      </c>
      <c r="C775" s="35">
        <v>42185</v>
      </c>
      <c r="D775">
        <v>3</v>
      </c>
      <c r="E775" t="s">
        <v>32</v>
      </c>
      <c r="F775">
        <v>0.8312261700630188</v>
      </c>
      <c r="G775">
        <v>3.1156605109572411E-3</v>
      </c>
      <c r="H775">
        <v>100822</v>
      </c>
      <c r="I775">
        <v>0.84506529569625854</v>
      </c>
      <c r="J775">
        <v>8.3310799673199654E-3</v>
      </c>
      <c r="K775">
        <v>12501</v>
      </c>
      <c r="L775">
        <v>-1.3839125633239746E-2</v>
      </c>
      <c r="M775">
        <v>-1.6649049520492554</v>
      </c>
      <c r="N775">
        <v>113323</v>
      </c>
      <c r="O775">
        <v>8.8946186006069183E-3</v>
      </c>
      <c r="P775">
        <v>-2.5238469243049622E-2</v>
      </c>
      <c r="Q775">
        <v>-1.9839257001876831E-2</v>
      </c>
      <c r="R775">
        <v>-1.3839125633239746E-2</v>
      </c>
      <c r="S775">
        <v>-7.8397057950496674E-3</v>
      </c>
      <c r="T775">
        <v>-2.4397824890911579E-3</v>
      </c>
      <c r="U775" t="s">
        <v>102</v>
      </c>
      <c r="V775" t="s">
        <v>18</v>
      </c>
      <c r="W775">
        <v>70.78802490234375</v>
      </c>
    </row>
    <row r="776" spans="1:23" x14ac:dyDescent="0.25">
      <c r="A776" s="48" t="str">
        <f t="shared" si="12"/>
        <v>42185AllN/A_4AllAll</v>
      </c>
      <c r="B776" t="s">
        <v>18</v>
      </c>
      <c r="C776" s="35">
        <v>42185</v>
      </c>
      <c r="D776">
        <v>4</v>
      </c>
      <c r="E776" t="s">
        <v>32</v>
      </c>
      <c r="F776">
        <v>0.768790602684021</v>
      </c>
      <c r="G776">
        <v>2.8242471162229776E-3</v>
      </c>
      <c r="H776">
        <v>100822</v>
      </c>
      <c r="I776">
        <v>0.78618180751800537</v>
      </c>
      <c r="J776">
        <v>7.5219594873487949E-3</v>
      </c>
      <c r="K776">
        <v>12501</v>
      </c>
      <c r="L776">
        <v>-1.7391204833984375E-2</v>
      </c>
      <c r="M776">
        <v>-2.2621510028839111</v>
      </c>
      <c r="N776">
        <v>113323</v>
      </c>
      <c r="O776">
        <v>8.0346902832388878E-3</v>
      </c>
      <c r="P776">
        <v>-2.7688464149832726E-2</v>
      </c>
      <c r="Q776">
        <v>-2.2811247035861015E-2</v>
      </c>
      <c r="R776">
        <v>-1.7391204833984375E-2</v>
      </c>
      <c r="S776">
        <v>-1.1971806176006794E-2</v>
      </c>
      <c r="T776">
        <v>-7.0939459837973118E-3</v>
      </c>
      <c r="U776" t="s">
        <v>18</v>
      </c>
      <c r="V776" t="s">
        <v>18</v>
      </c>
      <c r="W776">
        <v>69.688247680664062</v>
      </c>
    </row>
    <row r="777" spans="1:23" x14ac:dyDescent="0.25">
      <c r="A777" s="48" t="str">
        <f t="shared" si="12"/>
        <v>42185AllN/A_4SmartAC-onlyAll</v>
      </c>
      <c r="B777" t="s">
        <v>18</v>
      </c>
      <c r="C777" s="35">
        <v>42185</v>
      </c>
      <c r="D777">
        <v>4</v>
      </c>
      <c r="E777" t="s">
        <v>32</v>
      </c>
      <c r="F777">
        <v>0.768790602684021</v>
      </c>
      <c r="G777">
        <v>2.8242471162229776E-3</v>
      </c>
      <c r="H777">
        <v>100822</v>
      </c>
      <c r="I777">
        <v>0.78618180751800537</v>
      </c>
      <c r="J777">
        <v>7.5219594873487949E-3</v>
      </c>
      <c r="K777">
        <v>12501</v>
      </c>
      <c r="L777">
        <v>-1.7391204833984375E-2</v>
      </c>
      <c r="M777">
        <v>-2.2621510028839111</v>
      </c>
      <c r="N777">
        <v>113323</v>
      </c>
      <c r="O777">
        <v>8.0346902832388878E-3</v>
      </c>
      <c r="P777">
        <v>-2.7688464149832726E-2</v>
      </c>
      <c r="Q777">
        <v>-2.2811247035861015E-2</v>
      </c>
      <c r="R777">
        <v>-1.7391204833984375E-2</v>
      </c>
      <c r="S777">
        <v>-1.1971806176006794E-2</v>
      </c>
      <c r="T777">
        <v>-7.0939459837973118E-3</v>
      </c>
      <c r="U777" t="s">
        <v>102</v>
      </c>
      <c r="V777" t="s">
        <v>18</v>
      </c>
      <c r="W777">
        <v>69.688247680664062</v>
      </c>
    </row>
    <row r="778" spans="1:23" x14ac:dyDescent="0.25">
      <c r="A778" s="48" t="str">
        <f t="shared" si="12"/>
        <v>42185AllN/A_5AllAll</v>
      </c>
      <c r="B778" s="7" t="s">
        <v>18</v>
      </c>
      <c r="C778" s="35">
        <v>42185</v>
      </c>
      <c r="D778">
        <v>5</v>
      </c>
      <c r="E778" t="s">
        <v>32</v>
      </c>
      <c r="F778">
        <v>0.74215060472488403</v>
      </c>
      <c r="G778">
        <v>2.6418545749038458E-3</v>
      </c>
      <c r="H778">
        <v>100822</v>
      </c>
      <c r="I778">
        <v>0.75263506174087524</v>
      </c>
      <c r="J778">
        <v>7.0426929742097855E-3</v>
      </c>
      <c r="K778">
        <v>12501</v>
      </c>
      <c r="L778">
        <v>-1.0484457015991211E-2</v>
      </c>
      <c r="M778">
        <v>-1.4127128124237061</v>
      </c>
      <c r="N778">
        <v>113323</v>
      </c>
      <c r="O778">
        <v>7.5218961574137211E-3</v>
      </c>
      <c r="P778">
        <v>-2.0124519243836403E-2</v>
      </c>
      <c r="Q778">
        <v>-1.5558578073978424E-2</v>
      </c>
      <c r="R778">
        <v>-1.0484457015991211E-2</v>
      </c>
      <c r="S778">
        <v>-5.4109380580484867E-3</v>
      </c>
      <c r="T778">
        <v>-8.4439490456134081E-4</v>
      </c>
      <c r="U778" t="s">
        <v>18</v>
      </c>
      <c r="V778" t="s">
        <v>18</v>
      </c>
      <c r="W778">
        <v>68.845008850097656</v>
      </c>
    </row>
    <row r="779" spans="1:23" x14ac:dyDescent="0.25">
      <c r="A779" s="48" t="str">
        <f t="shared" si="12"/>
        <v>42185AllN/A_5SmartAC-onlyAll</v>
      </c>
      <c r="B779" s="7" t="s">
        <v>18</v>
      </c>
      <c r="C779" s="35">
        <v>42185</v>
      </c>
      <c r="D779">
        <v>5</v>
      </c>
      <c r="E779" t="s">
        <v>32</v>
      </c>
      <c r="F779">
        <v>0.74215060472488403</v>
      </c>
      <c r="G779">
        <v>2.6418545749038458E-3</v>
      </c>
      <c r="H779">
        <v>100822</v>
      </c>
      <c r="I779">
        <v>0.75263506174087524</v>
      </c>
      <c r="J779">
        <v>7.0426929742097855E-3</v>
      </c>
      <c r="K779">
        <v>12501</v>
      </c>
      <c r="L779">
        <v>-1.0484457015991211E-2</v>
      </c>
      <c r="M779">
        <v>-1.4127128124237061</v>
      </c>
      <c r="N779">
        <v>113323</v>
      </c>
      <c r="O779">
        <v>7.5218961574137211E-3</v>
      </c>
      <c r="P779">
        <v>-2.0124519243836403E-2</v>
      </c>
      <c r="Q779">
        <v>-1.5558578073978424E-2</v>
      </c>
      <c r="R779">
        <v>-1.0484457015991211E-2</v>
      </c>
      <c r="S779">
        <v>-5.4109380580484867E-3</v>
      </c>
      <c r="T779">
        <v>-8.4439490456134081E-4</v>
      </c>
      <c r="U779" t="s">
        <v>102</v>
      </c>
      <c r="V779" t="s">
        <v>18</v>
      </c>
      <c r="W779">
        <v>68.845008850097656</v>
      </c>
    </row>
    <row r="780" spans="1:23" x14ac:dyDescent="0.25">
      <c r="A780" s="48" t="str">
        <f t="shared" si="12"/>
        <v>42185AllN/A_6AllAll</v>
      </c>
      <c r="B780" t="s">
        <v>18</v>
      </c>
      <c r="C780" s="35">
        <v>42185</v>
      </c>
      <c r="D780">
        <v>6</v>
      </c>
      <c r="E780" t="s">
        <v>32</v>
      </c>
      <c r="F780">
        <v>0.75616580247879028</v>
      </c>
      <c r="G780">
        <v>2.583890687674284E-3</v>
      </c>
      <c r="H780">
        <v>100822</v>
      </c>
      <c r="I780">
        <v>0.76605099439620972</v>
      </c>
      <c r="J780">
        <v>6.989295594394207E-3</v>
      </c>
      <c r="K780">
        <v>12501</v>
      </c>
      <c r="L780">
        <v>-9.8851919174194336E-3</v>
      </c>
      <c r="M780">
        <v>-1.3072783946990967</v>
      </c>
      <c r="N780">
        <v>113323</v>
      </c>
      <c r="O780">
        <v>7.4516269378364086E-3</v>
      </c>
      <c r="P780">
        <v>-1.9435197114944458E-2</v>
      </c>
      <c r="Q780">
        <v>-1.4911910519003868E-2</v>
      </c>
      <c r="R780">
        <v>-9.8851919174194336E-3</v>
      </c>
      <c r="S780">
        <v>-4.859069362282753E-3</v>
      </c>
      <c r="T780">
        <v>-3.3518683630973101E-4</v>
      </c>
      <c r="U780" t="s">
        <v>18</v>
      </c>
      <c r="V780" t="s">
        <v>18</v>
      </c>
      <c r="W780">
        <v>69.43865966796875</v>
      </c>
    </row>
    <row r="781" spans="1:23" x14ac:dyDescent="0.25">
      <c r="A781" s="48" t="str">
        <f t="shared" si="12"/>
        <v>42185AllN/A_6SmartAC-onlyAll</v>
      </c>
      <c r="B781" t="s">
        <v>18</v>
      </c>
      <c r="C781" s="35">
        <v>42185</v>
      </c>
      <c r="D781">
        <v>6</v>
      </c>
      <c r="E781" t="s">
        <v>32</v>
      </c>
      <c r="F781">
        <v>0.75616580247879028</v>
      </c>
      <c r="G781">
        <v>2.583890687674284E-3</v>
      </c>
      <c r="H781">
        <v>100822</v>
      </c>
      <c r="I781">
        <v>0.76605099439620972</v>
      </c>
      <c r="J781">
        <v>6.989295594394207E-3</v>
      </c>
      <c r="K781">
        <v>12501</v>
      </c>
      <c r="L781">
        <v>-9.8851919174194336E-3</v>
      </c>
      <c r="M781">
        <v>-1.3072783946990967</v>
      </c>
      <c r="N781">
        <v>113323</v>
      </c>
      <c r="O781">
        <v>7.4516269378364086E-3</v>
      </c>
      <c r="P781">
        <v>-1.9435197114944458E-2</v>
      </c>
      <c r="Q781">
        <v>-1.4911910519003868E-2</v>
      </c>
      <c r="R781">
        <v>-9.8851919174194336E-3</v>
      </c>
      <c r="S781">
        <v>-4.859069362282753E-3</v>
      </c>
      <c r="T781">
        <v>-3.3518683630973101E-4</v>
      </c>
      <c r="U781" t="s">
        <v>102</v>
      </c>
      <c r="V781" t="s">
        <v>18</v>
      </c>
      <c r="W781">
        <v>69.43865966796875</v>
      </c>
    </row>
    <row r="782" spans="1:23" x14ac:dyDescent="0.25">
      <c r="A782" s="48" t="str">
        <f t="shared" si="12"/>
        <v>42185AllN/A_7AllAll</v>
      </c>
      <c r="B782" s="7" t="s">
        <v>18</v>
      </c>
      <c r="C782" s="35">
        <v>42185</v>
      </c>
      <c r="D782">
        <v>7</v>
      </c>
      <c r="E782" t="s">
        <v>32</v>
      </c>
      <c r="F782">
        <v>0.81354600191116333</v>
      </c>
      <c r="G782">
        <v>2.7995177078992128E-3</v>
      </c>
      <c r="H782">
        <v>100822</v>
      </c>
      <c r="I782">
        <v>0.82329225540161133</v>
      </c>
      <c r="J782">
        <v>7.5691854581236839E-3</v>
      </c>
      <c r="K782">
        <v>12501</v>
      </c>
      <c r="L782">
        <v>-9.746253490447998E-3</v>
      </c>
      <c r="M782">
        <v>-1.1979966163635254</v>
      </c>
      <c r="N782">
        <v>113323</v>
      </c>
      <c r="O782">
        <v>8.0703087151050568E-3</v>
      </c>
      <c r="P782">
        <v>-2.0089160650968552E-2</v>
      </c>
      <c r="Q782">
        <v>-1.5190321952104568E-2</v>
      </c>
      <c r="R782">
        <v>-9.746253490447998E-3</v>
      </c>
      <c r="S782">
        <v>-4.3028304353356361E-3</v>
      </c>
      <c r="T782">
        <v>5.9665413573384285E-4</v>
      </c>
      <c r="U782" t="s">
        <v>18</v>
      </c>
      <c r="V782" t="s">
        <v>18</v>
      </c>
      <c r="W782">
        <v>72.581344604492188</v>
      </c>
    </row>
    <row r="783" spans="1:23" x14ac:dyDescent="0.25">
      <c r="A783" s="48" t="str">
        <f t="shared" si="12"/>
        <v>42185AllN/A_7SmartAC-onlyAll</v>
      </c>
      <c r="B783" s="7" t="s">
        <v>18</v>
      </c>
      <c r="C783" s="35">
        <v>42185</v>
      </c>
      <c r="D783">
        <v>7</v>
      </c>
      <c r="E783" t="s">
        <v>32</v>
      </c>
      <c r="F783">
        <v>0.81354600191116333</v>
      </c>
      <c r="G783">
        <v>2.7995177078992128E-3</v>
      </c>
      <c r="H783">
        <v>100822</v>
      </c>
      <c r="I783">
        <v>0.82329225540161133</v>
      </c>
      <c r="J783">
        <v>7.5691854581236839E-3</v>
      </c>
      <c r="K783">
        <v>12501</v>
      </c>
      <c r="L783">
        <v>-9.746253490447998E-3</v>
      </c>
      <c r="M783">
        <v>-1.1979966163635254</v>
      </c>
      <c r="N783">
        <v>113323</v>
      </c>
      <c r="O783">
        <v>8.0703087151050568E-3</v>
      </c>
      <c r="P783">
        <v>-2.0089160650968552E-2</v>
      </c>
      <c r="Q783">
        <v>-1.5190321952104568E-2</v>
      </c>
      <c r="R783">
        <v>-9.746253490447998E-3</v>
      </c>
      <c r="S783">
        <v>-4.3028304353356361E-3</v>
      </c>
      <c r="T783">
        <v>5.9665413573384285E-4</v>
      </c>
      <c r="U783" t="s">
        <v>102</v>
      </c>
      <c r="V783" t="s">
        <v>18</v>
      </c>
      <c r="W783">
        <v>72.581344604492188</v>
      </c>
    </row>
    <row r="784" spans="1:23" x14ac:dyDescent="0.25">
      <c r="A784" s="48" t="str">
        <f t="shared" si="12"/>
        <v>42185AllN/A_8AllAll</v>
      </c>
      <c r="B784" t="s">
        <v>18</v>
      </c>
      <c r="C784" s="35">
        <v>42185</v>
      </c>
      <c r="D784">
        <v>8</v>
      </c>
      <c r="E784" t="s">
        <v>32</v>
      </c>
      <c r="F784">
        <v>0.86006230115890503</v>
      </c>
      <c r="G784">
        <v>3.1603553798049688E-3</v>
      </c>
      <c r="H784">
        <v>100822</v>
      </c>
      <c r="I784">
        <v>0.87179327011108398</v>
      </c>
      <c r="J784">
        <v>8.4104342386126518E-3</v>
      </c>
      <c r="K784">
        <v>12501</v>
      </c>
      <c r="L784">
        <v>-1.1730968952178955E-2</v>
      </c>
      <c r="M784">
        <v>-1.3639672994613647</v>
      </c>
      <c r="N784">
        <v>113323</v>
      </c>
      <c r="O784">
        <v>8.984612300992012E-3</v>
      </c>
      <c r="P784">
        <v>-2.3245647549629211E-2</v>
      </c>
      <c r="Q784">
        <v>-1.7791809514164925E-2</v>
      </c>
      <c r="R784">
        <v>-1.1730968952178955E-2</v>
      </c>
      <c r="S784">
        <v>-5.670847836881876E-3</v>
      </c>
      <c r="T784">
        <v>-2.1628983085975051E-4</v>
      </c>
      <c r="U784" t="s">
        <v>18</v>
      </c>
      <c r="V784" t="s">
        <v>18</v>
      </c>
      <c r="W784">
        <v>77.610076904296875</v>
      </c>
    </row>
    <row r="785" spans="1:23" x14ac:dyDescent="0.25">
      <c r="A785" s="48" t="str">
        <f t="shared" si="12"/>
        <v>42185AllN/A_8SmartAC-onlyAll</v>
      </c>
      <c r="B785" t="s">
        <v>18</v>
      </c>
      <c r="C785" s="35">
        <v>42185</v>
      </c>
      <c r="D785">
        <v>8</v>
      </c>
      <c r="E785" t="s">
        <v>32</v>
      </c>
      <c r="F785">
        <v>0.86006230115890503</v>
      </c>
      <c r="G785">
        <v>3.1603553798049688E-3</v>
      </c>
      <c r="H785">
        <v>100822</v>
      </c>
      <c r="I785">
        <v>0.87179327011108398</v>
      </c>
      <c r="J785">
        <v>8.4104342386126518E-3</v>
      </c>
      <c r="K785">
        <v>12501</v>
      </c>
      <c r="L785">
        <v>-1.1730968952178955E-2</v>
      </c>
      <c r="M785">
        <v>-1.3639672994613647</v>
      </c>
      <c r="N785">
        <v>113323</v>
      </c>
      <c r="O785">
        <v>8.984612300992012E-3</v>
      </c>
      <c r="P785">
        <v>-2.3245647549629211E-2</v>
      </c>
      <c r="Q785">
        <v>-1.7791809514164925E-2</v>
      </c>
      <c r="R785">
        <v>-1.1730968952178955E-2</v>
      </c>
      <c r="S785">
        <v>-5.670847836881876E-3</v>
      </c>
      <c r="T785">
        <v>-2.1628983085975051E-4</v>
      </c>
      <c r="U785" t="s">
        <v>102</v>
      </c>
      <c r="V785" t="s">
        <v>18</v>
      </c>
      <c r="W785">
        <v>77.610076904296875</v>
      </c>
    </row>
    <row r="786" spans="1:23" x14ac:dyDescent="0.25">
      <c r="A786" s="48" t="str">
        <f t="shared" si="12"/>
        <v>42185AllN/A_9AllAll</v>
      </c>
      <c r="B786" s="7" t="s">
        <v>18</v>
      </c>
      <c r="C786" s="35">
        <v>42185</v>
      </c>
      <c r="D786">
        <v>9</v>
      </c>
      <c r="E786" t="s">
        <v>32</v>
      </c>
      <c r="F786">
        <v>0.87197613716125488</v>
      </c>
      <c r="G786">
        <v>3.8484637625515461E-3</v>
      </c>
      <c r="H786">
        <v>100822</v>
      </c>
      <c r="I786">
        <v>0.87304079532623291</v>
      </c>
      <c r="J786">
        <v>9.8437247797846794E-3</v>
      </c>
      <c r="K786">
        <v>12501</v>
      </c>
      <c r="L786">
        <v>-1.0646581649780273E-3</v>
      </c>
      <c r="M786">
        <v>-0.12209716439247131</v>
      </c>
      <c r="N786">
        <v>113323</v>
      </c>
      <c r="O786">
        <v>1.0569276288151741E-2</v>
      </c>
      <c r="P786">
        <v>-1.4610243029892445E-2</v>
      </c>
      <c r="Q786">
        <v>-8.1944810226559639E-3</v>
      </c>
      <c r="R786">
        <v>-1.0646581649780273E-3</v>
      </c>
      <c r="S786">
        <v>6.064318586140871E-3</v>
      </c>
      <c r="T786">
        <v>1.248092669993639E-2</v>
      </c>
      <c r="U786" t="s">
        <v>18</v>
      </c>
      <c r="V786" t="s">
        <v>18</v>
      </c>
      <c r="W786">
        <v>81.96136474609375</v>
      </c>
    </row>
    <row r="787" spans="1:23" x14ac:dyDescent="0.25">
      <c r="A787" s="48" t="str">
        <f t="shared" si="12"/>
        <v>42185AllN/A_9SmartAC-onlyAll</v>
      </c>
      <c r="B787" s="7" t="s">
        <v>18</v>
      </c>
      <c r="C787" s="35">
        <v>42185</v>
      </c>
      <c r="D787">
        <v>9</v>
      </c>
      <c r="E787" t="s">
        <v>32</v>
      </c>
      <c r="F787">
        <v>0.87197613716125488</v>
      </c>
      <c r="G787">
        <v>3.8484637625515461E-3</v>
      </c>
      <c r="H787">
        <v>100822</v>
      </c>
      <c r="I787">
        <v>0.87304079532623291</v>
      </c>
      <c r="J787">
        <v>9.8437247797846794E-3</v>
      </c>
      <c r="K787">
        <v>12501</v>
      </c>
      <c r="L787">
        <v>-1.0646581649780273E-3</v>
      </c>
      <c r="M787">
        <v>-0.12209716439247131</v>
      </c>
      <c r="N787">
        <v>113323</v>
      </c>
      <c r="O787">
        <v>1.0569276288151741E-2</v>
      </c>
      <c r="P787">
        <v>-1.4610243029892445E-2</v>
      </c>
      <c r="Q787">
        <v>-8.1944810226559639E-3</v>
      </c>
      <c r="R787">
        <v>-1.0646581649780273E-3</v>
      </c>
      <c r="S787">
        <v>6.064318586140871E-3</v>
      </c>
      <c r="T787">
        <v>1.248092669993639E-2</v>
      </c>
      <c r="U787" t="s">
        <v>102</v>
      </c>
      <c r="V787" t="s">
        <v>18</v>
      </c>
      <c r="W787">
        <v>81.96136474609375</v>
      </c>
    </row>
    <row r="788" spans="1:23" x14ac:dyDescent="0.25">
      <c r="A788" s="48" t="str">
        <f t="shared" si="12"/>
        <v>42185AllN/A_10AllAll</v>
      </c>
      <c r="B788" t="s">
        <v>18</v>
      </c>
      <c r="C788" s="35">
        <v>42185</v>
      </c>
      <c r="D788">
        <v>10</v>
      </c>
      <c r="E788" t="s">
        <v>32</v>
      </c>
      <c r="F788">
        <v>0.91245216131210327</v>
      </c>
      <c r="G788">
        <v>4.8439772799611092E-3</v>
      </c>
      <c r="H788">
        <v>100822</v>
      </c>
      <c r="I788">
        <v>0.90801650285720825</v>
      </c>
      <c r="J788">
        <v>1.2162623926997185E-2</v>
      </c>
      <c r="K788">
        <v>12501</v>
      </c>
      <c r="L788">
        <v>4.4356584548950195E-3</v>
      </c>
      <c r="M788">
        <v>0.48612505197525024</v>
      </c>
      <c r="N788">
        <v>113323</v>
      </c>
      <c r="O788">
        <v>1.3091735541820526E-2</v>
      </c>
      <c r="P788">
        <v>-1.2342710047960281E-2</v>
      </c>
      <c r="Q788">
        <v>-4.3957643210887909E-3</v>
      </c>
      <c r="R788">
        <v>4.4356584548950195E-3</v>
      </c>
      <c r="S788">
        <v>1.3266034424304962E-2</v>
      </c>
      <c r="T788">
        <v>2.121402695775032E-2</v>
      </c>
      <c r="U788" t="s">
        <v>18</v>
      </c>
      <c r="V788" t="s">
        <v>18</v>
      </c>
      <c r="W788">
        <v>86.455863952636719</v>
      </c>
    </row>
    <row r="789" spans="1:23" x14ac:dyDescent="0.25">
      <c r="A789" s="48" t="str">
        <f t="shared" si="12"/>
        <v>42185AllN/A_10SmartAC-onlyAll</v>
      </c>
      <c r="B789" t="s">
        <v>18</v>
      </c>
      <c r="C789" s="35">
        <v>42185</v>
      </c>
      <c r="D789">
        <v>10</v>
      </c>
      <c r="E789" t="s">
        <v>32</v>
      </c>
      <c r="F789">
        <v>0.91245216131210327</v>
      </c>
      <c r="G789">
        <v>4.8439772799611092E-3</v>
      </c>
      <c r="H789">
        <v>100822</v>
      </c>
      <c r="I789">
        <v>0.90801650285720825</v>
      </c>
      <c r="J789">
        <v>1.2162623926997185E-2</v>
      </c>
      <c r="K789">
        <v>12501</v>
      </c>
      <c r="L789">
        <v>4.4356584548950195E-3</v>
      </c>
      <c r="M789">
        <v>0.48612505197525024</v>
      </c>
      <c r="N789">
        <v>113323</v>
      </c>
      <c r="O789">
        <v>1.3091735541820526E-2</v>
      </c>
      <c r="P789">
        <v>-1.2342710047960281E-2</v>
      </c>
      <c r="Q789">
        <v>-4.3957643210887909E-3</v>
      </c>
      <c r="R789">
        <v>4.4356584548950195E-3</v>
      </c>
      <c r="S789">
        <v>1.3266034424304962E-2</v>
      </c>
      <c r="T789">
        <v>2.121402695775032E-2</v>
      </c>
      <c r="U789" t="s">
        <v>102</v>
      </c>
      <c r="V789" t="s">
        <v>18</v>
      </c>
      <c r="W789">
        <v>86.455863952636719</v>
      </c>
    </row>
    <row r="790" spans="1:23" x14ac:dyDescent="0.25">
      <c r="A790" s="48" t="str">
        <f t="shared" si="12"/>
        <v>42185AllN/A_11AllAll</v>
      </c>
      <c r="B790" s="7" t="s">
        <v>18</v>
      </c>
      <c r="C790" s="35">
        <v>42185</v>
      </c>
      <c r="D790">
        <v>11</v>
      </c>
      <c r="E790" t="s">
        <v>32</v>
      </c>
      <c r="F790">
        <v>1.0301960706710815</v>
      </c>
      <c r="G790">
        <v>5.7568494230508804E-3</v>
      </c>
      <c r="H790">
        <v>100822</v>
      </c>
      <c r="I790">
        <v>1.0411123037338257</v>
      </c>
      <c r="J790">
        <v>1.4630506746470928E-2</v>
      </c>
      <c r="K790">
        <v>12501</v>
      </c>
      <c r="L790">
        <v>-1.0916233062744141E-2</v>
      </c>
      <c r="M790">
        <v>-1.0596266984939575</v>
      </c>
      <c r="N790">
        <v>113323</v>
      </c>
      <c r="O790">
        <v>1.5722373500466347E-2</v>
      </c>
      <c r="P790">
        <v>-3.1066026538610458E-2</v>
      </c>
      <c r="Q790">
        <v>-2.152223140001297E-2</v>
      </c>
      <c r="R790">
        <v>-1.0916233062744141E-2</v>
      </c>
      <c r="S790">
        <v>-3.11492127366364E-4</v>
      </c>
      <c r="T790">
        <v>9.2335604131221771E-3</v>
      </c>
      <c r="U790" t="s">
        <v>18</v>
      </c>
      <c r="V790" t="s">
        <v>18</v>
      </c>
      <c r="W790">
        <v>90.776679992675781</v>
      </c>
    </row>
    <row r="791" spans="1:23" x14ac:dyDescent="0.25">
      <c r="A791" s="48" t="str">
        <f t="shared" si="12"/>
        <v>42185AllN/A_11SmartAC-onlyAll</v>
      </c>
      <c r="B791" s="7" t="s">
        <v>18</v>
      </c>
      <c r="C791" s="35">
        <v>42185</v>
      </c>
      <c r="D791">
        <v>11</v>
      </c>
      <c r="E791" t="s">
        <v>32</v>
      </c>
      <c r="F791">
        <v>1.0301960706710815</v>
      </c>
      <c r="G791">
        <v>5.7568494230508804E-3</v>
      </c>
      <c r="H791">
        <v>100822</v>
      </c>
      <c r="I791">
        <v>1.0411123037338257</v>
      </c>
      <c r="J791">
        <v>1.4630506746470928E-2</v>
      </c>
      <c r="K791">
        <v>12501</v>
      </c>
      <c r="L791">
        <v>-1.0916233062744141E-2</v>
      </c>
      <c r="M791">
        <v>-1.0596266984939575</v>
      </c>
      <c r="N791">
        <v>113323</v>
      </c>
      <c r="O791">
        <v>1.5722373500466347E-2</v>
      </c>
      <c r="P791">
        <v>-3.1066026538610458E-2</v>
      </c>
      <c r="Q791">
        <v>-2.152223140001297E-2</v>
      </c>
      <c r="R791">
        <v>-1.0916233062744141E-2</v>
      </c>
      <c r="S791">
        <v>-3.11492127366364E-4</v>
      </c>
      <c r="T791">
        <v>9.2335604131221771E-3</v>
      </c>
      <c r="U791" t="s">
        <v>102</v>
      </c>
      <c r="V791" t="s">
        <v>18</v>
      </c>
      <c r="W791">
        <v>90.776679992675781</v>
      </c>
    </row>
    <row r="792" spans="1:23" x14ac:dyDescent="0.25">
      <c r="A792" s="48" t="str">
        <f t="shared" si="12"/>
        <v>42185AllN/A_12AllAll</v>
      </c>
      <c r="B792" t="s">
        <v>18</v>
      </c>
      <c r="C792" s="35">
        <v>42185</v>
      </c>
      <c r="D792">
        <v>12</v>
      </c>
      <c r="E792" t="s">
        <v>32</v>
      </c>
      <c r="F792">
        <v>1.2247161865234375</v>
      </c>
      <c r="G792">
        <v>6.6521274857223034E-3</v>
      </c>
      <c r="H792">
        <v>100822</v>
      </c>
      <c r="I792">
        <v>1.2427792549133301</v>
      </c>
      <c r="J792">
        <v>1.6915509477257729E-2</v>
      </c>
      <c r="K792">
        <v>12501</v>
      </c>
      <c r="L792">
        <v>-1.8063068389892578E-2</v>
      </c>
      <c r="M792">
        <v>-1.4748779535293579</v>
      </c>
      <c r="N792">
        <v>113323</v>
      </c>
      <c r="O792">
        <v>1.8176503479480743E-2</v>
      </c>
      <c r="P792">
        <v>-4.135807603597641E-2</v>
      </c>
      <c r="Q792">
        <v>-3.0324574559926987E-2</v>
      </c>
      <c r="R792">
        <v>-1.8063068389892578E-2</v>
      </c>
      <c r="S792">
        <v>-5.8030169457197189E-3</v>
      </c>
      <c r="T792">
        <v>5.231938324868679E-3</v>
      </c>
      <c r="U792" t="s">
        <v>18</v>
      </c>
      <c r="V792" t="s">
        <v>18</v>
      </c>
      <c r="W792">
        <v>94.661590576171875</v>
      </c>
    </row>
    <row r="793" spans="1:23" x14ac:dyDescent="0.25">
      <c r="A793" s="48" t="str">
        <f t="shared" si="12"/>
        <v>42185AllN/A_12SmartAC-onlyAll</v>
      </c>
      <c r="B793" t="s">
        <v>18</v>
      </c>
      <c r="C793" s="35">
        <v>42185</v>
      </c>
      <c r="D793">
        <v>12</v>
      </c>
      <c r="E793" t="s">
        <v>32</v>
      </c>
      <c r="F793">
        <v>1.2247161865234375</v>
      </c>
      <c r="G793">
        <v>6.6521274857223034E-3</v>
      </c>
      <c r="H793">
        <v>100822</v>
      </c>
      <c r="I793">
        <v>1.2427792549133301</v>
      </c>
      <c r="J793">
        <v>1.6915509477257729E-2</v>
      </c>
      <c r="K793">
        <v>12501</v>
      </c>
      <c r="L793">
        <v>-1.8063068389892578E-2</v>
      </c>
      <c r="M793">
        <v>-1.4748779535293579</v>
      </c>
      <c r="N793">
        <v>113323</v>
      </c>
      <c r="O793">
        <v>1.8176503479480743E-2</v>
      </c>
      <c r="P793">
        <v>-4.135807603597641E-2</v>
      </c>
      <c r="Q793">
        <v>-3.0324574559926987E-2</v>
      </c>
      <c r="R793">
        <v>-1.8063068389892578E-2</v>
      </c>
      <c r="S793">
        <v>-5.8030169457197189E-3</v>
      </c>
      <c r="T793">
        <v>5.231938324868679E-3</v>
      </c>
      <c r="U793" t="s">
        <v>102</v>
      </c>
      <c r="V793" t="s">
        <v>18</v>
      </c>
      <c r="W793">
        <v>94.661590576171875</v>
      </c>
    </row>
    <row r="794" spans="1:23" x14ac:dyDescent="0.25">
      <c r="A794" s="48" t="str">
        <f t="shared" si="12"/>
        <v>42185AllN/A_13AllAll</v>
      </c>
      <c r="B794" s="7" t="s">
        <v>18</v>
      </c>
      <c r="C794" s="35">
        <v>42185</v>
      </c>
      <c r="D794">
        <v>13</v>
      </c>
      <c r="E794" t="s">
        <v>32</v>
      </c>
      <c r="F794">
        <v>1.518059253692627</v>
      </c>
      <c r="G794">
        <v>7.3620718903839588E-3</v>
      </c>
      <c r="H794">
        <v>100822</v>
      </c>
      <c r="I794">
        <v>1.5398859977722168</v>
      </c>
      <c r="J794">
        <v>1.8837124109268188E-2</v>
      </c>
      <c r="K794">
        <v>12501</v>
      </c>
      <c r="L794">
        <v>-2.1826744079589844E-2</v>
      </c>
      <c r="M794">
        <v>-1.4378057718276978</v>
      </c>
      <c r="N794">
        <v>113323</v>
      </c>
      <c r="O794">
        <v>2.0224669948220253E-2</v>
      </c>
      <c r="P794">
        <v>-4.7746680676937103E-2</v>
      </c>
      <c r="Q794">
        <v>-3.5469900816679001E-2</v>
      </c>
      <c r="R794">
        <v>-2.1826744079589844E-2</v>
      </c>
      <c r="S794">
        <v>-8.1852041184902191E-3</v>
      </c>
      <c r="T794">
        <v>4.0931929834187031E-3</v>
      </c>
      <c r="U794" t="s">
        <v>18</v>
      </c>
      <c r="V794" t="s">
        <v>18</v>
      </c>
      <c r="W794">
        <v>97.720657348632812</v>
      </c>
    </row>
    <row r="795" spans="1:23" x14ac:dyDescent="0.25">
      <c r="A795" s="48" t="str">
        <f t="shared" si="12"/>
        <v>42185AllN/A_13SmartAC-onlyAll</v>
      </c>
      <c r="B795" s="7" t="s">
        <v>18</v>
      </c>
      <c r="C795" s="35">
        <v>42185</v>
      </c>
      <c r="D795">
        <v>13</v>
      </c>
      <c r="E795" t="s">
        <v>32</v>
      </c>
      <c r="F795">
        <v>1.518059253692627</v>
      </c>
      <c r="G795">
        <v>7.3620718903839588E-3</v>
      </c>
      <c r="H795">
        <v>100822</v>
      </c>
      <c r="I795">
        <v>1.5398859977722168</v>
      </c>
      <c r="J795">
        <v>1.8837124109268188E-2</v>
      </c>
      <c r="K795">
        <v>12501</v>
      </c>
      <c r="L795">
        <v>-2.1826744079589844E-2</v>
      </c>
      <c r="M795">
        <v>-1.4378057718276978</v>
      </c>
      <c r="N795">
        <v>113323</v>
      </c>
      <c r="O795">
        <v>2.0224669948220253E-2</v>
      </c>
      <c r="P795">
        <v>-4.7746680676937103E-2</v>
      </c>
      <c r="Q795">
        <v>-3.5469900816679001E-2</v>
      </c>
      <c r="R795">
        <v>-2.1826744079589844E-2</v>
      </c>
      <c r="S795">
        <v>-8.1852041184902191E-3</v>
      </c>
      <c r="T795">
        <v>4.0931929834187031E-3</v>
      </c>
      <c r="U795" t="s">
        <v>102</v>
      </c>
      <c r="V795" t="s">
        <v>18</v>
      </c>
      <c r="W795">
        <v>97.720657348632812</v>
      </c>
    </row>
    <row r="796" spans="1:23" x14ac:dyDescent="0.25">
      <c r="A796" s="48" t="str">
        <f t="shared" si="12"/>
        <v>42185AllN/A_14AllAll</v>
      </c>
      <c r="B796" t="s">
        <v>18</v>
      </c>
      <c r="C796" s="35">
        <v>42185</v>
      </c>
      <c r="D796">
        <v>14</v>
      </c>
      <c r="E796" t="s">
        <v>32</v>
      </c>
      <c r="F796">
        <v>1.8635014295578003</v>
      </c>
      <c r="G796">
        <v>7.9478863626718521E-3</v>
      </c>
      <c r="H796">
        <v>100822</v>
      </c>
      <c r="I796">
        <v>1.8929085731506348</v>
      </c>
      <c r="J796">
        <v>2.0218433812260628E-2</v>
      </c>
      <c r="K796">
        <v>12501</v>
      </c>
      <c r="L796">
        <v>-2.9407143592834473E-2</v>
      </c>
      <c r="M796">
        <v>-1.5780586004257202</v>
      </c>
      <c r="N796">
        <v>113323</v>
      </c>
      <c r="O796">
        <v>2.1724501624703407E-2</v>
      </c>
      <c r="P796">
        <v>-5.7249266654253006E-2</v>
      </c>
      <c r="Q796">
        <v>-4.4062059372663498E-2</v>
      </c>
      <c r="R796">
        <v>-2.9407143592834473E-2</v>
      </c>
      <c r="S796">
        <v>-1.4753967523574829E-2</v>
      </c>
      <c r="T796">
        <v>-1.5650222776457667E-3</v>
      </c>
      <c r="U796" t="s">
        <v>18</v>
      </c>
      <c r="V796" t="s">
        <v>18</v>
      </c>
      <c r="W796">
        <v>99.588668823242188</v>
      </c>
    </row>
    <row r="797" spans="1:23" x14ac:dyDescent="0.25">
      <c r="A797" s="48" t="str">
        <f t="shared" si="12"/>
        <v>42185AllN/A_14SmartAC-onlyAll</v>
      </c>
      <c r="B797" t="s">
        <v>18</v>
      </c>
      <c r="C797" s="35">
        <v>42185</v>
      </c>
      <c r="D797">
        <v>14</v>
      </c>
      <c r="E797" t="s">
        <v>32</v>
      </c>
      <c r="F797">
        <v>1.8635014295578003</v>
      </c>
      <c r="G797">
        <v>7.9478863626718521E-3</v>
      </c>
      <c r="H797">
        <v>100822</v>
      </c>
      <c r="I797">
        <v>1.8929085731506348</v>
      </c>
      <c r="J797">
        <v>2.0218433812260628E-2</v>
      </c>
      <c r="K797">
        <v>12501</v>
      </c>
      <c r="L797">
        <v>-2.9407143592834473E-2</v>
      </c>
      <c r="M797">
        <v>-1.5780586004257202</v>
      </c>
      <c r="N797">
        <v>113323</v>
      </c>
      <c r="O797">
        <v>2.1724501624703407E-2</v>
      </c>
      <c r="P797">
        <v>-5.7249266654253006E-2</v>
      </c>
      <c r="Q797">
        <v>-4.4062059372663498E-2</v>
      </c>
      <c r="R797">
        <v>-2.9407143592834473E-2</v>
      </c>
      <c r="S797">
        <v>-1.4753967523574829E-2</v>
      </c>
      <c r="T797">
        <v>-1.5650222776457667E-3</v>
      </c>
      <c r="U797" t="s">
        <v>102</v>
      </c>
      <c r="V797" t="s">
        <v>18</v>
      </c>
      <c r="W797">
        <v>99.588668823242188</v>
      </c>
    </row>
    <row r="798" spans="1:23" x14ac:dyDescent="0.25">
      <c r="A798" s="48" t="str">
        <f t="shared" si="12"/>
        <v>42185AllN/A_15AllAll</v>
      </c>
      <c r="B798" s="7" t="s">
        <v>18</v>
      </c>
      <c r="C798" s="35">
        <v>42185</v>
      </c>
      <c r="D798">
        <v>15</v>
      </c>
      <c r="E798" t="s">
        <v>32</v>
      </c>
      <c r="F798">
        <v>2.2218284606933594</v>
      </c>
      <c r="G798">
        <v>8.2504823803901672E-3</v>
      </c>
      <c r="H798">
        <v>100822</v>
      </c>
      <c r="I798">
        <v>2.2549872398376465</v>
      </c>
      <c r="J798">
        <v>2.108890563249588E-2</v>
      </c>
      <c r="K798">
        <v>12501</v>
      </c>
      <c r="L798">
        <v>-3.3158779144287109E-2</v>
      </c>
      <c r="M798">
        <v>-1.4924094676971436</v>
      </c>
      <c r="N798">
        <v>113323</v>
      </c>
      <c r="O798">
        <v>2.2645359858870506E-2</v>
      </c>
      <c r="P798">
        <v>-6.2181074172258377E-2</v>
      </c>
      <c r="Q798">
        <v>-4.8434887081384659E-2</v>
      </c>
      <c r="R798">
        <v>-3.3158779144287109E-2</v>
      </c>
      <c r="S798">
        <v>-1.7884483560919762E-2</v>
      </c>
      <c r="T798">
        <v>-4.1364859789609909E-3</v>
      </c>
      <c r="U798" t="s">
        <v>18</v>
      </c>
      <c r="V798" t="s">
        <v>18</v>
      </c>
      <c r="W798">
        <v>101.12692260742187</v>
      </c>
    </row>
    <row r="799" spans="1:23" x14ac:dyDescent="0.25">
      <c r="A799" s="48" t="str">
        <f t="shared" si="12"/>
        <v>42185AllN/A_15SmartAC-onlyAll</v>
      </c>
      <c r="B799" s="7" t="s">
        <v>18</v>
      </c>
      <c r="C799" s="35">
        <v>42185</v>
      </c>
      <c r="D799">
        <v>15</v>
      </c>
      <c r="E799" t="s">
        <v>32</v>
      </c>
      <c r="F799">
        <v>2.2218284606933594</v>
      </c>
      <c r="G799">
        <v>8.2504823803901672E-3</v>
      </c>
      <c r="H799">
        <v>100822</v>
      </c>
      <c r="I799">
        <v>2.2549872398376465</v>
      </c>
      <c r="J799">
        <v>2.108890563249588E-2</v>
      </c>
      <c r="K799">
        <v>12501</v>
      </c>
      <c r="L799">
        <v>-3.3158779144287109E-2</v>
      </c>
      <c r="M799">
        <v>-1.4924094676971436</v>
      </c>
      <c r="N799">
        <v>113323</v>
      </c>
      <c r="O799">
        <v>2.2645359858870506E-2</v>
      </c>
      <c r="P799">
        <v>-6.2181074172258377E-2</v>
      </c>
      <c r="Q799">
        <v>-4.8434887081384659E-2</v>
      </c>
      <c r="R799">
        <v>-3.3158779144287109E-2</v>
      </c>
      <c r="S799">
        <v>-1.7884483560919762E-2</v>
      </c>
      <c r="T799">
        <v>-4.1364859789609909E-3</v>
      </c>
      <c r="U799" t="s">
        <v>102</v>
      </c>
      <c r="V799" t="s">
        <v>18</v>
      </c>
      <c r="W799">
        <v>101.12692260742187</v>
      </c>
    </row>
    <row r="800" spans="1:23" x14ac:dyDescent="0.25">
      <c r="A800" s="48" t="str">
        <f t="shared" si="12"/>
        <v>42185AllN/A_16AllAll</v>
      </c>
      <c r="B800" t="s">
        <v>18</v>
      </c>
      <c r="C800" s="35">
        <v>42185</v>
      </c>
      <c r="D800">
        <v>16</v>
      </c>
      <c r="E800" t="s">
        <v>32</v>
      </c>
      <c r="F800">
        <v>2.596498966217041</v>
      </c>
      <c r="G800">
        <v>8.3602219820022583E-3</v>
      </c>
      <c r="H800">
        <v>100822</v>
      </c>
      <c r="I800">
        <v>2.6216905117034912</v>
      </c>
      <c r="J800">
        <v>2.1346587687730789E-2</v>
      </c>
      <c r="K800">
        <v>12501</v>
      </c>
      <c r="L800">
        <v>-2.5191545486450195E-2</v>
      </c>
      <c r="M800">
        <v>-0.97021204233169556</v>
      </c>
      <c r="N800">
        <v>113323</v>
      </c>
      <c r="O800">
        <v>2.2925315424799919E-2</v>
      </c>
      <c r="P800">
        <v>-5.4572630673646927E-2</v>
      </c>
      <c r="Q800">
        <v>-4.0656503289937973E-2</v>
      </c>
      <c r="R800">
        <v>-2.5191545486450195E-2</v>
      </c>
      <c r="S800">
        <v>-9.7284205257892609E-3</v>
      </c>
      <c r="T800">
        <v>4.1895387694239616E-3</v>
      </c>
      <c r="U800" t="s">
        <v>18</v>
      </c>
      <c r="V800" t="s">
        <v>18</v>
      </c>
      <c r="W800">
        <v>101.86439514160156</v>
      </c>
    </row>
    <row r="801" spans="1:23" x14ac:dyDescent="0.25">
      <c r="A801" s="48" t="str">
        <f t="shared" si="12"/>
        <v>42185AllN/A_16SmartAC-onlyAll</v>
      </c>
      <c r="B801" t="s">
        <v>18</v>
      </c>
      <c r="C801" s="35">
        <v>42185</v>
      </c>
      <c r="D801">
        <v>16</v>
      </c>
      <c r="E801" t="s">
        <v>32</v>
      </c>
      <c r="F801">
        <v>2.596498966217041</v>
      </c>
      <c r="G801">
        <v>8.3602219820022583E-3</v>
      </c>
      <c r="H801">
        <v>100822</v>
      </c>
      <c r="I801">
        <v>2.6216905117034912</v>
      </c>
      <c r="J801">
        <v>2.1346587687730789E-2</v>
      </c>
      <c r="K801">
        <v>12501</v>
      </c>
      <c r="L801">
        <v>-2.5191545486450195E-2</v>
      </c>
      <c r="M801">
        <v>-0.97021204233169556</v>
      </c>
      <c r="N801">
        <v>113323</v>
      </c>
      <c r="O801">
        <v>2.2925315424799919E-2</v>
      </c>
      <c r="P801">
        <v>-5.4572630673646927E-2</v>
      </c>
      <c r="Q801">
        <v>-4.0656503289937973E-2</v>
      </c>
      <c r="R801">
        <v>-2.5191545486450195E-2</v>
      </c>
      <c r="S801">
        <v>-9.7284205257892609E-3</v>
      </c>
      <c r="T801">
        <v>4.1895387694239616E-3</v>
      </c>
      <c r="U801" t="s">
        <v>102</v>
      </c>
      <c r="V801" t="s">
        <v>18</v>
      </c>
      <c r="W801">
        <v>101.86439514160156</v>
      </c>
    </row>
    <row r="802" spans="1:23" x14ac:dyDescent="0.25">
      <c r="A802" s="48" t="str">
        <f t="shared" si="12"/>
        <v>42185AllN/A_17AllAll</v>
      </c>
      <c r="B802" s="7" t="s">
        <v>18</v>
      </c>
      <c r="C802" s="35">
        <v>42185</v>
      </c>
      <c r="D802">
        <v>17</v>
      </c>
      <c r="E802" t="s">
        <v>32</v>
      </c>
      <c r="F802">
        <v>2.9251213073730469</v>
      </c>
      <c r="G802">
        <v>8.3484258502721786E-3</v>
      </c>
      <c r="H802">
        <v>100822</v>
      </c>
      <c r="I802">
        <v>2.9414465427398682</v>
      </c>
      <c r="J802">
        <v>2.1170830354094505E-2</v>
      </c>
      <c r="K802">
        <v>12501</v>
      </c>
      <c r="L802">
        <v>-1.6325235366821289E-2</v>
      </c>
      <c r="M802">
        <v>-0.55810457468032837</v>
      </c>
      <c r="N802">
        <v>113323</v>
      </c>
      <c r="O802">
        <v>2.2757422178983688E-2</v>
      </c>
      <c r="P802">
        <v>-4.549114778637886E-2</v>
      </c>
      <c r="Q802">
        <v>-3.1676936894655228E-2</v>
      </c>
      <c r="R802">
        <v>-1.6325235366821289E-2</v>
      </c>
      <c r="S802">
        <v>-9.7535410895943642E-4</v>
      </c>
      <c r="T802">
        <v>1.2840677052736282E-2</v>
      </c>
      <c r="U802" t="s">
        <v>18</v>
      </c>
      <c r="V802" t="s">
        <v>18</v>
      </c>
      <c r="W802">
        <v>101.73048400878906</v>
      </c>
    </row>
    <row r="803" spans="1:23" x14ac:dyDescent="0.25">
      <c r="A803" s="48" t="str">
        <f t="shared" si="12"/>
        <v>42185AllN/A_17SmartAC-onlyAll</v>
      </c>
      <c r="B803" s="7" t="s">
        <v>18</v>
      </c>
      <c r="C803" s="35">
        <v>42185</v>
      </c>
      <c r="D803">
        <v>17</v>
      </c>
      <c r="E803" t="s">
        <v>32</v>
      </c>
      <c r="F803">
        <v>2.9251213073730469</v>
      </c>
      <c r="G803">
        <v>8.3484258502721786E-3</v>
      </c>
      <c r="H803">
        <v>100822</v>
      </c>
      <c r="I803">
        <v>2.9414465427398682</v>
      </c>
      <c r="J803">
        <v>2.1170830354094505E-2</v>
      </c>
      <c r="K803">
        <v>12501</v>
      </c>
      <c r="L803">
        <v>-1.6325235366821289E-2</v>
      </c>
      <c r="M803">
        <v>-0.55810457468032837</v>
      </c>
      <c r="N803">
        <v>113323</v>
      </c>
      <c r="O803">
        <v>2.2757422178983688E-2</v>
      </c>
      <c r="P803">
        <v>-4.549114778637886E-2</v>
      </c>
      <c r="Q803">
        <v>-3.1676936894655228E-2</v>
      </c>
      <c r="R803">
        <v>-1.6325235366821289E-2</v>
      </c>
      <c r="S803">
        <v>-9.7535410895943642E-4</v>
      </c>
      <c r="T803">
        <v>1.2840677052736282E-2</v>
      </c>
      <c r="U803" t="s">
        <v>102</v>
      </c>
      <c r="V803" t="s">
        <v>18</v>
      </c>
      <c r="W803">
        <v>101.73048400878906</v>
      </c>
    </row>
    <row r="804" spans="1:23" x14ac:dyDescent="0.25">
      <c r="A804" s="48" t="str">
        <f t="shared" si="12"/>
        <v>42185AllN/A_18AllAll</v>
      </c>
      <c r="B804" t="s">
        <v>18</v>
      </c>
      <c r="C804" s="35">
        <v>42185</v>
      </c>
      <c r="D804">
        <v>18</v>
      </c>
      <c r="E804" t="s">
        <v>32</v>
      </c>
      <c r="F804">
        <v>3.2067999839782715</v>
      </c>
      <c r="G804">
        <v>8.2338182255625725E-3</v>
      </c>
      <c r="H804">
        <v>100822</v>
      </c>
      <c r="I804">
        <v>3.2331929206848145</v>
      </c>
      <c r="J804">
        <v>2.1035328507423401E-2</v>
      </c>
      <c r="K804">
        <v>12501</v>
      </c>
      <c r="L804">
        <v>-2.6392936706542969E-2</v>
      </c>
      <c r="M804">
        <v>-0.82303035259246826</v>
      </c>
      <c r="N804">
        <v>113323</v>
      </c>
      <c r="O804">
        <v>2.2589396685361862E-2</v>
      </c>
      <c r="P804">
        <v>-5.5343508720397949E-2</v>
      </c>
      <c r="Q804">
        <v>-4.1631292551755905E-2</v>
      </c>
      <c r="R804">
        <v>-2.6392936706542969E-2</v>
      </c>
      <c r="S804">
        <v>-1.1156388558447361E-2</v>
      </c>
      <c r="T804">
        <v>2.5576341431587934E-3</v>
      </c>
      <c r="U804" t="s">
        <v>18</v>
      </c>
      <c r="V804" t="s">
        <v>18</v>
      </c>
      <c r="W804">
        <v>100.18220520019531</v>
      </c>
    </row>
    <row r="805" spans="1:23" x14ac:dyDescent="0.25">
      <c r="A805" s="48" t="str">
        <f t="shared" si="12"/>
        <v>42185AllN/A_18SmartAC-onlyAll</v>
      </c>
      <c r="B805" t="s">
        <v>18</v>
      </c>
      <c r="C805" s="35">
        <v>42185</v>
      </c>
      <c r="D805">
        <v>18</v>
      </c>
      <c r="E805" t="s">
        <v>32</v>
      </c>
      <c r="F805">
        <v>3.2067999839782715</v>
      </c>
      <c r="G805">
        <v>8.2338182255625725E-3</v>
      </c>
      <c r="H805">
        <v>100822</v>
      </c>
      <c r="I805">
        <v>3.2331929206848145</v>
      </c>
      <c r="J805">
        <v>2.1035328507423401E-2</v>
      </c>
      <c r="K805">
        <v>12501</v>
      </c>
      <c r="L805">
        <v>-2.6392936706542969E-2</v>
      </c>
      <c r="M805">
        <v>-0.82303035259246826</v>
      </c>
      <c r="N805">
        <v>113323</v>
      </c>
      <c r="O805">
        <v>2.2589396685361862E-2</v>
      </c>
      <c r="P805">
        <v>-5.5343508720397949E-2</v>
      </c>
      <c r="Q805">
        <v>-4.1631292551755905E-2</v>
      </c>
      <c r="R805">
        <v>-2.6392936706542969E-2</v>
      </c>
      <c r="S805">
        <v>-1.1156388558447361E-2</v>
      </c>
      <c r="T805">
        <v>2.5576341431587934E-3</v>
      </c>
      <c r="U805" t="s">
        <v>102</v>
      </c>
      <c r="V805" t="s">
        <v>18</v>
      </c>
      <c r="W805">
        <v>100.18220520019531</v>
      </c>
    </row>
    <row r="806" spans="1:23" x14ac:dyDescent="0.25">
      <c r="A806" s="48" t="str">
        <f t="shared" si="12"/>
        <v>42185AllN/A_19AllAll</v>
      </c>
      <c r="B806" s="7" t="s">
        <v>18</v>
      </c>
      <c r="C806" s="35">
        <v>42185</v>
      </c>
      <c r="D806">
        <v>19</v>
      </c>
      <c r="E806" t="s">
        <v>32</v>
      </c>
      <c r="F806">
        <v>3.3586864471435547</v>
      </c>
      <c r="G806">
        <v>8.0522876232862473E-3</v>
      </c>
      <c r="H806">
        <v>100822</v>
      </c>
      <c r="I806">
        <v>3.173274040222168</v>
      </c>
      <c r="J806">
        <v>1.9430169835686684E-2</v>
      </c>
      <c r="K806">
        <v>12501</v>
      </c>
      <c r="L806">
        <v>0.18541240692138672</v>
      </c>
      <c r="M806">
        <v>5.5203843116760254</v>
      </c>
      <c r="N806">
        <v>113323</v>
      </c>
      <c r="O806">
        <v>2.1032614633440971E-2</v>
      </c>
      <c r="P806">
        <v>0.15845701098442078</v>
      </c>
      <c r="Q806">
        <v>0.17122422158718109</v>
      </c>
      <c r="R806">
        <v>0.18541240692138672</v>
      </c>
      <c r="S806">
        <v>0.19959890842437744</v>
      </c>
      <c r="T806">
        <v>0.21236780285835266</v>
      </c>
      <c r="U806" t="s">
        <v>18</v>
      </c>
      <c r="V806" t="s">
        <v>18</v>
      </c>
      <c r="W806">
        <v>96.81805419921875</v>
      </c>
    </row>
    <row r="807" spans="1:23" x14ac:dyDescent="0.25">
      <c r="A807" s="48" t="str">
        <f t="shared" si="12"/>
        <v>42185AllN/A_19SmartAC-onlyAll</v>
      </c>
      <c r="B807" s="7" t="s">
        <v>18</v>
      </c>
      <c r="C807" s="35">
        <v>42185</v>
      </c>
      <c r="D807">
        <v>19</v>
      </c>
      <c r="E807" t="s">
        <v>32</v>
      </c>
      <c r="F807">
        <v>3.3586864471435547</v>
      </c>
      <c r="G807">
        <v>8.0522876232862473E-3</v>
      </c>
      <c r="H807">
        <v>100822</v>
      </c>
      <c r="I807">
        <v>3.173274040222168</v>
      </c>
      <c r="J807">
        <v>1.9430169835686684E-2</v>
      </c>
      <c r="K807">
        <v>12501</v>
      </c>
      <c r="L807">
        <v>0.18541240692138672</v>
      </c>
      <c r="M807">
        <v>5.5203843116760254</v>
      </c>
      <c r="N807">
        <v>113323</v>
      </c>
      <c r="O807">
        <v>2.1032614633440971E-2</v>
      </c>
      <c r="P807">
        <v>0.15845701098442078</v>
      </c>
      <c r="Q807">
        <v>0.17122422158718109</v>
      </c>
      <c r="R807">
        <v>0.18541240692138672</v>
      </c>
      <c r="S807">
        <v>0.19959890842437744</v>
      </c>
      <c r="T807">
        <v>0.21236780285835266</v>
      </c>
      <c r="U807" t="s">
        <v>102</v>
      </c>
      <c r="V807" t="s">
        <v>18</v>
      </c>
      <c r="W807">
        <v>96.81805419921875</v>
      </c>
    </row>
    <row r="808" spans="1:23" x14ac:dyDescent="0.25">
      <c r="A808" s="48" t="str">
        <f t="shared" si="12"/>
        <v>42185AllN/A_20AllAll</v>
      </c>
      <c r="B808" t="s">
        <v>18</v>
      </c>
      <c r="C808" s="35">
        <v>42185</v>
      </c>
      <c r="D808">
        <v>20</v>
      </c>
      <c r="E808" t="s">
        <v>32</v>
      </c>
      <c r="F808">
        <v>3.2870221138000488</v>
      </c>
      <c r="G808">
        <v>7.7881994657218456E-3</v>
      </c>
      <c r="H808">
        <v>100822</v>
      </c>
      <c r="I808">
        <v>2.738405704498291</v>
      </c>
      <c r="J808">
        <v>1.701265387237072E-2</v>
      </c>
      <c r="K808">
        <v>12501</v>
      </c>
      <c r="L808">
        <v>0.54861640930175781</v>
      </c>
      <c r="M808">
        <v>16.690378189086914</v>
      </c>
      <c r="N808">
        <v>113323</v>
      </c>
      <c r="O808">
        <v>1.8710596486926079E-2</v>
      </c>
      <c r="P808">
        <v>0.52463692426681519</v>
      </c>
      <c r="Q808">
        <v>0.53599458932876587</v>
      </c>
      <c r="R808">
        <v>0.54861640930175781</v>
      </c>
      <c r="S808">
        <v>0.5612366795539856</v>
      </c>
      <c r="T808">
        <v>0.57259589433670044</v>
      </c>
      <c r="U808" t="s">
        <v>18</v>
      </c>
      <c r="V808" t="s">
        <v>18</v>
      </c>
      <c r="W808">
        <v>91.827789306640625</v>
      </c>
    </row>
    <row r="809" spans="1:23" x14ac:dyDescent="0.25">
      <c r="A809" s="48" t="str">
        <f t="shared" si="12"/>
        <v>42185AllN/A_20SmartAC-onlyAll</v>
      </c>
      <c r="B809" t="s">
        <v>18</v>
      </c>
      <c r="C809" s="35">
        <v>42185</v>
      </c>
      <c r="D809">
        <v>20</v>
      </c>
      <c r="E809" t="s">
        <v>32</v>
      </c>
      <c r="F809">
        <v>3.2870221138000488</v>
      </c>
      <c r="G809">
        <v>7.7881994657218456E-3</v>
      </c>
      <c r="H809">
        <v>100822</v>
      </c>
      <c r="I809">
        <v>2.738405704498291</v>
      </c>
      <c r="J809">
        <v>1.701265387237072E-2</v>
      </c>
      <c r="K809">
        <v>12501</v>
      </c>
      <c r="L809">
        <v>0.54861640930175781</v>
      </c>
      <c r="M809">
        <v>16.690378189086914</v>
      </c>
      <c r="N809">
        <v>113323</v>
      </c>
      <c r="O809">
        <v>1.8710596486926079E-2</v>
      </c>
      <c r="P809">
        <v>0.52463692426681519</v>
      </c>
      <c r="Q809">
        <v>0.53599458932876587</v>
      </c>
      <c r="R809">
        <v>0.54861640930175781</v>
      </c>
      <c r="S809">
        <v>0.5612366795539856</v>
      </c>
      <c r="T809">
        <v>0.57259589433670044</v>
      </c>
      <c r="U809" t="s">
        <v>102</v>
      </c>
      <c r="V809" t="s">
        <v>18</v>
      </c>
      <c r="W809">
        <v>91.827789306640625</v>
      </c>
    </row>
    <row r="810" spans="1:23" x14ac:dyDescent="0.25">
      <c r="A810" s="48" t="str">
        <f t="shared" si="12"/>
        <v>42185AllN/A_21AllAll</v>
      </c>
      <c r="B810" s="7" t="s">
        <v>18</v>
      </c>
      <c r="C810" s="35">
        <v>42185</v>
      </c>
      <c r="D810">
        <v>21</v>
      </c>
      <c r="E810" t="s">
        <v>32</v>
      </c>
      <c r="F810">
        <v>3.0465781688690186</v>
      </c>
      <c r="G810">
        <v>7.3617445304989815E-3</v>
      </c>
      <c r="H810">
        <v>100822</v>
      </c>
      <c r="I810">
        <v>3.2512454986572266</v>
      </c>
      <c r="J810">
        <v>1.9297037273645401E-2</v>
      </c>
      <c r="K810">
        <v>12501</v>
      </c>
      <c r="L810">
        <v>-0.20466732978820801</v>
      </c>
      <c r="M810">
        <v>-6.7179412841796875</v>
      </c>
      <c r="N810">
        <v>113323</v>
      </c>
      <c r="O810">
        <v>2.065359428524971E-2</v>
      </c>
      <c r="P810">
        <v>-0.2311369776725769</v>
      </c>
      <c r="Q810">
        <v>-0.2185998260974884</v>
      </c>
      <c r="R810">
        <v>-0.20466732978820801</v>
      </c>
      <c r="S810">
        <v>-0.19073648750782013</v>
      </c>
      <c r="T810">
        <v>-0.17819768190383911</v>
      </c>
      <c r="U810" t="s">
        <v>18</v>
      </c>
      <c r="V810" t="s">
        <v>18</v>
      </c>
      <c r="W810">
        <v>87.59051513671875</v>
      </c>
    </row>
    <row r="811" spans="1:23" x14ac:dyDescent="0.25">
      <c r="A811" s="48" t="str">
        <f t="shared" si="12"/>
        <v>42185AllN/A_21SmartAC-onlyAll</v>
      </c>
      <c r="B811" s="7" t="s">
        <v>18</v>
      </c>
      <c r="C811" s="35">
        <v>42185</v>
      </c>
      <c r="D811">
        <v>21</v>
      </c>
      <c r="E811" t="s">
        <v>32</v>
      </c>
      <c r="F811">
        <v>3.0465781688690186</v>
      </c>
      <c r="G811">
        <v>7.3617445304989815E-3</v>
      </c>
      <c r="H811">
        <v>100822</v>
      </c>
      <c r="I811">
        <v>3.2512454986572266</v>
      </c>
      <c r="J811">
        <v>1.9297037273645401E-2</v>
      </c>
      <c r="K811">
        <v>12501</v>
      </c>
      <c r="L811">
        <v>-0.20466732978820801</v>
      </c>
      <c r="M811">
        <v>-6.7179412841796875</v>
      </c>
      <c r="N811">
        <v>113323</v>
      </c>
      <c r="O811">
        <v>2.065359428524971E-2</v>
      </c>
      <c r="P811">
        <v>-0.2311369776725769</v>
      </c>
      <c r="Q811">
        <v>-0.2185998260974884</v>
      </c>
      <c r="R811">
        <v>-0.20466732978820801</v>
      </c>
      <c r="S811">
        <v>-0.19073648750782013</v>
      </c>
      <c r="T811">
        <v>-0.17819768190383911</v>
      </c>
      <c r="U811" t="s">
        <v>102</v>
      </c>
      <c r="V811" t="s">
        <v>18</v>
      </c>
      <c r="W811">
        <v>87.59051513671875</v>
      </c>
    </row>
    <row r="812" spans="1:23" x14ac:dyDescent="0.25">
      <c r="A812" s="48" t="str">
        <f t="shared" si="12"/>
        <v>42185AllN/A_22AllAll</v>
      </c>
      <c r="B812" t="s">
        <v>18</v>
      </c>
      <c r="C812" s="35">
        <v>42185</v>
      </c>
      <c r="D812">
        <v>22</v>
      </c>
      <c r="E812" t="s">
        <v>32</v>
      </c>
      <c r="F812">
        <v>2.7640430927276611</v>
      </c>
      <c r="G812">
        <v>6.9385874085128307E-3</v>
      </c>
      <c r="H812">
        <v>100822</v>
      </c>
      <c r="I812">
        <v>2.9449503421783447</v>
      </c>
      <c r="J812">
        <v>1.8597448244690895E-2</v>
      </c>
      <c r="K812">
        <v>12501</v>
      </c>
      <c r="L812">
        <v>-0.18090724945068359</v>
      </c>
      <c r="M812">
        <v>-6.5450229644775391</v>
      </c>
      <c r="N812">
        <v>113323</v>
      </c>
      <c r="O812">
        <v>1.9849661737680435E-2</v>
      </c>
      <c r="P812">
        <v>-0.20634657144546509</v>
      </c>
      <c r="Q812">
        <v>-0.1942974328994751</v>
      </c>
      <c r="R812">
        <v>-0.18090724945068359</v>
      </c>
      <c r="S812">
        <v>-0.16751864552497864</v>
      </c>
      <c r="T812">
        <v>-0.1554679274559021</v>
      </c>
      <c r="U812" t="s">
        <v>18</v>
      </c>
      <c r="V812" t="s">
        <v>18</v>
      </c>
      <c r="W812">
        <v>84.588180541992188</v>
      </c>
    </row>
    <row r="813" spans="1:23" x14ac:dyDescent="0.25">
      <c r="A813" s="48" t="str">
        <f t="shared" si="12"/>
        <v>42185AllN/A_22SmartAC-onlyAll</v>
      </c>
      <c r="B813" t="s">
        <v>18</v>
      </c>
      <c r="C813" s="35">
        <v>42185</v>
      </c>
      <c r="D813">
        <v>22</v>
      </c>
      <c r="E813" t="s">
        <v>32</v>
      </c>
      <c r="F813">
        <v>2.7640430927276611</v>
      </c>
      <c r="G813">
        <v>6.9385874085128307E-3</v>
      </c>
      <c r="H813">
        <v>100822</v>
      </c>
      <c r="I813">
        <v>2.9449503421783447</v>
      </c>
      <c r="J813">
        <v>1.8597448244690895E-2</v>
      </c>
      <c r="K813">
        <v>12501</v>
      </c>
      <c r="L813">
        <v>-0.18090724945068359</v>
      </c>
      <c r="M813">
        <v>-6.5450229644775391</v>
      </c>
      <c r="N813">
        <v>113323</v>
      </c>
      <c r="O813">
        <v>1.9849661737680435E-2</v>
      </c>
      <c r="P813">
        <v>-0.20634657144546509</v>
      </c>
      <c r="Q813">
        <v>-0.1942974328994751</v>
      </c>
      <c r="R813">
        <v>-0.18090724945068359</v>
      </c>
      <c r="S813">
        <v>-0.16751864552497864</v>
      </c>
      <c r="T813">
        <v>-0.1554679274559021</v>
      </c>
      <c r="U813" t="s">
        <v>102</v>
      </c>
      <c r="V813" t="s">
        <v>18</v>
      </c>
      <c r="W813">
        <v>84.588180541992188</v>
      </c>
    </row>
    <row r="814" spans="1:23" x14ac:dyDescent="0.25">
      <c r="A814" s="48" t="str">
        <f t="shared" si="12"/>
        <v>42185AllN/A_23AllAll</v>
      </c>
      <c r="B814" s="7" t="s">
        <v>18</v>
      </c>
      <c r="C814" s="35">
        <v>42185</v>
      </c>
      <c r="D814">
        <v>23</v>
      </c>
      <c r="E814" t="s">
        <v>32</v>
      </c>
      <c r="F814">
        <v>2.3010895252227783</v>
      </c>
      <c r="G814">
        <v>6.3539142720401287E-3</v>
      </c>
      <c r="H814">
        <v>100822</v>
      </c>
      <c r="I814">
        <v>2.3771481513977051</v>
      </c>
      <c r="J814">
        <v>1.6803758218884468E-2</v>
      </c>
      <c r="K814">
        <v>12501</v>
      </c>
      <c r="L814">
        <v>-7.6058626174926758E-2</v>
      </c>
      <c r="M814">
        <v>-3.3053309917449951</v>
      </c>
      <c r="N814">
        <v>113323</v>
      </c>
      <c r="O814">
        <v>1.796492375433445E-2</v>
      </c>
      <c r="P814">
        <v>-9.9082469940185547E-2</v>
      </c>
      <c r="Q814">
        <v>-8.8177405297756195E-2</v>
      </c>
      <c r="R814">
        <v>-7.6058626174926758E-2</v>
      </c>
      <c r="S814">
        <v>-6.3941285014152527E-2</v>
      </c>
      <c r="T814">
        <v>-5.303477868437767E-2</v>
      </c>
      <c r="U814" t="s">
        <v>18</v>
      </c>
      <c r="V814" t="s">
        <v>18</v>
      </c>
      <c r="W814">
        <v>82.5345458984375</v>
      </c>
    </row>
    <row r="815" spans="1:23" x14ac:dyDescent="0.25">
      <c r="A815" s="48" t="str">
        <f t="shared" si="12"/>
        <v>42185AllN/A_23SmartAC-onlyAll</v>
      </c>
      <c r="B815" s="7" t="s">
        <v>18</v>
      </c>
      <c r="C815" s="35">
        <v>42185</v>
      </c>
      <c r="D815">
        <v>23</v>
      </c>
      <c r="E815" t="s">
        <v>32</v>
      </c>
      <c r="F815">
        <v>2.3010895252227783</v>
      </c>
      <c r="G815">
        <v>6.3539142720401287E-3</v>
      </c>
      <c r="H815">
        <v>100822</v>
      </c>
      <c r="I815">
        <v>2.3771481513977051</v>
      </c>
      <c r="J815">
        <v>1.6803758218884468E-2</v>
      </c>
      <c r="K815">
        <v>12501</v>
      </c>
      <c r="L815">
        <v>-7.6058626174926758E-2</v>
      </c>
      <c r="M815">
        <v>-3.3053309917449951</v>
      </c>
      <c r="N815">
        <v>113323</v>
      </c>
      <c r="O815">
        <v>1.796492375433445E-2</v>
      </c>
      <c r="P815">
        <v>-9.9082469940185547E-2</v>
      </c>
      <c r="Q815">
        <v>-8.8177405297756195E-2</v>
      </c>
      <c r="R815">
        <v>-7.6058626174926758E-2</v>
      </c>
      <c r="S815">
        <v>-6.3941285014152527E-2</v>
      </c>
      <c r="T815">
        <v>-5.303477868437767E-2</v>
      </c>
      <c r="U815" t="s">
        <v>102</v>
      </c>
      <c r="V815" t="s">
        <v>18</v>
      </c>
      <c r="W815">
        <v>82.5345458984375</v>
      </c>
    </row>
    <row r="816" spans="1:23" x14ac:dyDescent="0.25">
      <c r="A816" s="48" t="str">
        <f t="shared" si="12"/>
        <v>42185AllN/A_24AllAll</v>
      </c>
      <c r="B816" t="s">
        <v>18</v>
      </c>
      <c r="C816" s="35">
        <v>42185</v>
      </c>
      <c r="D816">
        <v>24</v>
      </c>
      <c r="E816" t="s">
        <v>32</v>
      </c>
      <c r="F816">
        <v>1.8453514575958252</v>
      </c>
      <c r="G816">
        <v>5.70673868060112E-3</v>
      </c>
      <c r="H816">
        <v>100822</v>
      </c>
      <c r="I816">
        <v>1.8917500972747803</v>
      </c>
      <c r="J816">
        <v>1.5051534399390221E-2</v>
      </c>
      <c r="K816">
        <v>12501</v>
      </c>
      <c r="L816">
        <v>-4.6398639678955078E-2</v>
      </c>
      <c r="M816">
        <v>-2.514352560043335</v>
      </c>
      <c r="N816">
        <v>113323</v>
      </c>
      <c r="O816">
        <v>1.6097066923975945E-2</v>
      </c>
      <c r="P816">
        <v>-6.7028641700744629E-2</v>
      </c>
      <c r="Q816">
        <v>-5.7257398962974548E-2</v>
      </c>
      <c r="R816">
        <v>-4.6398639678955078E-2</v>
      </c>
      <c r="S816">
        <v>-3.5541169345378876E-2</v>
      </c>
      <c r="T816">
        <v>-2.5768639519810677E-2</v>
      </c>
      <c r="U816" t="s">
        <v>18</v>
      </c>
      <c r="V816" t="s">
        <v>18</v>
      </c>
      <c r="W816">
        <v>80.806129455566406</v>
      </c>
    </row>
    <row r="817" spans="1:23" x14ac:dyDescent="0.25">
      <c r="A817" s="48" t="str">
        <f t="shared" si="12"/>
        <v>42185AllN/A_24SmartAC-onlyAll</v>
      </c>
      <c r="B817" t="s">
        <v>18</v>
      </c>
      <c r="C817" s="35">
        <v>42185</v>
      </c>
      <c r="D817">
        <v>24</v>
      </c>
      <c r="E817" t="s">
        <v>32</v>
      </c>
      <c r="F817">
        <v>1.8453514575958252</v>
      </c>
      <c r="G817">
        <v>5.70673868060112E-3</v>
      </c>
      <c r="H817">
        <v>100822</v>
      </c>
      <c r="I817">
        <v>1.8917500972747803</v>
      </c>
      <c r="J817">
        <v>1.5051534399390221E-2</v>
      </c>
      <c r="K817">
        <v>12501</v>
      </c>
      <c r="L817">
        <v>-4.6398639678955078E-2</v>
      </c>
      <c r="M817">
        <v>-2.514352560043335</v>
      </c>
      <c r="N817">
        <v>113323</v>
      </c>
      <c r="O817">
        <v>1.6097066923975945E-2</v>
      </c>
      <c r="P817">
        <v>-6.7028641700744629E-2</v>
      </c>
      <c r="Q817">
        <v>-5.7257398962974548E-2</v>
      </c>
      <c r="R817">
        <v>-4.6398639678955078E-2</v>
      </c>
      <c r="S817">
        <v>-3.5541169345378876E-2</v>
      </c>
      <c r="T817">
        <v>-2.5768639519810677E-2</v>
      </c>
      <c r="U817" t="s">
        <v>102</v>
      </c>
      <c r="V817" t="s">
        <v>18</v>
      </c>
      <c r="W817">
        <v>80.806129455566406</v>
      </c>
    </row>
    <row r="818" spans="1:23" x14ac:dyDescent="0.25">
      <c r="A818" s="48" t="str">
        <f t="shared" si="12"/>
        <v>42186AllN/A_1AllAll</v>
      </c>
      <c r="B818" s="7" t="s">
        <v>18</v>
      </c>
      <c r="C818" s="35">
        <v>42186</v>
      </c>
      <c r="D818">
        <v>1</v>
      </c>
      <c r="E818" t="s">
        <v>32</v>
      </c>
      <c r="F818">
        <v>1.5050767660140991</v>
      </c>
      <c r="G818">
        <v>5.1645343191921711E-3</v>
      </c>
      <c r="H818">
        <v>100733</v>
      </c>
      <c r="I818">
        <v>1.5123246908187866</v>
      </c>
      <c r="J818">
        <v>1.2707533314824104E-2</v>
      </c>
      <c r="K818">
        <v>12485</v>
      </c>
      <c r="L818">
        <v>-7.2479248046875E-3</v>
      </c>
      <c r="M818">
        <v>-0.48156511783599854</v>
      </c>
      <c r="N818">
        <v>113218</v>
      </c>
      <c r="O818">
        <v>1.3716916553676128E-2</v>
      </c>
      <c r="P818">
        <v>-2.4827525019645691E-2</v>
      </c>
      <c r="Q818">
        <v>-1.6501082107424736E-2</v>
      </c>
      <c r="R818">
        <v>-7.2479248046875E-3</v>
      </c>
      <c r="S818">
        <v>2.004135400056839E-3</v>
      </c>
      <c r="T818">
        <v>1.0331675410270691E-2</v>
      </c>
      <c r="U818" t="s">
        <v>18</v>
      </c>
      <c r="V818" t="s">
        <v>18</v>
      </c>
      <c r="W818">
        <v>79.186111450195313</v>
      </c>
    </row>
    <row r="819" spans="1:23" x14ac:dyDescent="0.25">
      <c r="A819" s="48" t="str">
        <f t="shared" si="12"/>
        <v>42186AllN/A_1SmartAC-onlyAll</v>
      </c>
      <c r="B819" s="7" t="s">
        <v>18</v>
      </c>
      <c r="C819" s="35">
        <v>42186</v>
      </c>
      <c r="D819">
        <v>1</v>
      </c>
      <c r="E819" t="s">
        <v>32</v>
      </c>
      <c r="F819">
        <v>1.5050767660140991</v>
      </c>
      <c r="G819">
        <v>5.1645343191921711E-3</v>
      </c>
      <c r="H819">
        <v>100733</v>
      </c>
      <c r="I819">
        <v>1.5123246908187866</v>
      </c>
      <c r="J819">
        <v>1.2707533314824104E-2</v>
      </c>
      <c r="K819">
        <v>12485</v>
      </c>
      <c r="L819">
        <v>-7.2479248046875E-3</v>
      </c>
      <c r="M819">
        <v>-0.48156511783599854</v>
      </c>
      <c r="N819">
        <v>113218</v>
      </c>
      <c r="O819">
        <v>1.3716916553676128E-2</v>
      </c>
      <c r="P819">
        <v>-2.4827525019645691E-2</v>
      </c>
      <c r="Q819">
        <v>-1.6501082107424736E-2</v>
      </c>
      <c r="R819">
        <v>-7.2479248046875E-3</v>
      </c>
      <c r="S819">
        <v>2.004135400056839E-3</v>
      </c>
      <c r="T819">
        <v>1.0331675410270691E-2</v>
      </c>
      <c r="U819" t="s">
        <v>102</v>
      </c>
      <c r="V819" t="s">
        <v>18</v>
      </c>
      <c r="W819">
        <v>79.186111450195313</v>
      </c>
    </row>
    <row r="820" spans="1:23" x14ac:dyDescent="0.25">
      <c r="A820" s="48" t="str">
        <f t="shared" si="12"/>
        <v>42186AllN/A_2AllAll</v>
      </c>
      <c r="B820" t="s">
        <v>18</v>
      </c>
      <c r="C820" s="35">
        <v>42186</v>
      </c>
      <c r="D820">
        <v>2</v>
      </c>
      <c r="E820" t="s">
        <v>32</v>
      </c>
      <c r="F820">
        <v>1.2634749412536621</v>
      </c>
      <c r="G820">
        <v>4.523145966231823E-3</v>
      </c>
      <c r="H820">
        <v>100733</v>
      </c>
      <c r="I820">
        <v>1.2774345874786377</v>
      </c>
      <c r="J820">
        <v>1.1406613513827324E-2</v>
      </c>
      <c r="K820">
        <v>12485</v>
      </c>
      <c r="L820">
        <v>-1.3959646224975586E-2</v>
      </c>
      <c r="M820">
        <v>-1.1048613786697388</v>
      </c>
      <c r="N820">
        <v>113218</v>
      </c>
      <c r="O820">
        <v>1.2270684354007244E-2</v>
      </c>
      <c r="P820">
        <v>-2.968575619161129E-2</v>
      </c>
      <c r="Q820">
        <v>-2.2237204015254974E-2</v>
      </c>
      <c r="R820">
        <v>-1.3959646224975586E-2</v>
      </c>
      <c r="S820">
        <v>-5.6830695830285549E-3</v>
      </c>
      <c r="T820">
        <v>1.7664628103375435E-3</v>
      </c>
      <c r="U820" t="s">
        <v>18</v>
      </c>
      <c r="V820" t="s">
        <v>18</v>
      </c>
      <c r="W820">
        <v>76.599472045898438</v>
      </c>
    </row>
    <row r="821" spans="1:23" x14ac:dyDescent="0.25">
      <c r="A821" s="48" t="str">
        <f t="shared" si="12"/>
        <v>42186AllN/A_2SmartAC-onlyAll</v>
      </c>
      <c r="B821" t="s">
        <v>18</v>
      </c>
      <c r="C821" s="35">
        <v>42186</v>
      </c>
      <c r="D821">
        <v>2</v>
      </c>
      <c r="E821" t="s">
        <v>32</v>
      </c>
      <c r="F821">
        <v>1.2634749412536621</v>
      </c>
      <c r="G821">
        <v>4.523145966231823E-3</v>
      </c>
      <c r="H821">
        <v>100733</v>
      </c>
      <c r="I821">
        <v>1.2774345874786377</v>
      </c>
      <c r="J821">
        <v>1.1406613513827324E-2</v>
      </c>
      <c r="K821">
        <v>12485</v>
      </c>
      <c r="L821">
        <v>-1.3959646224975586E-2</v>
      </c>
      <c r="M821">
        <v>-1.1048613786697388</v>
      </c>
      <c r="N821">
        <v>113218</v>
      </c>
      <c r="O821">
        <v>1.2270684354007244E-2</v>
      </c>
      <c r="P821">
        <v>-2.968575619161129E-2</v>
      </c>
      <c r="Q821">
        <v>-2.2237204015254974E-2</v>
      </c>
      <c r="R821">
        <v>-1.3959646224975586E-2</v>
      </c>
      <c r="S821">
        <v>-5.6830695830285549E-3</v>
      </c>
      <c r="T821">
        <v>1.7664628103375435E-3</v>
      </c>
      <c r="U821" t="s">
        <v>102</v>
      </c>
      <c r="V821" t="s">
        <v>18</v>
      </c>
      <c r="W821">
        <v>76.599472045898438</v>
      </c>
    </row>
    <row r="822" spans="1:23" x14ac:dyDescent="0.25">
      <c r="A822" s="48" t="str">
        <f t="shared" si="12"/>
        <v>42186AllN/A_3AllAll</v>
      </c>
      <c r="B822" s="7" t="s">
        <v>18</v>
      </c>
      <c r="C822" s="35">
        <v>42186</v>
      </c>
      <c r="D822">
        <v>3</v>
      </c>
      <c r="E822" t="s">
        <v>32</v>
      </c>
      <c r="F822">
        <v>1.0980064868927002</v>
      </c>
      <c r="G822">
        <v>4.0145497769117355E-3</v>
      </c>
      <c r="H822">
        <v>100733</v>
      </c>
      <c r="I822">
        <v>1.1024940013885498</v>
      </c>
      <c r="J822">
        <v>9.943770244717598E-3</v>
      </c>
      <c r="K822">
        <v>12485</v>
      </c>
      <c r="L822">
        <v>-4.4875144958496094E-3</v>
      </c>
      <c r="M822">
        <v>-0.40869653224945068</v>
      </c>
      <c r="N822">
        <v>113218</v>
      </c>
      <c r="O822">
        <v>1.0723579674959183E-2</v>
      </c>
      <c r="P822">
        <v>-1.8230853602290154E-2</v>
      </c>
      <c r="Q822">
        <v>-1.1721426621079445E-2</v>
      </c>
      <c r="R822">
        <v>-4.4875144958496094E-3</v>
      </c>
      <c r="S822">
        <v>2.7455398812890053E-3</v>
      </c>
      <c r="T822">
        <v>9.2558255419135094E-3</v>
      </c>
      <c r="U822" t="s">
        <v>18</v>
      </c>
      <c r="V822" t="s">
        <v>18</v>
      </c>
      <c r="W822">
        <v>74.879653930664062</v>
      </c>
    </row>
    <row r="823" spans="1:23" x14ac:dyDescent="0.25">
      <c r="A823" s="48" t="str">
        <f t="shared" si="12"/>
        <v>42186AllN/A_3SmartAC-onlyAll</v>
      </c>
      <c r="B823" s="7" t="s">
        <v>18</v>
      </c>
      <c r="C823" s="35">
        <v>42186</v>
      </c>
      <c r="D823">
        <v>3</v>
      </c>
      <c r="E823" t="s">
        <v>32</v>
      </c>
      <c r="F823">
        <v>1.0980064868927002</v>
      </c>
      <c r="G823">
        <v>4.0145497769117355E-3</v>
      </c>
      <c r="H823">
        <v>100733</v>
      </c>
      <c r="I823">
        <v>1.1024940013885498</v>
      </c>
      <c r="J823">
        <v>9.943770244717598E-3</v>
      </c>
      <c r="K823">
        <v>12485</v>
      </c>
      <c r="L823">
        <v>-4.4875144958496094E-3</v>
      </c>
      <c r="M823">
        <v>-0.40869653224945068</v>
      </c>
      <c r="N823">
        <v>113218</v>
      </c>
      <c r="O823">
        <v>1.0723579674959183E-2</v>
      </c>
      <c r="P823">
        <v>-1.8230853602290154E-2</v>
      </c>
      <c r="Q823">
        <v>-1.1721426621079445E-2</v>
      </c>
      <c r="R823">
        <v>-4.4875144958496094E-3</v>
      </c>
      <c r="S823">
        <v>2.7455398812890053E-3</v>
      </c>
      <c r="T823">
        <v>9.2558255419135094E-3</v>
      </c>
      <c r="U823" t="s">
        <v>102</v>
      </c>
      <c r="V823" t="s">
        <v>18</v>
      </c>
      <c r="W823">
        <v>74.879653930664062</v>
      </c>
    </row>
    <row r="824" spans="1:23" x14ac:dyDescent="0.25">
      <c r="A824" s="48" t="str">
        <f t="shared" si="12"/>
        <v>42186AllN/A_4AllAll</v>
      </c>
      <c r="B824" t="s">
        <v>18</v>
      </c>
      <c r="C824" s="35">
        <v>42186</v>
      </c>
      <c r="D824">
        <v>4</v>
      </c>
      <c r="E824" t="s">
        <v>32</v>
      </c>
      <c r="F824">
        <v>0.98498779535293579</v>
      </c>
      <c r="G824">
        <v>3.586926031857729E-3</v>
      </c>
      <c r="H824">
        <v>100733</v>
      </c>
      <c r="I824">
        <v>0.9882931113243103</v>
      </c>
      <c r="J824">
        <v>8.8723339140415192E-3</v>
      </c>
      <c r="K824">
        <v>12485</v>
      </c>
      <c r="L824">
        <v>-3.3053159713745117E-3</v>
      </c>
      <c r="M824">
        <v>-0.33556923270225525</v>
      </c>
      <c r="N824">
        <v>113218</v>
      </c>
      <c r="O824">
        <v>9.569970890879631E-3</v>
      </c>
      <c r="P824">
        <v>-1.5570190735161304E-2</v>
      </c>
      <c r="Q824">
        <v>-9.7610270604491234E-3</v>
      </c>
      <c r="R824">
        <v>-3.3053159713745117E-3</v>
      </c>
      <c r="S824">
        <v>3.1496293377131224E-3</v>
      </c>
      <c r="T824">
        <v>8.959558792412281E-3</v>
      </c>
      <c r="U824" t="s">
        <v>18</v>
      </c>
      <c r="V824" t="s">
        <v>18</v>
      </c>
      <c r="W824">
        <v>74.007598876953125</v>
      </c>
    </row>
    <row r="825" spans="1:23" x14ac:dyDescent="0.25">
      <c r="A825" s="48" t="str">
        <f t="shared" si="12"/>
        <v>42186AllN/A_4SmartAC-onlyAll</v>
      </c>
      <c r="B825" t="s">
        <v>18</v>
      </c>
      <c r="C825" s="35">
        <v>42186</v>
      </c>
      <c r="D825">
        <v>4</v>
      </c>
      <c r="E825" t="s">
        <v>32</v>
      </c>
      <c r="F825">
        <v>0.98498779535293579</v>
      </c>
      <c r="G825">
        <v>3.586926031857729E-3</v>
      </c>
      <c r="H825">
        <v>100733</v>
      </c>
      <c r="I825">
        <v>0.9882931113243103</v>
      </c>
      <c r="J825">
        <v>8.8723339140415192E-3</v>
      </c>
      <c r="K825">
        <v>12485</v>
      </c>
      <c r="L825">
        <v>-3.3053159713745117E-3</v>
      </c>
      <c r="M825">
        <v>-0.33556923270225525</v>
      </c>
      <c r="N825">
        <v>113218</v>
      </c>
      <c r="O825">
        <v>9.569970890879631E-3</v>
      </c>
      <c r="P825">
        <v>-1.5570190735161304E-2</v>
      </c>
      <c r="Q825">
        <v>-9.7610270604491234E-3</v>
      </c>
      <c r="R825">
        <v>-3.3053159713745117E-3</v>
      </c>
      <c r="S825">
        <v>3.1496293377131224E-3</v>
      </c>
      <c r="T825">
        <v>8.959558792412281E-3</v>
      </c>
      <c r="U825" t="s">
        <v>102</v>
      </c>
      <c r="V825" t="s">
        <v>18</v>
      </c>
      <c r="W825">
        <v>74.007598876953125</v>
      </c>
    </row>
    <row r="826" spans="1:23" x14ac:dyDescent="0.25">
      <c r="A826" s="48" t="str">
        <f t="shared" si="12"/>
        <v>42186AllN/A_5AllAll</v>
      </c>
      <c r="B826" s="7" t="s">
        <v>18</v>
      </c>
      <c r="C826" s="35">
        <v>42186</v>
      </c>
      <c r="D826">
        <v>5</v>
      </c>
      <c r="E826" t="s">
        <v>32</v>
      </c>
      <c r="F826">
        <v>0.91644245386123657</v>
      </c>
      <c r="G826">
        <v>3.2858946360647678E-3</v>
      </c>
      <c r="H826">
        <v>100733</v>
      </c>
      <c r="I826">
        <v>0.92743504047393799</v>
      </c>
      <c r="J826">
        <v>8.1007583066821098E-3</v>
      </c>
      <c r="K826">
        <v>12485</v>
      </c>
      <c r="L826">
        <v>-1.0992586612701416E-2</v>
      </c>
      <c r="M826">
        <v>-1.1994847059249878</v>
      </c>
      <c r="N826">
        <v>113218</v>
      </c>
      <c r="O826">
        <v>8.7418174371123314E-3</v>
      </c>
      <c r="P826">
        <v>-2.2196099162101746E-2</v>
      </c>
      <c r="Q826">
        <v>-1.6889641061425209E-2</v>
      </c>
      <c r="R826">
        <v>-1.0992586612701416E-2</v>
      </c>
      <c r="S826">
        <v>-5.0962306559085846E-3</v>
      </c>
      <c r="T826">
        <v>2.1092662063892931E-4</v>
      </c>
      <c r="U826" t="s">
        <v>18</v>
      </c>
      <c r="V826" t="s">
        <v>18</v>
      </c>
      <c r="W826">
        <v>73.035293579101563</v>
      </c>
    </row>
    <row r="827" spans="1:23" x14ac:dyDescent="0.25">
      <c r="A827" s="48" t="str">
        <f t="shared" si="12"/>
        <v>42186AllN/A_5SmartAC-onlyAll</v>
      </c>
      <c r="B827" s="7" t="s">
        <v>18</v>
      </c>
      <c r="C827" s="35">
        <v>42186</v>
      </c>
      <c r="D827">
        <v>5</v>
      </c>
      <c r="E827" t="s">
        <v>32</v>
      </c>
      <c r="F827">
        <v>0.91644245386123657</v>
      </c>
      <c r="G827">
        <v>3.2858946360647678E-3</v>
      </c>
      <c r="H827">
        <v>100733</v>
      </c>
      <c r="I827">
        <v>0.92743504047393799</v>
      </c>
      <c r="J827">
        <v>8.1007583066821098E-3</v>
      </c>
      <c r="K827">
        <v>12485</v>
      </c>
      <c r="L827">
        <v>-1.0992586612701416E-2</v>
      </c>
      <c r="M827">
        <v>-1.1994847059249878</v>
      </c>
      <c r="N827">
        <v>113218</v>
      </c>
      <c r="O827">
        <v>8.7418174371123314E-3</v>
      </c>
      <c r="P827">
        <v>-2.2196099162101746E-2</v>
      </c>
      <c r="Q827">
        <v>-1.6889641061425209E-2</v>
      </c>
      <c r="R827">
        <v>-1.0992586612701416E-2</v>
      </c>
      <c r="S827">
        <v>-5.0962306559085846E-3</v>
      </c>
      <c r="T827">
        <v>2.1092662063892931E-4</v>
      </c>
      <c r="U827" t="s">
        <v>102</v>
      </c>
      <c r="V827" t="s">
        <v>18</v>
      </c>
      <c r="W827">
        <v>73.035293579101563</v>
      </c>
    </row>
    <row r="828" spans="1:23" x14ac:dyDescent="0.25">
      <c r="A828" s="48" t="str">
        <f t="shared" si="12"/>
        <v>42186AllN/A_6AllAll</v>
      </c>
      <c r="B828" t="s">
        <v>18</v>
      </c>
      <c r="C828" s="35">
        <v>42186</v>
      </c>
      <c r="D828">
        <v>6</v>
      </c>
      <c r="E828" t="s">
        <v>32</v>
      </c>
      <c r="F828">
        <v>0.91265225410461426</v>
      </c>
      <c r="G828">
        <v>3.2078477088361979E-3</v>
      </c>
      <c r="H828">
        <v>100733</v>
      </c>
      <c r="I828">
        <v>0.91935521364212036</v>
      </c>
      <c r="J828">
        <v>7.9179666936397552E-3</v>
      </c>
      <c r="K828">
        <v>12485</v>
      </c>
      <c r="L828">
        <v>-6.7029595375061035E-3</v>
      </c>
      <c r="M828">
        <v>-0.73444837331771851</v>
      </c>
      <c r="N828">
        <v>113218</v>
      </c>
      <c r="O828">
        <v>8.543095551431179E-3</v>
      </c>
      <c r="P828">
        <v>-1.7651790753006935E-2</v>
      </c>
      <c r="Q828">
        <v>-1.2465961277484894E-2</v>
      </c>
      <c r="R828">
        <v>-6.7029595375061035E-3</v>
      </c>
      <c r="S828">
        <v>-9.4064156292006373E-4</v>
      </c>
      <c r="T828">
        <v>4.2458716779947281E-3</v>
      </c>
      <c r="U828" t="s">
        <v>18</v>
      </c>
      <c r="V828" t="s">
        <v>18</v>
      </c>
      <c r="W828">
        <v>73.387420654296875</v>
      </c>
    </row>
    <row r="829" spans="1:23" x14ac:dyDescent="0.25">
      <c r="A829" s="48" t="str">
        <f t="shared" si="12"/>
        <v>42186AllN/A_6SmartAC-onlyAll</v>
      </c>
      <c r="B829" t="s">
        <v>18</v>
      </c>
      <c r="C829" s="35">
        <v>42186</v>
      </c>
      <c r="D829">
        <v>6</v>
      </c>
      <c r="E829" t="s">
        <v>32</v>
      </c>
      <c r="F829">
        <v>0.91265225410461426</v>
      </c>
      <c r="G829">
        <v>3.2078477088361979E-3</v>
      </c>
      <c r="H829">
        <v>100733</v>
      </c>
      <c r="I829">
        <v>0.91935521364212036</v>
      </c>
      <c r="J829">
        <v>7.9179666936397552E-3</v>
      </c>
      <c r="K829">
        <v>12485</v>
      </c>
      <c r="L829">
        <v>-6.7029595375061035E-3</v>
      </c>
      <c r="M829">
        <v>-0.73444837331771851</v>
      </c>
      <c r="N829">
        <v>113218</v>
      </c>
      <c r="O829">
        <v>8.543095551431179E-3</v>
      </c>
      <c r="P829">
        <v>-1.7651790753006935E-2</v>
      </c>
      <c r="Q829">
        <v>-1.2465961277484894E-2</v>
      </c>
      <c r="R829">
        <v>-6.7029595375061035E-3</v>
      </c>
      <c r="S829">
        <v>-9.4064156292006373E-4</v>
      </c>
      <c r="T829">
        <v>4.2458716779947281E-3</v>
      </c>
      <c r="U829" t="s">
        <v>102</v>
      </c>
      <c r="V829" t="s">
        <v>18</v>
      </c>
      <c r="W829">
        <v>73.387420654296875</v>
      </c>
    </row>
    <row r="830" spans="1:23" x14ac:dyDescent="0.25">
      <c r="A830" s="48" t="str">
        <f t="shared" si="12"/>
        <v>42186AllN/A_7AllAll</v>
      </c>
      <c r="B830" s="7" t="s">
        <v>18</v>
      </c>
      <c r="C830" s="35">
        <v>42186</v>
      </c>
      <c r="D830">
        <v>7</v>
      </c>
      <c r="E830" t="s">
        <v>32</v>
      </c>
      <c r="F830">
        <v>0.96594500541687012</v>
      </c>
      <c r="G830">
        <v>3.3760727383196354E-3</v>
      </c>
      <c r="H830">
        <v>100733</v>
      </c>
      <c r="I830">
        <v>0.97036963701248169</v>
      </c>
      <c r="J830">
        <v>8.3490526303648949E-3</v>
      </c>
      <c r="K830">
        <v>12485</v>
      </c>
      <c r="L830">
        <v>-4.4246315956115723E-3</v>
      </c>
      <c r="M830">
        <v>-0.45806246995925903</v>
      </c>
      <c r="N830">
        <v>113218</v>
      </c>
      <c r="O830">
        <v>9.0058064088225365E-3</v>
      </c>
      <c r="P830">
        <v>-1.5966473147273064E-2</v>
      </c>
      <c r="Q830">
        <v>-1.0499768890440464E-2</v>
      </c>
      <c r="R830">
        <v>-4.4246315956115723E-3</v>
      </c>
      <c r="S830">
        <v>1.6497848555445671E-3</v>
      </c>
      <c r="T830">
        <v>7.1172099560499191E-3</v>
      </c>
      <c r="U830" t="s">
        <v>18</v>
      </c>
      <c r="V830" t="s">
        <v>18</v>
      </c>
      <c r="W830">
        <v>74.280418395996094</v>
      </c>
    </row>
    <row r="831" spans="1:23" x14ac:dyDescent="0.25">
      <c r="A831" s="48" t="str">
        <f t="shared" si="12"/>
        <v>42186AllN/A_7SmartAC-onlyAll</v>
      </c>
      <c r="B831" s="7" t="s">
        <v>18</v>
      </c>
      <c r="C831" s="35">
        <v>42186</v>
      </c>
      <c r="D831">
        <v>7</v>
      </c>
      <c r="E831" t="s">
        <v>32</v>
      </c>
      <c r="F831">
        <v>0.96594500541687012</v>
      </c>
      <c r="G831">
        <v>3.3760727383196354E-3</v>
      </c>
      <c r="H831">
        <v>100733</v>
      </c>
      <c r="I831">
        <v>0.97036963701248169</v>
      </c>
      <c r="J831">
        <v>8.3490526303648949E-3</v>
      </c>
      <c r="K831">
        <v>12485</v>
      </c>
      <c r="L831">
        <v>-4.4246315956115723E-3</v>
      </c>
      <c r="M831">
        <v>-0.45806246995925903</v>
      </c>
      <c r="N831">
        <v>113218</v>
      </c>
      <c r="O831">
        <v>9.0058064088225365E-3</v>
      </c>
      <c r="P831">
        <v>-1.5966473147273064E-2</v>
      </c>
      <c r="Q831">
        <v>-1.0499768890440464E-2</v>
      </c>
      <c r="R831">
        <v>-4.4246315956115723E-3</v>
      </c>
      <c r="S831">
        <v>1.6497848555445671E-3</v>
      </c>
      <c r="T831">
        <v>7.1172099560499191E-3</v>
      </c>
      <c r="U831" t="s">
        <v>102</v>
      </c>
      <c r="V831" t="s">
        <v>18</v>
      </c>
      <c r="W831">
        <v>74.280418395996094</v>
      </c>
    </row>
    <row r="832" spans="1:23" x14ac:dyDescent="0.25">
      <c r="A832" s="48" t="str">
        <f t="shared" si="12"/>
        <v>42186AllN/A_8AllAll</v>
      </c>
      <c r="B832" t="s">
        <v>18</v>
      </c>
      <c r="C832" s="35">
        <v>42186</v>
      </c>
      <c r="D832">
        <v>8</v>
      </c>
      <c r="E832" t="s">
        <v>32</v>
      </c>
      <c r="F832">
        <v>1.0079232454299927</v>
      </c>
      <c r="G832">
        <v>3.618285758420825E-3</v>
      </c>
      <c r="H832">
        <v>100733</v>
      </c>
      <c r="I832">
        <v>1.017325758934021</v>
      </c>
      <c r="J832">
        <v>9.0061742812395096E-3</v>
      </c>
      <c r="K832">
        <v>12485</v>
      </c>
      <c r="L832">
        <v>-9.4025135040283203E-3</v>
      </c>
      <c r="M832">
        <v>-0.93286007642745972</v>
      </c>
      <c r="N832">
        <v>113218</v>
      </c>
      <c r="O832">
        <v>9.7058312967419624E-3</v>
      </c>
      <c r="P832">
        <v>-2.1841507405042648E-2</v>
      </c>
      <c r="Q832">
        <v>-1.5949873253703117E-2</v>
      </c>
      <c r="R832">
        <v>-9.4025135040283203E-3</v>
      </c>
      <c r="S832">
        <v>-2.8559302445501089E-3</v>
      </c>
      <c r="T832">
        <v>3.0364799313247204E-3</v>
      </c>
      <c r="U832" t="s">
        <v>18</v>
      </c>
      <c r="V832" t="s">
        <v>18</v>
      </c>
      <c r="W832">
        <v>77.838775634765625</v>
      </c>
    </row>
    <row r="833" spans="1:23" x14ac:dyDescent="0.25">
      <c r="A833" s="48" t="str">
        <f t="shared" si="12"/>
        <v>42186AllN/A_8SmartAC-onlyAll</v>
      </c>
      <c r="B833" t="s">
        <v>18</v>
      </c>
      <c r="C833" s="35">
        <v>42186</v>
      </c>
      <c r="D833">
        <v>8</v>
      </c>
      <c r="E833" t="s">
        <v>32</v>
      </c>
      <c r="F833">
        <v>1.0079232454299927</v>
      </c>
      <c r="G833">
        <v>3.618285758420825E-3</v>
      </c>
      <c r="H833">
        <v>100733</v>
      </c>
      <c r="I833">
        <v>1.017325758934021</v>
      </c>
      <c r="J833">
        <v>9.0061742812395096E-3</v>
      </c>
      <c r="K833">
        <v>12485</v>
      </c>
      <c r="L833">
        <v>-9.4025135040283203E-3</v>
      </c>
      <c r="M833">
        <v>-0.93286007642745972</v>
      </c>
      <c r="N833">
        <v>113218</v>
      </c>
      <c r="O833">
        <v>9.7058312967419624E-3</v>
      </c>
      <c r="P833">
        <v>-2.1841507405042648E-2</v>
      </c>
      <c r="Q833">
        <v>-1.5949873253703117E-2</v>
      </c>
      <c r="R833">
        <v>-9.4025135040283203E-3</v>
      </c>
      <c r="S833">
        <v>-2.8559302445501089E-3</v>
      </c>
      <c r="T833">
        <v>3.0364799313247204E-3</v>
      </c>
      <c r="U833" t="s">
        <v>102</v>
      </c>
      <c r="V833" t="s">
        <v>18</v>
      </c>
      <c r="W833">
        <v>77.838775634765625</v>
      </c>
    </row>
    <row r="834" spans="1:23" x14ac:dyDescent="0.25">
      <c r="A834" s="48" t="str">
        <f t="shared" ref="A834:A897" si="13">CONCATENATE(C834,B834,E834,"_",D834,U834,V834)</f>
        <v>42186AllN/A_9AllAll</v>
      </c>
      <c r="B834" s="7" t="s">
        <v>18</v>
      </c>
      <c r="C834" s="35">
        <v>42186</v>
      </c>
      <c r="D834">
        <v>9</v>
      </c>
      <c r="E834" t="s">
        <v>32</v>
      </c>
      <c r="F834">
        <v>1.02257239818573</v>
      </c>
      <c r="G834">
        <v>4.0254709310829639E-3</v>
      </c>
      <c r="H834">
        <v>100733</v>
      </c>
      <c r="I834">
        <v>1.0484123229980469</v>
      </c>
      <c r="J834">
        <v>1.0382505133748055E-2</v>
      </c>
      <c r="K834">
        <v>12485</v>
      </c>
      <c r="L834">
        <v>-2.5839924812316895E-2</v>
      </c>
      <c r="M834">
        <v>-2.5269529819488525</v>
      </c>
      <c r="N834">
        <v>113218</v>
      </c>
      <c r="O834">
        <v>1.1135566048324108E-2</v>
      </c>
      <c r="P834">
        <v>-4.0111266076564789E-2</v>
      </c>
      <c r="Q834">
        <v>-3.3351756632328033E-2</v>
      </c>
      <c r="R834">
        <v>-2.5839924812316895E-2</v>
      </c>
      <c r="S834">
        <v>-1.8328985199332237E-2</v>
      </c>
      <c r="T834">
        <v>-1.1568583548069E-2</v>
      </c>
      <c r="U834" t="s">
        <v>18</v>
      </c>
      <c r="V834" t="s">
        <v>18</v>
      </c>
      <c r="W834">
        <v>82.5440673828125</v>
      </c>
    </row>
    <row r="835" spans="1:23" x14ac:dyDescent="0.25">
      <c r="A835" s="48" t="str">
        <f t="shared" si="13"/>
        <v>42186AllN/A_9SmartAC-onlyAll</v>
      </c>
      <c r="B835" s="7" t="s">
        <v>18</v>
      </c>
      <c r="C835" s="35">
        <v>42186</v>
      </c>
      <c r="D835">
        <v>9</v>
      </c>
      <c r="E835" t="s">
        <v>32</v>
      </c>
      <c r="F835">
        <v>1.02257239818573</v>
      </c>
      <c r="G835">
        <v>4.0254709310829639E-3</v>
      </c>
      <c r="H835">
        <v>100733</v>
      </c>
      <c r="I835">
        <v>1.0484123229980469</v>
      </c>
      <c r="J835">
        <v>1.0382505133748055E-2</v>
      </c>
      <c r="K835">
        <v>12485</v>
      </c>
      <c r="L835">
        <v>-2.5839924812316895E-2</v>
      </c>
      <c r="M835">
        <v>-2.5269529819488525</v>
      </c>
      <c r="N835">
        <v>113218</v>
      </c>
      <c r="O835">
        <v>1.1135566048324108E-2</v>
      </c>
      <c r="P835">
        <v>-4.0111266076564789E-2</v>
      </c>
      <c r="Q835">
        <v>-3.3351756632328033E-2</v>
      </c>
      <c r="R835">
        <v>-2.5839924812316895E-2</v>
      </c>
      <c r="S835">
        <v>-1.8328985199332237E-2</v>
      </c>
      <c r="T835">
        <v>-1.1568583548069E-2</v>
      </c>
      <c r="U835" t="s">
        <v>102</v>
      </c>
      <c r="V835" t="s">
        <v>18</v>
      </c>
      <c r="W835">
        <v>82.5440673828125</v>
      </c>
    </row>
    <row r="836" spans="1:23" x14ac:dyDescent="0.25">
      <c r="A836" s="48" t="str">
        <f t="shared" si="13"/>
        <v>42186AllN/A_10AllAll</v>
      </c>
      <c r="B836" t="s">
        <v>18</v>
      </c>
      <c r="C836" s="35">
        <v>42186</v>
      </c>
      <c r="D836">
        <v>10</v>
      </c>
      <c r="E836" t="s">
        <v>32</v>
      </c>
      <c r="F836">
        <v>1.0760407447814941</v>
      </c>
      <c r="G836">
        <v>4.7677983529865742E-3</v>
      </c>
      <c r="H836">
        <v>100733</v>
      </c>
      <c r="I836">
        <v>1.0843757390975952</v>
      </c>
      <c r="J836">
        <v>1.1836492456495762E-2</v>
      </c>
      <c r="K836">
        <v>12485</v>
      </c>
      <c r="L836">
        <v>-8.3349943161010742E-3</v>
      </c>
      <c r="M836">
        <v>-0.77459841966629028</v>
      </c>
      <c r="N836">
        <v>113218</v>
      </c>
      <c r="O836">
        <v>1.2760660611093044E-2</v>
      </c>
      <c r="P836">
        <v>-2.4689057841897011E-2</v>
      </c>
      <c r="Q836">
        <v>-1.6943080350756645E-2</v>
      </c>
      <c r="R836">
        <v>-8.3349943161010742E-3</v>
      </c>
      <c r="S836">
        <v>2.7207128005102277E-4</v>
      </c>
      <c r="T836">
        <v>8.0190682783722878E-3</v>
      </c>
      <c r="U836" t="s">
        <v>18</v>
      </c>
      <c r="V836" t="s">
        <v>18</v>
      </c>
      <c r="W836">
        <v>87.0186767578125</v>
      </c>
    </row>
    <row r="837" spans="1:23" x14ac:dyDescent="0.25">
      <c r="A837" s="48" t="str">
        <f t="shared" si="13"/>
        <v>42186AllN/A_10SmartAC-onlyAll</v>
      </c>
      <c r="B837" t="s">
        <v>18</v>
      </c>
      <c r="C837" s="35">
        <v>42186</v>
      </c>
      <c r="D837">
        <v>10</v>
      </c>
      <c r="E837" t="s">
        <v>32</v>
      </c>
      <c r="F837">
        <v>1.0760407447814941</v>
      </c>
      <c r="G837">
        <v>4.7677983529865742E-3</v>
      </c>
      <c r="H837">
        <v>100733</v>
      </c>
      <c r="I837">
        <v>1.0843757390975952</v>
      </c>
      <c r="J837">
        <v>1.1836492456495762E-2</v>
      </c>
      <c r="K837">
        <v>12485</v>
      </c>
      <c r="L837">
        <v>-8.3349943161010742E-3</v>
      </c>
      <c r="M837">
        <v>-0.77459841966629028</v>
      </c>
      <c r="N837">
        <v>113218</v>
      </c>
      <c r="O837">
        <v>1.2760660611093044E-2</v>
      </c>
      <c r="P837">
        <v>-2.4689057841897011E-2</v>
      </c>
      <c r="Q837">
        <v>-1.6943080350756645E-2</v>
      </c>
      <c r="R837">
        <v>-8.3349943161010742E-3</v>
      </c>
      <c r="S837">
        <v>2.7207128005102277E-4</v>
      </c>
      <c r="T837">
        <v>8.0190682783722878E-3</v>
      </c>
      <c r="U837" t="s">
        <v>102</v>
      </c>
      <c r="V837" t="s">
        <v>18</v>
      </c>
      <c r="W837">
        <v>87.0186767578125</v>
      </c>
    </row>
    <row r="838" spans="1:23" x14ac:dyDescent="0.25">
      <c r="A838" s="48" t="str">
        <f t="shared" si="13"/>
        <v>42186AllN/A_11AllAll</v>
      </c>
      <c r="B838" s="7" t="s">
        <v>18</v>
      </c>
      <c r="C838" s="35">
        <v>42186</v>
      </c>
      <c r="D838">
        <v>11</v>
      </c>
      <c r="E838" t="s">
        <v>32</v>
      </c>
      <c r="F838">
        <v>1.1673187017440796</v>
      </c>
      <c r="G838">
        <v>5.5863768793642521E-3</v>
      </c>
      <c r="H838">
        <v>100733</v>
      </c>
      <c r="I838">
        <v>1.1718417406082153</v>
      </c>
      <c r="J838">
        <v>1.4174720272421837E-2</v>
      </c>
      <c r="K838">
        <v>12485</v>
      </c>
      <c r="L838">
        <v>-4.5230388641357422E-3</v>
      </c>
      <c r="M838">
        <v>-0.3874724805355072</v>
      </c>
      <c r="N838">
        <v>113218</v>
      </c>
      <c r="O838">
        <v>1.5235823579132557E-2</v>
      </c>
      <c r="P838">
        <v>-2.4049270898103714E-2</v>
      </c>
      <c r="Q838">
        <v>-1.4800820499658585E-2</v>
      </c>
      <c r="R838">
        <v>-4.5230388641357422E-3</v>
      </c>
      <c r="S838">
        <v>5.7535241357982159E-3</v>
      </c>
      <c r="T838">
        <v>1.5003192238509655E-2</v>
      </c>
      <c r="U838" t="s">
        <v>18</v>
      </c>
      <c r="V838" t="s">
        <v>18</v>
      </c>
      <c r="W838">
        <v>90.387046813964844</v>
      </c>
    </row>
    <row r="839" spans="1:23" x14ac:dyDescent="0.25">
      <c r="A839" s="48" t="str">
        <f t="shared" si="13"/>
        <v>42186AllN/A_11SmartAC-onlyAll</v>
      </c>
      <c r="B839" s="7" t="s">
        <v>18</v>
      </c>
      <c r="C839" s="35">
        <v>42186</v>
      </c>
      <c r="D839">
        <v>11</v>
      </c>
      <c r="E839" t="s">
        <v>32</v>
      </c>
      <c r="F839">
        <v>1.1673187017440796</v>
      </c>
      <c r="G839">
        <v>5.5863768793642521E-3</v>
      </c>
      <c r="H839">
        <v>100733</v>
      </c>
      <c r="I839">
        <v>1.1718417406082153</v>
      </c>
      <c r="J839">
        <v>1.4174720272421837E-2</v>
      </c>
      <c r="K839">
        <v>12485</v>
      </c>
      <c r="L839">
        <v>-4.5230388641357422E-3</v>
      </c>
      <c r="M839">
        <v>-0.3874724805355072</v>
      </c>
      <c r="N839">
        <v>113218</v>
      </c>
      <c r="O839">
        <v>1.5235823579132557E-2</v>
      </c>
      <c r="P839">
        <v>-2.4049270898103714E-2</v>
      </c>
      <c r="Q839">
        <v>-1.4800820499658585E-2</v>
      </c>
      <c r="R839">
        <v>-4.5230388641357422E-3</v>
      </c>
      <c r="S839">
        <v>5.7535241357982159E-3</v>
      </c>
      <c r="T839">
        <v>1.5003192238509655E-2</v>
      </c>
      <c r="U839" t="s">
        <v>102</v>
      </c>
      <c r="V839" t="s">
        <v>18</v>
      </c>
      <c r="W839">
        <v>90.387046813964844</v>
      </c>
    </row>
    <row r="840" spans="1:23" x14ac:dyDescent="0.25">
      <c r="A840" s="48" t="str">
        <f t="shared" si="13"/>
        <v>42186AllN/A_12AllAll</v>
      </c>
      <c r="B840" t="s">
        <v>18</v>
      </c>
      <c r="C840" s="35">
        <v>42186</v>
      </c>
      <c r="D840">
        <v>12</v>
      </c>
      <c r="E840" t="s">
        <v>32</v>
      </c>
      <c r="F840">
        <v>1.3751187324523926</v>
      </c>
      <c r="G840">
        <v>6.327435839921236E-3</v>
      </c>
      <c r="H840">
        <v>100733</v>
      </c>
      <c r="I840">
        <v>1.3934329748153687</v>
      </c>
      <c r="J840">
        <v>1.6075477004051208E-2</v>
      </c>
      <c r="K840">
        <v>12485</v>
      </c>
      <c r="L840">
        <v>-1.8314242362976074E-2</v>
      </c>
      <c r="M840">
        <v>-1.3318299055099487</v>
      </c>
      <c r="N840">
        <v>113218</v>
      </c>
      <c r="O840">
        <v>1.7275920137763023E-2</v>
      </c>
      <c r="P840">
        <v>-4.0455061942338943E-2</v>
      </c>
      <c r="Q840">
        <v>-2.9968231916427612E-2</v>
      </c>
      <c r="R840">
        <v>-1.8314242362976074E-2</v>
      </c>
      <c r="S840">
        <v>-6.6616344265639782E-3</v>
      </c>
      <c r="T840">
        <v>3.8265769835561514E-3</v>
      </c>
      <c r="U840" t="s">
        <v>18</v>
      </c>
      <c r="V840" t="s">
        <v>18</v>
      </c>
      <c r="W840">
        <v>92.432258605957031</v>
      </c>
    </row>
    <row r="841" spans="1:23" x14ac:dyDescent="0.25">
      <c r="A841" s="48" t="str">
        <f t="shared" si="13"/>
        <v>42186AllN/A_12SmartAC-onlyAll</v>
      </c>
      <c r="B841" t="s">
        <v>18</v>
      </c>
      <c r="C841" s="35">
        <v>42186</v>
      </c>
      <c r="D841">
        <v>12</v>
      </c>
      <c r="E841" t="s">
        <v>32</v>
      </c>
      <c r="F841">
        <v>1.3751187324523926</v>
      </c>
      <c r="G841">
        <v>6.327435839921236E-3</v>
      </c>
      <c r="H841">
        <v>100733</v>
      </c>
      <c r="I841">
        <v>1.3934329748153687</v>
      </c>
      <c r="J841">
        <v>1.6075477004051208E-2</v>
      </c>
      <c r="K841">
        <v>12485</v>
      </c>
      <c r="L841">
        <v>-1.8314242362976074E-2</v>
      </c>
      <c r="M841">
        <v>-1.3318299055099487</v>
      </c>
      <c r="N841">
        <v>113218</v>
      </c>
      <c r="O841">
        <v>1.7275920137763023E-2</v>
      </c>
      <c r="P841">
        <v>-4.0455061942338943E-2</v>
      </c>
      <c r="Q841">
        <v>-2.9968231916427612E-2</v>
      </c>
      <c r="R841">
        <v>-1.8314242362976074E-2</v>
      </c>
      <c r="S841">
        <v>-6.6616344265639782E-3</v>
      </c>
      <c r="T841">
        <v>3.8265769835561514E-3</v>
      </c>
      <c r="U841" t="s">
        <v>102</v>
      </c>
      <c r="V841" t="s">
        <v>18</v>
      </c>
      <c r="W841">
        <v>92.432258605957031</v>
      </c>
    </row>
    <row r="842" spans="1:23" x14ac:dyDescent="0.25">
      <c r="A842" s="48" t="str">
        <f t="shared" si="13"/>
        <v>42186AllN/A_13AllAll</v>
      </c>
      <c r="B842" t="s">
        <v>18</v>
      </c>
      <c r="C842" s="35">
        <v>42186</v>
      </c>
      <c r="D842">
        <v>13</v>
      </c>
      <c r="E842" t="s">
        <v>32</v>
      </c>
      <c r="F842">
        <v>1.6290740966796875</v>
      </c>
      <c r="G842">
        <v>6.7948638461530209E-3</v>
      </c>
      <c r="H842">
        <v>100733</v>
      </c>
      <c r="I842">
        <v>1.6645029783248901</v>
      </c>
      <c r="J842">
        <v>1.7466466873884201E-2</v>
      </c>
      <c r="K842">
        <v>12485</v>
      </c>
      <c r="L842">
        <v>-3.5428881645202637E-2</v>
      </c>
      <c r="M842">
        <v>-2.1747863292694092</v>
      </c>
      <c r="N842">
        <v>113218</v>
      </c>
      <c r="O842">
        <v>1.8741602078080177E-2</v>
      </c>
      <c r="P842">
        <v>-5.9448119252920151E-2</v>
      </c>
      <c r="Q842">
        <v>-4.8071593046188354E-2</v>
      </c>
      <c r="R842">
        <v>-3.5428881645202637E-2</v>
      </c>
      <c r="S842">
        <v>-2.2787671536207199E-2</v>
      </c>
      <c r="T842">
        <v>-1.1409644037485123E-2</v>
      </c>
      <c r="U842" t="s">
        <v>18</v>
      </c>
      <c r="V842" t="s">
        <v>18</v>
      </c>
      <c r="W842">
        <v>93.789527893066406</v>
      </c>
    </row>
    <row r="843" spans="1:23" x14ac:dyDescent="0.25">
      <c r="A843" s="48" t="str">
        <f t="shared" si="13"/>
        <v>42186AllN/A_13SmartAC-onlyAll</v>
      </c>
      <c r="B843" t="s">
        <v>18</v>
      </c>
      <c r="C843" s="35">
        <v>42186</v>
      </c>
      <c r="D843">
        <v>13</v>
      </c>
      <c r="E843" t="s">
        <v>32</v>
      </c>
      <c r="F843">
        <v>1.6290740966796875</v>
      </c>
      <c r="G843">
        <v>6.7948638461530209E-3</v>
      </c>
      <c r="H843">
        <v>100733</v>
      </c>
      <c r="I843">
        <v>1.6645029783248901</v>
      </c>
      <c r="J843">
        <v>1.7466466873884201E-2</v>
      </c>
      <c r="K843">
        <v>12485</v>
      </c>
      <c r="L843">
        <v>-3.5428881645202637E-2</v>
      </c>
      <c r="M843">
        <v>-2.1747863292694092</v>
      </c>
      <c r="N843">
        <v>113218</v>
      </c>
      <c r="O843">
        <v>1.8741602078080177E-2</v>
      </c>
      <c r="P843">
        <v>-5.9448119252920151E-2</v>
      </c>
      <c r="Q843">
        <v>-4.8071593046188354E-2</v>
      </c>
      <c r="R843">
        <v>-3.5428881645202637E-2</v>
      </c>
      <c r="S843">
        <v>-2.2787671536207199E-2</v>
      </c>
      <c r="T843">
        <v>-1.1409644037485123E-2</v>
      </c>
      <c r="U843" t="s">
        <v>102</v>
      </c>
      <c r="V843" t="s">
        <v>18</v>
      </c>
      <c r="W843">
        <v>93.789527893066406</v>
      </c>
    </row>
    <row r="844" spans="1:23" x14ac:dyDescent="0.25">
      <c r="A844" s="48" t="str">
        <f t="shared" si="13"/>
        <v>42186AllN/A_14AllAll</v>
      </c>
      <c r="B844" t="s">
        <v>18</v>
      </c>
      <c r="C844" s="35">
        <v>42186</v>
      </c>
      <c r="D844">
        <v>14</v>
      </c>
      <c r="E844" t="s">
        <v>32</v>
      </c>
      <c r="F844">
        <v>1.8903871774673462</v>
      </c>
      <c r="G844">
        <v>6.9676432758569717E-3</v>
      </c>
      <c r="H844">
        <v>100733</v>
      </c>
      <c r="I844">
        <v>1.9389747381210327</v>
      </c>
      <c r="J844">
        <v>1.8020246177911758E-2</v>
      </c>
      <c r="K844">
        <v>12485</v>
      </c>
      <c r="L844">
        <v>-4.8587560653686523E-2</v>
      </c>
      <c r="M844">
        <v>-2.5702438354492187</v>
      </c>
      <c r="N844">
        <v>113218</v>
      </c>
      <c r="O844">
        <v>1.932038739323616E-2</v>
      </c>
      <c r="P844">
        <v>-7.3348566889762878E-2</v>
      </c>
      <c r="Q844">
        <v>-6.1620708554983139E-2</v>
      </c>
      <c r="R844">
        <v>-4.8587560653686523E-2</v>
      </c>
      <c r="S844">
        <v>-3.555595874786377E-2</v>
      </c>
      <c r="T844">
        <v>-2.3826552554965019E-2</v>
      </c>
      <c r="U844" t="s">
        <v>18</v>
      </c>
      <c r="V844" t="s">
        <v>18</v>
      </c>
      <c r="W844">
        <v>94.441253662109375</v>
      </c>
    </row>
    <row r="845" spans="1:23" x14ac:dyDescent="0.25">
      <c r="A845" s="48" t="str">
        <f t="shared" si="13"/>
        <v>42186AllN/A_14SmartAC-onlyAll</v>
      </c>
      <c r="B845" t="s">
        <v>18</v>
      </c>
      <c r="C845" s="35">
        <v>42186</v>
      </c>
      <c r="D845">
        <v>14</v>
      </c>
      <c r="E845" t="s">
        <v>32</v>
      </c>
      <c r="F845">
        <v>1.8903871774673462</v>
      </c>
      <c r="G845">
        <v>6.9676432758569717E-3</v>
      </c>
      <c r="H845">
        <v>100733</v>
      </c>
      <c r="I845">
        <v>1.9389747381210327</v>
      </c>
      <c r="J845">
        <v>1.8020246177911758E-2</v>
      </c>
      <c r="K845">
        <v>12485</v>
      </c>
      <c r="L845">
        <v>-4.8587560653686523E-2</v>
      </c>
      <c r="M845">
        <v>-2.5702438354492187</v>
      </c>
      <c r="N845">
        <v>113218</v>
      </c>
      <c r="O845">
        <v>1.932038739323616E-2</v>
      </c>
      <c r="P845">
        <v>-7.3348566889762878E-2</v>
      </c>
      <c r="Q845">
        <v>-6.1620708554983139E-2</v>
      </c>
      <c r="R845">
        <v>-4.8587560653686523E-2</v>
      </c>
      <c r="S845">
        <v>-3.555595874786377E-2</v>
      </c>
      <c r="T845">
        <v>-2.3826552554965019E-2</v>
      </c>
      <c r="U845" t="s">
        <v>102</v>
      </c>
      <c r="V845" t="s">
        <v>18</v>
      </c>
      <c r="W845">
        <v>94.441253662109375</v>
      </c>
    </row>
    <row r="846" spans="1:23" x14ac:dyDescent="0.25">
      <c r="A846" s="48" t="str">
        <f t="shared" si="13"/>
        <v>42186AllN/A_15AllAll</v>
      </c>
      <c r="B846" t="s">
        <v>18</v>
      </c>
      <c r="C846" s="35">
        <v>42186</v>
      </c>
      <c r="D846">
        <v>15</v>
      </c>
      <c r="E846" t="s">
        <v>32</v>
      </c>
      <c r="F846">
        <v>2.082012414932251</v>
      </c>
      <c r="G846">
        <v>7.0571694523096085E-3</v>
      </c>
      <c r="H846">
        <v>100733</v>
      </c>
      <c r="I846">
        <v>2.1039226055145264</v>
      </c>
      <c r="J846">
        <v>1.8124897032976151E-2</v>
      </c>
      <c r="K846">
        <v>12485</v>
      </c>
      <c r="L846">
        <v>-2.1910190582275391E-2</v>
      </c>
      <c r="M846">
        <v>-1.0523563623428345</v>
      </c>
      <c r="N846">
        <v>113218</v>
      </c>
      <c r="O846">
        <v>1.9450334832072258E-2</v>
      </c>
      <c r="P846">
        <v>-4.6837739646434784E-2</v>
      </c>
      <c r="Q846">
        <v>-3.5030998289585114E-2</v>
      </c>
      <c r="R846">
        <v>-2.1910190582275391E-2</v>
      </c>
      <c r="S846">
        <v>-8.7909400463104248E-3</v>
      </c>
      <c r="T846">
        <v>3.0173584818840027E-3</v>
      </c>
      <c r="U846" t="s">
        <v>18</v>
      </c>
      <c r="V846" t="s">
        <v>18</v>
      </c>
      <c r="W846">
        <v>95.177482604980469</v>
      </c>
    </row>
    <row r="847" spans="1:23" x14ac:dyDescent="0.25">
      <c r="A847" s="48" t="str">
        <f t="shared" si="13"/>
        <v>42186AllN/A_15SmartAC-onlyAll</v>
      </c>
      <c r="B847" t="s">
        <v>18</v>
      </c>
      <c r="C847" s="35">
        <v>42186</v>
      </c>
      <c r="D847">
        <v>15</v>
      </c>
      <c r="E847" t="s">
        <v>32</v>
      </c>
      <c r="F847">
        <v>2.082012414932251</v>
      </c>
      <c r="G847">
        <v>7.0571694523096085E-3</v>
      </c>
      <c r="H847">
        <v>100733</v>
      </c>
      <c r="I847">
        <v>2.1039226055145264</v>
      </c>
      <c r="J847">
        <v>1.8124897032976151E-2</v>
      </c>
      <c r="K847">
        <v>12485</v>
      </c>
      <c r="L847">
        <v>-2.1910190582275391E-2</v>
      </c>
      <c r="M847">
        <v>-1.0523563623428345</v>
      </c>
      <c r="N847">
        <v>113218</v>
      </c>
      <c r="O847">
        <v>1.9450334832072258E-2</v>
      </c>
      <c r="P847">
        <v>-4.6837739646434784E-2</v>
      </c>
      <c r="Q847">
        <v>-3.5030998289585114E-2</v>
      </c>
      <c r="R847">
        <v>-2.1910190582275391E-2</v>
      </c>
      <c r="S847">
        <v>-8.7909400463104248E-3</v>
      </c>
      <c r="T847">
        <v>3.0173584818840027E-3</v>
      </c>
      <c r="U847" t="s">
        <v>102</v>
      </c>
      <c r="V847" t="s">
        <v>18</v>
      </c>
      <c r="W847">
        <v>95.177482604980469</v>
      </c>
    </row>
    <row r="848" spans="1:23" x14ac:dyDescent="0.25">
      <c r="A848" s="48" t="str">
        <f t="shared" si="13"/>
        <v>42186AllN/A_16AllAll</v>
      </c>
      <c r="B848" t="s">
        <v>18</v>
      </c>
      <c r="C848" s="35">
        <v>42186</v>
      </c>
      <c r="D848">
        <v>16</v>
      </c>
      <c r="E848" t="s">
        <v>32</v>
      </c>
      <c r="F848">
        <v>2.2544009685516357</v>
      </c>
      <c r="G848">
        <v>7.0942481979727745E-3</v>
      </c>
      <c r="H848">
        <v>100733</v>
      </c>
      <c r="I848">
        <v>2.1271069049835205</v>
      </c>
      <c r="J848">
        <v>1.7192952334880829E-2</v>
      </c>
      <c r="K848">
        <v>12485</v>
      </c>
      <c r="L848">
        <v>0.12729406356811523</v>
      </c>
      <c r="M848">
        <v>5.6464695930480957</v>
      </c>
      <c r="N848">
        <v>113218</v>
      </c>
      <c r="O848">
        <v>1.8599085509777069E-2</v>
      </c>
      <c r="P848">
        <v>0.10345747321844101</v>
      </c>
      <c r="Q848">
        <v>0.11474749445915222</v>
      </c>
      <c r="R848">
        <v>0.12729406356811523</v>
      </c>
      <c r="S848">
        <v>0.13983914256095886</v>
      </c>
      <c r="T848">
        <v>0.15113064646720886</v>
      </c>
      <c r="U848" t="s">
        <v>18</v>
      </c>
      <c r="V848" t="s">
        <v>18</v>
      </c>
      <c r="W848">
        <v>95.640029907226563</v>
      </c>
    </row>
    <row r="849" spans="1:23" x14ac:dyDescent="0.25">
      <c r="A849" s="48" t="str">
        <f t="shared" si="13"/>
        <v>42186AllN/A_16SmartAC-onlyAll</v>
      </c>
      <c r="B849" t="s">
        <v>18</v>
      </c>
      <c r="C849" s="35">
        <v>42186</v>
      </c>
      <c r="D849">
        <v>16</v>
      </c>
      <c r="E849" t="s">
        <v>32</v>
      </c>
      <c r="F849">
        <v>2.2544009685516357</v>
      </c>
      <c r="G849">
        <v>7.0942481979727745E-3</v>
      </c>
      <c r="H849">
        <v>100733</v>
      </c>
      <c r="I849">
        <v>2.1271069049835205</v>
      </c>
      <c r="J849">
        <v>1.7192952334880829E-2</v>
      </c>
      <c r="K849">
        <v>12485</v>
      </c>
      <c r="L849">
        <v>0.12729406356811523</v>
      </c>
      <c r="M849">
        <v>5.6464695930480957</v>
      </c>
      <c r="N849">
        <v>113218</v>
      </c>
      <c r="O849">
        <v>1.8599085509777069E-2</v>
      </c>
      <c r="P849">
        <v>0.10345747321844101</v>
      </c>
      <c r="Q849">
        <v>0.11474749445915222</v>
      </c>
      <c r="R849">
        <v>0.12729406356811523</v>
      </c>
      <c r="S849">
        <v>0.13983914256095886</v>
      </c>
      <c r="T849">
        <v>0.15113064646720886</v>
      </c>
      <c r="U849" t="s">
        <v>102</v>
      </c>
      <c r="V849" t="s">
        <v>18</v>
      </c>
      <c r="W849">
        <v>95.640029907226563</v>
      </c>
    </row>
    <row r="850" spans="1:23" x14ac:dyDescent="0.25">
      <c r="A850" s="48" t="str">
        <f t="shared" si="13"/>
        <v>42186AllN/A_17AllAll</v>
      </c>
      <c r="B850" t="s">
        <v>18</v>
      </c>
      <c r="C850" s="35">
        <v>42186</v>
      </c>
      <c r="D850">
        <v>17</v>
      </c>
      <c r="E850" t="s">
        <v>32</v>
      </c>
      <c r="F850">
        <v>2.4460380077362061</v>
      </c>
      <c r="G850">
        <v>7.1637197397649288E-3</v>
      </c>
      <c r="H850">
        <v>100733</v>
      </c>
      <c r="I850">
        <v>2.0486376285552979</v>
      </c>
      <c r="J850">
        <v>1.5758682042360306E-2</v>
      </c>
      <c r="K850">
        <v>12485</v>
      </c>
      <c r="L850">
        <v>0.3974003791809082</v>
      </c>
      <c r="M850">
        <v>16.246696472167969</v>
      </c>
      <c r="N850">
        <v>113218</v>
      </c>
      <c r="O850">
        <v>1.7310544848442078E-2</v>
      </c>
      <c r="P850">
        <v>0.37521517276763916</v>
      </c>
      <c r="Q850">
        <v>0.38572302460670471</v>
      </c>
      <c r="R850">
        <v>0.3974003791809082</v>
      </c>
      <c r="S850">
        <v>0.40907633304595947</v>
      </c>
      <c r="T850">
        <v>0.41958558559417725</v>
      </c>
      <c r="U850" t="s">
        <v>18</v>
      </c>
      <c r="V850" t="s">
        <v>18</v>
      </c>
      <c r="W850">
        <v>94.517471313476563</v>
      </c>
    </row>
    <row r="851" spans="1:23" x14ac:dyDescent="0.25">
      <c r="A851" s="48" t="str">
        <f t="shared" si="13"/>
        <v>42186AllN/A_17SmartAC-onlyAll</v>
      </c>
      <c r="B851" t="s">
        <v>18</v>
      </c>
      <c r="C851" s="35">
        <v>42186</v>
      </c>
      <c r="D851">
        <v>17</v>
      </c>
      <c r="E851" t="s">
        <v>32</v>
      </c>
      <c r="F851">
        <v>2.4460380077362061</v>
      </c>
      <c r="G851">
        <v>7.1637197397649288E-3</v>
      </c>
      <c r="H851">
        <v>100733</v>
      </c>
      <c r="I851">
        <v>2.0486376285552979</v>
      </c>
      <c r="J851">
        <v>1.5758682042360306E-2</v>
      </c>
      <c r="K851">
        <v>12485</v>
      </c>
      <c r="L851">
        <v>0.3974003791809082</v>
      </c>
      <c r="M851">
        <v>16.246696472167969</v>
      </c>
      <c r="N851">
        <v>113218</v>
      </c>
      <c r="O851">
        <v>1.7310544848442078E-2</v>
      </c>
      <c r="P851">
        <v>0.37521517276763916</v>
      </c>
      <c r="Q851">
        <v>0.38572302460670471</v>
      </c>
      <c r="R851">
        <v>0.3974003791809082</v>
      </c>
      <c r="S851">
        <v>0.40907633304595947</v>
      </c>
      <c r="T851">
        <v>0.41958558559417725</v>
      </c>
      <c r="U851" t="s">
        <v>102</v>
      </c>
      <c r="V851" t="s">
        <v>18</v>
      </c>
      <c r="W851">
        <v>94.517471313476563</v>
      </c>
    </row>
    <row r="852" spans="1:23" x14ac:dyDescent="0.25">
      <c r="A852" s="48" t="str">
        <f t="shared" si="13"/>
        <v>42186AllN/A_18AllAll</v>
      </c>
      <c r="B852" t="s">
        <v>18</v>
      </c>
      <c r="C852" s="35">
        <v>42186</v>
      </c>
      <c r="D852">
        <v>18</v>
      </c>
      <c r="E852" t="s">
        <v>32</v>
      </c>
      <c r="F852">
        <v>2.6361038684844971</v>
      </c>
      <c r="G852">
        <v>7.0419269613921642E-3</v>
      </c>
      <c r="H852">
        <v>100733</v>
      </c>
      <c r="I852">
        <v>2.248992919921875</v>
      </c>
      <c r="J852">
        <v>1.5240470878779888E-2</v>
      </c>
      <c r="K852">
        <v>12485</v>
      </c>
      <c r="L852">
        <v>0.38711094856262207</v>
      </c>
      <c r="M852">
        <v>14.684966087341309</v>
      </c>
      <c r="N852">
        <v>113218</v>
      </c>
      <c r="O852">
        <v>1.6788708046078682E-2</v>
      </c>
      <c r="P852">
        <v>0.3655945360660553</v>
      </c>
      <c r="Q852">
        <v>0.37578561902046204</v>
      </c>
      <c r="R852">
        <v>0.38711094856262207</v>
      </c>
      <c r="S852">
        <v>0.39843493700027466</v>
      </c>
      <c r="T852">
        <v>0.40862736105918884</v>
      </c>
      <c r="U852" t="s">
        <v>18</v>
      </c>
      <c r="V852" t="s">
        <v>18</v>
      </c>
      <c r="W852">
        <v>92.837738037109375</v>
      </c>
    </row>
    <row r="853" spans="1:23" x14ac:dyDescent="0.25">
      <c r="A853" s="48" t="str">
        <f t="shared" si="13"/>
        <v>42186AllN/A_18SmartAC-onlyAll</v>
      </c>
      <c r="B853" t="s">
        <v>18</v>
      </c>
      <c r="C853" s="35">
        <v>42186</v>
      </c>
      <c r="D853">
        <v>18</v>
      </c>
      <c r="E853" t="s">
        <v>32</v>
      </c>
      <c r="F853">
        <v>2.6361038684844971</v>
      </c>
      <c r="G853">
        <v>7.0419269613921642E-3</v>
      </c>
      <c r="H853">
        <v>100733</v>
      </c>
      <c r="I853">
        <v>2.248992919921875</v>
      </c>
      <c r="J853">
        <v>1.5240470878779888E-2</v>
      </c>
      <c r="K853">
        <v>12485</v>
      </c>
      <c r="L853">
        <v>0.38711094856262207</v>
      </c>
      <c r="M853">
        <v>14.684966087341309</v>
      </c>
      <c r="N853">
        <v>113218</v>
      </c>
      <c r="O853">
        <v>1.6788708046078682E-2</v>
      </c>
      <c r="P853">
        <v>0.3655945360660553</v>
      </c>
      <c r="Q853">
        <v>0.37578561902046204</v>
      </c>
      <c r="R853">
        <v>0.38711094856262207</v>
      </c>
      <c r="S853">
        <v>0.39843493700027466</v>
      </c>
      <c r="T853">
        <v>0.40862736105918884</v>
      </c>
      <c r="U853" t="s">
        <v>102</v>
      </c>
      <c r="V853" t="s">
        <v>18</v>
      </c>
      <c r="W853">
        <v>92.837738037109375</v>
      </c>
    </row>
    <row r="854" spans="1:23" x14ac:dyDescent="0.25">
      <c r="A854" s="48" t="str">
        <f t="shared" si="13"/>
        <v>42186AllN/A_19AllAll</v>
      </c>
      <c r="B854" t="s">
        <v>18</v>
      </c>
      <c r="C854" s="35">
        <v>42186</v>
      </c>
      <c r="D854">
        <v>19</v>
      </c>
      <c r="E854" t="s">
        <v>32</v>
      </c>
      <c r="F854">
        <v>2.6707494258880615</v>
      </c>
      <c r="G854">
        <v>6.8555590696632862E-3</v>
      </c>
      <c r="H854">
        <v>100733</v>
      </c>
      <c r="I854">
        <v>2.3319990634918213</v>
      </c>
      <c r="J854">
        <v>1.4772999100387096E-2</v>
      </c>
      <c r="K854">
        <v>12485</v>
      </c>
      <c r="L854">
        <v>0.33875036239624023</v>
      </c>
      <c r="M854">
        <v>12.683719635009766</v>
      </c>
      <c r="N854">
        <v>113218</v>
      </c>
      <c r="O854">
        <v>1.6286196187138557E-2</v>
      </c>
      <c r="P854">
        <v>0.31787797808647156</v>
      </c>
      <c r="Q854">
        <v>0.32776403427124023</v>
      </c>
      <c r="R854">
        <v>0.33875036239624023</v>
      </c>
      <c r="S854">
        <v>0.34973540902137756</v>
      </c>
      <c r="T854">
        <v>0.35962274670600891</v>
      </c>
      <c r="U854" t="s">
        <v>18</v>
      </c>
      <c r="V854" t="s">
        <v>18</v>
      </c>
      <c r="W854">
        <v>89.998054504394531</v>
      </c>
    </row>
    <row r="855" spans="1:23" x14ac:dyDescent="0.25">
      <c r="A855" s="48" t="str">
        <f t="shared" si="13"/>
        <v>42186AllN/A_19SmartAC-onlyAll</v>
      </c>
      <c r="B855" t="s">
        <v>18</v>
      </c>
      <c r="C855" s="35">
        <v>42186</v>
      </c>
      <c r="D855">
        <v>19</v>
      </c>
      <c r="E855" t="s">
        <v>32</v>
      </c>
      <c r="F855">
        <v>2.6707494258880615</v>
      </c>
      <c r="G855">
        <v>6.8555590696632862E-3</v>
      </c>
      <c r="H855">
        <v>100733</v>
      </c>
      <c r="I855">
        <v>2.3319990634918213</v>
      </c>
      <c r="J855">
        <v>1.4772999100387096E-2</v>
      </c>
      <c r="K855">
        <v>12485</v>
      </c>
      <c r="L855">
        <v>0.33875036239624023</v>
      </c>
      <c r="M855">
        <v>12.683719635009766</v>
      </c>
      <c r="N855">
        <v>113218</v>
      </c>
      <c r="O855">
        <v>1.6286196187138557E-2</v>
      </c>
      <c r="P855">
        <v>0.31787797808647156</v>
      </c>
      <c r="Q855">
        <v>0.32776403427124023</v>
      </c>
      <c r="R855">
        <v>0.33875036239624023</v>
      </c>
      <c r="S855">
        <v>0.34973540902137756</v>
      </c>
      <c r="T855">
        <v>0.35962274670600891</v>
      </c>
      <c r="U855" t="s">
        <v>102</v>
      </c>
      <c r="V855" t="s">
        <v>18</v>
      </c>
      <c r="W855">
        <v>89.998054504394531</v>
      </c>
    </row>
    <row r="856" spans="1:23" x14ac:dyDescent="0.25">
      <c r="A856" s="48" t="str">
        <f t="shared" si="13"/>
        <v>42186AllN/A_20AllAll</v>
      </c>
      <c r="B856" t="s">
        <v>18</v>
      </c>
      <c r="C856" s="35">
        <v>42186</v>
      </c>
      <c r="D856">
        <v>20</v>
      </c>
      <c r="E856" t="s">
        <v>32</v>
      </c>
      <c r="F856">
        <v>2.5753602981567383</v>
      </c>
      <c r="G856">
        <v>6.6612199880182743E-3</v>
      </c>
      <c r="H856">
        <v>100733</v>
      </c>
      <c r="I856">
        <v>2.9312975406646729</v>
      </c>
      <c r="J856">
        <v>1.8593350425362587E-2</v>
      </c>
      <c r="K856">
        <v>12485</v>
      </c>
      <c r="L856">
        <v>-0.35593724250793457</v>
      </c>
      <c r="M856">
        <v>-13.820871353149414</v>
      </c>
      <c r="N856">
        <v>113218</v>
      </c>
      <c r="O856">
        <v>1.9750557839870453E-2</v>
      </c>
      <c r="P856">
        <v>-0.38124954700469971</v>
      </c>
      <c r="Q856">
        <v>-0.36926057934761047</v>
      </c>
      <c r="R856">
        <v>-0.35593724250793457</v>
      </c>
      <c r="S856">
        <v>-0.34261548519134521</v>
      </c>
      <c r="T856">
        <v>-0.33062493801116943</v>
      </c>
      <c r="U856" t="s">
        <v>18</v>
      </c>
      <c r="V856" t="s">
        <v>18</v>
      </c>
      <c r="W856">
        <v>87.22320556640625</v>
      </c>
    </row>
    <row r="857" spans="1:23" x14ac:dyDescent="0.25">
      <c r="A857" s="48" t="str">
        <f t="shared" si="13"/>
        <v>42186AllN/A_20SmartAC-onlyAll</v>
      </c>
      <c r="B857" t="s">
        <v>18</v>
      </c>
      <c r="C857" s="35">
        <v>42186</v>
      </c>
      <c r="D857">
        <v>20</v>
      </c>
      <c r="E857" t="s">
        <v>32</v>
      </c>
      <c r="F857">
        <v>2.5753602981567383</v>
      </c>
      <c r="G857">
        <v>6.6612199880182743E-3</v>
      </c>
      <c r="H857">
        <v>100733</v>
      </c>
      <c r="I857">
        <v>2.9312975406646729</v>
      </c>
      <c r="J857">
        <v>1.8593350425362587E-2</v>
      </c>
      <c r="K857">
        <v>12485</v>
      </c>
      <c r="L857">
        <v>-0.35593724250793457</v>
      </c>
      <c r="M857">
        <v>-13.820871353149414</v>
      </c>
      <c r="N857">
        <v>113218</v>
      </c>
      <c r="O857">
        <v>1.9750557839870453E-2</v>
      </c>
      <c r="P857">
        <v>-0.38124954700469971</v>
      </c>
      <c r="Q857">
        <v>-0.36926057934761047</v>
      </c>
      <c r="R857">
        <v>-0.35593724250793457</v>
      </c>
      <c r="S857">
        <v>-0.34261548519134521</v>
      </c>
      <c r="T857">
        <v>-0.33062493801116943</v>
      </c>
      <c r="U857" t="s">
        <v>102</v>
      </c>
      <c r="V857" t="s">
        <v>18</v>
      </c>
      <c r="W857">
        <v>87.22320556640625</v>
      </c>
    </row>
    <row r="858" spans="1:23" x14ac:dyDescent="0.25">
      <c r="A858" s="48" t="str">
        <f t="shared" si="13"/>
        <v>42186AllN/A_21AllAll</v>
      </c>
      <c r="B858" t="s">
        <v>18</v>
      </c>
      <c r="C858" s="35">
        <v>42186</v>
      </c>
      <c r="D858">
        <v>21</v>
      </c>
      <c r="E858" t="s">
        <v>32</v>
      </c>
      <c r="F858">
        <v>2.4155697822570801</v>
      </c>
      <c r="G858">
        <v>6.3704806379973888E-3</v>
      </c>
      <c r="H858">
        <v>100733</v>
      </c>
      <c r="I858">
        <v>2.6968567371368408</v>
      </c>
      <c r="J858">
        <v>1.7851816490292549E-2</v>
      </c>
      <c r="K858">
        <v>12485</v>
      </c>
      <c r="L858">
        <v>-0.28128695487976074</v>
      </c>
      <c r="M858">
        <v>-11.644745826721191</v>
      </c>
      <c r="N858">
        <v>113218</v>
      </c>
      <c r="O858">
        <v>1.8954427912831306E-2</v>
      </c>
      <c r="P858">
        <v>-0.30557894706726074</v>
      </c>
      <c r="Q858">
        <v>-0.29407322406768799</v>
      </c>
      <c r="R858">
        <v>-0.28128695487976074</v>
      </c>
      <c r="S858">
        <v>-0.26850220561027527</v>
      </c>
      <c r="T858">
        <v>-0.25699496269226074</v>
      </c>
      <c r="U858" t="s">
        <v>18</v>
      </c>
      <c r="V858" t="s">
        <v>18</v>
      </c>
      <c r="W858">
        <v>84.517623901367188</v>
      </c>
    </row>
    <row r="859" spans="1:23" x14ac:dyDescent="0.25">
      <c r="A859" s="48" t="str">
        <f t="shared" si="13"/>
        <v>42186AllN/A_21SmartAC-onlyAll</v>
      </c>
      <c r="B859" t="s">
        <v>18</v>
      </c>
      <c r="C859" s="35">
        <v>42186</v>
      </c>
      <c r="D859">
        <v>21</v>
      </c>
      <c r="E859" t="s">
        <v>32</v>
      </c>
      <c r="F859">
        <v>2.4155697822570801</v>
      </c>
      <c r="G859">
        <v>6.3704806379973888E-3</v>
      </c>
      <c r="H859">
        <v>100733</v>
      </c>
      <c r="I859">
        <v>2.6968567371368408</v>
      </c>
      <c r="J859">
        <v>1.7851816490292549E-2</v>
      </c>
      <c r="K859">
        <v>12485</v>
      </c>
      <c r="L859">
        <v>-0.28128695487976074</v>
      </c>
      <c r="M859">
        <v>-11.644745826721191</v>
      </c>
      <c r="N859">
        <v>113218</v>
      </c>
      <c r="O859">
        <v>1.8954427912831306E-2</v>
      </c>
      <c r="P859">
        <v>-0.30557894706726074</v>
      </c>
      <c r="Q859">
        <v>-0.29407322406768799</v>
      </c>
      <c r="R859">
        <v>-0.28128695487976074</v>
      </c>
      <c r="S859">
        <v>-0.26850220561027527</v>
      </c>
      <c r="T859">
        <v>-0.25699496269226074</v>
      </c>
      <c r="U859" t="s">
        <v>102</v>
      </c>
      <c r="V859" t="s">
        <v>18</v>
      </c>
      <c r="W859">
        <v>84.517623901367188</v>
      </c>
    </row>
    <row r="860" spans="1:23" x14ac:dyDescent="0.25">
      <c r="A860" s="48" t="str">
        <f t="shared" si="13"/>
        <v>42186AllN/A_22AllAll</v>
      </c>
      <c r="B860" t="s">
        <v>18</v>
      </c>
      <c r="C860" s="35">
        <v>42186</v>
      </c>
      <c r="D860">
        <v>22</v>
      </c>
      <c r="E860" t="s">
        <v>32</v>
      </c>
      <c r="F860">
        <v>2.2408561706542969</v>
      </c>
      <c r="G860">
        <v>6.0667605139315128E-3</v>
      </c>
      <c r="H860">
        <v>100733</v>
      </c>
      <c r="I860">
        <v>2.3961284160614014</v>
      </c>
      <c r="J860">
        <v>1.6458578407764435E-2</v>
      </c>
      <c r="K860">
        <v>12485</v>
      </c>
      <c r="L860">
        <v>-0.15527224540710449</v>
      </c>
      <c r="M860">
        <v>-6.9291481971740723</v>
      </c>
      <c r="N860">
        <v>113218</v>
      </c>
      <c r="O860">
        <v>1.7541104927659035E-2</v>
      </c>
      <c r="P860">
        <v>-0.17775292694568634</v>
      </c>
      <c r="Q860">
        <v>-0.16710512340068817</v>
      </c>
      <c r="R860">
        <v>-0.15527224540710449</v>
      </c>
      <c r="S860">
        <v>-0.14344076812267303</v>
      </c>
      <c r="T860">
        <v>-0.13279156386852264</v>
      </c>
      <c r="U860" t="s">
        <v>18</v>
      </c>
      <c r="V860" t="s">
        <v>18</v>
      </c>
      <c r="W860">
        <v>81.262939453125</v>
      </c>
    </row>
    <row r="861" spans="1:23" x14ac:dyDescent="0.25">
      <c r="A861" s="48" t="str">
        <f t="shared" si="13"/>
        <v>42186AllN/A_22SmartAC-onlyAll</v>
      </c>
      <c r="B861" t="s">
        <v>18</v>
      </c>
      <c r="C861" s="35">
        <v>42186</v>
      </c>
      <c r="D861">
        <v>22</v>
      </c>
      <c r="E861" t="s">
        <v>32</v>
      </c>
      <c r="F861">
        <v>2.2408561706542969</v>
      </c>
      <c r="G861">
        <v>6.0667605139315128E-3</v>
      </c>
      <c r="H861">
        <v>100733</v>
      </c>
      <c r="I861">
        <v>2.3961284160614014</v>
      </c>
      <c r="J861">
        <v>1.6458578407764435E-2</v>
      </c>
      <c r="K861">
        <v>12485</v>
      </c>
      <c r="L861">
        <v>-0.15527224540710449</v>
      </c>
      <c r="M861">
        <v>-6.9291481971740723</v>
      </c>
      <c r="N861">
        <v>113218</v>
      </c>
      <c r="O861">
        <v>1.7541104927659035E-2</v>
      </c>
      <c r="P861">
        <v>-0.17775292694568634</v>
      </c>
      <c r="Q861">
        <v>-0.16710512340068817</v>
      </c>
      <c r="R861">
        <v>-0.15527224540710449</v>
      </c>
      <c r="S861">
        <v>-0.14344076812267303</v>
      </c>
      <c r="T861">
        <v>-0.13279156386852264</v>
      </c>
      <c r="U861" t="s">
        <v>102</v>
      </c>
      <c r="V861" t="s">
        <v>18</v>
      </c>
      <c r="W861">
        <v>81.262939453125</v>
      </c>
    </row>
    <row r="862" spans="1:23" x14ac:dyDescent="0.25">
      <c r="A862" s="48" t="str">
        <f t="shared" si="13"/>
        <v>42186AllN/A_23AllAll</v>
      </c>
      <c r="B862" t="s">
        <v>18</v>
      </c>
      <c r="C862" s="35">
        <v>42186</v>
      </c>
      <c r="D862">
        <v>23</v>
      </c>
      <c r="E862" t="s">
        <v>32</v>
      </c>
      <c r="F862">
        <v>1.8853437900543213</v>
      </c>
      <c r="G862">
        <v>5.5422689765691757E-3</v>
      </c>
      <c r="H862">
        <v>100733</v>
      </c>
      <c r="I862">
        <v>1.9638974666595459</v>
      </c>
      <c r="J862">
        <v>1.4552083797752857E-2</v>
      </c>
      <c r="K862">
        <v>12485</v>
      </c>
      <c r="L862">
        <v>-7.8553676605224609E-2</v>
      </c>
      <c r="M862">
        <v>-4.1665439605712891</v>
      </c>
      <c r="N862">
        <v>113218</v>
      </c>
      <c r="O862">
        <v>1.5571764670312405E-2</v>
      </c>
      <c r="P862">
        <v>-9.851045161485672E-2</v>
      </c>
      <c r="Q862">
        <v>-8.9058078825473785E-2</v>
      </c>
      <c r="R862">
        <v>-7.8553676605224609E-2</v>
      </c>
      <c r="S862">
        <v>-6.805051863193512E-2</v>
      </c>
      <c r="T862">
        <v>-5.8596901595592499E-2</v>
      </c>
      <c r="U862" t="s">
        <v>18</v>
      </c>
      <c r="V862" t="s">
        <v>18</v>
      </c>
      <c r="W862">
        <v>79.107192993164062</v>
      </c>
    </row>
    <row r="863" spans="1:23" x14ac:dyDescent="0.25">
      <c r="A863" s="48" t="str">
        <f t="shared" si="13"/>
        <v>42186AllN/A_23SmartAC-onlyAll</v>
      </c>
      <c r="B863" t="s">
        <v>18</v>
      </c>
      <c r="C863" s="35">
        <v>42186</v>
      </c>
      <c r="D863">
        <v>23</v>
      </c>
      <c r="E863" t="s">
        <v>32</v>
      </c>
      <c r="F863">
        <v>1.8853437900543213</v>
      </c>
      <c r="G863">
        <v>5.5422689765691757E-3</v>
      </c>
      <c r="H863">
        <v>100733</v>
      </c>
      <c r="I863">
        <v>1.9638974666595459</v>
      </c>
      <c r="J863">
        <v>1.4552083797752857E-2</v>
      </c>
      <c r="K863">
        <v>12485</v>
      </c>
      <c r="L863">
        <v>-7.8553676605224609E-2</v>
      </c>
      <c r="M863">
        <v>-4.1665439605712891</v>
      </c>
      <c r="N863">
        <v>113218</v>
      </c>
      <c r="O863">
        <v>1.5571764670312405E-2</v>
      </c>
      <c r="P863">
        <v>-9.851045161485672E-2</v>
      </c>
      <c r="Q863">
        <v>-8.9058078825473785E-2</v>
      </c>
      <c r="R863">
        <v>-7.8553676605224609E-2</v>
      </c>
      <c r="S863">
        <v>-6.805051863193512E-2</v>
      </c>
      <c r="T863">
        <v>-5.8596901595592499E-2</v>
      </c>
      <c r="U863" t="s">
        <v>102</v>
      </c>
      <c r="V863" t="s">
        <v>18</v>
      </c>
      <c r="W863">
        <v>79.107192993164062</v>
      </c>
    </row>
    <row r="864" spans="1:23" x14ac:dyDescent="0.25">
      <c r="A864" s="48" t="str">
        <f t="shared" si="13"/>
        <v>42186AllN/A_24AllAll</v>
      </c>
      <c r="B864" t="s">
        <v>18</v>
      </c>
      <c r="C864" s="35">
        <v>42186</v>
      </c>
      <c r="D864">
        <v>24</v>
      </c>
      <c r="E864" t="s">
        <v>32</v>
      </c>
      <c r="F864">
        <v>1.524554967880249</v>
      </c>
      <c r="G864">
        <v>4.9310126341879368E-3</v>
      </c>
      <c r="H864">
        <v>100733</v>
      </c>
      <c r="I864">
        <v>1.5716735124588013</v>
      </c>
      <c r="J864">
        <v>1.3010180555284023E-2</v>
      </c>
      <c r="K864">
        <v>12485</v>
      </c>
      <c r="L864">
        <v>-4.7118544578552246E-2</v>
      </c>
      <c r="M864">
        <v>-3.0906424522399902</v>
      </c>
      <c r="N864">
        <v>113218</v>
      </c>
      <c r="O864">
        <v>1.391329150646925E-2</v>
      </c>
      <c r="P864">
        <v>-6.4949817955493927E-2</v>
      </c>
      <c r="Q864">
        <v>-5.6504171341657639E-2</v>
      </c>
      <c r="R864">
        <v>-4.7118544578552246E-2</v>
      </c>
      <c r="S864">
        <v>-3.7734027951955795E-2</v>
      </c>
      <c r="T864">
        <v>-2.9287269338965416E-2</v>
      </c>
      <c r="U864" t="s">
        <v>18</v>
      </c>
      <c r="V864" t="s">
        <v>18</v>
      </c>
      <c r="W864">
        <v>78.26446533203125</v>
      </c>
    </row>
    <row r="865" spans="1:23" x14ac:dyDescent="0.25">
      <c r="A865" s="48" t="str">
        <f t="shared" si="13"/>
        <v>42186AllN/A_24SmartAC-onlyAll</v>
      </c>
      <c r="B865" t="s">
        <v>18</v>
      </c>
      <c r="C865" s="35">
        <v>42186</v>
      </c>
      <c r="D865">
        <v>24</v>
      </c>
      <c r="E865" t="s">
        <v>32</v>
      </c>
      <c r="F865">
        <v>1.524554967880249</v>
      </c>
      <c r="G865">
        <v>4.9310126341879368E-3</v>
      </c>
      <c r="H865">
        <v>100733</v>
      </c>
      <c r="I865">
        <v>1.5716735124588013</v>
      </c>
      <c r="J865">
        <v>1.3010180555284023E-2</v>
      </c>
      <c r="K865">
        <v>12485</v>
      </c>
      <c r="L865">
        <v>-4.7118544578552246E-2</v>
      </c>
      <c r="M865">
        <v>-3.0906424522399902</v>
      </c>
      <c r="N865">
        <v>113218</v>
      </c>
      <c r="O865">
        <v>1.391329150646925E-2</v>
      </c>
      <c r="P865">
        <v>-6.4949817955493927E-2</v>
      </c>
      <c r="Q865">
        <v>-5.6504171341657639E-2</v>
      </c>
      <c r="R865">
        <v>-4.7118544578552246E-2</v>
      </c>
      <c r="S865">
        <v>-3.7734027951955795E-2</v>
      </c>
      <c r="T865">
        <v>-2.9287269338965416E-2</v>
      </c>
      <c r="U865" t="s">
        <v>102</v>
      </c>
      <c r="V865" t="s">
        <v>18</v>
      </c>
      <c r="W865">
        <v>78.26446533203125</v>
      </c>
    </row>
    <row r="866" spans="1:23" x14ac:dyDescent="0.25">
      <c r="A866" s="48" t="str">
        <f t="shared" si="13"/>
        <v>42213AllN/A_1AllAll</v>
      </c>
      <c r="B866" t="s">
        <v>18</v>
      </c>
      <c r="C866" s="35">
        <v>42213</v>
      </c>
      <c r="D866">
        <v>1</v>
      </c>
      <c r="E866" t="s">
        <v>32</v>
      </c>
      <c r="F866">
        <v>0.94268733263015747</v>
      </c>
      <c r="G866">
        <v>4.6438132412731647E-3</v>
      </c>
      <c r="H866">
        <v>64620</v>
      </c>
      <c r="I866">
        <v>0.95218586921691895</v>
      </c>
      <c r="J866">
        <v>4.4729323126375675E-3</v>
      </c>
      <c r="K866">
        <v>48168</v>
      </c>
      <c r="L866">
        <v>-9.4985365867614746E-3</v>
      </c>
      <c r="M866">
        <v>-1.0076019763946533</v>
      </c>
      <c r="N866">
        <v>112788</v>
      </c>
      <c r="O866">
        <v>6.447644904255867E-3</v>
      </c>
      <c r="P866">
        <v>-1.7761837691068649E-2</v>
      </c>
      <c r="Q866">
        <v>-1.3847989030182362E-2</v>
      </c>
      <c r="R866">
        <v>-9.4985365867614746E-3</v>
      </c>
      <c r="S866">
        <v>-5.1496000960469246E-3</v>
      </c>
      <c r="T866">
        <v>-1.2352349003776908E-3</v>
      </c>
      <c r="U866" t="s">
        <v>18</v>
      </c>
      <c r="V866" t="s">
        <v>18</v>
      </c>
      <c r="W866">
        <v>70.893997192382812</v>
      </c>
    </row>
    <row r="867" spans="1:23" x14ac:dyDescent="0.25">
      <c r="A867" s="48" t="str">
        <f t="shared" si="13"/>
        <v>42213AllN/A_1SmartAC-onlyAll</v>
      </c>
      <c r="B867" t="s">
        <v>18</v>
      </c>
      <c r="C867" s="35">
        <v>42213</v>
      </c>
      <c r="D867">
        <v>1</v>
      </c>
      <c r="E867" t="s">
        <v>32</v>
      </c>
      <c r="F867">
        <v>0.94268733263015747</v>
      </c>
      <c r="G867">
        <v>4.6438132412731647E-3</v>
      </c>
      <c r="H867">
        <v>64620</v>
      </c>
      <c r="I867">
        <v>0.95218586921691895</v>
      </c>
      <c r="J867">
        <v>4.4729323126375675E-3</v>
      </c>
      <c r="K867">
        <v>48168</v>
      </c>
      <c r="L867">
        <v>-9.4985365867614746E-3</v>
      </c>
      <c r="M867">
        <v>-1.0076019763946533</v>
      </c>
      <c r="N867">
        <v>112788</v>
      </c>
      <c r="O867">
        <v>6.447644904255867E-3</v>
      </c>
      <c r="P867">
        <v>-1.7761837691068649E-2</v>
      </c>
      <c r="Q867">
        <v>-1.3847989030182362E-2</v>
      </c>
      <c r="R867">
        <v>-9.4985365867614746E-3</v>
      </c>
      <c r="S867">
        <v>-5.1496000960469246E-3</v>
      </c>
      <c r="T867">
        <v>-1.2352349003776908E-3</v>
      </c>
      <c r="U867" t="s">
        <v>102</v>
      </c>
      <c r="V867" t="s">
        <v>18</v>
      </c>
      <c r="W867">
        <v>70.893997192382812</v>
      </c>
    </row>
    <row r="868" spans="1:23" x14ac:dyDescent="0.25">
      <c r="A868" s="48" t="str">
        <f t="shared" si="13"/>
        <v>42213AllN/A_2AllAll</v>
      </c>
      <c r="B868" t="s">
        <v>18</v>
      </c>
      <c r="C868" s="35">
        <v>42213</v>
      </c>
      <c r="D868">
        <v>2</v>
      </c>
      <c r="E868" t="s">
        <v>32</v>
      </c>
      <c r="F868">
        <v>0.80611872673034668</v>
      </c>
      <c r="G868">
        <v>4.2003393173217773E-3</v>
      </c>
      <c r="H868">
        <v>64620</v>
      </c>
      <c r="I868">
        <v>0.81073510646820068</v>
      </c>
      <c r="J868">
        <v>3.9071752689778805E-3</v>
      </c>
      <c r="K868">
        <v>48168</v>
      </c>
      <c r="L868">
        <v>-4.6163797378540039E-3</v>
      </c>
      <c r="M868">
        <v>-0.57266747951507568</v>
      </c>
      <c r="N868">
        <v>112788</v>
      </c>
      <c r="O868">
        <v>5.7366248220205307E-3</v>
      </c>
      <c r="P868">
        <v>-1.1968438513576984E-2</v>
      </c>
      <c r="Q868">
        <v>-8.4861917421221733E-3</v>
      </c>
      <c r="R868">
        <v>-4.6163797378540039E-3</v>
      </c>
      <c r="S868">
        <v>-7.470262935385108E-4</v>
      </c>
      <c r="T868">
        <v>2.7356785722076893E-3</v>
      </c>
      <c r="U868" t="s">
        <v>18</v>
      </c>
      <c r="V868" t="s">
        <v>18</v>
      </c>
      <c r="W868">
        <v>68.825187683105469</v>
      </c>
    </row>
    <row r="869" spans="1:23" x14ac:dyDescent="0.25">
      <c r="A869" s="48" t="str">
        <f t="shared" si="13"/>
        <v>42213AllN/A_2SmartAC-onlyAll</v>
      </c>
      <c r="B869" t="s">
        <v>18</v>
      </c>
      <c r="C869" s="35">
        <v>42213</v>
      </c>
      <c r="D869">
        <v>2</v>
      </c>
      <c r="E869" t="s">
        <v>32</v>
      </c>
      <c r="F869">
        <v>0.80611872673034668</v>
      </c>
      <c r="G869">
        <v>4.2003393173217773E-3</v>
      </c>
      <c r="H869">
        <v>64620</v>
      </c>
      <c r="I869">
        <v>0.81073510646820068</v>
      </c>
      <c r="J869">
        <v>3.9071752689778805E-3</v>
      </c>
      <c r="K869">
        <v>48168</v>
      </c>
      <c r="L869">
        <v>-4.6163797378540039E-3</v>
      </c>
      <c r="M869">
        <v>-0.57266747951507568</v>
      </c>
      <c r="N869">
        <v>112788</v>
      </c>
      <c r="O869">
        <v>5.7366248220205307E-3</v>
      </c>
      <c r="P869">
        <v>-1.1968438513576984E-2</v>
      </c>
      <c r="Q869">
        <v>-8.4861917421221733E-3</v>
      </c>
      <c r="R869">
        <v>-4.6163797378540039E-3</v>
      </c>
      <c r="S869">
        <v>-7.470262935385108E-4</v>
      </c>
      <c r="T869">
        <v>2.7356785722076893E-3</v>
      </c>
      <c r="U869" t="s">
        <v>102</v>
      </c>
      <c r="V869" t="s">
        <v>18</v>
      </c>
      <c r="W869">
        <v>68.825187683105469</v>
      </c>
    </row>
    <row r="870" spans="1:23" x14ac:dyDescent="0.25">
      <c r="A870" s="48" t="str">
        <f t="shared" si="13"/>
        <v>42213AllN/A_3AllAll</v>
      </c>
      <c r="B870" t="s">
        <v>18</v>
      </c>
      <c r="C870" s="35">
        <v>42213</v>
      </c>
      <c r="D870">
        <v>3</v>
      </c>
      <c r="E870" t="s">
        <v>32</v>
      </c>
      <c r="F870">
        <v>0.72067874670028687</v>
      </c>
      <c r="G870">
        <v>3.5894149914383888E-3</v>
      </c>
      <c r="H870">
        <v>64620</v>
      </c>
      <c r="I870">
        <v>0.72309809923171997</v>
      </c>
      <c r="J870">
        <v>3.4159999340772629E-3</v>
      </c>
      <c r="K870">
        <v>48168</v>
      </c>
      <c r="L870">
        <v>-2.4193525314331055E-3</v>
      </c>
      <c r="M870">
        <v>-0.33570471405982971</v>
      </c>
      <c r="N870">
        <v>112788</v>
      </c>
      <c r="O870">
        <v>4.9550938419997692E-3</v>
      </c>
      <c r="P870">
        <v>-8.7698008865118027E-3</v>
      </c>
      <c r="Q870">
        <v>-5.7619595900177956E-3</v>
      </c>
      <c r="R870">
        <v>-2.4193525314331055E-3</v>
      </c>
      <c r="S870">
        <v>9.2285824939608574E-4</v>
      </c>
      <c r="T870">
        <v>3.9310958236455917E-3</v>
      </c>
      <c r="U870" t="s">
        <v>18</v>
      </c>
      <c r="V870" t="s">
        <v>18</v>
      </c>
      <c r="W870">
        <v>67.4552001953125</v>
      </c>
    </row>
    <row r="871" spans="1:23" x14ac:dyDescent="0.25">
      <c r="A871" s="48" t="str">
        <f t="shared" si="13"/>
        <v>42213AllN/A_3SmartAC-onlyAll</v>
      </c>
      <c r="B871" t="s">
        <v>18</v>
      </c>
      <c r="C871" s="35">
        <v>42213</v>
      </c>
      <c r="D871">
        <v>3</v>
      </c>
      <c r="E871" t="s">
        <v>32</v>
      </c>
      <c r="F871">
        <v>0.72067874670028687</v>
      </c>
      <c r="G871">
        <v>3.5894149914383888E-3</v>
      </c>
      <c r="H871">
        <v>64620</v>
      </c>
      <c r="I871">
        <v>0.72309809923171997</v>
      </c>
      <c r="J871">
        <v>3.4159999340772629E-3</v>
      </c>
      <c r="K871">
        <v>48168</v>
      </c>
      <c r="L871">
        <v>-2.4193525314331055E-3</v>
      </c>
      <c r="M871">
        <v>-0.33570471405982971</v>
      </c>
      <c r="N871">
        <v>112788</v>
      </c>
      <c r="O871">
        <v>4.9550938419997692E-3</v>
      </c>
      <c r="P871">
        <v>-8.7698008865118027E-3</v>
      </c>
      <c r="Q871">
        <v>-5.7619595900177956E-3</v>
      </c>
      <c r="R871">
        <v>-2.4193525314331055E-3</v>
      </c>
      <c r="S871">
        <v>9.2285824939608574E-4</v>
      </c>
      <c r="T871">
        <v>3.9310958236455917E-3</v>
      </c>
      <c r="U871" t="s">
        <v>102</v>
      </c>
      <c r="V871" t="s">
        <v>18</v>
      </c>
      <c r="W871">
        <v>67.4552001953125</v>
      </c>
    </row>
    <row r="872" spans="1:23" x14ac:dyDescent="0.25">
      <c r="A872" s="48" t="str">
        <f t="shared" si="13"/>
        <v>42213AllN/A_4AllAll</v>
      </c>
      <c r="B872" t="s">
        <v>18</v>
      </c>
      <c r="C872" s="35">
        <v>42213</v>
      </c>
      <c r="D872">
        <v>4</v>
      </c>
      <c r="E872" t="s">
        <v>32</v>
      </c>
      <c r="F872">
        <v>0.673225998878479</v>
      </c>
      <c r="G872">
        <v>3.2611256465315819E-3</v>
      </c>
      <c r="H872">
        <v>64620</v>
      </c>
      <c r="I872">
        <v>0.67428147792816162</v>
      </c>
      <c r="J872">
        <v>3.1706488225609064E-3</v>
      </c>
      <c r="K872">
        <v>48168</v>
      </c>
      <c r="L872">
        <v>-1.0554790496826172E-3</v>
      </c>
      <c r="M872">
        <v>-0.15677930414676666</v>
      </c>
      <c r="N872">
        <v>112788</v>
      </c>
      <c r="O872">
        <v>4.5484015718102455E-3</v>
      </c>
      <c r="P872">
        <v>-6.8847103975713253E-3</v>
      </c>
      <c r="Q872">
        <v>-4.1237398982048035E-3</v>
      </c>
      <c r="R872">
        <v>-1.0554790496826172E-3</v>
      </c>
      <c r="S872">
        <v>2.0124178845435381E-3</v>
      </c>
      <c r="T872">
        <v>4.7737522982060909E-3</v>
      </c>
      <c r="U872" t="s">
        <v>18</v>
      </c>
      <c r="V872" t="s">
        <v>18</v>
      </c>
      <c r="W872">
        <v>66.014762878417969</v>
      </c>
    </row>
    <row r="873" spans="1:23" x14ac:dyDescent="0.25">
      <c r="A873" s="48" t="str">
        <f t="shared" si="13"/>
        <v>42213AllN/A_4SmartAC-onlyAll</v>
      </c>
      <c r="B873" t="s">
        <v>18</v>
      </c>
      <c r="C873" s="35">
        <v>42213</v>
      </c>
      <c r="D873">
        <v>4</v>
      </c>
      <c r="E873" t="s">
        <v>32</v>
      </c>
      <c r="F873">
        <v>0.673225998878479</v>
      </c>
      <c r="G873">
        <v>3.2611256465315819E-3</v>
      </c>
      <c r="H873">
        <v>64620</v>
      </c>
      <c r="I873">
        <v>0.67428147792816162</v>
      </c>
      <c r="J873">
        <v>3.1706488225609064E-3</v>
      </c>
      <c r="K873">
        <v>48168</v>
      </c>
      <c r="L873">
        <v>-1.0554790496826172E-3</v>
      </c>
      <c r="M873">
        <v>-0.15677930414676666</v>
      </c>
      <c r="N873">
        <v>112788</v>
      </c>
      <c r="O873">
        <v>4.5484015718102455E-3</v>
      </c>
      <c r="P873">
        <v>-6.8847103975713253E-3</v>
      </c>
      <c r="Q873">
        <v>-4.1237398982048035E-3</v>
      </c>
      <c r="R873">
        <v>-1.0554790496826172E-3</v>
      </c>
      <c r="S873">
        <v>2.0124178845435381E-3</v>
      </c>
      <c r="T873">
        <v>4.7737522982060909E-3</v>
      </c>
      <c r="U873" t="s">
        <v>102</v>
      </c>
      <c r="V873" t="s">
        <v>18</v>
      </c>
      <c r="W873">
        <v>66.014762878417969</v>
      </c>
    </row>
    <row r="874" spans="1:23" x14ac:dyDescent="0.25">
      <c r="A874" s="48" t="str">
        <f t="shared" si="13"/>
        <v>42213AllN/A_5AllAll</v>
      </c>
      <c r="B874" t="s">
        <v>18</v>
      </c>
      <c r="C874" s="35">
        <v>42213</v>
      </c>
      <c r="D874">
        <v>5</v>
      </c>
      <c r="E874" t="s">
        <v>32</v>
      </c>
      <c r="F874">
        <v>0.65383386611938477</v>
      </c>
      <c r="G874">
        <v>3.0989996157586575E-3</v>
      </c>
      <c r="H874">
        <v>64620</v>
      </c>
      <c r="I874">
        <v>0.65805280208587646</v>
      </c>
      <c r="J874">
        <v>2.9908029828220606E-3</v>
      </c>
      <c r="K874">
        <v>48168</v>
      </c>
      <c r="L874">
        <v>-4.2189359664916992E-3</v>
      </c>
      <c r="M874">
        <v>-0.64526116847991943</v>
      </c>
      <c r="N874">
        <v>112788</v>
      </c>
      <c r="O874">
        <v>4.3068202212452888E-3</v>
      </c>
      <c r="P874">
        <v>-9.7385570406913757E-3</v>
      </c>
      <c r="Q874">
        <v>-7.1242307312786579E-3</v>
      </c>
      <c r="R874">
        <v>-4.2189359664916992E-3</v>
      </c>
      <c r="S874">
        <v>-1.3139856746420264E-3</v>
      </c>
      <c r="T874">
        <v>1.3006848748773336E-3</v>
      </c>
      <c r="U874" t="s">
        <v>18</v>
      </c>
      <c r="V874" t="s">
        <v>18</v>
      </c>
      <c r="W874">
        <v>64.88787841796875</v>
      </c>
    </row>
    <row r="875" spans="1:23" x14ac:dyDescent="0.25">
      <c r="A875" s="48" t="str">
        <f t="shared" si="13"/>
        <v>42213AllN/A_5SmartAC-onlyAll</v>
      </c>
      <c r="B875" t="s">
        <v>18</v>
      </c>
      <c r="C875" s="35">
        <v>42213</v>
      </c>
      <c r="D875">
        <v>5</v>
      </c>
      <c r="E875" t="s">
        <v>32</v>
      </c>
      <c r="F875">
        <v>0.65383386611938477</v>
      </c>
      <c r="G875">
        <v>3.0989996157586575E-3</v>
      </c>
      <c r="H875">
        <v>64620</v>
      </c>
      <c r="I875">
        <v>0.65805280208587646</v>
      </c>
      <c r="J875">
        <v>2.9908029828220606E-3</v>
      </c>
      <c r="K875">
        <v>48168</v>
      </c>
      <c r="L875">
        <v>-4.2189359664916992E-3</v>
      </c>
      <c r="M875">
        <v>-0.64526116847991943</v>
      </c>
      <c r="N875">
        <v>112788</v>
      </c>
      <c r="O875">
        <v>4.3068202212452888E-3</v>
      </c>
      <c r="P875">
        <v>-9.7385570406913757E-3</v>
      </c>
      <c r="Q875">
        <v>-7.1242307312786579E-3</v>
      </c>
      <c r="R875">
        <v>-4.2189359664916992E-3</v>
      </c>
      <c r="S875">
        <v>-1.3139856746420264E-3</v>
      </c>
      <c r="T875">
        <v>1.3006848748773336E-3</v>
      </c>
      <c r="U875" t="s">
        <v>102</v>
      </c>
      <c r="V875" t="s">
        <v>18</v>
      </c>
      <c r="W875">
        <v>64.88787841796875</v>
      </c>
    </row>
    <row r="876" spans="1:23" x14ac:dyDescent="0.25">
      <c r="A876" s="48" t="str">
        <f t="shared" si="13"/>
        <v>42213AllN/A_6AllAll</v>
      </c>
      <c r="B876" t="s">
        <v>18</v>
      </c>
      <c r="C876" s="35">
        <v>42213</v>
      </c>
      <c r="D876">
        <v>6</v>
      </c>
      <c r="E876" t="s">
        <v>32</v>
      </c>
      <c r="F876">
        <v>0.67140251398086548</v>
      </c>
      <c r="G876">
        <v>3.0250188428908587E-3</v>
      </c>
      <c r="H876">
        <v>64620</v>
      </c>
      <c r="I876">
        <v>0.67722082138061523</v>
      </c>
      <c r="J876">
        <v>3.0013083014637232E-3</v>
      </c>
      <c r="K876">
        <v>48168</v>
      </c>
      <c r="L876">
        <v>-5.8183073997497559E-3</v>
      </c>
      <c r="M876">
        <v>-0.86659002304077148</v>
      </c>
      <c r="N876">
        <v>112788</v>
      </c>
      <c r="O876">
        <v>4.2612897232174873E-3</v>
      </c>
      <c r="P876">
        <v>-1.12795764580369E-2</v>
      </c>
      <c r="Q876">
        <v>-8.692888543009758E-3</v>
      </c>
      <c r="R876">
        <v>-5.8183073997497559E-3</v>
      </c>
      <c r="S876">
        <v>-2.9440675862133503E-3</v>
      </c>
      <c r="T876">
        <v>-3.5703848698176444E-4</v>
      </c>
      <c r="U876" t="s">
        <v>18</v>
      </c>
      <c r="V876" t="s">
        <v>18</v>
      </c>
      <c r="W876">
        <v>65.12872314453125</v>
      </c>
    </row>
    <row r="877" spans="1:23" x14ac:dyDescent="0.25">
      <c r="A877" s="48" t="str">
        <f t="shared" si="13"/>
        <v>42213AllN/A_6SmartAC-onlyAll</v>
      </c>
      <c r="B877" t="s">
        <v>18</v>
      </c>
      <c r="C877" s="35">
        <v>42213</v>
      </c>
      <c r="D877">
        <v>6</v>
      </c>
      <c r="E877" t="s">
        <v>32</v>
      </c>
      <c r="F877">
        <v>0.67140251398086548</v>
      </c>
      <c r="G877">
        <v>3.0250188428908587E-3</v>
      </c>
      <c r="H877">
        <v>64620</v>
      </c>
      <c r="I877">
        <v>0.67722082138061523</v>
      </c>
      <c r="J877">
        <v>3.0013083014637232E-3</v>
      </c>
      <c r="K877">
        <v>48168</v>
      </c>
      <c r="L877">
        <v>-5.8183073997497559E-3</v>
      </c>
      <c r="M877">
        <v>-0.86659002304077148</v>
      </c>
      <c r="N877">
        <v>112788</v>
      </c>
      <c r="O877">
        <v>4.2612897232174873E-3</v>
      </c>
      <c r="P877">
        <v>-1.12795764580369E-2</v>
      </c>
      <c r="Q877">
        <v>-8.692888543009758E-3</v>
      </c>
      <c r="R877">
        <v>-5.8183073997497559E-3</v>
      </c>
      <c r="S877">
        <v>-2.9440675862133503E-3</v>
      </c>
      <c r="T877">
        <v>-3.5703848698176444E-4</v>
      </c>
      <c r="U877" t="s">
        <v>102</v>
      </c>
      <c r="V877" t="s">
        <v>18</v>
      </c>
      <c r="W877">
        <v>65.12872314453125</v>
      </c>
    </row>
    <row r="878" spans="1:23" x14ac:dyDescent="0.25">
      <c r="A878" s="48" t="str">
        <f t="shared" si="13"/>
        <v>42213AllN/A_7AllAll</v>
      </c>
      <c r="B878" t="s">
        <v>18</v>
      </c>
      <c r="C878" s="35">
        <v>42213</v>
      </c>
      <c r="D878">
        <v>7</v>
      </c>
      <c r="E878" t="s">
        <v>32</v>
      </c>
      <c r="F878">
        <v>0.72736561298370361</v>
      </c>
      <c r="G878">
        <v>3.2282273750752211E-3</v>
      </c>
      <c r="H878">
        <v>64620</v>
      </c>
      <c r="I878">
        <v>0.72495615482330322</v>
      </c>
      <c r="J878">
        <v>3.1297574751079082E-3</v>
      </c>
      <c r="K878">
        <v>48168</v>
      </c>
      <c r="L878">
        <v>2.4094581604003906E-3</v>
      </c>
      <c r="M878">
        <v>0.33125817775726318</v>
      </c>
      <c r="N878">
        <v>112788</v>
      </c>
      <c r="O878">
        <v>4.4963131658732891E-3</v>
      </c>
      <c r="P878">
        <v>-3.353016683831811E-3</v>
      </c>
      <c r="Q878">
        <v>-6.2366476049646735E-4</v>
      </c>
      <c r="R878">
        <v>2.4094581604003906E-3</v>
      </c>
      <c r="S878">
        <v>5.4422211833298206E-3</v>
      </c>
      <c r="T878">
        <v>8.1719327718019485E-3</v>
      </c>
      <c r="U878" t="s">
        <v>18</v>
      </c>
      <c r="V878" t="s">
        <v>18</v>
      </c>
      <c r="W878">
        <v>69.076873779296875</v>
      </c>
    </row>
    <row r="879" spans="1:23" x14ac:dyDescent="0.25">
      <c r="A879" s="48" t="str">
        <f t="shared" si="13"/>
        <v>42213AllN/A_7SmartAC-onlyAll</v>
      </c>
      <c r="B879" t="s">
        <v>18</v>
      </c>
      <c r="C879" s="35">
        <v>42213</v>
      </c>
      <c r="D879">
        <v>7</v>
      </c>
      <c r="E879" t="s">
        <v>32</v>
      </c>
      <c r="F879">
        <v>0.72736561298370361</v>
      </c>
      <c r="G879">
        <v>3.2282273750752211E-3</v>
      </c>
      <c r="H879">
        <v>64620</v>
      </c>
      <c r="I879">
        <v>0.72495615482330322</v>
      </c>
      <c r="J879">
        <v>3.1297574751079082E-3</v>
      </c>
      <c r="K879">
        <v>48168</v>
      </c>
      <c r="L879">
        <v>2.4094581604003906E-3</v>
      </c>
      <c r="M879">
        <v>0.33125817775726318</v>
      </c>
      <c r="N879">
        <v>112788</v>
      </c>
      <c r="O879">
        <v>4.4963131658732891E-3</v>
      </c>
      <c r="P879">
        <v>-3.353016683831811E-3</v>
      </c>
      <c r="Q879">
        <v>-6.2366476049646735E-4</v>
      </c>
      <c r="R879">
        <v>2.4094581604003906E-3</v>
      </c>
      <c r="S879">
        <v>5.4422211833298206E-3</v>
      </c>
      <c r="T879">
        <v>8.1719327718019485E-3</v>
      </c>
      <c r="U879" t="s">
        <v>102</v>
      </c>
      <c r="V879" t="s">
        <v>18</v>
      </c>
      <c r="W879">
        <v>69.076873779296875</v>
      </c>
    </row>
    <row r="880" spans="1:23" x14ac:dyDescent="0.25">
      <c r="A880" s="48" t="str">
        <f t="shared" si="13"/>
        <v>42213AllN/A_8AllAll</v>
      </c>
      <c r="B880" t="s">
        <v>18</v>
      </c>
      <c r="C880" s="35">
        <v>42213</v>
      </c>
      <c r="D880">
        <v>8</v>
      </c>
      <c r="E880" t="s">
        <v>32</v>
      </c>
      <c r="F880">
        <v>0.74771058559417725</v>
      </c>
      <c r="G880">
        <v>3.6143080797046423E-3</v>
      </c>
      <c r="H880">
        <v>64620</v>
      </c>
      <c r="I880">
        <v>0.74576127529144287</v>
      </c>
      <c r="J880">
        <v>3.4303485881537199E-3</v>
      </c>
      <c r="K880">
        <v>48168</v>
      </c>
      <c r="L880">
        <v>1.949310302734375E-3</v>
      </c>
      <c r="M880">
        <v>0.26070386171340942</v>
      </c>
      <c r="N880">
        <v>112788</v>
      </c>
      <c r="O880">
        <v>4.9830223433673382E-3</v>
      </c>
      <c r="P880">
        <v>-4.4369311071932316E-3</v>
      </c>
      <c r="Q880">
        <v>-1.4121369458734989E-3</v>
      </c>
      <c r="R880">
        <v>1.949310302734375E-3</v>
      </c>
      <c r="S880">
        <v>5.3103589452803135E-3</v>
      </c>
      <c r="T880">
        <v>8.3355521783232689E-3</v>
      </c>
      <c r="U880" t="s">
        <v>18</v>
      </c>
      <c r="V880" t="s">
        <v>18</v>
      </c>
      <c r="W880">
        <v>74.646232604980469</v>
      </c>
    </row>
    <row r="881" spans="1:23" x14ac:dyDescent="0.25">
      <c r="A881" s="48" t="str">
        <f t="shared" si="13"/>
        <v>42213AllN/A_8SmartAC-onlyAll</v>
      </c>
      <c r="B881" t="s">
        <v>18</v>
      </c>
      <c r="C881" s="35">
        <v>42213</v>
      </c>
      <c r="D881">
        <v>8</v>
      </c>
      <c r="E881" t="s">
        <v>32</v>
      </c>
      <c r="F881">
        <v>0.74771058559417725</v>
      </c>
      <c r="G881">
        <v>3.6143080797046423E-3</v>
      </c>
      <c r="H881">
        <v>64620</v>
      </c>
      <c r="I881">
        <v>0.74576127529144287</v>
      </c>
      <c r="J881">
        <v>3.4303485881537199E-3</v>
      </c>
      <c r="K881">
        <v>48168</v>
      </c>
      <c r="L881">
        <v>1.949310302734375E-3</v>
      </c>
      <c r="M881">
        <v>0.26070386171340942</v>
      </c>
      <c r="N881">
        <v>112788</v>
      </c>
      <c r="O881">
        <v>4.9830223433673382E-3</v>
      </c>
      <c r="P881">
        <v>-4.4369311071932316E-3</v>
      </c>
      <c r="Q881">
        <v>-1.4121369458734989E-3</v>
      </c>
      <c r="R881">
        <v>1.949310302734375E-3</v>
      </c>
      <c r="S881">
        <v>5.3103589452803135E-3</v>
      </c>
      <c r="T881">
        <v>8.3355521783232689E-3</v>
      </c>
      <c r="U881" t="s">
        <v>102</v>
      </c>
      <c r="V881" t="s">
        <v>18</v>
      </c>
      <c r="W881">
        <v>74.646232604980469</v>
      </c>
    </row>
    <row r="882" spans="1:23" x14ac:dyDescent="0.25">
      <c r="A882" s="48" t="str">
        <f t="shared" si="13"/>
        <v>42213AllN/A_9AllAll</v>
      </c>
      <c r="B882" t="s">
        <v>18</v>
      </c>
      <c r="C882" s="35">
        <v>42213</v>
      </c>
      <c r="D882">
        <v>9</v>
      </c>
      <c r="E882" t="s">
        <v>32</v>
      </c>
      <c r="F882">
        <v>0.70933687686920166</v>
      </c>
      <c r="G882">
        <v>4.2532049119472504E-3</v>
      </c>
      <c r="H882">
        <v>64620</v>
      </c>
      <c r="I882">
        <v>0.71558880805969238</v>
      </c>
      <c r="J882">
        <v>4.085516557097435E-3</v>
      </c>
      <c r="K882">
        <v>48168</v>
      </c>
      <c r="L882">
        <v>-6.2519311904907227E-3</v>
      </c>
      <c r="M882">
        <v>-0.88137686252593994</v>
      </c>
      <c r="N882">
        <v>112788</v>
      </c>
      <c r="O882">
        <v>5.8975587598979473E-3</v>
      </c>
      <c r="P882">
        <v>-1.3810242526233196E-2</v>
      </c>
      <c r="Q882">
        <v>-1.0230306535959244E-2</v>
      </c>
      <c r="R882">
        <v>-6.2519311904907227E-3</v>
      </c>
      <c r="S882">
        <v>-2.2740277927368879E-3</v>
      </c>
      <c r="T882">
        <v>1.3063801452517509E-3</v>
      </c>
      <c r="U882" t="s">
        <v>18</v>
      </c>
      <c r="V882" t="s">
        <v>18</v>
      </c>
      <c r="W882">
        <v>80.222572326660156</v>
      </c>
    </row>
    <row r="883" spans="1:23" x14ac:dyDescent="0.25">
      <c r="A883" s="48" t="str">
        <f t="shared" si="13"/>
        <v>42213AllN/A_9SmartAC-onlyAll</v>
      </c>
      <c r="B883" t="s">
        <v>18</v>
      </c>
      <c r="C883" s="35">
        <v>42213</v>
      </c>
      <c r="D883">
        <v>9</v>
      </c>
      <c r="E883" t="s">
        <v>32</v>
      </c>
      <c r="F883">
        <v>0.70933687686920166</v>
      </c>
      <c r="G883">
        <v>4.2532049119472504E-3</v>
      </c>
      <c r="H883">
        <v>64620</v>
      </c>
      <c r="I883">
        <v>0.71558880805969238</v>
      </c>
      <c r="J883">
        <v>4.085516557097435E-3</v>
      </c>
      <c r="K883">
        <v>48168</v>
      </c>
      <c r="L883">
        <v>-6.2519311904907227E-3</v>
      </c>
      <c r="M883">
        <v>-0.88137686252593994</v>
      </c>
      <c r="N883">
        <v>112788</v>
      </c>
      <c r="O883">
        <v>5.8975587598979473E-3</v>
      </c>
      <c r="P883">
        <v>-1.3810242526233196E-2</v>
      </c>
      <c r="Q883">
        <v>-1.0230306535959244E-2</v>
      </c>
      <c r="R883">
        <v>-6.2519311904907227E-3</v>
      </c>
      <c r="S883">
        <v>-2.2740277927368879E-3</v>
      </c>
      <c r="T883">
        <v>1.3063801452517509E-3</v>
      </c>
      <c r="U883" t="s">
        <v>102</v>
      </c>
      <c r="V883" t="s">
        <v>18</v>
      </c>
      <c r="W883">
        <v>80.222572326660156</v>
      </c>
    </row>
    <row r="884" spans="1:23" x14ac:dyDescent="0.25">
      <c r="A884" s="48" t="str">
        <f t="shared" si="13"/>
        <v>42213AllN/A_10AllAll</v>
      </c>
      <c r="B884" t="s">
        <v>18</v>
      </c>
      <c r="C884" s="35">
        <v>42213</v>
      </c>
      <c r="D884">
        <v>10</v>
      </c>
      <c r="E884" t="s">
        <v>32</v>
      </c>
      <c r="F884">
        <v>0.67392730712890625</v>
      </c>
      <c r="G884">
        <v>5.5153956636786461E-3</v>
      </c>
      <c r="H884">
        <v>64620</v>
      </c>
      <c r="I884">
        <v>0.6781841516494751</v>
      </c>
      <c r="J884">
        <v>5.1566110923886299E-3</v>
      </c>
      <c r="K884">
        <v>48168</v>
      </c>
      <c r="L884">
        <v>-4.2568445205688477E-3</v>
      </c>
      <c r="M884">
        <v>-0.63164740800857544</v>
      </c>
      <c r="N884">
        <v>112788</v>
      </c>
      <c r="O884">
        <v>7.5505119748413563E-3</v>
      </c>
      <c r="P884">
        <v>-1.3933580368757248E-2</v>
      </c>
      <c r="Q884">
        <v>-9.3502691015601158E-3</v>
      </c>
      <c r="R884">
        <v>-4.2568445205688477E-3</v>
      </c>
      <c r="S884">
        <v>8.359758066944778E-4</v>
      </c>
      <c r="T884">
        <v>5.4198917932808399E-3</v>
      </c>
      <c r="U884" t="s">
        <v>18</v>
      </c>
      <c r="V884" t="s">
        <v>18</v>
      </c>
      <c r="W884">
        <v>85.076072692871094</v>
      </c>
    </row>
    <row r="885" spans="1:23" x14ac:dyDescent="0.25">
      <c r="A885" s="48" t="str">
        <f t="shared" si="13"/>
        <v>42213AllN/A_10SmartAC-onlyAll</v>
      </c>
      <c r="B885" t="s">
        <v>18</v>
      </c>
      <c r="C885" s="35">
        <v>42213</v>
      </c>
      <c r="D885">
        <v>10</v>
      </c>
      <c r="E885" t="s">
        <v>32</v>
      </c>
      <c r="F885">
        <v>0.67392730712890625</v>
      </c>
      <c r="G885">
        <v>5.5153956636786461E-3</v>
      </c>
      <c r="H885">
        <v>64620</v>
      </c>
      <c r="I885">
        <v>0.6781841516494751</v>
      </c>
      <c r="J885">
        <v>5.1566110923886299E-3</v>
      </c>
      <c r="K885">
        <v>48168</v>
      </c>
      <c r="L885">
        <v>-4.2568445205688477E-3</v>
      </c>
      <c r="M885">
        <v>-0.63164740800857544</v>
      </c>
      <c r="N885">
        <v>112788</v>
      </c>
      <c r="O885">
        <v>7.5505119748413563E-3</v>
      </c>
      <c r="P885">
        <v>-1.3933580368757248E-2</v>
      </c>
      <c r="Q885">
        <v>-9.3502691015601158E-3</v>
      </c>
      <c r="R885">
        <v>-4.2568445205688477E-3</v>
      </c>
      <c r="S885">
        <v>8.359758066944778E-4</v>
      </c>
      <c r="T885">
        <v>5.4198917932808399E-3</v>
      </c>
      <c r="U885" t="s">
        <v>102</v>
      </c>
      <c r="V885" t="s">
        <v>18</v>
      </c>
      <c r="W885">
        <v>85.076072692871094</v>
      </c>
    </row>
    <row r="886" spans="1:23" x14ac:dyDescent="0.25">
      <c r="A886" s="48" t="str">
        <f t="shared" si="13"/>
        <v>42213AllN/A_11AllAll</v>
      </c>
      <c r="B886" t="s">
        <v>18</v>
      </c>
      <c r="C886" s="35">
        <v>42213</v>
      </c>
      <c r="D886">
        <v>11</v>
      </c>
      <c r="E886" t="s">
        <v>32</v>
      </c>
      <c r="F886">
        <v>0.69442558288574219</v>
      </c>
      <c r="G886">
        <v>6.7628477700054646E-3</v>
      </c>
      <c r="H886">
        <v>64620</v>
      </c>
      <c r="I886">
        <v>0.70134067535400391</v>
      </c>
      <c r="J886">
        <v>6.3388771377503872E-3</v>
      </c>
      <c r="K886">
        <v>48168</v>
      </c>
      <c r="L886">
        <v>-6.9150924682617188E-3</v>
      </c>
      <c r="M886">
        <v>-0.99580037593841553</v>
      </c>
      <c r="N886">
        <v>112788</v>
      </c>
      <c r="O886">
        <v>9.2691686004400253E-3</v>
      </c>
      <c r="P886">
        <v>-1.8794458359479904E-2</v>
      </c>
      <c r="Q886">
        <v>-1.3167887926101685E-2</v>
      </c>
      <c r="R886">
        <v>-6.9150924682617188E-3</v>
      </c>
      <c r="S886">
        <v>-6.6303822677582502E-4</v>
      </c>
      <c r="T886">
        <v>4.964273888617754E-3</v>
      </c>
      <c r="U886" t="s">
        <v>18</v>
      </c>
      <c r="V886" t="s">
        <v>18</v>
      </c>
      <c r="W886">
        <v>89.192588806152344</v>
      </c>
    </row>
    <row r="887" spans="1:23" x14ac:dyDescent="0.25">
      <c r="A887" s="48" t="str">
        <f t="shared" si="13"/>
        <v>42213AllN/A_11SmartAC-onlyAll</v>
      </c>
      <c r="B887" t="s">
        <v>18</v>
      </c>
      <c r="C887" s="35">
        <v>42213</v>
      </c>
      <c r="D887">
        <v>11</v>
      </c>
      <c r="E887" t="s">
        <v>32</v>
      </c>
      <c r="F887">
        <v>0.69442558288574219</v>
      </c>
      <c r="G887">
        <v>6.7628477700054646E-3</v>
      </c>
      <c r="H887">
        <v>64620</v>
      </c>
      <c r="I887">
        <v>0.70134067535400391</v>
      </c>
      <c r="J887">
        <v>6.3388771377503872E-3</v>
      </c>
      <c r="K887">
        <v>48168</v>
      </c>
      <c r="L887">
        <v>-6.9150924682617188E-3</v>
      </c>
      <c r="M887">
        <v>-0.99580037593841553</v>
      </c>
      <c r="N887">
        <v>112788</v>
      </c>
      <c r="O887">
        <v>9.2691686004400253E-3</v>
      </c>
      <c r="P887">
        <v>-1.8794458359479904E-2</v>
      </c>
      <c r="Q887">
        <v>-1.3167887926101685E-2</v>
      </c>
      <c r="R887">
        <v>-6.9150924682617188E-3</v>
      </c>
      <c r="S887">
        <v>-6.6303822677582502E-4</v>
      </c>
      <c r="T887">
        <v>4.964273888617754E-3</v>
      </c>
      <c r="U887" t="s">
        <v>102</v>
      </c>
      <c r="V887" t="s">
        <v>18</v>
      </c>
      <c r="W887">
        <v>89.192588806152344</v>
      </c>
    </row>
    <row r="888" spans="1:23" x14ac:dyDescent="0.25">
      <c r="A888" s="48" t="str">
        <f t="shared" si="13"/>
        <v>42213AllN/A_12AllAll</v>
      </c>
      <c r="B888" t="s">
        <v>18</v>
      </c>
      <c r="C888" s="35">
        <v>42213</v>
      </c>
      <c r="D888">
        <v>12</v>
      </c>
      <c r="E888" t="s">
        <v>32</v>
      </c>
      <c r="F888">
        <v>0.81039410829544067</v>
      </c>
      <c r="G888">
        <v>7.840452715754509E-3</v>
      </c>
      <c r="H888">
        <v>64620</v>
      </c>
      <c r="I888">
        <v>0.81293529272079468</v>
      </c>
      <c r="J888">
        <v>7.4358135461807251E-3</v>
      </c>
      <c r="K888">
        <v>48168</v>
      </c>
      <c r="L888">
        <v>-2.5411844253540039E-3</v>
      </c>
      <c r="M888">
        <v>-0.31357389688491821</v>
      </c>
      <c r="N888">
        <v>112788</v>
      </c>
      <c r="O888">
        <v>1.0805740021169186E-2</v>
      </c>
      <c r="P888">
        <v>-1.6389820724725723E-2</v>
      </c>
      <c r="Q888">
        <v>-9.8305204883217812E-3</v>
      </c>
      <c r="R888">
        <v>-2.5411844253540039E-3</v>
      </c>
      <c r="S888">
        <v>4.7472873702645302E-3</v>
      </c>
      <c r="T888">
        <v>1.1307451874017715E-2</v>
      </c>
      <c r="U888" t="s">
        <v>18</v>
      </c>
      <c r="V888" t="s">
        <v>18</v>
      </c>
      <c r="W888">
        <v>92.543006896972656</v>
      </c>
    </row>
    <row r="889" spans="1:23" x14ac:dyDescent="0.25">
      <c r="A889" s="48" t="str">
        <f t="shared" si="13"/>
        <v>42213AllN/A_12SmartAC-onlyAll</v>
      </c>
      <c r="B889" t="s">
        <v>18</v>
      </c>
      <c r="C889" s="35">
        <v>42213</v>
      </c>
      <c r="D889">
        <v>12</v>
      </c>
      <c r="E889" t="s">
        <v>32</v>
      </c>
      <c r="F889">
        <v>0.81039410829544067</v>
      </c>
      <c r="G889">
        <v>7.840452715754509E-3</v>
      </c>
      <c r="H889">
        <v>64620</v>
      </c>
      <c r="I889">
        <v>0.81293529272079468</v>
      </c>
      <c r="J889">
        <v>7.4358135461807251E-3</v>
      </c>
      <c r="K889">
        <v>48168</v>
      </c>
      <c r="L889">
        <v>-2.5411844253540039E-3</v>
      </c>
      <c r="M889">
        <v>-0.31357389688491821</v>
      </c>
      <c r="N889">
        <v>112788</v>
      </c>
      <c r="O889">
        <v>1.0805740021169186E-2</v>
      </c>
      <c r="P889">
        <v>-1.6389820724725723E-2</v>
      </c>
      <c r="Q889">
        <v>-9.8305204883217812E-3</v>
      </c>
      <c r="R889">
        <v>-2.5411844253540039E-3</v>
      </c>
      <c r="S889">
        <v>4.7472873702645302E-3</v>
      </c>
      <c r="T889">
        <v>1.1307451874017715E-2</v>
      </c>
      <c r="U889" t="s">
        <v>102</v>
      </c>
      <c r="V889" t="s">
        <v>18</v>
      </c>
      <c r="W889">
        <v>92.543006896972656</v>
      </c>
    </row>
    <row r="890" spans="1:23" x14ac:dyDescent="0.25">
      <c r="A890" s="48" t="str">
        <f t="shared" si="13"/>
        <v>42213AllN/A_13AllAll</v>
      </c>
      <c r="B890" t="s">
        <v>18</v>
      </c>
      <c r="C890" s="35">
        <v>42213</v>
      </c>
      <c r="D890">
        <v>13</v>
      </c>
      <c r="E890" t="s">
        <v>32</v>
      </c>
      <c r="F890">
        <v>1.0109139680862427</v>
      </c>
      <c r="G890">
        <v>8.6504183709621429E-3</v>
      </c>
      <c r="H890">
        <v>64620</v>
      </c>
      <c r="I890">
        <v>1.0225734710693359</v>
      </c>
      <c r="J890">
        <v>8.3878049626946449E-3</v>
      </c>
      <c r="K890">
        <v>48168</v>
      </c>
      <c r="L890">
        <v>-1.1659502983093262E-2</v>
      </c>
      <c r="M890">
        <v>-1.153362512588501</v>
      </c>
      <c r="N890">
        <v>112788</v>
      </c>
      <c r="O890">
        <v>1.2049274519085884E-2</v>
      </c>
      <c r="P890">
        <v>-2.7101853862404823E-2</v>
      </c>
      <c r="Q890">
        <v>-1.9787702709436417E-2</v>
      </c>
      <c r="R890">
        <v>-1.1659502983093262E-2</v>
      </c>
      <c r="S890">
        <v>-3.5322674084454775E-3</v>
      </c>
      <c r="T890">
        <v>3.7828471977263689E-3</v>
      </c>
      <c r="U890" t="s">
        <v>18</v>
      </c>
      <c r="V890" t="s">
        <v>18</v>
      </c>
      <c r="W890">
        <v>95.523941040039063</v>
      </c>
    </row>
    <row r="891" spans="1:23" x14ac:dyDescent="0.25">
      <c r="A891" s="48" t="str">
        <f t="shared" si="13"/>
        <v>42213AllN/A_13SmartAC-onlyAll</v>
      </c>
      <c r="B891" t="s">
        <v>18</v>
      </c>
      <c r="C891" s="35">
        <v>42213</v>
      </c>
      <c r="D891">
        <v>13</v>
      </c>
      <c r="E891" t="s">
        <v>32</v>
      </c>
      <c r="F891">
        <v>1.0109139680862427</v>
      </c>
      <c r="G891">
        <v>8.6504183709621429E-3</v>
      </c>
      <c r="H891">
        <v>64620</v>
      </c>
      <c r="I891">
        <v>1.0225734710693359</v>
      </c>
      <c r="J891">
        <v>8.3878049626946449E-3</v>
      </c>
      <c r="K891">
        <v>48168</v>
      </c>
      <c r="L891">
        <v>-1.1659502983093262E-2</v>
      </c>
      <c r="M891">
        <v>-1.153362512588501</v>
      </c>
      <c r="N891">
        <v>112788</v>
      </c>
      <c r="O891">
        <v>1.2049274519085884E-2</v>
      </c>
      <c r="P891">
        <v>-2.7101853862404823E-2</v>
      </c>
      <c r="Q891">
        <v>-1.9787702709436417E-2</v>
      </c>
      <c r="R891">
        <v>-1.1659502983093262E-2</v>
      </c>
      <c r="S891">
        <v>-3.5322674084454775E-3</v>
      </c>
      <c r="T891">
        <v>3.7828471977263689E-3</v>
      </c>
      <c r="U891" t="s">
        <v>102</v>
      </c>
      <c r="V891" t="s">
        <v>18</v>
      </c>
      <c r="W891">
        <v>95.523941040039063</v>
      </c>
    </row>
    <row r="892" spans="1:23" x14ac:dyDescent="0.25">
      <c r="A892" s="48" t="str">
        <f t="shared" si="13"/>
        <v>42213AllN/A_14AllAll</v>
      </c>
      <c r="B892" t="s">
        <v>18</v>
      </c>
      <c r="C892" s="35">
        <v>42213</v>
      </c>
      <c r="D892">
        <v>14</v>
      </c>
      <c r="E892" t="s">
        <v>32</v>
      </c>
      <c r="F892">
        <v>1.2960437536239624</v>
      </c>
      <c r="G892">
        <v>9.3730948865413666E-3</v>
      </c>
      <c r="H892">
        <v>64620</v>
      </c>
      <c r="I892">
        <v>1.3053977489471436</v>
      </c>
      <c r="J892">
        <v>9.1286599636077881E-3</v>
      </c>
      <c r="K892">
        <v>48168</v>
      </c>
      <c r="L892">
        <v>-9.3539953231811523E-3</v>
      </c>
      <c r="M892">
        <v>-0.72173452377319336</v>
      </c>
      <c r="N892">
        <v>112788</v>
      </c>
      <c r="O892">
        <v>1.3083857484161854E-2</v>
      </c>
      <c r="P892">
        <v>-2.6122266426682472E-2</v>
      </c>
      <c r="Q892">
        <v>-1.8180103972554207E-2</v>
      </c>
      <c r="R892">
        <v>-9.3539953231811523E-3</v>
      </c>
      <c r="S892">
        <v>-5.2893342217430472E-4</v>
      </c>
      <c r="T892">
        <v>7.4142762459814548E-3</v>
      </c>
      <c r="U892" t="s">
        <v>18</v>
      </c>
      <c r="V892" t="s">
        <v>18</v>
      </c>
      <c r="W892">
        <v>97.102859497070313</v>
      </c>
    </row>
    <row r="893" spans="1:23" x14ac:dyDescent="0.25">
      <c r="A893" s="48" t="str">
        <f t="shared" si="13"/>
        <v>42213AllN/A_14SmartAC-onlyAll</v>
      </c>
      <c r="B893" t="s">
        <v>18</v>
      </c>
      <c r="C893" s="35">
        <v>42213</v>
      </c>
      <c r="D893">
        <v>14</v>
      </c>
      <c r="E893" t="s">
        <v>32</v>
      </c>
      <c r="F893">
        <v>1.2960437536239624</v>
      </c>
      <c r="G893">
        <v>9.3730948865413666E-3</v>
      </c>
      <c r="H893">
        <v>64620</v>
      </c>
      <c r="I893">
        <v>1.3053977489471436</v>
      </c>
      <c r="J893">
        <v>9.1286599636077881E-3</v>
      </c>
      <c r="K893">
        <v>48168</v>
      </c>
      <c r="L893">
        <v>-9.3539953231811523E-3</v>
      </c>
      <c r="M893">
        <v>-0.72173452377319336</v>
      </c>
      <c r="N893">
        <v>112788</v>
      </c>
      <c r="O893">
        <v>1.3083857484161854E-2</v>
      </c>
      <c r="P893">
        <v>-2.6122266426682472E-2</v>
      </c>
      <c r="Q893">
        <v>-1.8180103972554207E-2</v>
      </c>
      <c r="R893">
        <v>-9.3539953231811523E-3</v>
      </c>
      <c r="S893">
        <v>-5.2893342217430472E-4</v>
      </c>
      <c r="T893">
        <v>7.4142762459814548E-3</v>
      </c>
      <c r="U893" t="s">
        <v>102</v>
      </c>
      <c r="V893" t="s">
        <v>18</v>
      </c>
      <c r="W893">
        <v>97.102859497070313</v>
      </c>
    </row>
    <row r="894" spans="1:23" x14ac:dyDescent="0.25">
      <c r="A894" s="48" t="str">
        <f t="shared" si="13"/>
        <v>42213AllN/A_15AllAll</v>
      </c>
      <c r="B894" t="s">
        <v>18</v>
      </c>
      <c r="C894" s="35">
        <v>42213</v>
      </c>
      <c r="D894">
        <v>15</v>
      </c>
      <c r="E894" t="s">
        <v>32</v>
      </c>
      <c r="F894">
        <v>1.6383172273635864</v>
      </c>
      <c r="G894">
        <v>9.7064133733510971E-3</v>
      </c>
      <c r="H894">
        <v>64620</v>
      </c>
      <c r="I894">
        <v>1.6467584371566772</v>
      </c>
      <c r="J894">
        <v>9.6275163814425468E-3</v>
      </c>
      <c r="K894">
        <v>48168</v>
      </c>
      <c r="L894">
        <v>-8.4412097930908203E-3</v>
      </c>
      <c r="M894">
        <v>-0.51523661613464355</v>
      </c>
      <c r="N894">
        <v>112788</v>
      </c>
      <c r="O894">
        <v>1.3671266846358776E-2</v>
      </c>
      <c r="P894">
        <v>-2.5962306186556816E-2</v>
      </c>
      <c r="Q894">
        <v>-1.766357384622097E-2</v>
      </c>
      <c r="R894">
        <v>-8.4412097930908203E-3</v>
      </c>
      <c r="S894">
        <v>7.8005972318351269E-4</v>
      </c>
      <c r="T894">
        <v>9.0798856690526009E-3</v>
      </c>
      <c r="U894" t="s">
        <v>18</v>
      </c>
      <c r="V894" t="s">
        <v>18</v>
      </c>
      <c r="W894">
        <v>98.552528381347656</v>
      </c>
    </row>
    <row r="895" spans="1:23" x14ac:dyDescent="0.25">
      <c r="A895" s="48" t="str">
        <f t="shared" si="13"/>
        <v>42213AllN/A_15SmartAC-onlyAll</v>
      </c>
      <c r="B895" t="s">
        <v>18</v>
      </c>
      <c r="C895" s="35">
        <v>42213</v>
      </c>
      <c r="D895">
        <v>15</v>
      </c>
      <c r="E895" t="s">
        <v>32</v>
      </c>
      <c r="F895">
        <v>1.6383172273635864</v>
      </c>
      <c r="G895">
        <v>9.7064133733510971E-3</v>
      </c>
      <c r="H895">
        <v>64620</v>
      </c>
      <c r="I895">
        <v>1.6467584371566772</v>
      </c>
      <c r="J895">
        <v>9.6275163814425468E-3</v>
      </c>
      <c r="K895">
        <v>48168</v>
      </c>
      <c r="L895">
        <v>-8.4412097930908203E-3</v>
      </c>
      <c r="M895">
        <v>-0.51523661613464355</v>
      </c>
      <c r="N895">
        <v>112788</v>
      </c>
      <c r="O895">
        <v>1.3671266846358776E-2</v>
      </c>
      <c r="P895">
        <v>-2.5962306186556816E-2</v>
      </c>
      <c r="Q895">
        <v>-1.766357384622097E-2</v>
      </c>
      <c r="R895">
        <v>-8.4412097930908203E-3</v>
      </c>
      <c r="S895">
        <v>7.8005972318351269E-4</v>
      </c>
      <c r="T895">
        <v>9.0798856690526009E-3</v>
      </c>
      <c r="U895" t="s">
        <v>102</v>
      </c>
      <c r="V895" t="s">
        <v>18</v>
      </c>
      <c r="W895">
        <v>98.552528381347656</v>
      </c>
    </row>
    <row r="896" spans="1:23" x14ac:dyDescent="0.25">
      <c r="A896" s="48" t="str">
        <f t="shared" si="13"/>
        <v>42213AllN/A_16AllAll</v>
      </c>
      <c r="B896" t="s">
        <v>18</v>
      </c>
      <c r="C896" s="35">
        <v>42213</v>
      </c>
      <c r="D896">
        <v>16</v>
      </c>
      <c r="E896" t="s">
        <v>32</v>
      </c>
      <c r="F896">
        <v>2.0265805721282959</v>
      </c>
      <c r="G896">
        <v>9.9482182413339615E-3</v>
      </c>
      <c r="H896">
        <v>64620</v>
      </c>
      <c r="I896">
        <v>1.8783631324768066</v>
      </c>
      <c r="J896">
        <v>9.3583120033144951E-3</v>
      </c>
      <c r="K896">
        <v>48168</v>
      </c>
      <c r="L896">
        <v>0.14821743965148926</v>
      </c>
      <c r="M896">
        <v>7.3136711120605469</v>
      </c>
      <c r="N896">
        <v>112788</v>
      </c>
      <c r="O896">
        <v>1.3658150099217892E-2</v>
      </c>
      <c r="P896">
        <v>0.13071314990520477</v>
      </c>
      <c r="Q896">
        <v>0.13900391757488251</v>
      </c>
      <c r="R896">
        <v>0.14821743965148926</v>
      </c>
      <c r="S896">
        <v>0.15742985904216766</v>
      </c>
      <c r="T896">
        <v>0.16572172939777374</v>
      </c>
      <c r="U896" t="s">
        <v>18</v>
      </c>
      <c r="V896" t="s">
        <v>18</v>
      </c>
      <c r="W896">
        <v>98.849906921386719</v>
      </c>
    </row>
    <row r="897" spans="1:23" x14ac:dyDescent="0.25">
      <c r="A897" s="48" t="str">
        <f t="shared" si="13"/>
        <v>42213AllN/A_16SmartAC-onlyAll</v>
      </c>
      <c r="B897" t="s">
        <v>18</v>
      </c>
      <c r="C897" s="35">
        <v>42213</v>
      </c>
      <c r="D897">
        <v>16</v>
      </c>
      <c r="E897" t="s">
        <v>32</v>
      </c>
      <c r="F897">
        <v>2.0265805721282959</v>
      </c>
      <c r="G897">
        <v>9.9482182413339615E-3</v>
      </c>
      <c r="H897">
        <v>64620</v>
      </c>
      <c r="I897">
        <v>1.8783631324768066</v>
      </c>
      <c r="J897">
        <v>9.3583120033144951E-3</v>
      </c>
      <c r="K897">
        <v>48168</v>
      </c>
      <c r="L897">
        <v>0.14821743965148926</v>
      </c>
      <c r="M897">
        <v>7.3136711120605469</v>
      </c>
      <c r="N897">
        <v>112788</v>
      </c>
      <c r="O897">
        <v>1.3658150099217892E-2</v>
      </c>
      <c r="P897">
        <v>0.13071314990520477</v>
      </c>
      <c r="Q897">
        <v>0.13900391757488251</v>
      </c>
      <c r="R897">
        <v>0.14821743965148926</v>
      </c>
      <c r="S897">
        <v>0.15742985904216766</v>
      </c>
      <c r="T897">
        <v>0.16572172939777374</v>
      </c>
      <c r="U897" t="s">
        <v>102</v>
      </c>
      <c r="V897" t="s">
        <v>18</v>
      </c>
      <c r="W897">
        <v>98.849906921386719</v>
      </c>
    </row>
    <row r="898" spans="1:23" x14ac:dyDescent="0.25">
      <c r="A898" s="48" t="str">
        <f t="shared" ref="A898:A961" si="14">CONCATENATE(C898,B898,E898,"_",D898,U898,V898)</f>
        <v>42213AllN/A_17AllAll</v>
      </c>
      <c r="B898" t="s">
        <v>18</v>
      </c>
      <c r="C898" s="35">
        <v>42213</v>
      </c>
      <c r="D898">
        <v>17</v>
      </c>
      <c r="E898" t="s">
        <v>32</v>
      </c>
      <c r="F898">
        <v>2.4170916080474854</v>
      </c>
      <c r="G898">
        <v>9.909539483487606E-3</v>
      </c>
      <c r="H898">
        <v>64620</v>
      </c>
      <c r="I898">
        <v>1.9221872091293335</v>
      </c>
      <c r="J898">
        <v>8.3526121452450752E-3</v>
      </c>
      <c r="K898">
        <v>48168</v>
      </c>
      <c r="L898">
        <v>0.49490439891815186</v>
      </c>
      <c r="M898">
        <v>20.475202560424805</v>
      </c>
      <c r="N898">
        <v>112788</v>
      </c>
      <c r="O898">
        <v>1.2960135005414486E-2</v>
      </c>
      <c r="P898">
        <v>0.47829470038414001</v>
      </c>
      <c r="Q898">
        <v>0.4861617386341095</v>
      </c>
      <c r="R898">
        <v>0.49490439891815186</v>
      </c>
      <c r="S898">
        <v>0.50364601612091064</v>
      </c>
      <c r="T898">
        <v>0.51151412725448608</v>
      </c>
      <c r="U898" t="s">
        <v>18</v>
      </c>
      <c r="V898" t="s">
        <v>18</v>
      </c>
      <c r="W898">
        <v>98.534477233886719</v>
      </c>
    </row>
    <row r="899" spans="1:23" x14ac:dyDescent="0.25">
      <c r="A899" s="48" t="str">
        <f t="shared" si="14"/>
        <v>42213AllN/A_17SmartAC-onlyAll</v>
      </c>
      <c r="B899" t="s">
        <v>18</v>
      </c>
      <c r="C899" s="35">
        <v>42213</v>
      </c>
      <c r="D899">
        <v>17</v>
      </c>
      <c r="E899" t="s">
        <v>32</v>
      </c>
      <c r="F899">
        <v>2.4170916080474854</v>
      </c>
      <c r="G899">
        <v>9.909539483487606E-3</v>
      </c>
      <c r="H899">
        <v>64620</v>
      </c>
      <c r="I899">
        <v>1.9221872091293335</v>
      </c>
      <c r="J899">
        <v>8.3526121452450752E-3</v>
      </c>
      <c r="K899">
        <v>48168</v>
      </c>
      <c r="L899">
        <v>0.49490439891815186</v>
      </c>
      <c r="M899">
        <v>20.475202560424805</v>
      </c>
      <c r="N899">
        <v>112788</v>
      </c>
      <c r="O899">
        <v>1.2960135005414486E-2</v>
      </c>
      <c r="P899">
        <v>0.47829470038414001</v>
      </c>
      <c r="Q899">
        <v>0.4861617386341095</v>
      </c>
      <c r="R899">
        <v>0.49490439891815186</v>
      </c>
      <c r="S899">
        <v>0.50364601612091064</v>
      </c>
      <c r="T899">
        <v>0.51151412725448608</v>
      </c>
      <c r="U899" t="s">
        <v>102</v>
      </c>
      <c r="V899" t="s">
        <v>18</v>
      </c>
      <c r="W899">
        <v>98.534477233886719</v>
      </c>
    </row>
    <row r="900" spans="1:23" x14ac:dyDescent="0.25">
      <c r="A900" s="48" t="str">
        <f t="shared" si="14"/>
        <v>42213AllN/A_18AllAll</v>
      </c>
      <c r="B900" t="s">
        <v>18</v>
      </c>
      <c r="C900" s="35">
        <v>42213</v>
      </c>
      <c r="D900">
        <v>18</v>
      </c>
      <c r="E900" t="s">
        <v>32</v>
      </c>
      <c r="F900">
        <v>2.7510793209075928</v>
      </c>
      <c r="G900">
        <v>9.7873276099562645E-3</v>
      </c>
      <c r="H900">
        <v>64620</v>
      </c>
      <c r="I900">
        <v>2.2087464332580566</v>
      </c>
      <c r="J900">
        <v>8.1224692985415459E-3</v>
      </c>
      <c r="K900">
        <v>48168</v>
      </c>
      <c r="L900">
        <v>0.54233288764953613</v>
      </c>
      <c r="M900">
        <v>19.713459014892578</v>
      </c>
      <c r="N900">
        <v>112788</v>
      </c>
      <c r="O900">
        <v>1.2718738056719303E-2</v>
      </c>
      <c r="P900">
        <v>0.52603256702423096</v>
      </c>
      <c r="Q900">
        <v>0.53375309705734253</v>
      </c>
      <c r="R900">
        <v>0.54233288764953613</v>
      </c>
      <c r="S900">
        <v>0.55091166496276855</v>
      </c>
      <c r="T900">
        <v>0.55863320827484131</v>
      </c>
      <c r="U900" t="s">
        <v>18</v>
      </c>
      <c r="V900" t="s">
        <v>18</v>
      </c>
      <c r="W900">
        <v>96.840835571289063</v>
      </c>
    </row>
    <row r="901" spans="1:23" x14ac:dyDescent="0.25">
      <c r="A901" s="48" t="str">
        <f t="shared" si="14"/>
        <v>42213AllN/A_18SmartAC-onlyAll</v>
      </c>
      <c r="B901" t="s">
        <v>18</v>
      </c>
      <c r="C901" s="35">
        <v>42213</v>
      </c>
      <c r="D901">
        <v>18</v>
      </c>
      <c r="E901" t="s">
        <v>32</v>
      </c>
      <c r="F901">
        <v>2.7510793209075928</v>
      </c>
      <c r="G901">
        <v>9.7873276099562645E-3</v>
      </c>
      <c r="H901">
        <v>64620</v>
      </c>
      <c r="I901">
        <v>2.2087464332580566</v>
      </c>
      <c r="J901">
        <v>8.1224692985415459E-3</v>
      </c>
      <c r="K901">
        <v>48168</v>
      </c>
      <c r="L901">
        <v>0.54233288764953613</v>
      </c>
      <c r="M901">
        <v>19.713459014892578</v>
      </c>
      <c r="N901">
        <v>112788</v>
      </c>
      <c r="O901">
        <v>1.2718738056719303E-2</v>
      </c>
      <c r="P901">
        <v>0.52603256702423096</v>
      </c>
      <c r="Q901">
        <v>0.53375309705734253</v>
      </c>
      <c r="R901">
        <v>0.54233288764953613</v>
      </c>
      <c r="S901">
        <v>0.55091166496276855</v>
      </c>
      <c r="T901">
        <v>0.55863320827484131</v>
      </c>
      <c r="U901" t="s">
        <v>102</v>
      </c>
      <c r="V901" t="s">
        <v>18</v>
      </c>
      <c r="W901">
        <v>96.840835571289063</v>
      </c>
    </row>
    <row r="902" spans="1:23" x14ac:dyDescent="0.25">
      <c r="A902" s="48" t="str">
        <f t="shared" si="14"/>
        <v>42213AllN/A_19AllAll</v>
      </c>
      <c r="B902" t="s">
        <v>18</v>
      </c>
      <c r="C902" s="35">
        <v>42213</v>
      </c>
      <c r="D902">
        <v>19</v>
      </c>
      <c r="E902" t="s">
        <v>32</v>
      </c>
      <c r="F902">
        <v>2.9115698337554932</v>
      </c>
      <c r="G902">
        <v>9.5588229596614838E-3</v>
      </c>
      <c r="H902">
        <v>64620</v>
      </c>
      <c r="I902">
        <v>2.3787388801574707</v>
      </c>
      <c r="J902">
        <v>7.8140711411833763E-3</v>
      </c>
      <c r="K902">
        <v>48168</v>
      </c>
      <c r="L902">
        <v>0.53283095359802246</v>
      </c>
      <c r="M902">
        <v>18.300470352172852</v>
      </c>
      <c r="N902">
        <v>112788</v>
      </c>
      <c r="O902">
        <v>1.2346287257969379E-2</v>
      </c>
      <c r="P902">
        <v>0.51700794696807861</v>
      </c>
      <c r="Q902">
        <v>0.52450239658355713</v>
      </c>
      <c r="R902">
        <v>0.53283095359802246</v>
      </c>
      <c r="S902">
        <v>0.54115849733352661</v>
      </c>
      <c r="T902">
        <v>0.54865396022796631</v>
      </c>
      <c r="U902" t="s">
        <v>18</v>
      </c>
      <c r="V902" t="s">
        <v>18</v>
      </c>
      <c r="W902">
        <v>93.135360717773437</v>
      </c>
    </row>
    <row r="903" spans="1:23" x14ac:dyDescent="0.25">
      <c r="A903" s="48" t="str">
        <f t="shared" si="14"/>
        <v>42213AllN/A_19SmartAC-onlyAll</v>
      </c>
      <c r="B903" t="s">
        <v>18</v>
      </c>
      <c r="C903" s="35">
        <v>42213</v>
      </c>
      <c r="D903">
        <v>19</v>
      </c>
      <c r="E903" t="s">
        <v>32</v>
      </c>
      <c r="F903">
        <v>2.9115698337554932</v>
      </c>
      <c r="G903">
        <v>9.5588229596614838E-3</v>
      </c>
      <c r="H903">
        <v>64620</v>
      </c>
      <c r="I903">
        <v>2.3787388801574707</v>
      </c>
      <c r="J903">
        <v>7.8140711411833763E-3</v>
      </c>
      <c r="K903">
        <v>48168</v>
      </c>
      <c r="L903">
        <v>0.53283095359802246</v>
      </c>
      <c r="M903">
        <v>18.300470352172852</v>
      </c>
      <c r="N903">
        <v>112788</v>
      </c>
      <c r="O903">
        <v>1.2346287257969379E-2</v>
      </c>
      <c r="P903">
        <v>0.51700794696807861</v>
      </c>
      <c r="Q903">
        <v>0.52450239658355713</v>
      </c>
      <c r="R903">
        <v>0.53283095359802246</v>
      </c>
      <c r="S903">
        <v>0.54115849733352661</v>
      </c>
      <c r="T903">
        <v>0.54865396022796631</v>
      </c>
      <c r="U903" t="s">
        <v>102</v>
      </c>
      <c r="V903" t="s">
        <v>18</v>
      </c>
      <c r="W903">
        <v>93.135360717773437</v>
      </c>
    </row>
    <row r="904" spans="1:23" x14ac:dyDescent="0.25">
      <c r="A904" s="48" t="str">
        <f t="shared" si="14"/>
        <v>42213AllN/A_20AllAll</v>
      </c>
      <c r="B904" t="s">
        <v>18</v>
      </c>
      <c r="C904" s="35">
        <v>42213</v>
      </c>
      <c r="D904">
        <v>20</v>
      </c>
      <c r="E904" t="s">
        <v>32</v>
      </c>
      <c r="F904">
        <v>2.8153338432312012</v>
      </c>
      <c r="G904">
        <v>9.1296248137950897E-3</v>
      </c>
      <c r="H904">
        <v>64620</v>
      </c>
      <c r="I904">
        <v>3.1068930625915527</v>
      </c>
      <c r="J904">
        <v>9.5941014587879181E-3</v>
      </c>
      <c r="K904">
        <v>48168</v>
      </c>
      <c r="L904">
        <v>-0.29155921936035156</v>
      </c>
      <c r="M904">
        <v>-10.356115341186523</v>
      </c>
      <c r="N904">
        <v>112788</v>
      </c>
      <c r="O904">
        <v>1.3243746943771839E-2</v>
      </c>
      <c r="P904">
        <v>-0.30853241682052612</v>
      </c>
      <c r="Q904">
        <v>-0.30049318075180054</v>
      </c>
      <c r="R904">
        <v>-0.29155921936035156</v>
      </c>
      <c r="S904">
        <v>-0.28262630105018616</v>
      </c>
      <c r="T904">
        <v>-0.274586021900177</v>
      </c>
      <c r="U904" t="s">
        <v>18</v>
      </c>
      <c r="V904" t="s">
        <v>18</v>
      </c>
      <c r="W904">
        <v>88.031730651855469</v>
      </c>
    </row>
    <row r="905" spans="1:23" x14ac:dyDescent="0.25">
      <c r="A905" s="48" t="str">
        <f t="shared" si="14"/>
        <v>42213AllN/A_20SmartAC-onlyAll</v>
      </c>
      <c r="B905" t="s">
        <v>18</v>
      </c>
      <c r="C905" s="35">
        <v>42213</v>
      </c>
      <c r="D905">
        <v>20</v>
      </c>
      <c r="E905" t="s">
        <v>32</v>
      </c>
      <c r="F905">
        <v>2.8153338432312012</v>
      </c>
      <c r="G905">
        <v>9.1296248137950897E-3</v>
      </c>
      <c r="H905">
        <v>64620</v>
      </c>
      <c r="I905">
        <v>3.1068930625915527</v>
      </c>
      <c r="J905">
        <v>9.5941014587879181E-3</v>
      </c>
      <c r="K905">
        <v>48168</v>
      </c>
      <c r="L905">
        <v>-0.29155921936035156</v>
      </c>
      <c r="M905">
        <v>-10.356115341186523</v>
      </c>
      <c r="N905">
        <v>112788</v>
      </c>
      <c r="O905">
        <v>1.3243746943771839E-2</v>
      </c>
      <c r="P905">
        <v>-0.30853241682052612</v>
      </c>
      <c r="Q905">
        <v>-0.30049318075180054</v>
      </c>
      <c r="R905">
        <v>-0.29155921936035156</v>
      </c>
      <c r="S905">
        <v>-0.28262630105018616</v>
      </c>
      <c r="T905">
        <v>-0.274586021900177</v>
      </c>
      <c r="U905" t="s">
        <v>102</v>
      </c>
      <c r="V905" t="s">
        <v>18</v>
      </c>
      <c r="W905">
        <v>88.031730651855469</v>
      </c>
    </row>
    <row r="906" spans="1:23" x14ac:dyDescent="0.25">
      <c r="A906" s="48" t="str">
        <f t="shared" si="14"/>
        <v>42213AllN/A_21AllAll</v>
      </c>
      <c r="B906" t="s">
        <v>18</v>
      </c>
      <c r="C906" s="35">
        <v>42213</v>
      </c>
      <c r="D906">
        <v>21</v>
      </c>
      <c r="E906" t="s">
        <v>32</v>
      </c>
      <c r="F906">
        <v>2.5396373271942139</v>
      </c>
      <c r="G906">
        <v>8.3915106952190399E-3</v>
      </c>
      <c r="H906">
        <v>64620</v>
      </c>
      <c r="I906">
        <v>2.881838321685791</v>
      </c>
      <c r="J906">
        <v>9.2738773673772812E-3</v>
      </c>
      <c r="K906">
        <v>48168</v>
      </c>
      <c r="L906">
        <v>-0.34220099449157715</v>
      </c>
      <c r="M906">
        <v>-13.474404335021973</v>
      </c>
      <c r="N906">
        <v>112788</v>
      </c>
      <c r="O906">
        <v>1.2506888248026371E-2</v>
      </c>
      <c r="P906">
        <v>-0.35822981595993042</v>
      </c>
      <c r="Q906">
        <v>-0.35063788294792175</v>
      </c>
      <c r="R906">
        <v>-0.34220099449157715</v>
      </c>
      <c r="S906">
        <v>-0.33376508951187134</v>
      </c>
      <c r="T906">
        <v>-0.32617217302322388</v>
      </c>
      <c r="U906" t="s">
        <v>18</v>
      </c>
      <c r="V906" t="s">
        <v>18</v>
      </c>
      <c r="W906">
        <v>84.11029052734375</v>
      </c>
    </row>
    <row r="907" spans="1:23" x14ac:dyDescent="0.25">
      <c r="A907" s="48" t="str">
        <f t="shared" si="14"/>
        <v>42213AllN/A_21SmartAC-onlyAll</v>
      </c>
      <c r="B907" t="s">
        <v>18</v>
      </c>
      <c r="C907" s="35">
        <v>42213</v>
      </c>
      <c r="D907">
        <v>21</v>
      </c>
      <c r="E907" t="s">
        <v>32</v>
      </c>
      <c r="F907">
        <v>2.5396373271942139</v>
      </c>
      <c r="G907">
        <v>8.3915106952190399E-3</v>
      </c>
      <c r="H907">
        <v>64620</v>
      </c>
      <c r="I907">
        <v>2.881838321685791</v>
      </c>
      <c r="J907">
        <v>9.2738773673772812E-3</v>
      </c>
      <c r="K907">
        <v>48168</v>
      </c>
      <c r="L907">
        <v>-0.34220099449157715</v>
      </c>
      <c r="M907">
        <v>-13.474404335021973</v>
      </c>
      <c r="N907">
        <v>112788</v>
      </c>
      <c r="O907">
        <v>1.2506888248026371E-2</v>
      </c>
      <c r="P907">
        <v>-0.35822981595993042</v>
      </c>
      <c r="Q907">
        <v>-0.35063788294792175</v>
      </c>
      <c r="R907">
        <v>-0.34220099449157715</v>
      </c>
      <c r="S907">
        <v>-0.33376508951187134</v>
      </c>
      <c r="T907">
        <v>-0.32617217302322388</v>
      </c>
      <c r="U907" t="s">
        <v>102</v>
      </c>
      <c r="V907" t="s">
        <v>18</v>
      </c>
      <c r="W907">
        <v>84.11029052734375</v>
      </c>
    </row>
    <row r="908" spans="1:23" x14ac:dyDescent="0.25">
      <c r="A908" s="48" t="str">
        <f t="shared" si="14"/>
        <v>42213AllN/A_22AllAll</v>
      </c>
      <c r="B908" t="s">
        <v>18</v>
      </c>
      <c r="C908" s="35">
        <v>42213</v>
      </c>
      <c r="D908">
        <v>22</v>
      </c>
      <c r="E908" t="s">
        <v>32</v>
      </c>
      <c r="F908">
        <v>2.2497313022613525</v>
      </c>
      <c r="G908">
        <v>7.7752266079187393E-3</v>
      </c>
      <c r="H908">
        <v>64620</v>
      </c>
      <c r="I908">
        <v>2.4519500732421875</v>
      </c>
      <c r="J908">
        <v>8.4041226655244827E-3</v>
      </c>
      <c r="K908">
        <v>48168</v>
      </c>
      <c r="L908">
        <v>-0.20221877098083496</v>
      </c>
      <c r="M908">
        <v>-8.9885740280151367</v>
      </c>
      <c r="N908">
        <v>112788</v>
      </c>
      <c r="O908">
        <v>1.144916657358408E-2</v>
      </c>
      <c r="P908">
        <v>-0.21689201891422272</v>
      </c>
      <c r="Q908">
        <v>-0.20994214713573456</v>
      </c>
      <c r="R908">
        <v>-0.20221877098083496</v>
      </c>
      <c r="S908">
        <v>-0.19449630379676819</v>
      </c>
      <c r="T908">
        <v>-0.1875455230474472</v>
      </c>
      <c r="U908" t="s">
        <v>18</v>
      </c>
      <c r="V908" t="s">
        <v>18</v>
      </c>
      <c r="W908">
        <v>80.9696044921875</v>
      </c>
    </row>
    <row r="909" spans="1:23" x14ac:dyDescent="0.25">
      <c r="A909" s="48" t="str">
        <f t="shared" si="14"/>
        <v>42213AllN/A_22SmartAC-onlyAll</v>
      </c>
      <c r="B909" t="s">
        <v>18</v>
      </c>
      <c r="C909" s="35">
        <v>42213</v>
      </c>
      <c r="D909">
        <v>22</v>
      </c>
      <c r="E909" t="s">
        <v>32</v>
      </c>
      <c r="F909">
        <v>2.2497313022613525</v>
      </c>
      <c r="G909">
        <v>7.7752266079187393E-3</v>
      </c>
      <c r="H909">
        <v>64620</v>
      </c>
      <c r="I909">
        <v>2.4519500732421875</v>
      </c>
      <c r="J909">
        <v>8.4041226655244827E-3</v>
      </c>
      <c r="K909">
        <v>48168</v>
      </c>
      <c r="L909">
        <v>-0.20221877098083496</v>
      </c>
      <c r="M909">
        <v>-8.9885740280151367</v>
      </c>
      <c r="N909">
        <v>112788</v>
      </c>
      <c r="O909">
        <v>1.144916657358408E-2</v>
      </c>
      <c r="P909">
        <v>-0.21689201891422272</v>
      </c>
      <c r="Q909">
        <v>-0.20994214713573456</v>
      </c>
      <c r="R909">
        <v>-0.20221877098083496</v>
      </c>
      <c r="S909">
        <v>-0.19449630379676819</v>
      </c>
      <c r="T909">
        <v>-0.1875455230474472</v>
      </c>
      <c r="U909" t="s">
        <v>102</v>
      </c>
      <c r="V909" t="s">
        <v>18</v>
      </c>
      <c r="W909">
        <v>80.9696044921875</v>
      </c>
    </row>
    <row r="910" spans="1:23" x14ac:dyDescent="0.25">
      <c r="A910" s="48" t="str">
        <f t="shared" si="14"/>
        <v>42213AllN/A_23AllAll</v>
      </c>
      <c r="B910" t="s">
        <v>18</v>
      </c>
      <c r="C910" s="35">
        <v>42213</v>
      </c>
      <c r="D910">
        <v>23</v>
      </c>
      <c r="E910" t="s">
        <v>32</v>
      </c>
      <c r="F910">
        <v>1.8115432262420654</v>
      </c>
      <c r="G910">
        <v>6.8723452277481556E-3</v>
      </c>
      <c r="H910">
        <v>64620</v>
      </c>
      <c r="I910">
        <v>1.9228122234344482</v>
      </c>
      <c r="J910">
        <v>7.3108063079416752E-3</v>
      </c>
      <c r="K910">
        <v>48168</v>
      </c>
      <c r="L910">
        <v>-0.11126899719238281</v>
      </c>
      <c r="M910">
        <v>-6.1422214508056641</v>
      </c>
      <c r="N910">
        <v>112788</v>
      </c>
      <c r="O910">
        <v>1.0033793747425079E-2</v>
      </c>
      <c r="P910">
        <v>-0.1241283044219017</v>
      </c>
      <c r="Q910">
        <v>-0.11803759634494781</v>
      </c>
      <c r="R910">
        <v>-0.11126899719238281</v>
      </c>
      <c r="S910">
        <v>-0.10450120270252228</v>
      </c>
      <c r="T910">
        <v>-9.8409689962863922E-2</v>
      </c>
      <c r="U910" t="s">
        <v>18</v>
      </c>
      <c r="V910" t="s">
        <v>18</v>
      </c>
      <c r="W910">
        <v>78.678375244140625</v>
      </c>
    </row>
    <row r="911" spans="1:23" x14ac:dyDescent="0.25">
      <c r="A911" s="48" t="str">
        <f t="shared" si="14"/>
        <v>42213AllN/A_23SmartAC-onlyAll</v>
      </c>
      <c r="B911" t="s">
        <v>18</v>
      </c>
      <c r="C911" s="35">
        <v>42213</v>
      </c>
      <c r="D911">
        <v>23</v>
      </c>
      <c r="E911" t="s">
        <v>32</v>
      </c>
      <c r="F911">
        <v>1.8115432262420654</v>
      </c>
      <c r="G911">
        <v>6.8723452277481556E-3</v>
      </c>
      <c r="H911">
        <v>64620</v>
      </c>
      <c r="I911">
        <v>1.9228122234344482</v>
      </c>
      <c r="J911">
        <v>7.3108063079416752E-3</v>
      </c>
      <c r="K911">
        <v>48168</v>
      </c>
      <c r="L911">
        <v>-0.11126899719238281</v>
      </c>
      <c r="M911">
        <v>-6.1422214508056641</v>
      </c>
      <c r="N911">
        <v>112788</v>
      </c>
      <c r="O911">
        <v>1.0033793747425079E-2</v>
      </c>
      <c r="P911">
        <v>-0.1241283044219017</v>
      </c>
      <c r="Q911">
        <v>-0.11803759634494781</v>
      </c>
      <c r="R911">
        <v>-0.11126899719238281</v>
      </c>
      <c r="S911">
        <v>-0.10450120270252228</v>
      </c>
      <c r="T911">
        <v>-9.8409689962863922E-2</v>
      </c>
      <c r="U911" t="s">
        <v>102</v>
      </c>
      <c r="V911" t="s">
        <v>18</v>
      </c>
      <c r="W911">
        <v>78.678375244140625</v>
      </c>
    </row>
    <row r="912" spans="1:23" x14ac:dyDescent="0.25">
      <c r="A912" s="48" t="str">
        <f t="shared" si="14"/>
        <v>42213AllN/A_24AllAll</v>
      </c>
      <c r="B912" t="s">
        <v>18</v>
      </c>
      <c r="C912" s="35">
        <v>42213</v>
      </c>
      <c r="D912">
        <v>24</v>
      </c>
      <c r="E912" t="s">
        <v>32</v>
      </c>
      <c r="F912">
        <v>1.4122800827026367</v>
      </c>
      <c r="G912">
        <v>6.0483287088572979E-3</v>
      </c>
      <c r="H912">
        <v>64620</v>
      </c>
      <c r="I912">
        <v>1.4812222719192505</v>
      </c>
      <c r="J912">
        <v>6.2280925922095776E-3</v>
      </c>
      <c r="K912">
        <v>48168</v>
      </c>
      <c r="L912">
        <v>-6.894218921661377E-2</v>
      </c>
      <c r="M912">
        <v>-4.8816227912902832</v>
      </c>
      <c r="N912">
        <v>112788</v>
      </c>
      <c r="O912">
        <v>8.6816707625985146E-3</v>
      </c>
      <c r="P912">
        <v>-8.0068618059158325E-2</v>
      </c>
      <c r="Q912">
        <v>-7.4798673391342163E-2</v>
      </c>
      <c r="R912">
        <v>-6.894218921661377E-2</v>
      </c>
      <c r="S912">
        <v>-6.3086405396461487E-2</v>
      </c>
      <c r="T912">
        <v>-5.7815760374069214E-2</v>
      </c>
      <c r="U912" t="s">
        <v>18</v>
      </c>
      <c r="V912" t="s">
        <v>18</v>
      </c>
      <c r="W912">
        <v>76.433242797851563</v>
      </c>
    </row>
    <row r="913" spans="1:23" x14ac:dyDescent="0.25">
      <c r="A913" s="48" t="str">
        <f t="shared" si="14"/>
        <v>42213AllN/A_24SmartAC-onlyAll</v>
      </c>
      <c r="B913" t="s">
        <v>18</v>
      </c>
      <c r="C913" s="35">
        <v>42213</v>
      </c>
      <c r="D913">
        <v>24</v>
      </c>
      <c r="E913" t="s">
        <v>32</v>
      </c>
      <c r="F913">
        <v>1.4122800827026367</v>
      </c>
      <c r="G913">
        <v>6.0483287088572979E-3</v>
      </c>
      <c r="H913">
        <v>64620</v>
      </c>
      <c r="I913">
        <v>1.4812222719192505</v>
      </c>
      <c r="J913">
        <v>6.2280925922095776E-3</v>
      </c>
      <c r="K913">
        <v>48168</v>
      </c>
      <c r="L913">
        <v>-6.894218921661377E-2</v>
      </c>
      <c r="M913">
        <v>-4.8816227912902832</v>
      </c>
      <c r="N913">
        <v>112788</v>
      </c>
      <c r="O913">
        <v>8.6816707625985146E-3</v>
      </c>
      <c r="P913">
        <v>-8.0068618059158325E-2</v>
      </c>
      <c r="Q913">
        <v>-7.4798673391342163E-2</v>
      </c>
      <c r="R913">
        <v>-6.894218921661377E-2</v>
      </c>
      <c r="S913">
        <v>-6.3086405396461487E-2</v>
      </c>
      <c r="T913">
        <v>-5.7815760374069214E-2</v>
      </c>
      <c r="U913" t="s">
        <v>102</v>
      </c>
      <c r="V913" t="s">
        <v>18</v>
      </c>
      <c r="W913">
        <v>76.433242797851563</v>
      </c>
    </row>
    <row r="914" spans="1:23" x14ac:dyDescent="0.25">
      <c r="A914" s="48" t="str">
        <f t="shared" si="14"/>
        <v>42214AllN/A_1AllAll</v>
      </c>
      <c r="B914" t="s">
        <v>18</v>
      </c>
      <c r="C914" s="35">
        <v>42214</v>
      </c>
      <c r="D914">
        <v>1</v>
      </c>
      <c r="E914" t="s">
        <v>32</v>
      </c>
      <c r="F914">
        <v>1.178391695022583</v>
      </c>
      <c r="G914">
        <v>4.1796732693910599E-3</v>
      </c>
      <c r="H914">
        <v>100441</v>
      </c>
      <c r="I914">
        <v>1.1719743013381958</v>
      </c>
      <c r="J914">
        <v>1.0370108298957348E-2</v>
      </c>
      <c r="K914">
        <v>12390</v>
      </c>
      <c r="L914">
        <v>6.417393684387207E-3</v>
      </c>
      <c r="M914">
        <v>0.54458916187286377</v>
      </c>
      <c r="N914">
        <v>112831</v>
      </c>
      <c r="O914">
        <v>1.1180734261870384E-2</v>
      </c>
      <c r="P914">
        <v>-7.9118357971310616E-3</v>
      </c>
      <c r="Q914">
        <v>-1.1249060044065118E-3</v>
      </c>
      <c r="R914">
        <v>6.417393684387207E-3</v>
      </c>
      <c r="S914">
        <v>1.3958798721432686E-2</v>
      </c>
      <c r="T914">
        <v>2.0746622234582901E-2</v>
      </c>
      <c r="U914" t="s">
        <v>18</v>
      </c>
      <c r="V914" t="s">
        <v>18</v>
      </c>
      <c r="W914">
        <v>75.162666320800781</v>
      </c>
    </row>
    <row r="915" spans="1:23" x14ac:dyDescent="0.25">
      <c r="A915" s="48" t="str">
        <f t="shared" si="14"/>
        <v>42214AllN/A_1SmartAC-onlyAll</v>
      </c>
      <c r="B915" t="s">
        <v>18</v>
      </c>
      <c r="C915" s="35">
        <v>42214</v>
      </c>
      <c r="D915">
        <v>1</v>
      </c>
      <c r="E915" t="s">
        <v>32</v>
      </c>
      <c r="F915">
        <v>1.178391695022583</v>
      </c>
      <c r="G915">
        <v>4.1796732693910599E-3</v>
      </c>
      <c r="H915">
        <v>100441</v>
      </c>
      <c r="I915">
        <v>1.1719743013381958</v>
      </c>
      <c r="J915">
        <v>1.0370108298957348E-2</v>
      </c>
      <c r="K915">
        <v>12390</v>
      </c>
      <c r="L915">
        <v>6.417393684387207E-3</v>
      </c>
      <c r="M915">
        <v>0.54458916187286377</v>
      </c>
      <c r="N915">
        <v>112831</v>
      </c>
      <c r="O915">
        <v>1.1180734261870384E-2</v>
      </c>
      <c r="P915">
        <v>-7.9118357971310616E-3</v>
      </c>
      <c r="Q915">
        <v>-1.1249060044065118E-3</v>
      </c>
      <c r="R915">
        <v>6.417393684387207E-3</v>
      </c>
      <c r="S915">
        <v>1.3958798721432686E-2</v>
      </c>
      <c r="T915">
        <v>2.0746622234582901E-2</v>
      </c>
      <c r="U915" t="s">
        <v>102</v>
      </c>
      <c r="V915" t="s">
        <v>18</v>
      </c>
      <c r="W915">
        <v>75.162666320800781</v>
      </c>
    </row>
    <row r="916" spans="1:23" x14ac:dyDescent="0.25">
      <c r="A916" s="48" t="str">
        <f t="shared" si="14"/>
        <v>42214AllN/A_2AllAll</v>
      </c>
      <c r="B916" t="s">
        <v>18</v>
      </c>
      <c r="C916" s="35">
        <v>42214</v>
      </c>
      <c r="D916">
        <v>2</v>
      </c>
      <c r="E916" t="s">
        <v>32</v>
      </c>
      <c r="F916">
        <v>0.99098044633865356</v>
      </c>
      <c r="G916">
        <v>3.630422055721283E-3</v>
      </c>
      <c r="H916">
        <v>100441</v>
      </c>
      <c r="I916">
        <v>0.98272830247879028</v>
      </c>
      <c r="J916">
        <v>8.9271664619445801E-3</v>
      </c>
      <c r="K916">
        <v>12390</v>
      </c>
      <c r="L916">
        <v>8.2521438598632813E-3</v>
      </c>
      <c r="M916">
        <v>0.8327251672744751</v>
      </c>
      <c r="N916">
        <v>112831</v>
      </c>
      <c r="O916">
        <v>9.6371294930577278E-3</v>
      </c>
      <c r="P916">
        <v>-4.0988014079630375E-3</v>
      </c>
      <c r="Q916">
        <v>1.7511290498077869E-3</v>
      </c>
      <c r="R916">
        <v>8.2521438598632813E-3</v>
      </c>
      <c r="S916">
        <v>1.4752388000488281E-2</v>
      </c>
      <c r="T916">
        <v>2.0603088662028313E-2</v>
      </c>
      <c r="U916" t="s">
        <v>18</v>
      </c>
      <c r="V916" t="s">
        <v>18</v>
      </c>
      <c r="W916">
        <v>73.517730712890625</v>
      </c>
    </row>
    <row r="917" spans="1:23" x14ac:dyDescent="0.25">
      <c r="A917" s="48" t="str">
        <f t="shared" si="14"/>
        <v>42214AllN/A_2SmartAC-onlyAll</v>
      </c>
      <c r="B917" t="s">
        <v>18</v>
      </c>
      <c r="C917" s="35">
        <v>42214</v>
      </c>
      <c r="D917">
        <v>2</v>
      </c>
      <c r="E917" t="s">
        <v>32</v>
      </c>
      <c r="F917">
        <v>0.99098044633865356</v>
      </c>
      <c r="G917">
        <v>3.630422055721283E-3</v>
      </c>
      <c r="H917">
        <v>100441</v>
      </c>
      <c r="I917">
        <v>0.98272830247879028</v>
      </c>
      <c r="J917">
        <v>8.9271664619445801E-3</v>
      </c>
      <c r="K917">
        <v>12390</v>
      </c>
      <c r="L917">
        <v>8.2521438598632813E-3</v>
      </c>
      <c r="M917">
        <v>0.8327251672744751</v>
      </c>
      <c r="N917">
        <v>112831</v>
      </c>
      <c r="O917">
        <v>9.6371294930577278E-3</v>
      </c>
      <c r="P917">
        <v>-4.0988014079630375E-3</v>
      </c>
      <c r="Q917">
        <v>1.7511290498077869E-3</v>
      </c>
      <c r="R917">
        <v>8.2521438598632813E-3</v>
      </c>
      <c r="S917">
        <v>1.4752388000488281E-2</v>
      </c>
      <c r="T917">
        <v>2.0603088662028313E-2</v>
      </c>
      <c r="U917" t="s">
        <v>102</v>
      </c>
      <c r="V917" t="s">
        <v>18</v>
      </c>
      <c r="W917">
        <v>73.517730712890625</v>
      </c>
    </row>
    <row r="918" spans="1:23" x14ac:dyDescent="0.25">
      <c r="A918" s="48" t="str">
        <f t="shared" si="14"/>
        <v>42214AllN/A_3AllAll</v>
      </c>
      <c r="B918" t="s">
        <v>18</v>
      </c>
      <c r="C918" s="35">
        <v>42214</v>
      </c>
      <c r="D918">
        <v>3</v>
      </c>
      <c r="E918" t="s">
        <v>32</v>
      </c>
      <c r="F918">
        <v>0.8647649884223938</v>
      </c>
      <c r="G918">
        <v>3.1967635732144117E-3</v>
      </c>
      <c r="H918">
        <v>100441</v>
      </c>
      <c r="I918">
        <v>0.86187165975570679</v>
      </c>
      <c r="J918">
        <v>7.8964140266180038E-3</v>
      </c>
      <c r="K918">
        <v>12390</v>
      </c>
      <c r="L918">
        <v>2.8933286666870117E-3</v>
      </c>
      <c r="M918">
        <v>0.33457976579666138</v>
      </c>
      <c r="N918">
        <v>112831</v>
      </c>
      <c r="O918">
        <v>8.5189584642648697E-3</v>
      </c>
      <c r="P918">
        <v>-8.0245686694979668E-3</v>
      </c>
      <c r="Q918">
        <v>-2.8533902950584888E-3</v>
      </c>
      <c r="R918">
        <v>2.8933286666870117E-3</v>
      </c>
      <c r="S918">
        <v>8.6393663659691811E-3</v>
      </c>
      <c r="T918">
        <v>1.381122600287199E-2</v>
      </c>
      <c r="U918" t="s">
        <v>18</v>
      </c>
      <c r="V918" t="s">
        <v>18</v>
      </c>
      <c r="W918">
        <v>72.293174743652344</v>
      </c>
    </row>
    <row r="919" spans="1:23" x14ac:dyDescent="0.25">
      <c r="A919" s="48" t="str">
        <f t="shared" si="14"/>
        <v>42214AllN/A_3SmartAC-onlyAll</v>
      </c>
      <c r="B919" t="s">
        <v>18</v>
      </c>
      <c r="C919" s="35">
        <v>42214</v>
      </c>
      <c r="D919">
        <v>3</v>
      </c>
      <c r="E919" t="s">
        <v>32</v>
      </c>
      <c r="F919">
        <v>0.8647649884223938</v>
      </c>
      <c r="G919">
        <v>3.1967635732144117E-3</v>
      </c>
      <c r="H919">
        <v>100441</v>
      </c>
      <c r="I919">
        <v>0.86187165975570679</v>
      </c>
      <c r="J919">
        <v>7.8964140266180038E-3</v>
      </c>
      <c r="K919">
        <v>12390</v>
      </c>
      <c r="L919">
        <v>2.8933286666870117E-3</v>
      </c>
      <c r="M919">
        <v>0.33457976579666138</v>
      </c>
      <c r="N919">
        <v>112831</v>
      </c>
      <c r="O919">
        <v>8.5189584642648697E-3</v>
      </c>
      <c r="P919">
        <v>-8.0245686694979668E-3</v>
      </c>
      <c r="Q919">
        <v>-2.8533902950584888E-3</v>
      </c>
      <c r="R919">
        <v>2.8933286666870117E-3</v>
      </c>
      <c r="S919">
        <v>8.6393663659691811E-3</v>
      </c>
      <c r="T919">
        <v>1.381122600287199E-2</v>
      </c>
      <c r="U919" t="s">
        <v>102</v>
      </c>
      <c r="V919" t="s">
        <v>18</v>
      </c>
      <c r="W919">
        <v>72.293174743652344</v>
      </c>
    </row>
    <row r="920" spans="1:23" x14ac:dyDescent="0.25">
      <c r="A920" s="48" t="str">
        <f t="shared" si="14"/>
        <v>42214AllN/A_4AllAll</v>
      </c>
      <c r="B920" t="s">
        <v>18</v>
      </c>
      <c r="C920" s="35">
        <v>42214</v>
      </c>
      <c r="D920">
        <v>4</v>
      </c>
      <c r="E920" t="s">
        <v>32</v>
      </c>
      <c r="F920">
        <v>0.79290133714675903</v>
      </c>
      <c r="G920">
        <v>2.9278204310685396E-3</v>
      </c>
      <c r="H920">
        <v>100441</v>
      </c>
      <c r="I920">
        <v>0.78929179906845093</v>
      </c>
      <c r="J920">
        <v>7.16761639341712E-3</v>
      </c>
      <c r="K920">
        <v>12390</v>
      </c>
      <c r="L920">
        <v>3.6095380783081055E-3</v>
      </c>
      <c r="M920">
        <v>0.45523166656494141</v>
      </c>
      <c r="N920">
        <v>112831</v>
      </c>
      <c r="O920">
        <v>7.7425357885658741E-3</v>
      </c>
      <c r="P920">
        <v>-6.3132955692708492E-3</v>
      </c>
      <c r="Q920">
        <v>-1.6134217148646712E-3</v>
      </c>
      <c r="R920">
        <v>3.6095380783081055E-3</v>
      </c>
      <c r="S920">
        <v>8.8318781927227974E-3</v>
      </c>
      <c r="T920">
        <v>1.3532372191548347E-2</v>
      </c>
      <c r="U920" t="s">
        <v>18</v>
      </c>
      <c r="V920" t="s">
        <v>18</v>
      </c>
      <c r="W920">
        <v>70.091506958007813</v>
      </c>
    </row>
    <row r="921" spans="1:23" x14ac:dyDescent="0.25">
      <c r="A921" s="48" t="str">
        <f t="shared" si="14"/>
        <v>42214AllN/A_4SmartAC-onlyAll</v>
      </c>
      <c r="B921" t="s">
        <v>18</v>
      </c>
      <c r="C921" s="35">
        <v>42214</v>
      </c>
      <c r="D921">
        <v>4</v>
      </c>
      <c r="E921" t="s">
        <v>32</v>
      </c>
      <c r="F921">
        <v>0.79290133714675903</v>
      </c>
      <c r="G921">
        <v>2.9278204310685396E-3</v>
      </c>
      <c r="H921">
        <v>100441</v>
      </c>
      <c r="I921">
        <v>0.78929179906845093</v>
      </c>
      <c r="J921">
        <v>7.16761639341712E-3</v>
      </c>
      <c r="K921">
        <v>12390</v>
      </c>
      <c r="L921">
        <v>3.6095380783081055E-3</v>
      </c>
      <c r="M921">
        <v>0.45523166656494141</v>
      </c>
      <c r="N921">
        <v>112831</v>
      </c>
      <c r="O921">
        <v>7.7425357885658741E-3</v>
      </c>
      <c r="P921">
        <v>-6.3132955692708492E-3</v>
      </c>
      <c r="Q921">
        <v>-1.6134217148646712E-3</v>
      </c>
      <c r="R921">
        <v>3.6095380783081055E-3</v>
      </c>
      <c r="S921">
        <v>8.8318781927227974E-3</v>
      </c>
      <c r="T921">
        <v>1.3532372191548347E-2</v>
      </c>
      <c r="U921" t="s">
        <v>102</v>
      </c>
      <c r="V921" t="s">
        <v>18</v>
      </c>
      <c r="W921">
        <v>70.091506958007813</v>
      </c>
    </row>
    <row r="922" spans="1:23" x14ac:dyDescent="0.25">
      <c r="A922" s="48" t="str">
        <f t="shared" si="14"/>
        <v>42214AllN/A_5AllAll</v>
      </c>
      <c r="B922" t="s">
        <v>18</v>
      </c>
      <c r="C922" s="35">
        <v>42214</v>
      </c>
      <c r="D922">
        <v>5</v>
      </c>
      <c r="E922" t="s">
        <v>32</v>
      </c>
      <c r="F922">
        <v>0.75220483541488647</v>
      </c>
      <c r="G922">
        <v>2.7097633574157953E-3</v>
      </c>
      <c r="H922">
        <v>100441</v>
      </c>
      <c r="I922">
        <v>0.75022053718566895</v>
      </c>
      <c r="J922">
        <v>6.6468138247728348E-3</v>
      </c>
      <c r="K922">
        <v>12390</v>
      </c>
      <c r="L922">
        <v>1.9842982292175293E-3</v>
      </c>
      <c r="M922">
        <v>0.2637975811958313</v>
      </c>
      <c r="N922">
        <v>112831</v>
      </c>
      <c r="O922">
        <v>7.1779489517211914E-3</v>
      </c>
      <c r="P922">
        <v>-7.2149611078202724E-3</v>
      </c>
      <c r="Q922">
        <v>-2.8578026685863733E-3</v>
      </c>
      <c r="R922">
        <v>1.9842982292175293E-3</v>
      </c>
      <c r="S922">
        <v>6.8258247338235378E-3</v>
      </c>
      <c r="T922">
        <v>1.1183558031916618E-2</v>
      </c>
      <c r="U922" t="s">
        <v>18</v>
      </c>
      <c r="V922" t="s">
        <v>18</v>
      </c>
      <c r="W922">
        <v>68.967330932617188</v>
      </c>
    </row>
    <row r="923" spans="1:23" x14ac:dyDescent="0.25">
      <c r="A923" s="48" t="str">
        <f t="shared" si="14"/>
        <v>42214AllN/A_5SmartAC-onlyAll</v>
      </c>
      <c r="B923" t="s">
        <v>18</v>
      </c>
      <c r="C923" s="35">
        <v>42214</v>
      </c>
      <c r="D923">
        <v>5</v>
      </c>
      <c r="E923" t="s">
        <v>32</v>
      </c>
      <c r="F923">
        <v>0.75220483541488647</v>
      </c>
      <c r="G923">
        <v>2.7097633574157953E-3</v>
      </c>
      <c r="H923">
        <v>100441</v>
      </c>
      <c r="I923">
        <v>0.75022053718566895</v>
      </c>
      <c r="J923">
        <v>6.6468138247728348E-3</v>
      </c>
      <c r="K923">
        <v>12390</v>
      </c>
      <c r="L923">
        <v>1.9842982292175293E-3</v>
      </c>
      <c r="M923">
        <v>0.2637975811958313</v>
      </c>
      <c r="N923">
        <v>112831</v>
      </c>
      <c r="O923">
        <v>7.1779489517211914E-3</v>
      </c>
      <c r="P923">
        <v>-7.2149611078202724E-3</v>
      </c>
      <c r="Q923">
        <v>-2.8578026685863733E-3</v>
      </c>
      <c r="R923">
        <v>1.9842982292175293E-3</v>
      </c>
      <c r="S923">
        <v>6.8258247338235378E-3</v>
      </c>
      <c r="T923">
        <v>1.1183558031916618E-2</v>
      </c>
      <c r="U923" t="s">
        <v>102</v>
      </c>
      <c r="V923" t="s">
        <v>18</v>
      </c>
      <c r="W923">
        <v>68.967330932617188</v>
      </c>
    </row>
    <row r="924" spans="1:23" x14ac:dyDescent="0.25">
      <c r="A924" s="48" t="str">
        <f t="shared" si="14"/>
        <v>42214AllN/A_6AllAll</v>
      </c>
      <c r="B924" t="s">
        <v>18</v>
      </c>
      <c r="C924" s="35">
        <v>42214</v>
      </c>
      <c r="D924">
        <v>6</v>
      </c>
      <c r="E924" t="s">
        <v>32</v>
      </c>
      <c r="F924">
        <v>0.75833010673522949</v>
      </c>
      <c r="G924">
        <v>2.6457100175321102E-3</v>
      </c>
      <c r="H924">
        <v>100441</v>
      </c>
      <c r="I924">
        <v>0.75995564460754395</v>
      </c>
      <c r="J924">
        <v>6.6421949304640293E-3</v>
      </c>
      <c r="K924">
        <v>12390</v>
      </c>
      <c r="L924">
        <v>-1.6255378723144531E-3</v>
      </c>
      <c r="M924">
        <v>-0.21435755491256714</v>
      </c>
      <c r="N924">
        <v>112831</v>
      </c>
      <c r="O924">
        <v>7.1497228927910328E-3</v>
      </c>
      <c r="P924">
        <v>-1.0788622312247753E-2</v>
      </c>
      <c r="Q924">
        <v>-6.4485981129109859E-3</v>
      </c>
      <c r="R924">
        <v>-1.6255378723144531E-3</v>
      </c>
      <c r="S924">
        <v>3.1969503033906221E-3</v>
      </c>
      <c r="T924">
        <v>7.5375470332801342E-3</v>
      </c>
      <c r="U924" t="s">
        <v>18</v>
      </c>
      <c r="V924" t="s">
        <v>18</v>
      </c>
      <c r="W924">
        <v>68.842849731445313</v>
      </c>
    </row>
    <row r="925" spans="1:23" x14ac:dyDescent="0.25">
      <c r="A925" s="48" t="str">
        <f t="shared" si="14"/>
        <v>42214AllN/A_6SmartAC-onlyAll</v>
      </c>
      <c r="B925" t="s">
        <v>18</v>
      </c>
      <c r="C925" s="35">
        <v>42214</v>
      </c>
      <c r="D925">
        <v>6</v>
      </c>
      <c r="E925" t="s">
        <v>32</v>
      </c>
      <c r="F925">
        <v>0.75833010673522949</v>
      </c>
      <c r="G925">
        <v>2.6457100175321102E-3</v>
      </c>
      <c r="H925">
        <v>100441</v>
      </c>
      <c r="I925">
        <v>0.75995564460754395</v>
      </c>
      <c r="J925">
        <v>6.6421949304640293E-3</v>
      </c>
      <c r="K925">
        <v>12390</v>
      </c>
      <c r="L925">
        <v>-1.6255378723144531E-3</v>
      </c>
      <c r="M925">
        <v>-0.21435755491256714</v>
      </c>
      <c r="N925">
        <v>112831</v>
      </c>
      <c r="O925">
        <v>7.1497228927910328E-3</v>
      </c>
      <c r="P925">
        <v>-1.0788622312247753E-2</v>
      </c>
      <c r="Q925">
        <v>-6.4485981129109859E-3</v>
      </c>
      <c r="R925">
        <v>-1.6255378723144531E-3</v>
      </c>
      <c r="S925">
        <v>3.1969503033906221E-3</v>
      </c>
      <c r="T925">
        <v>7.5375470332801342E-3</v>
      </c>
      <c r="U925" t="s">
        <v>102</v>
      </c>
      <c r="V925" t="s">
        <v>18</v>
      </c>
      <c r="W925">
        <v>68.842849731445313</v>
      </c>
    </row>
    <row r="926" spans="1:23" x14ac:dyDescent="0.25">
      <c r="A926" s="48" t="str">
        <f t="shared" si="14"/>
        <v>42214AllN/A_7AllAll</v>
      </c>
      <c r="B926" t="s">
        <v>18</v>
      </c>
      <c r="C926" s="35">
        <v>42214</v>
      </c>
      <c r="D926">
        <v>7</v>
      </c>
      <c r="E926" t="s">
        <v>32</v>
      </c>
      <c r="F926">
        <v>0.80607688426971436</v>
      </c>
      <c r="G926">
        <v>2.7511194348335266E-3</v>
      </c>
      <c r="H926">
        <v>100441</v>
      </c>
      <c r="I926">
        <v>0.80807745456695557</v>
      </c>
      <c r="J926">
        <v>7.0541976019740105E-3</v>
      </c>
      <c r="K926">
        <v>12390</v>
      </c>
      <c r="L926">
        <v>-2.0005702972412109E-3</v>
      </c>
      <c r="M926">
        <v>-0.24818603694438934</v>
      </c>
      <c r="N926">
        <v>112831</v>
      </c>
      <c r="O926">
        <v>7.5716814026236534E-3</v>
      </c>
      <c r="P926">
        <v>-1.1704437434673309E-2</v>
      </c>
      <c r="Q926">
        <v>-7.1082753129303455E-3</v>
      </c>
      <c r="R926">
        <v>-2.0005702972412109E-3</v>
      </c>
      <c r="S926">
        <v>3.1065288931131363E-3</v>
      </c>
      <c r="T926">
        <v>7.7032963745296001E-3</v>
      </c>
      <c r="U926" t="s">
        <v>18</v>
      </c>
      <c r="V926" t="s">
        <v>18</v>
      </c>
      <c r="W926">
        <v>71.664291381835938</v>
      </c>
    </row>
    <row r="927" spans="1:23" x14ac:dyDescent="0.25">
      <c r="A927" s="48" t="str">
        <f t="shared" si="14"/>
        <v>42214AllN/A_7SmartAC-onlyAll</v>
      </c>
      <c r="B927" t="s">
        <v>18</v>
      </c>
      <c r="C927" s="35">
        <v>42214</v>
      </c>
      <c r="D927">
        <v>7</v>
      </c>
      <c r="E927" t="s">
        <v>32</v>
      </c>
      <c r="F927">
        <v>0.80607688426971436</v>
      </c>
      <c r="G927">
        <v>2.7511194348335266E-3</v>
      </c>
      <c r="H927">
        <v>100441</v>
      </c>
      <c r="I927">
        <v>0.80807745456695557</v>
      </c>
      <c r="J927">
        <v>7.0541976019740105E-3</v>
      </c>
      <c r="K927">
        <v>12390</v>
      </c>
      <c r="L927">
        <v>-2.0005702972412109E-3</v>
      </c>
      <c r="M927">
        <v>-0.24818603694438934</v>
      </c>
      <c r="N927">
        <v>112831</v>
      </c>
      <c r="O927">
        <v>7.5716814026236534E-3</v>
      </c>
      <c r="P927">
        <v>-1.1704437434673309E-2</v>
      </c>
      <c r="Q927">
        <v>-7.1082753129303455E-3</v>
      </c>
      <c r="R927">
        <v>-2.0005702972412109E-3</v>
      </c>
      <c r="S927">
        <v>3.1065288931131363E-3</v>
      </c>
      <c r="T927">
        <v>7.7032963745296001E-3</v>
      </c>
      <c r="U927" t="s">
        <v>102</v>
      </c>
      <c r="V927" t="s">
        <v>18</v>
      </c>
      <c r="W927">
        <v>71.664291381835938</v>
      </c>
    </row>
    <row r="928" spans="1:23" x14ac:dyDescent="0.25">
      <c r="A928" s="48" t="str">
        <f t="shared" si="14"/>
        <v>42214AllN/A_8AllAll</v>
      </c>
      <c r="B928" t="s">
        <v>18</v>
      </c>
      <c r="C928" s="35">
        <v>42214</v>
      </c>
      <c r="D928">
        <v>8</v>
      </c>
      <c r="E928" t="s">
        <v>32</v>
      </c>
      <c r="F928">
        <v>0.83237689733505249</v>
      </c>
      <c r="G928">
        <v>3.038640134036541E-3</v>
      </c>
      <c r="H928">
        <v>100441</v>
      </c>
      <c r="I928">
        <v>0.83344495296478271</v>
      </c>
      <c r="J928">
        <v>7.6606986112892628E-3</v>
      </c>
      <c r="K928">
        <v>12390</v>
      </c>
      <c r="L928">
        <v>-1.0680556297302246E-3</v>
      </c>
      <c r="M928">
        <v>-0.12831394374370575</v>
      </c>
      <c r="N928">
        <v>112831</v>
      </c>
      <c r="O928">
        <v>8.2413367927074432E-3</v>
      </c>
      <c r="P928">
        <v>-1.163015328347683E-2</v>
      </c>
      <c r="Q928">
        <v>-6.6274967975914478E-3</v>
      </c>
      <c r="R928">
        <v>-1.0680556297302246E-3</v>
      </c>
      <c r="S928">
        <v>4.4907261617481709E-3</v>
      </c>
      <c r="T928">
        <v>9.4940420240163803E-3</v>
      </c>
      <c r="U928" t="s">
        <v>18</v>
      </c>
      <c r="V928" t="s">
        <v>18</v>
      </c>
      <c r="W928">
        <v>76.557693481445313</v>
      </c>
    </row>
    <row r="929" spans="1:23" x14ac:dyDescent="0.25">
      <c r="A929" s="48" t="str">
        <f t="shared" si="14"/>
        <v>42214AllN/A_8SmartAC-onlyAll</v>
      </c>
      <c r="B929" t="s">
        <v>18</v>
      </c>
      <c r="C929" s="35">
        <v>42214</v>
      </c>
      <c r="D929">
        <v>8</v>
      </c>
      <c r="E929" t="s">
        <v>32</v>
      </c>
      <c r="F929">
        <v>0.83237689733505249</v>
      </c>
      <c r="G929">
        <v>3.038640134036541E-3</v>
      </c>
      <c r="H929">
        <v>100441</v>
      </c>
      <c r="I929">
        <v>0.83344495296478271</v>
      </c>
      <c r="J929">
        <v>7.6606986112892628E-3</v>
      </c>
      <c r="K929">
        <v>12390</v>
      </c>
      <c r="L929">
        <v>-1.0680556297302246E-3</v>
      </c>
      <c r="M929">
        <v>-0.12831394374370575</v>
      </c>
      <c r="N929">
        <v>112831</v>
      </c>
      <c r="O929">
        <v>8.2413367927074432E-3</v>
      </c>
      <c r="P929">
        <v>-1.163015328347683E-2</v>
      </c>
      <c r="Q929">
        <v>-6.6274967975914478E-3</v>
      </c>
      <c r="R929">
        <v>-1.0680556297302246E-3</v>
      </c>
      <c r="S929">
        <v>4.4907261617481709E-3</v>
      </c>
      <c r="T929">
        <v>9.4940420240163803E-3</v>
      </c>
      <c r="U929" t="s">
        <v>102</v>
      </c>
      <c r="V929" t="s">
        <v>18</v>
      </c>
      <c r="W929">
        <v>76.557693481445313</v>
      </c>
    </row>
    <row r="930" spans="1:23" x14ac:dyDescent="0.25">
      <c r="A930" s="48" t="str">
        <f t="shared" si="14"/>
        <v>42214AllN/A_9AllAll</v>
      </c>
      <c r="B930" t="s">
        <v>18</v>
      </c>
      <c r="C930" s="35">
        <v>42214</v>
      </c>
      <c r="D930">
        <v>9</v>
      </c>
      <c r="E930" t="s">
        <v>32</v>
      </c>
      <c r="F930">
        <v>0.82906836271286011</v>
      </c>
      <c r="G930">
        <v>3.6247046664357185E-3</v>
      </c>
      <c r="H930">
        <v>100441</v>
      </c>
      <c r="I930">
        <v>0.83433252573013306</v>
      </c>
      <c r="J930">
        <v>9.1345943510532379E-3</v>
      </c>
      <c r="K930">
        <v>12390</v>
      </c>
      <c r="L930">
        <v>-5.2641630172729492E-3</v>
      </c>
      <c r="M930">
        <v>-0.6349492073059082</v>
      </c>
      <c r="N930">
        <v>112831</v>
      </c>
      <c r="O930">
        <v>9.8274769261479378E-3</v>
      </c>
      <c r="P930">
        <v>-1.785905659198761E-2</v>
      </c>
      <c r="Q930">
        <v>-1.1893582530319691E-2</v>
      </c>
      <c r="R930">
        <v>-5.2641630172729492E-3</v>
      </c>
      <c r="S930">
        <v>1.3644702266901731E-3</v>
      </c>
      <c r="T930">
        <v>7.330731488764286E-3</v>
      </c>
      <c r="U930" t="s">
        <v>18</v>
      </c>
      <c r="V930" t="s">
        <v>18</v>
      </c>
      <c r="W930">
        <v>82.188308715820313</v>
      </c>
    </row>
    <row r="931" spans="1:23" x14ac:dyDescent="0.25">
      <c r="A931" s="48" t="str">
        <f t="shared" si="14"/>
        <v>42214AllN/A_9SmartAC-onlyAll</v>
      </c>
      <c r="B931" t="s">
        <v>18</v>
      </c>
      <c r="C931" s="35">
        <v>42214</v>
      </c>
      <c r="D931">
        <v>9</v>
      </c>
      <c r="E931" t="s">
        <v>32</v>
      </c>
      <c r="F931">
        <v>0.82906836271286011</v>
      </c>
      <c r="G931">
        <v>3.6247046664357185E-3</v>
      </c>
      <c r="H931">
        <v>100441</v>
      </c>
      <c r="I931">
        <v>0.83433252573013306</v>
      </c>
      <c r="J931">
        <v>9.1345943510532379E-3</v>
      </c>
      <c r="K931">
        <v>12390</v>
      </c>
      <c r="L931">
        <v>-5.2641630172729492E-3</v>
      </c>
      <c r="M931">
        <v>-0.6349492073059082</v>
      </c>
      <c r="N931">
        <v>112831</v>
      </c>
      <c r="O931">
        <v>9.8274769261479378E-3</v>
      </c>
      <c r="P931">
        <v>-1.785905659198761E-2</v>
      </c>
      <c r="Q931">
        <v>-1.1893582530319691E-2</v>
      </c>
      <c r="R931">
        <v>-5.2641630172729492E-3</v>
      </c>
      <c r="S931">
        <v>1.3644702266901731E-3</v>
      </c>
      <c r="T931">
        <v>7.330731488764286E-3</v>
      </c>
      <c r="U931" t="s">
        <v>102</v>
      </c>
      <c r="V931" t="s">
        <v>18</v>
      </c>
      <c r="W931">
        <v>82.188308715820313</v>
      </c>
    </row>
    <row r="932" spans="1:23" x14ac:dyDescent="0.25">
      <c r="A932" s="48" t="str">
        <f t="shared" si="14"/>
        <v>42214AllN/A_10AllAll</v>
      </c>
      <c r="B932" t="s">
        <v>18</v>
      </c>
      <c r="C932" s="35">
        <v>42214</v>
      </c>
      <c r="D932">
        <v>10</v>
      </c>
      <c r="E932" t="s">
        <v>32</v>
      </c>
      <c r="F932">
        <v>0.84137660264968872</v>
      </c>
      <c r="G932">
        <v>4.5514046214520931E-3</v>
      </c>
      <c r="H932">
        <v>100441</v>
      </c>
      <c r="I932">
        <v>0.84371507167816162</v>
      </c>
      <c r="J932">
        <v>1.1459823697805405E-2</v>
      </c>
      <c r="K932">
        <v>12390</v>
      </c>
      <c r="L932">
        <v>-2.3384690284729004E-3</v>
      </c>
      <c r="M932">
        <v>-0.27793368697166443</v>
      </c>
      <c r="N932">
        <v>112831</v>
      </c>
      <c r="O932">
        <v>1.2330565601587296E-2</v>
      </c>
      <c r="P932">
        <v>-1.8141321837902069E-2</v>
      </c>
      <c r="Q932">
        <v>-1.0656422004103661E-2</v>
      </c>
      <c r="R932">
        <v>-2.3384690284729004E-3</v>
      </c>
      <c r="S932">
        <v>5.978497676551342E-3</v>
      </c>
      <c r="T932">
        <v>1.3464383780956268E-2</v>
      </c>
      <c r="U932" t="s">
        <v>18</v>
      </c>
      <c r="V932" t="s">
        <v>18</v>
      </c>
      <c r="W932">
        <v>86.582260131835938</v>
      </c>
    </row>
    <row r="933" spans="1:23" x14ac:dyDescent="0.25">
      <c r="A933" s="48" t="str">
        <f t="shared" si="14"/>
        <v>42214AllN/A_10SmartAC-onlyAll</v>
      </c>
      <c r="B933" t="s">
        <v>18</v>
      </c>
      <c r="C933" s="35">
        <v>42214</v>
      </c>
      <c r="D933">
        <v>10</v>
      </c>
      <c r="E933" t="s">
        <v>32</v>
      </c>
      <c r="F933">
        <v>0.84137660264968872</v>
      </c>
      <c r="G933">
        <v>4.5514046214520931E-3</v>
      </c>
      <c r="H933">
        <v>100441</v>
      </c>
      <c r="I933">
        <v>0.84371507167816162</v>
      </c>
      <c r="J933">
        <v>1.1459823697805405E-2</v>
      </c>
      <c r="K933">
        <v>12390</v>
      </c>
      <c r="L933">
        <v>-2.3384690284729004E-3</v>
      </c>
      <c r="M933">
        <v>-0.27793368697166443</v>
      </c>
      <c r="N933">
        <v>112831</v>
      </c>
      <c r="O933">
        <v>1.2330565601587296E-2</v>
      </c>
      <c r="P933">
        <v>-1.8141321837902069E-2</v>
      </c>
      <c r="Q933">
        <v>-1.0656422004103661E-2</v>
      </c>
      <c r="R933">
        <v>-2.3384690284729004E-3</v>
      </c>
      <c r="S933">
        <v>5.978497676551342E-3</v>
      </c>
      <c r="T933">
        <v>1.3464383780956268E-2</v>
      </c>
      <c r="U933" t="s">
        <v>102</v>
      </c>
      <c r="V933" t="s">
        <v>18</v>
      </c>
      <c r="W933">
        <v>86.582260131835938</v>
      </c>
    </row>
    <row r="934" spans="1:23" x14ac:dyDescent="0.25">
      <c r="A934" s="48" t="str">
        <f t="shared" si="14"/>
        <v>42214AllN/A_11AllAll</v>
      </c>
      <c r="B934" t="s">
        <v>18</v>
      </c>
      <c r="C934" s="35">
        <v>42214</v>
      </c>
      <c r="D934">
        <v>11</v>
      </c>
      <c r="E934" t="s">
        <v>32</v>
      </c>
      <c r="F934">
        <v>0.93569755554199219</v>
      </c>
      <c r="G934">
        <v>5.5969120003283024E-3</v>
      </c>
      <c r="H934">
        <v>100441</v>
      </c>
      <c r="I934">
        <v>0.92873704433441162</v>
      </c>
      <c r="J934">
        <v>1.4132986776530743E-2</v>
      </c>
      <c r="K934">
        <v>12390</v>
      </c>
      <c r="L934">
        <v>6.9605112075805664E-3</v>
      </c>
      <c r="M934">
        <v>0.74388474225997925</v>
      </c>
      <c r="N934">
        <v>112831</v>
      </c>
      <c r="O934">
        <v>1.520087942481041E-2</v>
      </c>
      <c r="P934">
        <v>-1.2520936317741871E-2</v>
      </c>
      <c r="Q934">
        <v>-3.2936979550868273E-3</v>
      </c>
      <c r="R934">
        <v>6.9605112075805664E-3</v>
      </c>
      <c r="S934">
        <v>1.7213504761457443E-2</v>
      </c>
      <c r="T934">
        <v>2.6441957801580429E-2</v>
      </c>
      <c r="U934" t="s">
        <v>18</v>
      </c>
      <c r="V934" t="s">
        <v>18</v>
      </c>
      <c r="W934">
        <v>90.969100952148438</v>
      </c>
    </row>
    <row r="935" spans="1:23" x14ac:dyDescent="0.25">
      <c r="A935" s="48" t="str">
        <f t="shared" si="14"/>
        <v>42214AllN/A_11SmartAC-onlyAll</v>
      </c>
      <c r="B935" t="s">
        <v>18</v>
      </c>
      <c r="C935" s="35">
        <v>42214</v>
      </c>
      <c r="D935">
        <v>11</v>
      </c>
      <c r="E935" t="s">
        <v>32</v>
      </c>
      <c r="F935">
        <v>0.93569755554199219</v>
      </c>
      <c r="G935">
        <v>5.5969120003283024E-3</v>
      </c>
      <c r="H935">
        <v>100441</v>
      </c>
      <c r="I935">
        <v>0.92873704433441162</v>
      </c>
      <c r="J935">
        <v>1.4132986776530743E-2</v>
      </c>
      <c r="K935">
        <v>12390</v>
      </c>
      <c r="L935">
        <v>6.9605112075805664E-3</v>
      </c>
      <c r="M935">
        <v>0.74388474225997925</v>
      </c>
      <c r="N935">
        <v>112831</v>
      </c>
      <c r="O935">
        <v>1.520087942481041E-2</v>
      </c>
      <c r="P935">
        <v>-1.2520936317741871E-2</v>
      </c>
      <c r="Q935">
        <v>-3.2936979550868273E-3</v>
      </c>
      <c r="R935">
        <v>6.9605112075805664E-3</v>
      </c>
      <c r="S935">
        <v>1.7213504761457443E-2</v>
      </c>
      <c r="T935">
        <v>2.6441957801580429E-2</v>
      </c>
      <c r="U935" t="s">
        <v>102</v>
      </c>
      <c r="V935" t="s">
        <v>18</v>
      </c>
      <c r="W935">
        <v>90.969100952148438</v>
      </c>
    </row>
    <row r="936" spans="1:23" x14ac:dyDescent="0.25">
      <c r="A936" s="48" t="str">
        <f t="shared" si="14"/>
        <v>42214AllN/A_12AllAll</v>
      </c>
      <c r="B936" t="s">
        <v>18</v>
      </c>
      <c r="C936" s="35">
        <v>42214</v>
      </c>
      <c r="D936">
        <v>12</v>
      </c>
      <c r="E936" t="s">
        <v>32</v>
      </c>
      <c r="F936">
        <v>1.1303600072860718</v>
      </c>
      <c r="G936">
        <v>6.5413461998105049E-3</v>
      </c>
      <c r="H936">
        <v>100441</v>
      </c>
      <c r="I936">
        <v>1.1141980886459351</v>
      </c>
      <c r="J936">
        <v>1.6410432755947113E-2</v>
      </c>
      <c r="K936">
        <v>12390</v>
      </c>
      <c r="L936">
        <v>1.6161918640136719E-2</v>
      </c>
      <c r="M936">
        <v>1.4298027753829956</v>
      </c>
      <c r="N936">
        <v>112831</v>
      </c>
      <c r="O936">
        <v>1.7666110768914223E-2</v>
      </c>
      <c r="P936">
        <v>-6.478969007730484E-3</v>
      </c>
      <c r="Q936">
        <v>4.2447135783731937E-3</v>
      </c>
      <c r="R936">
        <v>1.6161918640136719E-2</v>
      </c>
      <c r="S936">
        <v>2.8077710419893265E-2</v>
      </c>
      <c r="T936">
        <v>3.8802806288003922E-2</v>
      </c>
      <c r="U936" t="s">
        <v>18</v>
      </c>
      <c r="V936" t="s">
        <v>18</v>
      </c>
      <c r="W936">
        <v>94.171356201171875</v>
      </c>
    </row>
    <row r="937" spans="1:23" x14ac:dyDescent="0.25">
      <c r="A937" s="48" t="str">
        <f t="shared" si="14"/>
        <v>42214AllN/A_12SmartAC-onlyAll</v>
      </c>
      <c r="B937" t="s">
        <v>18</v>
      </c>
      <c r="C937" s="35">
        <v>42214</v>
      </c>
      <c r="D937">
        <v>12</v>
      </c>
      <c r="E937" t="s">
        <v>32</v>
      </c>
      <c r="F937">
        <v>1.1303600072860718</v>
      </c>
      <c r="G937">
        <v>6.5413461998105049E-3</v>
      </c>
      <c r="H937">
        <v>100441</v>
      </c>
      <c r="I937">
        <v>1.1141980886459351</v>
      </c>
      <c r="J937">
        <v>1.6410432755947113E-2</v>
      </c>
      <c r="K937">
        <v>12390</v>
      </c>
      <c r="L937">
        <v>1.6161918640136719E-2</v>
      </c>
      <c r="M937">
        <v>1.4298027753829956</v>
      </c>
      <c r="N937">
        <v>112831</v>
      </c>
      <c r="O937">
        <v>1.7666110768914223E-2</v>
      </c>
      <c r="P937">
        <v>-6.478969007730484E-3</v>
      </c>
      <c r="Q937">
        <v>4.2447135783731937E-3</v>
      </c>
      <c r="R937">
        <v>1.6161918640136719E-2</v>
      </c>
      <c r="S937">
        <v>2.8077710419893265E-2</v>
      </c>
      <c r="T937">
        <v>3.8802806288003922E-2</v>
      </c>
      <c r="U937" t="s">
        <v>102</v>
      </c>
      <c r="V937" t="s">
        <v>18</v>
      </c>
      <c r="W937">
        <v>94.171356201171875</v>
      </c>
    </row>
    <row r="938" spans="1:23" x14ac:dyDescent="0.25">
      <c r="A938" s="48" t="str">
        <f t="shared" si="14"/>
        <v>42214AllN/A_13AllAll</v>
      </c>
      <c r="B938" s="7" t="s">
        <v>18</v>
      </c>
      <c r="C938" s="35">
        <v>42214</v>
      </c>
      <c r="D938">
        <v>13</v>
      </c>
      <c r="E938" t="s">
        <v>32</v>
      </c>
      <c r="F938">
        <v>1.4182887077331543</v>
      </c>
      <c r="G938">
        <v>7.3037301190197468E-3</v>
      </c>
      <c r="H938">
        <v>100441</v>
      </c>
      <c r="I938">
        <v>1.3004491329193115</v>
      </c>
      <c r="J938">
        <v>1.7857315018773079E-2</v>
      </c>
      <c r="K938">
        <v>12390</v>
      </c>
      <c r="L938">
        <v>0.11783957481384277</v>
      </c>
      <c r="M938">
        <v>8.3085746765136719</v>
      </c>
      <c r="N938">
        <v>112831</v>
      </c>
      <c r="O938">
        <v>1.9293215125799179E-2</v>
      </c>
      <c r="P938">
        <v>9.311339259147644E-2</v>
      </c>
      <c r="Q938">
        <v>0.10482475906610489</v>
      </c>
      <c r="R938">
        <v>0.11783957481384277</v>
      </c>
      <c r="S938">
        <v>0.13085284829139709</v>
      </c>
      <c r="T938">
        <v>0.14256575703620911</v>
      </c>
      <c r="U938" t="s">
        <v>18</v>
      </c>
      <c r="V938" t="s">
        <v>18</v>
      </c>
      <c r="W938">
        <v>97.030731201171875</v>
      </c>
    </row>
    <row r="939" spans="1:23" x14ac:dyDescent="0.25">
      <c r="A939" s="48" t="str">
        <f t="shared" si="14"/>
        <v>42214AllN/A_13SmartAC-onlyAll</v>
      </c>
      <c r="B939" s="7" t="s">
        <v>18</v>
      </c>
      <c r="C939" s="35">
        <v>42214</v>
      </c>
      <c r="D939">
        <v>13</v>
      </c>
      <c r="E939" t="s">
        <v>32</v>
      </c>
      <c r="F939">
        <v>1.4182887077331543</v>
      </c>
      <c r="G939">
        <v>7.3037301190197468E-3</v>
      </c>
      <c r="H939">
        <v>100441</v>
      </c>
      <c r="I939">
        <v>1.3004491329193115</v>
      </c>
      <c r="J939">
        <v>1.7857315018773079E-2</v>
      </c>
      <c r="K939">
        <v>12390</v>
      </c>
      <c r="L939">
        <v>0.11783957481384277</v>
      </c>
      <c r="M939">
        <v>8.3085746765136719</v>
      </c>
      <c r="N939">
        <v>112831</v>
      </c>
      <c r="O939">
        <v>1.9293215125799179E-2</v>
      </c>
      <c r="P939">
        <v>9.311339259147644E-2</v>
      </c>
      <c r="Q939">
        <v>0.10482475906610489</v>
      </c>
      <c r="R939">
        <v>0.11783957481384277</v>
      </c>
      <c r="S939">
        <v>0.13085284829139709</v>
      </c>
      <c r="T939">
        <v>0.14256575703620911</v>
      </c>
      <c r="U939" t="s">
        <v>102</v>
      </c>
      <c r="V939" t="s">
        <v>18</v>
      </c>
      <c r="W939">
        <v>97.030731201171875</v>
      </c>
    </row>
    <row r="940" spans="1:23" x14ac:dyDescent="0.25">
      <c r="A940" s="48" t="str">
        <f t="shared" si="14"/>
        <v>42214AllN/A_14AllAll</v>
      </c>
      <c r="B940" s="7" t="s">
        <v>18</v>
      </c>
      <c r="C940" s="35">
        <v>42214</v>
      </c>
      <c r="D940">
        <v>14</v>
      </c>
      <c r="E940" t="s">
        <v>32</v>
      </c>
      <c r="F940">
        <v>1.7760928869247437</v>
      </c>
      <c r="G940">
        <v>7.9029565677046776E-3</v>
      </c>
      <c r="H940">
        <v>100441</v>
      </c>
      <c r="I940">
        <v>1.4409584999084473</v>
      </c>
      <c r="J940">
        <v>1.8049443140625954E-2</v>
      </c>
      <c r="K940">
        <v>12390</v>
      </c>
      <c r="L940">
        <v>0.33513438701629639</v>
      </c>
      <c r="M940">
        <v>18.869192123413086</v>
      </c>
      <c r="N940">
        <v>112831</v>
      </c>
      <c r="O940">
        <v>1.9703783094882965E-2</v>
      </c>
      <c r="P940">
        <v>0.30988201498985291</v>
      </c>
      <c r="Q940">
        <v>0.32184261083602905</v>
      </c>
      <c r="R940">
        <v>0.33513438701629639</v>
      </c>
      <c r="S940">
        <v>0.34842458367347717</v>
      </c>
      <c r="T940">
        <v>0.36038675904273987</v>
      </c>
      <c r="U940" t="s">
        <v>18</v>
      </c>
      <c r="V940" t="s">
        <v>18</v>
      </c>
      <c r="W940">
        <v>99.206871032714844</v>
      </c>
    </row>
    <row r="941" spans="1:23" x14ac:dyDescent="0.25">
      <c r="A941" s="48" t="str">
        <f t="shared" si="14"/>
        <v>42214AllN/A_14SmartAC-onlyAll</v>
      </c>
      <c r="B941" s="7" t="s">
        <v>18</v>
      </c>
      <c r="C941" s="35">
        <v>42214</v>
      </c>
      <c r="D941">
        <v>14</v>
      </c>
      <c r="E941" t="s">
        <v>32</v>
      </c>
      <c r="F941">
        <v>1.7760928869247437</v>
      </c>
      <c r="G941">
        <v>7.9029565677046776E-3</v>
      </c>
      <c r="H941">
        <v>100441</v>
      </c>
      <c r="I941">
        <v>1.4409584999084473</v>
      </c>
      <c r="J941">
        <v>1.8049443140625954E-2</v>
      </c>
      <c r="K941">
        <v>12390</v>
      </c>
      <c r="L941">
        <v>0.33513438701629639</v>
      </c>
      <c r="M941">
        <v>18.869192123413086</v>
      </c>
      <c r="N941">
        <v>112831</v>
      </c>
      <c r="O941">
        <v>1.9703783094882965E-2</v>
      </c>
      <c r="P941">
        <v>0.30988201498985291</v>
      </c>
      <c r="Q941">
        <v>0.32184261083602905</v>
      </c>
      <c r="R941">
        <v>0.33513438701629639</v>
      </c>
      <c r="S941">
        <v>0.34842458367347717</v>
      </c>
      <c r="T941">
        <v>0.36038675904273987</v>
      </c>
      <c r="U941" t="s">
        <v>102</v>
      </c>
      <c r="V941" t="s">
        <v>18</v>
      </c>
      <c r="W941">
        <v>99.206871032714844</v>
      </c>
    </row>
    <row r="942" spans="1:23" x14ac:dyDescent="0.25">
      <c r="A942" s="48" t="str">
        <f t="shared" si="14"/>
        <v>42214AllN/A_15AllAll</v>
      </c>
      <c r="B942" s="7" t="s">
        <v>18</v>
      </c>
      <c r="C942" s="35">
        <v>42214</v>
      </c>
      <c r="D942">
        <v>15</v>
      </c>
      <c r="E942" t="s">
        <v>32</v>
      </c>
      <c r="F942">
        <v>2.1521098613739014</v>
      </c>
      <c r="G942">
        <v>8.279857225716114E-3</v>
      </c>
      <c r="H942">
        <v>100441</v>
      </c>
      <c r="I942">
        <v>1.6998914480209351</v>
      </c>
      <c r="J942">
        <v>1.8387693911790848E-2</v>
      </c>
      <c r="K942">
        <v>12390</v>
      </c>
      <c r="L942">
        <v>0.45221841335296631</v>
      </c>
      <c r="M942">
        <v>21.012794494628906</v>
      </c>
      <c r="N942">
        <v>112831</v>
      </c>
      <c r="O942">
        <v>2.016589418053627E-2</v>
      </c>
      <c r="P942">
        <v>0.42637380957603455</v>
      </c>
      <c r="Q942">
        <v>0.43861490488052368</v>
      </c>
      <c r="R942">
        <v>0.45221841335296631</v>
      </c>
      <c r="S942">
        <v>0.4658203125</v>
      </c>
      <c r="T942">
        <v>0.47806301712989807</v>
      </c>
      <c r="U942" t="s">
        <v>18</v>
      </c>
      <c r="V942" t="s">
        <v>18</v>
      </c>
      <c r="W942">
        <v>100.29849243164062</v>
      </c>
    </row>
    <row r="943" spans="1:23" x14ac:dyDescent="0.25">
      <c r="A943" s="48" t="str">
        <f t="shared" si="14"/>
        <v>42214AllN/A_15SmartAC-onlyAll</v>
      </c>
      <c r="B943" s="7" t="s">
        <v>18</v>
      </c>
      <c r="C943" s="35">
        <v>42214</v>
      </c>
      <c r="D943">
        <v>15</v>
      </c>
      <c r="E943" t="s">
        <v>32</v>
      </c>
      <c r="F943">
        <v>2.1521098613739014</v>
      </c>
      <c r="G943">
        <v>8.279857225716114E-3</v>
      </c>
      <c r="H943">
        <v>100441</v>
      </c>
      <c r="I943">
        <v>1.6998914480209351</v>
      </c>
      <c r="J943">
        <v>1.8387693911790848E-2</v>
      </c>
      <c r="K943">
        <v>12390</v>
      </c>
      <c r="L943">
        <v>0.45221841335296631</v>
      </c>
      <c r="M943">
        <v>21.012794494628906</v>
      </c>
      <c r="N943">
        <v>112831</v>
      </c>
      <c r="O943">
        <v>2.016589418053627E-2</v>
      </c>
      <c r="P943">
        <v>0.42637380957603455</v>
      </c>
      <c r="Q943">
        <v>0.43861490488052368</v>
      </c>
      <c r="R943">
        <v>0.45221841335296631</v>
      </c>
      <c r="S943">
        <v>0.4658203125</v>
      </c>
      <c r="T943">
        <v>0.47806301712989807</v>
      </c>
      <c r="U943" t="s">
        <v>102</v>
      </c>
      <c r="V943" t="s">
        <v>18</v>
      </c>
      <c r="W943">
        <v>100.29849243164062</v>
      </c>
    </row>
    <row r="944" spans="1:23" x14ac:dyDescent="0.25">
      <c r="A944" s="48" t="str">
        <f t="shared" si="14"/>
        <v>42214AllN/A_16AllAll</v>
      </c>
      <c r="B944" s="7" t="s">
        <v>18</v>
      </c>
      <c r="C944" s="35">
        <v>42214</v>
      </c>
      <c r="D944">
        <v>16</v>
      </c>
      <c r="E944" t="s">
        <v>32</v>
      </c>
      <c r="F944">
        <v>2.5441567897796631</v>
      </c>
      <c r="G944">
        <v>8.3937617018818855E-3</v>
      </c>
      <c r="H944">
        <v>100441</v>
      </c>
      <c r="I944">
        <v>1.965855598449707</v>
      </c>
      <c r="J944">
        <v>1.8367806449532509E-2</v>
      </c>
      <c r="K944">
        <v>12390</v>
      </c>
      <c r="L944">
        <v>0.57830119132995605</v>
      </c>
      <c r="M944">
        <v>22.730564117431641</v>
      </c>
      <c r="N944">
        <v>112831</v>
      </c>
      <c r="O944">
        <v>2.0194839686155319E-2</v>
      </c>
      <c r="P944">
        <v>0.55241948366165161</v>
      </c>
      <c r="Q944">
        <v>0.5646781325340271</v>
      </c>
      <c r="R944">
        <v>0.57830119132995605</v>
      </c>
      <c r="S944">
        <v>0.5919225811958313</v>
      </c>
      <c r="T944">
        <v>0.6041828989982605</v>
      </c>
      <c r="U944" t="s">
        <v>18</v>
      </c>
      <c r="V944" t="s">
        <v>18</v>
      </c>
      <c r="W944">
        <v>100.74832153320312</v>
      </c>
    </row>
    <row r="945" spans="1:23" x14ac:dyDescent="0.25">
      <c r="A945" s="48" t="str">
        <f t="shared" si="14"/>
        <v>42214AllN/A_16SmartAC-onlyAll</v>
      </c>
      <c r="B945" s="7" t="s">
        <v>18</v>
      </c>
      <c r="C945" s="35">
        <v>42214</v>
      </c>
      <c r="D945">
        <v>16</v>
      </c>
      <c r="E945" t="s">
        <v>32</v>
      </c>
      <c r="F945">
        <v>2.5441567897796631</v>
      </c>
      <c r="G945">
        <v>8.3937617018818855E-3</v>
      </c>
      <c r="H945">
        <v>100441</v>
      </c>
      <c r="I945">
        <v>1.965855598449707</v>
      </c>
      <c r="J945">
        <v>1.8367806449532509E-2</v>
      </c>
      <c r="K945">
        <v>12390</v>
      </c>
      <c r="L945">
        <v>0.57830119132995605</v>
      </c>
      <c r="M945">
        <v>22.730564117431641</v>
      </c>
      <c r="N945">
        <v>112831</v>
      </c>
      <c r="O945">
        <v>2.0194839686155319E-2</v>
      </c>
      <c r="P945">
        <v>0.55241948366165161</v>
      </c>
      <c r="Q945">
        <v>0.5646781325340271</v>
      </c>
      <c r="R945">
        <v>0.57830119132995605</v>
      </c>
      <c r="S945">
        <v>0.5919225811958313</v>
      </c>
      <c r="T945">
        <v>0.6041828989982605</v>
      </c>
      <c r="U945" t="s">
        <v>102</v>
      </c>
      <c r="V945" t="s">
        <v>18</v>
      </c>
      <c r="W945">
        <v>100.74832153320312</v>
      </c>
    </row>
    <row r="946" spans="1:23" x14ac:dyDescent="0.25">
      <c r="A946" s="48" t="str">
        <f t="shared" si="14"/>
        <v>42214AllN/A_17AllAll</v>
      </c>
      <c r="B946" s="7" t="s">
        <v>18</v>
      </c>
      <c r="C946" s="35">
        <v>42214</v>
      </c>
      <c r="D946">
        <v>17</v>
      </c>
      <c r="E946" t="s">
        <v>32</v>
      </c>
      <c r="F946">
        <v>2.9006552696228027</v>
      </c>
      <c r="G946">
        <v>8.3055896684527397E-3</v>
      </c>
      <c r="H946">
        <v>100441</v>
      </c>
      <c r="I946">
        <v>2.2471904754638672</v>
      </c>
      <c r="J946">
        <v>1.7974795773625374E-2</v>
      </c>
      <c r="K946">
        <v>12390</v>
      </c>
      <c r="L946">
        <v>0.65346479415893555</v>
      </c>
      <c r="M946">
        <v>22.528179168701172</v>
      </c>
      <c r="N946">
        <v>112831</v>
      </c>
      <c r="O946">
        <v>1.9800910726189613E-2</v>
      </c>
      <c r="P946">
        <v>0.62808793783187866</v>
      </c>
      <c r="Q946">
        <v>0.64010751247406006</v>
      </c>
      <c r="R946">
        <v>0.65346479415893555</v>
      </c>
      <c r="S946">
        <v>0.66682052612304688</v>
      </c>
      <c r="T946">
        <v>0.67884165048599243</v>
      </c>
      <c r="U946" t="s">
        <v>18</v>
      </c>
      <c r="V946" t="s">
        <v>18</v>
      </c>
      <c r="W946">
        <v>99.255020141601563</v>
      </c>
    </row>
    <row r="947" spans="1:23" x14ac:dyDescent="0.25">
      <c r="A947" s="48" t="str">
        <f t="shared" si="14"/>
        <v>42214AllN/A_17SmartAC-onlyAll</v>
      </c>
      <c r="B947" s="7" t="s">
        <v>18</v>
      </c>
      <c r="C947" s="35">
        <v>42214</v>
      </c>
      <c r="D947">
        <v>17</v>
      </c>
      <c r="E947" t="s">
        <v>32</v>
      </c>
      <c r="F947">
        <v>2.9006552696228027</v>
      </c>
      <c r="G947">
        <v>8.3055896684527397E-3</v>
      </c>
      <c r="H947">
        <v>100441</v>
      </c>
      <c r="I947">
        <v>2.2471904754638672</v>
      </c>
      <c r="J947">
        <v>1.7974795773625374E-2</v>
      </c>
      <c r="K947">
        <v>12390</v>
      </c>
      <c r="L947">
        <v>0.65346479415893555</v>
      </c>
      <c r="M947">
        <v>22.528179168701172</v>
      </c>
      <c r="N947">
        <v>112831</v>
      </c>
      <c r="O947">
        <v>1.9800910726189613E-2</v>
      </c>
      <c r="P947">
        <v>0.62808793783187866</v>
      </c>
      <c r="Q947">
        <v>0.64010751247406006</v>
      </c>
      <c r="R947">
        <v>0.65346479415893555</v>
      </c>
      <c r="S947">
        <v>0.66682052612304688</v>
      </c>
      <c r="T947">
        <v>0.67884165048599243</v>
      </c>
      <c r="U947" t="s">
        <v>102</v>
      </c>
      <c r="V947" t="s">
        <v>18</v>
      </c>
      <c r="W947">
        <v>99.255020141601563</v>
      </c>
    </row>
    <row r="948" spans="1:23" x14ac:dyDescent="0.25">
      <c r="A948" s="48" t="str">
        <f t="shared" si="14"/>
        <v>42214AllN/A_18AllAll</v>
      </c>
      <c r="B948" s="7" t="s">
        <v>18</v>
      </c>
      <c r="C948" s="35">
        <v>42214</v>
      </c>
      <c r="D948">
        <v>18</v>
      </c>
      <c r="E948" t="s">
        <v>32</v>
      </c>
      <c r="F948">
        <v>3.1764788627624512</v>
      </c>
      <c r="G948">
        <v>8.1255035474896431E-3</v>
      </c>
      <c r="H948">
        <v>100441</v>
      </c>
      <c r="I948">
        <v>3.2922525405883789</v>
      </c>
      <c r="J948">
        <v>2.0987477153539658E-2</v>
      </c>
      <c r="K948">
        <v>12390</v>
      </c>
      <c r="L948">
        <v>-0.11577367782592773</v>
      </c>
      <c r="M948">
        <v>-3.6447174549102783</v>
      </c>
      <c r="N948">
        <v>112831</v>
      </c>
      <c r="O948">
        <v>2.2505512461066246E-2</v>
      </c>
      <c r="P948">
        <v>-0.1446167379617691</v>
      </c>
      <c r="Q948">
        <v>-0.13095544278621674</v>
      </c>
      <c r="R948">
        <v>-0.11577367782592773</v>
      </c>
      <c r="S948">
        <v>-0.10059370845556259</v>
      </c>
      <c r="T948">
        <v>-8.6930610239505768E-2</v>
      </c>
      <c r="U948" t="s">
        <v>18</v>
      </c>
      <c r="V948" t="s">
        <v>18</v>
      </c>
      <c r="W948">
        <v>96.998992919921875</v>
      </c>
    </row>
    <row r="949" spans="1:23" x14ac:dyDescent="0.25">
      <c r="A949" s="48" t="str">
        <f t="shared" si="14"/>
        <v>42214AllN/A_18SmartAC-onlyAll</v>
      </c>
      <c r="B949" s="7" t="s">
        <v>18</v>
      </c>
      <c r="C949" s="35">
        <v>42214</v>
      </c>
      <c r="D949">
        <v>18</v>
      </c>
      <c r="E949" t="s">
        <v>32</v>
      </c>
      <c r="F949">
        <v>3.1764788627624512</v>
      </c>
      <c r="G949">
        <v>8.1255035474896431E-3</v>
      </c>
      <c r="H949">
        <v>100441</v>
      </c>
      <c r="I949">
        <v>3.2922525405883789</v>
      </c>
      <c r="J949">
        <v>2.0987477153539658E-2</v>
      </c>
      <c r="K949">
        <v>12390</v>
      </c>
      <c r="L949">
        <v>-0.11577367782592773</v>
      </c>
      <c r="M949">
        <v>-3.6447174549102783</v>
      </c>
      <c r="N949">
        <v>112831</v>
      </c>
      <c r="O949">
        <v>2.2505512461066246E-2</v>
      </c>
      <c r="P949">
        <v>-0.1446167379617691</v>
      </c>
      <c r="Q949">
        <v>-0.13095544278621674</v>
      </c>
      <c r="R949">
        <v>-0.11577367782592773</v>
      </c>
      <c r="S949">
        <v>-0.10059370845556259</v>
      </c>
      <c r="T949">
        <v>-8.6930610239505768E-2</v>
      </c>
      <c r="U949" t="s">
        <v>102</v>
      </c>
      <c r="V949" t="s">
        <v>18</v>
      </c>
      <c r="W949">
        <v>96.998992919921875</v>
      </c>
    </row>
    <row r="950" spans="1:23" x14ac:dyDescent="0.25">
      <c r="A950" s="48" t="str">
        <f t="shared" si="14"/>
        <v>42214AllN/A_19AllAll</v>
      </c>
      <c r="B950" s="7" t="s">
        <v>18</v>
      </c>
      <c r="C950" s="35">
        <v>42214</v>
      </c>
      <c r="D950">
        <v>19</v>
      </c>
      <c r="E950" t="s">
        <v>32</v>
      </c>
      <c r="F950">
        <v>3.2822620868682861</v>
      </c>
      <c r="G950">
        <v>7.9112173989415169E-3</v>
      </c>
      <c r="H950">
        <v>100441</v>
      </c>
      <c r="I950">
        <v>3.515918493270874</v>
      </c>
      <c r="J950">
        <v>2.114015631377697E-2</v>
      </c>
      <c r="K950">
        <v>12390</v>
      </c>
      <c r="L950">
        <v>-0.23365640640258789</v>
      </c>
      <c r="M950">
        <v>-7.1187615394592285</v>
      </c>
      <c r="N950">
        <v>112831</v>
      </c>
      <c r="O950">
        <v>2.257196418941021E-2</v>
      </c>
      <c r="P950">
        <v>-0.2625846266746521</v>
      </c>
      <c r="Q950">
        <v>-0.24888300895690918</v>
      </c>
      <c r="R950">
        <v>-0.23365640640258789</v>
      </c>
      <c r="S950">
        <v>-0.21843162178993225</v>
      </c>
      <c r="T950">
        <v>-0.20472817122936249</v>
      </c>
      <c r="U950" t="s">
        <v>18</v>
      </c>
      <c r="V950" t="s">
        <v>18</v>
      </c>
      <c r="W950">
        <v>92.316703796386719</v>
      </c>
    </row>
    <row r="951" spans="1:23" x14ac:dyDescent="0.25">
      <c r="A951" s="48" t="str">
        <f t="shared" si="14"/>
        <v>42214AllN/A_19SmartAC-onlyAll</v>
      </c>
      <c r="B951" s="7" t="s">
        <v>18</v>
      </c>
      <c r="C951" s="35">
        <v>42214</v>
      </c>
      <c r="D951">
        <v>19</v>
      </c>
      <c r="E951" t="s">
        <v>32</v>
      </c>
      <c r="F951">
        <v>3.2822620868682861</v>
      </c>
      <c r="G951">
        <v>7.9112173989415169E-3</v>
      </c>
      <c r="H951">
        <v>100441</v>
      </c>
      <c r="I951">
        <v>3.515918493270874</v>
      </c>
      <c r="J951">
        <v>2.114015631377697E-2</v>
      </c>
      <c r="K951">
        <v>12390</v>
      </c>
      <c r="L951">
        <v>-0.23365640640258789</v>
      </c>
      <c r="M951">
        <v>-7.1187615394592285</v>
      </c>
      <c r="N951">
        <v>112831</v>
      </c>
      <c r="O951">
        <v>2.257196418941021E-2</v>
      </c>
      <c r="P951">
        <v>-0.2625846266746521</v>
      </c>
      <c r="Q951">
        <v>-0.24888300895690918</v>
      </c>
      <c r="R951">
        <v>-0.23365640640258789</v>
      </c>
      <c r="S951">
        <v>-0.21843162178993225</v>
      </c>
      <c r="T951">
        <v>-0.20472817122936249</v>
      </c>
      <c r="U951" t="s">
        <v>102</v>
      </c>
      <c r="V951" t="s">
        <v>18</v>
      </c>
      <c r="W951">
        <v>92.316703796386719</v>
      </c>
    </row>
    <row r="952" spans="1:23" x14ac:dyDescent="0.25">
      <c r="A952" s="48" t="str">
        <f t="shared" si="14"/>
        <v>42214AllN/A_20AllAll</v>
      </c>
      <c r="B952" s="7" t="s">
        <v>18</v>
      </c>
      <c r="C952" s="35">
        <v>42214</v>
      </c>
      <c r="D952">
        <v>20</v>
      </c>
      <c r="E952" t="s">
        <v>32</v>
      </c>
      <c r="F952">
        <v>3.1104004383087158</v>
      </c>
      <c r="G952">
        <v>7.5392946600914001E-3</v>
      </c>
      <c r="H952">
        <v>100441</v>
      </c>
      <c r="I952">
        <v>3.3205339908599854</v>
      </c>
      <c r="J952">
        <v>2.017534151673317E-2</v>
      </c>
      <c r="K952">
        <v>12390</v>
      </c>
      <c r="L952">
        <v>-0.21013355255126953</v>
      </c>
      <c r="M952">
        <v>-6.755836009979248</v>
      </c>
      <c r="N952">
        <v>112831</v>
      </c>
      <c r="O952">
        <v>2.153799869120121E-2</v>
      </c>
      <c r="P952">
        <v>-0.23773665726184845</v>
      </c>
      <c r="Q952">
        <v>-0.2246626615524292</v>
      </c>
      <c r="R952">
        <v>-0.21013355255126953</v>
      </c>
      <c r="S952">
        <v>-0.19560617208480835</v>
      </c>
      <c r="T952">
        <v>-0.18253044784069061</v>
      </c>
      <c r="U952" t="s">
        <v>18</v>
      </c>
      <c r="V952" t="s">
        <v>18</v>
      </c>
      <c r="W952">
        <v>86.583969116210938</v>
      </c>
    </row>
    <row r="953" spans="1:23" x14ac:dyDescent="0.25">
      <c r="A953" s="48" t="str">
        <f t="shared" si="14"/>
        <v>42214AllN/A_20SmartAC-onlyAll</v>
      </c>
      <c r="B953" s="7" t="s">
        <v>18</v>
      </c>
      <c r="C953" s="35">
        <v>42214</v>
      </c>
      <c r="D953">
        <v>20</v>
      </c>
      <c r="E953" t="s">
        <v>32</v>
      </c>
      <c r="F953">
        <v>3.1104004383087158</v>
      </c>
      <c r="G953">
        <v>7.5392946600914001E-3</v>
      </c>
      <c r="H953">
        <v>100441</v>
      </c>
      <c r="I953">
        <v>3.3205339908599854</v>
      </c>
      <c r="J953">
        <v>2.017534151673317E-2</v>
      </c>
      <c r="K953">
        <v>12390</v>
      </c>
      <c r="L953">
        <v>-0.21013355255126953</v>
      </c>
      <c r="M953">
        <v>-6.755836009979248</v>
      </c>
      <c r="N953">
        <v>112831</v>
      </c>
      <c r="O953">
        <v>2.153799869120121E-2</v>
      </c>
      <c r="P953">
        <v>-0.23773665726184845</v>
      </c>
      <c r="Q953">
        <v>-0.2246626615524292</v>
      </c>
      <c r="R953">
        <v>-0.21013355255126953</v>
      </c>
      <c r="S953">
        <v>-0.19560617208480835</v>
      </c>
      <c r="T953">
        <v>-0.18253044784069061</v>
      </c>
      <c r="U953" t="s">
        <v>102</v>
      </c>
      <c r="V953" t="s">
        <v>18</v>
      </c>
      <c r="W953">
        <v>86.583969116210938</v>
      </c>
    </row>
    <row r="954" spans="1:23" x14ac:dyDescent="0.25">
      <c r="A954" s="48" t="str">
        <f t="shared" si="14"/>
        <v>42214AllN/A_21AllAll</v>
      </c>
      <c r="B954" s="7" t="s">
        <v>18</v>
      </c>
      <c r="C954" s="35">
        <v>42214</v>
      </c>
      <c r="D954">
        <v>21</v>
      </c>
      <c r="E954" t="s">
        <v>32</v>
      </c>
      <c r="F954">
        <v>2.7773308753967285</v>
      </c>
      <c r="G954">
        <v>6.9857756607234478E-3</v>
      </c>
      <c r="H954">
        <v>100441</v>
      </c>
      <c r="I954">
        <v>2.9489915370941162</v>
      </c>
      <c r="J954">
        <v>1.8825357779860497E-2</v>
      </c>
      <c r="K954">
        <v>12390</v>
      </c>
      <c r="L954">
        <v>-0.1716606616973877</v>
      </c>
      <c r="M954">
        <v>-6.1807780265808105</v>
      </c>
      <c r="N954">
        <v>112831</v>
      </c>
      <c r="O954">
        <v>2.00797189027071E-2</v>
      </c>
      <c r="P954">
        <v>-0.19739483296871185</v>
      </c>
      <c r="Q954">
        <v>-0.18520604074001312</v>
      </c>
      <c r="R954">
        <v>-0.1716606616973877</v>
      </c>
      <c r="S954">
        <v>-0.1581168919801712</v>
      </c>
      <c r="T954">
        <v>-0.14592649042606354</v>
      </c>
      <c r="U954" t="s">
        <v>18</v>
      </c>
      <c r="V954" t="s">
        <v>18</v>
      </c>
      <c r="W954">
        <v>81.905899047851563</v>
      </c>
    </row>
    <row r="955" spans="1:23" x14ac:dyDescent="0.25">
      <c r="A955" s="48" t="str">
        <f t="shared" si="14"/>
        <v>42214AllN/A_21SmartAC-onlyAll</v>
      </c>
      <c r="B955" s="7" t="s">
        <v>18</v>
      </c>
      <c r="C955" s="35">
        <v>42214</v>
      </c>
      <c r="D955">
        <v>21</v>
      </c>
      <c r="E955" t="s">
        <v>32</v>
      </c>
      <c r="F955">
        <v>2.7773308753967285</v>
      </c>
      <c r="G955">
        <v>6.9857756607234478E-3</v>
      </c>
      <c r="H955">
        <v>100441</v>
      </c>
      <c r="I955">
        <v>2.9489915370941162</v>
      </c>
      <c r="J955">
        <v>1.8825357779860497E-2</v>
      </c>
      <c r="K955">
        <v>12390</v>
      </c>
      <c r="L955">
        <v>-0.1716606616973877</v>
      </c>
      <c r="M955">
        <v>-6.1807780265808105</v>
      </c>
      <c r="N955">
        <v>112831</v>
      </c>
      <c r="O955">
        <v>2.00797189027071E-2</v>
      </c>
      <c r="P955">
        <v>-0.19739483296871185</v>
      </c>
      <c r="Q955">
        <v>-0.18520604074001312</v>
      </c>
      <c r="R955">
        <v>-0.1716606616973877</v>
      </c>
      <c r="S955">
        <v>-0.1581168919801712</v>
      </c>
      <c r="T955">
        <v>-0.14592649042606354</v>
      </c>
      <c r="U955" t="s">
        <v>102</v>
      </c>
      <c r="V955" t="s">
        <v>18</v>
      </c>
      <c r="W955">
        <v>81.905899047851563</v>
      </c>
    </row>
    <row r="956" spans="1:23" x14ac:dyDescent="0.25">
      <c r="A956" s="48" t="str">
        <f t="shared" si="14"/>
        <v>42214AllN/A_22AllAll</v>
      </c>
      <c r="B956" s="7" t="s">
        <v>18</v>
      </c>
      <c r="C956" s="35">
        <v>42214</v>
      </c>
      <c r="D956">
        <v>22</v>
      </c>
      <c r="E956" t="s">
        <v>32</v>
      </c>
      <c r="F956">
        <v>2.4525294303894043</v>
      </c>
      <c r="G956">
        <v>6.4794779755175114E-3</v>
      </c>
      <c r="H956">
        <v>100441</v>
      </c>
      <c r="I956">
        <v>2.5967645645141602</v>
      </c>
      <c r="J956">
        <v>1.7572229728102684E-2</v>
      </c>
      <c r="K956">
        <v>12390</v>
      </c>
      <c r="L956">
        <v>-0.14423513412475586</v>
      </c>
      <c r="M956">
        <v>-5.8810768127441406</v>
      </c>
      <c r="N956">
        <v>112831</v>
      </c>
      <c r="O956">
        <v>1.8728772178292274E-2</v>
      </c>
      <c r="P956">
        <v>-0.16823792457580566</v>
      </c>
      <c r="Q956">
        <v>-0.15686918795108795</v>
      </c>
      <c r="R956">
        <v>-0.14423513412475586</v>
      </c>
      <c r="S956">
        <v>-0.13160257041454315</v>
      </c>
      <c r="T956">
        <v>-0.12023233622312546</v>
      </c>
      <c r="U956" t="s">
        <v>18</v>
      </c>
      <c r="V956" t="s">
        <v>18</v>
      </c>
      <c r="W956">
        <v>78.457084655761719</v>
      </c>
    </row>
    <row r="957" spans="1:23" x14ac:dyDescent="0.25">
      <c r="A957" s="48" t="str">
        <f t="shared" si="14"/>
        <v>42214AllN/A_22SmartAC-onlyAll</v>
      </c>
      <c r="B957" s="7" t="s">
        <v>18</v>
      </c>
      <c r="C957" s="35">
        <v>42214</v>
      </c>
      <c r="D957">
        <v>22</v>
      </c>
      <c r="E957" t="s">
        <v>32</v>
      </c>
      <c r="F957">
        <v>2.4525294303894043</v>
      </c>
      <c r="G957">
        <v>6.4794779755175114E-3</v>
      </c>
      <c r="H957">
        <v>100441</v>
      </c>
      <c r="I957">
        <v>2.5967645645141602</v>
      </c>
      <c r="J957">
        <v>1.7572229728102684E-2</v>
      </c>
      <c r="K957">
        <v>12390</v>
      </c>
      <c r="L957">
        <v>-0.14423513412475586</v>
      </c>
      <c r="M957">
        <v>-5.8810768127441406</v>
      </c>
      <c r="N957">
        <v>112831</v>
      </c>
      <c r="O957">
        <v>1.8728772178292274E-2</v>
      </c>
      <c r="P957">
        <v>-0.16823792457580566</v>
      </c>
      <c r="Q957">
        <v>-0.15686918795108795</v>
      </c>
      <c r="R957">
        <v>-0.14423513412475586</v>
      </c>
      <c r="S957">
        <v>-0.13160257041454315</v>
      </c>
      <c r="T957">
        <v>-0.12023233622312546</v>
      </c>
      <c r="U957" t="s">
        <v>102</v>
      </c>
      <c r="V957" t="s">
        <v>18</v>
      </c>
      <c r="W957">
        <v>78.457084655761719</v>
      </c>
    </row>
    <row r="958" spans="1:23" x14ac:dyDescent="0.25">
      <c r="A958" s="48" t="str">
        <f t="shared" si="14"/>
        <v>42214AllN/A_23AllAll</v>
      </c>
      <c r="B958" s="7" t="s">
        <v>18</v>
      </c>
      <c r="C958" s="35">
        <v>42214</v>
      </c>
      <c r="D958">
        <v>23</v>
      </c>
      <c r="E958" t="s">
        <v>32</v>
      </c>
      <c r="F958">
        <v>1.9900906085968018</v>
      </c>
      <c r="G958">
        <v>5.8025303296744823E-3</v>
      </c>
      <c r="H958">
        <v>100441</v>
      </c>
      <c r="I958">
        <v>2.0971970558166504</v>
      </c>
      <c r="J958">
        <v>1.5550356358289719E-2</v>
      </c>
      <c r="K958">
        <v>12390</v>
      </c>
      <c r="L958">
        <v>-0.10710644721984863</v>
      </c>
      <c r="M958">
        <v>-5.381988525390625</v>
      </c>
      <c r="N958">
        <v>112831</v>
      </c>
      <c r="O958">
        <v>1.6597678884863853E-2</v>
      </c>
      <c r="P958">
        <v>-0.12837803363800049</v>
      </c>
      <c r="Q958">
        <v>-0.11830291152000427</v>
      </c>
      <c r="R958">
        <v>-0.10710644721984863</v>
      </c>
      <c r="S958">
        <v>-9.5911309123039246E-2</v>
      </c>
      <c r="T958">
        <v>-8.5834860801696777E-2</v>
      </c>
      <c r="U958" t="s">
        <v>18</v>
      </c>
      <c r="V958" t="s">
        <v>18</v>
      </c>
      <c r="W958">
        <v>76.355331420898438</v>
      </c>
    </row>
    <row r="959" spans="1:23" x14ac:dyDescent="0.25">
      <c r="A959" s="48" t="str">
        <f t="shared" si="14"/>
        <v>42214AllN/A_23SmartAC-onlyAll</v>
      </c>
      <c r="B959" s="7" t="s">
        <v>18</v>
      </c>
      <c r="C959" s="35">
        <v>42214</v>
      </c>
      <c r="D959">
        <v>23</v>
      </c>
      <c r="E959" t="s">
        <v>32</v>
      </c>
      <c r="F959">
        <v>1.9900906085968018</v>
      </c>
      <c r="G959">
        <v>5.8025303296744823E-3</v>
      </c>
      <c r="H959">
        <v>100441</v>
      </c>
      <c r="I959">
        <v>2.0971970558166504</v>
      </c>
      <c r="J959">
        <v>1.5550356358289719E-2</v>
      </c>
      <c r="K959">
        <v>12390</v>
      </c>
      <c r="L959">
        <v>-0.10710644721984863</v>
      </c>
      <c r="M959">
        <v>-5.381988525390625</v>
      </c>
      <c r="N959">
        <v>112831</v>
      </c>
      <c r="O959">
        <v>1.6597678884863853E-2</v>
      </c>
      <c r="P959">
        <v>-0.12837803363800049</v>
      </c>
      <c r="Q959">
        <v>-0.11830291152000427</v>
      </c>
      <c r="R959">
        <v>-0.10710644721984863</v>
      </c>
      <c r="S959">
        <v>-9.5911309123039246E-2</v>
      </c>
      <c r="T959">
        <v>-8.5834860801696777E-2</v>
      </c>
      <c r="U959" t="s">
        <v>102</v>
      </c>
      <c r="V959" t="s">
        <v>18</v>
      </c>
      <c r="W959">
        <v>76.355331420898438</v>
      </c>
    </row>
    <row r="960" spans="1:23" x14ac:dyDescent="0.25">
      <c r="A960" s="48" t="str">
        <f t="shared" si="14"/>
        <v>42214AllN/A_24AllAll</v>
      </c>
      <c r="B960" s="7" t="s">
        <v>18</v>
      </c>
      <c r="C960" s="35">
        <v>42214</v>
      </c>
      <c r="D960">
        <v>24</v>
      </c>
      <c r="E960" t="s">
        <v>32</v>
      </c>
      <c r="F960">
        <v>1.5641767978668213</v>
      </c>
      <c r="G960">
        <v>5.0324690528213978E-3</v>
      </c>
      <c r="H960">
        <v>100441</v>
      </c>
      <c r="I960">
        <v>1.6451023817062378</v>
      </c>
      <c r="J960">
        <v>1.3595334254205227E-2</v>
      </c>
      <c r="K960">
        <v>12390</v>
      </c>
      <c r="L960">
        <v>-8.0925583839416504E-2</v>
      </c>
      <c r="M960">
        <v>-5.1736850738525391</v>
      </c>
      <c r="N960">
        <v>112831</v>
      </c>
      <c r="O960">
        <v>1.4496856369078159E-2</v>
      </c>
      <c r="P960">
        <v>-9.9504753947257996E-2</v>
      </c>
      <c r="Q960">
        <v>-9.0704873204231262E-2</v>
      </c>
      <c r="R960">
        <v>-8.0925583839416504E-2</v>
      </c>
      <c r="S960">
        <v>-7.1147456765174866E-2</v>
      </c>
      <c r="T960">
        <v>-6.2346413731575012E-2</v>
      </c>
      <c r="U960" t="s">
        <v>18</v>
      </c>
      <c r="V960" t="s">
        <v>18</v>
      </c>
      <c r="W960">
        <v>75.008346557617188</v>
      </c>
    </row>
    <row r="961" spans="1:23" x14ac:dyDescent="0.25">
      <c r="A961" s="48" t="str">
        <f t="shared" si="14"/>
        <v>42214AllN/A_24SmartAC-onlyAll</v>
      </c>
      <c r="B961" s="7" t="s">
        <v>18</v>
      </c>
      <c r="C961" s="35">
        <v>42214</v>
      </c>
      <c r="D961">
        <v>24</v>
      </c>
      <c r="E961" t="s">
        <v>32</v>
      </c>
      <c r="F961">
        <v>1.5641767978668213</v>
      </c>
      <c r="G961">
        <v>5.0324690528213978E-3</v>
      </c>
      <c r="H961">
        <v>100441</v>
      </c>
      <c r="I961">
        <v>1.6451023817062378</v>
      </c>
      <c r="J961">
        <v>1.3595334254205227E-2</v>
      </c>
      <c r="K961">
        <v>12390</v>
      </c>
      <c r="L961">
        <v>-8.0925583839416504E-2</v>
      </c>
      <c r="M961">
        <v>-5.1736850738525391</v>
      </c>
      <c r="N961">
        <v>112831</v>
      </c>
      <c r="O961">
        <v>1.4496856369078159E-2</v>
      </c>
      <c r="P961">
        <v>-9.9504753947257996E-2</v>
      </c>
      <c r="Q961">
        <v>-9.0704873204231262E-2</v>
      </c>
      <c r="R961">
        <v>-8.0925583839416504E-2</v>
      </c>
      <c r="S961">
        <v>-7.1147456765174866E-2</v>
      </c>
      <c r="T961">
        <v>-6.2346413731575012E-2</v>
      </c>
      <c r="U961" t="s">
        <v>102</v>
      </c>
      <c r="V961" t="s">
        <v>18</v>
      </c>
      <c r="W961">
        <v>75.008346557617188</v>
      </c>
    </row>
    <row r="962" spans="1:23" x14ac:dyDescent="0.25">
      <c r="A962" s="48" t="str">
        <f t="shared" ref="A962:A1025" si="15">CONCATENATE(C962,B962,E962,"_",D962,U962,V962)</f>
        <v>42231AllN/A_1AllAll</v>
      </c>
      <c r="B962" s="7" t="s">
        <v>18</v>
      </c>
      <c r="C962" s="35">
        <v>42231</v>
      </c>
      <c r="D962">
        <v>1</v>
      </c>
      <c r="E962" t="s">
        <v>32</v>
      </c>
      <c r="F962">
        <v>0.87282317876815796</v>
      </c>
      <c r="G962">
        <v>2.7658017352223396E-3</v>
      </c>
      <c r="H962">
        <v>133623</v>
      </c>
      <c r="I962">
        <v>0.87978929281234741</v>
      </c>
      <c r="J962">
        <v>6.9347014650702477E-3</v>
      </c>
      <c r="K962">
        <v>16767</v>
      </c>
      <c r="L962">
        <v>-6.9661140441894531E-3</v>
      </c>
      <c r="M962">
        <v>-0.79811286926269531</v>
      </c>
      <c r="N962">
        <v>150390</v>
      </c>
      <c r="O962">
        <v>7.4659050442278385E-3</v>
      </c>
      <c r="P962">
        <v>-1.6534417867660522E-2</v>
      </c>
      <c r="Q962">
        <v>-1.2002464383840561E-2</v>
      </c>
      <c r="R962">
        <v>-6.9661140441894531E-3</v>
      </c>
      <c r="S962">
        <v>-1.9303611479699612E-3</v>
      </c>
      <c r="T962">
        <v>2.6021897792816162E-3</v>
      </c>
      <c r="U962" t="s">
        <v>18</v>
      </c>
      <c r="V962" t="s">
        <v>18</v>
      </c>
      <c r="W962">
        <v>67.830413818359375</v>
      </c>
    </row>
    <row r="963" spans="1:23" x14ac:dyDescent="0.25">
      <c r="A963" s="48" t="str">
        <f t="shared" si="15"/>
        <v>42231AllN/A_2AllAll</v>
      </c>
      <c r="B963" s="7" t="s">
        <v>18</v>
      </c>
      <c r="C963" s="35">
        <v>42231</v>
      </c>
      <c r="D963">
        <v>2</v>
      </c>
      <c r="E963" t="s">
        <v>32</v>
      </c>
      <c r="F963">
        <v>0.75649380683898926</v>
      </c>
      <c r="G963">
        <v>2.4868224281817675E-3</v>
      </c>
      <c r="H963">
        <v>133623</v>
      </c>
      <c r="I963">
        <v>0.76529157161712646</v>
      </c>
      <c r="J963">
        <v>6.2047792598605156E-3</v>
      </c>
      <c r="K963">
        <v>16767</v>
      </c>
      <c r="L963">
        <v>-8.797764778137207E-3</v>
      </c>
      <c r="M963">
        <v>-1.1629658937454224</v>
      </c>
      <c r="N963">
        <v>150390</v>
      </c>
      <c r="O963">
        <v>6.6845770925283432E-3</v>
      </c>
      <c r="P963">
        <v>-1.7364718019962311E-2</v>
      </c>
      <c r="Q963">
        <v>-1.3307047076523304E-2</v>
      </c>
      <c r="R963">
        <v>-8.797764778137207E-3</v>
      </c>
      <c r="S963">
        <v>-4.2890175245702267E-3</v>
      </c>
      <c r="T963">
        <v>-2.308107796125114E-4</v>
      </c>
      <c r="U963" t="s">
        <v>18</v>
      </c>
      <c r="V963" t="s">
        <v>18</v>
      </c>
      <c r="W963">
        <v>66.256202697753906</v>
      </c>
    </row>
    <row r="964" spans="1:23" x14ac:dyDescent="0.25">
      <c r="A964" s="48" t="str">
        <f t="shared" si="15"/>
        <v>42231AllN/A_3AllAll</v>
      </c>
      <c r="B964" s="7" t="s">
        <v>18</v>
      </c>
      <c r="C964" s="35">
        <v>42231</v>
      </c>
      <c r="D964">
        <v>3</v>
      </c>
      <c r="E964" t="s">
        <v>32</v>
      </c>
      <c r="F964">
        <v>0.68532675504684448</v>
      </c>
      <c r="G964">
        <v>2.2514855954796076E-3</v>
      </c>
      <c r="H964">
        <v>133623</v>
      </c>
      <c r="I964">
        <v>0.69138562679290771</v>
      </c>
      <c r="J964">
        <v>5.5741379037499428E-3</v>
      </c>
      <c r="K964">
        <v>16767</v>
      </c>
      <c r="L964">
        <v>-6.0588717460632324E-3</v>
      </c>
      <c r="M964">
        <v>-0.88408511877059937</v>
      </c>
      <c r="N964">
        <v>150390</v>
      </c>
      <c r="O964">
        <v>6.0116718523204327E-3</v>
      </c>
      <c r="P964">
        <v>-1.3763430528342724E-2</v>
      </c>
      <c r="Q964">
        <v>-1.0114225558936596E-2</v>
      </c>
      <c r="R964">
        <v>-6.0588717460632324E-3</v>
      </c>
      <c r="S964">
        <v>-2.0039991941303015E-3</v>
      </c>
      <c r="T964">
        <v>1.6456869198009372E-3</v>
      </c>
      <c r="U964" t="s">
        <v>18</v>
      </c>
      <c r="V964" t="s">
        <v>18</v>
      </c>
      <c r="W964">
        <v>65.689117431640625</v>
      </c>
    </row>
    <row r="965" spans="1:23" x14ac:dyDescent="0.25">
      <c r="A965" s="48" t="str">
        <f t="shared" si="15"/>
        <v>42231AllN/A_4AllAll</v>
      </c>
      <c r="B965" s="7" t="s">
        <v>18</v>
      </c>
      <c r="C965" s="35">
        <v>42231</v>
      </c>
      <c r="D965">
        <v>4</v>
      </c>
      <c r="E965" t="s">
        <v>32</v>
      </c>
      <c r="F965">
        <v>0.64039355516433716</v>
      </c>
      <c r="G965">
        <v>2.0440523512661457E-3</v>
      </c>
      <c r="H965">
        <v>133623</v>
      </c>
      <c r="I965">
        <v>0.64977014064788818</v>
      </c>
      <c r="J965">
        <v>5.0969934090971947E-3</v>
      </c>
      <c r="K965">
        <v>16767</v>
      </c>
      <c r="L965">
        <v>-9.3765854835510254E-3</v>
      </c>
      <c r="M965">
        <v>-1.4641910791397095</v>
      </c>
      <c r="N965">
        <v>150390</v>
      </c>
      <c r="O965">
        <v>5.4915836080908775E-3</v>
      </c>
      <c r="P965">
        <v>-1.6414599493145943E-2</v>
      </c>
      <c r="Q965">
        <v>-1.3081097975373268E-2</v>
      </c>
      <c r="R965">
        <v>-9.3765854835510254E-3</v>
      </c>
      <c r="S965">
        <v>-5.6725121103227139E-3</v>
      </c>
      <c r="T965">
        <v>-2.3385719396173954E-3</v>
      </c>
      <c r="U965" t="s">
        <v>18</v>
      </c>
      <c r="V965" t="s">
        <v>18</v>
      </c>
      <c r="W965">
        <v>64.664527893066406</v>
      </c>
    </row>
    <row r="966" spans="1:23" x14ac:dyDescent="0.25">
      <c r="A966" s="48" t="str">
        <f t="shared" si="15"/>
        <v>42231AllN/A_5AllAll</v>
      </c>
      <c r="B966" s="7" t="s">
        <v>18</v>
      </c>
      <c r="C966" s="35">
        <v>42231</v>
      </c>
      <c r="D966">
        <v>5</v>
      </c>
      <c r="E966" t="s">
        <v>32</v>
      </c>
      <c r="F966">
        <v>0.61906164884567261</v>
      </c>
      <c r="G966">
        <v>1.8909154459834099E-3</v>
      </c>
      <c r="H966">
        <v>133623</v>
      </c>
      <c r="I966">
        <v>0.633198082447052</v>
      </c>
      <c r="J966">
        <v>4.8587475903332233E-3</v>
      </c>
      <c r="K966">
        <v>16767</v>
      </c>
      <c r="L966">
        <v>-1.4136433601379395E-2</v>
      </c>
      <c r="M966">
        <v>-2.2835259437561035</v>
      </c>
      <c r="N966">
        <v>150390</v>
      </c>
      <c r="O966">
        <v>5.2137309685349464E-3</v>
      </c>
      <c r="P966">
        <v>-2.0818350836634636E-2</v>
      </c>
      <c r="Q966">
        <v>-1.7653511837124825E-2</v>
      </c>
      <c r="R966">
        <v>-1.4136433601379395E-2</v>
      </c>
      <c r="S966">
        <v>-1.0619771666824818E-2</v>
      </c>
      <c r="T966">
        <v>-7.4545159004628658E-3</v>
      </c>
      <c r="U966" t="s">
        <v>18</v>
      </c>
      <c r="V966" t="s">
        <v>18</v>
      </c>
      <c r="W966">
        <v>63.64501953125</v>
      </c>
    </row>
    <row r="967" spans="1:23" x14ac:dyDescent="0.25">
      <c r="A967" s="48" t="str">
        <f t="shared" si="15"/>
        <v>42231AllN/A_6AllAll</v>
      </c>
      <c r="B967" s="7" t="s">
        <v>18</v>
      </c>
      <c r="C967" s="35">
        <v>42231</v>
      </c>
      <c r="D967">
        <v>6</v>
      </c>
      <c r="E967" t="s">
        <v>32</v>
      </c>
      <c r="F967">
        <v>0.62716841697692871</v>
      </c>
      <c r="G967">
        <v>1.8945580814033747E-3</v>
      </c>
      <c r="H967">
        <v>133623</v>
      </c>
      <c r="I967">
        <v>0.63326698541641235</v>
      </c>
      <c r="J967">
        <v>4.6893712133169174E-3</v>
      </c>
      <c r="K967">
        <v>16767</v>
      </c>
      <c r="L967">
        <v>-6.0985684394836426E-3</v>
      </c>
      <c r="M967">
        <v>-0.97239726781845093</v>
      </c>
      <c r="N967">
        <v>150390</v>
      </c>
      <c r="O967">
        <v>5.0576231442391872E-3</v>
      </c>
      <c r="P967">
        <v>-1.2580418027937412E-2</v>
      </c>
      <c r="Q967">
        <v>-9.5103401690721512E-3</v>
      </c>
      <c r="R967">
        <v>-6.0985684394836426E-3</v>
      </c>
      <c r="S967">
        <v>-2.6872016023844481E-3</v>
      </c>
      <c r="T967">
        <v>3.8328138180077076E-4</v>
      </c>
      <c r="U967" t="s">
        <v>18</v>
      </c>
      <c r="V967" t="s">
        <v>18</v>
      </c>
      <c r="W967">
        <v>63.340995788574219</v>
      </c>
    </row>
    <row r="968" spans="1:23" x14ac:dyDescent="0.25">
      <c r="A968" s="48" t="str">
        <f t="shared" si="15"/>
        <v>42231AllN/A_7AllAll</v>
      </c>
      <c r="B968" s="7" t="s">
        <v>18</v>
      </c>
      <c r="C968" s="35">
        <v>42231</v>
      </c>
      <c r="D968">
        <v>7</v>
      </c>
      <c r="E968" t="s">
        <v>32</v>
      </c>
      <c r="F968">
        <v>0.66902166604995728</v>
      </c>
      <c r="G968">
        <v>1.9691362977027893E-3</v>
      </c>
      <c r="H968">
        <v>133623</v>
      </c>
      <c r="I968">
        <v>0.67584997415542603</v>
      </c>
      <c r="J968">
        <v>5.0225243903696537E-3</v>
      </c>
      <c r="K968">
        <v>16767</v>
      </c>
      <c r="L968">
        <v>-6.82830810546875E-3</v>
      </c>
      <c r="M968">
        <v>-1.0206408500671387</v>
      </c>
      <c r="N968">
        <v>150390</v>
      </c>
      <c r="O968">
        <v>5.3947428241372108E-3</v>
      </c>
      <c r="P968">
        <v>-1.374221034348011E-2</v>
      </c>
      <c r="Q968">
        <v>-1.0467493906617165E-2</v>
      </c>
      <c r="R968">
        <v>-6.82830810546875E-3</v>
      </c>
      <c r="S968">
        <v>-3.1895539723336697E-3</v>
      </c>
      <c r="T968">
        <v>8.5594299889635295E-5</v>
      </c>
      <c r="U968" t="s">
        <v>18</v>
      </c>
      <c r="V968" t="s">
        <v>18</v>
      </c>
      <c r="W968">
        <v>66.21160888671875</v>
      </c>
    </row>
    <row r="969" spans="1:23" x14ac:dyDescent="0.25">
      <c r="A969" s="48" t="str">
        <f t="shared" si="15"/>
        <v>42231AllN/A_8AllAll</v>
      </c>
      <c r="B969" s="7" t="s">
        <v>18</v>
      </c>
      <c r="C969" s="35">
        <v>42231</v>
      </c>
      <c r="D969">
        <v>8</v>
      </c>
      <c r="E969" t="s">
        <v>32</v>
      </c>
      <c r="F969">
        <v>0.71291482448577881</v>
      </c>
      <c r="G969">
        <v>2.1739553194493055E-3</v>
      </c>
      <c r="H969">
        <v>133623</v>
      </c>
      <c r="I969">
        <v>0.72117137908935547</v>
      </c>
      <c r="J969">
        <v>5.5913063697516918E-3</v>
      </c>
      <c r="K969">
        <v>16767</v>
      </c>
      <c r="L969">
        <v>-8.2565546035766602E-3</v>
      </c>
      <c r="M969">
        <v>-1.1581404209136963</v>
      </c>
      <c r="N969">
        <v>150390</v>
      </c>
      <c r="O969">
        <v>5.9990659356117249E-3</v>
      </c>
      <c r="P969">
        <v>-1.5944957733154297E-2</v>
      </c>
      <c r="Q969">
        <v>-1.230340451002121E-2</v>
      </c>
      <c r="R969">
        <v>-8.2565546035766602E-3</v>
      </c>
      <c r="S969">
        <v>-4.2101847939193249E-3</v>
      </c>
      <c r="T969">
        <v>-5.6815170682966709E-4</v>
      </c>
      <c r="U969" t="s">
        <v>18</v>
      </c>
      <c r="V969" t="s">
        <v>18</v>
      </c>
      <c r="W969">
        <v>71.167472839355469</v>
      </c>
    </row>
    <row r="970" spans="1:23" x14ac:dyDescent="0.25">
      <c r="A970" s="48" t="str">
        <f t="shared" si="15"/>
        <v>42231AllN/A_9AllAll</v>
      </c>
      <c r="B970" s="7" t="s">
        <v>18</v>
      </c>
      <c r="C970" s="35">
        <v>42231</v>
      </c>
      <c r="D970">
        <v>9</v>
      </c>
      <c r="E970" t="s">
        <v>32</v>
      </c>
      <c r="F970">
        <v>0.7458685040473938</v>
      </c>
      <c r="G970">
        <v>2.6078601367771626E-3</v>
      </c>
      <c r="H970">
        <v>133623</v>
      </c>
      <c r="I970">
        <v>0.75645709037780762</v>
      </c>
      <c r="J970">
        <v>6.6332309506833553E-3</v>
      </c>
      <c r="K970">
        <v>16767</v>
      </c>
      <c r="L970">
        <v>-1.0588586330413818E-2</v>
      </c>
      <c r="M970">
        <v>-1.4196318387985229</v>
      </c>
      <c r="N970">
        <v>150390</v>
      </c>
      <c r="O970">
        <v>7.1274605579674244E-3</v>
      </c>
      <c r="P970">
        <v>-1.9723139703273773E-2</v>
      </c>
      <c r="Q970">
        <v>-1.5396628528833389E-2</v>
      </c>
      <c r="R970">
        <v>-1.0588586330413818E-2</v>
      </c>
      <c r="S970">
        <v>-5.7811141014099121E-3</v>
      </c>
      <c r="T970">
        <v>-1.4540328411385417E-3</v>
      </c>
      <c r="U970" t="s">
        <v>18</v>
      </c>
      <c r="V970" t="s">
        <v>18</v>
      </c>
      <c r="W970">
        <v>76.66644287109375</v>
      </c>
    </row>
    <row r="971" spans="1:23" x14ac:dyDescent="0.25">
      <c r="A971" s="48" t="str">
        <f t="shared" si="15"/>
        <v>42231AllN/A_10AllAll</v>
      </c>
      <c r="B971" s="7" t="s">
        <v>18</v>
      </c>
      <c r="C971" s="35">
        <v>42231</v>
      </c>
      <c r="D971">
        <v>10</v>
      </c>
      <c r="E971" t="s">
        <v>32</v>
      </c>
      <c r="F971">
        <v>0.75053328275680542</v>
      </c>
      <c r="G971">
        <v>3.2966244034469128E-3</v>
      </c>
      <c r="H971">
        <v>133623</v>
      </c>
      <c r="I971">
        <v>0.74996250867843628</v>
      </c>
      <c r="J971">
        <v>8.3086946979165077E-3</v>
      </c>
      <c r="K971">
        <v>16767</v>
      </c>
      <c r="L971">
        <v>5.7077407836914063E-4</v>
      </c>
      <c r="M971">
        <v>7.6049134135246277E-2</v>
      </c>
      <c r="N971">
        <v>150390</v>
      </c>
      <c r="O971">
        <v>8.9388005435466766E-3</v>
      </c>
      <c r="P971">
        <v>-1.0885193012654781E-2</v>
      </c>
      <c r="Q971">
        <v>-5.4591619409620762E-3</v>
      </c>
      <c r="R971">
        <v>5.7077407836914063E-4</v>
      </c>
      <c r="S971">
        <v>6.5999948419630527E-3</v>
      </c>
      <c r="T971">
        <v>1.2026741169393063E-2</v>
      </c>
      <c r="U971" t="s">
        <v>18</v>
      </c>
      <c r="V971" t="s">
        <v>18</v>
      </c>
      <c r="W971">
        <v>81.995849609375</v>
      </c>
    </row>
    <row r="972" spans="1:23" x14ac:dyDescent="0.25">
      <c r="A972" s="48" t="str">
        <f t="shared" si="15"/>
        <v>42231AllN/A_11AllAll</v>
      </c>
      <c r="B972" s="7" t="s">
        <v>18</v>
      </c>
      <c r="C972" s="35">
        <v>42231</v>
      </c>
      <c r="D972">
        <v>11</v>
      </c>
      <c r="E972" t="s">
        <v>32</v>
      </c>
      <c r="F972">
        <v>0.77056825160980225</v>
      </c>
      <c r="G972">
        <v>4.0223537944257259E-3</v>
      </c>
      <c r="H972">
        <v>133623</v>
      </c>
      <c r="I972">
        <v>0.76807510852813721</v>
      </c>
      <c r="J972">
        <v>1.0222944431006908E-2</v>
      </c>
      <c r="K972">
        <v>16767</v>
      </c>
      <c r="L972">
        <v>2.4931430816650391E-3</v>
      </c>
      <c r="M972">
        <v>0.32354605197906494</v>
      </c>
      <c r="N972">
        <v>150390</v>
      </c>
      <c r="O972">
        <v>1.0985805653035641E-2</v>
      </c>
      <c r="P972">
        <v>-1.158626563847065E-2</v>
      </c>
      <c r="Q972">
        <v>-4.9176616594195366E-3</v>
      </c>
      <c r="R972">
        <v>2.4931430816650391E-3</v>
      </c>
      <c r="S972">
        <v>9.9030686542391777E-3</v>
      </c>
      <c r="T972">
        <v>1.6572551801800728E-2</v>
      </c>
      <c r="U972" t="s">
        <v>18</v>
      </c>
      <c r="V972" t="s">
        <v>18</v>
      </c>
      <c r="W972">
        <v>86.269241333007813</v>
      </c>
    </row>
    <row r="973" spans="1:23" x14ac:dyDescent="0.25">
      <c r="A973" s="48" t="str">
        <f t="shared" si="15"/>
        <v>42231AllN/A_12AllAll</v>
      </c>
      <c r="B973" s="7" t="s">
        <v>18</v>
      </c>
      <c r="C973" s="35">
        <v>42231</v>
      </c>
      <c r="D973">
        <v>12</v>
      </c>
      <c r="E973" t="s">
        <v>32</v>
      </c>
      <c r="F973">
        <v>0.84836596250534058</v>
      </c>
      <c r="G973">
        <v>4.6634119935333729E-3</v>
      </c>
      <c r="H973">
        <v>133623</v>
      </c>
      <c r="I973">
        <v>0.84931343793869019</v>
      </c>
      <c r="J973">
        <v>1.2034089304506779E-2</v>
      </c>
      <c r="K973">
        <v>16767</v>
      </c>
      <c r="L973">
        <v>-9.4747543334960938E-4</v>
      </c>
      <c r="M973">
        <v>-0.11168239265680313</v>
      </c>
      <c r="N973">
        <v>150390</v>
      </c>
      <c r="O973">
        <v>1.2906072661280632E-2</v>
      </c>
      <c r="P973">
        <v>-1.7487898468971252E-2</v>
      </c>
      <c r="Q973">
        <v>-9.6536539494991302E-3</v>
      </c>
      <c r="R973">
        <v>-9.4747543334960938E-4</v>
      </c>
      <c r="S973">
        <v>7.7576707117259502E-3</v>
      </c>
      <c r="T973">
        <v>1.5592947602272034E-2</v>
      </c>
      <c r="U973" t="s">
        <v>18</v>
      </c>
      <c r="V973" t="s">
        <v>18</v>
      </c>
      <c r="W973">
        <v>89.813789367675781</v>
      </c>
    </row>
    <row r="974" spans="1:23" x14ac:dyDescent="0.25">
      <c r="A974" s="48" t="str">
        <f t="shared" si="15"/>
        <v>42231AllN/A_13AllAll</v>
      </c>
      <c r="B974" s="7" t="s">
        <v>18</v>
      </c>
      <c r="C974" s="35">
        <v>42231</v>
      </c>
      <c r="D974">
        <v>13</v>
      </c>
      <c r="E974" t="s">
        <v>32</v>
      </c>
      <c r="F974">
        <v>1.0126656293869019</v>
      </c>
      <c r="G974">
        <v>5.2365395240485668E-3</v>
      </c>
      <c r="H974">
        <v>133623</v>
      </c>
      <c r="I974">
        <v>1.0121870040893555</v>
      </c>
      <c r="J974">
        <v>1.3499153777956963E-2</v>
      </c>
      <c r="K974">
        <v>16767</v>
      </c>
      <c r="L974">
        <v>4.7862529754638672E-4</v>
      </c>
      <c r="M974">
        <v>4.7263901680707932E-2</v>
      </c>
      <c r="N974">
        <v>150390</v>
      </c>
      <c r="O974">
        <v>1.4479243196547031E-2</v>
      </c>
      <c r="P974">
        <v>-1.8077973276376724E-2</v>
      </c>
      <c r="Q974">
        <v>-9.2887822538614273E-3</v>
      </c>
      <c r="R974">
        <v>4.7862529754638672E-4</v>
      </c>
      <c r="S974">
        <v>1.0244875214993954E-2</v>
      </c>
      <c r="T974">
        <v>1.9035223871469498E-2</v>
      </c>
      <c r="U974" t="s">
        <v>18</v>
      </c>
      <c r="V974" t="s">
        <v>18</v>
      </c>
      <c r="W974">
        <v>92.60528564453125</v>
      </c>
    </row>
    <row r="975" spans="1:23" x14ac:dyDescent="0.25">
      <c r="A975" s="48" t="str">
        <f t="shared" si="15"/>
        <v>42231AllN/A_14AllAll</v>
      </c>
      <c r="B975" s="7" t="s">
        <v>18</v>
      </c>
      <c r="C975" s="35">
        <v>42231</v>
      </c>
      <c r="D975">
        <v>14</v>
      </c>
      <c r="E975" t="s">
        <v>32</v>
      </c>
      <c r="F975">
        <v>1.2670911550521851</v>
      </c>
      <c r="G975">
        <v>5.6498781777918339E-3</v>
      </c>
      <c r="H975">
        <v>133623</v>
      </c>
      <c r="I975">
        <v>1.2639480829238892</v>
      </c>
      <c r="J975">
        <v>1.4604825526475906E-2</v>
      </c>
      <c r="K975">
        <v>16767</v>
      </c>
      <c r="L975">
        <v>3.1430721282958984E-3</v>
      </c>
      <c r="M975">
        <v>0.2480541467666626</v>
      </c>
      <c r="N975">
        <v>150390</v>
      </c>
      <c r="O975">
        <v>1.5659566968679428E-2</v>
      </c>
      <c r="P975">
        <v>-1.6926229000091553E-2</v>
      </c>
      <c r="Q975">
        <v>-7.4205584824085236E-3</v>
      </c>
      <c r="R975">
        <v>3.1430721282958984E-3</v>
      </c>
      <c r="S975">
        <v>1.3705450110137463E-2</v>
      </c>
      <c r="T975">
        <v>2.321237325668335E-2</v>
      </c>
      <c r="U975" t="s">
        <v>18</v>
      </c>
      <c r="V975" t="s">
        <v>18</v>
      </c>
      <c r="W975">
        <v>94.93011474609375</v>
      </c>
    </row>
    <row r="976" spans="1:23" x14ac:dyDescent="0.25">
      <c r="A976" s="48" t="str">
        <f t="shared" si="15"/>
        <v>42231AllN/A_15AllAll</v>
      </c>
      <c r="B976" s="7" t="s">
        <v>18</v>
      </c>
      <c r="C976" s="35">
        <v>42231</v>
      </c>
      <c r="D976">
        <v>15</v>
      </c>
      <c r="E976" t="s">
        <v>32</v>
      </c>
      <c r="F976">
        <v>1.5650616884231567</v>
      </c>
      <c r="G976">
        <v>5.9659518301486969E-3</v>
      </c>
      <c r="H976">
        <v>133623</v>
      </c>
      <c r="I976">
        <v>1.5566893815994263</v>
      </c>
      <c r="J976">
        <v>1.5406683087348938E-2</v>
      </c>
      <c r="K976">
        <v>16767</v>
      </c>
      <c r="L976">
        <v>8.3723068237304688E-3</v>
      </c>
      <c r="M976">
        <v>0.5349506139755249</v>
      </c>
      <c r="N976">
        <v>150390</v>
      </c>
      <c r="O976">
        <v>1.6521453857421875E-2</v>
      </c>
      <c r="P976">
        <v>-1.2801588512957096E-2</v>
      </c>
      <c r="Q976">
        <v>-2.7727354317903519E-3</v>
      </c>
      <c r="R976">
        <v>8.3723068237304688E-3</v>
      </c>
      <c r="S976">
        <v>1.9516026601195335E-2</v>
      </c>
      <c r="T976">
        <v>2.9546201229095459E-2</v>
      </c>
      <c r="U976" t="s">
        <v>18</v>
      </c>
      <c r="V976" t="s">
        <v>18</v>
      </c>
      <c r="W976">
        <v>96.225128173828125</v>
      </c>
    </row>
    <row r="977" spans="1:23" x14ac:dyDescent="0.25">
      <c r="A977" s="48" t="str">
        <f t="shared" si="15"/>
        <v>42231AllN/A_16AllAll</v>
      </c>
      <c r="B977" s="7" t="s">
        <v>18</v>
      </c>
      <c r="C977" s="35">
        <v>42231</v>
      </c>
      <c r="D977">
        <v>16</v>
      </c>
      <c r="E977" t="s">
        <v>32</v>
      </c>
      <c r="F977">
        <v>1.8994743824005127</v>
      </c>
      <c r="G977">
        <v>6.1817392706871033E-3</v>
      </c>
      <c r="H977">
        <v>133623</v>
      </c>
      <c r="I977">
        <v>1.7688840627670288</v>
      </c>
      <c r="J977">
        <v>1.5222994610667229E-2</v>
      </c>
      <c r="K977">
        <v>16767</v>
      </c>
      <c r="L977">
        <v>0.13059031963348389</v>
      </c>
      <c r="M977">
        <v>6.8750767707824707</v>
      </c>
      <c r="N977">
        <v>150390</v>
      </c>
      <c r="O977">
        <v>1.6430260613560677E-2</v>
      </c>
      <c r="P977">
        <v>0.10953329503536224</v>
      </c>
      <c r="Q977">
        <v>0.11950679123401642</v>
      </c>
      <c r="R977">
        <v>0.13059031963348389</v>
      </c>
      <c r="S977">
        <v>0.1416725367307663</v>
      </c>
      <c r="T977">
        <v>0.15164734423160553</v>
      </c>
      <c r="U977" t="s">
        <v>18</v>
      </c>
      <c r="V977" t="s">
        <v>18</v>
      </c>
      <c r="W977">
        <v>96.439224243164063</v>
      </c>
    </row>
    <row r="978" spans="1:23" x14ac:dyDescent="0.25">
      <c r="A978" s="48" t="str">
        <f t="shared" si="15"/>
        <v>42231AllN/A_17AllAll</v>
      </c>
      <c r="B978" s="7" t="s">
        <v>18</v>
      </c>
      <c r="C978" s="35">
        <v>42231</v>
      </c>
      <c r="D978">
        <v>17</v>
      </c>
      <c r="E978" t="s">
        <v>32</v>
      </c>
      <c r="F978">
        <v>2.2036087512969971</v>
      </c>
      <c r="G978">
        <v>6.2811290845274925E-3</v>
      </c>
      <c r="H978">
        <v>133623</v>
      </c>
      <c r="I978">
        <v>1.8115148544311523</v>
      </c>
      <c r="J978">
        <v>1.3973074965178967E-2</v>
      </c>
      <c r="K978">
        <v>16767</v>
      </c>
      <c r="L978">
        <v>0.39209389686584473</v>
      </c>
      <c r="M978">
        <v>17.793262481689453</v>
      </c>
      <c r="N978">
        <v>150390</v>
      </c>
      <c r="O978">
        <v>1.5319902449846268E-2</v>
      </c>
      <c r="P978">
        <v>0.37245991826057434</v>
      </c>
      <c r="Q978">
        <v>0.3817594051361084</v>
      </c>
      <c r="R978">
        <v>0.39209389686584473</v>
      </c>
      <c r="S978">
        <v>0.40242716670036316</v>
      </c>
      <c r="T978">
        <v>0.41172787547111511</v>
      </c>
      <c r="U978" t="s">
        <v>18</v>
      </c>
      <c r="V978" t="s">
        <v>18</v>
      </c>
      <c r="W978">
        <v>96.569175720214844</v>
      </c>
    </row>
    <row r="979" spans="1:23" x14ac:dyDescent="0.25">
      <c r="A979" s="48" t="str">
        <f t="shared" si="15"/>
        <v>42231AllN/A_18AllAll</v>
      </c>
      <c r="B979" s="7" t="s">
        <v>18</v>
      </c>
      <c r="C979" s="35">
        <v>42231</v>
      </c>
      <c r="D979">
        <v>18</v>
      </c>
      <c r="E979" t="s">
        <v>32</v>
      </c>
      <c r="F979">
        <v>2.4107632637023926</v>
      </c>
      <c r="G979">
        <v>6.2066097743809223E-3</v>
      </c>
      <c r="H979">
        <v>133623</v>
      </c>
      <c r="I979">
        <v>2.0108242034912109</v>
      </c>
      <c r="J979">
        <v>1.3479254208505154E-2</v>
      </c>
      <c r="K979">
        <v>16767</v>
      </c>
      <c r="L979">
        <v>0.39993906021118164</v>
      </c>
      <c r="M979">
        <v>16.589727401733398</v>
      </c>
      <c r="N979">
        <v>150390</v>
      </c>
      <c r="O979">
        <v>1.4839552342891693E-2</v>
      </c>
      <c r="P979">
        <v>0.38092067837715149</v>
      </c>
      <c r="Q979">
        <v>0.38992860913276672</v>
      </c>
      <c r="R979">
        <v>0.39993906021118164</v>
      </c>
      <c r="S979">
        <v>0.40994834899902344</v>
      </c>
      <c r="T979">
        <v>0.41895744204521179</v>
      </c>
      <c r="U979" t="s">
        <v>18</v>
      </c>
      <c r="V979" t="s">
        <v>18</v>
      </c>
      <c r="W979">
        <v>94.564445495605469</v>
      </c>
    </row>
    <row r="980" spans="1:23" x14ac:dyDescent="0.25">
      <c r="A980" s="48" t="str">
        <f t="shared" si="15"/>
        <v>42231AllN/A_19AllAll</v>
      </c>
      <c r="B980" s="7" t="s">
        <v>18</v>
      </c>
      <c r="C980" s="35">
        <v>42231</v>
      </c>
      <c r="D980">
        <v>19</v>
      </c>
      <c r="E980" t="s">
        <v>32</v>
      </c>
      <c r="F980">
        <v>2.4658687114715576</v>
      </c>
      <c r="G980">
        <v>6.0359453782439232E-3</v>
      </c>
      <c r="H980">
        <v>133623</v>
      </c>
      <c r="I980">
        <v>2.6921119689941406</v>
      </c>
      <c r="J980">
        <v>1.630292646586895E-2</v>
      </c>
      <c r="K980">
        <v>16767</v>
      </c>
      <c r="L980">
        <v>-0.22624325752258301</v>
      </c>
      <c r="M980">
        <v>-9.1749916076660156</v>
      </c>
      <c r="N980">
        <v>150390</v>
      </c>
      <c r="O980">
        <v>1.7384419217705727E-2</v>
      </c>
      <c r="P980">
        <v>-0.24852313101291656</v>
      </c>
      <c r="Q980">
        <v>-0.23797044157981873</v>
      </c>
      <c r="R980">
        <v>-0.22624325752258301</v>
      </c>
      <c r="S980">
        <v>-0.21451747417449951</v>
      </c>
      <c r="T980">
        <v>-0.20396338403224945</v>
      </c>
      <c r="U980" t="s">
        <v>18</v>
      </c>
      <c r="V980" t="s">
        <v>18</v>
      </c>
      <c r="W980">
        <v>90.772804260253906</v>
      </c>
    </row>
    <row r="981" spans="1:23" x14ac:dyDescent="0.25">
      <c r="A981" s="48" t="str">
        <f t="shared" si="15"/>
        <v>42231AllN/A_20AllAll</v>
      </c>
      <c r="B981" s="7" t="s">
        <v>18</v>
      </c>
      <c r="C981" s="35">
        <v>42231</v>
      </c>
      <c r="D981">
        <v>20</v>
      </c>
      <c r="E981" t="s">
        <v>32</v>
      </c>
      <c r="F981">
        <v>2.3367090225219727</v>
      </c>
      <c r="G981">
        <v>5.6930496357381344E-3</v>
      </c>
      <c r="H981">
        <v>133623</v>
      </c>
      <c r="I981">
        <v>2.5535941123962402</v>
      </c>
      <c r="J981">
        <v>1.5570830553770065E-2</v>
      </c>
      <c r="K981">
        <v>16767</v>
      </c>
      <c r="L981">
        <v>-0.21688508987426758</v>
      </c>
      <c r="M981">
        <v>-9.2816476821899414</v>
      </c>
      <c r="N981">
        <v>150390</v>
      </c>
      <c r="O981">
        <v>1.6578948125243187E-2</v>
      </c>
      <c r="P981">
        <v>-0.23813267052173615</v>
      </c>
      <c r="Q981">
        <v>-0.22806891798973083</v>
      </c>
      <c r="R981">
        <v>-0.21688508987426758</v>
      </c>
      <c r="S981">
        <v>-0.20570258796215057</v>
      </c>
      <c r="T981">
        <v>-0.19563750922679901</v>
      </c>
      <c r="U981" t="s">
        <v>18</v>
      </c>
      <c r="V981" t="s">
        <v>18</v>
      </c>
      <c r="W981">
        <v>86.48968505859375</v>
      </c>
    </row>
    <row r="982" spans="1:23" x14ac:dyDescent="0.25">
      <c r="A982" s="48" t="str">
        <f t="shared" si="15"/>
        <v>42231AllN/A_21AllAll</v>
      </c>
      <c r="B982" s="7" t="s">
        <v>18</v>
      </c>
      <c r="C982" s="35">
        <v>42231</v>
      </c>
      <c r="D982">
        <v>21</v>
      </c>
      <c r="E982" t="s">
        <v>32</v>
      </c>
      <c r="F982">
        <v>2.1565814018249512</v>
      </c>
      <c r="G982">
        <v>5.2986410446465015E-3</v>
      </c>
      <c r="H982">
        <v>133623</v>
      </c>
      <c r="I982">
        <v>2.2930264472961426</v>
      </c>
      <c r="J982">
        <v>1.406901516020298E-2</v>
      </c>
      <c r="K982">
        <v>16767</v>
      </c>
      <c r="L982">
        <v>-0.13644504547119141</v>
      </c>
      <c r="M982">
        <v>-6.3269138336181641</v>
      </c>
      <c r="N982">
        <v>150390</v>
      </c>
      <c r="O982">
        <v>1.5033721923828125E-2</v>
      </c>
      <c r="P982">
        <v>-0.15571226179599762</v>
      </c>
      <c r="Q982">
        <v>-0.14658649265766144</v>
      </c>
      <c r="R982">
        <v>-0.13644504547119141</v>
      </c>
      <c r="S982">
        <v>-0.12630480527877808</v>
      </c>
      <c r="T982">
        <v>-0.11717782914638519</v>
      </c>
      <c r="U982" t="s">
        <v>18</v>
      </c>
      <c r="V982" t="s">
        <v>18</v>
      </c>
      <c r="W982">
        <v>82.915863037109375</v>
      </c>
    </row>
    <row r="983" spans="1:23" x14ac:dyDescent="0.25">
      <c r="A983" s="48" t="str">
        <f t="shared" si="15"/>
        <v>42231AllN/A_22AllAll</v>
      </c>
      <c r="B983" s="7" t="s">
        <v>18</v>
      </c>
      <c r="C983" s="35">
        <v>42231</v>
      </c>
      <c r="D983">
        <v>22</v>
      </c>
      <c r="E983" t="s">
        <v>32</v>
      </c>
      <c r="F983">
        <v>1.9408730268478394</v>
      </c>
      <c r="G983">
        <v>4.9151191487908363E-3</v>
      </c>
      <c r="H983">
        <v>133623</v>
      </c>
      <c r="I983">
        <v>2.0330440998077393</v>
      </c>
      <c r="J983">
        <v>1.2949544005095959E-2</v>
      </c>
      <c r="K983">
        <v>16767</v>
      </c>
      <c r="L983">
        <v>-9.2171072959899902E-2</v>
      </c>
      <c r="M983">
        <v>-4.7489490509033203</v>
      </c>
      <c r="N983">
        <v>150390</v>
      </c>
      <c r="O983">
        <v>1.3850959949195385E-2</v>
      </c>
      <c r="P983">
        <v>-0.10992246121168137</v>
      </c>
      <c r="Q983">
        <v>-0.10151465237140656</v>
      </c>
      <c r="R983">
        <v>-9.2171072959899902E-2</v>
      </c>
      <c r="S983">
        <v>-8.2828603684902191E-2</v>
      </c>
      <c r="T983">
        <v>-7.4419684708118439E-2</v>
      </c>
      <c r="U983" t="s">
        <v>18</v>
      </c>
      <c r="V983" t="s">
        <v>18</v>
      </c>
      <c r="W983">
        <v>80.313583374023438</v>
      </c>
    </row>
    <row r="984" spans="1:23" x14ac:dyDescent="0.25">
      <c r="A984" s="48" t="str">
        <f t="shared" si="15"/>
        <v>42231AllN/A_23AllAll</v>
      </c>
      <c r="B984" s="7" t="s">
        <v>18</v>
      </c>
      <c r="C984" s="35">
        <v>42231</v>
      </c>
      <c r="D984">
        <v>23</v>
      </c>
      <c r="E984" t="s">
        <v>32</v>
      </c>
      <c r="F984">
        <v>1.6178263425827026</v>
      </c>
      <c r="G984">
        <v>4.334885161370039E-3</v>
      </c>
      <c r="H984">
        <v>133623</v>
      </c>
      <c r="I984">
        <v>1.685437798500061</v>
      </c>
      <c r="J984">
        <v>1.1473171412944794E-2</v>
      </c>
      <c r="K984">
        <v>16767</v>
      </c>
      <c r="L984">
        <v>-6.7611455917358398E-2</v>
      </c>
      <c r="M984">
        <v>-4.1791539192199707</v>
      </c>
      <c r="N984">
        <v>150390</v>
      </c>
      <c r="O984">
        <v>1.226478349417448E-2</v>
      </c>
      <c r="P984">
        <v>-8.3330005407333374E-2</v>
      </c>
      <c r="Q984">
        <v>-7.588503509759903E-2</v>
      </c>
      <c r="R984">
        <v>-6.7611455917358398E-2</v>
      </c>
      <c r="S984">
        <v>-5.9338860213756561E-2</v>
      </c>
      <c r="T984">
        <v>-5.1892910152673721E-2</v>
      </c>
      <c r="U984" t="s">
        <v>18</v>
      </c>
      <c r="V984" t="s">
        <v>18</v>
      </c>
      <c r="W984">
        <v>77.964431762695312</v>
      </c>
    </row>
    <row r="985" spans="1:23" x14ac:dyDescent="0.25">
      <c r="A985" s="48" t="str">
        <f t="shared" si="15"/>
        <v>42231AllN/A_24AllAll</v>
      </c>
      <c r="B985" s="7" t="s">
        <v>18</v>
      </c>
      <c r="C985" s="35">
        <v>42231</v>
      </c>
      <c r="D985">
        <v>24</v>
      </c>
      <c r="E985" t="s">
        <v>32</v>
      </c>
      <c r="F985">
        <v>1.3097705841064453</v>
      </c>
      <c r="G985">
        <v>3.7875967100262642E-3</v>
      </c>
      <c r="H985">
        <v>133623</v>
      </c>
      <c r="I985">
        <v>1.3493086099624634</v>
      </c>
      <c r="J985">
        <v>9.8127136006951332E-3</v>
      </c>
      <c r="K985">
        <v>16767</v>
      </c>
      <c r="L985">
        <v>-3.9538025856018066E-2</v>
      </c>
      <c r="M985">
        <v>-3.0186984539031982</v>
      </c>
      <c r="N985">
        <v>150390</v>
      </c>
      <c r="O985">
        <v>1.0518329218029976E-2</v>
      </c>
      <c r="P985">
        <v>-5.3018316626548767E-2</v>
      </c>
      <c r="Q985">
        <v>-4.6633481979370117E-2</v>
      </c>
      <c r="R985">
        <v>-3.9538025856018066E-2</v>
      </c>
      <c r="S985">
        <v>-3.2443411648273468E-2</v>
      </c>
      <c r="T985">
        <v>-2.6057735085487366E-2</v>
      </c>
      <c r="U985" t="s">
        <v>18</v>
      </c>
      <c r="V985" t="s">
        <v>18</v>
      </c>
      <c r="W985">
        <v>75.226821899414063</v>
      </c>
    </row>
    <row r="986" spans="1:23" x14ac:dyDescent="0.25">
      <c r="A986" s="48" t="str">
        <f t="shared" si="15"/>
        <v>42255AllN/A_1AllAll</v>
      </c>
      <c r="B986" s="7" t="s">
        <v>18</v>
      </c>
      <c r="C986" s="35">
        <v>42255</v>
      </c>
      <c r="D986">
        <v>1</v>
      </c>
      <c r="E986" t="s">
        <v>32</v>
      </c>
      <c r="F986">
        <v>0.77978777885437012</v>
      </c>
      <c r="G986">
        <v>2.5439821183681488E-3</v>
      </c>
      <c r="H986">
        <v>134469</v>
      </c>
      <c r="I986">
        <v>0.78192883729934692</v>
      </c>
      <c r="J986">
        <v>6.3818753696978092E-3</v>
      </c>
      <c r="K986">
        <v>16630</v>
      </c>
      <c r="L986">
        <v>-2.1410584449768066E-3</v>
      </c>
      <c r="M986">
        <v>-0.27456936240196228</v>
      </c>
      <c r="N986">
        <v>151099</v>
      </c>
      <c r="O986">
        <v>6.8702385760843754E-3</v>
      </c>
      <c r="P986">
        <v>-1.0945956222712994E-2</v>
      </c>
      <c r="Q986">
        <v>-6.7755840718746185E-3</v>
      </c>
      <c r="R986">
        <v>-2.1410584449768066E-3</v>
      </c>
      <c r="S986">
        <v>2.4929174687713385E-3</v>
      </c>
      <c r="T986">
        <v>6.6638393327593803E-3</v>
      </c>
      <c r="U986" t="s">
        <v>18</v>
      </c>
      <c r="V986" t="s">
        <v>18</v>
      </c>
      <c r="W986">
        <v>67.509750366210937</v>
      </c>
    </row>
    <row r="987" spans="1:23" x14ac:dyDescent="0.25">
      <c r="A987" s="48" t="str">
        <f t="shared" si="15"/>
        <v>42255AllN/A_2AllAll</v>
      </c>
      <c r="B987" s="7" t="s">
        <v>18</v>
      </c>
      <c r="C987" s="35">
        <v>42255</v>
      </c>
      <c r="D987">
        <v>2</v>
      </c>
      <c r="E987" t="s">
        <v>32</v>
      </c>
      <c r="F987">
        <v>0.68130642175674438</v>
      </c>
      <c r="G987">
        <v>2.2844409104436636E-3</v>
      </c>
      <c r="H987">
        <v>134469</v>
      </c>
      <c r="I987">
        <v>0.68422412872314453</v>
      </c>
      <c r="J987">
        <v>5.5940635502338409E-3</v>
      </c>
      <c r="K987">
        <v>16630</v>
      </c>
      <c r="L987">
        <v>-2.9177069664001465E-3</v>
      </c>
      <c r="M987">
        <v>-0.42825180292129517</v>
      </c>
      <c r="N987">
        <v>151099</v>
      </c>
      <c r="O987">
        <v>6.0425340197980404E-3</v>
      </c>
      <c r="P987">
        <v>-1.0661819018423557E-2</v>
      </c>
      <c r="Q987">
        <v>-6.9938795641064644E-3</v>
      </c>
      <c r="R987">
        <v>-2.9177069664001465E-3</v>
      </c>
      <c r="S987">
        <v>1.157982274889946E-3</v>
      </c>
      <c r="T987">
        <v>4.826404619961977E-3</v>
      </c>
      <c r="U987" t="s">
        <v>18</v>
      </c>
      <c r="V987" t="s">
        <v>18</v>
      </c>
      <c r="W987">
        <v>66.231430053710938</v>
      </c>
    </row>
    <row r="988" spans="1:23" x14ac:dyDescent="0.25">
      <c r="A988" s="48" t="str">
        <f t="shared" si="15"/>
        <v>42255AllN/A_3AllAll</v>
      </c>
      <c r="B988" s="7" t="s">
        <v>18</v>
      </c>
      <c r="C988" s="35">
        <v>42255</v>
      </c>
      <c r="D988">
        <v>3</v>
      </c>
      <c r="E988" t="s">
        <v>32</v>
      </c>
      <c r="F988">
        <v>0.62354856729507446</v>
      </c>
      <c r="G988">
        <v>2.0396921318024397E-3</v>
      </c>
      <c r="H988">
        <v>134469</v>
      </c>
      <c r="I988">
        <v>0.62328928709030151</v>
      </c>
      <c r="J988">
        <v>4.8229284584522247E-3</v>
      </c>
      <c r="K988">
        <v>16630</v>
      </c>
      <c r="L988">
        <v>2.5928020477294922E-4</v>
      </c>
      <c r="M988">
        <v>4.1581396013498306E-2</v>
      </c>
      <c r="N988">
        <v>151099</v>
      </c>
      <c r="O988">
        <v>5.2365045994520187E-3</v>
      </c>
      <c r="P988">
        <v>-6.451824214309454E-3</v>
      </c>
      <c r="Q988">
        <v>-3.2731611281633377E-3</v>
      </c>
      <c r="R988">
        <v>2.5928020477294922E-4</v>
      </c>
      <c r="S988">
        <v>3.7913024425506592E-3</v>
      </c>
      <c r="T988">
        <v>6.9703846238553524E-3</v>
      </c>
      <c r="U988" t="s">
        <v>18</v>
      </c>
      <c r="V988" t="s">
        <v>18</v>
      </c>
      <c r="W988">
        <v>65.423614501953125</v>
      </c>
    </row>
    <row r="989" spans="1:23" x14ac:dyDescent="0.25">
      <c r="A989" s="48" t="str">
        <f t="shared" si="15"/>
        <v>42255AllN/A_4AllAll</v>
      </c>
      <c r="B989" s="7" t="s">
        <v>18</v>
      </c>
      <c r="C989" s="35">
        <v>42255</v>
      </c>
      <c r="D989">
        <v>4</v>
      </c>
      <c r="E989" t="s">
        <v>32</v>
      </c>
      <c r="F989">
        <v>0.59491431713104248</v>
      </c>
      <c r="G989">
        <v>1.8809654284268618E-3</v>
      </c>
      <c r="H989">
        <v>134469</v>
      </c>
      <c r="I989">
        <v>0.59103363752365112</v>
      </c>
      <c r="J989">
        <v>4.4763218611478806E-3</v>
      </c>
      <c r="K989">
        <v>16630</v>
      </c>
      <c r="L989">
        <v>3.8806796073913574E-3</v>
      </c>
      <c r="M989">
        <v>0.65230900049209595</v>
      </c>
      <c r="N989">
        <v>151099</v>
      </c>
      <c r="O989">
        <v>4.8554595559835434E-3</v>
      </c>
      <c r="P989">
        <v>-2.3420774377882481E-3</v>
      </c>
      <c r="Q989">
        <v>6.0528371250256896E-4</v>
      </c>
      <c r="R989">
        <v>3.8806796073913574E-3</v>
      </c>
      <c r="S989">
        <v>7.1556870825588703E-3</v>
      </c>
      <c r="T989">
        <v>1.0103436186909676E-2</v>
      </c>
      <c r="U989" t="s">
        <v>18</v>
      </c>
      <c r="V989" t="s">
        <v>18</v>
      </c>
      <c r="W989">
        <v>64.133049011230469</v>
      </c>
    </row>
    <row r="990" spans="1:23" x14ac:dyDescent="0.25">
      <c r="A990" s="48" t="str">
        <f t="shared" si="15"/>
        <v>42255AllN/A_5AllAll</v>
      </c>
      <c r="B990" s="7" t="s">
        <v>18</v>
      </c>
      <c r="C990" s="35">
        <v>42255</v>
      </c>
      <c r="D990">
        <v>5</v>
      </c>
      <c r="E990" t="s">
        <v>32</v>
      </c>
      <c r="F990">
        <v>0.59294968843460083</v>
      </c>
      <c r="G990">
        <v>1.8051716033369303E-3</v>
      </c>
      <c r="H990">
        <v>134469</v>
      </c>
      <c r="I990">
        <v>0.58672726154327393</v>
      </c>
      <c r="J990">
        <v>4.3295812793076038E-3</v>
      </c>
      <c r="K990">
        <v>16630</v>
      </c>
      <c r="L990">
        <v>6.2224268913269043E-3</v>
      </c>
      <c r="M990">
        <v>1.049402117729187</v>
      </c>
      <c r="N990">
        <v>151099</v>
      </c>
      <c r="O990">
        <v>4.690833855420351E-3</v>
      </c>
      <c r="P990">
        <v>2.1065422333776951E-4</v>
      </c>
      <c r="Q990">
        <v>3.0580842867493629E-3</v>
      </c>
      <c r="R990">
        <v>6.2224268913269043E-3</v>
      </c>
      <c r="S990">
        <v>9.3863941729068756E-3</v>
      </c>
      <c r="T990">
        <v>1.2234199792146683E-2</v>
      </c>
      <c r="U990" t="s">
        <v>18</v>
      </c>
      <c r="V990" t="s">
        <v>18</v>
      </c>
      <c r="W990">
        <v>63.376861572265625</v>
      </c>
    </row>
    <row r="991" spans="1:23" x14ac:dyDescent="0.25">
      <c r="A991" s="48" t="str">
        <f t="shared" si="15"/>
        <v>42255AllN/A_6AllAll</v>
      </c>
      <c r="B991" s="7" t="s">
        <v>18</v>
      </c>
      <c r="C991" s="35">
        <v>42255</v>
      </c>
      <c r="D991">
        <v>6</v>
      </c>
      <c r="E991" t="s">
        <v>32</v>
      </c>
      <c r="F991">
        <v>0.63273745775222778</v>
      </c>
      <c r="G991">
        <v>1.8833432113751769E-3</v>
      </c>
      <c r="H991">
        <v>134469</v>
      </c>
      <c r="I991">
        <v>0.6310153603553772</v>
      </c>
      <c r="J991">
        <v>4.5606284402310848E-3</v>
      </c>
      <c r="K991">
        <v>16630</v>
      </c>
      <c r="L991">
        <v>1.7220973968505859E-3</v>
      </c>
      <c r="M991">
        <v>0.27216619253158569</v>
      </c>
      <c r="N991">
        <v>151099</v>
      </c>
      <c r="O991">
        <v>4.934198223054409E-3</v>
      </c>
      <c r="P991">
        <v>-4.6015712432563305E-3</v>
      </c>
      <c r="Q991">
        <v>-1.6064140945672989E-3</v>
      </c>
      <c r="R991">
        <v>1.7220973968505859E-3</v>
      </c>
      <c r="S991">
        <v>5.0502140074968338E-3</v>
      </c>
      <c r="T991">
        <v>8.0457655712962151E-3</v>
      </c>
      <c r="U991" t="s">
        <v>18</v>
      </c>
      <c r="V991" t="s">
        <v>18</v>
      </c>
      <c r="W991">
        <v>62.571128845214844</v>
      </c>
    </row>
    <row r="992" spans="1:23" x14ac:dyDescent="0.25">
      <c r="A992" s="48" t="str">
        <f t="shared" si="15"/>
        <v>42255AllN/A_7AllAll</v>
      </c>
      <c r="B992" s="7" t="s">
        <v>18</v>
      </c>
      <c r="C992" s="35">
        <v>42255</v>
      </c>
      <c r="D992">
        <v>7</v>
      </c>
      <c r="E992" t="s">
        <v>32</v>
      </c>
      <c r="F992">
        <v>0.74054223299026489</v>
      </c>
      <c r="G992">
        <v>2.0909036975353956E-3</v>
      </c>
      <c r="H992">
        <v>134469</v>
      </c>
      <c r="I992">
        <v>0.74313944578170776</v>
      </c>
      <c r="J992">
        <v>5.2231312729418278E-3</v>
      </c>
      <c r="K992">
        <v>16630</v>
      </c>
      <c r="L992">
        <v>-2.5972127914428711E-3</v>
      </c>
      <c r="M992">
        <v>-0.35071772336959839</v>
      </c>
      <c r="N992">
        <v>151099</v>
      </c>
      <c r="O992">
        <v>5.6260982528328896E-3</v>
      </c>
      <c r="P992">
        <v>-9.8076201975345612E-3</v>
      </c>
      <c r="Q992">
        <v>-6.3924663700163364E-3</v>
      </c>
      <c r="R992">
        <v>-2.5972127914428711E-3</v>
      </c>
      <c r="S992">
        <v>1.1975904926657677E-3</v>
      </c>
      <c r="T992">
        <v>4.613194614648819E-3</v>
      </c>
      <c r="U992" t="s">
        <v>18</v>
      </c>
      <c r="V992" t="s">
        <v>18</v>
      </c>
      <c r="W992">
        <v>64.56976318359375</v>
      </c>
    </row>
    <row r="993" spans="1:23" x14ac:dyDescent="0.25">
      <c r="A993" s="48" t="str">
        <f t="shared" si="15"/>
        <v>42255AllN/A_8AllAll</v>
      </c>
      <c r="B993" s="7" t="s">
        <v>18</v>
      </c>
      <c r="C993" s="35">
        <v>42255</v>
      </c>
      <c r="D993">
        <v>8</v>
      </c>
      <c r="E993" t="s">
        <v>32</v>
      </c>
      <c r="F993">
        <v>0.77204763889312744</v>
      </c>
      <c r="G993">
        <v>2.2106764372438192E-3</v>
      </c>
      <c r="H993">
        <v>134469</v>
      </c>
      <c r="I993">
        <v>0.77199238538742065</v>
      </c>
      <c r="J993">
        <v>5.5216322652995586E-3</v>
      </c>
      <c r="K993">
        <v>16630</v>
      </c>
      <c r="L993">
        <v>5.5253505706787109E-5</v>
      </c>
      <c r="M993">
        <v>7.1567483246326447E-3</v>
      </c>
      <c r="N993">
        <v>151099</v>
      </c>
      <c r="O993">
        <v>5.947731900960207E-3</v>
      </c>
      <c r="P993">
        <v>-7.5673596002161503E-3</v>
      </c>
      <c r="Q993">
        <v>-3.9569674991071224E-3</v>
      </c>
      <c r="R993">
        <v>5.5253505706787109E-5</v>
      </c>
      <c r="S993">
        <v>4.0669986046850681E-3</v>
      </c>
      <c r="T993">
        <v>7.6778666116297245E-3</v>
      </c>
      <c r="U993" t="s">
        <v>18</v>
      </c>
      <c r="V993" t="s">
        <v>18</v>
      </c>
      <c r="W993">
        <v>70.511512756347656</v>
      </c>
    </row>
    <row r="994" spans="1:23" x14ac:dyDescent="0.25">
      <c r="A994" s="48" t="str">
        <f t="shared" si="15"/>
        <v>42255AllN/A_9AllAll</v>
      </c>
      <c r="B994" s="7" t="s">
        <v>18</v>
      </c>
      <c r="C994" s="35">
        <v>42255</v>
      </c>
      <c r="D994">
        <v>9</v>
      </c>
      <c r="E994" t="s">
        <v>32</v>
      </c>
      <c r="F994">
        <v>0.6880229115486145</v>
      </c>
      <c r="G994">
        <v>2.4492326192557812E-3</v>
      </c>
      <c r="H994">
        <v>134469</v>
      </c>
      <c r="I994">
        <v>0.68923181295394897</v>
      </c>
      <c r="J994">
        <v>6.1481287702918053E-3</v>
      </c>
      <c r="K994">
        <v>16630</v>
      </c>
      <c r="L994">
        <v>-1.2089014053344727E-3</v>
      </c>
      <c r="M994">
        <v>-0.17570656538009644</v>
      </c>
      <c r="N994">
        <v>151099</v>
      </c>
      <c r="O994">
        <v>6.6180229187011719E-3</v>
      </c>
      <c r="P994">
        <v>-9.6905594691634178E-3</v>
      </c>
      <c r="Q994">
        <v>-5.6732874363660812E-3</v>
      </c>
      <c r="R994">
        <v>-1.2089014053344727E-3</v>
      </c>
      <c r="S994">
        <v>3.254955168813467E-3</v>
      </c>
      <c r="T994">
        <v>7.2727566584944725E-3</v>
      </c>
      <c r="U994" t="s">
        <v>18</v>
      </c>
      <c r="V994" t="s">
        <v>18</v>
      </c>
      <c r="W994">
        <v>77.100418090820313</v>
      </c>
    </row>
    <row r="995" spans="1:23" x14ac:dyDescent="0.25">
      <c r="A995" s="48" t="str">
        <f t="shared" si="15"/>
        <v>42255AllN/A_10AllAll</v>
      </c>
      <c r="B995" s="7" t="s">
        <v>18</v>
      </c>
      <c r="C995" s="35">
        <v>42255</v>
      </c>
      <c r="D995">
        <v>10</v>
      </c>
      <c r="E995" t="s">
        <v>32</v>
      </c>
      <c r="F995">
        <v>0.61550694704055786</v>
      </c>
      <c r="G995">
        <v>2.9935785569250584E-3</v>
      </c>
      <c r="H995">
        <v>134469</v>
      </c>
      <c r="I995">
        <v>0.61113142967224121</v>
      </c>
      <c r="J995">
        <v>7.5060650706291199E-3</v>
      </c>
      <c r="K995">
        <v>16630</v>
      </c>
      <c r="L995">
        <v>4.3755173683166504E-3</v>
      </c>
      <c r="M995">
        <v>0.71088027954101563</v>
      </c>
      <c r="N995">
        <v>151099</v>
      </c>
      <c r="O995">
        <v>8.0809975042939186E-3</v>
      </c>
      <c r="P995">
        <v>-5.9810890816152096E-3</v>
      </c>
      <c r="Q995">
        <v>-1.0757619747892022E-3</v>
      </c>
      <c r="R995">
        <v>4.3755173683166504E-3</v>
      </c>
      <c r="S995">
        <v>9.8261497914791107E-3</v>
      </c>
      <c r="T995">
        <v>1.4732123352587223E-2</v>
      </c>
      <c r="U995" t="s">
        <v>18</v>
      </c>
      <c r="V995" t="s">
        <v>18</v>
      </c>
      <c r="W995">
        <v>82.358657836914062</v>
      </c>
    </row>
    <row r="996" spans="1:23" x14ac:dyDescent="0.25">
      <c r="A996" s="48" t="str">
        <f t="shared" si="15"/>
        <v>42255AllN/A_11AllAll</v>
      </c>
      <c r="B996" s="7" t="s">
        <v>18</v>
      </c>
      <c r="C996" s="35">
        <v>42255</v>
      </c>
      <c r="D996">
        <v>11</v>
      </c>
      <c r="E996" t="s">
        <v>32</v>
      </c>
      <c r="F996">
        <v>0.57112294435501099</v>
      </c>
      <c r="G996">
        <v>3.5996877122670412E-3</v>
      </c>
      <c r="H996">
        <v>134469</v>
      </c>
      <c r="I996">
        <v>0.57148092985153198</v>
      </c>
      <c r="J996">
        <v>9.1631151735782623E-3</v>
      </c>
      <c r="K996">
        <v>16630</v>
      </c>
      <c r="L996">
        <v>-3.5798549652099609E-4</v>
      </c>
      <c r="M996">
        <v>-6.2680989503860474E-2</v>
      </c>
      <c r="N996">
        <v>151099</v>
      </c>
      <c r="O996">
        <v>9.8448172211647034E-3</v>
      </c>
      <c r="P996">
        <v>-1.2975103221833706E-2</v>
      </c>
      <c r="Q996">
        <v>-6.999102421104908E-3</v>
      </c>
      <c r="R996">
        <v>-3.5798549652099609E-4</v>
      </c>
      <c r="S996">
        <v>6.2823435291647911E-3</v>
      </c>
      <c r="T996">
        <v>1.2259132228791714E-2</v>
      </c>
      <c r="U996" t="s">
        <v>18</v>
      </c>
      <c r="V996" t="s">
        <v>18</v>
      </c>
      <c r="W996">
        <v>87.035392761230469</v>
      </c>
    </row>
    <row r="997" spans="1:23" x14ac:dyDescent="0.25">
      <c r="A997" s="48" t="str">
        <f t="shared" si="15"/>
        <v>42255AllN/A_12AllAll</v>
      </c>
      <c r="B997" s="7" t="s">
        <v>18</v>
      </c>
      <c r="C997" s="35">
        <v>42255</v>
      </c>
      <c r="D997">
        <v>12</v>
      </c>
      <c r="E997" t="s">
        <v>32</v>
      </c>
      <c r="F997">
        <v>0.5871880054473877</v>
      </c>
      <c r="G997">
        <v>4.1775889694690704E-3</v>
      </c>
      <c r="H997">
        <v>134469</v>
      </c>
      <c r="I997">
        <v>0.58557099103927612</v>
      </c>
      <c r="J997">
        <v>1.0614864528179169E-2</v>
      </c>
      <c r="K997">
        <v>16630</v>
      </c>
      <c r="L997">
        <v>1.6170144081115723E-3</v>
      </c>
      <c r="M997">
        <v>0.27538272738456726</v>
      </c>
      <c r="N997">
        <v>151099</v>
      </c>
      <c r="O997">
        <v>1.1407348327338696E-2</v>
      </c>
      <c r="P997">
        <v>-1.300264336168766E-2</v>
      </c>
      <c r="Q997">
        <v>-6.0781547799706459E-3</v>
      </c>
      <c r="R997">
        <v>1.6170144081115723E-3</v>
      </c>
      <c r="S997">
        <v>9.3112709000706673E-3</v>
      </c>
      <c r="T997">
        <v>1.6236672177910805E-2</v>
      </c>
      <c r="U997" t="s">
        <v>18</v>
      </c>
      <c r="V997" t="s">
        <v>18</v>
      </c>
      <c r="W997">
        <v>90.822891235351562</v>
      </c>
    </row>
    <row r="998" spans="1:23" x14ac:dyDescent="0.25">
      <c r="A998" s="48" t="str">
        <f t="shared" si="15"/>
        <v>42255AllN/A_13AllAll</v>
      </c>
      <c r="B998" s="7" t="s">
        <v>18</v>
      </c>
      <c r="C998" s="35">
        <v>42255</v>
      </c>
      <c r="D998">
        <v>13</v>
      </c>
      <c r="E998" t="s">
        <v>32</v>
      </c>
      <c r="F998">
        <v>0.68663263320922852</v>
      </c>
      <c r="G998">
        <v>4.6567479148507118E-3</v>
      </c>
      <c r="H998">
        <v>134469</v>
      </c>
      <c r="I998">
        <v>0.65885072946548462</v>
      </c>
      <c r="J998">
        <v>1.1460062116384506E-2</v>
      </c>
      <c r="K998">
        <v>16630</v>
      </c>
      <c r="L998">
        <v>2.7781903743743896E-2</v>
      </c>
      <c r="M998">
        <v>4.0461087226867676</v>
      </c>
      <c r="N998">
        <v>151099</v>
      </c>
      <c r="O998">
        <v>1.2370058335363865E-2</v>
      </c>
      <c r="P998">
        <v>1.1928437277674675E-2</v>
      </c>
      <c r="Q998">
        <v>1.9437309354543686E-2</v>
      </c>
      <c r="R998">
        <v>2.7781903743743896E-2</v>
      </c>
      <c r="S998">
        <v>3.6125507205724716E-2</v>
      </c>
      <c r="T998">
        <v>4.3635372072458267E-2</v>
      </c>
      <c r="U998" t="s">
        <v>18</v>
      </c>
      <c r="V998" t="s">
        <v>18</v>
      </c>
      <c r="W998">
        <v>94.155776977539063</v>
      </c>
    </row>
    <row r="999" spans="1:23" x14ac:dyDescent="0.25">
      <c r="A999" s="48" t="str">
        <f t="shared" si="15"/>
        <v>42255AllN/A_14AllAll</v>
      </c>
      <c r="B999" s="7" t="s">
        <v>18</v>
      </c>
      <c r="C999" s="35">
        <v>42255</v>
      </c>
      <c r="D999">
        <v>14</v>
      </c>
      <c r="E999" t="s">
        <v>32</v>
      </c>
      <c r="F999">
        <v>0.87324714660644531</v>
      </c>
      <c r="G999">
        <v>5.0247274339199066E-3</v>
      </c>
      <c r="H999">
        <v>134469</v>
      </c>
      <c r="I999">
        <v>0.77850586175918579</v>
      </c>
      <c r="J999">
        <v>1.187597680836916E-2</v>
      </c>
      <c r="K999">
        <v>16630</v>
      </c>
      <c r="L999">
        <v>9.4741284847259521E-2</v>
      </c>
      <c r="M999">
        <v>10.849308967590332</v>
      </c>
      <c r="N999">
        <v>151099</v>
      </c>
      <c r="O999">
        <v>1.2895219959318638E-2</v>
      </c>
      <c r="P999">
        <v>7.8214772045612335E-2</v>
      </c>
      <c r="Q999">
        <v>8.6042426526546478E-2</v>
      </c>
      <c r="R999">
        <v>9.4741284847259521E-2</v>
      </c>
      <c r="S999">
        <v>0.10343910753726959</v>
      </c>
      <c r="T999">
        <v>0.11126779764890671</v>
      </c>
      <c r="U999" t="s">
        <v>18</v>
      </c>
      <c r="V999" t="s">
        <v>18</v>
      </c>
      <c r="W999">
        <v>96.328033447265625</v>
      </c>
    </row>
    <row r="1000" spans="1:23" x14ac:dyDescent="0.25">
      <c r="A1000" s="48" t="str">
        <f t="shared" si="15"/>
        <v>42255AllN/A_15AllAll</v>
      </c>
      <c r="B1000" s="7" t="s">
        <v>18</v>
      </c>
      <c r="C1000" s="35">
        <v>42255</v>
      </c>
      <c r="D1000">
        <v>15</v>
      </c>
      <c r="E1000" t="s">
        <v>32</v>
      </c>
      <c r="F1000">
        <v>1.1492570638656616</v>
      </c>
      <c r="G1000">
        <v>5.3577525541186333E-3</v>
      </c>
      <c r="H1000">
        <v>134469</v>
      </c>
      <c r="I1000">
        <v>0.99389344453811646</v>
      </c>
      <c r="J1000">
        <v>1.2325488030910492E-2</v>
      </c>
      <c r="K1000">
        <v>16630</v>
      </c>
      <c r="L1000">
        <v>0.15536361932754517</v>
      </c>
      <c r="M1000">
        <v>13.518613815307617</v>
      </c>
      <c r="N1000">
        <v>151099</v>
      </c>
      <c r="O1000">
        <v>1.3439612463116646E-2</v>
      </c>
      <c r="P1000">
        <v>0.13813941180706024</v>
      </c>
      <c r="Q1000">
        <v>0.14629752933979034</v>
      </c>
      <c r="R1000">
        <v>0.15536361932754517</v>
      </c>
      <c r="S1000">
        <v>0.16442863643169403</v>
      </c>
      <c r="T1000">
        <v>0.17258782684803009</v>
      </c>
      <c r="U1000" t="s">
        <v>18</v>
      </c>
      <c r="V1000" t="s">
        <v>18</v>
      </c>
      <c r="W1000">
        <v>97.73431396484375</v>
      </c>
    </row>
    <row r="1001" spans="1:23" x14ac:dyDescent="0.25">
      <c r="A1001" s="48" t="str">
        <f t="shared" si="15"/>
        <v>42255AllN/A_16AllAll</v>
      </c>
      <c r="B1001" s="7" t="s">
        <v>18</v>
      </c>
      <c r="C1001" s="35">
        <v>42255</v>
      </c>
      <c r="D1001">
        <v>16</v>
      </c>
      <c r="E1001" t="s">
        <v>32</v>
      </c>
      <c r="F1001">
        <v>1.5401875972747803</v>
      </c>
      <c r="G1001">
        <v>5.6403256021440029E-3</v>
      </c>
      <c r="H1001">
        <v>134469</v>
      </c>
      <c r="I1001">
        <v>1.6273567676544189</v>
      </c>
      <c r="J1001">
        <v>1.5027971006929874E-2</v>
      </c>
      <c r="K1001">
        <v>16630</v>
      </c>
      <c r="L1001">
        <v>-8.7169170379638672E-2</v>
      </c>
      <c r="M1001">
        <v>-5.6596465110778809</v>
      </c>
      <c r="N1001">
        <v>151099</v>
      </c>
      <c r="O1001">
        <v>1.6051579266786575E-2</v>
      </c>
      <c r="P1001">
        <v>-0.10774087160825729</v>
      </c>
      <c r="Q1001">
        <v>-9.799724817276001E-2</v>
      </c>
      <c r="R1001">
        <v>-8.7169170379638672E-2</v>
      </c>
      <c r="S1001">
        <v>-7.6342381536960602E-2</v>
      </c>
      <c r="T1001">
        <v>-6.659746915102005E-2</v>
      </c>
      <c r="U1001" t="s">
        <v>18</v>
      </c>
      <c r="V1001" t="s">
        <v>18</v>
      </c>
      <c r="W1001">
        <v>98.348915100097656</v>
      </c>
    </row>
    <row r="1002" spans="1:23" x14ac:dyDescent="0.25">
      <c r="A1002" s="48" t="str">
        <f t="shared" si="15"/>
        <v>42255AllN/A_17AllAll</v>
      </c>
      <c r="B1002" s="7" t="s">
        <v>18</v>
      </c>
      <c r="C1002" s="35">
        <v>42255</v>
      </c>
      <c r="D1002">
        <v>17</v>
      </c>
      <c r="E1002" t="s">
        <v>32</v>
      </c>
      <c r="F1002">
        <v>1.933820366859436</v>
      </c>
      <c r="G1002">
        <v>5.7784751988947392E-3</v>
      </c>
      <c r="H1002">
        <v>134469</v>
      </c>
      <c r="I1002">
        <v>1.9927568435668945</v>
      </c>
      <c r="J1002">
        <v>1.5390320681035519E-2</v>
      </c>
      <c r="K1002">
        <v>16630</v>
      </c>
      <c r="L1002">
        <v>-5.8936476707458496E-2</v>
      </c>
      <c r="M1002">
        <v>-3.0476706027984619</v>
      </c>
      <c r="N1002">
        <v>151099</v>
      </c>
      <c r="O1002">
        <v>1.6439365223050117E-2</v>
      </c>
      <c r="P1002">
        <v>-8.0005168914794922E-2</v>
      </c>
      <c r="Q1002">
        <v>-7.002614438533783E-2</v>
      </c>
      <c r="R1002">
        <v>-5.8936476707458496E-2</v>
      </c>
      <c r="S1002">
        <v>-4.784812405705452E-2</v>
      </c>
      <c r="T1002">
        <v>-3.786778450012207E-2</v>
      </c>
      <c r="U1002" t="s">
        <v>18</v>
      </c>
      <c r="V1002" t="s">
        <v>18</v>
      </c>
      <c r="W1002">
        <v>97.552711486816406</v>
      </c>
    </row>
    <row r="1003" spans="1:23" x14ac:dyDescent="0.25">
      <c r="A1003" s="48" t="str">
        <f t="shared" si="15"/>
        <v>42255AllN/A_18AllAll</v>
      </c>
      <c r="B1003" s="7" t="s">
        <v>18</v>
      </c>
      <c r="C1003" s="35">
        <v>42255</v>
      </c>
      <c r="D1003">
        <v>18</v>
      </c>
      <c r="E1003" t="s">
        <v>32</v>
      </c>
      <c r="F1003">
        <v>2.2519576549530029</v>
      </c>
      <c r="G1003">
        <v>5.8182878419756889E-3</v>
      </c>
      <c r="H1003">
        <v>134469</v>
      </c>
      <c r="I1003">
        <v>2.2758505344390869</v>
      </c>
      <c r="J1003">
        <v>1.5199187211692333E-2</v>
      </c>
      <c r="K1003">
        <v>16630</v>
      </c>
      <c r="L1003">
        <v>-2.3892879486083984E-2</v>
      </c>
      <c r="M1003">
        <v>-1.0609825849533081</v>
      </c>
      <c r="N1003">
        <v>151099</v>
      </c>
      <c r="O1003">
        <v>1.6274759545922279E-2</v>
      </c>
      <c r="P1003">
        <v>-4.475061222910881E-2</v>
      </c>
      <c r="Q1003">
        <v>-3.4871507436037064E-2</v>
      </c>
      <c r="R1003">
        <v>-2.3892879486083984E-2</v>
      </c>
      <c r="S1003">
        <v>-1.2915554456412792E-2</v>
      </c>
      <c r="T1003">
        <v>-3.0351476743817329E-3</v>
      </c>
      <c r="U1003" t="s">
        <v>18</v>
      </c>
      <c r="V1003" t="s">
        <v>18</v>
      </c>
      <c r="W1003">
        <v>95.438323974609375</v>
      </c>
    </row>
    <row r="1004" spans="1:23" x14ac:dyDescent="0.25">
      <c r="A1004" s="48" t="str">
        <f t="shared" si="15"/>
        <v>42255AllN/A_19AllAll</v>
      </c>
      <c r="B1004" s="7" t="s">
        <v>18</v>
      </c>
      <c r="C1004" s="35">
        <v>42255</v>
      </c>
      <c r="D1004">
        <v>19</v>
      </c>
      <c r="E1004" t="s">
        <v>32</v>
      </c>
      <c r="F1004">
        <v>2.3655431270599365</v>
      </c>
      <c r="G1004">
        <v>5.65301813185215E-3</v>
      </c>
      <c r="H1004">
        <v>134469</v>
      </c>
      <c r="I1004">
        <v>2.3908216953277588</v>
      </c>
      <c r="J1004">
        <v>1.4799588359892368E-2</v>
      </c>
      <c r="K1004">
        <v>16630</v>
      </c>
      <c r="L1004">
        <v>-2.5278568267822266E-2</v>
      </c>
      <c r="M1004">
        <v>-1.0686157941818237</v>
      </c>
      <c r="N1004">
        <v>151099</v>
      </c>
      <c r="O1004">
        <v>1.5842488035559654E-2</v>
      </c>
      <c r="P1004">
        <v>-4.5582301914691925E-2</v>
      </c>
      <c r="Q1004">
        <v>-3.596559539437294E-2</v>
      </c>
      <c r="R1004">
        <v>-2.5278568267822266E-2</v>
      </c>
      <c r="S1004">
        <v>-1.4592810533940792E-2</v>
      </c>
      <c r="T1004">
        <v>-4.9748355522751808E-3</v>
      </c>
      <c r="U1004" t="s">
        <v>18</v>
      </c>
      <c r="V1004" t="s">
        <v>18</v>
      </c>
      <c r="W1004">
        <v>90.063461303710938</v>
      </c>
    </row>
    <row r="1005" spans="1:23" x14ac:dyDescent="0.25">
      <c r="A1005" s="48" t="str">
        <f t="shared" si="15"/>
        <v>42255AllN/A_20AllAll</v>
      </c>
      <c r="B1005" s="7" t="s">
        <v>18</v>
      </c>
      <c r="C1005" s="35">
        <v>42255</v>
      </c>
      <c r="D1005">
        <v>20</v>
      </c>
      <c r="E1005" t="s">
        <v>32</v>
      </c>
      <c r="F1005">
        <v>2.2618486881256104</v>
      </c>
      <c r="G1005">
        <v>5.2645048126578331E-3</v>
      </c>
      <c r="H1005">
        <v>134469</v>
      </c>
      <c r="I1005">
        <v>2.2964687347412109</v>
      </c>
      <c r="J1005">
        <v>1.3698019087314606E-2</v>
      </c>
      <c r="K1005">
        <v>16630</v>
      </c>
      <c r="L1005">
        <v>-3.4620046615600586E-2</v>
      </c>
      <c r="M1005">
        <v>-1.5306084156036377</v>
      </c>
      <c r="N1005">
        <v>151099</v>
      </c>
      <c r="O1005">
        <v>1.4674833044409752E-2</v>
      </c>
      <c r="P1005">
        <v>-5.3427312523126602E-2</v>
      </c>
      <c r="Q1005">
        <v>-4.4519394636154175E-2</v>
      </c>
      <c r="R1005">
        <v>-3.4620046615600586E-2</v>
      </c>
      <c r="S1005">
        <v>-2.4721872061491013E-2</v>
      </c>
      <c r="T1005">
        <v>-1.581278070807457E-2</v>
      </c>
      <c r="U1005" t="s">
        <v>18</v>
      </c>
      <c r="V1005" t="s">
        <v>18</v>
      </c>
      <c r="W1005">
        <v>85.047348022460937</v>
      </c>
    </row>
    <row r="1006" spans="1:23" x14ac:dyDescent="0.25">
      <c r="A1006" s="48" t="str">
        <f t="shared" si="15"/>
        <v>42255AllN/A_21AllAll</v>
      </c>
      <c r="B1006" s="7" t="s">
        <v>18</v>
      </c>
      <c r="C1006" s="35">
        <v>42255</v>
      </c>
      <c r="D1006">
        <v>21</v>
      </c>
      <c r="E1006" t="s">
        <v>32</v>
      </c>
      <c r="F1006">
        <v>2.1118032932281494</v>
      </c>
      <c r="G1006">
        <v>4.9533634446561337E-3</v>
      </c>
      <c r="H1006">
        <v>134469</v>
      </c>
      <c r="I1006">
        <v>2.1385409832000732</v>
      </c>
      <c r="J1006">
        <v>1.269439235329628E-2</v>
      </c>
      <c r="K1006">
        <v>16630</v>
      </c>
      <c r="L1006">
        <v>-2.6737689971923828E-2</v>
      </c>
      <c r="M1006">
        <v>-1.2661070823669434</v>
      </c>
      <c r="N1006">
        <v>151099</v>
      </c>
      <c r="O1006">
        <v>1.3626569882035255E-2</v>
      </c>
      <c r="P1006">
        <v>-4.4201500713825226E-2</v>
      </c>
      <c r="Q1006">
        <v>-3.5929899662733078E-2</v>
      </c>
      <c r="R1006">
        <v>-2.6737689971923828E-2</v>
      </c>
      <c r="S1006">
        <v>-1.7546568065881729E-2</v>
      </c>
      <c r="T1006">
        <v>-9.2738782986998558E-3</v>
      </c>
      <c r="U1006" t="s">
        <v>18</v>
      </c>
      <c r="V1006" t="s">
        <v>18</v>
      </c>
      <c r="W1006">
        <v>81.866600036621094</v>
      </c>
    </row>
    <row r="1007" spans="1:23" x14ac:dyDescent="0.25">
      <c r="A1007" s="48" t="str">
        <f t="shared" si="15"/>
        <v>42255AllN/A_22AllAll</v>
      </c>
      <c r="B1007" s="7" t="s">
        <v>18</v>
      </c>
      <c r="C1007" s="35">
        <v>42255</v>
      </c>
      <c r="D1007">
        <v>22</v>
      </c>
      <c r="E1007" t="s">
        <v>32</v>
      </c>
      <c r="F1007">
        <v>1.8350958824157715</v>
      </c>
      <c r="G1007">
        <v>4.5210877433419228E-3</v>
      </c>
      <c r="H1007">
        <v>134469</v>
      </c>
      <c r="I1007">
        <v>1.8456964492797852</v>
      </c>
      <c r="J1007">
        <v>1.1502752080559731E-2</v>
      </c>
      <c r="K1007">
        <v>16630</v>
      </c>
      <c r="L1007">
        <v>-1.0600566864013672E-2</v>
      </c>
      <c r="M1007">
        <v>-0.57765740156173706</v>
      </c>
      <c r="N1007">
        <v>151099</v>
      </c>
      <c r="O1007">
        <v>1.2359349988400936E-2</v>
      </c>
      <c r="P1007">
        <v>-2.644030936062336E-2</v>
      </c>
      <c r="Q1007">
        <v>-1.8937937915325165E-2</v>
      </c>
      <c r="R1007">
        <v>-1.0600566864013672E-2</v>
      </c>
      <c r="S1007">
        <v>-2.2641853429377079E-3</v>
      </c>
      <c r="T1007">
        <v>5.2391760982573032E-3</v>
      </c>
      <c r="U1007" t="s">
        <v>18</v>
      </c>
      <c r="V1007" t="s">
        <v>18</v>
      </c>
      <c r="W1007">
        <v>79.308387756347656</v>
      </c>
    </row>
    <row r="1008" spans="1:23" x14ac:dyDescent="0.25">
      <c r="A1008" s="48" t="str">
        <f t="shared" si="15"/>
        <v>42255AllN/A_23AllAll</v>
      </c>
      <c r="B1008" s="7" t="s">
        <v>18</v>
      </c>
      <c r="C1008" s="35">
        <v>42255</v>
      </c>
      <c r="D1008">
        <v>23</v>
      </c>
      <c r="E1008" t="s">
        <v>32</v>
      </c>
      <c r="F1008">
        <v>1.4563456773757935</v>
      </c>
      <c r="G1008">
        <v>3.9213849231600761E-3</v>
      </c>
      <c r="H1008">
        <v>134469</v>
      </c>
      <c r="I1008">
        <v>1.4617109298706055</v>
      </c>
      <c r="J1008">
        <v>9.9893063306808472E-3</v>
      </c>
      <c r="K1008">
        <v>16630</v>
      </c>
      <c r="L1008">
        <v>-5.3652524948120117E-3</v>
      </c>
      <c r="M1008">
        <v>-0.36840516328811646</v>
      </c>
      <c r="N1008">
        <v>151099</v>
      </c>
      <c r="O1008">
        <v>1.0731425136327744E-2</v>
      </c>
      <c r="P1008">
        <v>-1.9118646159768105E-2</v>
      </c>
      <c r="Q1008">
        <v>-1.2604457326233387E-2</v>
      </c>
      <c r="R1008">
        <v>-5.3652524948120117E-3</v>
      </c>
      <c r="S1008">
        <v>1.8730937736108899E-3</v>
      </c>
      <c r="T1008">
        <v>8.3881421014666557E-3</v>
      </c>
      <c r="U1008" t="s">
        <v>18</v>
      </c>
      <c r="V1008" t="s">
        <v>18</v>
      </c>
      <c r="W1008">
        <v>76.749008178710938</v>
      </c>
    </row>
    <row r="1009" spans="1:23" x14ac:dyDescent="0.25">
      <c r="A1009" s="48" t="str">
        <f t="shared" si="15"/>
        <v>42255AllN/A_24AllAll</v>
      </c>
      <c r="B1009" s="7" t="s">
        <v>18</v>
      </c>
      <c r="C1009" s="35">
        <v>42255</v>
      </c>
      <c r="D1009">
        <v>24</v>
      </c>
      <c r="E1009" t="s">
        <v>32</v>
      </c>
      <c r="F1009">
        <v>1.1280298233032227</v>
      </c>
      <c r="G1009">
        <v>3.3594928681850433E-3</v>
      </c>
      <c r="H1009">
        <v>134469</v>
      </c>
      <c r="I1009">
        <v>1.1306905746459961</v>
      </c>
      <c r="J1009">
        <v>8.4188366308808327E-3</v>
      </c>
      <c r="K1009">
        <v>16630</v>
      </c>
      <c r="L1009">
        <v>-2.6607513427734375E-3</v>
      </c>
      <c r="M1009">
        <v>-0.23587597906589508</v>
      </c>
      <c r="N1009">
        <v>151099</v>
      </c>
      <c r="O1009">
        <v>9.0643810108304024E-3</v>
      </c>
      <c r="P1009">
        <v>-1.427766215056181E-2</v>
      </c>
      <c r="Q1009">
        <v>-8.7754018604755402E-3</v>
      </c>
      <c r="R1009">
        <v>-2.6607513427734375E-3</v>
      </c>
      <c r="S1009">
        <v>3.4531736746430397E-3</v>
      </c>
      <c r="T1009">
        <v>8.9561594650149345E-3</v>
      </c>
      <c r="U1009" t="s">
        <v>18</v>
      </c>
      <c r="V1009" t="s">
        <v>18</v>
      </c>
      <c r="W1009">
        <v>74.4029541015625</v>
      </c>
    </row>
    <row r="1010" spans="1:23" x14ac:dyDescent="0.25">
      <c r="A1010" s="48" t="str">
        <f t="shared" si="15"/>
        <v>42256AllN/A_1AllAll</v>
      </c>
      <c r="B1010" s="7" t="s">
        <v>18</v>
      </c>
      <c r="C1010" s="35">
        <v>42256</v>
      </c>
      <c r="D1010">
        <v>1</v>
      </c>
      <c r="E1010" t="s">
        <v>32</v>
      </c>
      <c r="F1010">
        <v>0.92829084396362305</v>
      </c>
      <c r="G1010">
        <v>4.6741119585931301E-3</v>
      </c>
      <c r="H1010">
        <v>65362</v>
      </c>
      <c r="I1010">
        <v>0.93084162473678589</v>
      </c>
      <c r="J1010">
        <v>4.3606762774288654E-3</v>
      </c>
      <c r="K1010">
        <v>48613</v>
      </c>
      <c r="L1010">
        <v>-2.5507807731628418E-3</v>
      </c>
      <c r="M1010">
        <v>-0.27478250861167908</v>
      </c>
      <c r="N1010">
        <v>113975</v>
      </c>
      <c r="O1010">
        <v>6.3924035057425499E-3</v>
      </c>
      <c r="P1010">
        <v>-1.0743285529315472E-2</v>
      </c>
      <c r="Q1010">
        <v>-6.8629682064056396E-3</v>
      </c>
      <c r="R1010">
        <v>-2.5507807731628418E-3</v>
      </c>
      <c r="S1010">
        <v>1.7608953639864922E-3</v>
      </c>
      <c r="T1010">
        <v>5.6417235173285007E-3</v>
      </c>
      <c r="U1010" t="s">
        <v>18</v>
      </c>
      <c r="V1010" t="s">
        <v>18</v>
      </c>
      <c r="W1010">
        <v>72.41741943359375</v>
      </c>
    </row>
    <row r="1011" spans="1:23" x14ac:dyDescent="0.25">
      <c r="A1011" s="48" t="str">
        <f t="shared" si="15"/>
        <v>42256AllN/A_1SmartAC-onlyAll</v>
      </c>
      <c r="B1011" s="7" t="s">
        <v>18</v>
      </c>
      <c r="C1011" s="35">
        <v>42256</v>
      </c>
      <c r="D1011">
        <v>1</v>
      </c>
      <c r="E1011" t="s">
        <v>32</v>
      </c>
      <c r="F1011">
        <v>0.92829084396362305</v>
      </c>
      <c r="G1011">
        <v>4.6741119585931301E-3</v>
      </c>
      <c r="H1011">
        <v>65362</v>
      </c>
      <c r="I1011">
        <v>0.93084162473678589</v>
      </c>
      <c r="J1011">
        <v>4.3606762774288654E-3</v>
      </c>
      <c r="K1011">
        <v>48613</v>
      </c>
      <c r="L1011">
        <v>-2.5507807731628418E-3</v>
      </c>
      <c r="M1011">
        <v>-0.27478250861167908</v>
      </c>
      <c r="N1011">
        <v>113975</v>
      </c>
      <c r="O1011">
        <v>6.3924035057425499E-3</v>
      </c>
      <c r="P1011">
        <v>-1.0743285529315472E-2</v>
      </c>
      <c r="Q1011">
        <v>-6.8629682064056396E-3</v>
      </c>
      <c r="R1011">
        <v>-2.5507807731628418E-3</v>
      </c>
      <c r="S1011">
        <v>1.7608953639864922E-3</v>
      </c>
      <c r="T1011">
        <v>5.6417235173285007E-3</v>
      </c>
      <c r="U1011" t="s">
        <v>102</v>
      </c>
      <c r="V1011" t="s">
        <v>18</v>
      </c>
      <c r="W1011">
        <v>72.41741943359375</v>
      </c>
    </row>
    <row r="1012" spans="1:23" x14ac:dyDescent="0.25">
      <c r="A1012" s="48" t="str">
        <f t="shared" si="15"/>
        <v>42256AllN/A_2AllAll</v>
      </c>
      <c r="B1012" s="7" t="s">
        <v>18</v>
      </c>
      <c r="C1012" s="35">
        <v>42256</v>
      </c>
      <c r="D1012">
        <v>2</v>
      </c>
      <c r="E1012" t="s">
        <v>32</v>
      </c>
      <c r="F1012">
        <v>0.80139929056167603</v>
      </c>
      <c r="G1012">
        <v>4.1310000233352184E-3</v>
      </c>
      <c r="H1012">
        <v>65362</v>
      </c>
      <c r="I1012">
        <v>0.80129849910736084</v>
      </c>
      <c r="J1012">
        <v>3.858927870169282E-3</v>
      </c>
      <c r="K1012">
        <v>48613</v>
      </c>
      <c r="L1012">
        <v>1.0079145431518555E-4</v>
      </c>
      <c r="M1012">
        <v>1.2576933018863201E-2</v>
      </c>
      <c r="N1012">
        <v>113975</v>
      </c>
      <c r="O1012">
        <v>5.6530069559812546E-3</v>
      </c>
      <c r="P1012">
        <v>-7.1441023610532284E-3</v>
      </c>
      <c r="Q1012">
        <v>-3.7126140668988228E-3</v>
      </c>
      <c r="R1012">
        <v>1.0079145431518555E-4</v>
      </c>
      <c r="S1012">
        <v>3.9137448184192181E-3</v>
      </c>
      <c r="T1012">
        <v>7.3456852696835995E-3</v>
      </c>
      <c r="U1012" t="s">
        <v>18</v>
      </c>
      <c r="V1012" t="s">
        <v>18</v>
      </c>
      <c r="W1012">
        <v>70.730934143066406</v>
      </c>
    </row>
    <row r="1013" spans="1:23" x14ac:dyDescent="0.25">
      <c r="A1013" s="48" t="str">
        <f t="shared" si="15"/>
        <v>42256AllN/A_2SmartAC-onlyAll</v>
      </c>
      <c r="B1013" s="7" t="s">
        <v>18</v>
      </c>
      <c r="C1013" s="35">
        <v>42256</v>
      </c>
      <c r="D1013">
        <v>2</v>
      </c>
      <c r="E1013" t="s">
        <v>32</v>
      </c>
      <c r="F1013">
        <v>0.80139929056167603</v>
      </c>
      <c r="G1013">
        <v>4.1310000233352184E-3</v>
      </c>
      <c r="H1013">
        <v>65362</v>
      </c>
      <c r="I1013">
        <v>0.80129849910736084</v>
      </c>
      <c r="J1013">
        <v>3.858927870169282E-3</v>
      </c>
      <c r="K1013">
        <v>48613</v>
      </c>
      <c r="L1013">
        <v>1.0079145431518555E-4</v>
      </c>
      <c r="M1013">
        <v>1.2576933018863201E-2</v>
      </c>
      <c r="N1013">
        <v>113975</v>
      </c>
      <c r="O1013">
        <v>5.6530069559812546E-3</v>
      </c>
      <c r="P1013">
        <v>-7.1441023610532284E-3</v>
      </c>
      <c r="Q1013">
        <v>-3.7126140668988228E-3</v>
      </c>
      <c r="R1013">
        <v>1.0079145431518555E-4</v>
      </c>
      <c r="S1013">
        <v>3.9137448184192181E-3</v>
      </c>
      <c r="T1013">
        <v>7.3456852696835995E-3</v>
      </c>
      <c r="U1013" t="s">
        <v>102</v>
      </c>
      <c r="V1013" t="s">
        <v>18</v>
      </c>
      <c r="W1013">
        <v>70.730934143066406</v>
      </c>
    </row>
    <row r="1014" spans="1:23" x14ac:dyDescent="0.25">
      <c r="A1014" s="48" t="str">
        <f t="shared" si="15"/>
        <v>42256AllN/A_3AllAll</v>
      </c>
      <c r="B1014" s="7" t="s">
        <v>18</v>
      </c>
      <c r="C1014" s="35">
        <v>42256</v>
      </c>
      <c r="D1014">
        <v>3</v>
      </c>
      <c r="E1014" t="s">
        <v>32</v>
      </c>
      <c r="F1014">
        <v>0.71800738573074341</v>
      </c>
      <c r="G1014">
        <v>3.6388318985700607E-3</v>
      </c>
      <c r="H1014">
        <v>65362</v>
      </c>
      <c r="I1014">
        <v>0.72339528799057007</v>
      </c>
      <c r="J1014">
        <v>3.4634931944310665E-3</v>
      </c>
      <c r="K1014">
        <v>48613</v>
      </c>
      <c r="L1014">
        <v>-5.3879022598266602E-3</v>
      </c>
      <c r="M1014">
        <v>-0.7503964900970459</v>
      </c>
      <c r="N1014">
        <v>113975</v>
      </c>
      <c r="O1014">
        <v>5.0236321985721588E-3</v>
      </c>
      <c r="P1014">
        <v>-1.1826189234852791E-2</v>
      </c>
      <c r="Q1014">
        <v>-8.7767438963055611E-3</v>
      </c>
      <c r="R1014">
        <v>-5.3879022598266602E-3</v>
      </c>
      <c r="S1014">
        <v>-1.9994622562080622E-3</v>
      </c>
      <c r="T1014">
        <v>1.0503847151994705E-3</v>
      </c>
      <c r="U1014" t="s">
        <v>18</v>
      </c>
      <c r="V1014" t="s">
        <v>18</v>
      </c>
      <c r="W1014">
        <v>70.154205322265625</v>
      </c>
    </row>
    <row r="1015" spans="1:23" x14ac:dyDescent="0.25">
      <c r="A1015" s="48" t="str">
        <f t="shared" si="15"/>
        <v>42256AllN/A_3SmartAC-onlyAll</v>
      </c>
      <c r="B1015" s="7" t="s">
        <v>18</v>
      </c>
      <c r="C1015" s="35">
        <v>42256</v>
      </c>
      <c r="D1015">
        <v>3</v>
      </c>
      <c r="E1015" t="s">
        <v>32</v>
      </c>
      <c r="F1015">
        <v>0.71800738573074341</v>
      </c>
      <c r="G1015">
        <v>3.6388318985700607E-3</v>
      </c>
      <c r="H1015">
        <v>65362</v>
      </c>
      <c r="I1015">
        <v>0.72339528799057007</v>
      </c>
      <c r="J1015">
        <v>3.4634931944310665E-3</v>
      </c>
      <c r="K1015">
        <v>48613</v>
      </c>
      <c r="L1015">
        <v>-5.3879022598266602E-3</v>
      </c>
      <c r="M1015">
        <v>-0.7503964900970459</v>
      </c>
      <c r="N1015">
        <v>113975</v>
      </c>
      <c r="O1015">
        <v>5.0236321985721588E-3</v>
      </c>
      <c r="P1015">
        <v>-1.1826189234852791E-2</v>
      </c>
      <c r="Q1015">
        <v>-8.7767438963055611E-3</v>
      </c>
      <c r="R1015">
        <v>-5.3879022598266602E-3</v>
      </c>
      <c r="S1015">
        <v>-1.9994622562080622E-3</v>
      </c>
      <c r="T1015">
        <v>1.0503847151994705E-3</v>
      </c>
      <c r="U1015" t="s">
        <v>102</v>
      </c>
      <c r="V1015" t="s">
        <v>18</v>
      </c>
      <c r="W1015">
        <v>70.154205322265625</v>
      </c>
    </row>
    <row r="1016" spans="1:23" x14ac:dyDescent="0.25">
      <c r="A1016" s="48" t="str">
        <f t="shared" si="15"/>
        <v>42256AllN/A_4AllAll</v>
      </c>
      <c r="B1016" s="7" t="s">
        <v>18</v>
      </c>
      <c r="C1016" s="35">
        <v>42256</v>
      </c>
      <c r="D1016">
        <v>4</v>
      </c>
      <c r="E1016" t="s">
        <v>32</v>
      </c>
      <c r="F1016">
        <v>0.6721605658531189</v>
      </c>
      <c r="G1016">
        <v>3.1619593501091003E-3</v>
      </c>
      <c r="H1016">
        <v>65362</v>
      </c>
      <c r="I1016">
        <v>0.67634296417236328</v>
      </c>
      <c r="J1016">
        <v>3.1380574218928814E-3</v>
      </c>
      <c r="K1016">
        <v>48613</v>
      </c>
      <c r="L1016">
        <v>-4.1823983192443848E-3</v>
      </c>
      <c r="M1016">
        <v>-0.62223201990127563</v>
      </c>
      <c r="N1016">
        <v>113975</v>
      </c>
      <c r="O1016">
        <v>4.4548166915774345E-3</v>
      </c>
      <c r="P1016">
        <v>-9.891691617667675E-3</v>
      </c>
      <c r="Q1016">
        <v>-7.1875285357236862E-3</v>
      </c>
      <c r="R1016">
        <v>-4.1823983192443848E-3</v>
      </c>
      <c r="S1016">
        <v>-1.1776244500651956E-3</v>
      </c>
      <c r="T1016">
        <v>1.5268947463482618E-3</v>
      </c>
      <c r="U1016" t="s">
        <v>18</v>
      </c>
      <c r="V1016" t="s">
        <v>18</v>
      </c>
      <c r="W1016">
        <v>68.329544067382812</v>
      </c>
    </row>
    <row r="1017" spans="1:23" x14ac:dyDescent="0.25">
      <c r="A1017" s="48" t="str">
        <f t="shared" si="15"/>
        <v>42256AllN/A_4SmartAC-onlyAll</v>
      </c>
      <c r="B1017" s="7" t="s">
        <v>18</v>
      </c>
      <c r="C1017" s="35">
        <v>42256</v>
      </c>
      <c r="D1017">
        <v>4</v>
      </c>
      <c r="E1017" t="s">
        <v>32</v>
      </c>
      <c r="F1017">
        <v>0.6721605658531189</v>
      </c>
      <c r="G1017">
        <v>3.1619593501091003E-3</v>
      </c>
      <c r="H1017">
        <v>65362</v>
      </c>
      <c r="I1017">
        <v>0.67634296417236328</v>
      </c>
      <c r="J1017">
        <v>3.1380574218928814E-3</v>
      </c>
      <c r="K1017">
        <v>48613</v>
      </c>
      <c r="L1017">
        <v>-4.1823983192443848E-3</v>
      </c>
      <c r="M1017">
        <v>-0.62223201990127563</v>
      </c>
      <c r="N1017">
        <v>113975</v>
      </c>
      <c r="O1017">
        <v>4.4548166915774345E-3</v>
      </c>
      <c r="P1017">
        <v>-9.891691617667675E-3</v>
      </c>
      <c r="Q1017">
        <v>-7.1875285357236862E-3</v>
      </c>
      <c r="R1017">
        <v>-4.1823983192443848E-3</v>
      </c>
      <c r="S1017">
        <v>-1.1776244500651956E-3</v>
      </c>
      <c r="T1017">
        <v>1.5268947463482618E-3</v>
      </c>
      <c r="U1017" t="s">
        <v>102</v>
      </c>
      <c r="V1017" t="s">
        <v>18</v>
      </c>
      <c r="W1017">
        <v>68.329544067382812</v>
      </c>
    </row>
    <row r="1018" spans="1:23" x14ac:dyDescent="0.25">
      <c r="A1018" s="48" t="str">
        <f t="shared" si="15"/>
        <v>42256AllN/A_5AllAll</v>
      </c>
      <c r="B1018" s="7" t="s">
        <v>18</v>
      </c>
      <c r="C1018" s="35">
        <v>42256</v>
      </c>
      <c r="D1018">
        <v>5</v>
      </c>
      <c r="E1018" t="s">
        <v>32</v>
      </c>
      <c r="F1018">
        <v>0.65534764528274536</v>
      </c>
      <c r="G1018">
        <v>2.9596174135804176E-3</v>
      </c>
      <c r="H1018">
        <v>65362</v>
      </c>
      <c r="I1018">
        <v>0.66079115867614746</v>
      </c>
      <c r="J1018">
        <v>2.9842453077435493E-3</v>
      </c>
      <c r="K1018">
        <v>48613</v>
      </c>
      <c r="L1018">
        <v>-5.4435133934020996E-3</v>
      </c>
      <c r="M1018">
        <v>-0.83062988519668579</v>
      </c>
      <c r="N1018">
        <v>113975</v>
      </c>
      <c r="O1018">
        <v>4.2029814794659615E-3</v>
      </c>
      <c r="P1018">
        <v>-1.0830054059624672E-2</v>
      </c>
      <c r="Q1018">
        <v>-8.2787610590457916E-3</v>
      </c>
      <c r="R1018">
        <v>-5.4435133934020996E-3</v>
      </c>
      <c r="S1018">
        <v>-2.6086024008691311E-3</v>
      </c>
      <c r="T1018">
        <v>-5.697233063983731E-5</v>
      </c>
      <c r="U1018" t="s">
        <v>18</v>
      </c>
      <c r="V1018" t="s">
        <v>18</v>
      </c>
      <c r="W1018">
        <v>67.257568359375</v>
      </c>
    </row>
    <row r="1019" spans="1:23" x14ac:dyDescent="0.25">
      <c r="A1019" s="48" t="str">
        <f t="shared" si="15"/>
        <v>42256AllN/A_5SmartAC-onlyAll</v>
      </c>
      <c r="B1019" s="7" t="s">
        <v>18</v>
      </c>
      <c r="C1019" s="35">
        <v>42256</v>
      </c>
      <c r="D1019">
        <v>5</v>
      </c>
      <c r="E1019" t="s">
        <v>32</v>
      </c>
      <c r="F1019">
        <v>0.65534764528274536</v>
      </c>
      <c r="G1019">
        <v>2.9596174135804176E-3</v>
      </c>
      <c r="H1019">
        <v>65362</v>
      </c>
      <c r="I1019">
        <v>0.66079115867614746</v>
      </c>
      <c r="J1019">
        <v>2.9842453077435493E-3</v>
      </c>
      <c r="K1019">
        <v>48613</v>
      </c>
      <c r="L1019">
        <v>-5.4435133934020996E-3</v>
      </c>
      <c r="M1019">
        <v>-0.83062988519668579</v>
      </c>
      <c r="N1019">
        <v>113975</v>
      </c>
      <c r="O1019">
        <v>4.2029814794659615E-3</v>
      </c>
      <c r="P1019">
        <v>-1.0830054059624672E-2</v>
      </c>
      <c r="Q1019">
        <v>-8.2787610590457916E-3</v>
      </c>
      <c r="R1019">
        <v>-5.4435133934020996E-3</v>
      </c>
      <c r="S1019">
        <v>-2.6086024008691311E-3</v>
      </c>
      <c r="T1019">
        <v>-5.697233063983731E-5</v>
      </c>
      <c r="U1019" t="s">
        <v>102</v>
      </c>
      <c r="V1019" t="s">
        <v>18</v>
      </c>
      <c r="W1019">
        <v>67.257568359375</v>
      </c>
    </row>
    <row r="1020" spans="1:23" x14ac:dyDescent="0.25">
      <c r="A1020" s="48" t="str">
        <f t="shared" si="15"/>
        <v>42256AllN/A_6AllAll</v>
      </c>
      <c r="B1020" s="7" t="s">
        <v>18</v>
      </c>
      <c r="C1020" s="35">
        <v>42256</v>
      </c>
      <c r="D1020">
        <v>6</v>
      </c>
      <c r="E1020" t="s">
        <v>32</v>
      </c>
      <c r="F1020">
        <v>0.68901604413986206</v>
      </c>
      <c r="G1020">
        <v>3.049071878194809E-3</v>
      </c>
      <c r="H1020">
        <v>65362</v>
      </c>
      <c r="I1020">
        <v>0.69232654571533203</v>
      </c>
      <c r="J1020">
        <v>3.0233126599341631E-3</v>
      </c>
      <c r="K1020">
        <v>48613</v>
      </c>
      <c r="L1020">
        <v>-3.3105015754699707E-3</v>
      </c>
      <c r="M1020">
        <v>-0.48046800494194031</v>
      </c>
      <c r="N1020">
        <v>113975</v>
      </c>
      <c r="O1020">
        <v>4.2938627302646637E-3</v>
      </c>
      <c r="P1020">
        <v>-8.8135162368416786E-3</v>
      </c>
      <c r="Q1020">
        <v>-6.2070554122328758E-3</v>
      </c>
      <c r="R1020">
        <v>-3.3105015754699707E-3</v>
      </c>
      <c r="S1020">
        <v>-4.1429116390645504E-4</v>
      </c>
      <c r="T1020">
        <v>2.1925128530710936E-3</v>
      </c>
      <c r="U1020" t="s">
        <v>18</v>
      </c>
      <c r="V1020" t="s">
        <v>18</v>
      </c>
      <c r="W1020">
        <v>67.125473022460938</v>
      </c>
    </row>
    <row r="1021" spans="1:23" x14ac:dyDescent="0.25">
      <c r="A1021" s="48" t="str">
        <f t="shared" si="15"/>
        <v>42256AllN/A_6SmartAC-onlyAll</v>
      </c>
      <c r="B1021" s="7" t="s">
        <v>18</v>
      </c>
      <c r="C1021" s="35">
        <v>42256</v>
      </c>
      <c r="D1021">
        <v>6</v>
      </c>
      <c r="E1021" t="s">
        <v>32</v>
      </c>
      <c r="F1021">
        <v>0.68901604413986206</v>
      </c>
      <c r="G1021">
        <v>3.049071878194809E-3</v>
      </c>
      <c r="H1021">
        <v>65362</v>
      </c>
      <c r="I1021">
        <v>0.69232654571533203</v>
      </c>
      <c r="J1021">
        <v>3.0233126599341631E-3</v>
      </c>
      <c r="K1021">
        <v>48613</v>
      </c>
      <c r="L1021">
        <v>-3.3105015754699707E-3</v>
      </c>
      <c r="M1021">
        <v>-0.48046800494194031</v>
      </c>
      <c r="N1021">
        <v>113975</v>
      </c>
      <c r="O1021">
        <v>4.2938627302646637E-3</v>
      </c>
      <c r="P1021">
        <v>-8.8135162368416786E-3</v>
      </c>
      <c r="Q1021">
        <v>-6.2070554122328758E-3</v>
      </c>
      <c r="R1021">
        <v>-3.3105015754699707E-3</v>
      </c>
      <c r="S1021">
        <v>-4.1429116390645504E-4</v>
      </c>
      <c r="T1021">
        <v>2.1925128530710936E-3</v>
      </c>
      <c r="U1021" t="s">
        <v>102</v>
      </c>
      <c r="V1021" t="s">
        <v>18</v>
      </c>
      <c r="W1021">
        <v>67.125473022460938</v>
      </c>
    </row>
    <row r="1022" spans="1:23" x14ac:dyDescent="0.25">
      <c r="A1022" s="48" t="str">
        <f t="shared" si="15"/>
        <v>42256AllN/A_7AllAll</v>
      </c>
      <c r="B1022" s="7" t="s">
        <v>18</v>
      </c>
      <c r="C1022" s="35">
        <v>42256</v>
      </c>
      <c r="D1022">
        <v>7</v>
      </c>
      <c r="E1022" t="s">
        <v>32</v>
      </c>
      <c r="F1022">
        <v>0.79110413789749146</v>
      </c>
      <c r="G1022">
        <v>3.3444424625486135E-3</v>
      </c>
      <c r="H1022">
        <v>65362</v>
      </c>
      <c r="I1022">
        <v>0.78794682025909424</v>
      </c>
      <c r="J1022">
        <v>3.256126306951046E-3</v>
      </c>
      <c r="K1022">
        <v>48613</v>
      </c>
      <c r="L1022">
        <v>3.1573176383972168E-3</v>
      </c>
      <c r="M1022">
        <v>0.39910265803337097</v>
      </c>
      <c r="N1022">
        <v>113975</v>
      </c>
      <c r="O1022">
        <v>4.6677244827151299E-3</v>
      </c>
      <c r="P1022">
        <v>-2.8248380403965712E-3</v>
      </c>
      <c r="Q1022">
        <v>8.5640567704103887E-6</v>
      </c>
      <c r="R1022">
        <v>3.1573176383972168E-3</v>
      </c>
      <c r="S1022">
        <v>6.3056978397071362E-3</v>
      </c>
      <c r="T1022">
        <v>9.1394735500216484E-3</v>
      </c>
      <c r="U1022" t="s">
        <v>18</v>
      </c>
      <c r="V1022" t="s">
        <v>18</v>
      </c>
      <c r="W1022">
        <v>68.951995849609375</v>
      </c>
    </row>
    <row r="1023" spans="1:23" x14ac:dyDescent="0.25">
      <c r="A1023" s="48" t="str">
        <f t="shared" si="15"/>
        <v>42256AllN/A_7SmartAC-onlyAll</v>
      </c>
      <c r="B1023" s="7" t="s">
        <v>18</v>
      </c>
      <c r="C1023" s="35">
        <v>42256</v>
      </c>
      <c r="D1023">
        <v>7</v>
      </c>
      <c r="E1023" t="s">
        <v>32</v>
      </c>
      <c r="F1023">
        <v>0.79110413789749146</v>
      </c>
      <c r="G1023">
        <v>3.3444424625486135E-3</v>
      </c>
      <c r="H1023">
        <v>65362</v>
      </c>
      <c r="I1023">
        <v>0.78794682025909424</v>
      </c>
      <c r="J1023">
        <v>3.256126306951046E-3</v>
      </c>
      <c r="K1023">
        <v>48613</v>
      </c>
      <c r="L1023">
        <v>3.1573176383972168E-3</v>
      </c>
      <c r="M1023">
        <v>0.39910265803337097</v>
      </c>
      <c r="N1023">
        <v>113975</v>
      </c>
      <c r="O1023">
        <v>4.6677244827151299E-3</v>
      </c>
      <c r="P1023">
        <v>-2.8248380403965712E-3</v>
      </c>
      <c r="Q1023">
        <v>8.5640567704103887E-6</v>
      </c>
      <c r="R1023">
        <v>3.1573176383972168E-3</v>
      </c>
      <c r="S1023">
        <v>6.3056978397071362E-3</v>
      </c>
      <c r="T1023">
        <v>9.1394735500216484E-3</v>
      </c>
      <c r="U1023" t="s">
        <v>102</v>
      </c>
      <c r="V1023" t="s">
        <v>18</v>
      </c>
      <c r="W1023">
        <v>68.951995849609375</v>
      </c>
    </row>
    <row r="1024" spans="1:23" x14ac:dyDescent="0.25">
      <c r="A1024" s="48" t="str">
        <f t="shared" si="15"/>
        <v>42256AllN/A_8AllAll</v>
      </c>
      <c r="B1024" s="7" t="s">
        <v>18</v>
      </c>
      <c r="C1024" s="35">
        <v>42256</v>
      </c>
      <c r="D1024">
        <v>8</v>
      </c>
      <c r="E1024" t="s">
        <v>32</v>
      </c>
      <c r="F1024">
        <v>0.81707072257995605</v>
      </c>
      <c r="G1024">
        <v>3.4832225646823645E-3</v>
      </c>
      <c r="H1024">
        <v>65362</v>
      </c>
      <c r="I1024">
        <v>0.81718224287033081</v>
      </c>
      <c r="J1024">
        <v>3.4031555987894535E-3</v>
      </c>
      <c r="K1024">
        <v>48613</v>
      </c>
      <c r="L1024">
        <v>-1.1152029037475586E-4</v>
      </c>
      <c r="M1024">
        <v>-1.364879310131073E-2</v>
      </c>
      <c r="N1024">
        <v>113975</v>
      </c>
      <c r="O1024">
        <v>4.8697339370846748E-3</v>
      </c>
      <c r="P1024">
        <v>-6.3525713048875332E-3</v>
      </c>
      <c r="Q1024">
        <v>-3.3965453039854765E-3</v>
      </c>
      <c r="R1024">
        <v>-1.1152029037475586E-4</v>
      </c>
      <c r="S1024">
        <v>3.1731151975691319E-3</v>
      </c>
      <c r="T1024">
        <v>6.1295307241380215E-3</v>
      </c>
      <c r="U1024" t="s">
        <v>18</v>
      </c>
      <c r="V1024" t="s">
        <v>18</v>
      </c>
      <c r="W1024">
        <v>74.353561401367188</v>
      </c>
    </row>
    <row r="1025" spans="1:23" x14ac:dyDescent="0.25">
      <c r="A1025" s="48" t="str">
        <f t="shared" si="15"/>
        <v>42256AllN/A_8SmartAC-onlyAll</v>
      </c>
      <c r="B1025" s="7" t="s">
        <v>18</v>
      </c>
      <c r="C1025" s="35">
        <v>42256</v>
      </c>
      <c r="D1025">
        <v>8</v>
      </c>
      <c r="E1025" t="s">
        <v>32</v>
      </c>
      <c r="F1025">
        <v>0.81707072257995605</v>
      </c>
      <c r="G1025">
        <v>3.4832225646823645E-3</v>
      </c>
      <c r="H1025">
        <v>65362</v>
      </c>
      <c r="I1025">
        <v>0.81718224287033081</v>
      </c>
      <c r="J1025">
        <v>3.4031555987894535E-3</v>
      </c>
      <c r="K1025">
        <v>48613</v>
      </c>
      <c r="L1025">
        <v>-1.1152029037475586E-4</v>
      </c>
      <c r="M1025">
        <v>-1.364879310131073E-2</v>
      </c>
      <c r="N1025">
        <v>113975</v>
      </c>
      <c r="O1025">
        <v>4.8697339370846748E-3</v>
      </c>
      <c r="P1025">
        <v>-6.3525713048875332E-3</v>
      </c>
      <c r="Q1025">
        <v>-3.3965453039854765E-3</v>
      </c>
      <c r="R1025">
        <v>-1.1152029037475586E-4</v>
      </c>
      <c r="S1025">
        <v>3.1731151975691319E-3</v>
      </c>
      <c r="T1025">
        <v>6.1295307241380215E-3</v>
      </c>
      <c r="U1025" t="s">
        <v>102</v>
      </c>
      <c r="V1025" t="s">
        <v>18</v>
      </c>
      <c r="W1025">
        <v>74.353561401367188</v>
      </c>
    </row>
    <row r="1026" spans="1:23" x14ac:dyDescent="0.25">
      <c r="A1026" s="48" t="str">
        <f t="shared" ref="A1026:A1089" si="16">CONCATENATE(C1026,B1026,E1026,"_",D1026,U1026,V1026)</f>
        <v>42256AllN/A_9AllAll</v>
      </c>
      <c r="B1026" s="7" t="s">
        <v>18</v>
      </c>
      <c r="C1026" s="35">
        <v>42256</v>
      </c>
      <c r="D1026">
        <v>9</v>
      </c>
      <c r="E1026" t="s">
        <v>32</v>
      </c>
      <c r="F1026">
        <v>0.7313467264175415</v>
      </c>
      <c r="G1026">
        <v>4.037223756313324E-3</v>
      </c>
      <c r="H1026">
        <v>65362</v>
      </c>
      <c r="I1026">
        <v>0.73087853193283081</v>
      </c>
      <c r="J1026">
        <v>3.7895925343036652E-3</v>
      </c>
      <c r="K1026">
        <v>48613</v>
      </c>
      <c r="L1026">
        <v>4.6819448471069336E-4</v>
      </c>
      <c r="M1026">
        <v>6.4018130302429199E-2</v>
      </c>
      <c r="N1026">
        <v>113975</v>
      </c>
      <c r="O1026">
        <v>5.537163931876421E-3</v>
      </c>
      <c r="P1026">
        <v>-6.6282348707318306E-3</v>
      </c>
      <c r="Q1026">
        <v>-3.2670656219124794E-3</v>
      </c>
      <c r="R1026">
        <v>4.6819448471069336E-4</v>
      </c>
      <c r="S1026">
        <v>4.2030117474496365E-3</v>
      </c>
      <c r="T1026">
        <v>7.5646238401532173E-3</v>
      </c>
      <c r="U1026" t="s">
        <v>18</v>
      </c>
      <c r="V1026" t="s">
        <v>18</v>
      </c>
      <c r="W1026">
        <v>80.741806030273437</v>
      </c>
    </row>
    <row r="1027" spans="1:23" x14ac:dyDescent="0.25">
      <c r="A1027" s="48" t="str">
        <f t="shared" si="16"/>
        <v>42256AllN/A_9SmartAC-onlyAll</v>
      </c>
      <c r="B1027" s="7" t="s">
        <v>18</v>
      </c>
      <c r="C1027" s="35">
        <v>42256</v>
      </c>
      <c r="D1027">
        <v>9</v>
      </c>
      <c r="E1027" t="s">
        <v>32</v>
      </c>
      <c r="F1027">
        <v>0.7313467264175415</v>
      </c>
      <c r="G1027">
        <v>4.037223756313324E-3</v>
      </c>
      <c r="H1027">
        <v>65362</v>
      </c>
      <c r="I1027">
        <v>0.73087853193283081</v>
      </c>
      <c r="J1027">
        <v>3.7895925343036652E-3</v>
      </c>
      <c r="K1027">
        <v>48613</v>
      </c>
      <c r="L1027">
        <v>4.6819448471069336E-4</v>
      </c>
      <c r="M1027">
        <v>6.4018130302429199E-2</v>
      </c>
      <c r="N1027">
        <v>113975</v>
      </c>
      <c r="O1027">
        <v>5.537163931876421E-3</v>
      </c>
      <c r="P1027">
        <v>-6.6282348707318306E-3</v>
      </c>
      <c r="Q1027">
        <v>-3.2670656219124794E-3</v>
      </c>
      <c r="R1027">
        <v>4.6819448471069336E-4</v>
      </c>
      <c r="S1027">
        <v>4.2030117474496365E-3</v>
      </c>
      <c r="T1027">
        <v>7.5646238401532173E-3</v>
      </c>
      <c r="U1027" t="s">
        <v>102</v>
      </c>
      <c r="V1027" t="s">
        <v>18</v>
      </c>
      <c r="W1027">
        <v>80.741806030273437</v>
      </c>
    </row>
    <row r="1028" spans="1:23" x14ac:dyDescent="0.25">
      <c r="A1028" s="48" t="str">
        <f t="shared" si="16"/>
        <v>42256AllN/A_10AllAll</v>
      </c>
      <c r="B1028" s="7" t="s">
        <v>18</v>
      </c>
      <c r="C1028" s="35">
        <v>42256</v>
      </c>
      <c r="D1028">
        <v>10</v>
      </c>
      <c r="E1028" t="s">
        <v>32</v>
      </c>
      <c r="F1028">
        <v>0.66829913854598999</v>
      </c>
      <c r="G1028">
        <v>5.0748302601277828E-3</v>
      </c>
      <c r="H1028">
        <v>65362</v>
      </c>
      <c r="I1028">
        <v>0.67514187097549438</v>
      </c>
      <c r="J1028">
        <v>4.6867025084793568E-3</v>
      </c>
      <c r="K1028">
        <v>48613</v>
      </c>
      <c r="L1028">
        <v>-6.8427324295043945E-3</v>
      </c>
      <c r="M1028">
        <v>-1.0239026546478271</v>
      </c>
      <c r="N1028">
        <v>113975</v>
      </c>
      <c r="O1028">
        <v>6.9078998640179634E-3</v>
      </c>
      <c r="P1028">
        <v>-1.5695895999670029E-2</v>
      </c>
      <c r="Q1028">
        <v>-1.1502663604915142E-2</v>
      </c>
      <c r="R1028">
        <v>-6.8427324295043945E-3</v>
      </c>
      <c r="S1028">
        <v>-2.1833539940416813E-3</v>
      </c>
      <c r="T1028">
        <v>2.0104320719838142E-3</v>
      </c>
      <c r="U1028" t="s">
        <v>18</v>
      </c>
      <c r="V1028" t="s">
        <v>18</v>
      </c>
      <c r="W1028">
        <v>86.30859375</v>
      </c>
    </row>
    <row r="1029" spans="1:23" x14ac:dyDescent="0.25">
      <c r="A1029" s="48" t="str">
        <f t="shared" si="16"/>
        <v>42256AllN/A_10SmartAC-onlyAll</v>
      </c>
      <c r="B1029" s="7" t="s">
        <v>18</v>
      </c>
      <c r="C1029" s="35">
        <v>42256</v>
      </c>
      <c r="D1029">
        <v>10</v>
      </c>
      <c r="E1029" t="s">
        <v>32</v>
      </c>
      <c r="F1029">
        <v>0.66829913854598999</v>
      </c>
      <c r="G1029">
        <v>5.0748302601277828E-3</v>
      </c>
      <c r="H1029">
        <v>65362</v>
      </c>
      <c r="I1029">
        <v>0.67514187097549438</v>
      </c>
      <c r="J1029">
        <v>4.6867025084793568E-3</v>
      </c>
      <c r="K1029">
        <v>48613</v>
      </c>
      <c r="L1029">
        <v>-6.8427324295043945E-3</v>
      </c>
      <c r="M1029">
        <v>-1.0239026546478271</v>
      </c>
      <c r="N1029">
        <v>113975</v>
      </c>
      <c r="O1029">
        <v>6.9078998640179634E-3</v>
      </c>
      <c r="P1029">
        <v>-1.5695895999670029E-2</v>
      </c>
      <c r="Q1029">
        <v>-1.1502663604915142E-2</v>
      </c>
      <c r="R1029">
        <v>-6.8427324295043945E-3</v>
      </c>
      <c r="S1029">
        <v>-2.1833539940416813E-3</v>
      </c>
      <c r="T1029">
        <v>2.0104320719838142E-3</v>
      </c>
      <c r="U1029" t="s">
        <v>102</v>
      </c>
      <c r="V1029" t="s">
        <v>18</v>
      </c>
      <c r="W1029">
        <v>86.30859375</v>
      </c>
    </row>
    <row r="1030" spans="1:23" x14ac:dyDescent="0.25">
      <c r="A1030" s="48" t="str">
        <f t="shared" si="16"/>
        <v>42256AllN/A_11AllAll</v>
      </c>
      <c r="B1030" s="7" t="s">
        <v>18</v>
      </c>
      <c r="C1030" s="35">
        <v>42256</v>
      </c>
      <c r="D1030">
        <v>11</v>
      </c>
      <c r="E1030" t="s">
        <v>32</v>
      </c>
      <c r="F1030">
        <v>0.66110605001449585</v>
      </c>
      <c r="G1030">
        <v>6.2345373444259167E-3</v>
      </c>
      <c r="H1030">
        <v>65362</v>
      </c>
      <c r="I1030">
        <v>0.67430955171585083</v>
      </c>
      <c r="J1030">
        <v>5.8142631314694881E-3</v>
      </c>
      <c r="K1030">
        <v>48613</v>
      </c>
      <c r="L1030">
        <v>-1.320350170135498E-2</v>
      </c>
      <c r="M1030">
        <v>-1.9971835613250732</v>
      </c>
      <c r="N1030">
        <v>113975</v>
      </c>
      <c r="O1030">
        <v>8.5249701514840126E-3</v>
      </c>
      <c r="P1030">
        <v>-2.4129103869199753E-2</v>
      </c>
      <c r="Q1030">
        <v>-1.895427517592907E-2</v>
      </c>
      <c r="R1030">
        <v>-1.320350170135498E-2</v>
      </c>
      <c r="S1030">
        <v>-7.4534094892442226E-3</v>
      </c>
      <c r="T1030">
        <v>-2.2778999991714954E-3</v>
      </c>
      <c r="U1030" t="s">
        <v>18</v>
      </c>
      <c r="V1030" t="s">
        <v>18</v>
      </c>
      <c r="W1030">
        <v>90.626541137695312</v>
      </c>
    </row>
    <row r="1031" spans="1:23" x14ac:dyDescent="0.25">
      <c r="A1031" s="48" t="str">
        <f t="shared" si="16"/>
        <v>42256AllN/A_11SmartAC-onlyAll</v>
      </c>
      <c r="B1031" s="7" t="s">
        <v>18</v>
      </c>
      <c r="C1031" s="35">
        <v>42256</v>
      </c>
      <c r="D1031">
        <v>11</v>
      </c>
      <c r="E1031" t="s">
        <v>32</v>
      </c>
      <c r="F1031">
        <v>0.66110605001449585</v>
      </c>
      <c r="G1031">
        <v>6.2345373444259167E-3</v>
      </c>
      <c r="H1031">
        <v>65362</v>
      </c>
      <c r="I1031">
        <v>0.67430955171585083</v>
      </c>
      <c r="J1031">
        <v>5.8142631314694881E-3</v>
      </c>
      <c r="K1031">
        <v>48613</v>
      </c>
      <c r="L1031">
        <v>-1.320350170135498E-2</v>
      </c>
      <c r="M1031">
        <v>-1.9971835613250732</v>
      </c>
      <c r="N1031">
        <v>113975</v>
      </c>
      <c r="O1031">
        <v>8.5249701514840126E-3</v>
      </c>
      <c r="P1031">
        <v>-2.4129103869199753E-2</v>
      </c>
      <c r="Q1031">
        <v>-1.895427517592907E-2</v>
      </c>
      <c r="R1031">
        <v>-1.320350170135498E-2</v>
      </c>
      <c r="S1031">
        <v>-7.4534094892442226E-3</v>
      </c>
      <c r="T1031">
        <v>-2.2778999991714954E-3</v>
      </c>
      <c r="U1031" t="s">
        <v>102</v>
      </c>
      <c r="V1031" t="s">
        <v>18</v>
      </c>
      <c r="W1031">
        <v>90.626541137695312</v>
      </c>
    </row>
    <row r="1032" spans="1:23" x14ac:dyDescent="0.25">
      <c r="A1032" s="48" t="str">
        <f t="shared" si="16"/>
        <v>42256AllN/A_12AllAll</v>
      </c>
      <c r="B1032" s="7" t="s">
        <v>18</v>
      </c>
      <c r="C1032" s="35">
        <v>42256</v>
      </c>
      <c r="D1032">
        <v>12</v>
      </c>
      <c r="E1032" t="s">
        <v>32</v>
      </c>
      <c r="F1032">
        <v>0.75668227672576904</v>
      </c>
      <c r="G1032">
        <v>7.2717252187430859E-3</v>
      </c>
      <c r="H1032">
        <v>65362</v>
      </c>
      <c r="I1032">
        <v>0.7688712477684021</v>
      </c>
      <c r="J1032">
        <v>6.9083129055798054E-3</v>
      </c>
      <c r="K1032">
        <v>48613</v>
      </c>
      <c r="L1032">
        <v>-1.2188971042633057E-2</v>
      </c>
      <c r="M1032">
        <v>-1.6108440160751343</v>
      </c>
      <c r="N1032">
        <v>113975</v>
      </c>
      <c r="O1032">
        <v>1.0030093602836132E-2</v>
      </c>
      <c r="P1032">
        <v>-2.5043539702892303E-2</v>
      </c>
      <c r="Q1032">
        <v>-1.895507238805294E-2</v>
      </c>
      <c r="R1032">
        <v>-1.2188971042633057E-2</v>
      </c>
      <c r="S1032">
        <v>-5.4236729629337788E-3</v>
      </c>
      <c r="T1032">
        <v>6.6559691913425922E-4</v>
      </c>
      <c r="U1032" t="s">
        <v>18</v>
      </c>
      <c r="V1032" t="s">
        <v>18</v>
      </c>
      <c r="W1032">
        <v>94.611618041992188</v>
      </c>
    </row>
    <row r="1033" spans="1:23" x14ac:dyDescent="0.25">
      <c r="A1033" s="48" t="str">
        <f t="shared" si="16"/>
        <v>42256AllN/A_12SmartAC-onlyAll</v>
      </c>
      <c r="B1033" s="7" t="s">
        <v>18</v>
      </c>
      <c r="C1033" s="35">
        <v>42256</v>
      </c>
      <c r="D1033">
        <v>12</v>
      </c>
      <c r="E1033" t="s">
        <v>32</v>
      </c>
      <c r="F1033">
        <v>0.75668227672576904</v>
      </c>
      <c r="G1033">
        <v>7.2717252187430859E-3</v>
      </c>
      <c r="H1033">
        <v>65362</v>
      </c>
      <c r="I1033">
        <v>0.7688712477684021</v>
      </c>
      <c r="J1033">
        <v>6.9083129055798054E-3</v>
      </c>
      <c r="K1033">
        <v>48613</v>
      </c>
      <c r="L1033">
        <v>-1.2188971042633057E-2</v>
      </c>
      <c r="M1033">
        <v>-1.6108440160751343</v>
      </c>
      <c r="N1033">
        <v>113975</v>
      </c>
      <c r="O1033">
        <v>1.0030093602836132E-2</v>
      </c>
      <c r="P1033">
        <v>-2.5043539702892303E-2</v>
      </c>
      <c r="Q1033">
        <v>-1.895507238805294E-2</v>
      </c>
      <c r="R1033">
        <v>-1.2188971042633057E-2</v>
      </c>
      <c r="S1033">
        <v>-5.4236729629337788E-3</v>
      </c>
      <c r="T1033">
        <v>6.6559691913425922E-4</v>
      </c>
      <c r="U1033" t="s">
        <v>102</v>
      </c>
      <c r="V1033" t="s">
        <v>18</v>
      </c>
      <c r="W1033">
        <v>94.611618041992188</v>
      </c>
    </row>
    <row r="1034" spans="1:23" x14ac:dyDescent="0.25">
      <c r="A1034" s="48" t="str">
        <f t="shared" si="16"/>
        <v>42256AllN/A_13AllAll</v>
      </c>
      <c r="B1034" s="7" t="s">
        <v>18</v>
      </c>
      <c r="C1034" s="35">
        <v>42256</v>
      </c>
      <c r="D1034">
        <v>13</v>
      </c>
      <c r="E1034" t="s">
        <v>32</v>
      </c>
      <c r="F1034">
        <v>0.9729883074760437</v>
      </c>
      <c r="G1034">
        <v>8.1918053328990936E-3</v>
      </c>
      <c r="H1034">
        <v>65362</v>
      </c>
      <c r="I1034">
        <v>0.98065024614334106</v>
      </c>
      <c r="J1034">
        <v>7.929694838821888E-3</v>
      </c>
      <c r="K1034">
        <v>48613</v>
      </c>
      <c r="L1034">
        <v>-7.6619386672973633E-3</v>
      </c>
      <c r="M1034">
        <v>-0.78746461868286133</v>
      </c>
      <c r="N1034">
        <v>113975</v>
      </c>
      <c r="O1034">
        <v>1.1401128023862839E-2</v>
      </c>
      <c r="P1034">
        <v>-2.2273624315857887E-2</v>
      </c>
      <c r="Q1034">
        <v>-1.5352911315858364E-2</v>
      </c>
      <c r="R1034">
        <v>-7.6619386672973633E-3</v>
      </c>
      <c r="S1034">
        <v>2.8122185540269129E-5</v>
      </c>
      <c r="T1034">
        <v>6.9497469812631607E-3</v>
      </c>
      <c r="U1034" t="s">
        <v>18</v>
      </c>
      <c r="V1034" t="s">
        <v>18</v>
      </c>
      <c r="W1034">
        <v>97.783988952636719</v>
      </c>
    </row>
    <row r="1035" spans="1:23" x14ac:dyDescent="0.25">
      <c r="A1035" s="48" t="str">
        <f t="shared" si="16"/>
        <v>42256AllN/A_13SmartAC-onlyAll</v>
      </c>
      <c r="B1035" s="7" t="s">
        <v>18</v>
      </c>
      <c r="C1035" s="35">
        <v>42256</v>
      </c>
      <c r="D1035">
        <v>13</v>
      </c>
      <c r="E1035" t="s">
        <v>32</v>
      </c>
      <c r="F1035">
        <v>0.9729883074760437</v>
      </c>
      <c r="G1035">
        <v>8.1918053328990936E-3</v>
      </c>
      <c r="H1035">
        <v>65362</v>
      </c>
      <c r="I1035">
        <v>0.98065024614334106</v>
      </c>
      <c r="J1035">
        <v>7.929694838821888E-3</v>
      </c>
      <c r="K1035">
        <v>48613</v>
      </c>
      <c r="L1035">
        <v>-7.6619386672973633E-3</v>
      </c>
      <c r="M1035">
        <v>-0.78746461868286133</v>
      </c>
      <c r="N1035">
        <v>113975</v>
      </c>
      <c r="O1035">
        <v>1.1401128023862839E-2</v>
      </c>
      <c r="P1035">
        <v>-2.2273624315857887E-2</v>
      </c>
      <c r="Q1035">
        <v>-1.5352911315858364E-2</v>
      </c>
      <c r="R1035">
        <v>-7.6619386672973633E-3</v>
      </c>
      <c r="S1035">
        <v>2.8122185540269129E-5</v>
      </c>
      <c r="T1035">
        <v>6.9497469812631607E-3</v>
      </c>
      <c r="U1035" t="s">
        <v>102</v>
      </c>
      <c r="V1035" t="s">
        <v>18</v>
      </c>
      <c r="W1035">
        <v>97.783988952636719</v>
      </c>
    </row>
    <row r="1036" spans="1:23" x14ac:dyDescent="0.25">
      <c r="A1036" s="48" t="str">
        <f t="shared" si="16"/>
        <v>42256AllN/A_14AllAll</v>
      </c>
      <c r="B1036" s="7" t="s">
        <v>18</v>
      </c>
      <c r="C1036" s="35">
        <v>42256</v>
      </c>
      <c r="D1036">
        <v>14</v>
      </c>
      <c r="E1036" t="s">
        <v>32</v>
      </c>
      <c r="F1036">
        <v>1.2961479425430298</v>
      </c>
      <c r="G1036">
        <v>8.8173467665910721E-3</v>
      </c>
      <c r="H1036">
        <v>65362</v>
      </c>
      <c r="I1036">
        <v>1.3068513870239258</v>
      </c>
      <c r="J1036">
        <v>8.7749836966395378E-3</v>
      </c>
      <c r="K1036">
        <v>48613</v>
      </c>
      <c r="L1036">
        <v>-1.0703444480895996E-2</v>
      </c>
      <c r="M1036">
        <v>-0.82578879594802856</v>
      </c>
      <c r="N1036">
        <v>113975</v>
      </c>
      <c r="O1036">
        <v>1.243969239294529E-2</v>
      </c>
      <c r="P1036">
        <v>-2.6646154001355171E-2</v>
      </c>
      <c r="Q1036">
        <v>-1.9095012918114662E-2</v>
      </c>
      <c r="R1036">
        <v>-1.0703444480895996E-2</v>
      </c>
      <c r="S1036">
        <v>-2.3128718603402376E-3</v>
      </c>
      <c r="T1036">
        <v>5.2392655052244663E-3</v>
      </c>
      <c r="U1036" t="s">
        <v>18</v>
      </c>
      <c r="V1036" t="s">
        <v>18</v>
      </c>
      <c r="W1036">
        <v>99.928298950195313</v>
      </c>
    </row>
    <row r="1037" spans="1:23" x14ac:dyDescent="0.25">
      <c r="A1037" s="48" t="str">
        <f t="shared" si="16"/>
        <v>42256AllN/A_14SmartAC-onlyAll</v>
      </c>
      <c r="B1037" s="7" t="s">
        <v>18</v>
      </c>
      <c r="C1037" s="35">
        <v>42256</v>
      </c>
      <c r="D1037">
        <v>14</v>
      </c>
      <c r="E1037" t="s">
        <v>32</v>
      </c>
      <c r="F1037">
        <v>1.2961479425430298</v>
      </c>
      <c r="G1037">
        <v>8.8173467665910721E-3</v>
      </c>
      <c r="H1037">
        <v>65362</v>
      </c>
      <c r="I1037">
        <v>1.3068513870239258</v>
      </c>
      <c r="J1037">
        <v>8.7749836966395378E-3</v>
      </c>
      <c r="K1037">
        <v>48613</v>
      </c>
      <c r="L1037">
        <v>-1.0703444480895996E-2</v>
      </c>
      <c r="M1037">
        <v>-0.82578879594802856</v>
      </c>
      <c r="N1037">
        <v>113975</v>
      </c>
      <c r="O1037">
        <v>1.243969239294529E-2</v>
      </c>
      <c r="P1037">
        <v>-2.6646154001355171E-2</v>
      </c>
      <c r="Q1037">
        <v>-1.9095012918114662E-2</v>
      </c>
      <c r="R1037">
        <v>-1.0703444480895996E-2</v>
      </c>
      <c r="S1037">
        <v>-2.3128718603402376E-3</v>
      </c>
      <c r="T1037">
        <v>5.2392655052244663E-3</v>
      </c>
      <c r="U1037" t="s">
        <v>102</v>
      </c>
      <c r="V1037" t="s">
        <v>18</v>
      </c>
      <c r="W1037">
        <v>99.928298950195313</v>
      </c>
    </row>
    <row r="1038" spans="1:23" x14ac:dyDescent="0.25">
      <c r="A1038" s="48" t="str">
        <f t="shared" si="16"/>
        <v>42256AllN/A_15AllAll</v>
      </c>
      <c r="B1038" s="7" t="s">
        <v>18</v>
      </c>
      <c r="C1038" s="35">
        <v>42256</v>
      </c>
      <c r="D1038">
        <v>15</v>
      </c>
      <c r="E1038" t="s">
        <v>32</v>
      </c>
      <c r="F1038">
        <v>1.6966571807861328</v>
      </c>
      <c r="G1038">
        <v>9.2724496498703957E-3</v>
      </c>
      <c r="H1038">
        <v>65362</v>
      </c>
      <c r="I1038">
        <v>1.7133432626724243</v>
      </c>
      <c r="J1038">
        <v>9.3143917620182037E-3</v>
      </c>
      <c r="K1038">
        <v>48613</v>
      </c>
      <c r="L1038">
        <v>-1.6686081886291504E-2</v>
      </c>
      <c r="M1038">
        <v>-0.98346805572509766</v>
      </c>
      <c r="N1038">
        <v>113975</v>
      </c>
      <c r="O1038">
        <v>1.3142914511263371E-2</v>
      </c>
      <c r="P1038">
        <v>-3.3530041575431824E-2</v>
      </c>
      <c r="Q1038">
        <v>-2.555202879011631E-2</v>
      </c>
      <c r="R1038">
        <v>-1.6686081886291504E-2</v>
      </c>
      <c r="S1038">
        <v>-7.8211864456534386E-3</v>
      </c>
      <c r="T1038">
        <v>1.5787735173944384E-4</v>
      </c>
      <c r="U1038" t="s">
        <v>18</v>
      </c>
      <c r="V1038" t="s">
        <v>18</v>
      </c>
      <c r="W1038">
        <v>101.08467864990234</v>
      </c>
    </row>
    <row r="1039" spans="1:23" x14ac:dyDescent="0.25">
      <c r="A1039" s="48" t="str">
        <f t="shared" si="16"/>
        <v>42256AllN/A_15SmartAC-onlyAll</v>
      </c>
      <c r="B1039" s="7" t="s">
        <v>18</v>
      </c>
      <c r="C1039" s="35">
        <v>42256</v>
      </c>
      <c r="D1039">
        <v>15</v>
      </c>
      <c r="E1039" t="s">
        <v>32</v>
      </c>
      <c r="F1039">
        <v>1.6966571807861328</v>
      </c>
      <c r="G1039">
        <v>9.2724496498703957E-3</v>
      </c>
      <c r="H1039">
        <v>65362</v>
      </c>
      <c r="I1039">
        <v>1.7133432626724243</v>
      </c>
      <c r="J1039">
        <v>9.3143917620182037E-3</v>
      </c>
      <c r="K1039">
        <v>48613</v>
      </c>
      <c r="L1039">
        <v>-1.6686081886291504E-2</v>
      </c>
      <c r="M1039">
        <v>-0.98346805572509766</v>
      </c>
      <c r="N1039">
        <v>113975</v>
      </c>
      <c r="O1039">
        <v>1.3142914511263371E-2</v>
      </c>
      <c r="P1039">
        <v>-3.3530041575431824E-2</v>
      </c>
      <c r="Q1039">
        <v>-2.555202879011631E-2</v>
      </c>
      <c r="R1039">
        <v>-1.6686081886291504E-2</v>
      </c>
      <c r="S1039">
        <v>-7.8211864456534386E-3</v>
      </c>
      <c r="T1039">
        <v>1.5787735173944384E-4</v>
      </c>
      <c r="U1039" t="s">
        <v>102</v>
      </c>
      <c r="V1039" t="s">
        <v>18</v>
      </c>
      <c r="W1039">
        <v>101.08467864990234</v>
      </c>
    </row>
    <row r="1040" spans="1:23" x14ac:dyDescent="0.25">
      <c r="A1040" s="48" t="str">
        <f t="shared" si="16"/>
        <v>42256AllN/A_16AllAll</v>
      </c>
      <c r="B1040" s="7" t="s">
        <v>18</v>
      </c>
      <c r="C1040" s="35">
        <v>42256</v>
      </c>
      <c r="D1040">
        <v>16</v>
      </c>
      <c r="E1040" t="s">
        <v>32</v>
      </c>
      <c r="F1040">
        <v>2.1563541889190674</v>
      </c>
      <c r="G1040">
        <v>9.6336007118225098E-3</v>
      </c>
      <c r="H1040">
        <v>65362</v>
      </c>
      <c r="I1040">
        <v>2.020810604095459</v>
      </c>
      <c r="J1040">
        <v>9.1324113309383392E-3</v>
      </c>
      <c r="K1040">
        <v>48613</v>
      </c>
      <c r="L1040">
        <v>0.1355435848236084</v>
      </c>
      <c r="M1040">
        <v>6.2857756614685059</v>
      </c>
      <c r="N1040">
        <v>113975</v>
      </c>
      <c r="O1040">
        <v>1.3274305500090122E-2</v>
      </c>
      <c r="P1040">
        <v>0.118531234562397</v>
      </c>
      <c r="Q1040">
        <v>0.12658900022506714</v>
      </c>
      <c r="R1040">
        <v>0.1355435848236084</v>
      </c>
      <c r="S1040">
        <v>0.1444970965385437</v>
      </c>
      <c r="T1040">
        <v>0.1525559276342392</v>
      </c>
      <c r="U1040" t="s">
        <v>18</v>
      </c>
      <c r="V1040" t="s">
        <v>18</v>
      </c>
      <c r="W1040">
        <v>101.34471130371094</v>
      </c>
    </row>
    <row r="1041" spans="1:23" x14ac:dyDescent="0.25">
      <c r="A1041" s="48" t="str">
        <f t="shared" si="16"/>
        <v>42256AllN/A_16SmartAC-onlyAll</v>
      </c>
      <c r="B1041" s="7" t="s">
        <v>18</v>
      </c>
      <c r="C1041" s="35">
        <v>42256</v>
      </c>
      <c r="D1041">
        <v>16</v>
      </c>
      <c r="E1041" t="s">
        <v>32</v>
      </c>
      <c r="F1041">
        <v>2.1563541889190674</v>
      </c>
      <c r="G1041">
        <v>9.6336007118225098E-3</v>
      </c>
      <c r="H1041">
        <v>65362</v>
      </c>
      <c r="I1041">
        <v>2.020810604095459</v>
      </c>
      <c r="J1041">
        <v>9.1324113309383392E-3</v>
      </c>
      <c r="K1041">
        <v>48613</v>
      </c>
      <c r="L1041">
        <v>0.1355435848236084</v>
      </c>
      <c r="M1041">
        <v>6.2857756614685059</v>
      </c>
      <c r="N1041">
        <v>113975</v>
      </c>
      <c r="O1041">
        <v>1.3274305500090122E-2</v>
      </c>
      <c r="P1041">
        <v>0.118531234562397</v>
      </c>
      <c r="Q1041">
        <v>0.12658900022506714</v>
      </c>
      <c r="R1041">
        <v>0.1355435848236084</v>
      </c>
      <c r="S1041">
        <v>0.1444970965385437</v>
      </c>
      <c r="T1041">
        <v>0.1525559276342392</v>
      </c>
      <c r="U1041" t="s">
        <v>102</v>
      </c>
      <c r="V1041" t="s">
        <v>18</v>
      </c>
      <c r="W1041">
        <v>101.34471130371094</v>
      </c>
    </row>
    <row r="1042" spans="1:23" x14ac:dyDescent="0.25">
      <c r="A1042" s="48" t="str">
        <f t="shared" si="16"/>
        <v>42256AllN/A_17AllAll</v>
      </c>
      <c r="B1042" s="7" t="s">
        <v>18</v>
      </c>
      <c r="C1042" s="35">
        <v>42256</v>
      </c>
      <c r="D1042">
        <v>17</v>
      </c>
      <c r="E1042" t="s">
        <v>32</v>
      </c>
      <c r="F1042">
        <v>2.5685262680053711</v>
      </c>
      <c r="G1042">
        <v>9.6521638333797455E-3</v>
      </c>
      <c r="H1042">
        <v>65362</v>
      </c>
      <c r="I1042">
        <v>2.0673568248748779</v>
      </c>
      <c r="J1042">
        <v>8.1629306077957153E-3</v>
      </c>
      <c r="K1042">
        <v>48613</v>
      </c>
      <c r="L1042">
        <v>0.50116944313049316</v>
      </c>
      <c r="M1042">
        <v>19.511945724487305</v>
      </c>
      <c r="N1042">
        <v>113975</v>
      </c>
      <c r="O1042">
        <v>1.2641111388802528E-2</v>
      </c>
      <c r="P1042">
        <v>0.48496860265731812</v>
      </c>
      <c r="Q1042">
        <v>0.49264201521873474</v>
      </c>
      <c r="R1042">
        <v>0.50116944313049316</v>
      </c>
      <c r="S1042">
        <v>0.50969588756561279</v>
      </c>
      <c r="T1042">
        <v>0.51737028360366821</v>
      </c>
      <c r="U1042" t="s">
        <v>18</v>
      </c>
      <c r="V1042" t="s">
        <v>18</v>
      </c>
      <c r="W1042">
        <v>100.33547973632812</v>
      </c>
    </row>
    <row r="1043" spans="1:23" x14ac:dyDescent="0.25">
      <c r="A1043" s="48" t="str">
        <f t="shared" si="16"/>
        <v>42256AllN/A_17SmartAC-onlyAll</v>
      </c>
      <c r="B1043" s="7" t="s">
        <v>18</v>
      </c>
      <c r="C1043" s="35">
        <v>42256</v>
      </c>
      <c r="D1043">
        <v>17</v>
      </c>
      <c r="E1043" t="s">
        <v>32</v>
      </c>
      <c r="F1043">
        <v>2.5685262680053711</v>
      </c>
      <c r="G1043">
        <v>9.6521638333797455E-3</v>
      </c>
      <c r="H1043">
        <v>65362</v>
      </c>
      <c r="I1043">
        <v>2.0673568248748779</v>
      </c>
      <c r="J1043">
        <v>8.1629306077957153E-3</v>
      </c>
      <c r="K1043">
        <v>48613</v>
      </c>
      <c r="L1043">
        <v>0.50116944313049316</v>
      </c>
      <c r="M1043">
        <v>19.511945724487305</v>
      </c>
      <c r="N1043">
        <v>113975</v>
      </c>
      <c r="O1043">
        <v>1.2641111388802528E-2</v>
      </c>
      <c r="P1043">
        <v>0.48496860265731812</v>
      </c>
      <c r="Q1043">
        <v>0.49264201521873474</v>
      </c>
      <c r="R1043">
        <v>0.50116944313049316</v>
      </c>
      <c r="S1043">
        <v>0.50969588756561279</v>
      </c>
      <c r="T1043">
        <v>0.51737028360366821</v>
      </c>
      <c r="U1043" t="s">
        <v>102</v>
      </c>
      <c r="V1043" t="s">
        <v>18</v>
      </c>
      <c r="W1043">
        <v>100.33547973632812</v>
      </c>
    </row>
    <row r="1044" spans="1:23" x14ac:dyDescent="0.25">
      <c r="A1044" s="48" t="str">
        <f t="shared" si="16"/>
        <v>42256AllN/A_18AllAll</v>
      </c>
      <c r="B1044" s="7" t="s">
        <v>18</v>
      </c>
      <c r="C1044" s="35">
        <v>42256</v>
      </c>
      <c r="D1044">
        <v>18</v>
      </c>
      <c r="E1044" t="s">
        <v>32</v>
      </c>
      <c r="F1044">
        <v>2.8566741943359375</v>
      </c>
      <c r="G1044">
        <v>9.5021268352866173E-3</v>
      </c>
      <c r="H1044">
        <v>65362</v>
      </c>
      <c r="I1044">
        <v>2.2947225570678711</v>
      </c>
      <c r="J1044">
        <v>7.8635662794113159E-3</v>
      </c>
      <c r="K1044">
        <v>48613</v>
      </c>
      <c r="L1044">
        <v>0.56195163726806641</v>
      </c>
      <c r="M1044">
        <v>19.671533584594727</v>
      </c>
      <c r="N1044">
        <v>113975</v>
      </c>
      <c r="O1044">
        <v>1.2333940714597702E-2</v>
      </c>
      <c r="P1044">
        <v>0.54614448547363281</v>
      </c>
      <c r="Q1044">
        <v>0.55363142490386963</v>
      </c>
      <c r="R1044">
        <v>0.56195163726806641</v>
      </c>
      <c r="S1044">
        <v>0.57027089595794678</v>
      </c>
      <c r="T1044">
        <v>0.5777587890625</v>
      </c>
      <c r="U1044" t="s">
        <v>18</v>
      </c>
      <c r="V1044" t="s">
        <v>18</v>
      </c>
      <c r="W1044">
        <v>97.931327819824219</v>
      </c>
    </row>
    <row r="1045" spans="1:23" x14ac:dyDescent="0.25">
      <c r="A1045" s="48" t="str">
        <f t="shared" si="16"/>
        <v>42256AllN/A_18SmartAC-onlyAll</v>
      </c>
      <c r="B1045" s="7" t="s">
        <v>18</v>
      </c>
      <c r="C1045" s="35">
        <v>42256</v>
      </c>
      <c r="D1045">
        <v>18</v>
      </c>
      <c r="E1045" t="s">
        <v>32</v>
      </c>
      <c r="F1045">
        <v>2.8566741943359375</v>
      </c>
      <c r="G1045">
        <v>9.5021268352866173E-3</v>
      </c>
      <c r="H1045">
        <v>65362</v>
      </c>
      <c r="I1045">
        <v>2.2947225570678711</v>
      </c>
      <c r="J1045">
        <v>7.8635662794113159E-3</v>
      </c>
      <c r="K1045">
        <v>48613</v>
      </c>
      <c r="L1045">
        <v>0.56195163726806641</v>
      </c>
      <c r="M1045">
        <v>19.671533584594727</v>
      </c>
      <c r="N1045">
        <v>113975</v>
      </c>
      <c r="O1045">
        <v>1.2333940714597702E-2</v>
      </c>
      <c r="P1045">
        <v>0.54614448547363281</v>
      </c>
      <c r="Q1045">
        <v>0.55363142490386963</v>
      </c>
      <c r="R1045">
        <v>0.56195163726806641</v>
      </c>
      <c r="S1045">
        <v>0.57027089595794678</v>
      </c>
      <c r="T1045">
        <v>0.5777587890625</v>
      </c>
      <c r="U1045" t="s">
        <v>102</v>
      </c>
      <c r="V1045" t="s">
        <v>18</v>
      </c>
      <c r="W1045">
        <v>97.931327819824219</v>
      </c>
    </row>
    <row r="1046" spans="1:23" x14ac:dyDescent="0.25">
      <c r="A1046" s="48" t="str">
        <f t="shared" si="16"/>
        <v>42256AllN/A_19AllAll</v>
      </c>
      <c r="B1046" s="7" t="s">
        <v>18</v>
      </c>
      <c r="C1046" s="35">
        <v>42256</v>
      </c>
      <c r="D1046">
        <v>19</v>
      </c>
      <c r="E1046" t="s">
        <v>32</v>
      </c>
      <c r="F1046">
        <v>2.9466745853424072</v>
      </c>
      <c r="G1046">
        <v>9.255596436560154E-3</v>
      </c>
      <c r="H1046">
        <v>65362</v>
      </c>
      <c r="I1046">
        <v>2.4293994903564453</v>
      </c>
      <c r="J1046">
        <v>7.6121245510876179E-3</v>
      </c>
      <c r="K1046">
        <v>48613</v>
      </c>
      <c r="L1046">
        <v>0.51727509498596191</v>
      </c>
      <c r="M1046">
        <v>17.554536819458008</v>
      </c>
      <c r="N1046">
        <v>113975</v>
      </c>
      <c r="O1046">
        <v>1.1983759701251984E-2</v>
      </c>
      <c r="P1046">
        <v>0.50191670656204224</v>
      </c>
      <c r="Q1046">
        <v>0.50919109582901001</v>
      </c>
      <c r="R1046">
        <v>0.51727509498596191</v>
      </c>
      <c r="S1046">
        <v>0.52535814046859741</v>
      </c>
      <c r="T1046">
        <v>0.53263348340988159</v>
      </c>
      <c r="U1046" t="s">
        <v>18</v>
      </c>
      <c r="V1046" t="s">
        <v>18</v>
      </c>
      <c r="W1046">
        <v>92.450340270996094</v>
      </c>
    </row>
    <row r="1047" spans="1:23" x14ac:dyDescent="0.25">
      <c r="A1047" s="48" t="str">
        <f t="shared" si="16"/>
        <v>42256AllN/A_19SmartAC-onlyAll</v>
      </c>
      <c r="B1047" s="7" t="s">
        <v>18</v>
      </c>
      <c r="C1047" s="35">
        <v>42256</v>
      </c>
      <c r="D1047">
        <v>19</v>
      </c>
      <c r="E1047" t="s">
        <v>32</v>
      </c>
      <c r="F1047">
        <v>2.9466745853424072</v>
      </c>
      <c r="G1047">
        <v>9.255596436560154E-3</v>
      </c>
      <c r="H1047">
        <v>65362</v>
      </c>
      <c r="I1047">
        <v>2.4293994903564453</v>
      </c>
      <c r="J1047">
        <v>7.6121245510876179E-3</v>
      </c>
      <c r="K1047">
        <v>48613</v>
      </c>
      <c r="L1047">
        <v>0.51727509498596191</v>
      </c>
      <c r="M1047">
        <v>17.554536819458008</v>
      </c>
      <c r="N1047">
        <v>113975</v>
      </c>
      <c r="O1047">
        <v>1.1983759701251984E-2</v>
      </c>
      <c r="P1047">
        <v>0.50191670656204224</v>
      </c>
      <c r="Q1047">
        <v>0.50919109582901001</v>
      </c>
      <c r="R1047">
        <v>0.51727509498596191</v>
      </c>
      <c r="S1047">
        <v>0.52535814046859741</v>
      </c>
      <c r="T1047">
        <v>0.53263348340988159</v>
      </c>
      <c r="U1047" t="s">
        <v>102</v>
      </c>
      <c r="V1047" t="s">
        <v>18</v>
      </c>
      <c r="W1047">
        <v>92.450340270996094</v>
      </c>
    </row>
    <row r="1048" spans="1:23" x14ac:dyDescent="0.25">
      <c r="A1048" s="48" t="str">
        <f t="shared" si="16"/>
        <v>42256AllN/A_20AllAll</v>
      </c>
      <c r="B1048" s="7" t="s">
        <v>18</v>
      </c>
      <c r="C1048" s="35">
        <v>42256</v>
      </c>
      <c r="D1048">
        <v>20</v>
      </c>
      <c r="E1048" t="s">
        <v>32</v>
      </c>
      <c r="F1048">
        <v>2.7887716293334961</v>
      </c>
      <c r="G1048">
        <v>8.8088167831301689E-3</v>
      </c>
      <c r="H1048">
        <v>65362</v>
      </c>
      <c r="I1048">
        <v>3.1045475006103516</v>
      </c>
      <c r="J1048">
        <v>9.3137947842478752E-3</v>
      </c>
      <c r="K1048">
        <v>48613</v>
      </c>
      <c r="L1048">
        <v>-0.31577587127685547</v>
      </c>
      <c r="M1048">
        <v>-11.323117256164551</v>
      </c>
      <c r="N1048">
        <v>113975</v>
      </c>
      <c r="O1048">
        <v>1.2819594703614712E-2</v>
      </c>
      <c r="P1048">
        <v>-0.33220547437667847</v>
      </c>
      <c r="Q1048">
        <v>-0.32442370057106018</v>
      </c>
      <c r="R1048">
        <v>-0.31577587127685547</v>
      </c>
      <c r="S1048">
        <v>-0.30712905526161194</v>
      </c>
      <c r="T1048">
        <v>-0.29934626817703247</v>
      </c>
      <c r="U1048" t="s">
        <v>18</v>
      </c>
      <c r="V1048" t="s">
        <v>18</v>
      </c>
      <c r="W1048">
        <v>87.22357177734375</v>
      </c>
    </row>
    <row r="1049" spans="1:23" x14ac:dyDescent="0.25">
      <c r="A1049" s="48" t="str">
        <f t="shared" si="16"/>
        <v>42256AllN/A_20SmartAC-onlyAll</v>
      </c>
      <c r="B1049" s="7" t="s">
        <v>18</v>
      </c>
      <c r="C1049" s="35">
        <v>42256</v>
      </c>
      <c r="D1049">
        <v>20</v>
      </c>
      <c r="E1049" t="s">
        <v>32</v>
      </c>
      <c r="F1049">
        <v>2.7887716293334961</v>
      </c>
      <c r="G1049">
        <v>8.8088167831301689E-3</v>
      </c>
      <c r="H1049">
        <v>65362</v>
      </c>
      <c r="I1049">
        <v>3.1045475006103516</v>
      </c>
      <c r="J1049">
        <v>9.3137947842478752E-3</v>
      </c>
      <c r="K1049">
        <v>48613</v>
      </c>
      <c r="L1049">
        <v>-0.31577587127685547</v>
      </c>
      <c r="M1049">
        <v>-11.323117256164551</v>
      </c>
      <c r="N1049">
        <v>113975</v>
      </c>
      <c r="O1049">
        <v>1.2819594703614712E-2</v>
      </c>
      <c r="P1049">
        <v>-0.33220547437667847</v>
      </c>
      <c r="Q1049">
        <v>-0.32442370057106018</v>
      </c>
      <c r="R1049">
        <v>-0.31577587127685547</v>
      </c>
      <c r="S1049">
        <v>-0.30712905526161194</v>
      </c>
      <c r="T1049">
        <v>-0.29934626817703247</v>
      </c>
      <c r="U1049" t="s">
        <v>102</v>
      </c>
      <c r="V1049" t="s">
        <v>18</v>
      </c>
      <c r="W1049">
        <v>87.22357177734375</v>
      </c>
    </row>
    <row r="1050" spans="1:23" x14ac:dyDescent="0.25">
      <c r="A1050" s="48" t="str">
        <f t="shared" si="16"/>
        <v>42256AllN/A_21AllAll</v>
      </c>
      <c r="B1050" s="7" t="s">
        <v>18</v>
      </c>
      <c r="C1050" s="35">
        <v>42256</v>
      </c>
      <c r="D1050">
        <v>21</v>
      </c>
      <c r="E1050" t="s">
        <v>32</v>
      </c>
      <c r="F1050">
        <v>2.5660555362701416</v>
      </c>
      <c r="G1050">
        <v>8.2872314378619194E-3</v>
      </c>
      <c r="H1050">
        <v>65362</v>
      </c>
      <c r="I1050">
        <v>2.8801577091217041</v>
      </c>
      <c r="J1050">
        <v>9.0420320630073547E-3</v>
      </c>
      <c r="K1050">
        <v>48613</v>
      </c>
      <c r="L1050">
        <v>-0.3141021728515625</v>
      </c>
      <c r="M1050">
        <v>-12.24066162109375</v>
      </c>
      <c r="N1050">
        <v>113975</v>
      </c>
      <c r="O1050">
        <v>1.226525753736496E-2</v>
      </c>
      <c r="P1050">
        <v>-0.32982131838798523</v>
      </c>
      <c r="Q1050">
        <v>-0.3223760724067688</v>
      </c>
      <c r="R1050">
        <v>-0.3141021728515625</v>
      </c>
      <c r="S1050">
        <v>-0.305829256772995</v>
      </c>
      <c r="T1050">
        <v>-0.29838302731513977</v>
      </c>
      <c r="U1050" t="s">
        <v>18</v>
      </c>
      <c r="V1050" t="s">
        <v>18</v>
      </c>
      <c r="W1050">
        <v>84.276885986328125</v>
      </c>
    </row>
    <row r="1051" spans="1:23" x14ac:dyDescent="0.25">
      <c r="A1051" s="48" t="str">
        <f t="shared" si="16"/>
        <v>42256AllN/A_21SmartAC-onlyAll</v>
      </c>
      <c r="B1051" s="7" t="s">
        <v>18</v>
      </c>
      <c r="C1051" s="35">
        <v>42256</v>
      </c>
      <c r="D1051">
        <v>21</v>
      </c>
      <c r="E1051" t="s">
        <v>32</v>
      </c>
      <c r="F1051">
        <v>2.5660555362701416</v>
      </c>
      <c r="G1051">
        <v>8.2872314378619194E-3</v>
      </c>
      <c r="H1051">
        <v>65362</v>
      </c>
      <c r="I1051">
        <v>2.8801577091217041</v>
      </c>
      <c r="J1051">
        <v>9.0420320630073547E-3</v>
      </c>
      <c r="K1051">
        <v>48613</v>
      </c>
      <c r="L1051">
        <v>-0.3141021728515625</v>
      </c>
      <c r="M1051">
        <v>-12.24066162109375</v>
      </c>
      <c r="N1051">
        <v>113975</v>
      </c>
      <c r="O1051">
        <v>1.226525753736496E-2</v>
      </c>
      <c r="P1051">
        <v>-0.32982131838798523</v>
      </c>
      <c r="Q1051">
        <v>-0.3223760724067688</v>
      </c>
      <c r="R1051">
        <v>-0.3141021728515625</v>
      </c>
      <c r="S1051">
        <v>-0.305829256772995</v>
      </c>
      <c r="T1051">
        <v>-0.29838302731513977</v>
      </c>
      <c r="U1051" t="s">
        <v>102</v>
      </c>
      <c r="V1051" t="s">
        <v>18</v>
      </c>
      <c r="W1051">
        <v>84.276885986328125</v>
      </c>
    </row>
    <row r="1052" spans="1:23" x14ac:dyDescent="0.25">
      <c r="A1052" s="48" t="str">
        <f t="shared" si="16"/>
        <v>42256AllN/A_22AllAll</v>
      </c>
      <c r="B1052" s="7" t="s">
        <v>18</v>
      </c>
      <c r="C1052" s="35">
        <v>42256</v>
      </c>
      <c r="D1052">
        <v>22</v>
      </c>
      <c r="E1052" t="s">
        <v>32</v>
      </c>
      <c r="F1052">
        <v>2.2078676223754883</v>
      </c>
      <c r="G1052">
        <v>7.5611756183207035E-3</v>
      </c>
      <c r="H1052">
        <v>65362</v>
      </c>
      <c r="I1052">
        <v>2.3864870071411133</v>
      </c>
      <c r="J1052">
        <v>8.0895954743027687E-3</v>
      </c>
      <c r="K1052">
        <v>48613</v>
      </c>
      <c r="L1052">
        <v>-0.178619384765625</v>
      </c>
      <c r="M1052">
        <v>-8.0901308059692383</v>
      </c>
      <c r="N1052">
        <v>113975</v>
      </c>
      <c r="O1052">
        <v>1.107307244092226E-2</v>
      </c>
      <c r="P1052">
        <v>-0.19281063973903656</v>
      </c>
      <c r="Q1052">
        <v>-0.18608905375003815</v>
      </c>
      <c r="R1052">
        <v>-0.178619384765625</v>
      </c>
      <c r="S1052">
        <v>-0.17115059494972229</v>
      </c>
      <c r="T1052">
        <v>-0.16442812979221344</v>
      </c>
      <c r="U1052" t="s">
        <v>18</v>
      </c>
      <c r="V1052" t="s">
        <v>18</v>
      </c>
      <c r="W1052">
        <v>81.294967651367188</v>
      </c>
    </row>
    <row r="1053" spans="1:23" x14ac:dyDescent="0.25">
      <c r="A1053" s="48" t="str">
        <f t="shared" si="16"/>
        <v>42256AllN/A_22SmartAC-onlyAll</v>
      </c>
      <c r="B1053" s="7" t="s">
        <v>18</v>
      </c>
      <c r="C1053" s="35">
        <v>42256</v>
      </c>
      <c r="D1053">
        <v>22</v>
      </c>
      <c r="E1053" t="s">
        <v>32</v>
      </c>
      <c r="F1053">
        <v>2.2078676223754883</v>
      </c>
      <c r="G1053">
        <v>7.5611756183207035E-3</v>
      </c>
      <c r="H1053">
        <v>65362</v>
      </c>
      <c r="I1053">
        <v>2.3864870071411133</v>
      </c>
      <c r="J1053">
        <v>8.0895954743027687E-3</v>
      </c>
      <c r="K1053">
        <v>48613</v>
      </c>
      <c r="L1053">
        <v>-0.178619384765625</v>
      </c>
      <c r="M1053">
        <v>-8.0901308059692383</v>
      </c>
      <c r="N1053">
        <v>113975</v>
      </c>
      <c r="O1053">
        <v>1.107307244092226E-2</v>
      </c>
      <c r="P1053">
        <v>-0.19281063973903656</v>
      </c>
      <c r="Q1053">
        <v>-0.18608905375003815</v>
      </c>
      <c r="R1053">
        <v>-0.178619384765625</v>
      </c>
      <c r="S1053">
        <v>-0.17115059494972229</v>
      </c>
      <c r="T1053">
        <v>-0.16442812979221344</v>
      </c>
      <c r="U1053" t="s">
        <v>102</v>
      </c>
      <c r="V1053" t="s">
        <v>18</v>
      </c>
      <c r="W1053">
        <v>81.294967651367188</v>
      </c>
    </row>
    <row r="1054" spans="1:23" x14ac:dyDescent="0.25">
      <c r="A1054" s="48" t="str">
        <f t="shared" si="16"/>
        <v>42256AllN/A_23AllAll</v>
      </c>
      <c r="B1054" s="7" t="s">
        <v>18</v>
      </c>
      <c r="C1054" s="35">
        <v>42256</v>
      </c>
      <c r="D1054">
        <v>23</v>
      </c>
      <c r="E1054" t="s">
        <v>32</v>
      </c>
      <c r="F1054">
        <v>1.7422655820846558</v>
      </c>
      <c r="G1054">
        <v>6.6549018956720829E-3</v>
      </c>
      <c r="H1054">
        <v>65362</v>
      </c>
      <c r="I1054">
        <v>1.8356804847717285</v>
      </c>
      <c r="J1054">
        <v>6.9720186293125153E-3</v>
      </c>
      <c r="K1054">
        <v>48613</v>
      </c>
      <c r="L1054">
        <v>-9.3414902687072754E-2</v>
      </c>
      <c r="M1054">
        <v>-5.3616914749145508</v>
      </c>
      <c r="N1054">
        <v>113975</v>
      </c>
      <c r="O1054">
        <v>9.638296440243721E-3</v>
      </c>
      <c r="P1054">
        <v>-0.10576734691858292</v>
      </c>
      <c r="Q1054">
        <v>-9.9916703999042511E-2</v>
      </c>
      <c r="R1054">
        <v>-9.3414902687072754E-2</v>
      </c>
      <c r="S1054">
        <v>-8.691386878490448E-2</v>
      </c>
      <c r="T1054">
        <v>-8.1062458455562592E-2</v>
      </c>
      <c r="U1054" t="s">
        <v>18</v>
      </c>
      <c r="V1054" t="s">
        <v>18</v>
      </c>
      <c r="W1054">
        <v>79.0159912109375</v>
      </c>
    </row>
    <row r="1055" spans="1:23" x14ac:dyDescent="0.25">
      <c r="A1055" s="48" t="str">
        <f t="shared" si="16"/>
        <v>42256AllN/A_23SmartAC-onlyAll</v>
      </c>
      <c r="B1055" s="7" t="s">
        <v>18</v>
      </c>
      <c r="C1055" s="35">
        <v>42256</v>
      </c>
      <c r="D1055">
        <v>23</v>
      </c>
      <c r="E1055" t="s">
        <v>32</v>
      </c>
      <c r="F1055">
        <v>1.7422655820846558</v>
      </c>
      <c r="G1055">
        <v>6.6549018956720829E-3</v>
      </c>
      <c r="H1055">
        <v>65362</v>
      </c>
      <c r="I1055">
        <v>1.8356804847717285</v>
      </c>
      <c r="J1055">
        <v>6.9720186293125153E-3</v>
      </c>
      <c r="K1055">
        <v>48613</v>
      </c>
      <c r="L1055">
        <v>-9.3414902687072754E-2</v>
      </c>
      <c r="M1055">
        <v>-5.3616914749145508</v>
      </c>
      <c r="N1055">
        <v>113975</v>
      </c>
      <c r="O1055">
        <v>9.638296440243721E-3</v>
      </c>
      <c r="P1055">
        <v>-0.10576734691858292</v>
      </c>
      <c r="Q1055">
        <v>-9.9916703999042511E-2</v>
      </c>
      <c r="R1055">
        <v>-9.3414902687072754E-2</v>
      </c>
      <c r="S1055">
        <v>-8.691386878490448E-2</v>
      </c>
      <c r="T1055">
        <v>-8.1062458455562592E-2</v>
      </c>
      <c r="U1055" t="s">
        <v>102</v>
      </c>
      <c r="V1055" t="s">
        <v>18</v>
      </c>
      <c r="W1055">
        <v>79.0159912109375</v>
      </c>
    </row>
    <row r="1056" spans="1:23" x14ac:dyDescent="0.25">
      <c r="A1056" s="48" t="str">
        <f t="shared" si="16"/>
        <v>42256AllN/A_24AllAll</v>
      </c>
      <c r="B1056" s="7" t="s">
        <v>18</v>
      </c>
      <c r="C1056" s="35">
        <v>42256</v>
      </c>
      <c r="D1056">
        <v>24</v>
      </c>
      <c r="E1056" t="s">
        <v>32</v>
      </c>
      <c r="F1056">
        <v>1.3564887046813965</v>
      </c>
      <c r="G1056">
        <v>5.8740023523569107E-3</v>
      </c>
      <c r="H1056">
        <v>65362</v>
      </c>
      <c r="I1056">
        <v>1.409334659576416</v>
      </c>
      <c r="J1056">
        <v>5.963421892374754E-3</v>
      </c>
      <c r="K1056">
        <v>48613</v>
      </c>
      <c r="L1056">
        <v>-5.2845954895019531E-2</v>
      </c>
      <c r="M1056">
        <v>-3.8957903385162354</v>
      </c>
      <c r="N1056">
        <v>113975</v>
      </c>
      <c r="O1056">
        <v>8.3705615252256393E-3</v>
      </c>
      <c r="P1056">
        <v>-6.3573665916919708E-2</v>
      </c>
      <c r="Q1056">
        <v>-5.8492567390203476E-2</v>
      </c>
      <c r="R1056">
        <v>-5.2845954895019531E-2</v>
      </c>
      <c r="S1056">
        <v>-4.720001295208931E-2</v>
      </c>
      <c r="T1056">
        <v>-4.2118243873119354E-2</v>
      </c>
      <c r="U1056" t="s">
        <v>18</v>
      </c>
      <c r="V1056" t="s">
        <v>18</v>
      </c>
      <c r="W1056">
        <v>77.471908569335938</v>
      </c>
    </row>
    <row r="1057" spans="1:23" x14ac:dyDescent="0.25">
      <c r="A1057" s="48" t="str">
        <f t="shared" si="16"/>
        <v>42256AllN/A_24SmartAC-onlyAll</v>
      </c>
      <c r="B1057" s="7" t="s">
        <v>18</v>
      </c>
      <c r="C1057" s="35">
        <v>42256</v>
      </c>
      <c r="D1057">
        <v>24</v>
      </c>
      <c r="E1057" t="s">
        <v>32</v>
      </c>
      <c r="F1057">
        <v>1.3564887046813965</v>
      </c>
      <c r="G1057">
        <v>5.8740023523569107E-3</v>
      </c>
      <c r="H1057">
        <v>65362</v>
      </c>
      <c r="I1057">
        <v>1.409334659576416</v>
      </c>
      <c r="J1057">
        <v>5.963421892374754E-3</v>
      </c>
      <c r="K1057">
        <v>48613</v>
      </c>
      <c r="L1057">
        <v>-5.2845954895019531E-2</v>
      </c>
      <c r="M1057">
        <v>-3.8957903385162354</v>
      </c>
      <c r="N1057">
        <v>113975</v>
      </c>
      <c r="O1057">
        <v>8.3705615252256393E-3</v>
      </c>
      <c r="P1057">
        <v>-6.3573665916919708E-2</v>
      </c>
      <c r="Q1057">
        <v>-5.8492567390203476E-2</v>
      </c>
      <c r="R1057">
        <v>-5.2845954895019531E-2</v>
      </c>
      <c r="S1057">
        <v>-4.720001295208931E-2</v>
      </c>
      <c r="T1057">
        <v>-4.2118243873119354E-2</v>
      </c>
      <c r="U1057" t="s">
        <v>102</v>
      </c>
      <c r="V1057" t="s">
        <v>18</v>
      </c>
      <c r="W1057">
        <v>77.471908569335938</v>
      </c>
    </row>
    <row r="1058" spans="1:23" x14ac:dyDescent="0.25">
      <c r="A1058" s="48" t="str">
        <f t="shared" si="16"/>
        <v>42257AllN/A_1AllAll</v>
      </c>
      <c r="B1058" s="7" t="s">
        <v>18</v>
      </c>
      <c r="C1058" s="35">
        <v>42257</v>
      </c>
      <c r="D1058">
        <v>1</v>
      </c>
      <c r="E1058" t="s">
        <v>32</v>
      </c>
      <c r="F1058">
        <v>1.1366519927978516</v>
      </c>
      <c r="G1058">
        <v>4.0577785111963749E-3</v>
      </c>
      <c r="H1058">
        <v>101363</v>
      </c>
      <c r="I1058">
        <v>1.1548917293548584</v>
      </c>
      <c r="J1058">
        <v>1.0255878791213036E-2</v>
      </c>
      <c r="K1058">
        <v>12689</v>
      </c>
      <c r="L1058">
        <v>-1.8239736557006836E-2</v>
      </c>
      <c r="M1058">
        <v>-1.6046895980834961</v>
      </c>
      <c r="N1058">
        <v>114052</v>
      </c>
      <c r="O1058">
        <v>1.1029442772269249E-2</v>
      </c>
      <c r="P1058">
        <v>-3.2375071197748184E-2</v>
      </c>
      <c r="Q1058">
        <v>-2.5679977610707283E-2</v>
      </c>
      <c r="R1058">
        <v>-1.8239736557006836E-2</v>
      </c>
      <c r="S1058">
        <v>-1.080037746578455E-2</v>
      </c>
      <c r="T1058">
        <v>-4.1044028475880623E-3</v>
      </c>
      <c r="U1058" t="s">
        <v>18</v>
      </c>
      <c r="V1058" t="s">
        <v>18</v>
      </c>
      <c r="W1058">
        <v>76.108306884765625</v>
      </c>
    </row>
    <row r="1059" spans="1:23" x14ac:dyDescent="0.25">
      <c r="A1059" s="48" t="str">
        <f t="shared" si="16"/>
        <v>42257AllN/A_1SmartAC-onlyAll</v>
      </c>
      <c r="B1059" s="7" t="s">
        <v>18</v>
      </c>
      <c r="C1059" s="35">
        <v>42257</v>
      </c>
      <c r="D1059">
        <v>1</v>
      </c>
      <c r="E1059" t="s">
        <v>32</v>
      </c>
      <c r="F1059">
        <v>1.1366519927978516</v>
      </c>
      <c r="G1059">
        <v>4.0577785111963749E-3</v>
      </c>
      <c r="H1059">
        <v>101363</v>
      </c>
      <c r="I1059">
        <v>1.1548917293548584</v>
      </c>
      <c r="J1059">
        <v>1.0255878791213036E-2</v>
      </c>
      <c r="K1059">
        <v>12689</v>
      </c>
      <c r="L1059">
        <v>-1.8239736557006836E-2</v>
      </c>
      <c r="M1059">
        <v>-1.6046895980834961</v>
      </c>
      <c r="N1059">
        <v>114052</v>
      </c>
      <c r="O1059">
        <v>1.1029442772269249E-2</v>
      </c>
      <c r="P1059">
        <v>-3.2375071197748184E-2</v>
      </c>
      <c r="Q1059">
        <v>-2.5679977610707283E-2</v>
      </c>
      <c r="R1059">
        <v>-1.8239736557006836E-2</v>
      </c>
      <c r="S1059">
        <v>-1.080037746578455E-2</v>
      </c>
      <c r="T1059">
        <v>-4.1044028475880623E-3</v>
      </c>
      <c r="U1059" t="s">
        <v>102</v>
      </c>
      <c r="V1059" t="s">
        <v>18</v>
      </c>
      <c r="W1059">
        <v>76.108306884765625</v>
      </c>
    </row>
    <row r="1060" spans="1:23" x14ac:dyDescent="0.25">
      <c r="A1060" s="48" t="str">
        <f t="shared" si="16"/>
        <v>42257AllN/A_2AllAll</v>
      </c>
      <c r="B1060" s="7" t="s">
        <v>18</v>
      </c>
      <c r="C1060" s="35">
        <v>42257</v>
      </c>
      <c r="D1060">
        <v>2</v>
      </c>
      <c r="E1060" t="s">
        <v>32</v>
      </c>
      <c r="F1060">
        <v>0.96685481071472168</v>
      </c>
      <c r="G1060">
        <v>3.6182256881147623E-3</v>
      </c>
      <c r="H1060">
        <v>101363</v>
      </c>
      <c r="I1060">
        <v>0.98693192005157471</v>
      </c>
      <c r="J1060">
        <v>9.0206833556294441E-3</v>
      </c>
      <c r="K1060">
        <v>12689</v>
      </c>
      <c r="L1060">
        <v>-2.0077109336853027E-2</v>
      </c>
      <c r="M1060">
        <v>-2.0765380859375</v>
      </c>
      <c r="N1060">
        <v>114052</v>
      </c>
      <c r="O1060">
        <v>9.7192740067839622E-3</v>
      </c>
      <c r="P1060">
        <v>-3.2533332705497742E-2</v>
      </c>
      <c r="Q1060">
        <v>-2.6633536443114281E-2</v>
      </c>
      <c r="R1060">
        <v>-2.0077109336853027E-2</v>
      </c>
      <c r="S1060">
        <v>-1.3521458953619003E-2</v>
      </c>
      <c r="T1060">
        <v>-7.6208878308534622E-3</v>
      </c>
      <c r="U1060" t="s">
        <v>18</v>
      </c>
      <c r="V1060" t="s">
        <v>18</v>
      </c>
      <c r="W1060">
        <v>74.429801940917969</v>
      </c>
    </row>
    <row r="1061" spans="1:23" x14ac:dyDescent="0.25">
      <c r="A1061" s="48" t="str">
        <f t="shared" si="16"/>
        <v>42257AllN/A_2SmartAC-onlyAll</v>
      </c>
      <c r="B1061" s="7" t="s">
        <v>18</v>
      </c>
      <c r="C1061" s="35">
        <v>42257</v>
      </c>
      <c r="D1061">
        <v>2</v>
      </c>
      <c r="E1061" t="s">
        <v>32</v>
      </c>
      <c r="F1061">
        <v>0.96685481071472168</v>
      </c>
      <c r="G1061">
        <v>3.6182256881147623E-3</v>
      </c>
      <c r="H1061">
        <v>101363</v>
      </c>
      <c r="I1061">
        <v>0.98693192005157471</v>
      </c>
      <c r="J1061">
        <v>9.0206833556294441E-3</v>
      </c>
      <c r="K1061">
        <v>12689</v>
      </c>
      <c r="L1061">
        <v>-2.0077109336853027E-2</v>
      </c>
      <c r="M1061">
        <v>-2.0765380859375</v>
      </c>
      <c r="N1061">
        <v>114052</v>
      </c>
      <c r="O1061">
        <v>9.7192740067839622E-3</v>
      </c>
      <c r="P1061">
        <v>-3.2533332705497742E-2</v>
      </c>
      <c r="Q1061">
        <v>-2.6633536443114281E-2</v>
      </c>
      <c r="R1061">
        <v>-2.0077109336853027E-2</v>
      </c>
      <c r="S1061">
        <v>-1.3521458953619003E-2</v>
      </c>
      <c r="T1061">
        <v>-7.6208878308534622E-3</v>
      </c>
      <c r="U1061" t="s">
        <v>102</v>
      </c>
      <c r="V1061" t="s">
        <v>18</v>
      </c>
      <c r="W1061">
        <v>74.429801940917969</v>
      </c>
    </row>
    <row r="1062" spans="1:23" x14ac:dyDescent="0.25">
      <c r="A1062" s="48" t="str">
        <f t="shared" si="16"/>
        <v>42257AllN/A_3AllAll</v>
      </c>
      <c r="B1062" s="7" t="s">
        <v>18</v>
      </c>
      <c r="C1062" s="35">
        <v>42257</v>
      </c>
      <c r="D1062">
        <v>3</v>
      </c>
      <c r="E1062" t="s">
        <v>32</v>
      </c>
      <c r="F1062">
        <v>0.85527700185775757</v>
      </c>
      <c r="G1062">
        <v>3.184362081810832E-3</v>
      </c>
      <c r="H1062">
        <v>101363</v>
      </c>
      <c r="I1062">
        <v>0.87244892120361328</v>
      </c>
      <c r="J1062">
        <v>8.0015929415822029E-3</v>
      </c>
      <c r="K1062">
        <v>12689</v>
      </c>
      <c r="L1062">
        <v>-1.7171919345855713E-2</v>
      </c>
      <c r="M1062">
        <v>-2.0077612400054932</v>
      </c>
      <c r="N1062">
        <v>114052</v>
      </c>
      <c r="O1062">
        <v>8.6119482293725014E-3</v>
      </c>
      <c r="P1062">
        <v>-2.8208991512656212E-2</v>
      </c>
      <c r="Q1062">
        <v>-2.2981368005275726E-2</v>
      </c>
      <c r="R1062">
        <v>-1.7171919345855713E-2</v>
      </c>
      <c r="S1062">
        <v>-1.1363159865140915E-2</v>
      </c>
      <c r="T1062">
        <v>-6.1348467133939266E-3</v>
      </c>
      <c r="U1062" t="s">
        <v>18</v>
      </c>
      <c r="V1062" t="s">
        <v>18</v>
      </c>
      <c r="W1062">
        <v>72.801124572753906</v>
      </c>
    </row>
    <row r="1063" spans="1:23" x14ac:dyDescent="0.25">
      <c r="A1063" s="48" t="str">
        <f t="shared" si="16"/>
        <v>42257AllN/A_3SmartAC-onlyAll</v>
      </c>
      <c r="B1063" s="7" t="s">
        <v>18</v>
      </c>
      <c r="C1063" s="35">
        <v>42257</v>
      </c>
      <c r="D1063">
        <v>3</v>
      </c>
      <c r="E1063" t="s">
        <v>32</v>
      </c>
      <c r="F1063">
        <v>0.85527700185775757</v>
      </c>
      <c r="G1063">
        <v>3.184362081810832E-3</v>
      </c>
      <c r="H1063">
        <v>101363</v>
      </c>
      <c r="I1063">
        <v>0.87244892120361328</v>
      </c>
      <c r="J1063">
        <v>8.0015929415822029E-3</v>
      </c>
      <c r="K1063">
        <v>12689</v>
      </c>
      <c r="L1063">
        <v>-1.7171919345855713E-2</v>
      </c>
      <c r="M1063">
        <v>-2.0077612400054932</v>
      </c>
      <c r="N1063">
        <v>114052</v>
      </c>
      <c r="O1063">
        <v>8.6119482293725014E-3</v>
      </c>
      <c r="P1063">
        <v>-2.8208991512656212E-2</v>
      </c>
      <c r="Q1063">
        <v>-2.2981368005275726E-2</v>
      </c>
      <c r="R1063">
        <v>-1.7171919345855713E-2</v>
      </c>
      <c r="S1063">
        <v>-1.1363159865140915E-2</v>
      </c>
      <c r="T1063">
        <v>-6.1348467133939266E-3</v>
      </c>
      <c r="U1063" t="s">
        <v>102</v>
      </c>
      <c r="V1063" t="s">
        <v>18</v>
      </c>
      <c r="W1063">
        <v>72.801124572753906</v>
      </c>
    </row>
    <row r="1064" spans="1:23" x14ac:dyDescent="0.25">
      <c r="A1064" s="48" t="str">
        <f t="shared" si="16"/>
        <v>42257AllN/A_4AllAll</v>
      </c>
      <c r="B1064" s="7" t="s">
        <v>18</v>
      </c>
      <c r="C1064" s="35">
        <v>42257</v>
      </c>
      <c r="D1064">
        <v>4</v>
      </c>
      <c r="E1064" t="s">
        <v>32</v>
      </c>
      <c r="F1064">
        <v>0.78651237487792969</v>
      </c>
      <c r="G1064">
        <v>2.8629694133996964E-3</v>
      </c>
      <c r="H1064">
        <v>101363</v>
      </c>
      <c r="I1064">
        <v>0.79969692230224609</v>
      </c>
      <c r="J1064">
        <v>6.9980164989829063E-3</v>
      </c>
      <c r="K1064">
        <v>12689</v>
      </c>
      <c r="L1064">
        <v>-1.3184547424316406E-2</v>
      </c>
      <c r="M1064">
        <v>-1.67633056640625</v>
      </c>
      <c r="N1064">
        <v>114052</v>
      </c>
      <c r="O1064">
        <v>7.5610070489346981E-3</v>
      </c>
      <c r="P1064">
        <v>-2.2874733433127403E-2</v>
      </c>
      <c r="Q1064">
        <v>-1.8285050988197327E-2</v>
      </c>
      <c r="R1064">
        <v>-1.3184547424316406E-2</v>
      </c>
      <c r="S1064">
        <v>-8.0846482887864113E-3</v>
      </c>
      <c r="T1064">
        <v>-3.4943607170134783E-3</v>
      </c>
      <c r="U1064" t="s">
        <v>18</v>
      </c>
      <c r="V1064" t="s">
        <v>18</v>
      </c>
      <c r="W1064">
        <v>71.659072875976563</v>
      </c>
    </row>
    <row r="1065" spans="1:23" x14ac:dyDescent="0.25">
      <c r="A1065" s="48" t="str">
        <f t="shared" si="16"/>
        <v>42257AllN/A_4SmartAC-onlyAll</v>
      </c>
      <c r="B1065" s="7" t="s">
        <v>18</v>
      </c>
      <c r="C1065" s="35">
        <v>42257</v>
      </c>
      <c r="D1065">
        <v>4</v>
      </c>
      <c r="E1065" t="s">
        <v>32</v>
      </c>
      <c r="F1065">
        <v>0.78651237487792969</v>
      </c>
      <c r="G1065">
        <v>2.8629694133996964E-3</v>
      </c>
      <c r="H1065">
        <v>101363</v>
      </c>
      <c r="I1065">
        <v>0.79969692230224609</v>
      </c>
      <c r="J1065">
        <v>6.9980164989829063E-3</v>
      </c>
      <c r="K1065">
        <v>12689</v>
      </c>
      <c r="L1065">
        <v>-1.3184547424316406E-2</v>
      </c>
      <c r="M1065">
        <v>-1.67633056640625</v>
      </c>
      <c r="N1065">
        <v>114052</v>
      </c>
      <c r="O1065">
        <v>7.5610070489346981E-3</v>
      </c>
      <c r="P1065">
        <v>-2.2874733433127403E-2</v>
      </c>
      <c r="Q1065">
        <v>-1.8285050988197327E-2</v>
      </c>
      <c r="R1065">
        <v>-1.3184547424316406E-2</v>
      </c>
      <c r="S1065">
        <v>-8.0846482887864113E-3</v>
      </c>
      <c r="T1065">
        <v>-3.4943607170134783E-3</v>
      </c>
      <c r="U1065" t="s">
        <v>102</v>
      </c>
      <c r="V1065" t="s">
        <v>18</v>
      </c>
      <c r="W1065">
        <v>71.659072875976563</v>
      </c>
    </row>
    <row r="1066" spans="1:23" x14ac:dyDescent="0.25">
      <c r="A1066" s="48" t="str">
        <f t="shared" si="16"/>
        <v>42257AllN/A_5AllAll</v>
      </c>
      <c r="B1066" s="7" t="s">
        <v>18</v>
      </c>
      <c r="C1066" s="35">
        <v>42257</v>
      </c>
      <c r="D1066">
        <v>5</v>
      </c>
      <c r="E1066" t="s">
        <v>32</v>
      </c>
      <c r="F1066">
        <v>0.75317609310150146</v>
      </c>
      <c r="G1066">
        <v>2.6706201024353504E-3</v>
      </c>
      <c r="H1066">
        <v>101363</v>
      </c>
      <c r="I1066">
        <v>0.76954519748687744</v>
      </c>
      <c r="J1066">
        <v>6.6739018075168133E-3</v>
      </c>
      <c r="K1066">
        <v>12689</v>
      </c>
      <c r="L1066">
        <v>-1.6369104385375977E-2</v>
      </c>
      <c r="M1066">
        <v>-2.1733436584472656</v>
      </c>
      <c r="N1066">
        <v>114052</v>
      </c>
      <c r="O1066">
        <v>7.1884053759276867E-3</v>
      </c>
      <c r="P1066">
        <v>-2.5581764057278633E-2</v>
      </c>
      <c r="Q1066">
        <v>-2.1218258887529373E-2</v>
      </c>
      <c r="R1066">
        <v>-1.6369104385375977E-2</v>
      </c>
      <c r="S1066">
        <v>-1.1520524509251118E-2</v>
      </c>
      <c r="T1066">
        <v>-7.1564442478120327E-3</v>
      </c>
      <c r="U1066" t="s">
        <v>18</v>
      </c>
      <c r="V1066" t="s">
        <v>18</v>
      </c>
      <c r="W1066">
        <v>70.772254943847656</v>
      </c>
    </row>
    <row r="1067" spans="1:23" x14ac:dyDescent="0.25">
      <c r="A1067" s="48" t="str">
        <f t="shared" si="16"/>
        <v>42257AllN/A_5SmartAC-onlyAll</v>
      </c>
      <c r="B1067" s="7" t="s">
        <v>18</v>
      </c>
      <c r="C1067" s="35">
        <v>42257</v>
      </c>
      <c r="D1067">
        <v>5</v>
      </c>
      <c r="E1067" t="s">
        <v>32</v>
      </c>
      <c r="F1067">
        <v>0.75317609310150146</v>
      </c>
      <c r="G1067">
        <v>2.6706201024353504E-3</v>
      </c>
      <c r="H1067">
        <v>101363</v>
      </c>
      <c r="I1067">
        <v>0.76954519748687744</v>
      </c>
      <c r="J1067">
        <v>6.6739018075168133E-3</v>
      </c>
      <c r="K1067">
        <v>12689</v>
      </c>
      <c r="L1067">
        <v>-1.6369104385375977E-2</v>
      </c>
      <c r="M1067">
        <v>-2.1733436584472656</v>
      </c>
      <c r="N1067">
        <v>114052</v>
      </c>
      <c r="O1067">
        <v>7.1884053759276867E-3</v>
      </c>
      <c r="P1067">
        <v>-2.5581764057278633E-2</v>
      </c>
      <c r="Q1067">
        <v>-2.1218258887529373E-2</v>
      </c>
      <c r="R1067">
        <v>-1.6369104385375977E-2</v>
      </c>
      <c r="S1067">
        <v>-1.1520524509251118E-2</v>
      </c>
      <c r="T1067">
        <v>-7.1564442478120327E-3</v>
      </c>
      <c r="U1067" t="s">
        <v>102</v>
      </c>
      <c r="V1067" t="s">
        <v>18</v>
      </c>
      <c r="W1067">
        <v>70.772254943847656</v>
      </c>
    </row>
    <row r="1068" spans="1:23" x14ac:dyDescent="0.25">
      <c r="A1068" s="48" t="str">
        <f t="shared" si="16"/>
        <v>42257AllN/A_6AllAll</v>
      </c>
      <c r="B1068" s="7" t="s">
        <v>18</v>
      </c>
      <c r="C1068" s="35">
        <v>42257</v>
      </c>
      <c r="D1068">
        <v>6</v>
      </c>
      <c r="E1068" t="s">
        <v>32</v>
      </c>
      <c r="F1068">
        <v>0.77340376377105713</v>
      </c>
      <c r="G1068">
        <v>2.6589641347527504E-3</v>
      </c>
      <c r="H1068">
        <v>101363</v>
      </c>
      <c r="I1068">
        <v>0.78015142679214478</v>
      </c>
      <c r="J1068">
        <v>6.4609339460730553E-3</v>
      </c>
      <c r="K1068">
        <v>12689</v>
      </c>
      <c r="L1068">
        <v>-6.7476630210876465E-3</v>
      </c>
      <c r="M1068">
        <v>-0.8724631667137146</v>
      </c>
      <c r="N1068">
        <v>114052</v>
      </c>
      <c r="O1068">
        <v>6.9866841658949852E-3</v>
      </c>
      <c r="P1068">
        <v>-1.5701796859502792E-2</v>
      </c>
      <c r="Q1068">
        <v>-1.1460740119218826E-2</v>
      </c>
      <c r="R1068">
        <v>-6.7476630210876465E-3</v>
      </c>
      <c r="S1068">
        <v>-2.0351444836705923E-3</v>
      </c>
      <c r="T1068">
        <v>2.2064715158194304E-3</v>
      </c>
      <c r="U1068" t="s">
        <v>18</v>
      </c>
      <c r="V1068" t="s">
        <v>18</v>
      </c>
      <c r="W1068">
        <v>69.866287231445312</v>
      </c>
    </row>
    <row r="1069" spans="1:23" x14ac:dyDescent="0.25">
      <c r="A1069" s="48" t="str">
        <f t="shared" si="16"/>
        <v>42257AllN/A_6SmartAC-onlyAll</v>
      </c>
      <c r="B1069" s="7" t="s">
        <v>18</v>
      </c>
      <c r="C1069" s="35">
        <v>42257</v>
      </c>
      <c r="D1069">
        <v>6</v>
      </c>
      <c r="E1069" t="s">
        <v>32</v>
      </c>
      <c r="F1069">
        <v>0.77340376377105713</v>
      </c>
      <c r="G1069">
        <v>2.6589641347527504E-3</v>
      </c>
      <c r="H1069">
        <v>101363</v>
      </c>
      <c r="I1069">
        <v>0.78015142679214478</v>
      </c>
      <c r="J1069">
        <v>6.4609339460730553E-3</v>
      </c>
      <c r="K1069">
        <v>12689</v>
      </c>
      <c r="L1069">
        <v>-6.7476630210876465E-3</v>
      </c>
      <c r="M1069">
        <v>-0.8724631667137146</v>
      </c>
      <c r="N1069">
        <v>114052</v>
      </c>
      <c r="O1069">
        <v>6.9866841658949852E-3</v>
      </c>
      <c r="P1069">
        <v>-1.5701796859502792E-2</v>
      </c>
      <c r="Q1069">
        <v>-1.1460740119218826E-2</v>
      </c>
      <c r="R1069">
        <v>-6.7476630210876465E-3</v>
      </c>
      <c r="S1069">
        <v>-2.0351444836705923E-3</v>
      </c>
      <c r="T1069">
        <v>2.2064715158194304E-3</v>
      </c>
      <c r="U1069" t="s">
        <v>102</v>
      </c>
      <c r="V1069" t="s">
        <v>18</v>
      </c>
      <c r="W1069">
        <v>69.866287231445312</v>
      </c>
    </row>
    <row r="1070" spans="1:23" x14ac:dyDescent="0.25">
      <c r="A1070" s="48" t="str">
        <f t="shared" si="16"/>
        <v>42257AllN/A_7AllAll</v>
      </c>
      <c r="B1070" s="7" t="s">
        <v>18</v>
      </c>
      <c r="C1070" s="35">
        <v>42257</v>
      </c>
      <c r="D1070">
        <v>7</v>
      </c>
      <c r="E1070" t="s">
        <v>32</v>
      </c>
      <c r="F1070">
        <v>0.87158852815628052</v>
      </c>
      <c r="G1070">
        <v>2.8428423684090376E-3</v>
      </c>
      <c r="H1070">
        <v>101363</v>
      </c>
      <c r="I1070">
        <v>0.88353389501571655</v>
      </c>
      <c r="J1070">
        <v>7.0825004950165749E-3</v>
      </c>
      <c r="K1070">
        <v>12689</v>
      </c>
      <c r="L1070">
        <v>-1.1945366859436035E-2</v>
      </c>
      <c r="M1070">
        <v>-1.3705282211303711</v>
      </c>
      <c r="N1070">
        <v>114052</v>
      </c>
      <c r="O1070">
        <v>7.631747517734766E-3</v>
      </c>
      <c r="P1070">
        <v>-2.17262152582407E-2</v>
      </c>
      <c r="Q1070">
        <v>-1.7093591392040253E-2</v>
      </c>
      <c r="R1070">
        <v>-1.1945366859436035E-2</v>
      </c>
      <c r="S1070">
        <v>-6.7977532744407654E-3</v>
      </c>
      <c r="T1070">
        <v>-2.1645191591233015E-3</v>
      </c>
      <c r="U1070" t="s">
        <v>18</v>
      </c>
      <c r="V1070" t="s">
        <v>18</v>
      </c>
      <c r="W1070">
        <v>71.016708374023437</v>
      </c>
    </row>
    <row r="1071" spans="1:23" x14ac:dyDescent="0.25">
      <c r="A1071" s="48" t="str">
        <f t="shared" si="16"/>
        <v>42257AllN/A_7SmartAC-onlyAll</v>
      </c>
      <c r="B1071" s="7" t="s">
        <v>18</v>
      </c>
      <c r="C1071" s="35">
        <v>42257</v>
      </c>
      <c r="D1071">
        <v>7</v>
      </c>
      <c r="E1071" t="s">
        <v>32</v>
      </c>
      <c r="F1071">
        <v>0.87158852815628052</v>
      </c>
      <c r="G1071">
        <v>2.8428423684090376E-3</v>
      </c>
      <c r="H1071">
        <v>101363</v>
      </c>
      <c r="I1071">
        <v>0.88353389501571655</v>
      </c>
      <c r="J1071">
        <v>7.0825004950165749E-3</v>
      </c>
      <c r="K1071">
        <v>12689</v>
      </c>
      <c r="L1071">
        <v>-1.1945366859436035E-2</v>
      </c>
      <c r="M1071">
        <v>-1.3705282211303711</v>
      </c>
      <c r="N1071">
        <v>114052</v>
      </c>
      <c r="O1071">
        <v>7.631747517734766E-3</v>
      </c>
      <c r="P1071">
        <v>-2.17262152582407E-2</v>
      </c>
      <c r="Q1071">
        <v>-1.7093591392040253E-2</v>
      </c>
      <c r="R1071">
        <v>-1.1945366859436035E-2</v>
      </c>
      <c r="S1071">
        <v>-6.7977532744407654E-3</v>
      </c>
      <c r="T1071">
        <v>-2.1645191591233015E-3</v>
      </c>
      <c r="U1071" t="s">
        <v>102</v>
      </c>
      <c r="V1071" t="s">
        <v>18</v>
      </c>
      <c r="W1071">
        <v>71.016708374023437</v>
      </c>
    </row>
    <row r="1072" spans="1:23" x14ac:dyDescent="0.25">
      <c r="A1072" s="48" t="str">
        <f t="shared" si="16"/>
        <v>42257AllN/A_8AllAll</v>
      </c>
      <c r="B1072" s="7" t="s">
        <v>18</v>
      </c>
      <c r="C1072" s="35">
        <v>42257</v>
      </c>
      <c r="D1072">
        <v>8</v>
      </c>
      <c r="E1072" t="s">
        <v>32</v>
      </c>
      <c r="F1072">
        <v>0.89176791906356812</v>
      </c>
      <c r="G1072">
        <v>2.9228182975202799E-3</v>
      </c>
      <c r="H1072">
        <v>101363</v>
      </c>
      <c r="I1072">
        <v>0.90578353404998779</v>
      </c>
      <c r="J1072">
        <v>7.2472468018531799E-3</v>
      </c>
      <c r="K1072">
        <v>12689</v>
      </c>
      <c r="L1072">
        <v>-1.4015614986419678E-2</v>
      </c>
      <c r="M1072">
        <v>-1.5716662406921387</v>
      </c>
      <c r="N1072">
        <v>114052</v>
      </c>
      <c r="O1072">
        <v>7.8144390136003494E-3</v>
      </c>
      <c r="P1072">
        <v>-2.4030599743127823E-2</v>
      </c>
      <c r="Q1072">
        <v>-1.9287079572677612E-2</v>
      </c>
      <c r="R1072">
        <v>-1.4015614986419678E-2</v>
      </c>
      <c r="S1072">
        <v>-8.7447762489318848E-3</v>
      </c>
      <c r="T1072">
        <v>-4.0006297640502453E-3</v>
      </c>
      <c r="U1072" t="s">
        <v>18</v>
      </c>
      <c r="V1072" t="s">
        <v>18</v>
      </c>
      <c r="W1072">
        <v>75.646621704101563</v>
      </c>
    </row>
    <row r="1073" spans="1:23" x14ac:dyDescent="0.25">
      <c r="A1073" s="48" t="str">
        <f t="shared" si="16"/>
        <v>42257AllN/A_8SmartAC-onlyAll</v>
      </c>
      <c r="B1073" s="7" t="s">
        <v>18</v>
      </c>
      <c r="C1073" s="35">
        <v>42257</v>
      </c>
      <c r="D1073">
        <v>8</v>
      </c>
      <c r="E1073" t="s">
        <v>32</v>
      </c>
      <c r="F1073">
        <v>0.89176791906356812</v>
      </c>
      <c r="G1073">
        <v>2.9228182975202799E-3</v>
      </c>
      <c r="H1073">
        <v>101363</v>
      </c>
      <c r="I1073">
        <v>0.90578353404998779</v>
      </c>
      <c r="J1073">
        <v>7.2472468018531799E-3</v>
      </c>
      <c r="K1073">
        <v>12689</v>
      </c>
      <c r="L1073">
        <v>-1.4015614986419678E-2</v>
      </c>
      <c r="M1073">
        <v>-1.5716662406921387</v>
      </c>
      <c r="N1073">
        <v>114052</v>
      </c>
      <c r="O1073">
        <v>7.8144390136003494E-3</v>
      </c>
      <c r="P1073">
        <v>-2.4030599743127823E-2</v>
      </c>
      <c r="Q1073">
        <v>-1.9287079572677612E-2</v>
      </c>
      <c r="R1073">
        <v>-1.4015614986419678E-2</v>
      </c>
      <c r="S1073">
        <v>-8.7447762489318848E-3</v>
      </c>
      <c r="T1073">
        <v>-4.0006297640502453E-3</v>
      </c>
      <c r="U1073" t="s">
        <v>102</v>
      </c>
      <c r="V1073" t="s">
        <v>18</v>
      </c>
      <c r="W1073">
        <v>75.646621704101563</v>
      </c>
    </row>
    <row r="1074" spans="1:23" x14ac:dyDescent="0.25">
      <c r="A1074" s="48" t="str">
        <f t="shared" si="16"/>
        <v>42257AllN/A_9AllAll</v>
      </c>
      <c r="B1074" s="7" t="s">
        <v>18</v>
      </c>
      <c r="C1074" s="35">
        <v>42257</v>
      </c>
      <c r="D1074">
        <v>9</v>
      </c>
      <c r="E1074" t="s">
        <v>32</v>
      </c>
      <c r="F1074">
        <v>0.81026953458786011</v>
      </c>
      <c r="G1074">
        <v>3.2519146334379911E-3</v>
      </c>
      <c r="H1074">
        <v>101363</v>
      </c>
      <c r="I1074">
        <v>0.80973315238952637</v>
      </c>
      <c r="J1074">
        <v>7.9021183773875237E-3</v>
      </c>
      <c r="K1074">
        <v>12689</v>
      </c>
      <c r="L1074">
        <v>5.3638219833374023E-4</v>
      </c>
      <c r="M1074">
        <v>6.6197998821735382E-2</v>
      </c>
      <c r="N1074">
        <v>114052</v>
      </c>
      <c r="O1074">
        <v>8.5450820624828339E-3</v>
      </c>
      <c r="P1074">
        <v>-1.041499525308609E-2</v>
      </c>
      <c r="Q1074">
        <v>-5.2279592491686344E-3</v>
      </c>
      <c r="R1074">
        <v>5.3638219833374023E-4</v>
      </c>
      <c r="S1074">
        <v>6.3000400550663471E-3</v>
      </c>
      <c r="T1074">
        <v>1.1487759649753571E-2</v>
      </c>
      <c r="U1074" t="s">
        <v>18</v>
      </c>
      <c r="V1074" t="s">
        <v>18</v>
      </c>
      <c r="W1074">
        <v>81.544746398925781</v>
      </c>
    </row>
    <row r="1075" spans="1:23" x14ac:dyDescent="0.25">
      <c r="A1075" s="48" t="str">
        <f t="shared" si="16"/>
        <v>42257AllN/A_9SmartAC-onlyAll</v>
      </c>
      <c r="B1075" s="7" t="s">
        <v>18</v>
      </c>
      <c r="C1075" s="35">
        <v>42257</v>
      </c>
      <c r="D1075">
        <v>9</v>
      </c>
      <c r="E1075" t="s">
        <v>32</v>
      </c>
      <c r="F1075">
        <v>0.81026953458786011</v>
      </c>
      <c r="G1075">
        <v>3.2519146334379911E-3</v>
      </c>
      <c r="H1075">
        <v>101363</v>
      </c>
      <c r="I1075">
        <v>0.80973315238952637</v>
      </c>
      <c r="J1075">
        <v>7.9021183773875237E-3</v>
      </c>
      <c r="K1075">
        <v>12689</v>
      </c>
      <c r="L1075">
        <v>5.3638219833374023E-4</v>
      </c>
      <c r="M1075">
        <v>6.6197998821735382E-2</v>
      </c>
      <c r="N1075">
        <v>114052</v>
      </c>
      <c r="O1075">
        <v>8.5450820624828339E-3</v>
      </c>
      <c r="P1075">
        <v>-1.041499525308609E-2</v>
      </c>
      <c r="Q1075">
        <v>-5.2279592491686344E-3</v>
      </c>
      <c r="R1075">
        <v>5.3638219833374023E-4</v>
      </c>
      <c r="S1075">
        <v>6.3000400550663471E-3</v>
      </c>
      <c r="T1075">
        <v>1.1487759649753571E-2</v>
      </c>
      <c r="U1075" t="s">
        <v>102</v>
      </c>
      <c r="V1075" t="s">
        <v>18</v>
      </c>
      <c r="W1075">
        <v>81.544746398925781</v>
      </c>
    </row>
    <row r="1076" spans="1:23" x14ac:dyDescent="0.25">
      <c r="A1076" s="48" t="str">
        <f t="shared" si="16"/>
        <v>42257AllN/A_10AllAll</v>
      </c>
      <c r="B1076" s="7" t="s">
        <v>18</v>
      </c>
      <c r="C1076" s="35">
        <v>42257</v>
      </c>
      <c r="D1076">
        <v>10</v>
      </c>
      <c r="E1076" t="s">
        <v>32</v>
      </c>
      <c r="F1076">
        <v>0.79475539922714233</v>
      </c>
      <c r="G1076">
        <v>4.0148855186998844E-3</v>
      </c>
      <c r="H1076">
        <v>101363</v>
      </c>
      <c r="I1076">
        <v>0.79489487409591675</v>
      </c>
      <c r="J1076">
        <v>9.8819918930530548E-3</v>
      </c>
      <c r="K1076">
        <v>12689</v>
      </c>
      <c r="L1076">
        <v>-1.3947486877441406E-4</v>
      </c>
      <c r="M1076">
        <v>-1.7549408599734306E-2</v>
      </c>
      <c r="N1076">
        <v>114052</v>
      </c>
      <c r="O1076">
        <v>1.0666446760296822E-2</v>
      </c>
      <c r="P1076">
        <v>-1.3809593394398689E-2</v>
      </c>
      <c r="Q1076">
        <v>-7.3348465375602245E-3</v>
      </c>
      <c r="R1076">
        <v>-1.3947486877441406E-4</v>
      </c>
      <c r="S1076">
        <v>7.0550432428717613E-3</v>
      </c>
      <c r="T1076">
        <v>1.3530643656849861E-2</v>
      </c>
      <c r="U1076" t="s">
        <v>18</v>
      </c>
      <c r="V1076" t="s">
        <v>18</v>
      </c>
      <c r="W1076">
        <v>86.67999267578125</v>
      </c>
    </row>
    <row r="1077" spans="1:23" x14ac:dyDescent="0.25">
      <c r="A1077" s="48" t="str">
        <f t="shared" si="16"/>
        <v>42257AllN/A_10SmartAC-onlyAll</v>
      </c>
      <c r="B1077" s="7" t="s">
        <v>18</v>
      </c>
      <c r="C1077" s="35">
        <v>42257</v>
      </c>
      <c r="D1077">
        <v>10</v>
      </c>
      <c r="E1077" t="s">
        <v>32</v>
      </c>
      <c r="F1077">
        <v>0.79475539922714233</v>
      </c>
      <c r="G1077">
        <v>4.0148855186998844E-3</v>
      </c>
      <c r="H1077">
        <v>101363</v>
      </c>
      <c r="I1077">
        <v>0.79489487409591675</v>
      </c>
      <c r="J1077">
        <v>9.8819918930530548E-3</v>
      </c>
      <c r="K1077">
        <v>12689</v>
      </c>
      <c r="L1077">
        <v>-1.3947486877441406E-4</v>
      </c>
      <c r="M1077">
        <v>-1.7549408599734306E-2</v>
      </c>
      <c r="N1077">
        <v>114052</v>
      </c>
      <c r="O1077">
        <v>1.0666446760296822E-2</v>
      </c>
      <c r="P1077">
        <v>-1.3809593394398689E-2</v>
      </c>
      <c r="Q1077">
        <v>-7.3348465375602245E-3</v>
      </c>
      <c r="R1077">
        <v>-1.3947486877441406E-4</v>
      </c>
      <c r="S1077">
        <v>7.0550432428717613E-3</v>
      </c>
      <c r="T1077">
        <v>1.3530643656849861E-2</v>
      </c>
      <c r="U1077" t="s">
        <v>102</v>
      </c>
      <c r="V1077" t="s">
        <v>18</v>
      </c>
      <c r="W1077">
        <v>86.67999267578125</v>
      </c>
    </row>
    <row r="1078" spans="1:23" x14ac:dyDescent="0.25">
      <c r="A1078" s="48" t="str">
        <f t="shared" si="16"/>
        <v>42257AllN/A_11AllAll</v>
      </c>
      <c r="B1078" s="7" t="s">
        <v>18</v>
      </c>
      <c r="C1078" s="35">
        <v>42257</v>
      </c>
      <c r="D1078">
        <v>11</v>
      </c>
      <c r="E1078" t="s">
        <v>32</v>
      </c>
      <c r="F1078">
        <v>0.83525538444519043</v>
      </c>
      <c r="G1078">
        <v>4.8893517814576626E-3</v>
      </c>
      <c r="H1078">
        <v>101363</v>
      </c>
      <c r="I1078">
        <v>0.83332675695419312</v>
      </c>
      <c r="J1078">
        <v>1.2314645573496819E-2</v>
      </c>
      <c r="K1078">
        <v>12689</v>
      </c>
      <c r="L1078">
        <v>1.9286274909973145E-3</v>
      </c>
      <c r="M1078">
        <v>0.23090273141860962</v>
      </c>
      <c r="N1078">
        <v>114052</v>
      </c>
      <c r="O1078">
        <v>1.324976421892643E-2</v>
      </c>
      <c r="P1078">
        <v>-1.5052270144224167E-2</v>
      </c>
      <c r="Q1078">
        <v>-7.0093986578285694E-3</v>
      </c>
      <c r="R1078">
        <v>1.9286274909973145E-3</v>
      </c>
      <c r="S1078">
        <v>1.0865593329071999E-2</v>
      </c>
      <c r="T1078">
        <v>1.8909525126218796E-2</v>
      </c>
      <c r="U1078" t="s">
        <v>18</v>
      </c>
      <c r="V1078" t="s">
        <v>18</v>
      </c>
      <c r="W1078">
        <v>91.054428100585938</v>
      </c>
    </row>
    <row r="1079" spans="1:23" x14ac:dyDescent="0.25">
      <c r="A1079" s="48" t="str">
        <f t="shared" si="16"/>
        <v>42257AllN/A_11SmartAC-onlyAll</v>
      </c>
      <c r="B1079" s="7" t="s">
        <v>18</v>
      </c>
      <c r="C1079" s="35">
        <v>42257</v>
      </c>
      <c r="D1079">
        <v>11</v>
      </c>
      <c r="E1079" t="s">
        <v>32</v>
      </c>
      <c r="F1079">
        <v>0.83525538444519043</v>
      </c>
      <c r="G1079">
        <v>4.8893517814576626E-3</v>
      </c>
      <c r="H1079">
        <v>101363</v>
      </c>
      <c r="I1079">
        <v>0.83332675695419312</v>
      </c>
      <c r="J1079">
        <v>1.2314645573496819E-2</v>
      </c>
      <c r="K1079">
        <v>12689</v>
      </c>
      <c r="L1079">
        <v>1.9286274909973145E-3</v>
      </c>
      <c r="M1079">
        <v>0.23090273141860962</v>
      </c>
      <c r="N1079">
        <v>114052</v>
      </c>
      <c r="O1079">
        <v>1.324976421892643E-2</v>
      </c>
      <c r="P1079">
        <v>-1.5052270144224167E-2</v>
      </c>
      <c r="Q1079">
        <v>-7.0093986578285694E-3</v>
      </c>
      <c r="R1079">
        <v>1.9286274909973145E-3</v>
      </c>
      <c r="S1079">
        <v>1.0865593329071999E-2</v>
      </c>
      <c r="T1079">
        <v>1.8909525126218796E-2</v>
      </c>
      <c r="U1079" t="s">
        <v>102</v>
      </c>
      <c r="V1079" t="s">
        <v>18</v>
      </c>
      <c r="W1079">
        <v>91.054428100585938</v>
      </c>
    </row>
    <row r="1080" spans="1:23" x14ac:dyDescent="0.25">
      <c r="A1080" s="48" t="str">
        <f t="shared" si="16"/>
        <v>42257AllN/A_12AllAll</v>
      </c>
      <c r="B1080" s="7" t="s">
        <v>18</v>
      </c>
      <c r="C1080" s="35">
        <v>42257</v>
      </c>
      <c r="D1080">
        <v>12</v>
      </c>
      <c r="E1080" t="s">
        <v>32</v>
      </c>
      <c r="F1080">
        <v>0.98635280132293701</v>
      </c>
      <c r="G1080">
        <v>5.8514364063739777E-3</v>
      </c>
      <c r="H1080">
        <v>101363</v>
      </c>
      <c r="I1080">
        <v>0.972736656665802</v>
      </c>
      <c r="J1080">
        <v>1.4759154990315437E-2</v>
      </c>
      <c r="K1080">
        <v>12689</v>
      </c>
      <c r="L1080">
        <v>1.361614465713501E-2</v>
      </c>
      <c r="M1080">
        <v>1.3804538249969482</v>
      </c>
      <c r="N1080">
        <v>114052</v>
      </c>
      <c r="O1080">
        <v>1.5876775607466698E-2</v>
      </c>
      <c r="P1080">
        <v>-6.7315311171114445E-3</v>
      </c>
      <c r="Q1080">
        <v>2.9059892985969782E-3</v>
      </c>
      <c r="R1080">
        <v>1.361614465713501E-2</v>
      </c>
      <c r="S1080">
        <v>2.4325029924511909E-2</v>
      </c>
      <c r="T1080">
        <v>3.3963821828365326E-2</v>
      </c>
      <c r="U1080" t="s">
        <v>18</v>
      </c>
      <c r="V1080" t="s">
        <v>18</v>
      </c>
      <c r="W1080">
        <v>95.232597351074219</v>
      </c>
    </row>
    <row r="1081" spans="1:23" x14ac:dyDescent="0.25">
      <c r="A1081" s="48" t="str">
        <f t="shared" si="16"/>
        <v>42257AllN/A_12SmartAC-onlyAll</v>
      </c>
      <c r="B1081" s="7" t="s">
        <v>18</v>
      </c>
      <c r="C1081" s="35">
        <v>42257</v>
      </c>
      <c r="D1081">
        <v>12</v>
      </c>
      <c r="E1081" t="s">
        <v>32</v>
      </c>
      <c r="F1081">
        <v>0.98635280132293701</v>
      </c>
      <c r="G1081">
        <v>5.8514364063739777E-3</v>
      </c>
      <c r="H1081">
        <v>101363</v>
      </c>
      <c r="I1081">
        <v>0.972736656665802</v>
      </c>
      <c r="J1081">
        <v>1.4759154990315437E-2</v>
      </c>
      <c r="K1081">
        <v>12689</v>
      </c>
      <c r="L1081">
        <v>1.361614465713501E-2</v>
      </c>
      <c r="M1081">
        <v>1.3804538249969482</v>
      </c>
      <c r="N1081">
        <v>114052</v>
      </c>
      <c r="O1081">
        <v>1.5876775607466698E-2</v>
      </c>
      <c r="P1081">
        <v>-6.7315311171114445E-3</v>
      </c>
      <c r="Q1081">
        <v>2.9059892985969782E-3</v>
      </c>
      <c r="R1081">
        <v>1.361614465713501E-2</v>
      </c>
      <c r="S1081">
        <v>2.4325029924511909E-2</v>
      </c>
      <c r="T1081">
        <v>3.3963821828365326E-2</v>
      </c>
      <c r="U1081" t="s">
        <v>102</v>
      </c>
      <c r="V1081" t="s">
        <v>18</v>
      </c>
      <c r="W1081">
        <v>95.232597351074219</v>
      </c>
    </row>
    <row r="1082" spans="1:23" x14ac:dyDescent="0.25">
      <c r="A1082" s="48" t="str">
        <f t="shared" si="16"/>
        <v>42257AllN/A_13AllAll</v>
      </c>
      <c r="B1082" s="7" t="s">
        <v>18</v>
      </c>
      <c r="C1082" s="35">
        <v>42257</v>
      </c>
      <c r="D1082">
        <v>13</v>
      </c>
      <c r="E1082" t="s">
        <v>32</v>
      </c>
      <c r="F1082">
        <v>1.2615945339202881</v>
      </c>
      <c r="G1082">
        <v>6.6116512753069401E-3</v>
      </c>
      <c r="H1082">
        <v>101363</v>
      </c>
      <c r="I1082">
        <v>1.2528825998306274</v>
      </c>
      <c r="J1082">
        <v>1.6835810616612434E-2</v>
      </c>
      <c r="K1082">
        <v>12689</v>
      </c>
      <c r="L1082">
        <v>8.7119340896606445E-3</v>
      </c>
      <c r="M1082">
        <v>0.69054943323135376</v>
      </c>
      <c r="N1082">
        <v>114052</v>
      </c>
      <c r="O1082">
        <v>1.8087521195411682E-2</v>
      </c>
      <c r="P1082">
        <v>-1.4469033107161522E-2</v>
      </c>
      <c r="Q1082">
        <v>-3.4895460121333599E-3</v>
      </c>
      <c r="R1082">
        <v>8.7119340896606445E-3</v>
      </c>
      <c r="S1082">
        <v>2.0911967381834984E-2</v>
      </c>
      <c r="T1082">
        <v>3.1892899423837662E-2</v>
      </c>
      <c r="U1082" t="s">
        <v>18</v>
      </c>
      <c r="V1082" t="s">
        <v>18</v>
      </c>
      <c r="W1082">
        <v>98.435104370117188</v>
      </c>
    </row>
    <row r="1083" spans="1:23" x14ac:dyDescent="0.25">
      <c r="A1083" s="48" t="str">
        <f t="shared" si="16"/>
        <v>42257AllN/A_13SmartAC-onlyAll</v>
      </c>
      <c r="B1083" s="7" t="s">
        <v>18</v>
      </c>
      <c r="C1083" s="35">
        <v>42257</v>
      </c>
      <c r="D1083">
        <v>13</v>
      </c>
      <c r="E1083" t="s">
        <v>32</v>
      </c>
      <c r="F1083">
        <v>1.2615945339202881</v>
      </c>
      <c r="G1083">
        <v>6.6116512753069401E-3</v>
      </c>
      <c r="H1083">
        <v>101363</v>
      </c>
      <c r="I1083">
        <v>1.2528825998306274</v>
      </c>
      <c r="J1083">
        <v>1.6835810616612434E-2</v>
      </c>
      <c r="K1083">
        <v>12689</v>
      </c>
      <c r="L1083">
        <v>8.7119340896606445E-3</v>
      </c>
      <c r="M1083">
        <v>0.69054943323135376</v>
      </c>
      <c r="N1083">
        <v>114052</v>
      </c>
      <c r="O1083">
        <v>1.8087521195411682E-2</v>
      </c>
      <c r="P1083">
        <v>-1.4469033107161522E-2</v>
      </c>
      <c r="Q1083">
        <v>-3.4895460121333599E-3</v>
      </c>
      <c r="R1083">
        <v>8.7119340896606445E-3</v>
      </c>
      <c r="S1083">
        <v>2.0911967381834984E-2</v>
      </c>
      <c r="T1083">
        <v>3.1892899423837662E-2</v>
      </c>
      <c r="U1083" t="s">
        <v>102</v>
      </c>
      <c r="V1083" t="s">
        <v>18</v>
      </c>
      <c r="W1083">
        <v>98.435104370117188</v>
      </c>
    </row>
    <row r="1084" spans="1:23" x14ac:dyDescent="0.25">
      <c r="A1084" s="48" t="str">
        <f t="shared" si="16"/>
        <v>42257AllN/A_14AllAll</v>
      </c>
      <c r="B1084" s="7" t="s">
        <v>18</v>
      </c>
      <c r="C1084" s="35">
        <v>42257</v>
      </c>
      <c r="D1084">
        <v>14</v>
      </c>
      <c r="E1084" t="s">
        <v>32</v>
      </c>
      <c r="F1084">
        <v>1.6156258583068848</v>
      </c>
      <c r="G1084">
        <v>7.1448865346610546E-3</v>
      </c>
      <c r="H1084">
        <v>101363</v>
      </c>
      <c r="I1084">
        <v>1.6037181615829468</v>
      </c>
      <c r="J1084">
        <v>1.8284626305103302E-2</v>
      </c>
      <c r="K1084">
        <v>12689</v>
      </c>
      <c r="L1084">
        <v>1.1907696723937988E-2</v>
      </c>
      <c r="M1084">
        <v>0.73703306913375854</v>
      </c>
      <c r="N1084">
        <v>114052</v>
      </c>
      <c r="O1084">
        <v>1.9631020724773407E-2</v>
      </c>
      <c r="P1084">
        <v>-1.3251419179141521E-2</v>
      </c>
      <c r="Q1084">
        <v>-1.3349972432479262E-3</v>
      </c>
      <c r="R1084">
        <v>1.1907696723937988E-2</v>
      </c>
      <c r="S1084">
        <v>2.5148820132017136E-2</v>
      </c>
      <c r="T1084">
        <v>3.7066813558340073E-2</v>
      </c>
      <c r="U1084" t="s">
        <v>18</v>
      </c>
      <c r="V1084" t="s">
        <v>18</v>
      </c>
      <c r="W1084">
        <v>100.47322082519531</v>
      </c>
    </row>
    <row r="1085" spans="1:23" x14ac:dyDescent="0.25">
      <c r="A1085" s="48" t="str">
        <f t="shared" si="16"/>
        <v>42257AllN/A_14SmartAC-onlyAll</v>
      </c>
      <c r="B1085" s="7" t="s">
        <v>18</v>
      </c>
      <c r="C1085" s="35">
        <v>42257</v>
      </c>
      <c r="D1085">
        <v>14</v>
      </c>
      <c r="E1085" t="s">
        <v>32</v>
      </c>
      <c r="F1085">
        <v>1.6156258583068848</v>
      </c>
      <c r="G1085">
        <v>7.1448865346610546E-3</v>
      </c>
      <c r="H1085">
        <v>101363</v>
      </c>
      <c r="I1085">
        <v>1.6037181615829468</v>
      </c>
      <c r="J1085">
        <v>1.8284626305103302E-2</v>
      </c>
      <c r="K1085">
        <v>12689</v>
      </c>
      <c r="L1085">
        <v>1.1907696723937988E-2</v>
      </c>
      <c r="M1085">
        <v>0.73703306913375854</v>
      </c>
      <c r="N1085">
        <v>114052</v>
      </c>
      <c r="O1085">
        <v>1.9631020724773407E-2</v>
      </c>
      <c r="P1085">
        <v>-1.3251419179141521E-2</v>
      </c>
      <c r="Q1085">
        <v>-1.3349972432479262E-3</v>
      </c>
      <c r="R1085">
        <v>1.1907696723937988E-2</v>
      </c>
      <c r="S1085">
        <v>2.5148820132017136E-2</v>
      </c>
      <c r="T1085">
        <v>3.7066813558340073E-2</v>
      </c>
      <c r="U1085" t="s">
        <v>102</v>
      </c>
      <c r="V1085" t="s">
        <v>18</v>
      </c>
      <c r="W1085">
        <v>100.47322082519531</v>
      </c>
    </row>
    <row r="1086" spans="1:23" x14ac:dyDescent="0.25">
      <c r="A1086" s="48" t="str">
        <f t="shared" si="16"/>
        <v>42257AllN/A_15AllAll</v>
      </c>
      <c r="B1086" s="7" t="s">
        <v>18</v>
      </c>
      <c r="C1086" s="35">
        <v>42257</v>
      </c>
      <c r="D1086">
        <v>15</v>
      </c>
      <c r="E1086" t="s">
        <v>32</v>
      </c>
      <c r="F1086">
        <v>2.0020351409912109</v>
      </c>
      <c r="G1086">
        <v>7.5150933116674423E-3</v>
      </c>
      <c r="H1086">
        <v>101363</v>
      </c>
      <c r="I1086">
        <v>1.9814538955688477</v>
      </c>
      <c r="J1086">
        <v>1.9178880378603935E-2</v>
      </c>
      <c r="K1086">
        <v>12689</v>
      </c>
      <c r="L1086">
        <v>2.0581245422363281E-2</v>
      </c>
      <c r="M1086">
        <v>1.028016209602356</v>
      </c>
      <c r="N1086">
        <v>114052</v>
      </c>
      <c r="O1086">
        <v>2.0598690956830978E-2</v>
      </c>
      <c r="P1086">
        <v>-5.8180368505418301E-3</v>
      </c>
      <c r="Q1086">
        <v>6.6857803612947464E-3</v>
      </c>
      <c r="R1086">
        <v>2.0581245422363281E-2</v>
      </c>
      <c r="S1086">
        <v>3.4475062042474747E-2</v>
      </c>
      <c r="T1086">
        <v>4.6980526298284531E-2</v>
      </c>
      <c r="U1086" t="s">
        <v>18</v>
      </c>
      <c r="V1086" t="s">
        <v>18</v>
      </c>
      <c r="W1086">
        <v>101.10340881347656</v>
      </c>
    </row>
    <row r="1087" spans="1:23" x14ac:dyDescent="0.25">
      <c r="A1087" s="48" t="str">
        <f t="shared" si="16"/>
        <v>42257AllN/A_15SmartAC-onlyAll</v>
      </c>
      <c r="B1087" s="7" t="s">
        <v>18</v>
      </c>
      <c r="C1087" s="35">
        <v>42257</v>
      </c>
      <c r="D1087">
        <v>15</v>
      </c>
      <c r="E1087" t="s">
        <v>32</v>
      </c>
      <c r="F1087">
        <v>2.0020351409912109</v>
      </c>
      <c r="G1087">
        <v>7.5150933116674423E-3</v>
      </c>
      <c r="H1087">
        <v>101363</v>
      </c>
      <c r="I1087">
        <v>1.9814538955688477</v>
      </c>
      <c r="J1087">
        <v>1.9178880378603935E-2</v>
      </c>
      <c r="K1087">
        <v>12689</v>
      </c>
      <c r="L1087">
        <v>2.0581245422363281E-2</v>
      </c>
      <c r="M1087">
        <v>1.028016209602356</v>
      </c>
      <c r="N1087">
        <v>114052</v>
      </c>
      <c r="O1087">
        <v>2.0598690956830978E-2</v>
      </c>
      <c r="P1087">
        <v>-5.8180368505418301E-3</v>
      </c>
      <c r="Q1087">
        <v>6.6857803612947464E-3</v>
      </c>
      <c r="R1087">
        <v>2.0581245422363281E-2</v>
      </c>
      <c r="S1087">
        <v>3.4475062042474747E-2</v>
      </c>
      <c r="T1087">
        <v>4.6980526298284531E-2</v>
      </c>
      <c r="U1087" t="s">
        <v>102</v>
      </c>
      <c r="V1087" t="s">
        <v>18</v>
      </c>
      <c r="W1087">
        <v>101.10340881347656</v>
      </c>
    </row>
    <row r="1088" spans="1:23" x14ac:dyDescent="0.25">
      <c r="A1088" s="48" t="str">
        <f t="shared" si="16"/>
        <v>42257AllN/A_16AllAll</v>
      </c>
      <c r="B1088" s="7" t="s">
        <v>18</v>
      </c>
      <c r="C1088" s="35">
        <v>42257</v>
      </c>
      <c r="D1088">
        <v>16</v>
      </c>
      <c r="E1088" t="s">
        <v>32</v>
      </c>
      <c r="F1088">
        <v>2.4388630390167236</v>
      </c>
      <c r="G1088">
        <v>7.6137613505125046E-3</v>
      </c>
      <c r="H1088">
        <v>101363</v>
      </c>
      <c r="I1088">
        <v>2.2539272308349609</v>
      </c>
      <c r="J1088">
        <v>1.8504029139876366E-2</v>
      </c>
      <c r="K1088">
        <v>12689</v>
      </c>
      <c r="L1088">
        <v>0.1849358081817627</v>
      </c>
      <c r="M1088">
        <v>7.5828700065612793</v>
      </c>
      <c r="N1088">
        <v>114052</v>
      </c>
      <c r="O1088">
        <v>2.0009210333228111E-2</v>
      </c>
      <c r="P1088">
        <v>0.15929199755191803</v>
      </c>
      <c r="Q1088">
        <v>0.17143799364566803</v>
      </c>
      <c r="R1088">
        <v>0.1849358081817627</v>
      </c>
      <c r="S1088">
        <v>0.19843201339244843</v>
      </c>
      <c r="T1088">
        <v>0.21057961881160736</v>
      </c>
      <c r="U1088" t="s">
        <v>18</v>
      </c>
      <c r="V1088" t="s">
        <v>18</v>
      </c>
      <c r="W1088">
        <v>100.92384338378906</v>
      </c>
    </row>
    <row r="1089" spans="1:23" x14ac:dyDescent="0.25">
      <c r="A1089" s="48" t="str">
        <f t="shared" si="16"/>
        <v>42257AllN/A_16SmartAC-onlyAll</v>
      </c>
      <c r="B1089" s="7" t="s">
        <v>18</v>
      </c>
      <c r="C1089" s="35">
        <v>42257</v>
      </c>
      <c r="D1089">
        <v>16</v>
      </c>
      <c r="E1089" t="s">
        <v>32</v>
      </c>
      <c r="F1089">
        <v>2.4388630390167236</v>
      </c>
      <c r="G1089">
        <v>7.6137613505125046E-3</v>
      </c>
      <c r="H1089">
        <v>101363</v>
      </c>
      <c r="I1089">
        <v>2.2539272308349609</v>
      </c>
      <c r="J1089">
        <v>1.8504029139876366E-2</v>
      </c>
      <c r="K1089">
        <v>12689</v>
      </c>
      <c r="L1089">
        <v>0.1849358081817627</v>
      </c>
      <c r="M1089">
        <v>7.5828700065612793</v>
      </c>
      <c r="N1089">
        <v>114052</v>
      </c>
      <c r="O1089">
        <v>2.0009210333228111E-2</v>
      </c>
      <c r="P1089">
        <v>0.15929199755191803</v>
      </c>
      <c r="Q1089">
        <v>0.17143799364566803</v>
      </c>
      <c r="R1089">
        <v>0.1849358081817627</v>
      </c>
      <c r="S1089">
        <v>0.19843201339244843</v>
      </c>
      <c r="T1089">
        <v>0.21057961881160736</v>
      </c>
      <c r="U1089" t="s">
        <v>102</v>
      </c>
      <c r="V1089" t="s">
        <v>18</v>
      </c>
      <c r="W1089">
        <v>100.92384338378906</v>
      </c>
    </row>
    <row r="1090" spans="1:23" x14ac:dyDescent="0.25">
      <c r="A1090" s="48" t="str">
        <f t="shared" ref="A1090:A1153" si="17">CONCATENATE(C1090,B1090,E1090,"_",D1090,U1090,V1090)</f>
        <v>42257AllN/A_17AllAll</v>
      </c>
      <c r="B1090" s="7" t="s">
        <v>18</v>
      </c>
      <c r="C1090" s="35">
        <v>42257</v>
      </c>
      <c r="D1090">
        <v>17</v>
      </c>
      <c r="E1090" t="s">
        <v>32</v>
      </c>
      <c r="F1090">
        <v>2.7934994697570801</v>
      </c>
      <c r="G1090">
        <v>7.5489012524485588E-3</v>
      </c>
      <c r="H1090">
        <v>101363</v>
      </c>
      <c r="I1090">
        <v>2.2580184936523437</v>
      </c>
      <c r="J1090">
        <v>1.638178713619709E-2</v>
      </c>
      <c r="K1090">
        <v>12689</v>
      </c>
      <c r="L1090">
        <v>0.53548097610473633</v>
      </c>
      <c r="M1090">
        <v>19.1688232421875</v>
      </c>
      <c r="N1090">
        <v>114052</v>
      </c>
      <c r="O1090">
        <v>1.8037429079413414E-2</v>
      </c>
      <c r="P1090">
        <v>0.51236420869827271</v>
      </c>
      <c r="Q1090">
        <v>0.52331328392028809</v>
      </c>
      <c r="R1090">
        <v>0.53548097610473633</v>
      </c>
      <c r="S1090">
        <v>0.54764723777770996</v>
      </c>
      <c r="T1090">
        <v>0.55859774351119995</v>
      </c>
      <c r="U1090" t="s">
        <v>18</v>
      </c>
      <c r="V1090" t="s">
        <v>18</v>
      </c>
      <c r="W1090">
        <v>99.23236083984375</v>
      </c>
    </row>
    <row r="1091" spans="1:23" x14ac:dyDescent="0.25">
      <c r="A1091" s="48" t="str">
        <f t="shared" si="17"/>
        <v>42257AllN/A_17SmartAC-onlyAll</v>
      </c>
      <c r="B1091" s="7" t="s">
        <v>18</v>
      </c>
      <c r="C1091" s="35">
        <v>42257</v>
      </c>
      <c r="D1091">
        <v>17</v>
      </c>
      <c r="E1091" t="s">
        <v>32</v>
      </c>
      <c r="F1091">
        <v>2.7934994697570801</v>
      </c>
      <c r="G1091">
        <v>7.5489012524485588E-3</v>
      </c>
      <c r="H1091">
        <v>101363</v>
      </c>
      <c r="I1091">
        <v>2.2580184936523437</v>
      </c>
      <c r="J1091">
        <v>1.638178713619709E-2</v>
      </c>
      <c r="K1091">
        <v>12689</v>
      </c>
      <c r="L1091">
        <v>0.53548097610473633</v>
      </c>
      <c r="M1091">
        <v>19.1688232421875</v>
      </c>
      <c r="N1091">
        <v>114052</v>
      </c>
      <c r="O1091">
        <v>1.8037429079413414E-2</v>
      </c>
      <c r="P1091">
        <v>0.51236420869827271</v>
      </c>
      <c r="Q1091">
        <v>0.52331328392028809</v>
      </c>
      <c r="R1091">
        <v>0.53548097610473633</v>
      </c>
      <c r="S1091">
        <v>0.54764723777770996</v>
      </c>
      <c r="T1091">
        <v>0.55859774351119995</v>
      </c>
      <c r="U1091" t="s">
        <v>102</v>
      </c>
      <c r="V1091" t="s">
        <v>18</v>
      </c>
      <c r="W1091">
        <v>99.23236083984375</v>
      </c>
    </row>
    <row r="1092" spans="1:23" x14ac:dyDescent="0.25">
      <c r="A1092" s="48" t="str">
        <f t="shared" si="17"/>
        <v>42257AllN/A_18AllAll</v>
      </c>
      <c r="B1092" s="7" t="s">
        <v>18</v>
      </c>
      <c r="C1092" s="35">
        <v>42257</v>
      </c>
      <c r="D1092">
        <v>18</v>
      </c>
      <c r="E1092" t="s">
        <v>32</v>
      </c>
      <c r="F1092">
        <v>3.0076239109039307</v>
      </c>
      <c r="G1092">
        <v>7.3913563974201679E-3</v>
      </c>
      <c r="H1092">
        <v>101363</v>
      </c>
      <c r="I1092">
        <v>2.4680452346801758</v>
      </c>
      <c r="J1092">
        <v>1.58561822026968E-2</v>
      </c>
      <c r="K1092">
        <v>12689</v>
      </c>
      <c r="L1092">
        <v>0.53957867622375488</v>
      </c>
      <c r="M1092">
        <v>17.940364837646484</v>
      </c>
      <c r="N1092">
        <v>114052</v>
      </c>
      <c r="O1092">
        <v>1.7494304105639458E-2</v>
      </c>
      <c r="P1092">
        <v>0.51715797185897827</v>
      </c>
      <c r="Q1092">
        <v>0.52777737379074097</v>
      </c>
      <c r="R1092">
        <v>0.53957867622375488</v>
      </c>
      <c r="S1092">
        <v>0.55137860774993896</v>
      </c>
      <c r="T1092">
        <v>0.56199938058853149</v>
      </c>
      <c r="U1092" t="s">
        <v>18</v>
      </c>
      <c r="V1092" t="s">
        <v>18</v>
      </c>
      <c r="W1092">
        <v>95.53875732421875</v>
      </c>
    </row>
    <row r="1093" spans="1:23" x14ac:dyDescent="0.25">
      <c r="A1093" s="48" t="str">
        <f t="shared" si="17"/>
        <v>42257AllN/A_18SmartAC-onlyAll</v>
      </c>
      <c r="B1093" s="7" t="s">
        <v>18</v>
      </c>
      <c r="C1093" s="35">
        <v>42257</v>
      </c>
      <c r="D1093">
        <v>18</v>
      </c>
      <c r="E1093" t="s">
        <v>32</v>
      </c>
      <c r="F1093">
        <v>3.0076239109039307</v>
      </c>
      <c r="G1093">
        <v>7.3913563974201679E-3</v>
      </c>
      <c r="H1093">
        <v>101363</v>
      </c>
      <c r="I1093">
        <v>2.4680452346801758</v>
      </c>
      <c r="J1093">
        <v>1.58561822026968E-2</v>
      </c>
      <c r="K1093">
        <v>12689</v>
      </c>
      <c r="L1093">
        <v>0.53957867622375488</v>
      </c>
      <c r="M1093">
        <v>17.940364837646484</v>
      </c>
      <c r="N1093">
        <v>114052</v>
      </c>
      <c r="O1093">
        <v>1.7494304105639458E-2</v>
      </c>
      <c r="P1093">
        <v>0.51715797185897827</v>
      </c>
      <c r="Q1093">
        <v>0.52777737379074097</v>
      </c>
      <c r="R1093">
        <v>0.53957867622375488</v>
      </c>
      <c r="S1093">
        <v>0.55137860774993896</v>
      </c>
      <c r="T1093">
        <v>0.56199938058853149</v>
      </c>
      <c r="U1093" t="s">
        <v>102</v>
      </c>
      <c r="V1093" t="s">
        <v>18</v>
      </c>
      <c r="W1093">
        <v>95.53875732421875</v>
      </c>
    </row>
    <row r="1094" spans="1:23" x14ac:dyDescent="0.25">
      <c r="A1094" s="48" t="str">
        <f t="shared" si="17"/>
        <v>42257AllN/A_19AllAll</v>
      </c>
      <c r="B1094" s="7" t="s">
        <v>18</v>
      </c>
      <c r="C1094" s="35">
        <v>42257</v>
      </c>
      <c r="D1094">
        <v>19</v>
      </c>
      <c r="E1094" t="s">
        <v>32</v>
      </c>
      <c r="F1094">
        <v>3.0333418846130371</v>
      </c>
      <c r="G1094">
        <v>7.1465596556663513E-3</v>
      </c>
      <c r="H1094">
        <v>101363</v>
      </c>
      <c r="I1094">
        <v>2.5733599662780762</v>
      </c>
      <c r="J1094">
        <v>1.5531241893768311E-2</v>
      </c>
      <c r="K1094">
        <v>12689</v>
      </c>
      <c r="L1094">
        <v>0.45998191833496094</v>
      </c>
      <c r="M1094">
        <v>15.164196014404297</v>
      </c>
      <c r="N1094">
        <v>114052</v>
      </c>
      <c r="O1094">
        <v>1.7096571624279022E-2</v>
      </c>
      <c r="P1094">
        <v>0.43807095289230347</v>
      </c>
      <c r="Q1094">
        <v>0.44844892621040344</v>
      </c>
      <c r="R1094">
        <v>0.45998191833496094</v>
      </c>
      <c r="S1094">
        <v>0.47151356935501099</v>
      </c>
      <c r="T1094">
        <v>0.48189288377761841</v>
      </c>
      <c r="U1094" t="s">
        <v>18</v>
      </c>
      <c r="V1094" t="s">
        <v>18</v>
      </c>
      <c r="W1094">
        <v>90.489013671875</v>
      </c>
    </row>
    <row r="1095" spans="1:23" x14ac:dyDescent="0.25">
      <c r="A1095" s="48" t="str">
        <f t="shared" si="17"/>
        <v>42257AllN/A_19SmartAC-onlyAll</v>
      </c>
      <c r="B1095" s="7" t="s">
        <v>18</v>
      </c>
      <c r="C1095" s="35">
        <v>42257</v>
      </c>
      <c r="D1095">
        <v>19</v>
      </c>
      <c r="E1095" t="s">
        <v>32</v>
      </c>
      <c r="F1095">
        <v>3.0333418846130371</v>
      </c>
      <c r="G1095">
        <v>7.1465596556663513E-3</v>
      </c>
      <c r="H1095">
        <v>101363</v>
      </c>
      <c r="I1095">
        <v>2.5733599662780762</v>
      </c>
      <c r="J1095">
        <v>1.5531241893768311E-2</v>
      </c>
      <c r="K1095">
        <v>12689</v>
      </c>
      <c r="L1095">
        <v>0.45998191833496094</v>
      </c>
      <c r="M1095">
        <v>15.164196014404297</v>
      </c>
      <c r="N1095">
        <v>114052</v>
      </c>
      <c r="O1095">
        <v>1.7096571624279022E-2</v>
      </c>
      <c r="P1095">
        <v>0.43807095289230347</v>
      </c>
      <c r="Q1095">
        <v>0.44844892621040344</v>
      </c>
      <c r="R1095">
        <v>0.45998191833496094</v>
      </c>
      <c r="S1095">
        <v>0.47151356935501099</v>
      </c>
      <c r="T1095">
        <v>0.48189288377761841</v>
      </c>
      <c r="U1095" t="s">
        <v>102</v>
      </c>
      <c r="V1095" t="s">
        <v>18</v>
      </c>
      <c r="W1095">
        <v>90.489013671875</v>
      </c>
    </row>
    <row r="1096" spans="1:23" x14ac:dyDescent="0.25">
      <c r="A1096" s="48" t="str">
        <f t="shared" si="17"/>
        <v>42257AllN/A_20AllAll</v>
      </c>
      <c r="B1096" s="7" t="s">
        <v>18</v>
      </c>
      <c r="C1096" s="35">
        <v>42257</v>
      </c>
      <c r="D1096">
        <v>20</v>
      </c>
      <c r="E1096" t="s">
        <v>32</v>
      </c>
      <c r="F1096">
        <v>2.8598721027374268</v>
      </c>
      <c r="G1096">
        <v>6.8019102327525616E-3</v>
      </c>
      <c r="H1096">
        <v>101363</v>
      </c>
      <c r="I1096">
        <v>3.2470202445983887</v>
      </c>
      <c r="J1096">
        <v>1.8520541489124298E-2</v>
      </c>
      <c r="K1096">
        <v>12689</v>
      </c>
      <c r="L1096">
        <v>-0.38714814186096191</v>
      </c>
      <c r="M1096">
        <v>-13.537253379821777</v>
      </c>
      <c r="N1096">
        <v>114052</v>
      </c>
      <c r="O1096">
        <v>1.9730089232325554E-2</v>
      </c>
      <c r="P1096">
        <v>-0.41243422031402588</v>
      </c>
      <c r="Q1096">
        <v>-0.40045768022537231</v>
      </c>
      <c r="R1096">
        <v>-0.38714814186096191</v>
      </c>
      <c r="S1096">
        <v>-0.37384018301963806</v>
      </c>
      <c r="T1096">
        <v>-0.36186206340789795</v>
      </c>
      <c r="U1096" t="s">
        <v>18</v>
      </c>
      <c r="V1096" t="s">
        <v>18</v>
      </c>
      <c r="W1096">
        <v>87.19305419921875</v>
      </c>
    </row>
    <row r="1097" spans="1:23" x14ac:dyDescent="0.25">
      <c r="A1097" s="48" t="str">
        <f t="shared" si="17"/>
        <v>42257AllN/A_20SmartAC-onlyAll</v>
      </c>
      <c r="B1097" s="7" t="s">
        <v>18</v>
      </c>
      <c r="C1097" s="35">
        <v>42257</v>
      </c>
      <c r="D1097">
        <v>20</v>
      </c>
      <c r="E1097" t="s">
        <v>32</v>
      </c>
      <c r="F1097">
        <v>2.8598721027374268</v>
      </c>
      <c r="G1097">
        <v>6.8019102327525616E-3</v>
      </c>
      <c r="H1097">
        <v>101363</v>
      </c>
      <c r="I1097">
        <v>3.2470202445983887</v>
      </c>
      <c r="J1097">
        <v>1.8520541489124298E-2</v>
      </c>
      <c r="K1097">
        <v>12689</v>
      </c>
      <c r="L1097">
        <v>-0.38714814186096191</v>
      </c>
      <c r="M1097">
        <v>-13.537253379821777</v>
      </c>
      <c r="N1097">
        <v>114052</v>
      </c>
      <c r="O1097">
        <v>1.9730089232325554E-2</v>
      </c>
      <c r="P1097">
        <v>-0.41243422031402588</v>
      </c>
      <c r="Q1097">
        <v>-0.40045768022537231</v>
      </c>
      <c r="R1097">
        <v>-0.38714814186096191</v>
      </c>
      <c r="S1097">
        <v>-0.37384018301963806</v>
      </c>
      <c r="T1097">
        <v>-0.36186206340789795</v>
      </c>
      <c r="U1097" t="s">
        <v>102</v>
      </c>
      <c r="V1097" t="s">
        <v>18</v>
      </c>
      <c r="W1097">
        <v>87.19305419921875</v>
      </c>
    </row>
    <row r="1098" spans="1:23" x14ac:dyDescent="0.25">
      <c r="A1098" s="48" t="str">
        <f t="shared" si="17"/>
        <v>42257AllN/A_21AllAll</v>
      </c>
      <c r="B1098" s="7" t="s">
        <v>18</v>
      </c>
      <c r="C1098" s="35">
        <v>42257</v>
      </c>
      <c r="D1098">
        <v>21</v>
      </c>
      <c r="E1098" t="s">
        <v>32</v>
      </c>
      <c r="F1098">
        <v>2.6296029090881348</v>
      </c>
      <c r="G1098">
        <v>6.4371661283075809E-3</v>
      </c>
      <c r="H1098">
        <v>101363</v>
      </c>
      <c r="I1098">
        <v>2.9979126453399658</v>
      </c>
      <c r="J1098">
        <v>1.8147177994251251E-2</v>
      </c>
      <c r="K1098">
        <v>12689</v>
      </c>
      <c r="L1098">
        <v>-0.36830973625183105</v>
      </c>
      <c r="M1098">
        <v>-14.006287574768066</v>
      </c>
      <c r="N1098">
        <v>114052</v>
      </c>
      <c r="O1098">
        <v>1.9255056977272034E-2</v>
      </c>
      <c r="P1098">
        <v>-0.39298701286315918</v>
      </c>
      <c r="Q1098">
        <v>-0.38129881024360657</v>
      </c>
      <c r="R1098">
        <v>-0.36830973625183105</v>
      </c>
      <c r="S1098">
        <v>-0.3553222119808197</v>
      </c>
      <c r="T1098">
        <v>-0.34363245964050293</v>
      </c>
      <c r="U1098" t="s">
        <v>18</v>
      </c>
      <c r="V1098" t="s">
        <v>18</v>
      </c>
      <c r="W1098">
        <v>83.968124389648438</v>
      </c>
    </row>
    <row r="1099" spans="1:23" x14ac:dyDescent="0.25">
      <c r="A1099" s="48" t="str">
        <f t="shared" si="17"/>
        <v>42257AllN/A_21SmartAC-onlyAll</v>
      </c>
      <c r="B1099" s="7" t="s">
        <v>18</v>
      </c>
      <c r="C1099" s="35">
        <v>42257</v>
      </c>
      <c r="D1099">
        <v>21</v>
      </c>
      <c r="E1099" t="s">
        <v>32</v>
      </c>
      <c r="F1099">
        <v>2.6296029090881348</v>
      </c>
      <c r="G1099">
        <v>6.4371661283075809E-3</v>
      </c>
      <c r="H1099">
        <v>101363</v>
      </c>
      <c r="I1099">
        <v>2.9979126453399658</v>
      </c>
      <c r="J1099">
        <v>1.8147177994251251E-2</v>
      </c>
      <c r="K1099">
        <v>12689</v>
      </c>
      <c r="L1099">
        <v>-0.36830973625183105</v>
      </c>
      <c r="M1099">
        <v>-14.006287574768066</v>
      </c>
      <c r="N1099">
        <v>114052</v>
      </c>
      <c r="O1099">
        <v>1.9255056977272034E-2</v>
      </c>
      <c r="P1099">
        <v>-0.39298701286315918</v>
      </c>
      <c r="Q1099">
        <v>-0.38129881024360657</v>
      </c>
      <c r="R1099">
        <v>-0.36830973625183105</v>
      </c>
      <c r="S1099">
        <v>-0.3553222119808197</v>
      </c>
      <c r="T1099">
        <v>-0.34363245964050293</v>
      </c>
      <c r="U1099" t="s">
        <v>102</v>
      </c>
      <c r="V1099" t="s">
        <v>18</v>
      </c>
      <c r="W1099">
        <v>83.968124389648438</v>
      </c>
    </row>
    <row r="1100" spans="1:23" x14ac:dyDescent="0.25">
      <c r="A1100" s="48" t="str">
        <f t="shared" si="17"/>
        <v>42257AllN/A_22AllAll</v>
      </c>
      <c r="B1100" s="7" t="s">
        <v>18</v>
      </c>
      <c r="C1100" s="35">
        <v>42257</v>
      </c>
      <c r="D1100">
        <v>22</v>
      </c>
      <c r="E1100" t="s">
        <v>32</v>
      </c>
      <c r="F1100">
        <v>2.2700226306915283</v>
      </c>
      <c r="G1100">
        <v>5.9302086010575294E-3</v>
      </c>
      <c r="H1100">
        <v>101363</v>
      </c>
      <c r="I1100">
        <v>2.4861609935760498</v>
      </c>
      <c r="J1100">
        <v>1.6201436519622803E-2</v>
      </c>
      <c r="K1100">
        <v>12689</v>
      </c>
      <c r="L1100">
        <v>-0.21613836288452148</v>
      </c>
      <c r="M1100">
        <v>-9.521418571472168</v>
      </c>
      <c r="N1100">
        <v>114052</v>
      </c>
      <c r="O1100">
        <v>1.7252650111913681E-2</v>
      </c>
      <c r="P1100">
        <v>-0.23824936151504517</v>
      </c>
      <c r="Q1100">
        <v>-0.2277766615152359</v>
      </c>
      <c r="R1100">
        <v>-0.21613836288452148</v>
      </c>
      <c r="S1100">
        <v>-0.2045014500617981</v>
      </c>
      <c r="T1100">
        <v>-0.1940273642539978</v>
      </c>
      <c r="U1100" t="s">
        <v>18</v>
      </c>
      <c r="V1100" t="s">
        <v>18</v>
      </c>
      <c r="W1100">
        <v>81.134529113769531</v>
      </c>
    </row>
    <row r="1101" spans="1:23" x14ac:dyDescent="0.25">
      <c r="A1101" s="48" t="str">
        <f t="shared" si="17"/>
        <v>42257AllN/A_22SmartAC-onlyAll</v>
      </c>
      <c r="B1101" s="7" t="s">
        <v>18</v>
      </c>
      <c r="C1101" s="35">
        <v>42257</v>
      </c>
      <c r="D1101">
        <v>22</v>
      </c>
      <c r="E1101" t="s">
        <v>32</v>
      </c>
      <c r="F1101">
        <v>2.2700226306915283</v>
      </c>
      <c r="G1101">
        <v>5.9302086010575294E-3</v>
      </c>
      <c r="H1101">
        <v>101363</v>
      </c>
      <c r="I1101">
        <v>2.4861609935760498</v>
      </c>
      <c r="J1101">
        <v>1.6201436519622803E-2</v>
      </c>
      <c r="K1101">
        <v>12689</v>
      </c>
      <c r="L1101">
        <v>-0.21613836288452148</v>
      </c>
      <c r="M1101">
        <v>-9.521418571472168</v>
      </c>
      <c r="N1101">
        <v>114052</v>
      </c>
      <c r="O1101">
        <v>1.7252650111913681E-2</v>
      </c>
      <c r="P1101">
        <v>-0.23824936151504517</v>
      </c>
      <c r="Q1101">
        <v>-0.2277766615152359</v>
      </c>
      <c r="R1101">
        <v>-0.21613836288452148</v>
      </c>
      <c r="S1101">
        <v>-0.2045014500617981</v>
      </c>
      <c r="T1101">
        <v>-0.1940273642539978</v>
      </c>
      <c r="U1101" t="s">
        <v>102</v>
      </c>
      <c r="V1101" t="s">
        <v>18</v>
      </c>
      <c r="W1101">
        <v>81.134529113769531</v>
      </c>
    </row>
    <row r="1102" spans="1:23" x14ac:dyDescent="0.25">
      <c r="A1102" s="48" t="str">
        <f t="shared" si="17"/>
        <v>42257AllN/A_23AllAll</v>
      </c>
      <c r="B1102" s="7" t="s">
        <v>18</v>
      </c>
      <c r="C1102" s="35">
        <v>42257</v>
      </c>
      <c r="D1102">
        <v>23</v>
      </c>
      <c r="E1102" t="s">
        <v>32</v>
      </c>
      <c r="F1102">
        <v>1.8142187595367432</v>
      </c>
      <c r="G1102">
        <v>5.2328533492982388E-3</v>
      </c>
      <c r="H1102">
        <v>101363</v>
      </c>
      <c r="I1102">
        <v>1.9308254718780518</v>
      </c>
      <c r="J1102">
        <v>1.3933283276855946E-2</v>
      </c>
      <c r="K1102">
        <v>12689</v>
      </c>
      <c r="L1102">
        <v>-0.11660671234130859</v>
      </c>
      <c r="M1102">
        <v>-6.4273786544799805</v>
      </c>
      <c r="N1102">
        <v>114052</v>
      </c>
      <c r="O1102">
        <v>1.4883519150316715E-2</v>
      </c>
      <c r="P1102">
        <v>-0.13568143546581268</v>
      </c>
      <c r="Q1102">
        <v>-0.12664683163166046</v>
      </c>
      <c r="R1102">
        <v>-0.11660671234130859</v>
      </c>
      <c r="S1102">
        <v>-0.10656777769327164</v>
      </c>
      <c r="T1102">
        <v>-9.7531996667385101E-2</v>
      </c>
      <c r="U1102" t="s">
        <v>18</v>
      </c>
      <c r="V1102" t="s">
        <v>18</v>
      </c>
      <c r="W1102">
        <v>79.365478515625</v>
      </c>
    </row>
    <row r="1103" spans="1:23" x14ac:dyDescent="0.25">
      <c r="A1103" s="48" t="str">
        <f t="shared" si="17"/>
        <v>42257AllN/A_23SmartAC-onlyAll</v>
      </c>
      <c r="B1103" s="7" t="s">
        <v>18</v>
      </c>
      <c r="C1103" s="35">
        <v>42257</v>
      </c>
      <c r="D1103">
        <v>23</v>
      </c>
      <c r="E1103" t="s">
        <v>32</v>
      </c>
      <c r="F1103">
        <v>1.8142187595367432</v>
      </c>
      <c r="G1103">
        <v>5.2328533492982388E-3</v>
      </c>
      <c r="H1103">
        <v>101363</v>
      </c>
      <c r="I1103">
        <v>1.9308254718780518</v>
      </c>
      <c r="J1103">
        <v>1.3933283276855946E-2</v>
      </c>
      <c r="K1103">
        <v>12689</v>
      </c>
      <c r="L1103">
        <v>-0.11660671234130859</v>
      </c>
      <c r="M1103">
        <v>-6.4273786544799805</v>
      </c>
      <c r="N1103">
        <v>114052</v>
      </c>
      <c r="O1103">
        <v>1.4883519150316715E-2</v>
      </c>
      <c r="P1103">
        <v>-0.13568143546581268</v>
      </c>
      <c r="Q1103">
        <v>-0.12664683163166046</v>
      </c>
      <c r="R1103">
        <v>-0.11660671234130859</v>
      </c>
      <c r="S1103">
        <v>-0.10656777769327164</v>
      </c>
      <c r="T1103">
        <v>-9.7531996667385101E-2</v>
      </c>
      <c r="U1103" t="s">
        <v>102</v>
      </c>
      <c r="V1103" t="s">
        <v>18</v>
      </c>
      <c r="W1103">
        <v>79.365478515625</v>
      </c>
    </row>
    <row r="1104" spans="1:23" x14ac:dyDescent="0.25">
      <c r="A1104" s="48" t="str">
        <f t="shared" si="17"/>
        <v>42257AllN/A_24AllAll</v>
      </c>
      <c r="B1104" s="7" t="s">
        <v>18</v>
      </c>
      <c r="C1104" s="35">
        <v>42257</v>
      </c>
      <c r="D1104">
        <v>24</v>
      </c>
      <c r="E1104" t="s">
        <v>32</v>
      </c>
      <c r="F1104">
        <v>1.4202274084091187</v>
      </c>
      <c r="G1104">
        <v>4.5773684978485107E-3</v>
      </c>
      <c r="H1104">
        <v>101363</v>
      </c>
      <c r="I1104">
        <v>1.4983508586883545</v>
      </c>
      <c r="J1104">
        <v>1.2302158400416374E-2</v>
      </c>
      <c r="K1104">
        <v>12689</v>
      </c>
      <c r="L1104">
        <v>-7.812345027923584E-2</v>
      </c>
      <c r="M1104">
        <v>-5.5007705688476562</v>
      </c>
      <c r="N1104">
        <v>114052</v>
      </c>
      <c r="O1104">
        <v>1.3126133941113949E-2</v>
      </c>
      <c r="P1104">
        <v>-9.4945900142192841E-2</v>
      </c>
      <c r="Q1104">
        <v>-8.697807788848877E-2</v>
      </c>
      <c r="R1104">
        <v>-7.812345027923584E-2</v>
      </c>
      <c r="S1104">
        <v>-6.9269873201847076E-2</v>
      </c>
      <c r="T1104">
        <v>-6.1300996690988541E-2</v>
      </c>
      <c r="U1104" t="s">
        <v>18</v>
      </c>
      <c r="V1104" t="s">
        <v>18</v>
      </c>
      <c r="W1104">
        <v>77.715377807617188</v>
      </c>
    </row>
    <row r="1105" spans="1:23" x14ac:dyDescent="0.25">
      <c r="A1105" s="48" t="str">
        <f t="shared" si="17"/>
        <v>42257AllN/A_24SmartAC-onlyAll</v>
      </c>
      <c r="B1105" s="7" t="s">
        <v>18</v>
      </c>
      <c r="C1105" s="35">
        <v>42257</v>
      </c>
      <c r="D1105">
        <v>24</v>
      </c>
      <c r="E1105" t="s">
        <v>32</v>
      </c>
      <c r="F1105">
        <v>1.4202274084091187</v>
      </c>
      <c r="G1105">
        <v>4.5773684978485107E-3</v>
      </c>
      <c r="H1105">
        <v>101363</v>
      </c>
      <c r="I1105">
        <v>1.4983508586883545</v>
      </c>
      <c r="J1105">
        <v>1.2302158400416374E-2</v>
      </c>
      <c r="K1105">
        <v>12689</v>
      </c>
      <c r="L1105">
        <v>-7.812345027923584E-2</v>
      </c>
      <c r="M1105">
        <v>-5.5007705688476562</v>
      </c>
      <c r="N1105">
        <v>114052</v>
      </c>
      <c r="O1105">
        <v>1.3126133941113949E-2</v>
      </c>
      <c r="P1105">
        <v>-9.4945900142192841E-2</v>
      </c>
      <c r="Q1105">
        <v>-8.697807788848877E-2</v>
      </c>
      <c r="R1105">
        <v>-7.812345027923584E-2</v>
      </c>
      <c r="S1105">
        <v>-6.9269873201847076E-2</v>
      </c>
      <c r="T1105">
        <v>-6.1300996690988541E-2</v>
      </c>
      <c r="U1105" t="s">
        <v>102</v>
      </c>
      <c r="V1105" t="s">
        <v>18</v>
      </c>
      <c r="W1105">
        <v>77.715377807617188</v>
      </c>
    </row>
    <row r="1106" spans="1:23" x14ac:dyDescent="0.25">
      <c r="A1106" s="48" t="str">
        <f t="shared" si="17"/>
        <v>42258AllN/A_1AllAll</v>
      </c>
      <c r="B1106" s="7" t="s">
        <v>18</v>
      </c>
      <c r="C1106" s="35">
        <v>42258</v>
      </c>
      <c r="D1106">
        <v>1</v>
      </c>
      <c r="E1106" t="s">
        <v>32</v>
      </c>
      <c r="F1106">
        <v>1.1677801609039307</v>
      </c>
      <c r="G1106">
        <v>4.1036335751414299E-3</v>
      </c>
      <c r="H1106">
        <v>101876</v>
      </c>
      <c r="I1106">
        <v>1.1714411973953247</v>
      </c>
      <c r="J1106">
        <v>1.0272975079715252E-2</v>
      </c>
      <c r="K1106">
        <v>12410</v>
      </c>
      <c r="L1106">
        <v>-3.661036491394043E-3</v>
      </c>
      <c r="M1106">
        <v>-0.3135039210319519</v>
      </c>
      <c r="N1106">
        <v>114286</v>
      </c>
      <c r="O1106">
        <v>1.1062270030379295E-2</v>
      </c>
      <c r="P1106">
        <v>-1.7838440835475922E-2</v>
      </c>
      <c r="Q1106">
        <v>-1.1123422533273697E-2</v>
      </c>
      <c r="R1106">
        <v>-3.661036491394043E-3</v>
      </c>
      <c r="S1106">
        <v>3.8004645612090826E-3</v>
      </c>
      <c r="T1106">
        <v>1.051636878401041E-2</v>
      </c>
      <c r="U1106" t="s">
        <v>18</v>
      </c>
      <c r="V1106" t="s">
        <v>18</v>
      </c>
      <c r="W1106">
        <v>76.307693481445312</v>
      </c>
    </row>
    <row r="1107" spans="1:23" x14ac:dyDescent="0.25">
      <c r="A1107" s="48" t="str">
        <f t="shared" si="17"/>
        <v>42258AllN/A_1SmartAC-onlyAll</v>
      </c>
      <c r="B1107" s="7" t="s">
        <v>18</v>
      </c>
      <c r="C1107" s="35">
        <v>42258</v>
      </c>
      <c r="D1107">
        <v>1</v>
      </c>
      <c r="E1107" t="s">
        <v>32</v>
      </c>
      <c r="F1107">
        <v>1.1677801609039307</v>
      </c>
      <c r="G1107">
        <v>4.1036335751414299E-3</v>
      </c>
      <c r="H1107">
        <v>101876</v>
      </c>
      <c r="I1107">
        <v>1.1714411973953247</v>
      </c>
      <c r="J1107">
        <v>1.0272975079715252E-2</v>
      </c>
      <c r="K1107">
        <v>12410</v>
      </c>
      <c r="L1107">
        <v>-3.661036491394043E-3</v>
      </c>
      <c r="M1107">
        <v>-0.3135039210319519</v>
      </c>
      <c r="N1107">
        <v>114286</v>
      </c>
      <c r="O1107">
        <v>1.1062270030379295E-2</v>
      </c>
      <c r="P1107">
        <v>-1.7838440835475922E-2</v>
      </c>
      <c r="Q1107">
        <v>-1.1123422533273697E-2</v>
      </c>
      <c r="R1107">
        <v>-3.661036491394043E-3</v>
      </c>
      <c r="S1107">
        <v>3.8004645612090826E-3</v>
      </c>
      <c r="T1107">
        <v>1.051636878401041E-2</v>
      </c>
      <c r="U1107" t="s">
        <v>102</v>
      </c>
      <c r="V1107" t="s">
        <v>18</v>
      </c>
      <c r="W1107">
        <v>76.307693481445312</v>
      </c>
    </row>
    <row r="1108" spans="1:23" x14ac:dyDescent="0.25">
      <c r="A1108" s="48" t="str">
        <f t="shared" si="17"/>
        <v>42258AllN/A_2AllAll</v>
      </c>
      <c r="B1108" s="7" t="s">
        <v>18</v>
      </c>
      <c r="C1108" s="35">
        <v>42258</v>
      </c>
      <c r="D1108">
        <v>2</v>
      </c>
      <c r="E1108" t="s">
        <v>32</v>
      </c>
      <c r="F1108">
        <v>0.99389058351516724</v>
      </c>
      <c r="G1108">
        <v>3.6150498781353235E-3</v>
      </c>
      <c r="H1108">
        <v>101876</v>
      </c>
      <c r="I1108">
        <v>0.99748533964157104</v>
      </c>
      <c r="J1108">
        <v>9.0732108801603317E-3</v>
      </c>
      <c r="K1108">
        <v>12410</v>
      </c>
      <c r="L1108">
        <v>-3.5947561264038086E-3</v>
      </c>
      <c r="M1108">
        <v>-0.36168530583381653</v>
      </c>
      <c r="N1108">
        <v>114286</v>
      </c>
      <c r="O1108">
        <v>9.7668701782822609E-3</v>
      </c>
      <c r="P1108">
        <v>-1.6111977398395538E-2</v>
      </c>
      <c r="Q1108">
        <v>-1.0183291509747505E-2</v>
      </c>
      <c r="R1108">
        <v>-3.5947561264038086E-3</v>
      </c>
      <c r="S1108">
        <v>2.9929978772997856E-3</v>
      </c>
      <c r="T1108">
        <v>8.9224651455879211E-3</v>
      </c>
      <c r="U1108" t="s">
        <v>18</v>
      </c>
      <c r="V1108" t="s">
        <v>18</v>
      </c>
      <c r="W1108">
        <v>74.565910339355469</v>
      </c>
    </row>
    <row r="1109" spans="1:23" x14ac:dyDescent="0.25">
      <c r="A1109" s="48" t="str">
        <f t="shared" si="17"/>
        <v>42258AllN/A_2SmartAC-onlyAll</v>
      </c>
      <c r="B1109" s="7" t="s">
        <v>18</v>
      </c>
      <c r="C1109" s="35">
        <v>42258</v>
      </c>
      <c r="D1109">
        <v>2</v>
      </c>
      <c r="E1109" t="s">
        <v>32</v>
      </c>
      <c r="F1109">
        <v>0.99389058351516724</v>
      </c>
      <c r="G1109">
        <v>3.6150498781353235E-3</v>
      </c>
      <c r="H1109">
        <v>101876</v>
      </c>
      <c r="I1109">
        <v>0.99748533964157104</v>
      </c>
      <c r="J1109">
        <v>9.0732108801603317E-3</v>
      </c>
      <c r="K1109">
        <v>12410</v>
      </c>
      <c r="L1109">
        <v>-3.5947561264038086E-3</v>
      </c>
      <c r="M1109">
        <v>-0.36168530583381653</v>
      </c>
      <c r="N1109">
        <v>114286</v>
      </c>
      <c r="O1109">
        <v>9.7668701782822609E-3</v>
      </c>
      <c r="P1109">
        <v>-1.6111977398395538E-2</v>
      </c>
      <c r="Q1109">
        <v>-1.0183291509747505E-2</v>
      </c>
      <c r="R1109">
        <v>-3.5947561264038086E-3</v>
      </c>
      <c r="S1109">
        <v>2.9929978772997856E-3</v>
      </c>
      <c r="T1109">
        <v>8.9224651455879211E-3</v>
      </c>
      <c r="U1109" t="s">
        <v>102</v>
      </c>
      <c r="V1109" t="s">
        <v>18</v>
      </c>
      <c r="W1109">
        <v>74.565910339355469</v>
      </c>
    </row>
    <row r="1110" spans="1:23" x14ac:dyDescent="0.25">
      <c r="A1110" s="48" t="str">
        <f t="shared" si="17"/>
        <v>42258AllN/A_3AllAll</v>
      </c>
      <c r="B1110" s="7" t="s">
        <v>18</v>
      </c>
      <c r="C1110" s="35">
        <v>42258</v>
      </c>
      <c r="D1110">
        <v>3</v>
      </c>
      <c r="E1110" t="s">
        <v>32</v>
      </c>
      <c r="F1110">
        <v>0.87881934642791748</v>
      </c>
      <c r="G1110">
        <v>3.2312218099832535E-3</v>
      </c>
      <c r="H1110">
        <v>101876</v>
      </c>
      <c r="I1110">
        <v>0.88714307546615601</v>
      </c>
      <c r="J1110">
        <v>8.097049780189991E-3</v>
      </c>
      <c r="K1110">
        <v>12410</v>
      </c>
      <c r="L1110">
        <v>-8.3237290382385254E-3</v>
      </c>
      <c r="M1110">
        <v>-0.94714903831481934</v>
      </c>
      <c r="N1110">
        <v>114286</v>
      </c>
      <c r="O1110">
        <v>8.7179709225893021E-3</v>
      </c>
      <c r="P1110">
        <v>-1.9496681168675423E-2</v>
      </c>
      <c r="Q1110">
        <v>-1.420469768345356E-2</v>
      </c>
      <c r="R1110">
        <v>-8.3237290382385254E-3</v>
      </c>
      <c r="S1110">
        <v>-2.4434577208012342E-3</v>
      </c>
      <c r="T1110">
        <v>2.8492223937064409E-3</v>
      </c>
      <c r="U1110" t="s">
        <v>18</v>
      </c>
      <c r="V1110" t="s">
        <v>18</v>
      </c>
      <c r="W1110">
        <v>73.287254333496094</v>
      </c>
    </row>
    <row r="1111" spans="1:23" x14ac:dyDescent="0.25">
      <c r="A1111" s="48" t="str">
        <f t="shared" si="17"/>
        <v>42258AllN/A_3SmartAC-onlyAll</v>
      </c>
      <c r="B1111" s="7" t="s">
        <v>18</v>
      </c>
      <c r="C1111" s="35">
        <v>42258</v>
      </c>
      <c r="D1111">
        <v>3</v>
      </c>
      <c r="E1111" t="s">
        <v>32</v>
      </c>
      <c r="F1111">
        <v>0.87881934642791748</v>
      </c>
      <c r="G1111">
        <v>3.2312218099832535E-3</v>
      </c>
      <c r="H1111">
        <v>101876</v>
      </c>
      <c r="I1111">
        <v>0.88714307546615601</v>
      </c>
      <c r="J1111">
        <v>8.097049780189991E-3</v>
      </c>
      <c r="K1111">
        <v>12410</v>
      </c>
      <c r="L1111">
        <v>-8.3237290382385254E-3</v>
      </c>
      <c r="M1111">
        <v>-0.94714903831481934</v>
      </c>
      <c r="N1111">
        <v>114286</v>
      </c>
      <c r="O1111">
        <v>8.7179709225893021E-3</v>
      </c>
      <c r="P1111">
        <v>-1.9496681168675423E-2</v>
      </c>
      <c r="Q1111">
        <v>-1.420469768345356E-2</v>
      </c>
      <c r="R1111">
        <v>-8.3237290382385254E-3</v>
      </c>
      <c r="S1111">
        <v>-2.4434577208012342E-3</v>
      </c>
      <c r="T1111">
        <v>2.8492223937064409E-3</v>
      </c>
      <c r="U1111" t="s">
        <v>102</v>
      </c>
      <c r="V1111" t="s">
        <v>18</v>
      </c>
      <c r="W1111">
        <v>73.287254333496094</v>
      </c>
    </row>
    <row r="1112" spans="1:23" x14ac:dyDescent="0.25">
      <c r="A1112" s="48" t="str">
        <f t="shared" si="17"/>
        <v>42258AllN/A_4AllAll</v>
      </c>
      <c r="B1112" s="7" t="s">
        <v>18</v>
      </c>
      <c r="C1112" s="35">
        <v>42258</v>
      </c>
      <c r="D1112">
        <v>4</v>
      </c>
      <c r="E1112" t="s">
        <v>32</v>
      </c>
      <c r="F1112">
        <v>0.8056369423866272</v>
      </c>
      <c r="G1112">
        <v>2.9068521689623594E-3</v>
      </c>
      <c r="H1112">
        <v>101876</v>
      </c>
      <c r="I1112">
        <v>0.81052523851394653</v>
      </c>
      <c r="J1112">
        <v>7.3362835682928562E-3</v>
      </c>
      <c r="K1112">
        <v>12410</v>
      </c>
      <c r="L1112">
        <v>-4.8882961273193359E-3</v>
      </c>
      <c r="M1112">
        <v>-0.60676169395446777</v>
      </c>
      <c r="N1112">
        <v>114286</v>
      </c>
      <c r="O1112">
        <v>7.8911883756518364E-3</v>
      </c>
      <c r="P1112">
        <v>-1.5001643449068069E-2</v>
      </c>
      <c r="Q1112">
        <v>-1.021153386682272E-2</v>
      </c>
      <c r="R1112">
        <v>-4.8882961273193359E-3</v>
      </c>
      <c r="S1112">
        <v>4.3431043741293252E-4</v>
      </c>
      <c r="T1112">
        <v>5.2250507287681103E-3</v>
      </c>
      <c r="U1112" t="s">
        <v>18</v>
      </c>
      <c r="V1112" t="s">
        <v>18</v>
      </c>
      <c r="W1112">
        <v>72.110092163085937</v>
      </c>
    </row>
    <row r="1113" spans="1:23" x14ac:dyDescent="0.25">
      <c r="A1113" s="48" t="str">
        <f t="shared" si="17"/>
        <v>42258AllN/A_4SmartAC-onlyAll</v>
      </c>
      <c r="B1113" s="7" t="s">
        <v>18</v>
      </c>
      <c r="C1113" s="35">
        <v>42258</v>
      </c>
      <c r="D1113">
        <v>4</v>
      </c>
      <c r="E1113" t="s">
        <v>32</v>
      </c>
      <c r="F1113">
        <v>0.8056369423866272</v>
      </c>
      <c r="G1113">
        <v>2.9068521689623594E-3</v>
      </c>
      <c r="H1113">
        <v>101876</v>
      </c>
      <c r="I1113">
        <v>0.81052523851394653</v>
      </c>
      <c r="J1113">
        <v>7.3362835682928562E-3</v>
      </c>
      <c r="K1113">
        <v>12410</v>
      </c>
      <c r="L1113">
        <v>-4.8882961273193359E-3</v>
      </c>
      <c r="M1113">
        <v>-0.60676169395446777</v>
      </c>
      <c r="N1113">
        <v>114286</v>
      </c>
      <c r="O1113">
        <v>7.8911883756518364E-3</v>
      </c>
      <c r="P1113">
        <v>-1.5001643449068069E-2</v>
      </c>
      <c r="Q1113">
        <v>-1.021153386682272E-2</v>
      </c>
      <c r="R1113">
        <v>-4.8882961273193359E-3</v>
      </c>
      <c r="S1113">
        <v>4.3431043741293252E-4</v>
      </c>
      <c r="T1113">
        <v>5.2250507287681103E-3</v>
      </c>
      <c r="U1113" t="s">
        <v>102</v>
      </c>
      <c r="V1113" t="s">
        <v>18</v>
      </c>
      <c r="W1113">
        <v>72.110092163085937</v>
      </c>
    </row>
    <row r="1114" spans="1:23" x14ac:dyDescent="0.25">
      <c r="A1114" s="48" t="str">
        <f t="shared" si="17"/>
        <v>42258AllN/A_5AllAll</v>
      </c>
      <c r="B1114" s="7" t="s">
        <v>18</v>
      </c>
      <c r="C1114" s="35">
        <v>42258</v>
      </c>
      <c r="D1114">
        <v>5</v>
      </c>
      <c r="E1114" t="s">
        <v>32</v>
      </c>
      <c r="F1114">
        <v>0.76993155479431152</v>
      </c>
      <c r="G1114">
        <v>2.7032718062400818E-3</v>
      </c>
      <c r="H1114">
        <v>101876</v>
      </c>
      <c r="I1114">
        <v>0.77336788177490234</v>
      </c>
      <c r="J1114">
        <v>6.8605714477598667E-3</v>
      </c>
      <c r="K1114">
        <v>12410</v>
      </c>
      <c r="L1114">
        <v>-3.4363269805908203E-3</v>
      </c>
      <c r="M1114">
        <v>-0.44631591439247131</v>
      </c>
      <c r="N1114">
        <v>114286</v>
      </c>
      <c r="O1114">
        <v>7.37394904717803E-3</v>
      </c>
      <c r="P1114">
        <v>-1.2886780314147472E-2</v>
      </c>
      <c r="Q1114">
        <v>-8.4106456488370895E-3</v>
      </c>
      <c r="R1114">
        <v>-3.4363269805908203E-3</v>
      </c>
      <c r="S1114">
        <v>1.53740169480443E-3</v>
      </c>
      <c r="T1114">
        <v>6.0141258873045444E-3</v>
      </c>
      <c r="U1114" t="s">
        <v>18</v>
      </c>
      <c r="V1114" t="s">
        <v>18</v>
      </c>
      <c r="W1114">
        <v>71.847549438476562</v>
      </c>
    </row>
    <row r="1115" spans="1:23" x14ac:dyDescent="0.25">
      <c r="A1115" s="48" t="str">
        <f t="shared" si="17"/>
        <v>42258AllN/A_5SmartAC-onlyAll</v>
      </c>
      <c r="B1115" s="7" t="s">
        <v>18</v>
      </c>
      <c r="C1115" s="35">
        <v>42258</v>
      </c>
      <c r="D1115">
        <v>5</v>
      </c>
      <c r="E1115" t="s">
        <v>32</v>
      </c>
      <c r="F1115">
        <v>0.76993155479431152</v>
      </c>
      <c r="G1115">
        <v>2.7032718062400818E-3</v>
      </c>
      <c r="H1115">
        <v>101876</v>
      </c>
      <c r="I1115">
        <v>0.77336788177490234</v>
      </c>
      <c r="J1115">
        <v>6.8605714477598667E-3</v>
      </c>
      <c r="K1115">
        <v>12410</v>
      </c>
      <c r="L1115">
        <v>-3.4363269805908203E-3</v>
      </c>
      <c r="M1115">
        <v>-0.44631591439247131</v>
      </c>
      <c r="N1115">
        <v>114286</v>
      </c>
      <c r="O1115">
        <v>7.37394904717803E-3</v>
      </c>
      <c r="P1115">
        <v>-1.2886780314147472E-2</v>
      </c>
      <c r="Q1115">
        <v>-8.4106456488370895E-3</v>
      </c>
      <c r="R1115">
        <v>-3.4363269805908203E-3</v>
      </c>
      <c r="S1115">
        <v>1.53740169480443E-3</v>
      </c>
      <c r="T1115">
        <v>6.0141258873045444E-3</v>
      </c>
      <c r="U1115" t="s">
        <v>102</v>
      </c>
      <c r="V1115" t="s">
        <v>18</v>
      </c>
      <c r="W1115">
        <v>71.847549438476562</v>
      </c>
    </row>
    <row r="1116" spans="1:23" x14ac:dyDescent="0.25">
      <c r="A1116" s="48" t="str">
        <f t="shared" si="17"/>
        <v>42258AllN/A_6AllAll</v>
      </c>
      <c r="B1116" s="7" t="s">
        <v>18</v>
      </c>
      <c r="C1116" s="35">
        <v>42258</v>
      </c>
      <c r="D1116">
        <v>6</v>
      </c>
      <c r="E1116" t="s">
        <v>32</v>
      </c>
      <c r="F1116">
        <v>0.78979253768920898</v>
      </c>
      <c r="G1116">
        <v>2.6971409097313881E-3</v>
      </c>
      <c r="H1116">
        <v>101876</v>
      </c>
      <c r="I1116">
        <v>0.79279756546020508</v>
      </c>
      <c r="J1116">
        <v>6.7832879722118378E-3</v>
      </c>
      <c r="K1116">
        <v>12410</v>
      </c>
      <c r="L1116">
        <v>-3.0050277709960938E-3</v>
      </c>
      <c r="M1116">
        <v>-0.38048318028450012</v>
      </c>
      <c r="N1116">
        <v>114286</v>
      </c>
      <c r="O1116">
        <v>7.2998329997062683E-3</v>
      </c>
      <c r="P1116">
        <v>-1.2360493652522564E-2</v>
      </c>
      <c r="Q1116">
        <v>-7.9293493181467056E-3</v>
      </c>
      <c r="R1116">
        <v>-3.0050277709960938E-3</v>
      </c>
      <c r="S1116">
        <v>1.9187096040695906E-3</v>
      </c>
      <c r="T1116">
        <v>6.3504381105303764E-3</v>
      </c>
      <c r="U1116" t="s">
        <v>18</v>
      </c>
      <c r="V1116" t="s">
        <v>18</v>
      </c>
      <c r="W1116">
        <v>71.490875244140625</v>
      </c>
    </row>
    <row r="1117" spans="1:23" x14ac:dyDescent="0.25">
      <c r="A1117" s="48" t="str">
        <f t="shared" si="17"/>
        <v>42258AllN/A_6SmartAC-onlyAll</v>
      </c>
      <c r="B1117" s="7" t="s">
        <v>18</v>
      </c>
      <c r="C1117" s="35">
        <v>42258</v>
      </c>
      <c r="D1117">
        <v>6</v>
      </c>
      <c r="E1117" t="s">
        <v>32</v>
      </c>
      <c r="F1117">
        <v>0.78979253768920898</v>
      </c>
      <c r="G1117">
        <v>2.6971409097313881E-3</v>
      </c>
      <c r="H1117">
        <v>101876</v>
      </c>
      <c r="I1117">
        <v>0.79279756546020508</v>
      </c>
      <c r="J1117">
        <v>6.7832879722118378E-3</v>
      </c>
      <c r="K1117">
        <v>12410</v>
      </c>
      <c r="L1117">
        <v>-3.0050277709960938E-3</v>
      </c>
      <c r="M1117">
        <v>-0.38048318028450012</v>
      </c>
      <c r="N1117">
        <v>114286</v>
      </c>
      <c r="O1117">
        <v>7.2998329997062683E-3</v>
      </c>
      <c r="P1117">
        <v>-1.2360493652522564E-2</v>
      </c>
      <c r="Q1117">
        <v>-7.9293493181467056E-3</v>
      </c>
      <c r="R1117">
        <v>-3.0050277709960938E-3</v>
      </c>
      <c r="S1117">
        <v>1.9187096040695906E-3</v>
      </c>
      <c r="T1117">
        <v>6.3504381105303764E-3</v>
      </c>
      <c r="U1117" t="s">
        <v>102</v>
      </c>
      <c r="V1117" t="s">
        <v>18</v>
      </c>
      <c r="W1117">
        <v>71.490875244140625</v>
      </c>
    </row>
    <row r="1118" spans="1:23" x14ac:dyDescent="0.25">
      <c r="A1118" s="48" t="str">
        <f t="shared" si="17"/>
        <v>42258AllN/A_7AllAll</v>
      </c>
      <c r="B1118" s="7" t="s">
        <v>18</v>
      </c>
      <c r="C1118" s="35">
        <v>42258</v>
      </c>
      <c r="D1118">
        <v>7</v>
      </c>
      <c r="E1118" t="s">
        <v>32</v>
      </c>
      <c r="F1118">
        <v>0.89298367500305176</v>
      </c>
      <c r="G1118">
        <v>2.920766593888402E-3</v>
      </c>
      <c r="H1118">
        <v>101876</v>
      </c>
      <c r="I1118">
        <v>0.89552444219589233</v>
      </c>
      <c r="J1118">
        <v>7.3913172818720341E-3</v>
      </c>
      <c r="K1118">
        <v>12410</v>
      </c>
      <c r="L1118">
        <v>-2.5407671928405762E-3</v>
      </c>
      <c r="M1118">
        <v>-0.28452560305595398</v>
      </c>
      <c r="N1118">
        <v>114286</v>
      </c>
      <c r="O1118">
        <v>7.9474803060293198E-3</v>
      </c>
      <c r="P1118">
        <v>-1.2726257555186749E-2</v>
      </c>
      <c r="Q1118">
        <v>-7.9019786790013313E-3</v>
      </c>
      <c r="R1118">
        <v>-2.5407671928405762E-3</v>
      </c>
      <c r="S1118">
        <v>2.8198082000017166E-3</v>
      </c>
      <c r="T1118">
        <v>7.6447236351668835E-3</v>
      </c>
      <c r="U1118" t="s">
        <v>18</v>
      </c>
      <c r="V1118" t="s">
        <v>18</v>
      </c>
      <c r="W1118">
        <v>71.480545043945313</v>
      </c>
    </row>
    <row r="1119" spans="1:23" x14ac:dyDescent="0.25">
      <c r="A1119" s="48" t="str">
        <f t="shared" si="17"/>
        <v>42258AllN/A_7SmartAC-onlyAll</v>
      </c>
      <c r="B1119" s="7" t="s">
        <v>18</v>
      </c>
      <c r="C1119" s="35">
        <v>42258</v>
      </c>
      <c r="D1119">
        <v>7</v>
      </c>
      <c r="E1119" t="s">
        <v>32</v>
      </c>
      <c r="F1119">
        <v>0.89298367500305176</v>
      </c>
      <c r="G1119">
        <v>2.920766593888402E-3</v>
      </c>
      <c r="H1119">
        <v>101876</v>
      </c>
      <c r="I1119">
        <v>0.89552444219589233</v>
      </c>
      <c r="J1119">
        <v>7.3913172818720341E-3</v>
      </c>
      <c r="K1119">
        <v>12410</v>
      </c>
      <c r="L1119">
        <v>-2.5407671928405762E-3</v>
      </c>
      <c r="M1119">
        <v>-0.28452560305595398</v>
      </c>
      <c r="N1119">
        <v>114286</v>
      </c>
      <c r="O1119">
        <v>7.9474803060293198E-3</v>
      </c>
      <c r="P1119">
        <v>-1.2726257555186749E-2</v>
      </c>
      <c r="Q1119">
        <v>-7.9019786790013313E-3</v>
      </c>
      <c r="R1119">
        <v>-2.5407671928405762E-3</v>
      </c>
      <c r="S1119">
        <v>2.8198082000017166E-3</v>
      </c>
      <c r="T1119">
        <v>7.6447236351668835E-3</v>
      </c>
      <c r="U1119" t="s">
        <v>102</v>
      </c>
      <c r="V1119" t="s">
        <v>18</v>
      </c>
      <c r="W1119">
        <v>71.480545043945313</v>
      </c>
    </row>
    <row r="1120" spans="1:23" x14ac:dyDescent="0.25">
      <c r="A1120" s="48" t="str">
        <f t="shared" si="17"/>
        <v>42258AllN/A_8AllAll</v>
      </c>
      <c r="B1120" s="7" t="s">
        <v>18</v>
      </c>
      <c r="C1120" s="35">
        <v>42258</v>
      </c>
      <c r="D1120">
        <v>8</v>
      </c>
      <c r="E1120" t="s">
        <v>32</v>
      </c>
      <c r="F1120">
        <v>0.92109715938568115</v>
      </c>
      <c r="G1120">
        <v>2.9919887892901897E-3</v>
      </c>
      <c r="H1120">
        <v>101876</v>
      </c>
      <c r="I1120">
        <v>0.92539072036743164</v>
      </c>
      <c r="J1120">
        <v>7.6569472439587116E-3</v>
      </c>
      <c r="K1120">
        <v>12410</v>
      </c>
      <c r="L1120">
        <v>-4.2935609817504883E-3</v>
      </c>
      <c r="M1120">
        <v>-0.46613550186157227</v>
      </c>
      <c r="N1120">
        <v>114286</v>
      </c>
      <c r="O1120">
        <v>8.220757357776165E-3</v>
      </c>
      <c r="P1120">
        <v>-1.4829283580183983E-2</v>
      </c>
      <c r="Q1120">
        <v>-9.8391193896532059E-3</v>
      </c>
      <c r="R1120">
        <v>-4.2935609817504883E-3</v>
      </c>
      <c r="S1120">
        <v>1.2513399124145508E-3</v>
      </c>
      <c r="T1120">
        <v>6.2421616166830063E-3</v>
      </c>
      <c r="U1120" t="s">
        <v>18</v>
      </c>
      <c r="V1120" t="s">
        <v>18</v>
      </c>
      <c r="W1120">
        <v>74.736862182617188</v>
      </c>
    </row>
    <row r="1121" spans="1:23" x14ac:dyDescent="0.25">
      <c r="A1121" s="48" t="str">
        <f t="shared" si="17"/>
        <v>42258AllN/A_8SmartAC-onlyAll</v>
      </c>
      <c r="B1121" s="7" t="s">
        <v>18</v>
      </c>
      <c r="C1121" s="35">
        <v>42258</v>
      </c>
      <c r="D1121">
        <v>8</v>
      </c>
      <c r="E1121" t="s">
        <v>32</v>
      </c>
      <c r="F1121">
        <v>0.92109715938568115</v>
      </c>
      <c r="G1121">
        <v>2.9919887892901897E-3</v>
      </c>
      <c r="H1121">
        <v>101876</v>
      </c>
      <c r="I1121">
        <v>0.92539072036743164</v>
      </c>
      <c r="J1121">
        <v>7.6569472439587116E-3</v>
      </c>
      <c r="K1121">
        <v>12410</v>
      </c>
      <c r="L1121">
        <v>-4.2935609817504883E-3</v>
      </c>
      <c r="M1121">
        <v>-0.46613550186157227</v>
      </c>
      <c r="N1121">
        <v>114286</v>
      </c>
      <c r="O1121">
        <v>8.220757357776165E-3</v>
      </c>
      <c r="P1121">
        <v>-1.4829283580183983E-2</v>
      </c>
      <c r="Q1121">
        <v>-9.8391193896532059E-3</v>
      </c>
      <c r="R1121">
        <v>-4.2935609817504883E-3</v>
      </c>
      <c r="S1121">
        <v>1.2513399124145508E-3</v>
      </c>
      <c r="T1121">
        <v>6.2421616166830063E-3</v>
      </c>
      <c r="U1121" t="s">
        <v>102</v>
      </c>
      <c r="V1121" t="s">
        <v>18</v>
      </c>
      <c r="W1121">
        <v>74.736862182617188</v>
      </c>
    </row>
    <row r="1122" spans="1:23" x14ac:dyDescent="0.25">
      <c r="A1122" s="48" t="str">
        <f t="shared" si="17"/>
        <v>42258AllN/A_9AllAll</v>
      </c>
      <c r="B1122" s="7" t="s">
        <v>18</v>
      </c>
      <c r="C1122" s="35">
        <v>42258</v>
      </c>
      <c r="D1122">
        <v>9</v>
      </c>
      <c r="E1122" t="s">
        <v>32</v>
      </c>
      <c r="F1122">
        <v>0.84085994958877563</v>
      </c>
      <c r="G1122">
        <v>3.1902652699500322E-3</v>
      </c>
      <c r="H1122">
        <v>101876</v>
      </c>
      <c r="I1122">
        <v>0.84417462348937988</v>
      </c>
      <c r="J1122">
        <v>8.3654308691620827E-3</v>
      </c>
      <c r="K1122">
        <v>12410</v>
      </c>
      <c r="L1122">
        <v>-3.314673900604248E-3</v>
      </c>
      <c r="M1122">
        <v>-0.39420047402381897</v>
      </c>
      <c r="N1122">
        <v>114286</v>
      </c>
      <c r="O1122">
        <v>8.9531131088733673E-3</v>
      </c>
      <c r="P1122">
        <v>-1.4788983389735222E-2</v>
      </c>
      <c r="Q1122">
        <v>-9.3542654067277908E-3</v>
      </c>
      <c r="R1122">
        <v>-3.314673900604248E-3</v>
      </c>
      <c r="S1122">
        <v>2.7242009527981281E-3</v>
      </c>
      <c r="T1122">
        <v>8.1596355885267258E-3</v>
      </c>
      <c r="U1122" t="s">
        <v>18</v>
      </c>
      <c r="V1122" t="s">
        <v>18</v>
      </c>
      <c r="W1122">
        <v>78.95635986328125</v>
      </c>
    </row>
    <row r="1123" spans="1:23" x14ac:dyDescent="0.25">
      <c r="A1123" s="48" t="str">
        <f t="shared" si="17"/>
        <v>42258AllN/A_9SmartAC-onlyAll</v>
      </c>
      <c r="B1123" s="7" t="s">
        <v>18</v>
      </c>
      <c r="C1123" s="35">
        <v>42258</v>
      </c>
      <c r="D1123">
        <v>9</v>
      </c>
      <c r="E1123" t="s">
        <v>32</v>
      </c>
      <c r="F1123">
        <v>0.84085994958877563</v>
      </c>
      <c r="G1123">
        <v>3.1902652699500322E-3</v>
      </c>
      <c r="H1123">
        <v>101876</v>
      </c>
      <c r="I1123">
        <v>0.84417462348937988</v>
      </c>
      <c r="J1123">
        <v>8.3654308691620827E-3</v>
      </c>
      <c r="K1123">
        <v>12410</v>
      </c>
      <c r="L1123">
        <v>-3.314673900604248E-3</v>
      </c>
      <c r="M1123">
        <v>-0.39420047402381897</v>
      </c>
      <c r="N1123">
        <v>114286</v>
      </c>
      <c r="O1123">
        <v>8.9531131088733673E-3</v>
      </c>
      <c r="P1123">
        <v>-1.4788983389735222E-2</v>
      </c>
      <c r="Q1123">
        <v>-9.3542654067277908E-3</v>
      </c>
      <c r="R1123">
        <v>-3.314673900604248E-3</v>
      </c>
      <c r="S1123">
        <v>2.7242009527981281E-3</v>
      </c>
      <c r="T1123">
        <v>8.1596355885267258E-3</v>
      </c>
      <c r="U1123" t="s">
        <v>102</v>
      </c>
      <c r="V1123" t="s">
        <v>18</v>
      </c>
      <c r="W1123">
        <v>78.95635986328125</v>
      </c>
    </row>
    <row r="1124" spans="1:23" x14ac:dyDescent="0.25">
      <c r="A1124" s="48" t="str">
        <f t="shared" si="17"/>
        <v>42258AllN/A_10AllAll</v>
      </c>
      <c r="B1124" s="7" t="s">
        <v>18</v>
      </c>
      <c r="C1124" s="35">
        <v>42258</v>
      </c>
      <c r="D1124">
        <v>10</v>
      </c>
      <c r="E1124" t="s">
        <v>32</v>
      </c>
      <c r="F1124">
        <v>0.82211309671401978</v>
      </c>
      <c r="G1124">
        <v>3.8512041792273521E-3</v>
      </c>
      <c r="H1124">
        <v>101876</v>
      </c>
      <c r="I1124">
        <v>0.82241106033325195</v>
      </c>
      <c r="J1124">
        <v>1.013532280921936E-2</v>
      </c>
      <c r="K1124">
        <v>12410</v>
      </c>
      <c r="L1124">
        <v>-2.9796361923217773E-4</v>
      </c>
      <c r="M1124">
        <v>-3.6243628710508347E-2</v>
      </c>
      <c r="N1124">
        <v>114286</v>
      </c>
      <c r="O1124">
        <v>1.0842349380254745E-2</v>
      </c>
      <c r="P1124">
        <v>-1.419351901859045E-2</v>
      </c>
      <c r="Q1124">
        <v>-7.6119955629110336E-3</v>
      </c>
      <c r="R1124">
        <v>-2.9796361923217773E-4</v>
      </c>
      <c r="S1124">
        <v>7.0152012631297112E-3</v>
      </c>
      <c r="T1124">
        <v>1.3597591780126095E-2</v>
      </c>
      <c r="U1124" t="s">
        <v>18</v>
      </c>
      <c r="V1124" t="s">
        <v>18</v>
      </c>
      <c r="W1124">
        <v>83.816383361816406</v>
      </c>
    </row>
    <row r="1125" spans="1:23" x14ac:dyDescent="0.25">
      <c r="A1125" s="48" t="str">
        <f t="shared" si="17"/>
        <v>42258AllN/A_10SmartAC-onlyAll</v>
      </c>
      <c r="B1125" s="7" t="s">
        <v>18</v>
      </c>
      <c r="C1125" s="35">
        <v>42258</v>
      </c>
      <c r="D1125">
        <v>10</v>
      </c>
      <c r="E1125" t="s">
        <v>32</v>
      </c>
      <c r="F1125">
        <v>0.82211309671401978</v>
      </c>
      <c r="G1125">
        <v>3.8512041792273521E-3</v>
      </c>
      <c r="H1125">
        <v>101876</v>
      </c>
      <c r="I1125">
        <v>0.82241106033325195</v>
      </c>
      <c r="J1125">
        <v>1.013532280921936E-2</v>
      </c>
      <c r="K1125">
        <v>12410</v>
      </c>
      <c r="L1125">
        <v>-2.9796361923217773E-4</v>
      </c>
      <c r="M1125">
        <v>-3.6243628710508347E-2</v>
      </c>
      <c r="N1125">
        <v>114286</v>
      </c>
      <c r="O1125">
        <v>1.0842349380254745E-2</v>
      </c>
      <c r="P1125">
        <v>-1.419351901859045E-2</v>
      </c>
      <c r="Q1125">
        <v>-7.6119955629110336E-3</v>
      </c>
      <c r="R1125">
        <v>-2.9796361923217773E-4</v>
      </c>
      <c r="S1125">
        <v>7.0152012631297112E-3</v>
      </c>
      <c r="T1125">
        <v>1.3597591780126095E-2</v>
      </c>
      <c r="U1125" t="s">
        <v>102</v>
      </c>
      <c r="V1125" t="s">
        <v>18</v>
      </c>
      <c r="W1125">
        <v>83.816383361816406</v>
      </c>
    </row>
    <row r="1126" spans="1:23" x14ac:dyDescent="0.25">
      <c r="A1126" s="48" t="str">
        <f t="shared" si="17"/>
        <v>42258AllN/A_11AllAll</v>
      </c>
      <c r="B1126" s="7" t="s">
        <v>18</v>
      </c>
      <c r="C1126" s="35">
        <v>42258</v>
      </c>
      <c r="D1126">
        <v>11</v>
      </c>
      <c r="E1126" t="s">
        <v>32</v>
      </c>
      <c r="F1126">
        <v>0.86089426279067993</v>
      </c>
      <c r="G1126">
        <v>4.6277530491352081E-3</v>
      </c>
      <c r="H1126">
        <v>101876</v>
      </c>
      <c r="I1126">
        <v>0.84385043382644653</v>
      </c>
      <c r="J1126">
        <v>1.1927209794521332E-2</v>
      </c>
      <c r="K1126">
        <v>12410</v>
      </c>
      <c r="L1126">
        <v>1.7043828964233398E-2</v>
      </c>
      <c r="M1126">
        <v>1.9797818660736084</v>
      </c>
      <c r="N1126">
        <v>114286</v>
      </c>
      <c r="O1126">
        <v>1.2793530710041523E-2</v>
      </c>
      <c r="P1126">
        <v>6.4764003036543727E-4</v>
      </c>
      <c r="Q1126">
        <v>8.4135690703988075E-3</v>
      </c>
      <c r="R1126">
        <v>1.7043828964233398E-2</v>
      </c>
      <c r="S1126">
        <v>2.5673065334558487E-2</v>
      </c>
      <c r="T1126">
        <v>3.3440016210079193E-2</v>
      </c>
      <c r="U1126" t="s">
        <v>18</v>
      </c>
      <c r="V1126" t="s">
        <v>18</v>
      </c>
      <c r="W1126">
        <v>87.40972900390625</v>
      </c>
    </row>
    <row r="1127" spans="1:23" x14ac:dyDescent="0.25">
      <c r="A1127" s="48" t="str">
        <f t="shared" si="17"/>
        <v>42258AllN/A_11SmartAC-onlyAll</v>
      </c>
      <c r="B1127" s="7" t="s">
        <v>18</v>
      </c>
      <c r="C1127" s="35">
        <v>42258</v>
      </c>
      <c r="D1127">
        <v>11</v>
      </c>
      <c r="E1127" t="s">
        <v>32</v>
      </c>
      <c r="F1127">
        <v>0.86089426279067993</v>
      </c>
      <c r="G1127">
        <v>4.6277530491352081E-3</v>
      </c>
      <c r="H1127">
        <v>101876</v>
      </c>
      <c r="I1127">
        <v>0.84385043382644653</v>
      </c>
      <c r="J1127">
        <v>1.1927209794521332E-2</v>
      </c>
      <c r="K1127">
        <v>12410</v>
      </c>
      <c r="L1127">
        <v>1.7043828964233398E-2</v>
      </c>
      <c r="M1127">
        <v>1.9797818660736084</v>
      </c>
      <c r="N1127">
        <v>114286</v>
      </c>
      <c r="O1127">
        <v>1.2793530710041523E-2</v>
      </c>
      <c r="P1127">
        <v>6.4764003036543727E-4</v>
      </c>
      <c r="Q1127">
        <v>8.4135690703988075E-3</v>
      </c>
      <c r="R1127">
        <v>1.7043828964233398E-2</v>
      </c>
      <c r="S1127">
        <v>2.5673065334558487E-2</v>
      </c>
      <c r="T1127">
        <v>3.3440016210079193E-2</v>
      </c>
      <c r="U1127" t="s">
        <v>102</v>
      </c>
      <c r="V1127" t="s">
        <v>18</v>
      </c>
      <c r="W1127">
        <v>87.40972900390625</v>
      </c>
    </row>
    <row r="1128" spans="1:23" x14ac:dyDescent="0.25">
      <c r="A1128" s="48" t="str">
        <f t="shared" si="17"/>
        <v>42258AllN/A_12AllAll</v>
      </c>
      <c r="B1128" s="7" t="s">
        <v>18</v>
      </c>
      <c r="C1128" s="35">
        <v>42258</v>
      </c>
      <c r="D1128">
        <v>12</v>
      </c>
      <c r="E1128" t="s">
        <v>32</v>
      </c>
      <c r="F1128">
        <v>0.9730914831161499</v>
      </c>
      <c r="G1128">
        <v>5.4524489678442478E-3</v>
      </c>
      <c r="H1128">
        <v>101876</v>
      </c>
      <c r="I1128">
        <v>0.95374381542205811</v>
      </c>
      <c r="J1128">
        <v>1.4130031690001488E-2</v>
      </c>
      <c r="K1128">
        <v>12410</v>
      </c>
      <c r="L1128">
        <v>1.9347667694091797E-2</v>
      </c>
      <c r="M1128">
        <v>1.9882681369781494</v>
      </c>
      <c r="N1128">
        <v>114286</v>
      </c>
      <c r="O1128">
        <v>1.5145527198910713E-2</v>
      </c>
      <c r="P1128">
        <v>-6.2839964812155813E-5</v>
      </c>
      <c r="Q1128">
        <v>9.1307982802391052E-3</v>
      </c>
      <c r="R1128">
        <v>1.9347667694091797E-2</v>
      </c>
      <c r="S1128">
        <v>2.9563326388597488E-2</v>
      </c>
      <c r="T1128">
        <v>3.8758173584938049E-2</v>
      </c>
      <c r="U1128" t="s">
        <v>18</v>
      </c>
      <c r="V1128" t="s">
        <v>18</v>
      </c>
      <c r="W1128">
        <v>91.580795288085938</v>
      </c>
    </row>
    <row r="1129" spans="1:23" x14ac:dyDescent="0.25">
      <c r="A1129" s="48" t="str">
        <f t="shared" si="17"/>
        <v>42258AllN/A_12SmartAC-onlyAll</v>
      </c>
      <c r="B1129" s="7" t="s">
        <v>18</v>
      </c>
      <c r="C1129" s="35">
        <v>42258</v>
      </c>
      <c r="D1129">
        <v>12</v>
      </c>
      <c r="E1129" t="s">
        <v>32</v>
      </c>
      <c r="F1129">
        <v>0.9730914831161499</v>
      </c>
      <c r="G1129">
        <v>5.4524489678442478E-3</v>
      </c>
      <c r="H1129">
        <v>101876</v>
      </c>
      <c r="I1129">
        <v>0.95374381542205811</v>
      </c>
      <c r="J1129">
        <v>1.4130031690001488E-2</v>
      </c>
      <c r="K1129">
        <v>12410</v>
      </c>
      <c r="L1129">
        <v>1.9347667694091797E-2</v>
      </c>
      <c r="M1129">
        <v>1.9882681369781494</v>
      </c>
      <c r="N1129">
        <v>114286</v>
      </c>
      <c r="O1129">
        <v>1.5145527198910713E-2</v>
      </c>
      <c r="P1129">
        <v>-6.2839964812155813E-5</v>
      </c>
      <c r="Q1129">
        <v>9.1307982802391052E-3</v>
      </c>
      <c r="R1129">
        <v>1.9347667694091797E-2</v>
      </c>
      <c r="S1129">
        <v>2.9563326388597488E-2</v>
      </c>
      <c r="T1129">
        <v>3.8758173584938049E-2</v>
      </c>
      <c r="U1129" t="s">
        <v>102</v>
      </c>
      <c r="V1129" t="s">
        <v>18</v>
      </c>
      <c r="W1129">
        <v>91.580795288085938</v>
      </c>
    </row>
    <row r="1130" spans="1:23" x14ac:dyDescent="0.25">
      <c r="A1130" s="48" t="str">
        <f t="shared" si="17"/>
        <v>42258AllN/A_13AllAll</v>
      </c>
      <c r="B1130" t="s">
        <v>18</v>
      </c>
      <c r="C1130" s="35">
        <v>42258</v>
      </c>
      <c r="D1130">
        <v>13</v>
      </c>
      <c r="E1130" t="s">
        <v>32</v>
      </c>
      <c r="F1130">
        <v>1.1731675863265991</v>
      </c>
      <c r="G1130">
        <v>6.1769452877342701E-3</v>
      </c>
      <c r="H1130">
        <v>101876</v>
      </c>
      <c r="I1130">
        <v>1.1427650451660156</v>
      </c>
      <c r="J1130">
        <v>1.6055280342698097E-2</v>
      </c>
      <c r="K1130">
        <v>12410</v>
      </c>
      <c r="L1130">
        <v>3.0402541160583496E-2</v>
      </c>
      <c r="M1130">
        <v>2.59149169921875</v>
      </c>
      <c r="N1130">
        <v>114286</v>
      </c>
      <c r="O1130">
        <v>1.7202518880367279E-2</v>
      </c>
      <c r="P1130">
        <v>8.3557926118373871E-3</v>
      </c>
      <c r="Q1130">
        <v>1.8798066303133965E-2</v>
      </c>
      <c r="R1130">
        <v>3.0402541160583496E-2</v>
      </c>
      <c r="S1130">
        <v>4.2005639523267746E-2</v>
      </c>
      <c r="T1130">
        <v>5.2449289709329605E-2</v>
      </c>
      <c r="U1130" t="s">
        <v>18</v>
      </c>
      <c r="V1130" t="s">
        <v>18</v>
      </c>
      <c r="W1130">
        <v>94.805442810058594</v>
      </c>
    </row>
    <row r="1131" spans="1:23" x14ac:dyDescent="0.25">
      <c r="A1131" s="48" t="str">
        <f t="shared" si="17"/>
        <v>42258AllN/A_13SmartAC-onlyAll</v>
      </c>
      <c r="B1131" t="s">
        <v>18</v>
      </c>
      <c r="C1131" s="35">
        <v>42258</v>
      </c>
      <c r="D1131">
        <v>13</v>
      </c>
      <c r="E1131" t="s">
        <v>32</v>
      </c>
      <c r="F1131">
        <v>1.1731675863265991</v>
      </c>
      <c r="G1131">
        <v>6.1769452877342701E-3</v>
      </c>
      <c r="H1131">
        <v>101876</v>
      </c>
      <c r="I1131">
        <v>1.1427650451660156</v>
      </c>
      <c r="J1131">
        <v>1.6055280342698097E-2</v>
      </c>
      <c r="K1131">
        <v>12410</v>
      </c>
      <c r="L1131">
        <v>3.0402541160583496E-2</v>
      </c>
      <c r="M1131">
        <v>2.59149169921875</v>
      </c>
      <c r="N1131">
        <v>114286</v>
      </c>
      <c r="O1131">
        <v>1.7202518880367279E-2</v>
      </c>
      <c r="P1131">
        <v>8.3557926118373871E-3</v>
      </c>
      <c r="Q1131">
        <v>1.8798066303133965E-2</v>
      </c>
      <c r="R1131">
        <v>3.0402541160583496E-2</v>
      </c>
      <c r="S1131">
        <v>4.2005639523267746E-2</v>
      </c>
      <c r="T1131">
        <v>5.2449289709329605E-2</v>
      </c>
      <c r="U1131" t="s">
        <v>102</v>
      </c>
      <c r="V1131" t="s">
        <v>18</v>
      </c>
      <c r="W1131">
        <v>94.805442810058594</v>
      </c>
    </row>
    <row r="1132" spans="1:23" x14ac:dyDescent="0.25">
      <c r="A1132" s="48" t="str">
        <f t="shared" si="17"/>
        <v>42258AllN/A_14AllAll</v>
      </c>
      <c r="B1132" t="s">
        <v>18</v>
      </c>
      <c r="C1132" s="35">
        <v>42258</v>
      </c>
      <c r="D1132">
        <v>14</v>
      </c>
      <c r="E1132" t="s">
        <v>32</v>
      </c>
      <c r="F1132">
        <v>1.4567084312438965</v>
      </c>
      <c r="G1132">
        <v>6.6900085657835007E-3</v>
      </c>
      <c r="H1132">
        <v>101876</v>
      </c>
      <c r="I1132">
        <v>1.4495538473129272</v>
      </c>
      <c r="J1132">
        <v>1.7545001581311226E-2</v>
      </c>
      <c r="K1132">
        <v>12410</v>
      </c>
      <c r="L1132">
        <v>7.1545839309692383E-3</v>
      </c>
      <c r="M1132">
        <v>0.49114727973937988</v>
      </c>
      <c r="N1132">
        <v>114286</v>
      </c>
      <c r="O1132">
        <v>1.8777200952172279E-2</v>
      </c>
      <c r="P1132">
        <v>-1.6910277307033539E-2</v>
      </c>
      <c r="Q1132">
        <v>-5.5121402256190777E-3</v>
      </c>
      <c r="R1132">
        <v>7.1545839309692383E-3</v>
      </c>
      <c r="S1132">
        <v>1.9819805398583412E-2</v>
      </c>
      <c r="T1132">
        <v>3.1219445168972015E-2</v>
      </c>
      <c r="U1132" t="s">
        <v>18</v>
      </c>
      <c r="V1132" t="s">
        <v>18</v>
      </c>
      <c r="W1132">
        <v>96.601409912109375</v>
      </c>
    </row>
    <row r="1133" spans="1:23" x14ac:dyDescent="0.25">
      <c r="A1133" s="48" t="str">
        <f t="shared" si="17"/>
        <v>42258AllN/A_14SmartAC-onlyAll</v>
      </c>
      <c r="B1133" t="s">
        <v>18</v>
      </c>
      <c r="C1133" s="35">
        <v>42258</v>
      </c>
      <c r="D1133">
        <v>14</v>
      </c>
      <c r="E1133" t="s">
        <v>32</v>
      </c>
      <c r="F1133">
        <v>1.4567084312438965</v>
      </c>
      <c r="G1133">
        <v>6.6900085657835007E-3</v>
      </c>
      <c r="H1133">
        <v>101876</v>
      </c>
      <c r="I1133">
        <v>1.4495538473129272</v>
      </c>
      <c r="J1133">
        <v>1.7545001581311226E-2</v>
      </c>
      <c r="K1133">
        <v>12410</v>
      </c>
      <c r="L1133">
        <v>7.1545839309692383E-3</v>
      </c>
      <c r="M1133">
        <v>0.49114727973937988</v>
      </c>
      <c r="N1133">
        <v>114286</v>
      </c>
      <c r="O1133">
        <v>1.8777200952172279E-2</v>
      </c>
      <c r="P1133">
        <v>-1.6910277307033539E-2</v>
      </c>
      <c r="Q1133">
        <v>-5.5121402256190777E-3</v>
      </c>
      <c r="R1133">
        <v>7.1545839309692383E-3</v>
      </c>
      <c r="S1133">
        <v>1.9819805398583412E-2</v>
      </c>
      <c r="T1133">
        <v>3.1219445168972015E-2</v>
      </c>
      <c r="U1133" t="s">
        <v>102</v>
      </c>
      <c r="V1133" t="s">
        <v>18</v>
      </c>
      <c r="W1133">
        <v>96.601409912109375</v>
      </c>
    </row>
    <row r="1134" spans="1:23" x14ac:dyDescent="0.25">
      <c r="A1134" s="48" t="str">
        <f t="shared" si="17"/>
        <v>42258AllN/A_15AllAll</v>
      </c>
      <c r="B1134" t="s">
        <v>18</v>
      </c>
      <c r="C1134" s="35">
        <v>42258</v>
      </c>
      <c r="D1134">
        <v>15</v>
      </c>
      <c r="E1134" t="s">
        <v>32</v>
      </c>
      <c r="F1134">
        <v>1.7921522855758667</v>
      </c>
      <c r="G1134">
        <v>6.9768233224749565E-3</v>
      </c>
      <c r="H1134">
        <v>101876</v>
      </c>
      <c r="I1134">
        <v>1.647870659828186</v>
      </c>
      <c r="J1134">
        <v>1.740577258169651E-2</v>
      </c>
      <c r="K1134">
        <v>12410</v>
      </c>
      <c r="L1134">
        <v>0.14428162574768066</v>
      </c>
      <c r="M1134">
        <v>8.050745964050293</v>
      </c>
      <c r="N1134">
        <v>114286</v>
      </c>
      <c r="O1134">
        <v>1.875198632478714E-2</v>
      </c>
      <c r="P1134">
        <v>0.12024907767772675</v>
      </c>
      <c r="Q1134">
        <v>0.13163191080093384</v>
      </c>
      <c r="R1134">
        <v>0.14428162574768066</v>
      </c>
      <c r="S1134">
        <v>0.15692983567714691</v>
      </c>
      <c r="T1134">
        <v>0.16831417381763458</v>
      </c>
      <c r="U1134" t="s">
        <v>18</v>
      </c>
      <c r="V1134" t="s">
        <v>18</v>
      </c>
      <c r="W1134">
        <v>97.806243896484375</v>
      </c>
    </row>
    <row r="1135" spans="1:23" x14ac:dyDescent="0.25">
      <c r="A1135" s="48" t="str">
        <f t="shared" si="17"/>
        <v>42258AllN/A_15SmartAC-onlyAll</v>
      </c>
      <c r="B1135" t="s">
        <v>18</v>
      </c>
      <c r="C1135" s="35">
        <v>42258</v>
      </c>
      <c r="D1135">
        <v>15</v>
      </c>
      <c r="E1135" t="s">
        <v>32</v>
      </c>
      <c r="F1135">
        <v>1.7921522855758667</v>
      </c>
      <c r="G1135">
        <v>6.9768233224749565E-3</v>
      </c>
      <c r="H1135">
        <v>101876</v>
      </c>
      <c r="I1135">
        <v>1.647870659828186</v>
      </c>
      <c r="J1135">
        <v>1.740577258169651E-2</v>
      </c>
      <c r="K1135">
        <v>12410</v>
      </c>
      <c r="L1135">
        <v>0.14428162574768066</v>
      </c>
      <c r="M1135">
        <v>8.050745964050293</v>
      </c>
      <c r="N1135">
        <v>114286</v>
      </c>
      <c r="O1135">
        <v>1.875198632478714E-2</v>
      </c>
      <c r="P1135">
        <v>0.12024907767772675</v>
      </c>
      <c r="Q1135">
        <v>0.13163191080093384</v>
      </c>
      <c r="R1135">
        <v>0.14428162574768066</v>
      </c>
      <c r="S1135">
        <v>0.15692983567714691</v>
      </c>
      <c r="T1135">
        <v>0.16831417381763458</v>
      </c>
      <c r="U1135" t="s">
        <v>102</v>
      </c>
      <c r="V1135" t="s">
        <v>18</v>
      </c>
      <c r="W1135">
        <v>97.806243896484375</v>
      </c>
    </row>
    <row r="1136" spans="1:23" x14ac:dyDescent="0.25">
      <c r="A1136" s="48" t="str">
        <f t="shared" si="17"/>
        <v>42258AllN/A_16AllAll</v>
      </c>
      <c r="B1136" t="s">
        <v>18</v>
      </c>
      <c r="C1136" s="35">
        <v>42258</v>
      </c>
      <c r="D1136">
        <v>16</v>
      </c>
      <c r="E1136" t="s">
        <v>32</v>
      </c>
      <c r="F1136">
        <v>2.1866512298583984</v>
      </c>
      <c r="G1136">
        <v>7.0959944278001785E-3</v>
      </c>
      <c r="H1136">
        <v>101876</v>
      </c>
      <c r="I1136">
        <v>1.7773909568786621</v>
      </c>
      <c r="J1136">
        <v>1.5998844057321548E-2</v>
      </c>
      <c r="K1136">
        <v>12410</v>
      </c>
      <c r="L1136">
        <v>0.40926027297973633</v>
      </c>
      <c r="M1136">
        <v>18.716302871704102</v>
      </c>
      <c r="N1136">
        <v>114286</v>
      </c>
      <c r="O1136">
        <v>1.7501888796687126E-2</v>
      </c>
      <c r="P1136">
        <v>0.38682985305786133</v>
      </c>
      <c r="Q1136">
        <v>0.39745384454727173</v>
      </c>
      <c r="R1136">
        <v>0.40926027297973633</v>
      </c>
      <c r="S1136">
        <v>0.42106530070304871</v>
      </c>
      <c r="T1136">
        <v>0.43169069290161133</v>
      </c>
      <c r="U1136" t="s">
        <v>18</v>
      </c>
      <c r="V1136" t="s">
        <v>18</v>
      </c>
      <c r="W1136">
        <v>97.78570556640625</v>
      </c>
    </row>
    <row r="1137" spans="1:23" x14ac:dyDescent="0.25">
      <c r="A1137" s="48" t="str">
        <f t="shared" si="17"/>
        <v>42258AllN/A_16SmartAC-onlyAll</v>
      </c>
      <c r="B1137" t="s">
        <v>18</v>
      </c>
      <c r="C1137" s="35">
        <v>42258</v>
      </c>
      <c r="D1137">
        <v>16</v>
      </c>
      <c r="E1137" t="s">
        <v>32</v>
      </c>
      <c r="F1137">
        <v>2.1866512298583984</v>
      </c>
      <c r="G1137">
        <v>7.0959944278001785E-3</v>
      </c>
      <c r="H1137">
        <v>101876</v>
      </c>
      <c r="I1137">
        <v>1.7773909568786621</v>
      </c>
      <c r="J1137">
        <v>1.5998844057321548E-2</v>
      </c>
      <c r="K1137">
        <v>12410</v>
      </c>
      <c r="L1137">
        <v>0.40926027297973633</v>
      </c>
      <c r="M1137">
        <v>18.716302871704102</v>
      </c>
      <c r="N1137">
        <v>114286</v>
      </c>
      <c r="O1137">
        <v>1.7501888796687126E-2</v>
      </c>
      <c r="P1137">
        <v>0.38682985305786133</v>
      </c>
      <c r="Q1137">
        <v>0.39745384454727173</v>
      </c>
      <c r="R1137">
        <v>0.40926027297973633</v>
      </c>
      <c r="S1137">
        <v>0.42106530070304871</v>
      </c>
      <c r="T1137">
        <v>0.43169069290161133</v>
      </c>
      <c r="U1137" t="s">
        <v>102</v>
      </c>
      <c r="V1137" t="s">
        <v>18</v>
      </c>
      <c r="W1137">
        <v>97.78570556640625</v>
      </c>
    </row>
    <row r="1138" spans="1:23" x14ac:dyDescent="0.25">
      <c r="A1138" s="48" t="str">
        <f t="shared" si="17"/>
        <v>42258AllN/A_17AllAll</v>
      </c>
      <c r="B1138" t="s">
        <v>18</v>
      </c>
      <c r="C1138" s="35">
        <v>42258</v>
      </c>
      <c r="D1138">
        <v>17</v>
      </c>
      <c r="E1138" t="s">
        <v>32</v>
      </c>
      <c r="F1138">
        <v>2.5224108695983887</v>
      </c>
      <c r="G1138">
        <v>7.0853955112397671E-3</v>
      </c>
      <c r="H1138">
        <v>101876</v>
      </c>
      <c r="I1138">
        <v>2.0730981826782227</v>
      </c>
      <c r="J1138">
        <v>1.5483486466109753E-2</v>
      </c>
      <c r="K1138">
        <v>12410</v>
      </c>
      <c r="L1138">
        <v>0.44931268692016602</v>
      </c>
      <c r="M1138">
        <v>17.812826156616211</v>
      </c>
      <c r="N1138">
        <v>114286</v>
      </c>
      <c r="O1138">
        <v>1.7027659341692924E-2</v>
      </c>
      <c r="P1138">
        <v>0.42749002575874329</v>
      </c>
      <c r="Q1138">
        <v>0.43782615661621094</v>
      </c>
      <c r="R1138">
        <v>0.44931268692016602</v>
      </c>
      <c r="S1138">
        <v>0.46079784631729126</v>
      </c>
      <c r="T1138">
        <v>0.47113534808158875</v>
      </c>
      <c r="U1138" t="s">
        <v>18</v>
      </c>
      <c r="V1138" t="s">
        <v>18</v>
      </c>
      <c r="W1138">
        <v>95.9459228515625</v>
      </c>
    </row>
    <row r="1139" spans="1:23" x14ac:dyDescent="0.25">
      <c r="A1139" s="48" t="str">
        <f t="shared" si="17"/>
        <v>42258AllN/A_17SmartAC-onlyAll</v>
      </c>
      <c r="B1139" t="s">
        <v>18</v>
      </c>
      <c r="C1139" s="35">
        <v>42258</v>
      </c>
      <c r="D1139">
        <v>17</v>
      </c>
      <c r="E1139" t="s">
        <v>32</v>
      </c>
      <c r="F1139">
        <v>2.5224108695983887</v>
      </c>
      <c r="G1139">
        <v>7.0853955112397671E-3</v>
      </c>
      <c r="H1139">
        <v>101876</v>
      </c>
      <c r="I1139">
        <v>2.0730981826782227</v>
      </c>
      <c r="J1139">
        <v>1.5483486466109753E-2</v>
      </c>
      <c r="K1139">
        <v>12410</v>
      </c>
      <c r="L1139">
        <v>0.44931268692016602</v>
      </c>
      <c r="M1139">
        <v>17.812826156616211</v>
      </c>
      <c r="N1139">
        <v>114286</v>
      </c>
      <c r="O1139">
        <v>1.7027659341692924E-2</v>
      </c>
      <c r="P1139">
        <v>0.42749002575874329</v>
      </c>
      <c r="Q1139">
        <v>0.43782615661621094</v>
      </c>
      <c r="R1139">
        <v>0.44931268692016602</v>
      </c>
      <c r="S1139">
        <v>0.46079784631729126</v>
      </c>
      <c r="T1139">
        <v>0.47113534808158875</v>
      </c>
      <c r="U1139" t="s">
        <v>102</v>
      </c>
      <c r="V1139" t="s">
        <v>18</v>
      </c>
      <c r="W1139">
        <v>95.9459228515625</v>
      </c>
    </row>
    <row r="1140" spans="1:23" x14ac:dyDescent="0.25">
      <c r="A1140" s="48" t="str">
        <f t="shared" si="17"/>
        <v>42258AllN/A_18AllAll</v>
      </c>
      <c r="B1140" t="s">
        <v>18</v>
      </c>
      <c r="C1140" s="35">
        <v>42258</v>
      </c>
      <c r="D1140">
        <v>18</v>
      </c>
      <c r="E1140" t="s">
        <v>32</v>
      </c>
      <c r="F1140">
        <v>2.6903884410858154</v>
      </c>
      <c r="G1140">
        <v>6.9247218780219555E-3</v>
      </c>
      <c r="H1140">
        <v>101876</v>
      </c>
      <c r="I1140">
        <v>2.2655901908874512</v>
      </c>
      <c r="J1140">
        <v>1.501572597771883E-2</v>
      </c>
      <c r="K1140">
        <v>12410</v>
      </c>
      <c r="L1140">
        <v>0.42479825019836426</v>
      </c>
      <c r="M1140">
        <v>15.78947639465332</v>
      </c>
      <c r="N1140">
        <v>114286</v>
      </c>
      <c r="O1140">
        <v>1.6535531729459763E-2</v>
      </c>
      <c r="P1140">
        <v>0.40360632538795471</v>
      </c>
      <c r="Q1140">
        <v>0.41364371776580811</v>
      </c>
      <c r="R1140">
        <v>0.42479825019836426</v>
      </c>
      <c r="S1140">
        <v>0.43595147132873535</v>
      </c>
      <c r="T1140">
        <v>0.4459901750087738</v>
      </c>
      <c r="U1140" t="s">
        <v>18</v>
      </c>
      <c r="V1140" t="s">
        <v>18</v>
      </c>
      <c r="W1140">
        <v>92.638557434082031</v>
      </c>
    </row>
    <row r="1141" spans="1:23" x14ac:dyDescent="0.25">
      <c r="A1141" s="48" t="str">
        <f t="shared" si="17"/>
        <v>42258AllN/A_18SmartAC-onlyAll</v>
      </c>
      <c r="B1141" t="s">
        <v>18</v>
      </c>
      <c r="C1141" s="35">
        <v>42258</v>
      </c>
      <c r="D1141">
        <v>18</v>
      </c>
      <c r="E1141" t="s">
        <v>32</v>
      </c>
      <c r="F1141">
        <v>2.6903884410858154</v>
      </c>
      <c r="G1141">
        <v>6.9247218780219555E-3</v>
      </c>
      <c r="H1141">
        <v>101876</v>
      </c>
      <c r="I1141">
        <v>2.2655901908874512</v>
      </c>
      <c r="J1141">
        <v>1.501572597771883E-2</v>
      </c>
      <c r="K1141">
        <v>12410</v>
      </c>
      <c r="L1141">
        <v>0.42479825019836426</v>
      </c>
      <c r="M1141">
        <v>15.78947639465332</v>
      </c>
      <c r="N1141">
        <v>114286</v>
      </c>
      <c r="O1141">
        <v>1.6535531729459763E-2</v>
      </c>
      <c r="P1141">
        <v>0.40360632538795471</v>
      </c>
      <c r="Q1141">
        <v>0.41364371776580811</v>
      </c>
      <c r="R1141">
        <v>0.42479825019836426</v>
      </c>
      <c r="S1141">
        <v>0.43595147132873535</v>
      </c>
      <c r="T1141">
        <v>0.4459901750087738</v>
      </c>
      <c r="U1141" t="s">
        <v>102</v>
      </c>
      <c r="V1141" t="s">
        <v>18</v>
      </c>
      <c r="W1141">
        <v>92.638557434082031</v>
      </c>
    </row>
    <row r="1142" spans="1:23" x14ac:dyDescent="0.25">
      <c r="A1142" s="48" t="str">
        <f t="shared" si="17"/>
        <v>42258AllN/A_19AllAll</v>
      </c>
      <c r="B1142" t="s">
        <v>18</v>
      </c>
      <c r="C1142" s="35">
        <v>42258</v>
      </c>
      <c r="D1142">
        <v>19</v>
      </c>
      <c r="E1142" t="s">
        <v>32</v>
      </c>
      <c r="F1142">
        <v>2.6708483695983887</v>
      </c>
      <c r="G1142">
        <v>6.6864318214356899E-3</v>
      </c>
      <c r="H1142">
        <v>101876</v>
      </c>
      <c r="I1142">
        <v>2.978740930557251</v>
      </c>
      <c r="J1142">
        <v>1.8624521791934967E-2</v>
      </c>
      <c r="K1142">
        <v>12410</v>
      </c>
      <c r="L1142">
        <v>-0.3078925609588623</v>
      </c>
      <c r="M1142">
        <v>-11.527894020080566</v>
      </c>
      <c r="N1142">
        <v>114286</v>
      </c>
      <c r="O1142">
        <v>1.9788408651947975E-2</v>
      </c>
      <c r="P1142">
        <v>-0.33325338363647461</v>
      </c>
      <c r="Q1142">
        <v>-0.32124143838882446</v>
      </c>
      <c r="R1142">
        <v>-0.3078925609588623</v>
      </c>
      <c r="S1142">
        <v>-0.29454529285430908</v>
      </c>
      <c r="T1142">
        <v>-0.28253173828125</v>
      </c>
      <c r="U1142" t="s">
        <v>18</v>
      </c>
      <c r="V1142" t="s">
        <v>18</v>
      </c>
      <c r="W1142">
        <v>88.30548095703125</v>
      </c>
    </row>
    <row r="1143" spans="1:23" x14ac:dyDescent="0.25">
      <c r="A1143" s="48" t="str">
        <f t="shared" si="17"/>
        <v>42258AllN/A_19SmartAC-onlyAll</v>
      </c>
      <c r="B1143" t="s">
        <v>18</v>
      </c>
      <c r="C1143" s="35">
        <v>42258</v>
      </c>
      <c r="D1143">
        <v>19</v>
      </c>
      <c r="E1143" t="s">
        <v>32</v>
      </c>
      <c r="F1143">
        <v>2.6708483695983887</v>
      </c>
      <c r="G1143">
        <v>6.6864318214356899E-3</v>
      </c>
      <c r="H1143">
        <v>101876</v>
      </c>
      <c r="I1143">
        <v>2.978740930557251</v>
      </c>
      <c r="J1143">
        <v>1.8624521791934967E-2</v>
      </c>
      <c r="K1143">
        <v>12410</v>
      </c>
      <c r="L1143">
        <v>-0.3078925609588623</v>
      </c>
      <c r="M1143">
        <v>-11.527894020080566</v>
      </c>
      <c r="N1143">
        <v>114286</v>
      </c>
      <c r="O1143">
        <v>1.9788408651947975E-2</v>
      </c>
      <c r="P1143">
        <v>-0.33325338363647461</v>
      </c>
      <c r="Q1143">
        <v>-0.32124143838882446</v>
      </c>
      <c r="R1143">
        <v>-0.3078925609588623</v>
      </c>
      <c r="S1143">
        <v>-0.29454529285430908</v>
      </c>
      <c r="T1143">
        <v>-0.28253173828125</v>
      </c>
      <c r="U1143" t="s">
        <v>102</v>
      </c>
      <c r="V1143" t="s">
        <v>18</v>
      </c>
      <c r="W1143">
        <v>88.30548095703125</v>
      </c>
    </row>
    <row r="1144" spans="1:23" x14ac:dyDescent="0.25">
      <c r="A1144" s="48" t="str">
        <f t="shared" si="17"/>
        <v>42258AllN/A_20AllAll</v>
      </c>
      <c r="B1144" t="s">
        <v>18</v>
      </c>
      <c r="C1144" s="35">
        <v>42258</v>
      </c>
      <c r="D1144">
        <v>20</v>
      </c>
      <c r="E1144" t="s">
        <v>32</v>
      </c>
      <c r="F1144">
        <v>2.4961717128753662</v>
      </c>
      <c r="G1144">
        <v>6.3649415969848633E-3</v>
      </c>
      <c r="H1144">
        <v>101876</v>
      </c>
      <c r="I1144">
        <v>2.7751164436340332</v>
      </c>
      <c r="J1144">
        <v>1.8092552199959755E-2</v>
      </c>
      <c r="K1144">
        <v>12410</v>
      </c>
      <c r="L1144">
        <v>-0.27894473075866699</v>
      </c>
      <c r="M1144">
        <v>-11.174901962280273</v>
      </c>
      <c r="N1144">
        <v>114286</v>
      </c>
      <c r="O1144">
        <v>1.9179493188858032E-2</v>
      </c>
      <c r="P1144">
        <v>-0.3035251796245575</v>
      </c>
      <c r="Q1144">
        <v>-0.29188284277915955</v>
      </c>
      <c r="R1144">
        <v>-0.27894473075866699</v>
      </c>
      <c r="S1144">
        <v>-0.2660081684589386</v>
      </c>
      <c r="T1144">
        <v>-0.25436428189277649</v>
      </c>
      <c r="U1144" t="s">
        <v>18</v>
      </c>
      <c r="V1144" t="s">
        <v>18</v>
      </c>
      <c r="W1144">
        <v>84.390388488769531</v>
      </c>
    </row>
    <row r="1145" spans="1:23" x14ac:dyDescent="0.25">
      <c r="A1145" s="48" t="str">
        <f t="shared" si="17"/>
        <v>42258AllN/A_20SmartAC-onlyAll</v>
      </c>
      <c r="B1145" t="s">
        <v>18</v>
      </c>
      <c r="C1145" s="35">
        <v>42258</v>
      </c>
      <c r="D1145">
        <v>20</v>
      </c>
      <c r="E1145" t="s">
        <v>32</v>
      </c>
      <c r="F1145">
        <v>2.4961717128753662</v>
      </c>
      <c r="G1145">
        <v>6.3649415969848633E-3</v>
      </c>
      <c r="H1145">
        <v>101876</v>
      </c>
      <c r="I1145">
        <v>2.7751164436340332</v>
      </c>
      <c r="J1145">
        <v>1.8092552199959755E-2</v>
      </c>
      <c r="K1145">
        <v>12410</v>
      </c>
      <c r="L1145">
        <v>-0.27894473075866699</v>
      </c>
      <c r="M1145">
        <v>-11.174901962280273</v>
      </c>
      <c r="N1145">
        <v>114286</v>
      </c>
      <c r="O1145">
        <v>1.9179493188858032E-2</v>
      </c>
      <c r="P1145">
        <v>-0.3035251796245575</v>
      </c>
      <c r="Q1145">
        <v>-0.29188284277915955</v>
      </c>
      <c r="R1145">
        <v>-0.27894473075866699</v>
      </c>
      <c r="S1145">
        <v>-0.2660081684589386</v>
      </c>
      <c r="T1145">
        <v>-0.25436428189277649</v>
      </c>
      <c r="U1145" t="s">
        <v>102</v>
      </c>
      <c r="V1145" t="s">
        <v>18</v>
      </c>
      <c r="W1145">
        <v>84.390388488769531</v>
      </c>
    </row>
    <row r="1146" spans="1:23" x14ac:dyDescent="0.25">
      <c r="A1146" s="48" t="str">
        <f t="shared" si="17"/>
        <v>42258AllN/A_21AllAll</v>
      </c>
      <c r="B1146" t="s">
        <v>18</v>
      </c>
      <c r="C1146" s="35">
        <v>42258</v>
      </c>
      <c r="D1146">
        <v>21</v>
      </c>
      <c r="E1146" t="s">
        <v>32</v>
      </c>
      <c r="F1146">
        <v>2.2853782176971436</v>
      </c>
      <c r="G1146">
        <v>6.0576703399419785E-3</v>
      </c>
      <c r="H1146">
        <v>101876</v>
      </c>
      <c r="I1146">
        <v>2.4331014156341553</v>
      </c>
      <c r="J1146">
        <v>1.6489369794726372E-2</v>
      </c>
      <c r="K1146">
        <v>12410</v>
      </c>
      <c r="L1146">
        <v>-0.14772319793701172</v>
      </c>
      <c r="M1146">
        <v>-6.4638404846191406</v>
      </c>
      <c r="N1146">
        <v>114286</v>
      </c>
      <c r="O1146">
        <v>1.756686344742775E-2</v>
      </c>
      <c r="P1146">
        <v>-0.17023688554763794</v>
      </c>
      <c r="Q1146">
        <v>-0.15957345068454742</v>
      </c>
      <c r="R1146">
        <v>-0.14772319793701172</v>
      </c>
      <c r="S1146">
        <v>-0.13587434589862823</v>
      </c>
      <c r="T1146">
        <v>-0.1252095103263855</v>
      </c>
      <c r="U1146" t="s">
        <v>18</v>
      </c>
      <c r="V1146" t="s">
        <v>18</v>
      </c>
      <c r="W1146">
        <v>81.429046630859375</v>
      </c>
    </row>
    <row r="1147" spans="1:23" x14ac:dyDescent="0.25">
      <c r="A1147" s="48" t="str">
        <f t="shared" si="17"/>
        <v>42258AllN/A_21SmartAC-onlyAll</v>
      </c>
      <c r="B1147" t="s">
        <v>18</v>
      </c>
      <c r="C1147" s="35">
        <v>42258</v>
      </c>
      <c r="D1147">
        <v>21</v>
      </c>
      <c r="E1147" t="s">
        <v>32</v>
      </c>
      <c r="F1147">
        <v>2.2853782176971436</v>
      </c>
      <c r="G1147">
        <v>6.0576703399419785E-3</v>
      </c>
      <c r="H1147">
        <v>101876</v>
      </c>
      <c r="I1147">
        <v>2.4331014156341553</v>
      </c>
      <c r="J1147">
        <v>1.6489369794726372E-2</v>
      </c>
      <c r="K1147">
        <v>12410</v>
      </c>
      <c r="L1147">
        <v>-0.14772319793701172</v>
      </c>
      <c r="M1147">
        <v>-6.4638404846191406</v>
      </c>
      <c r="N1147">
        <v>114286</v>
      </c>
      <c r="O1147">
        <v>1.756686344742775E-2</v>
      </c>
      <c r="P1147">
        <v>-0.17023688554763794</v>
      </c>
      <c r="Q1147">
        <v>-0.15957345068454742</v>
      </c>
      <c r="R1147">
        <v>-0.14772319793701172</v>
      </c>
      <c r="S1147">
        <v>-0.13587434589862823</v>
      </c>
      <c r="T1147">
        <v>-0.1252095103263855</v>
      </c>
      <c r="U1147" t="s">
        <v>102</v>
      </c>
      <c r="V1147" t="s">
        <v>18</v>
      </c>
      <c r="W1147">
        <v>81.429046630859375</v>
      </c>
    </row>
    <row r="1148" spans="1:23" x14ac:dyDescent="0.25">
      <c r="A1148" s="48" t="str">
        <f t="shared" si="17"/>
        <v>42258AllN/A_22AllAll</v>
      </c>
      <c r="B1148" t="s">
        <v>18</v>
      </c>
      <c r="C1148" s="35">
        <v>42258</v>
      </c>
      <c r="D1148">
        <v>22</v>
      </c>
      <c r="E1148" t="s">
        <v>32</v>
      </c>
      <c r="F1148">
        <v>2.0039446353912354</v>
      </c>
      <c r="G1148">
        <v>5.5783148854970932E-3</v>
      </c>
      <c r="H1148">
        <v>101876</v>
      </c>
      <c r="I1148">
        <v>2.0796201229095459</v>
      </c>
      <c r="J1148">
        <v>1.4748533256351948E-2</v>
      </c>
      <c r="K1148">
        <v>12410</v>
      </c>
      <c r="L1148">
        <v>-7.5675487518310547E-2</v>
      </c>
      <c r="M1148">
        <v>-3.7763261795043945</v>
      </c>
      <c r="N1148">
        <v>114286</v>
      </c>
      <c r="O1148">
        <v>1.5768222510814667E-2</v>
      </c>
      <c r="P1148">
        <v>-9.5884039998054504E-2</v>
      </c>
      <c r="Q1148">
        <v>-8.6312413215637207E-2</v>
      </c>
      <c r="R1148">
        <v>-7.5675487518310547E-2</v>
      </c>
      <c r="S1148">
        <v>-6.5039820969104767E-2</v>
      </c>
      <c r="T1148">
        <v>-5.5466935038566589E-2</v>
      </c>
      <c r="U1148" t="s">
        <v>18</v>
      </c>
      <c r="V1148" t="s">
        <v>18</v>
      </c>
      <c r="W1148">
        <v>79.082374572753906</v>
      </c>
    </row>
    <row r="1149" spans="1:23" x14ac:dyDescent="0.25">
      <c r="A1149" s="48" t="str">
        <f t="shared" si="17"/>
        <v>42258AllN/A_22SmartAC-onlyAll</v>
      </c>
      <c r="B1149" t="s">
        <v>18</v>
      </c>
      <c r="C1149" s="35">
        <v>42258</v>
      </c>
      <c r="D1149">
        <v>22</v>
      </c>
      <c r="E1149" t="s">
        <v>32</v>
      </c>
      <c r="F1149">
        <v>2.0039446353912354</v>
      </c>
      <c r="G1149">
        <v>5.5783148854970932E-3</v>
      </c>
      <c r="H1149">
        <v>101876</v>
      </c>
      <c r="I1149">
        <v>2.0796201229095459</v>
      </c>
      <c r="J1149">
        <v>1.4748533256351948E-2</v>
      </c>
      <c r="K1149">
        <v>12410</v>
      </c>
      <c r="L1149">
        <v>-7.5675487518310547E-2</v>
      </c>
      <c r="M1149">
        <v>-3.7763261795043945</v>
      </c>
      <c r="N1149">
        <v>114286</v>
      </c>
      <c r="O1149">
        <v>1.5768222510814667E-2</v>
      </c>
      <c r="P1149">
        <v>-9.5884039998054504E-2</v>
      </c>
      <c r="Q1149">
        <v>-8.6312413215637207E-2</v>
      </c>
      <c r="R1149">
        <v>-7.5675487518310547E-2</v>
      </c>
      <c r="S1149">
        <v>-6.5039820969104767E-2</v>
      </c>
      <c r="T1149">
        <v>-5.5466935038566589E-2</v>
      </c>
      <c r="U1149" t="s">
        <v>102</v>
      </c>
      <c r="V1149" t="s">
        <v>18</v>
      </c>
      <c r="W1149">
        <v>79.082374572753906</v>
      </c>
    </row>
    <row r="1150" spans="1:23" x14ac:dyDescent="0.25">
      <c r="A1150" s="48" t="str">
        <f t="shared" si="17"/>
        <v>42258AllN/A_23AllAll</v>
      </c>
      <c r="B1150" t="s">
        <v>18</v>
      </c>
      <c r="C1150" s="35">
        <v>42258</v>
      </c>
      <c r="D1150">
        <v>23</v>
      </c>
      <c r="E1150" t="s">
        <v>32</v>
      </c>
      <c r="F1150">
        <v>1.6637002229690552</v>
      </c>
      <c r="G1150">
        <v>4.9785543233156204E-3</v>
      </c>
      <c r="H1150">
        <v>101876</v>
      </c>
      <c r="I1150">
        <v>1.7146457433700562</v>
      </c>
      <c r="J1150">
        <v>1.3116834685206413E-2</v>
      </c>
      <c r="K1150">
        <v>12410</v>
      </c>
      <c r="L1150">
        <v>-5.0945520401000977E-2</v>
      </c>
      <c r="M1150">
        <v>-3.0621814727783203</v>
      </c>
      <c r="N1150">
        <v>114286</v>
      </c>
      <c r="O1150">
        <v>1.4029873535037041E-2</v>
      </c>
      <c r="P1150">
        <v>-6.8926207721233368E-2</v>
      </c>
      <c r="Q1150">
        <v>-6.0409791767597198E-2</v>
      </c>
      <c r="R1150">
        <v>-5.0945520401000977E-2</v>
      </c>
      <c r="S1150">
        <v>-4.1482370346784592E-2</v>
      </c>
      <c r="T1150">
        <v>-3.2964833080768585E-2</v>
      </c>
      <c r="U1150" t="s">
        <v>18</v>
      </c>
      <c r="V1150" t="s">
        <v>18</v>
      </c>
      <c r="W1150">
        <v>76.953514099121094</v>
      </c>
    </row>
    <row r="1151" spans="1:23" x14ac:dyDescent="0.25">
      <c r="A1151" s="48" t="str">
        <f t="shared" si="17"/>
        <v>42258AllN/A_23SmartAC-onlyAll</v>
      </c>
      <c r="B1151" t="s">
        <v>18</v>
      </c>
      <c r="C1151" s="35">
        <v>42258</v>
      </c>
      <c r="D1151">
        <v>23</v>
      </c>
      <c r="E1151" t="s">
        <v>32</v>
      </c>
      <c r="F1151">
        <v>1.6637002229690552</v>
      </c>
      <c r="G1151">
        <v>4.9785543233156204E-3</v>
      </c>
      <c r="H1151">
        <v>101876</v>
      </c>
      <c r="I1151">
        <v>1.7146457433700562</v>
      </c>
      <c r="J1151">
        <v>1.3116834685206413E-2</v>
      </c>
      <c r="K1151">
        <v>12410</v>
      </c>
      <c r="L1151">
        <v>-5.0945520401000977E-2</v>
      </c>
      <c r="M1151">
        <v>-3.0621814727783203</v>
      </c>
      <c r="N1151">
        <v>114286</v>
      </c>
      <c r="O1151">
        <v>1.4029873535037041E-2</v>
      </c>
      <c r="P1151">
        <v>-6.8926207721233368E-2</v>
      </c>
      <c r="Q1151">
        <v>-6.0409791767597198E-2</v>
      </c>
      <c r="R1151">
        <v>-5.0945520401000977E-2</v>
      </c>
      <c r="S1151">
        <v>-4.1482370346784592E-2</v>
      </c>
      <c r="T1151">
        <v>-3.2964833080768585E-2</v>
      </c>
      <c r="U1151" t="s">
        <v>102</v>
      </c>
      <c r="V1151" t="s">
        <v>18</v>
      </c>
      <c r="W1151">
        <v>76.953514099121094</v>
      </c>
    </row>
    <row r="1152" spans="1:23" x14ac:dyDescent="0.25">
      <c r="A1152" s="48" t="str">
        <f t="shared" si="17"/>
        <v>42258AllN/A_24AllAll</v>
      </c>
      <c r="B1152" t="s">
        <v>18</v>
      </c>
      <c r="C1152" s="35">
        <v>42258</v>
      </c>
      <c r="D1152">
        <v>24</v>
      </c>
      <c r="E1152" t="s">
        <v>32</v>
      </c>
      <c r="F1152">
        <v>1.3504120111465454</v>
      </c>
      <c r="G1152">
        <v>4.4186310842633247E-3</v>
      </c>
      <c r="H1152">
        <v>101876</v>
      </c>
      <c r="I1152">
        <v>1.3806666135787964</v>
      </c>
      <c r="J1152">
        <v>1.1598719283938408E-2</v>
      </c>
      <c r="K1152">
        <v>12410</v>
      </c>
      <c r="L1152">
        <v>-3.0254602432250977E-2</v>
      </c>
      <c r="M1152">
        <v>-2.2403979301452637</v>
      </c>
      <c r="N1152">
        <v>114286</v>
      </c>
      <c r="O1152">
        <v>1.2411872856318951E-2</v>
      </c>
      <c r="P1152">
        <v>-4.6161659061908722E-2</v>
      </c>
      <c r="Q1152">
        <v>-3.8627404719591141E-2</v>
      </c>
      <c r="R1152">
        <v>-3.0254602432250977E-2</v>
      </c>
      <c r="S1152">
        <v>-2.1882794797420502E-2</v>
      </c>
      <c r="T1152">
        <v>-1.4347545802593231E-2</v>
      </c>
      <c r="U1152" t="s">
        <v>18</v>
      </c>
      <c r="V1152" t="s">
        <v>18</v>
      </c>
      <c r="W1152">
        <v>74.235458374023437</v>
      </c>
    </row>
    <row r="1153" spans="1:23" x14ac:dyDescent="0.25">
      <c r="A1153" s="48" t="str">
        <f t="shared" si="17"/>
        <v>42258AllN/A_24SmartAC-onlyAll</v>
      </c>
      <c r="B1153" t="s">
        <v>18</v>
      </c>
      <c r="C1153" s="35">
        <v>42258</v>
      </c>
      <c r="D1153">
        <v>24</v>
      </c>
      <c r="E1153" t="s">
        <v>32</v>
      </c>
      <c r="F1153">
        <v>1.3504120111465454</v>
      </c>
      <c r="G1153">
        <v>4.4186310842633247E-3</v>
      </c>
      <c r="H1153">
        <v>101876</v>
      </c>
      <c r="I1153">
        <v>1.3806666135787964</v>
      </c>
      <c r="J1153">
        <v>1.1598719283938408E-2</v>
      </c>
      <c r="K1153">
        <v>12410</v>
      </c>
      <c r="L1153">
        <v>-3.0254602432250977E-2</v>
      </c>
      <c r="M1153">
        <v>-2.2403979301452637</v>
      </c>
      <c r="N1153">
        <v>114286</v>
      </c>
      <c r="O1153">
        <v>1.2411872856318951E-2</v>
      </c>
      <c r="P1153">
        <v>-4.6161659061908722E-2</v>
      </c>
      <c r="Q1153">
        <v>-3.8627404719591141E-2</v>
      </c>
      <c r="R1153">
        <v>-3.0254602432250977E-2</v>
      </c>
      <c r="S1153">
        <v>-2.1882794797420502E-2</v>
      </c>
      <c r="T1153">
        <v>-1.4347545802593231E-2</v>
      </c>
      <c r="U1153" t="s">
        <v>102</v>
      </c>
      <c r="V1153" t="s">
        <v>18</v>
      </c>
      <c r="W1153">
        <v>74.235458374023437</v>
      </c>
    </row>
    <row r="1154" spans="1:23" x14ac:dyDescent="0.25">
      <c r="A1154" s="48" t="str">
        <f t="shared" ref="A1154:A1217" si="18">CONCATENATE(C1154,B1154,E1154,"_",D1154,U1154,V1154)</f>
        <v>42185AllN/A_1AllMulti</v>
      </c>
      <c r="B1154" t="s">
        <v>18</v>
      </c>
      <c r="C1154" s="35">
        <v>42185</v>
      </c>
      <c r="D1154">
        <v>1</v>
      </c>
      <c r="E1154" t="s">
        <v>32</v>
      </c>
      <c r="F1154">
        <v>1.5659095326303429</v>
      </c>
      <c r="G1154">
        <v>1.4787712170004479</v>
      </c>
      <c r="H1154">
        <v>9174</v>
      </c>
      <c r="I1154">
        <v>1.6017289430005406</v>
      </c>
      <c r="J1154">
        <v>1.5079795220075161</v>
      </c>
      <c r="K1154">
        <v>2348</v>
      </c>
      <c r="L1154">
        <v>-3.5819411277770996E-2</v>
      </c>
      <c r="M1154">
        <v>-2.2874507904052734</v>
      </c>
      <c r="N1154">
        <v>11522</v>
      </c>
      <c r="O1154">
        <v>3.4739747643470764E-2</v>
      </c>
      <c r="P1154">
        <v>-8.0341875553131104E-2</v>
      </c>
      <c r="Q1154">
        <v>-5.9254150837659836E-2</v>
      </c>
      <c r="R1154">
        <v>-3.5819411277770996E-2</v>
      </c>
      <c r="S1154">
        <v>-1.2387451715767384E-2</v>
      </c>
      <c r="T1154">
        <v>8.7030492722988129E-3</v>
      </c>
      <c r="U1154" t="s">
        <v>18</v>
      </c>
      <c r="V1154" t="s">
        <v>85</v>
      </c>
      <c r="W1154">
        <v>72.908607482910156</v>
      </c>
    </row>
    <row r="1155" spans="1:23" x14ac:dyDescent="0.25">
      <c r="A1155" s="48" t="str">
        <f t="shared" si="18"/>
        <v>42185AllN/A_1SmartAC-onlyMulti</v>
      </c>
      <c r="B1155" t="s">
        <v>18</v>
      </c>
      <c r="C1155" s="35">
        <v>42185</v>
      </c>
      <c r="D1155">
        <v>1</v>
      </c>
      <c r="E1155" t="s">
        <v>32</v>
      </c>
      <c r="F1155">
        <v>1.5659095326303429</v>
      </c>
      <c r="G1155">
        <v>1.4787712170004479</v>
      </c>
      <c r="H1155">
        <v>9174</v>
      </c>
      <c r="I1155">
        <v>1.6017289430005406</v>
      </c>
      <c r="J1155">
        <v>1.5079795220075161</v>
      </c>
      <c r="K1155">
        <v>2348</v>
      </c>
      <c r="L1155">
        <v>-3.5819411277770996E-2</v>
      </c>
      <c r="M1155">
        <v>-2.2874507904052734</v>
      </c>
      <c r="N1155">
        <v>11522</v>
      </c>
      <c r="O1155">
        <v>3.4739747643470764E-2</v>
      </c>
      <c r="P1155">
        <v>-8.0341875553131104E-2</v>
      </c>
      <c r="Q1155">
        <v>-5.9254150837659836E-2</v>
      </c>
      <c r="R1155">
        <v>-3.5819411277770996E-2</v>
      </c>
      <c r="S1155">
        <v>-1.2387451715767384E-2</v>
      </c>
      <c r="T1155">
        <v>8.7030492722988129E-3</v>
      </c>
      <c r="U1155" t="s">
        <v>102</v>
      </c>
      <c r="V1155" t="s">
        <v>85</v>
      </c>
      <c r="W1155">
        <v>72.908607482910156</v>
      </c>
    </row>
    <row r="1156" spans="1:23" x14ac:dyDescent="0.25">
      <c r="A1156" s="48" t="str">
        <f t="shared" si="18"/>
        <v>42185AllN/A_2AllMulti</v>
      </c>
      <c r="B1156" t="s">
        <v>18</v>
      </c>
      <c r="C1156" s="35">
        <v>42185</v>
      </c>
      <c r="D1156">
        <v>2</v>
      </c>
      <c r="E1156" t="s">
        <v>32</v>
      </c>
      <c r="F1156">
        <v>1.3578177799964479</v>
      </c>
      <c r="G1156">
        <v>1.3296632510267288</v>
      </c>
      <c r="H1156">
        <v>9174</v>
      </c>
      <c r="I1156">
        <v>1.3809052706753355</v>
      </c>
      <c r="J1156">
        <v>1.3550098098879984</v>
      </c>
      <c r="K1156">
        <v>2348</v>
      </c>
      <c r="L1156">
        <v>-2.3087490350008011E-2</v>
      </c>
      <c r="M1156">
        <v>-1.7003378868103027</v>
      </c>
      <c r="N1156">
        <v>11522</v>
      </c>
      <c r="O1156">
        <v>3.1219914555549622E-2</v>
      </c>
      <c r="P1156">
        <v>-6.3098929822444916E-2</v>
      </c>
      <c r="Q1156">
        <v>-4.414781928062439E-2</v>
      </c>
      <c r="R1156">
        <v>-2.3087490350008011E-2</v>
      </c>
      <c r="S1156">
        <v>-2.0296580623835325E-3</v>
      </c>
      <c r="T1156">
        <v>1.6923952847719193E-2</v>
      </c>
      <c r="U1156" t="s">
        <v>18</v>
      </c>
      <c r="V1156" t="s">
        <v>85</v>
      </c>
      <c r="W1156">
        <v>71.876495361328125</v>
      </c>
    </row>
    <row r="1157" spans="1:23" x14ac:dyDescent="0.25">
      <c r="A1157" s="48" t="str">
        <f t="shared" si="18"/>
        <v>42185AllN/A_2SmartAC-onlyMulti</v>
      </c>
      <c r="B1157" t="s">
        <v>18</v>
      </c>
      <c r="C1157" s="35">
        <v>42185</v>
      </c>
      <c r="D1157">
        <v>2</v>
      </c>
      <c r="E1157" t="s">
        <v>32</v>
      </c>
      <c r="F1157">
        <v>1.3578177799964479</v>
      </c>
      <c r="G1157">
        <v>1.3296632510267288</v>
      </c>
      <c r="H1157">
        <v>9174</v>
      </c>
      <c r="I1157">
        <v>1.3809052706753355</v>
      </c>
      <c r="J1157">
        <v>1.3550098098879984</v>
      </c>
      <c r="K1157">
        <v>2348</v>
      </c>
      <c r="L1157">
        <v>-2.3087490350008011E-2</v>
      </c>
      <c r="M1157">
        <v>-1.7003378868103027</v>
      </c>
      <c r="N1157">
        <v>11522</v>
      </c>
      <c r="O1157">
        <v>3.1219914555549622E-2</v>
      </c>
      <c r="P1157">
        <v>-6.3098929822444916E-2</v>
      </c>
      <c r="Q1157">
        <v>-4.414781928062439E-2</v>
      </c>
      <c r="R1157">
        <v>-2.3087490350008011E-2</v>
      </c>
      <c r="S1157">
        <v>-2.0296580623835325E-3</v>
      </c>
      <c r="T1157">
        <v>1.6923952847719193E-2</v>
      </c>
      <c r="U1157" t="s">
        <v>102</v>
      </c>
      <c r="V1157" t="s">
        <v>85</v>
      </c>
      <c r="W1157">
        <v>71.876495361328125</v>
      </c>
    </row>
    <row r="1158" spans="1:23" x14ac:dyDescent="0.25">
      <c r="A1158" s="48" t="str">
        <f t="shared" si="18"/>
        <v>42185AllN/A_3AllMulti</v>
      </c>
      <c r="B1158" t="s">
        <v>18</v>
      </c>
      <c r="C1158" s="35">
        <v>42185</v>
      </c>
      <c r="D1158">
        <v>3</v>
      </c>
      <c r="E1158" t="s">
        <v>32</v>
      </c>
      <c r="F1158">
        <v>1.2224219639748697</v>
      </c>
      <c r="G1158">
        <v>1.2087844009219935</v>
      </c>
      <c r="H1158">
        <v>9174</v>
      </c>
      <c r="I1158">
        <v>1.2647779698727413</v>
      </c>
      <c r="J1158">
        <v>1.2293576350952427</v>
      </c>
      <c r="K1158">
        <v>2348</v>
      </c>
      <c r="L1158">
        <v>-4.2356006801128387E-2</v>
      </c>
      <c r="M1158">
        <v>-3.4649250507354736</v>
      </c>
      <c r="N1158">
        <v>11522</v>
      </c>
      <c r="O1158">
        <v>2.8336100280284882E-2</v>
      </c>
      <c r="P1158">
        <v>-7.8671552240848541E-2</v>
      </c>
      <c r="Q1158">
        <v>-6.1470974236726761E-2</v>
      </c>
      <c r="R1158">
        <v>-4.2356006801128387E-2</v>
      </c>
      <c r="S1158">
        <v>-2.3243308067321777E-2</v>
      </c>
      <c r="T1158">
        <v>-6.0404608957469463E-3</v>
      </c>
      <c r="U1158" t="s">
        <v>18</v>
      </c>
      <c r="V1158" t="s">
        <v>85</v>
      </c>
      <c r="W1158">
        <v>70.695449829101563</v>
      </c>
    </row>
    <row r="1159" spans="1:23" x14ac:dyDescent="0.25">
      <c r="A1159" s="48" t="str">
        <f t="shared" si="18"/>
        <v>42185AllN/A_3SmartAC-onlyMulti</v>
      </c>
      <c r="B1159" t="s">
        <v>18</v>
      </c>
      <c r="C1159" s="35">
        <v>42185</v>
      </c>
      <c r="D1159">
        <v>3</v>
      </c>
      <c r="E1159" t="s">
        <v>32</v>
      </c>
      <c r="F1159">
        <v>1.2224219639748697</v>
      </c>
      <c r="G1159">
        <v>1.2087844009219935</v>
      </c>
      <c r="H1159">
        <v>9174</v>
      </c>
      <c r="I1159">
        <v>1.2647779698727413</v>
      </c>
      <c r="J1159">
        <v>1.2293576350952427</v>
      </c>
      <c r="K1159">
        <v>2348</v>
      </c>
      <c r="L1159">
        <v>-4.2356006801128387E-2</v>
      </c>
      <c r="M1159">
        <v>-3.4649250507354736</v>
      </c>
      <c r="N1159">
        <v>11522</v>
      </c>
      <c r="O1159">
        <v>2.8336100280284882E-2</v>
      </c>
      <c r="P1159">
        <v>-7.8671552240848541E-2</v>
      </c>
      <c r="Q1159">
        <v>-6.1470974236726761E-2</v>
      </c>
      <c r="R1159">
        <v>-4.2356006801128387E-2</v>
      </c>
      <c r="S1159">
        <v>-2.3243308067321777E-2</v>
      </c>
      <c r="T1159">
        <v>-6.0404608957469463E-3</v>
      </c>
      <c r="U1159" t="s">
        <v>102</v>
      </c>
      <c r="V1159" t="s">
        <v>85</v>
      </c>
      <c r="W1159">
        <v>70.695449829101563</v>
      </c>
    </row>
    <row r="1160" spans="1:23" x14ac:dyDescent="0.25">
      <c r="A1160" s="48" t="str">
        <f t="shared" si="18"/>
        <v>42185AllN/A_4AllMulti</v>
      </c>
      <c r="B1160" t="s">
        <v>18</v>
      </c>
      <c r="C1160" s="35">
        <v>42185</v>
      </c>
      <c r="D1160">
        <v>4</v>
      </c>
      <c r="E1160" t="s">
        <v>32</v>
      </c>
      <c r="F1160">
        <v>1.1381733751383984</v>
      </c>
      <c r="G1160">
        <v>1.1043513915568388</v>
      </c>
      <c r="H1160">
        <v>9174</v>
      </c>
      <c r="I1160">
        <v>1.1725338654280655</v>
      </c>
      <c r="J1160">
        <v>1.1049977965029472</v>
      </c>
      <c r="K1160">
        <v>2348</v>
      </c>
      <c r="L1160">
        <v>-3.4360490739345551E-2</v>
      </c>
      <c r="M1160">
        <v>-3.0189154148101807</v>
      </c>
      <c r="N1160">
        <v>11522</v>
      </c>
      <c r="O1160">
        <v>2.5553192943334579E-2</v>
      </c>
      <c r="P1160">
        <v>-6.7109465599060059E-2</v>
      </c>
      <c r="Q1160">
        <v>-5.1598165184259415E-2</v>
      </c>
      <c r="R1160">
        <v>-3.4360490739345551E-2</v>
      </c>
      <c r="S1160">
        <v>-1.7124861478805542E-2</v>
      </c>
      <c r="T1160">
        <v>-1.6115186735987663E-3</v>
      </c>
      <c r="U1160" t="s">
        <v>18</v>
      </c>
      <c r="V1160" t="s">
        <v>85</v>
      </c>
      <c r="W1160">
        <v>69.670112609863281</v>
      </c>
    </row>
    <row r="1161" spans="1:23" x14ac:dyDescent="0.25">
      <c r="A1161" s="48" t="str">
        <f t="shared" si="18"/>
        <v>42185AllN/A_4SmartAC-onlyMulti</v>
      </c>
      <c r="B1161" t="s">
        <v>18</v>
      </c>
      <c r="C1161" s="35">
        <v>42185</v>
      </c>
      <c r="D1161">
        <v>4</v>
      </c>
      <c r="E1161" t="s">
        <v>32</v>
      </c>
      <c r="F1161">
        <v>1.1381733751383984</v>
      </c>
      <c r="G1161">
        <v>1.1043513915568388</v>
      </c>
      <c r="H1161">
        <v>9174</v>
      </c>
      <c r="I1161">
        <v>1.1725338654280655</v>
      </c>
      <c r="J1161">
        <v>1.1049977965029472</v>
      </c>
      <c r="K1161">
        <v>2348</v>
      </c>
      <c r="L1161">
        <v>-3.4360490739345551E-2</v>
      </c>
      <c r="M1161">
        <v>-3.0189154148101807</v>
      </c>
      <c r="N1161">
        <v>11522</v>
      </c>
      <c r="O1161">
        <v>2.5553192943334579E-2</v>
      </c>
      <c r="P1161">
        <v>-6.7109465599060059E-2</v>
      </c>
      <c r="Q1161">
        <v>-5.1598165184259415E-2</v>
      </c>
      <c r="R1161">
        <v>-3.4360490739345551E-2</v>
      </c>
      <c r="S1161">
        <v>-1.7124861478805542E-2</v>
      </c>
      <c r="T1161">
        <v>-1.6115186735987663E-3</v>
      </c>
      <c r="U1161" t="s">
        <v>102</v>
      </c>
      <c r="V1161" t="s">
        <v>85</v>
      </c>
      <c r="W1161">
        <v>69.670112609863281</v>
      </c>
    </row>
    <row r="1162" spans="1:23" x14ac:dyDescent="0.25">
      <c r="A1162" s="48" t="str">
        <f t="shared" si="18"/>
        <v>42185AllN/A_5AllMulti</v>
      </c>
      <c r="B1162" t="s">
        <v>18</v>
      </c>
      <c r="C1162" s="35">
        <v>42185</v>
      </c>
      <c r="D1162">
        <v>5</v>
      </c>
      <c r="E1162" t="s">
        <v>32</v>
      </c>
      <c r="F1162">
        <v>1.0902918302106532</v>
      </c>
      <c r="G1162">
        <v>1.0237423036685649</v>
      </c>
      <c r="H1162">
        <v>9174</v>
      </c>
      <c r="I1162">
        <v>1.1190646655962817</v>
      </c>
      <c r="J1162">
        <v>1.0529064778619186</v>
      </c>
      <c r="K1162">
        <v>2348</v>
      </c>
      <c r="L1162">
        <v>-2.8772834688425064E-2</v>
      </c>
      <c r="M1162">
        <v>-2.6390030384063721</v>
      </c>
      <c r="N1162">
        <v>11522</v>
      </c>
      <c r="O1162">
        <v>2.4215549230575562E-2</v>
      </c>
      <c r="P1162">
        <v>-5.9807483106851578E-2</v>
      </c>
      <c r="Q1162">
        <v>-4.5108158141374588E-2</v>
      </c>
      <c r="R1162">
        <v>-2.8772834688425064E-2</v>
      </c>
      <c r="S1162">
        <v>-1.2439446523785591E-2</v>
      </c>
      <c r="T1162">
        <v>2.2618132643401623E-3</v>
      </c>
      <c r="U1162" t="s">
        <v>18</v>
      </c>
      <c r="V1162" t="s">
        <v>85</v>
      </c>
      <c r="W1162">
        <v>68.813835144042969</v>
      </c>
    </row>
    <row r="1163" spans="1:23" x14ac:dyDescent="0.25">
      <c r="A1163" s="48" t="str">
        <f t="shared" si="18"/>
        <v>42185AllN/A_5SmartAC-onlyMulti</v>
      </c>
      <c r="B1163" t="s">
        <v>18</v>
      </c>
      <c r="C1163" s="35">
        <v>42185</v>
      </c>
      <c r="D1163">
        <v>5</v>
      </c>
      <c r="E1163" t="s">
        <v>32</v>
      </c>
      <c r="F1163">
        <v>1.0902918302106532</v>
      </c>
      <c r="G1163">
        <v>1.0237423036685649</v>
      </c>
      <c r="H1163">
        <v>9174</v>
      </c>
      <c r="I1163">
        <v>1.1190646655962817</v>
      </c>
      <c r="J1163">
        <v>1.0529064778619186</v>
      </c>
      <c r="K1163">
        <v>2348</v>
      </c>
      <c r="L1163">
        <v>-2.8772834688425064E-2</v>
      </c>
      <c r="M1163">
        <v>-2.6390030384063721</v>
      </c>
      <c r="N1163">
        <v>11522</v>
      </c>
      <c r="O1163">
        <v>2.4215549230575562E-2</v>
      </c>
      <c r="P1163">
        <v>-5.9807483106851578E-2</v>
      </c>
      <c r="Q1163">
        <v>-4.5108158141374588E-2</v>
      </c>
      <c r="R1163">
        <v>-2.8772834688425064E-2</v>
      </c>
      <c r="S1163">
        <v>-1.2439446523785591E-2</v>
      </c>
      <c r="T1163">
        <v>2.2618132643401623E-3</v>
      </c>
      <c r="U1163" t="s">
        <v>102</v>
      </c>
      <c r="V1163" t="s">
        <v>85</v>
      </c>
      <c r="W1163">
        <v>68.813835144042969</v>
      </c>
    </row>
    <row r="1164" spans="1:23" x14ac:dyDescent="0.25">
      <c r="A1164" s="48" t="str">
        <f t="shared" si="18"/>
        <v>42185AllN/A_6AllMulti</v>
      </c>
      <c r="B1164" t="s">
        <v>18</v>
      </c>
      <c r="C1164" s="35">
        <v>42185</v>
      </c>
      <c r="D1164">
        <v>6</v>
      </c>
      <c r="E1164" t="s">
        <v>32</v>
      </c>
      <c r="F1164">
        <v>1.1001637215770459</v>
      </c>
      <c r="G1164">
        <v>0.99373901038125423</v>
      </c>
      <c r="H1164">
        <v>9174</v>
      </c>
      <c r="I1164">
        <v>1.1490933913558601</v>
      </c>
      <c r="J1164">
        <v>1.064577612714785</v>
      </c>
      <c r="K1164">
        <v>2348</v>
      </c>
      <c r="L1164">
        <v>-4.8929668962955475E-2</v>
      </c>
      <c r="M1164">
        <v>-4.4474897384643555</v>
      </c>
      <c r="N1164">
        <v>11522</v>
      </c>
      <c r="O1164">
        <v>2.4296501651406288E-2</v>
      </c>
      <c r="P1164">
        <v>-8.0068066716194153E-2</v>
      </c>
      <c r="Q1164">
        <v>-6.531960517168045E-2</v>
      </c>
      <c r="R1164">
        <v>-4.8929668962955475E-2</v>
      </c>
      <c r="S1164">
        <v>-3.2541677355766296E-2</v>
      </c>
      <c r="T1164">
        <v>-1.7791273072361946E-2</v>
      </c>
      <c r="U1164" t="s">
        <v>18</v>
      </c>
      <c r="V1164" t="s">
        <v>85</v>
      </c>
      <c r="W1164">
        <v>69.390815734863281</v>
      </c>
    </row>
    <row r="1165" spans="1:23" x14ac:dyDescent="0.25">
      <c r="A1165" s="48" t="str">
        <f t="shared" si="18"/>
        <v>42185AllN/A_6SmartAC-onlyMulti</v>
      </c>
      <c r="B1165" t="s">
        <v>18</v>
      </c>
      <c r="C1165" s="35">
        <v>42185</v>
      </c>
      <c r="D1165">
        <v>6</v>
      </c>
      <c r="E1165" t="s">
        <v>32</v>
      </c>
      <c r="F1165">
        <v>1.1001637215770459</v>
      </c>
      <c r="G1165">
        <v>0.99373901038125423</v>
      </c>
      <c r="H1165">
        <v>9174</v>
      </c>
      <c r="I1165">
        <v>1.1490933913558601</v>
      </c>
      <c r="J1165">
        <v>1.064577612714785</v>
      </c>
      <c r="K1165">
        <v>2348</v>
      </c>
      <c r="L1165">
        <v>-4.8929668962955475E-2</v>
      </c>
      <c r="M1165">
        <v>-4.4474897384643555</v>
      </c>
      <c r="N1165">
        <v>11522</v>
      </c>
      <c r="O1165">
        <v>2.4296501651406288E-2</v>
      </c>
      <c r="P1165">
        <v>-8.0068066716194153E-2</v>
      </c>
      <c r="Q1165">
        <v>-6.531960517168045E-2</v>
      </c>
      <c r="R1165">
        <v>-4.8929668962955475E-2</v>
      </c>
      <c r="S1165">
        <v>-3.2541677355766296E-2</v>
      </c>
      <c r="T1165">
        <v>-1.7791273072361946E-2</v>
      </c>
      <c r="U1165" t="s">
        <v>102</v>
      </c>
      <c r="V1165" t="s">
        <v>85</v>
      </c>
      <c r="W1165">
        <v>69.390815734863281</v>
      </c>
    </row>
    <row r="1166" spans="1:23" x14ac:dyDescent="0.25">
      <c r="A1166" s="48" t="str">
        <f t="shared" si="18"/>
        <v>42185AllN/A_7AllMulti</v>
      </c>
      <c r="B1166" t="s">
        <v>18</v>
      </c>
      <c r="C1166" s="35">
        <v>42185</v>
      </c>
      <c r="D1166">
        <v>7</v>
      </c>
      <c r="E1166" t="s">
        <v>32</v>
      </c>
      <c r="F1166">
        <v>1.1686379500273902</v>
      </c>
      <c r="G1166">
        <v>1.0570622244652419</v>
      </c>
      <c r="H1166">
        <v>9174</v>
      </c>
      <c r="I1166">
        <v>1.227126739465461</v>
      </c>
      <c r="J1166">
        <v>1.1462010572861121</v>
      </c>
      <c r="K1166">
        <v>2348</v>
      </c>
      <c r="L1166">
        <v>-5.8488789945840836E-2</v>
      </c>
      <c r="M1166">
        <v>-5.0048680305480957</v>
      </c>
      <c r="N1166">
        <v>11522</v>
      </c>
      <c r="O1166">
        <v>2.6102276518940926E-2</v>
      </c>
      <c r="P1166">
        <v>-9.1941468417644501E-2</v>
      </c>
      <c r="Q1166">
        <v>-7.6096862554550171E-2</v>
      </c>
      <c r="R1166">
        <v>-5.8488789945840836E-2</v>
      </c>
      <c r="S1166">
        <v>-4.0882803499698639E-2</v>
      </c>
      <c r="T1166">
        <v>-2.503611147403717E-2</v>
      </c>
      <c r="U1166" t="s">
        <v>18</v>
      </c>
      <c r="V1166" t="s">
        <v>85</v>
      </c>
      <c r="W1166">
        <v>72.527427673339844</v>
      </c>
    </row>
    <row r="1167" spans="1:23" x14ac:dyDescent="0.25">
      <c r="A1167" s="48" t="str">
        <f t="shared" si="18"/>
        <v>42185AllN/A_7SmartAC-onlyMulti</v>
      </c>
      <c r="B1167" t="s">
        <v>18</v>
      </c>
      <c r="C1167" s="35">
        <v>42185</v>
      </c>
      <c r="D1167">
        <v>7</v>
      </c>
      <c r="E1167" t="s">
        <v>32</v>
      </c>
      <c r="F1167">
        <v>1.1686379500273902</v>
      </c>
      <c r="G1167">
        <v>1.0570622244652419</v>
      </c>
      <c r="H1167">
        <v>9174</v>
      </c>
      <c r="I1167">
        <v>1.227126739465461</v>
      </c>
      <c r="J1167">
        <v>1.1462010572861121</v>
      </c>
      <c r="K1167">
        <v>2348</v>
      </c>
      <c r="L1167">
        <v>-5.8488789945840836E-2</v>
      </c>
      <c r="M1167">
        <v>-5.0048680305480957</v>
      </c>
      <c r="N1167">
        <v>11522</v>
      </c>
      <c r="O1167">
        <v>2.6102276518940926E-2</v>
      </c>
      <c r="P1167">
        <v>-9.1941468417644501E-2</v>
      </c>
      <c r="Q1167">
        <v>-7.6096862554550171E-2</v>
      </c>
      <c r="R1167">
        <v>-5.8488789945840836E-2</v>
      </c>
      <c r="S1167">
        <v>-4.0882803499698639E-2</v>
      </c>
      <c r="T1167">
        <v>-2.503611147403717E-2</v>
      </c>
      <c r="U1167" t="s">
        <v>102</v>
      </c>
      <c r="V1167" t="s">
        <v>85</v>
      </c>
      <c r="W1167">
        <v>72.527427673339844</v>
      </c>
    </row>
    <row r="1168" spans="1:23" x14ac:dyDescent="0.25">
      <c r="A1168" s="48" t="str">
        <f t="shared" si="18"/>
        <v>42185AllN/A_8AllMulti</v>
      </c>
      <c r="B1168" t="s">
        <v>18</v>
      </c>
      <c r="C1168" s="35">
        <v>42185</v>
      </c>
      <c r="D1168">
        <v>8</v>
      </c>
      <c r="E1168" t="s">
        <v>32</v>
      </c>
      <c r="F1168">
        <v>1.2022357356094604</v>
      </c>
      <c r="G1168">
        <v>1.1876071929107208</v>
      </c>
      <c r="H1168">
        <v>9174</v>
      </c>
      <c r="I1168">
        <v>1.2508143845819564</v>
      </c>
      <c r="J1168">
        <v>1.2725464407087417</v>
      </c>
      <c r="K1168">
        <v>2348</v>
      </c>
      <c r="L1168">
        <v>-4.8578649759292603E-2</v>
      </c>
      <c r="M1168">
        <v>-4.0406923294067383</v>
      </c>
      <c r="N1168">
        <v>11522</v>
      </c>
      <c r="O1168">
        <v>2.904173731803894E-2</v>
      </c>
      <c r="P1168">
        <v>-8.5798539221286774E-2</v>
      </c>
      <c r="Q1168">
        <v>-6.8169623613357544E-2</v>
      </c>
      <c r="R1168">
        <v>-4.8578649759292603E-2</v>
      </c>
      <c r="S1168">
        <v>-2.8989998623728752E-2</v>
      </c>
      <c r="T1168">
        <v>-1.1358759365975857E-2</v>
      </c>
      <c r="U1168" t="s">
        <v>18</v>
      </c>
      <c r="V1168" t="s">
        <v>85</v>
      </c>
      <c r="W1168">
        <v>77.657608032226562</v>
      </c>
    </row>
    <row r="1169" spans="1:23" x14ac:dyDescent="0.25">
      <c r="A1169" s="48" t="str">
        <f t="shared" si="18"/>
        <v>42185AllN/A_8SmartAC-onlyMulti</v>
      </c>
      <c r="B1169" t="s">
        <v>18</v>
      </c>
      <c r="C1169" s="35">
        <v>42185</v>
      </c>
      <c r="D1169">
        <v>8</v>
      </c>
      <c r="E1169" t="s">
        <v>32</v>
      </c>
      <c r="F1169">
        <v>1.2022357356094604</v>
      </c>
      <c r="G1169">
        <v>1.1876071929107208</v>
      </c>
      <c r="H1169">
        <v>9174</v>
      </c>
      <c r="I1169">
        <v>1.2508143845819564</v>
      </c>
      <c r="J1169">
        <v>1.2725464407087417</v>
      </c>
      <c r="K1169">
        <v>2348</v>
      </c>
      <c r="L1169">
        <v>-4.8578649759292603E-2</v>
      </c>
      <c r="M1169">
        <v>-4.0406923294067383</v>
      </c>
      <c r="N1169">
        <v>11522</v>
      </c>
      <c r="O1169">
        <v>2.904173731803894E-2</v>
      </c>
      <c r="P1169">
        <v>-8.5798539221286774E-2</v>
      </c>
      <c r="Q1169">
        <v>-6.8169623613357544E-2</v>
      </c>
      <c r="R1169">
        <v>-4.8578649759292603E-2</v>
      </c>
      <c r="S1169">
        <v>-2.8989998623728752E-2</v>
      </c>
      <c r="T1169">
        <v>-1.1358759365975857E-2</v>
      </c>
      <c r="U1169" t="s">
        <v>102</v>
      </c>
      <c r="V1169" t="s">
        <v>85</v>
      </c>
      <c r="W1169">
        <v>77.657608032226562</v>
      </c>
    </row>
    <row r="1170" spans="1:23" x14ac:dyDescent="0.25">
      <c r="A1170" s="48" t="str">
        <f t="shared" si="18"/>
        <v>42185AllN/A_9AllMulti</v>
      </c>
      <c r="B1170" t="s">
        <v>18</v>
      </c>
      <c r="C1170" s="35">
        <v>42185</v>
      </c>
      <c r="D1170">
        <v>9</v>
      </c>
      <c r="E1170" t="s">
        <v>32</v>
      </c>
      <c r="F1170">
        <v>1.1613777926240076</v>
      </c>
      <c r="G1170">
        <v>1.462380113260902</v>
      </c>
      <c r="H1170">
        <v>9174</v>
      </c>
      <c r="I1170">
        <v>1.2018330439982381</v>
      </c>
      <c r="J1170">
        <v>1.555537303548661</v>
      </c>
      <c r="K1170">
        <v>2348</v>
      </c>
      <c r="L1170">
        <v>-4.0455251932144165E-2</v>
      </c>
      <c r="M1170">
        <v>-3.483384370803833</v>
      </c>
      <c r="N1170">
        <v>11522</v>
      </c>
      <c r="O1170">
        <v>3.5547792911529541E-2</v>
      </c>
      <c r="P1170">
        <v>-8.6013302206993103E-2</v>
      </c>
      <c r="Q1170">
        <v>-6.443507969379425E-2</v>
      </c>
      <c r="R1170">
        <v>-4.0455251932144165E-2</v>
      </c>
      <c r="S1170">
        <v>-1.6478264704346657E-2</v>
      </c>
      <c r="T1170">
        <v>5.1027992740273476E-3</v>
      </c>
      <c r="U1170" t="s">
        <v>18</v>
      </c>
      <c r="V1170" t="s">
        <v>85</v>
      </c>
      <c r="W1170">
        <v>82.038795471191406</v>
      </c>
    </row>
    <row r="1171" spans="1:23" x14ac:dyDescent="0.25">
      <c r="A1171" s="48" t="str">
        <f t="shared" si="18"/>
        <v>42185AllN/A_9SmartAC-onlyMulti</v>
      </c>
      <c r="B1171" t="s">
        <v>18</v>
      </c>
      <c r="C1171" s="35">
        <v>42185</v>
      </c>
      <c r="D1171">
        <v>9</v>
      </c>
      <c r="E1171" t="s">
        <v>32</v>
      </c>
      <c r="F1171">
        <v>1.1613777926240076</v>
      </c>
      <c r="G1171">
        <v>1.462380113260902</v>
      </c>
      <c r="H1171">
        <v>9174</v>
      </c>
      <c r="I1171">
        <v>1.2018330439982381</v>
      </c>
      <c r="J1171">
        <v>1.555537303548661</v>
      </c>
      <c r="K1171">
        <v>2348</v>
      </c>
      <c r="L1171">
        <v>-4.0455251932144165E-2</v>
      </c>
      <c r="M1171">
        <v>-3.483384370803833</v>
      </c>
      <c r="N1171">
        <v>11522</v>
      </c>
      <c r="O1171">
        <v>3.5547792911529541E-2</v>
      </c>
      <c r="P1171">
        <v>-8.6013302206993103E-2</v>
      </c>
      <c r="Q1171">
        <v>-6.443507969379425E-2</v>
      </c>
      <c r="R1171">
        <v>-4.0455251932144165E-2</v>
      </c>
      <c r="S1171">
        <v>-1.6478264704346657E-2</v>
      </c>
      <c r="T1171">
        <v>5.1027992740273476E-3</v>
      </c>
      <c r="U1171" t="s">
        <v>102</v>
      </c>
      <c r="V1171" t="s">
        <v>85</v>
      </c>
      <c r="W1171">
        <v>82.038795471191406</v>
      </c>
    </row>
    <row r="1172" spans="1:23" x14ac:dyDescent="0.25">
      <c r="A1172" s="48" t="str">
        <f t="shared" si="18"/>
        <v>42185AllN/A_10AllMulti</v>
      </c>
      <c r="B1172" t="s">
        <v>18</v>
      </c>
      <c r="C1172" s="35">
        <v>42185</v>
      </c>
      <c r="D1172">
        <v>10</v>
      </c>
      <c r="E1172" t="s">
        <v>32</v>
      </c>
      <c r="F1172">
        <v>1.1203084033057353</v>
      </c>
      <c r="G1172">
        <v>1.8534907841758019</v>
      </c>
      <c r="H1172">
        <v>9174</v>
      </c>
      <c r="I1172">
        <v>1.1203464790807425</v>
      </c>
      <c r="J1172">
        <v>1.8943547133167544</v>
      </c>
      <c r="K1172">
        <v>2348</v>
      </c>
      <c r="L1172">
        <v>-3.8075773773016408E-5</v>
      </c>
      <c r="M1172">
        <v>-3.3986868802458048E-3</v>
      </c>
      <c r="N1172">
        <v>11522</v>
      </c>
      <c r="O1172">
        <v>4.3621443212032318E-2</v>
      </c>
      <c r="P1172">
        <v>-5.5943317711353302E-2</v>
      </c>
      <c r="Q1172">
        <v>-2.9464228078722954E-2</v>
      </c>
      <c r="R1172">
        <v>-3.8075773773016408E-5</v>
      </c>
      <c r="S1172">
        <v>2.9384586960077286E-2</v>
      </c>
      <c r="T1172">
        <v>5.5867165327072144E-2</v>
      </c>
      <c r="U1172" t="s">
        <v>18</v>
      </c>
      <c r="V1172" t="s">
        <v>85</v>
      </c>
      <c r="W1172">
        <v>86.570388793945313</v>
      </c>
    </row>
    <row r="1173" spans="1:23" x14ac:dyDescent="0.25">
      <c r="A1173" s="48" t="str">
        <f t="shared" si="18"/>
        <v>42185AllN/A_10SmartAC-onlyMulti</v>
      </c>
      <c r="B1173" t="s">
        <v>18</v>
      </c>
      <c r="C1173" s="35">
        <v>42185</v>
      </c>
      <c r="D1173">
        <v>10</v>
      </c>
      <c r="E1173" t="s">
        <v>32</v>
      </c>
      <c r="F1173">
        <v>1.1203084033057353</v>
      </c>
      <c r="G1173">
        <v>1.8534907841758019</v>
      </c>
      <c r="H1173">
        <v>9174</v>
      </c>
      <c r="I1173">
        <v>1.1203464790807425</v>
      </c>
      <c r="J1173">
        <v>1.8943547133167544</v>
      </c>
      <c r="K1173">
        <v>2348</v>
      </c>
      <c r="L1173">
        <v>-3.8075773773016408E-5</v>
      </c>
      <c r="M1173">
        <v>-3.3986868802458048E-3</v>
      </c>
      <c r="N1173">
        <v>11522</v>
      </c>
      <c r="O1173">
        <v>4.3621443212032318E-2</v>
      </c>
      <c r="P1173">
        <v>-5.5943317711353302E-2</v>
      </c>
      <c r="Q1173">
        <v>-2.9464228078722954E-2</v>
      </c>
      <c r="R1173">
        <v>-3.8075773773016408E-5</v>
      </c>
      <c r="S1173">
        <v>2.9384586960077286E-2</v>
      </c>
      <c r="T1173">
        <v>5.5867165327072144E-2</v>
      </c>
      <c r="U1173" t="s">
        <v>102</v>
      </c>
      <c r="V1173" t="s">
        <v>85</v>
      </c>
      <c r="W1173">
        <v>86.570388793945313</v>
      </c>
    </row>
    <row r="1174" spans="1:23" x14ac:dyDescent="0.25">
      <c r="A1174" s="48" t="str">
        <f t="shared" si="18"/>
        <v>42185AllN/A_11AllMulti</v>
      </c>
      <c r="B1174" t="s">
        <v>18</v>
      </c>
      <c r="C1174" s="35">
        <v>42185</v>
      </c>
      <c r="D1174">
        <v>11</v>
      </c>
      <c r="E1174" t="s">
        <v>32</v>
      </c>
      <c r="F1174">
        <v>1.1738282959648922</v>
      </c>
      <c r="G1174">
        <v>2.1910049501237792</v>
      </c>
      <c r="H1174">
        <v>9174</v>
      </c>
      <c r="I1174">
        <v>1.1900485969276986</v>
      </c>
      <c r="J1174">
        <v>2.2096235774410911</v>
      </c>
      <c r="K1174">
        <v>2348</v>
      </c>
      <c r="L1174">
        <v>-1.6220301389694214E-2</v>
      </c>
      <c r="M1174">
        <v>-1.3818291425704956</v>
      </c>
      <c r="N1174">
        <v>11522</v>
      </c>
      <c r="O1174">
        <v>5.1016416400671005E-2</v>
      </c>
      <c r="P1174">
        <v>-8.160293847322464E-2</v>
      </c>
      <c r="Q1174">
        <v>-5.0634954124689102E-2</v>
      </c>
      <c r="R1174">
        <v>-1.6220301389694214E-2</v>
      </c>
      <c r="S1174">
        <v>1.8190272152423859E-2</v>
      </c>
      <c r="T1174">
        <v>4.9162339419126511E-2</v>
      </c>
      <c r="U1174" t="s">
        <v>18</v>
      </c>
      <c r="V1174" t="s">
        <v>85</v>
      </c>
      <c r="W1174">
        <v>90.849937438964844</v>
      </c>
    </row>
    <row r="1175" spans="1:23" x14ac:dyDescent="0.25">
      <c r="A1175" s="48" t="str">
        <f t="shared" si="18"/>
        <v>42185AllN/A_11SmartAC-onlyMulti</v>
      </c>
      <c r="B1175" t="s">
        <v>18</v>
      </c>
      <c r="C1175" s="35">
        <v>42185</v>
      </c>
      <c r="D1175">
        <v>11</v>
      </c>
      <c r="E1175" t="s">
        <v>32</v>
      </c>
      <c r="F1175">
        <v>1.1738282959648922</v>
      </c>
      <c r="G1175">
        <v>2.1910049501237792</v>
      </c>
      <c r="H1175">
        <v>9174</v>
      </c>
      <c r="I1175">
        <v>1.1900485969276986</v>
      </c>
      <c r="J1175">
        <v>2.2096235774410911</v>
      </c>
      <c r="K1175">
        <v>2348</v>
      </c>
      <c r="L1175">
        <v>-1.6220301389694214E-2</v>
      </c>
      <c r="M1175">
        <v>-1.3818291425704956</v>
      </c>
      <c r="N1175">
        <v>11522</v>
      </c>
      <c r="O1175">
        <v>5.1016416400671005E-2</v>
      </c>
      <c r="P1175">
        <v>-8.160293847322464E-2</v>
      </c>
      <c r="Q1175">
        <v>-5.0634954124689102E-2</v>
      </c>
      <c r="R1175">
        <v>-1.6220301389694214E-2</v>
      </c>
      <c r="S1175">
        <v>1.8190272152423859E-2</v>
      </c>
      <c r="T1175">
        <v>4.9162339419126511E-2</v>
      </c>
      <c r="U1175" t="s">
        <v>102</v>
      </c>
      <c r="V1175" t="s">
        <v>85</v>
      </c>
      <c r="W1175">
        <v>90.849937438964844</v>
      </c>
    </row>
    <row r="1176" spans="1:23" x14ac:dyDescent="0.25">
      <c r="A1176" s="48" t="str">
        <f t="shared" si="18"/>
        <v>42185AllN/A_12AllMulti</v>
      </c>
      <c r="B1176" t="s">
        <v>18</v>
      </c>
      <c r="C1176" s="35">
        <v>42185</v>
      </c>
      <c r="D1176">
        <v>12</v>
      </c>
      <c r="E1176" t="s">
        <v>32</v>
      </c>
      <c r="F1176">
        <v>1.2730418127502949</v>
      </c>
      <c r="G1176">
        <v>2.4933991322742295</v>
      </c>
      <c r="H1176">
        <v>9174</v>
      </c>
      <c r="I1176">
        <v>1.3596648377322658</v>
      </c>
      <c r="J1176">
        <v>2.5459350586580518</v>
      </c>
      <c r="K1176">
        <v>2348</v>
      </c>
      <c r="L1176">
        <v>-8.6623027920722961E-2</v>
      </c>
      <c r="M1176">
        <v>-6.8044133186340332</v>
      </c>
      <c r="N1176">
        <v>11522</v>
      </c>
      <c r="O1176">
        <v>5.863647535443306E-2</v>
      </c>
      <c r="P1176">
        <v>-0.16177153587341309</v>
      </c>
      <c r="Q1176">
        <v>-0.12617802619934082</v>
      </c>
      <c r="R1176">
        <v>-8.6623027920722961E-2</v>
      </c>
      <c r="S1176">
        <v>-4.7072723507881165E-2</v>
      </c>
      <c r="T1176">
        <v>-1.1474520899355412E-2</v>
      </c>
      <c r="U1176" t="s">
        <v>18</v>
      </c>
      <c r="V1176" t="s">
        <v>85</v>
      </c>
      <c r="W1176">
        <v>94.682868957519531</v>
      </c>
    </row>
    <row r="1177" spans="1:23" x14ac:dyDescent="0.25">
      <c r="A1177" s="48" t="str">
        <f t="shared" si="18"/>
        <v>42185AllN/A_12SmartAC-onlyMulti</v>
      </c>
      <c r="B1177" t="s">
        <v>18</v>
      </c>
      <c r="C1177" s="35">
        <v>42185</v>
      </c>
      <c r="D1177">
        <v>12</v>
      </c>
      <c r="E1177" t="s">
        <v>32</v>
      </c>
      <c r="F1177">
        <v>1.2730418127502949</v>
      </c>
      <c r="G1177">
        <v>2.4933991322742295</v>
      </c>
      <c r="H1177">
        <v>9174</v>
      </c>
      <c r="I1177">
        <v>1.3596648377322658</v>
      </c>
      <c r="J1177">
        <v>2.5459350586580518</v>
      </c>
      <c r="K1177">
        <v>2348</v>
      </c>
      <c r="L1177">
        <v>-8.6623027920722961E-2</v>
      </c>
      <c r="M1177">
        <v>-6.8044133186340332</v>
      </c>
      <c r="N1177">
        <v>11522</v>
      </c>
      <c r="O1177">
        <v>5.863647535443306E-2</v>
      </c>
      <c r="P1177">
        <v>-0.16177153587341309</v>
      </c>
      <c r="Q1177">
        <v>-0.12617802619934082</v>
      </c>
      <c r="R1177">
        <v>-8.6623027920722961E-2</v>
      </c>
      <c r="S1177">
        <v>-4.7072723507881165E-2</v>
      </c>
      <c r="T1177">
        <v>-1.1474520899355412E-2</v>
      </c>
      <c r="U1177" t="s">
        <v>102</v>
      </c>
      <c r="V1177" t="s">
        <v>85</v>
      </c>
      <c r="W1177">
        <v>94.682868957519531</v>
      </c>
    </row>
    <row r="1178" spans="1:23" x14ac:dyDescent="0.25">
      <c r="A1178" s="48" t="str">
        <f t="shared" si="18"/>
        <v>42185AllN/A_13AllMulti</v>
      </c>
      <c r="B1178" t="s">
        <v>18</v>
      </c>
      <c r="C1178" s="35">
        <v>42185</v>
      </c>
      <c r="D1178">
        <v>13</v>
      </c>
      <c r="E1178" t="s">
        <v>32</v>
      </c>
      <c r="F1178">
        <v>1.5315144145940816</v>
      </c>
      <c r="G1178">
        <v>2.7307193475531202</v>
      </c>
      <c r="H1178">
        <v>9174</v>
      </c>
      <c r="I1178">
        <v>1.607433564580468</v>
      </c>
      <c r="J1178">
        <v>2.7469017027193954</v>
      </c>
      <c r="K1178">
        <v>2348</v>
      </c>
      <c r="L1178">
        <v>-7.5919151306152344E-2</v>
      </c>
      <c r="M1178">
        <v>-4.9571294784545898</v>
      </c>
      <c r="N1178">
        <v>11522</v>
      </c>
      <c r="O1178">
        <v>6.3453875482082367E-2</v>
      </c>
      <c r="P1178">
        <v>-0.15724164247512817</v>
      </c>
      <c r="Q1178">
        <v>-0.11872386932373047</v>
      </c>
      <c r="R1178">
        <v>-7.5919151306152344E-2</v>
      </c>
      <c r="S1178">
        <v>-3.3119510859251022E-2</v>
      </c>
      <c r="T1178">
        <v>5.4033356718719006E-3</v>
      </c>
      <c r="U1178" t="s">
        <v>18</v>
      </c>
      <c r="V1178" t="s">
        <v>85</v>
      </c>
      <c r="W1178">
        <v>97.692764282226563</v>
      </c>
    </row>
    <row r="1179" spans="1:23" x14ac:dyDescent="0.25">
      <c r="A1179" s="48" t="str">
        <f t="shared" si="18"/>
        <v>42185AllN/A_13SmartAC-onlyMulti</v>
      </c>
      <c r="B1179" t="s">
        <v>18</v>
      </c>
      <c r="C1179" s="35">
        <v>42185</v>
      </c>
      <c r="D1179">
        <v>13</v>
      </c>
      <c r="E1179" t="s">
        <v>32</v>
      </c>
      <c r="F1179">
        <v>1.5315144145940816</v>
      </c>
      <c r="G1179">
        <v>2.7307193475531202</v>
      </c>
      <c r="H1179">
        <v>9174</v>
      </c>
      <c r="I1179">
        <v>1.607433564580468</v>
      </c>
      <c r="J1179">
        <v>2.7469017027193954</v>
      </c>
      <c r="K1179">
        <v>2348</v>
      </c>
      <c r="L1179">
        <v>-7.5919151306152344E-2</v>
      </c>
      <c r="M1179">
        <v>-4.9571294784545898</v>
      </c>
      <c r="N1179">
        <v>11522</v>
      </c>
      <c r="O1179">
        <v>6.3453875482082367E-2</v>
      </c>
      <c r="P1179">
        <v>-0.15724164247512817</v>
      </c>
      <c r="Q1179">
        <v>-0.11872386932373047</v>
      </c>
      <c r="R1179">
        <v>-7.5919151306152344E-2</v>
      </c>
      <c r="S1179">
        <v>-3.3119510859251022E-2</v>
      </c>
      <c r="T1179">
        <v>5.4033356718719006E-3</v>
      </c>
      <c r="U1179" t="s">
        <v>102</v>
      </c>
      <c r="V1179" t="s">
        <v>85</v>
      </c>
      <c r="W1179">
        <v>97.692764282226563</v>
      </c>
    </row>
    <row r="1180" spans="1:23" x14ac:dyDescent="0.25">
      <c r="A1180" s="48" t="str">
        <f t="shared" si="18"/>
        <v>42185AllN/A_14AllMulti</v>
      </c>
      <c r="B1180" t="s">
        <v>18</v>
      </c>
      <c r="C1180" s="35">
        <v>42185</v>
      </c>
      <c r="D1180">
        <v>14</v>
      </c>
      <c r="E1180" t="s">
        <v>32</v>
      </c>
      <c r="F1180">
        <v>1.8799224402306256</v>
      </c>
      <c r="G1180">
        <v>2.9316941533634551</v>
      </c>
      <c r="H1180">
        <v>9174</v>
      </c>
      <c r="I1180">
        <v>2.0063940817161368</v>
      </c>
      <c r="J1180">
        <v>2.9573918273584945</v>
      </c>
      <c r="K1180">
        <v>2348</v>
      </c>
      <c r="L1180">
        <v>-0.12647163867950439</v>
      </c>
      <c r="M1180">
        <v>-6.7274923324584961</v>
      </c>
      <c r="N1180">
        <v>11522</v>
      </c>
      <c r="O1180">
        <v>6.8277463316917419E-2</v>
      </c>
      <c r="P1180">
        <v>-0.21397604048252106</v>
      </c>
      <c r="Q1180">
        <v>-0.17253024876117706</v>
      </c>
      <c r="R1180">
        <v>-0.12647163867950439</v>
      </c>
      <c r="S1180">
        <v>-8.0418489873409271E-2</v>
      </c>
      <c r="T1180">
        <v>-3.896724060177803E-2</v>
      </c>
      <c r="U1180" t="s">
        <v>18</v>
      </c>
      <c r="V1180" t="s">
        <v>85</v>
      </c>
      <c r="W1180">
        <v>99.450790405273437</v>
      </c>
    </row>
    <row r="1181" spans="1:23" x14ac:dyDescent="0.25">
      <c r="A1181" s="48" t="str">
        <f t="shared" si="18"/>
        <v>42185AllN/A_14SmartAC-onlyMulti</v>
      </c>
      <c r="B1181" t="s">
        <v>18</v>
      </c>
      <c r="C1181" s="35">
        <v>42185</v>
      </c>
      <c r="D1181">
        <v>14</v>
      </c>
      <c r="E1181" t="s">
        <v>32</v>
      </c>
      <c r="F1181">
        <v>1.8799224402306256</v>
      </c>
      <c r="G1181">
        <v>2.9316941533634551</v>
      </c>
      <c r="H1181">
        <v>9174</v>
      </c>
      <c r="I1181">
        <v>2.0063940817161368</v>
      </c>
      <c r="J1181">
        <v>2.9573918273584945</v>
      </c>
      <c r="K1181">
        <v>2348</v>
      </c>
      <c r="L1181">
        <v>-0.12647163867950439</v>
      </c>
      <c r="M1181">
        <v>-6.7274923324584961</v>
      </c>
      <c r="N1181">
        <v>11522</v>
      </c>
      <c r="O1181">
        <v>6.8277463316917419E-2</v>
      </c>
      <c r="P1181">
        <v>-0.21397604048252106</v>
      </c>
      <c r="Q1181">
        <v>-0.17253024876117706</v>
      </c>
      <c r="R1181">
        <v>-0.12647163867950439</v>
      </c>
      <c r="S1181">
        <v>-8.0418489873409271E-2</v>
      </c>
      <c r="T1181">
        <v>-3.896724060177803E-2</v>
      </c>
      <c r="U1181" t="s">
        <v>102</v>
      </c>
      <c r="V1181" t="s">
        <v>85</v>
      </c>
      <c r="W1181">
        <v>99.450790405273437</v>
      </c>
    </row>
    <row r="1182" spans="1:23" x14ac:dyDescent="0.25">
      <c r="A1182" s="48" t="str">
        <f t="shared" si="18"/>
        <v>42185AllN/A_15AllMulti</v>
      </c>
      <c r="B1182" t="s">
        <v>18</v>
      </c>
      <c r="C1182" s="35">
        <v>42185</v>
      </c>
      <c r="D1182">
        <v>15</v>
      </c>
      <c r="E1182" t="s">
        <v>32</v>
      </c>
      <c r="F1182">
        <v>2.3053252526530268</v>
      </c>
      <c r="G1182">
        <v>3.0290254994227288</v>
      </c>
      <c r="H1182">
        <v>9174</v>
      </c>
      <c r="I1182">
        <v>2.3920216403770858</v>
      </c>
      <c r="J1182">
        <v>3.0567649227379228</v>
      </c>
      <c r="K1182">
        <v>2348</v>
      </c>
      <c r="L1182">
        <v>-8.6696386337280273E-2</v>
      </c>
      <c r="M1182">
        <v>-3.7607009410858154</v>
      </c>
      <c r="N1182">
        <v>11522</v>
      </c>
      <c r="O1182">
        <v>7.0566177368164063E-2</v>
      </c>
      <c r="P1182">
        <v>-0.17713399231433868</v>
      </c>
      <c r="Q1182">
        <v>-0.13429892063140869</v>
      </c>
      <c r="R1182">
        <v>-8.6696386337280273E-2</v>
      </c>
      <c r="S1182">
        <v>-3.9099499583244324E-2</v>
      </c>
      <c r="T1182">
        <v>3.7412266246974468E-3</v>
      </c>
      <c r="U1182" t="s">
        <v>18</v>
      </c>
      <c r="V1182" t="s">
        <v>85</v>
      </c>
      <c r="W1182">
        <v>100.98046875</v>
      </c>
    </row>
    <row r="1183" spans="1:23" x14ac:dyDescent="0.25">
      <c r="A1183" s="48" t="str">
        <f t="shared" si="18"/>
        <v>42185AllN/A_15SmartAC-onlyMulti</v>
      </c>
      <c r="B1183" t="s">
        <v>18</v>
      </c>
      <c r="C1183" s="35">
        <v>42185</v>
      </c>
      <c r="D1183">
        <v>15</v>
      </c>
      <c r="E1183" t="s">
        <v>32</v>
      </c>
      <c r="F1183">
        <v>2.3053252526530268</v>
      </c>
      <c r="G1183">
        <v>3.0290254994227288</v>
      </c>
      <c r="H1183">
        <v>9174</v>
      </c>
      <c r="I1183">
        <v>2.3920216403770858</v>
      </c>
      <c r="J1183">
        <v>3.0567649227379228</v>
      </c>
      <c r="K1183">
        <v>2348</v>
      </c>
      <c r="L1183">
        <v>-8.6696386337280273E-2</v>
      </c>
      <c r="M1183">
        <v>-3.7607009410858154</v>
      </c>
      <c r="N1183">
        <v>11522</v>
      </c>
      <c r="O1183">
        <v>7.0566177368164063E-2</v>
      </c>
      <c r="P1183">
        <v>-0.17713399231433868</v>
      </c>
      <c r="Q1183">
        <v>-0.13429892063140869</v>
      </c>
      <c r="R1183">
        <v>-8.6696386337280273E-2</v>
      </c>
      <c r="S1183">
        <v>-3.9099499583244324E-2</v>
      </c>
      <c r="T1183">
        <v>3.7412266246974468E-3</v>
      </c>
      <c r="U1183" t="s">
        <v>102</v>
      </c>
      <c r="V1183" t="s">
        <v>85</v>
      </c>
      <c r="W1183">
        <v>100.98046875</v>
      </c>
    </row>
    <row r="1184" spans="1:23" x14ac:dyDescent="0.25">
      <c r="A1184" s="48" t="str">
        <f t="shared" si="18"/>
        <v>42185AllN/A_16AllMulti</v>
      </c>
      <c r="B1184" t="s">
        <v>18</v>
      </c>
      <c r="C1184" s="35">
        <v>42185</v>
      </c>
      <c r="D1184">
        <v>16</v>
      </c>
      <c r="E1184" t="s">
        <v>32</v>
      </c>
      <c r="F1184">
        <v>2.814563400918439</v>
      </c>
      <c r="G1184">
        <v>3.0553124809659589</v>
      </c>
      <c r="H1184">
        <v>9174</v>
      </c>
      <c r="I1184">
        <v>2.893949849409974</v>
      </c>
      <c r="J1184">
        <v>3.1199794005195458</v>
      </c>
      <c r="K1184">
        <v>2348</v>
      </c>
      <c r="L1184">
        <v>-7.9386450350284576E-2</v>
      </c>
      <c r="M1184">
        <v>-2.8205599784851074</v>
      </c>
      <c r="N1184">
        <v>11522</v>
      </c>
      <c r="O1184">
        <v>7.1856200695037842E-2</v>
      </c>
      <c r="P1184">
        <v>-0.17147736251354218</v>
      </c>
      <c r="Q1184">
        <v>-0.1278592050075531</v>
      </c>
      <c r="R1184">
        <v>-7.9386450350284576E-2</v>
      </c>
      <c r="S1184">
        <v>-3.0919443815946579E-2</v>
      </c>
      <c r="T1184">
        <v>1.2704456225037575E-2</v>
      </c>
      <c r="U1184" t="s">
        <v>18</v>
      </c>
      <c r="V1184" t="s">
        <v>85</v>
      </c>
      <c r="W1184">
        <v>101.69831848144531</v>
      </c>
    </row>
    <row r="1185" spans="1:23" x14ac:dyDescent="0.25">
      <c r="A1185" s="48" t="str">
        <f t="shared" si="18"/>
        <v>42185AllN/A_16SmartAC-onlyMulti</v>
      </c>
      <c r="B1185" t="s">
        <v>18</v>
      </c>
      <c r="C1185" s="35">
        <v>42185</v>
      </c>
      <c r="D1185">
        <v>16</v>
      </c>
      <c r="E1185" t="s">
        <v>32</v>
      </c>
      <c r="F1185">
        <v>2.814563400918439</v>
      </c>
      <c r="G1185">
        <v>3.0553124809659589</v>
      </c>
      <c r="H1185">
        <v>9174</v>
      </c>
      <c r="I1185">
        <v>2.893949849409974</v>
      </c>
      <c r="J1185">
        <v>3.1199794005195458</v>
      </c>
      <c r="K1185">
        <v>2348</v>
      </c>
      <c r="L1185">
        <v>-7.9386450350284576E-2</v>
      </c>
      <c r="M1185">
        <v>-2.8205599784851074</v>
      </c>
      <c r="N1185">
        <v>11522</v>
      </c>
      <c r="O1185">
        <v>7.1856200695037842E-2</v>
      </c>
      <c r="P1185">
        <v>-0.17147736251354218</v>
      </c>
      <c r="Q1185">
        <v>-0.1278592050075531</v>
      </c>
      <c r="R1185">
        <v>-7.9386450350284576E-2</v>
      </c>
      <c r="S1185">
        <v>-3.0919443815946579E-2</v>
      </c>
      <c r="T1185">
        <v>1.2704456225037575E-2</v>
      </c>
      <c r="U1185" t="s">
        <v>102</v>
      </c>
      <c r="V1185" t="s">
        <v>85</v>
      </c>
      <c r="W1185">
        <v>101.69831848144531</v>
      </c>
    </row>
    <row r="1186" spans="1:23" x14ac:dyDescent="0.25">
      <c r="A1186" s="48" t="str">
        <f t="shared" si="18"/>
        <v>42185AllN/A_17AllMulti</v>
      </c>
      <c r="B1186" t="s">
        <v>18</v>
      </c>
      <c r="C1186" s="35">
        <v>42185</v>
      </c>
      <c r="D1186">
        <v>17</v>
      </c>
      <c r="E1186" t="s">
        <v>32</v>
      </c>
      <c r="F1186">
        <v>3.2932615518152546</v>
      </c>
      <c r="G1186">
        <v>3.0519194186476586</v>
      </c>
      <c r="H1186">
        <v>9174</v>
      </c>
      <c r="I1186">
        <v>3.3779219427541194</v>
      </c>
      <c r="J1186">
        <v>3.1023188665548025</v>
      </c>
      <c r="K1186">
        <v>2348</v>
      </c>
      <c r="L1186">
        <v>-8.466038852930069E-2</v>
      </c>
      <c r="M1186">
        <v>-2.5707156658172607</v>
      </c>
      <c r="N1186">
        <v>11522</v>
      </c>
      <c r="O1186">
        <v>7.1514010429382324E-2</v>
      </c>
      <c r="P1186">
        <v>-0.17631274461746216</v>
      </c>
      <c r="Q1186">
        <v>-0.13290230929851532</v>
      </c>
      <c r="R1186">
        <v>-8.466038852930069E-2</v>
      </c>
      <c r="S1186">
        <v>-3.6424189805984497E-2</v>
      </c>
      <c r="T1186">
        <v>6.9919670931994915E-3</v>
      </c>
      <c r="U1186" t="s">
        <v>18</v>
      </c>
      <c r="V1186" t="s">
        <v>85</v>
      </c>
      <c r="W1186">
        <v>101.53028869628906</v>
      </c>
    </row>
    <row r="1187" spans="1:23" x14ac:dyDescent="0.25">
      <c r="A1187" s="48" t="str">
        <f t="shared" si="18"/>
        <v>42185AllN/A_17SmartAC-onlyMulti</v>
      </c>
      <c r="B1187" t="s">
        <v>18</v>
      </c>
      <c r="C1187" s="35">
        <v>42185</v>
      </c>
      <c r="D1187">
        <v>17</v>
      </c>
      <c r="E1187" t="s">
        <v>32</v>
      </c>
      <c r="F1187">
        <v>3.2932615518152546</v>
      </c>
      <c r="G1187">
        <v>3.0519194186476586</v>
      </c>
      <c r="H1187">
        <v>9174</v>
      </c>
      <c r="I1187">
        <v>3.3779219427541194</v>
      </c>
      <c r="J1187">
        <v>3.1023188665548025</v>
      </c>
      <c r="K1187">
        <v>2348</v>
      </c>
      <c r="L1187">
        <v>-8.466038852930069E-2</v>
      </c>
      <c r="M1187">
        <v>-2.5707156658172607</v>
      </c>
      <c r="N1187">
        <v>11522</v>
      </c>
      <c r="O1187">
        <v>7.1514010429382324E-2</v>
      </c>
      <c r="P1187">
        <v>-0.17631274461746216</v>
      </c>
      <c r="Q1187">
        <v>-0.13290230929851532</v>
      </c>
      <c r="R1187">
        <v>-8.466038852930069E-2</v>
      </c>
      <c r="S1187">
        <v>-3.6424189805984497E-2</v>
      </c>
      <c r="T1187">
        <v>6.9919670931994915E-3</v>
      </c>
      <c r="U1187" t="s">
        <v>102</v>
      </c>
      <c r="V1187" t="s">
        <v>85</v>
      </c>
      <c r="W1187">
        <v>101.53028869628906</v>
      </c>
    </row>
    <row r="1188" spans="1:23" x14ac:dyDescent="0.25">
      <c r="A1188" s="48" t="str">
        <f t="shared" si="18"/>
        <v>42185AllN/A_18AllMulti</v>
      </c>
      <c r="B1188" t="s">
        <v>18</v>
      </c>
      <c r="C1188" s="35">
        <v>42185</v>
      </c>
      <c r="D1188">
        <v>18</v>
      </c>
      <c r="E1188" t="s">
        <v>32</v>
      </c>
      <c r="F1188">
        <v>3.7911224512838038</v>
      </c>
      <c r="G1188">
        <v>3.0193133699056451</v>
      </c>
      <c r="H1188">
        <v>9174</v>
      </c>
      <c r="I1188">
        <v>3.9276975384309858</v>
      </c>
      <c r="J1188">
        <v>3.1720935726105184</v>
      </c>
      <c r="K1188">
        <v>2348</v>
      </c>
      <c r="L1188">
        <v>-0.13657508790493011</v>
      </c>
      <c r="M1188">
        <v>-3.6024973392486572</v>
      </c>
      <c r="N1188">
        <v>11522</v>
      </c>
      <c r="O1188">
        <v>7.2657622396945953E-2</v>
      </c>
      <c r="P1188">
        <v>-0.22969309985637665</v>
      </c>
      <c r="Q1188">
        <v>-0.18558846414089203</v>
      </c>
      <c r="R1188">
        <v>-0.13657508790493011</v>
      </c>
      <c r="S1188">
        <v>-8.7567523121833801E-2</v>
      </c>
      <c r="T1188">
        <v>-4.345707967877388E-2</v>
      </c>
      <c r="U1188" t="s">
        <v>18</v>
      </c>
      <c r="V1188" t="s">
        <v>85</v>
      </c>
      <c r="W1188">
        <v>99.993492126464844</v>
      </c>
    </row>
    <row r="1189" spans="1:23" x14ac:dyDescent="0.25">
      <c r="A1189" s="48" t="str">
        <f t="shared" si="18"/>
        <v>42185AllN/A_18SmartAC-onlyMulti</v>
      </c>
      <c r="B1189" t="s">
        <v>18</v>
      </c>
      <c r="C1189" s="35">
        <v>42185</v>
      </c>
      <c r="D1189">
        <v>18</v>
      </c>
      <c r="E1189" t="s">
        <v>32</v>
      </c>
      <c r="F1189">
        <v>3.7911224512838038</v>
      </c>
      <c r="G1189">
        <v>3.0193133699056451</v>
      </c>
      <c r="H1189">
        <v>9174</v>
      </c>
      <c r="I1189">
        <v>3.9276975384309858</v>
      </c>
      <c r="J1189">
        <v>3.1720935726105184</v>
      </c>
      <c r="K1189">
        <v>2348</v>
      </c>
      <c r="L1189">
        <v>-0.13657508790493011</v>
      </c>
      <c r="M1189">
        <v>-3.6024973392486572</v>
      </c>
      <c r="N1189">
        <v>11522</v>
      </c>
      <c r="O1189">
        <v>7.2657622396945953E-2</v>
      </c>
      <c r="P1189">
        <v>-0.22969309985637665</v>
      </c>
      <c r="Q1189">
        <v>-0.18558846414089203</v>
      </c>
      <c r="R1189">
        <v>-0.13657508790493011</v>
      </c>
      <c r="S1189">
        <v>-8.7567523121833801E-2</v>
      </c>
      <c r="T1189">
        <v>-4.345707967877388E-2</v>
      </c>
      <c r="U1189" t="s">
        <v>102</v>
      </c>
      <c r="V1189" t="s">
        <v>85</v>
      </c>
      <c r="W1189">
        <v>99.993492126464844</v>
      </c>
    </row>
    <row r="1190" spans="1:23" x14ac:dyDescent="0.25">
      <c r="A1190" s="48" t="str">
        <f t="shared" si="18"/>
        <v>42185AllN/A_19AllMulti</v>
      </c>
      <c r="B1190" t="s">
        <v>18</v>
      </c>
      <c r="C1190" s="35">
        <v>42185</v>
      </c>
      <c r="D1190">
        <v>19</v>
      </c>
      <c r="E1190" t="s">
        <v>32</v>
      </c>
      <c r="F1190">
        <v>4.1465594262314287</v>
      </c>
      <c r="G1190">
        <v>2.9684704453109747</v>
      </c>
      <c r="H1190">
        <v>9174</v>
      </c>
      <c r="I1190">
        <v>4.0911106247995326</v>
      </c>
      <c r="J1190">
        <v>2.9397602513126904</v>
      </c>
      <c r="K1190">
        <v>2348</v>
      </c>
      <c r="L1190">
        <v>5.5448800325393677E-2</v>
      </c>
      <c r="M1190">
        <v>1.3372243642807007</v>
      </c>
      <c r="N1190">
        <v>11522</v>
      </c>
      <c r="O1190">
        <v>6.8126216530799866E-2</v>
      </c>
      <c r="P1190">
        <v>-3.1861759722232819E-2</v>
      </c>
      <c r="Q1190">
        <v>9.4922175630927086E-3</v>
      </c>
      <c r="R1190">
        <v>5.5448800325393677E-2</v>
      </c>
      <c r="S1190">
        <v>0.10139993578195572</v>
      </c>
      <c r="T1190">
        <v>0.14275935292243958</v>
      </c>
      <c r="U1190" t="s">
        <v>18</v>
      </c>
      <c r="V1190" t="s">
        <v>85</v>
      </c>
      <c r="W1190">
        <v>96.613693237304688</v>
      </c>
    </row>
    <row r="1191" spans="1:23" x14ac:dyDescent="0.25">
      <c r="A1191" s="48" t="str">
        <f t="shared" si="18"/>
        <v>42185AllN/A_19SmartAC-onlyMulti</v>
      </c>
      <c r="B1191" t="s">
        <v>18</v>
      </c>
      <c r="C1191" s="35">
        <v>42185</v>
      </c>
      <c r="D1191">
        <v>19</v>
      </c>
      <c r="E1191" t="s">
        <v>32</v>
      </c>
      <c r="F1191">
        <v>4.1465594262314287</v>
      </c>
      <c r="G1191">
        <v>2.9684704453109747</v>
      </c>
      <c r="H1191">
        <v>9174</v>
      </c>
      <c r="I1191">
        <v>4.0911106247995326</v>
      </c>
      <c r="J1191">
        <v>2.9397602513126904</v>
      </c>
      <c r="K1191">
        <v>2348</v>
      </c>
      <c r="L1191">
        <v>5.5448800325393677E-2</v>
      </c>
      <c r="M1191">
        <v>1.3372243642807007</v>
      </c>
      <c r="N1191">
        <v>11522</v>
      </c>
      <c r="O1191">
        <v>6.8126216530799866E-2</v>
      </c>
      <c r="P1191">
        <v>-3.1861759722232819E-2</v>
      </c>
      <c r="Q1191">
        <v>9.4922175630927086E-3</v>
      </c>
      <c r="R1191">
        <v>5.5448800325393677E-2</v>
      </c>
      <c r="S1191">
        <v>0.10139993578195572</v>
      </c>
      <c r="T1191">
        <v>0.14275935292243958</v>
      </c>
      <c r="U1191" t="s">
        <v>102</v>
      </c>
      <c r="V1191" t="s">
        <v>85</v>
      </c>
      <c r="W1191">
        <v>96.613693237304688</v>
      </c>
    </row>
    <row r="1192" spans="1:23" x14ac:dyDescent="0.25">
      <c r="A1192" s="48" t="str">
        <f t="shared" si="18"/>
        <v>42185AllN/A_20AllMulti</v>
      </c>
      <c r="B1192" t="s">
        <v>18</v>
      </c>
      <c r="C1192" s="35">
        <v>42185</v>
      </c>
      <c r="D1192">
        <v>20</v>
      </c>
      <c r="E1192" t="s">
        <v>32</v>
      </c>
      <c r="F1192">
        <v>4.1957139379785815</v>
      </c>
      <c r="G1192">
        <v>2.866051779487774</v>
      </c>
      <c r="H1192">
        <v>9174</v>
      </c>
      <c r="I1192">
        <v>3.8729535628176905</v>
      </c>
      <c r="J1192">
        <v>2.6958942103759571</v>
      </c>
      <c r="K1192">
        <v>2348</v>
      </c>
      <c r="L1192">
        <v>0.32276037335395813</v>
      </c>
      <c r="M1192">
        <v>7.6926212310791016</v>
      </c>
      <c r="N1192">
        <v>11522</v>
      </c>
      <c r="O1192">
        <v>6.3172131776809692E-2</v>
      </c>
      <c r="P1192">
        <v>0.24179896712303162</v>
      </c>
      <c r="Q1192">
        <v>0.28014570474624634</v>
      </c>
      <c r="R1192">
        <v>0.32276037335395813</v>
      </c>
      <c r="S1192">
        <v>0.36536997556686401</v>
      </c>
      <c r="T1192">
        <v>0.40372177958488464</v>
      </c>
      <c r="U1192" t="s">
        <v>18</v>
      </c>
      <c r="V1192" t="s">
        <v>85</v>
      </c>
      <c r="W1192">
        <v>91.603103637695312</v>
      </c>
    </row>
    <row r="1193" spans="1:23" x14ac:dyDescent="0.25">
      <c r="A1193" s="48" t="str">
        <f t="shared" si="18"/>
        <v>42185AllN/A_20SmartAC-onlyMulti</v>
      </c>
      <c r="B1193" t="s">
        <v>18</v>
      </c>
      <c r="C1193" s="35">
        <v>42185</v>
      </c>
      <c r="D1193">
        <v>20</v>
      </c>
      <c r="E1193" t="s">
        <v>32</v>
      </c>
      <c r="F1193">
        <v>4.1957139379785815</v>
      </c>
      <c r="G1193">
        <v>2.866051779487774</v>
      </c>
      <c r="H1193">
        <v>9174</v>
      </c>
      <c r="I1193">
        <v>3.8729535628176905</v>
      </c>
      <c r="J1193">
        <v>2.6958942103759571</v>
      </c>
      <c r="K1193">
        <v>2348</v>
      </c>
      <c r="L1193">
        <v>0.32276037335395813</v>
      </c>
      <c r="M1193">
        <v>7.6926212310791016</v>
      </c>
      <c r="N1193">
        <v>11522</v>
      </c>
      <c r="O1193">
        <v>6.3172131776809692E-2</v>
      </c>
      <c r="P1193">
        <v>0.24179896712303162</v>
      </c>
      <c r="Q1193">
        <v>0.28014570474624634</v>
      </c>
      <c r="R1193">
        <v>0.32276037335395813</v>
      </c>
      <c r="S1193">
        <v>0.36536997556686401</v>
      </c>
      <c r="T1193">
        <v>0.40372177958488464</v>
      </c>
      <c r="U1193" t="s">
        <v>102</v>
      </c>
      <c r="V1193" t="s">
        <v>85</v>
      </c>
      <c r="W1193">
        <v>91.603103637695312</v>
      </c>
    </row>
    <row r="1194" spans="1:23" x14ac:dyDescent="0.25">
      <c r="A1194" s="48" t="str">
        <f t="shared" si="18"/>
        <v>42185AllN/A_21AllMulti</v>
      </c>
      <c r="B1194" t="s">
        <v>18</v>
      </c>
      <c r="C1194" s="35">
        <v>42185</v>
      </c>
      <c r="D1194">
        <v>21</v>
      </c>
      <c r="E1194" t="s">
        <v>32</v>
      </c>
      <c r="F1194">
        <v>3.9914948198343394</v>
      </c>
      <c r="G1194">
        <v>2.694239997074356</v>
      </c>
      <c r="H1194">
        <v>9174</v>
      </c>
      <c r="I1194">
        <v>4.2246765466501532</v>
      </c>
      <c r="J1194">
        <v>2.7968985050847794</v>
      </c>
      <c r="K1194">
        <v>2348</v>
      </c>
      <c r="L1194">
        <v>-0.23318172991275787</v>
      </c>
      <c r="M1194">
        <v>-5.8419647216796875</v>
      </c>
      <c r="N1194">
        <v>11522</v>
      </c>
      <c r="O1194">
        <v>6.4209572970867157E-2</v>
      </c>
      <c r="P1194">
        <v>-0.31547272205352783</v>
      </c>
      <c r="Q1194">
        <v>-0.27649623155593872</v>
      </c>
      <c r="R1194">
        <v>-0.23318172991275787</v>
      </c>
      <c r="S1194">
        <v>-0.1898723691701889</v>
      </c>
      <c r="T1194">
        <v>-0.15089073777198792</v>
      </c>
      <c r="U1194" t="s">
        <v>18</v>
      </c>
      <c r="V1194" t="s">
        <v>85</v>
      </c>
      <c r="W1194">
        <v>87.434906005859375</v>
      </c>
    </row>
    <row r="1195" spans="1:23" x14ac:dyDescent="0.25">
      <c r="A1195" s="48" t="str">
        <f t="shared" si="18"/>
        <v>42185AllN/A_21SmartAC-onlyMulti</v>
      </c>
      <c r="B1195" t="s">
        <v>18</v>
      </c>
      <c r="C1195" s="35">
        <v>42185</v>
      </c>
      <c r="D1195">
        <v>21</v>
      </c>
      <c r="E1195" t="s">
        <v>32</v>
      </c>
      <c r="F1195">
        <v>3.9914948198343394</v>
      </c>
      <c r="G1195">
        <v>2.694239997074356</v>
      </c>
      <c r="H1195">
        <v>9174</v>
      </c>
      <c r="I1195">
        <v>4.2246765466501532</v>
      </c>
      <c r="J1195">
        <v>2.7968985050847794</v>
      </c>
      <c r="K1195">
        <v>2348</v>
      </c>
      <c r="L1195">
        <v>-0.23318172991275787</v>
      </c>
      <c r="M1195">
        <v>-5.8419647216796875</v>
      </c>
      <c r="N1195">
        <v>11522</v>
      </c>
      <c r="O1195">
        <v>6.4209572970867157E-2</v>
      </c>
      <c r="P1195">
        <v>-0.31547272205352783</v>
      </c>
      <c r="Q1195">
        <v>-0.27649623155593872</v>
      </c>
      <c r="R1195">
        <v>-0.23318172991275787</v>
      </c>
      <c r="S1195">
        <v>-0.1898723691701889</v>
      </c>
      <c r="T1195">
        <v>-0.15089073777198792</v>
      </c>
      <c r="U1195" t="s">
        <v>102</v>
      </c>
      <c r="V1195" t="s">
        <v>85</v>
      </c>
      <c r="W1195">
        <v>87.434906005859375</v>
      </c>
    </row>
    <row r="1196" spans="1:23" x14ac:dyDescent="0.25">
      <c r="A1196" s="48" t="str">
        <f t="shared" si="18"/>
        <v>42185AllN/A_22AllMulti</v>
      </c>
      <c r="B1196" t="s">
        <v>18</v>
      </c>
      <c r="C1196" s="35">
        <v>42185</v>
      </c>
      <c r="D1196">
        <v>22</v>
      </c>
      <c r="E1196" t="s">
        <v>32</v>
      </c>
      <c r="F1196">
        <v>3.7241591177869746</v>
      </c>
      <c r="G1196">
        <v>2.5239840995700593</v>
      </c>
      <c r="H1196">
        <v>9174</v>
      </c>
      <c r="I1196">
        <v>3.9235098919385498</v>
      </c>
      <c r="J1196">
        <v>2.6312317133513599</v>
      </c>
      <c r="K1196">
        <v>2348</v>
      </c>
      <c r="L1196">
        <v>-0.19935077428817749</v>
      </c>
      <c r="M1196">
        <v>-5.3529071807861328</v>
      </c>
      <c r="N1196">
        <v>11522</v>
      </c>
      <c r="O1196">
        <v>6.0357570648193359E-2</v>
      </c>
      <c r="P1196">
        <v>-0.27670502662658691</v>
      </c>
      <c r="Q1196">
        <v>-0.2400667816400528</v>
      </c>
      <c r="R1196">
        <v>-0.19935077428817749</v>
      </c>
      <c r="S1196">
        <v>-0.15863959491252899</v>
      </c>
      <c r="T1196">
        <v>-0.12199651449918747</v>
      </c>
      <c r="U1196" t="s">
        <v>18</v>
      </c>
      <c r="V1196" t="s">
        <v>85</v>
      </c>
      <c r="W1196">
        <v>84.44549560546875</v>
      </c>
    </row>
    <row r="1197" spans="1:23" x14ac:dyDescent="0.25">
      <c r="A1197" s="48" t="str">
        <f t="shared" si="18"/>
        <v>42185AllN/A_22SmartAC-onlyMulti</v>
      </c>
      <c r="B1197" t="s">
        <v>18</v>
      </c>
      <c r="C1197" s="35">
        <v>42185</v>
      </c>
      <c r="D1197">
        <v>22</v>
      </c>
      <c r="E1197" t="s">
        <v>32</v>
      </c>
      <c r="F1197">
        <v>3.7241591177869746</v>
      </c>
      <c r="G1197">
        <v>2.5239840995700593</v>
      </c>
      <c r="H1197">
        <v>9174</v>
      </c>
      <c r="I1197">
        <v>3.9235098919385498</v>
      </c>
      <c r="J1197">
        <v>2.6312317133513599</v>
      </c>
      <c r="K1197">
        <v>2348</v>
      </c>
      <c r="L1197">
        <v>-0.19935077428817749</v>
      </c>
      <c r="M1197">
        <v>-5.3529071807861328</v>
      </c>
      <c r="N1197">
        <v>11522</v>
      </c>
      <c r="O1197">
        <v>6.0357570648193359E-2</v>
      </c>
      <c r="P1197">
        <v>-0.27670502662658691</v>
      </c>
      <c r="Q1197">
        <v>-0.2400667816400528</v>
      </c>
      <c r="R1197">
        <v>-0.19935077428817749</v>
      </c>
      <c r="S1197">
        <v>-0.15863959491252899</v>
      </c>
      <c r="T1197">
        <v>-0.12199651449918747</v>
      </c>
      <c r="U1197" t="s">
        <v>102</v>
      </c>
      <c r="V1197" t="s">
        <v>85</v>
      </c>
      <c r="W1197">
        <v>84.44549560546875</v>
      </c>
    </row>
    <row r="1198" spans="1:23" x14ac:dyDescent="0.25">
      <c r="A1198" s="48" t="str">
        <f t="shared" si="18"/>
        <v>42185AllN/A_23AllMulti</v>
      </c>
      <c r="B1198" t="s">
        <v>18</v>
      </c>
      <c r="C1198" s="35">
        <v>42185</v>
      </c>
      <c r="D1198">
        <v>23</v>
      </c>
      <c r="E1198" t="s">
        <v>32</v>
      </c>
      <c r="F1198">
        <v>3.1941296362399245</v>
      </c>
      <c r="G1198">
        <v>2.3057628512950323</v>
      </c>
      <c r="H1198">
        <v>9174</v>
      </c>
      <c r="I1198">
        <v>3.3014441486155324</v>
      </c>
      <c r="J1198">
        <v>2.41173237769268</v>
      </c>
      <c r="K1198">
        <v>2348</v>
      </c>
      <c r="L1198">
        <v>-0.10731451213359833</v>
      </c>
      <c r="M1198">
        <v>-3.3597419261932373</v>
      </c>
      <c r="N1198">
        <v>11522</v>
      </c>
      <c r="O1198">
        <v>5.5287588387727737E-2</v>
      </c>
      <c r="P1198">
        <v>-0.17817108333110809</v>
      </c>
      <c r="Q1198">
        <v>-0.14461041986942291</v>
      </c>
      <c r="R1198">
        <v>-0.10731451213359833</v>
      </c>
      <c r="S1198">
        <v>-7.0023030042648315E-2</v>
      </c>
      <c r="T1198">
        <v>-3.6457937210798264E-2</v>
      </c>
      <c r="U1198" t="s">
        <v>18</v>
      </c>
      <c r="V1198" t="s">
        <v>85</v>
      </c>
      <c r="W1198">
        <v>82.446800231933594</v>
      </c>
    </row>
    <row r="1199" spans="1:23" x14ac:dyDescent="0.25">
      <c r="A1199" s="48" t="str">
        <f t="shared" si="18"/>
        <v>42185AllN/A_23SmartAC-onlyMulti</v>
      </c>
      <c r="B1199" t="s">
        <v>18</v>
      </c>
      <c r="C1199" s="35">
        <v>42185</v>
      </c>
      <c r="D1199">
        <v>23</v>
      </c>
      <c r="E1199" t="s">
        <v>32</v>
      </c>
      <c r="F1199">
        <v>3.1941296362399245</v>
      </c>
      <c r="G1199">
        <v>2.3057628512950323</v>
      </c>
      <c r="H1199">
        <v>9174</v>
      </c>
      <c r="I1199">
        <v>3.3014441486155324</v>
      </c>
      <c r="J1199">
        <v>2.41173237769268</v>
      </c>
      <c r="K1199">
        <v>2348</v>
      </c>
      <c r="L1199">
        <v>-0.10731451213359833</v>
      </c>
      <c r="M1199">
        <v>-3.3597419261932373</v>
      </c>
      <c r="N1199">
        <v>11522</v>
      </c>
      <c r="O1199">
        <v>5.5287588387727737E-2</v>
      </c>
      <c r="P1199">
        <v>-0.17817108333110809</v>
      </c>
      <c r="Q1199">
        <v>-0.14461041986942291</v>
      </c>
      <c r="R1199">
        <v>-0.10731451213359833</v>
      </c>
      <c r="S1199">
        <v>-7.0023030042648315E-2</v>
      </c>
      <c r="T1199">
        <v>-3.6457937210798264E-2</v>
      </c>
      <c r="U1199" t="s">
        <v>102</v>
      </c>
      <c r="V1199" t="s">
        <v>85</v>
      </c>
      <c r="W1199">
        <v>82.446800231933594</v>
      </c>
    </row>
    <row r="1200" spans="1:23" x14ac:dyDescent="0.25">
      <c r="A1200" s="48" t="str">
        <f t="shared" si="18"/>
        <v>42185AllN/A_24AllMulti</v>
      </c>
      <c r="B1200" t="s">
        <v>18</v>
      </c>
      <c r="C1200" s="35">
        <v>42185</v>
      </c>
      <c r="D1200">
        <v>24</v>
      </c>
      <c r="E1200" t="s">
        <v>32</v>
      </c>
      <c r="F1200">
        <v>2.6363804612056971</v>
      </c>
      <c r="G1200">
        <v>2.0947840923689443</v>
      </c>
      <c r="H1200">
        <v>9174</v>
      </c>
      <c r="I1200">
        <v>2.7342609945079004</v>
      </c>
      <c r="J1200">
        <v>2.2185265772917577</v>
      </c>
      <c r="K1200">
        <v>2348</v>
      </c>
      <c r="L1200">
        <v>-9.7880534827709198E-2</v>
      </c>
      <c r="M1200">
        <v>-3.71268630027771</v>
      </c>
      <c r="N1200">
        <v>11522</v>
      </c>
      <c r="O1200">
        <v>5.0739668309688568E-2</v>
      </c>
      <c r="P1200">
        <v>-0.16290849447250366</v>
      </c>
      <c r="Q1200">
        <v>-0.13210849463939667</v>
      </c>
      <c r="R1200">
        <v>-9.7880534827709198E-2</v>
      </c>
      <c r="S1200">
        <v>-6.3656628131866455E-2</v>
      </c>
      <c r="T1200">
        <v>-3.2852575182914734E-2</v>
      </c>
      <c r="U1200" t="s">
        <v>18</v>
      </c>
      <c r="V1200" t="s">
        <v>85</v>
      </c>
      <c r="W1200">
        <v>80.735374450683594</v>
      </c>
    </row>
    <row r="1201" spans="1:23" x14ac:dyDescent="0.25">
      <c r="A1201" s="48" t="str">
        <f t="shared" si="18"/>
        <v>42185AllN/A_24SmartAC-onlyMulti</v>
      </c>
      <c r="B1201" t="s">
        <v>18</v>
      </c>
      <c r="C1201" s="35">
        <v>42185</v>
      </c>
      <c r="D1201">
        <v>24</v>
      </c>
      <c r="E1201" t="s">
        <v>32</v>
      </c>
      <c r="F1201">
        <v>2.6363804612056971</v>
      </c>
      <c r="G1201">
        <v>2.0947840923689443</v>
      </c>
      <c r="H1201">
        <v>9174</v>
      </c>
      <c r="I1201">
        <v>2.7342609945079004</v>
      </c>
      <c r="J1201">
        <v>2.2185265772917577</v>
      </c>
      <c r="K1201">
        <v>2348</v>
      </c>
      <c r="L1201">
        <v>-9.7880534827709198E-2</v>
      </c>
      <c r="M1201">
        <v>-3.71268630027771</v>
      </c>
      <c r="N1201">
        <v>11522</v>
      </c>
      <c r="O1201">
        <v>5.0739668309688568E-2</v>
      </c>
      <c r="P1201">
        <v>-0.16290849447250366</v>
      </c>
      <c r="Q1201">
        <v>-0.13210849463939667</v>
      </c>
      <c r="R1201">
        <v>-9.7880534827709198E-2</v>
      </c>
      <c r="S1201">
        <v>-6.3656628131866455E-2</v>
      </c>
      <c r="T1201">
        <v>-3.2852575182914734E-2</v>
      </c>
      <c r="U1201" t="s">
        <v>102</v>
      </c>
      <c r="V1201" t="s">
        <v>85</v>
      </c>
      <c r="W1201">
        <v>80.735374450683594</v>
      </c>
    </row>
    <row r="1202" spans="1:23" x14ac:dyDescent="0.25">
      <c r="A1202" s="48" t="str">
        <f t="shared" si="18"/>
        <v>42186AllN/A_1AllMulti</v>
      </c>
      <c r="B1202" t="s">
        <v>18</v>
      </c>
      <c r="C1202" s="35">
        <v>42186</v>
      </c>
      <c r="D1202">
        <v>1</v>
      </c>
      <c r="E1202" t="s">
        <v>32</v>
      </c>
      <c r="F1202">
        <v>2.2131784563906867</v>
      </c>
      <c r="G1202">
        <v>1.9506540552735132</v>
      </c>
      <c r="H1202">
        <v>9177</v>
      </c>
      <c r="I1202">
        <v>2.2184330293496415</v>
      </c>
      <c r="J1202">
        <v>1.879341542059688</v>
      </c>
      <c r="K1202">
        <v>2337</v>
      </c>
      <c r="L1202">
        <v>-5.2545731887221336E-3</v>
      </c>
      <c r="M1202">
        <v>-0.23742201924324036</v>
      </c>
      <c r="N1202">
        <v>11514</v>
      </c>
      <c r="O1202">
        <v>4.3885488063097E-2</v>
      </c>
      <c r="P1202">
        <v>-6.1498213559389114E-2</v>
      </c>
      <c r="Q1202">
        <v>-3.4858845174312592E-2</v>
      </c>
      <c r="R1202">
        <v>-5.2545731887221336E-3</v>
      </c>
      <c r="S1202">
        <v>2.4346187710762024E-2</v>
      </c>
      <c r="T1202">
        <v>5.0989069044589996E-2</v>
      </c>
      <c r="U1202" t="s">
        <v>18</v>
      </c>
      <c r="V1202" t="s">
        <v>85</v>
      </c>
      <c r="W1202">
        <v>79.173789978027344</v>
      </c>
    </row>
    <row r="1203" spans="1:23" x14ac:dyDescent="0.25">
      <c r="A1203" s="48" t="str">
        <f t="shared" si="18"/>
        <v>42186AllN/A_1SmartAC-onlyMulti</v>
      </c>
      <c r="B1203" t="s">
        <v>18</v>
      </c>
      <c r="C1203" s="35">
        <v>42186</v>
      </c>
      <c r="D1203">
        <v>1</v>
      </c>
      <c r="E1203" t="s">
        <v>32</v>
      </c>
      <c r="F1203">
        <v>2.2131784563906867</v>
      </c>
      <c r="G1203">
        <v>1.9506540552735132</v>
      </c>
      <c r="H1203">
        <v>9177</v>
      </c>
      <c r="I1203">
        <v>2.2184330293496415</v>
      </c>
      <c r="J1203">
        <v>1.879341542059688</v>
      </c>
      <c r="K1203">
        <v>2337</v>
      </c>
      <c r="L1203">
        <v>-5.2545731887221336E-3</v>
      </c>
      <c r="M1203">
        <v>-0.23742201924324036</v>
      </c>
      <c r="N1203">
        <v>11514</v>
      </c>
      <c r="O1203">
        <v>4.3885488063097E-2</v>
      </c>
      <c r="P1203">
        <v>-6.1498213559389114E-2</v>
      </c>
      <c r="Q1203">
        <v>-3.4858845174312592E-2</v>
      </c>
      <c r="R1203">
        <v>-5.2545731887221336E-3</v>
      </c>
      <c r="S1203">
        <v>2.4346187710762024E-2</v>
      </c>
      <c r="T1203">
        <v>5.0989069044589996E-2</v>
      </c>
      <c r="U1203" t="s">
        <v>102</v>
      </c>
      <c r="V1203" t="s">
        <v>85</v>
      </c>
      <c r="W1203">
        <v>79.173789978027344</v>
      </c>
    </row>
    <row r="1204" spans="1:23" x14ac:dyDescent="0.25">
      <c r="A1204" s="48" t="str">
        <f t="shared" si="18"/>
        <v>42186AllN/A_2AllMulti</v>
      </c>
      <c r="B1204" t="s">
        <v>18</v>
      </c>
      <c r="C1204" s="35">
        <v>42186</v>
      </c>
      <c r="D1204">
        <v>2</v>
      </c>
      <c r="E1204" t="s">
        <v>32</v>
      </c>
      <c r="F1204">
        <v>1.8848599694927068</v>
      </c>
      <c r="G1204">
        <v>1.7236142590870049</v>
      </c>
      <c r="H1204">
        <v>9177</v>
      </c>
      <c r="I1204">
        <v>1.888100087781214</v>
      </c>
      <c r="J1204">
        <v>1.7446558842818125</v>
      </c>
      <c r="K1204">
        <v>2337</v>
      </c>
      <c r="L1204">
        <v>-3.2401182688772678E-3</v>
      </c>
      <c r="M1204">
        <v>-0.17190232872962952</v>
      </c>
      <c r="N1204">
        <v>11514</v>
      </c>
      <c r="O1204">
        <v>4.032588005065918E-2</v>
      </c>
      <c r="P1204">
        <v>-5.4921764880418777E-2</v>
      </c>
      <c r="Q1204">
        <v>-3.0443150550127029E-2</v>
      </c>
      <c r="R1204">
        <v>-3.2401182688772678E-3</v>
      </c>
      <c r="S1204">
        <v>2.3959686979651451E-2</v>
      </c>
      <c r="T1204">
        <v>4.8441529273986816E-2</v>
      </c>
      <c r="U1204" t="s">
        <v>18</v>
      </c>
      <c r="V1204" t="s">
        <v>85</v>
      </c>
      <c r="W1204">
        <v>76.539604187011719</v>
      </c>
    </row>
    <row r="1205" spans="1:23" x14ac:dyDescent="0.25">
      <c r="A1205" s="48" t="str">
        <f t="shared" si="18"/>
        <v>42186AllN/A_2SmartAC-onlyMulti</v>
      </c>
      <c r="B1205" t="s">
        <v>18</v>
      </c>
      <c r="C1205" s="35">
        <v>42186</v>
      </c>
      <c r="D1205">
        <v>2</v>
      </c>
      <c r="E1205" t="s">
        <v>32</v>
      </c>
      <c r="F1205">
        <v>1.8848599694927068</v>
      </c>
      <c r="G1205">
        <v>1.7236142590870049</v>
      </c>
      <c r="H1205">
        <v>9177</v>
      </c>
      <c r="I1205">
        <v>1.888100087781214</v>
      </c>
      <c r="J1205">
        <v>1.7446558842818125</v>
      </c>
      <c r="K1205">
        <v>2337</v>
      </c>
      <c r="L1205">
        <v>-3.2401182688772678E-3</v>
      </c>
      <c r="M1205">
        <v>-0.17190232872962952</v>
      </c>
      <c r="N1205">
        <v>11514</v>
      </c>
      <c r="O1205">
        <v>4.032588005065918E-2</v>
      </c>
      <c r="P1205">
        <v>-5.4921764880418777E-2</v>
      </c>
      <c r="Q1205">
        <v>-3.0443150550127029E-2</v>
      </c>
      <c r="R1205">
        <v>-3.2401182688772678E-3</v>
      </c>
      <c r="S1205">
        <v>2.3959686979651451E-2</v>
      </c>
      <c r="T1205">
        <v>4.8441529273986816E-2</v>
      </c>
      <c r="U1205" t="s">
        <v>102</v>
      </c>
      <c r="V1205" t="s">
        <v>85</v>
      </c>
      <c r="W1205">
        <v>76.539604187011719</v>
      </c>
    </row>
    <row r="1206" spans="1:23" x14ac:dyDescent="0.25">
      <c r="A1206" s="48" t="str">
        <f t="shared" si="18"/>
        <v>42186AllN/A_3AllMulti</v>
      </c>
      <c r="B1206" t="s">
        <v>18</v>
      </c>
      <c r="C1206" s="35">
        <v>42186</v>
      </c>
      <c r="D1206">
        <v>3</v>
      </c>
      <c r="E1206" t="s">
        <v>32</v>
      </c>
      <c r="F1206">
        <v>1.6437310301366936</v>
      </c>
      <c r="G1206">
        <v>1.5483186679205183</v>
      </c>
      <c r="H1206">
        <v>9177</v>
      </c>
      <c r="I1206">
        <v>1.6622218902837138</v>
      </c>
      <c r="J1206">
        <v>1.5351945478261446</v>
      </c>
      <c r="K1206">
        <v>2337</v>
      </c>
      <c r="L1206">
        <v>-1.8490860238671303E-2</v>
      </c>
      <c r="M1206">
        <v>-1.1249322891235352</v>
      </c>
      <c r="N1206">
        <v>11514</v>
      </c>
      <c r="O1206">
        <v>3.5632990300655365E-2</v>
      </c>
      <c r="P1206">
        <v>-6.415809690952301E-2</v>
      </c>
      <c r="Q1206">
        <v>-4.2528163641691208E-2</v>
      </c>
      <c r="R1206">
        <v>-1.8490860238671303E-2</v>
      </c>
      <c r="S1206">
        <v>5.543591920286417E-3</v>
      </c>
      <c r="T1206">
        <v>2.7176380157470703E-2</v>
      </c>
      <c r="U1206" t="s">
        <v>18</v>
      </c>
      <c r="V1206" t="s">
        <v>85</v>
      </c>
      <c r="W1206">
        <v>74.8455810546875</v>
      </c>
    </row>
    <row r="1207" spans="1:23" x14ac:dyDescent="0.25">
      <c r="A1207" s="48" t="str">
        <f t="shared" si="18"/>
        <v>42186AllN/A_3SmartAC-onlyMulti</v>
      </c>
      <c r="B1207" t="s">
        <v>18</v>
      </c>
      <c r="C1207" s="35">
        <v>42186</v>
      </c>
      <c r="D1207">
        <v>3</v>
      </c>
      <c r="E1207" t="s">
        <v>32</v>
      </c>
      <c r="F1207">
        <v>1.6437310301366936</v>
      </c>
      <c r="G1207">
        <v>1.5483186679205183</v>
      </c>
      <c r="H1207">
        <v>9177</v>
      </c>
      <c r="I1207">
        <v>1.6622218902837138</v>
      </c>
      <c r="J1207">
        <v>1.5351945478261446</v>
      </c>
      <c r="K1207">
        <v>2337</v>
      </c>
      <c r="L1207">
        <v>-1.8490860238671303E-2</v>
      </c>
      <c r="M1207">
        <v>-1.1249322891235352</v>
      </c>
      <c r="N1207">
        <v>11514</v>
      </c>
      <c r="O1207">
        <v>3.5632990300655365E-2</v>
      </c>
      <c r="P1207">
        <v>-6.415809690952301E-2</v>
      </c>
      <c r="Q1207">
        <v>-4.2528163641691208E-2</v>
      </c>
      <c r="R1207">
        <v>-1.8490860238671303E-2</v>
      </c>
      <c r="S1207">
        <v>5.543591920286417E-3</v>
      </c>
      <c r="T1207">
        <v>2.7176380157470703E-2</v>
      </c>
      <c r="U1207" t="s">
        <v>102</v>
      </c>
      <c r="V1207" t="s">
        <v>85</v>
      </c>
      <c r="W1207">
        <v>74.8455810546875</v>
      </c>
    </row>
    <row r="1208" spans="1:23" x14ac:dyDescent="0.25">
      <c r="A1208" s="48" t="str">
        <f t="shared" si="18"/>
        <v>42186AllN/A_4AllMulti</v>
      </c>
      <c r="B1208" t="s">
        <v>18</v>
      </c>
      <c r="C1208" s="35">
        <v>42186</v>
      </c>
      <c r="D1208">
        <v>4</v>
      </c>
      <c r="E1208" t="s">
        <v>32</v>
      </c>
      <c r="F1208">
        <v>1.4780177018581275</v>
      </c>
      <c r="G1208">
        <v>1.3902924173874491</v>
      </c>
      <c r="H1208">
        <v>9177</v>
      </c>
      <c r="I1208">
        <v>1.4942656255826705</v>
      </c>
      <c r="J1208">
        <v>1.3452122330546392</v>
      </c>
      <c r="K1208">
        <v>2337</v>
      </c>
      <c r="L1208">
        <v>-1.6247924417257309E-2</v>
      </c>
      <c r="M1208">
        <v>-1.0993050336837769</v>
      </c>
      <c r="N1208">
        <v>11514</v>
      </c>
      <c r="O1208">
        <v>3.1383916735649109E-2</v>
      </c>
      <c r="P1208">
        <v>-5.6469552218914032E-2</v>
      </c>
      <c r="Q1208">
        <v>-3.741888701915741E-2</v>
      </c>
      <c r="R1208">
        <v>-1.6247924417257309E-2</v>
      </c>
      <c r="S1208">
        <v>4.9205273389816284E-3</v>
      </c>
      <c r="T1208">
        <v>2.3973703384399414E-2</v>
      </c>
      <c r="U1208" t="s">
        <v>18</v>
      </c>
      <c r="V1208" t="s">
        <v>85</v>
      </c>
      <c r="W1208">
        <v>74.0096435546875</v>
      </c>
    </row>
    <row r="1209" spans="1:23" x14ac:dyDescent="0.25">
      <c r="A1209" s="48" t="str">
        <f t="shared" si="18"/>
        <v>42186AllN/A_4SmartAC-onlyMulti</v>
      </c>
      <c r="B1209" t="s">
        <v>18</v>
      </c>
      <c r="C1209" s="35">
        <v>42186</v>
      </c>
      <c r="D1209">
        <v>4</v>
      </c>
      <c r="E1209" t="s">
        <v>32</v>
      </c>
      <c r="F1209">
        <v>1.4780177018581275</v>
      </c>
      <c r="G1209">
        <v>1.3902924173874491</v>
      </c>
      <c r="H1209">
        <v>9177</v>
      </c>
      <c r="I1209">
        <v>1.4942656255826705</v>
      </c>
      <c r="J1209">
        <v>1.3452122330546392</v>
      </c>
      <c r="K1209">
        <v>2337</v>
      </c>
      <c r="L1209">
        <v>-1.6247924417257309E-2</v>
      </c>
      <c r="M1209">
        <v>-1.0993050336837769</v>
      </c>
      <c r="N1209">
        <v>11514</v>
      </c>
      <c r="O1209">
        <v>3.1383916735649109E-2</v>
      </c>
      <c r="P1209">
        <v>-5.6469552218914032E-2</v>
      </c>
      <c r="Q1209">
        <v>-3.741888701915741E-2</v>
      </c>
      <c r="R1209">
        <v>-1.6247924417257309E-2</v>
      </c>
      <c r="S1209">
        <v>4.9205273389816284E-3</v>
      </c>
      <c r="T1209">
        <v>2.3973703384399414E-2</v>
      </c>
      <c r="U1209" t="s">
        <v>102</v>
      </c>
      <c r="V1209" t="s">
        <v>85</v>
      </c>
      <c r="W1209">
        <v>74.0096435546875</v>
      </c>
    </row>
    <row r="1210" spans="1:23" x14ac:dyDescent="0.25">
      <c r="A1210" s="48" t="str">
        <f t="shared" si="18"/>
        <v>42186AllN/A_5AllMulti</v>
      </c>
      <c r="B1210" t="s">
        <v>18</v>
      </c>
      <c r="C1210" s="35">
        <v>42186</v>
      </c>
      <c r="D1210">
        <v>5</v>
      </c>
      <c r="E1210" t="s">
        <v>32</v>
      </c>
      <c r="F1210">
        <v>1.3682821543904098</v>
      </c>
      <c r="G1210">
        <v>1.2718193412387249</v>
      </c>
      <c r="H1210">
        <v>9177</v>
      </c>
      <c r="I1210">
        <v>1.3922065021488981</v>
      </c>
      <c r="J1210">
        <v>1.2324770356602568</v>
      </c>
      <c r="K1210">
        <v>2337</v>
      </c>
      <c r="L1210">
        <v>-2.3924347013235092E-2</v>
      </c>
      <c r="M1210">
        <v>-1.7484952211380005</v>
      </c>
      <c r="N1210">
        <v>11514</v>
      </c>
      <c r="O1210">
        <v>2.874433808028698E-2</v>
      </c>
      <c r="P1210">
        <v>-6.0763090848922729E-2</v>
      </c>
      <c r="Q1210">
        <v>-4.3314702808856964E-2</v>
      </c>
      <c r="R1210">
        <v>-2.3924347013235092E-2</v>
      </c>
      <c r="S1210">
        <v>-4.5362911187112331E-3</v>
      </c>
      <c r="T1210">
        <v>1.2914396822452545E-2</v>
      </c>
      <c r="U1210" t="s">
        <v>18</v>
      </c>
      <c r="V1210" t="s">
        <v>85</v>
      </c>
      <c r="W1210">
        <v>73.088417053222656</v>
      </c>
    </row>
    <row r="1211" spans="1:23" x14ac:dyDescent="0.25">
      <c r="A1211" s="48" t="str">
        <f t="shared" si="18"/>
        <v>42186AllN/A_5SmartAC-onlyMulti</v>
      </c>
      <c r="B1211" t="s">
        <v>18</v>
      </c>
      <c r="C1211" s="35">
        <v>42186</v>
      </c>
      <c r="D1211">
        <v>5</v>
      </c>
      <c r="E1211" t="s">
        <v>32</v>
      </c>
      <c r="F1211">
        <v>1.3682821543904098</v>
      </c>
      <c r="G1211">
        <v>1.2718193412387249</v>
      </c>
      <c r="H1211">
        <v>9177</v>
      </c>
      <c r="I1211">
        <v>1.3922065021488981</v>
      </c>
      <c r="J1211">
        <v>1.2324770356602568</v>
      </c>
      <c r="K1211">
        <v>2337</v>
      </c>
      <c r="L1211">
        <v>-2.3924347013235092E-2</v>
      </c>
      <c r="M1211">
        <v>-1.7484952211380005</v>
      </c>
      <c r="N1211">
        <v>11514</v>
      </c>
      <c r="O1211">
        <v>2.874433808028698E-2</v>
      </c>
      <c r="P1211">
        <v>-6.0763090848922729E-2</v>
      </c>
      <c r="Q1211">
        <v>-4.3314702808856964E-2</v>
      </c>
      <c r="R1211">
        <v>-2.3924347013235092E-2</v>
      </c>
      <c r="S1211">
        <v>-4.5362911187112331E-3</v>
      </c>
      <c r="T1211">
        <v>1.2914396822452545E-2</v>
      </c>
      <c r="U1211" t="s">
        <v>102</v>
      </c>
      <c r="V1211" t="s">
        <v>85</v>
      </c>
      <c r="W1211">
        <v>73.088417053222656</v>
      </c>
    </row>
    <row r="1212" spans="1:23" x14ac:dyDescent="0.25">
      <c r="A1212" s="48" t="str">
        <f t="shared" si="18"/>
        <v>42186AllN/A_6AllMulti</v>
      </c>
      <c r="B1212" t="s">
        <v>18</v>
      </c>
      <c r="C1212" s="35">
        <v>42186</v>
      </c>
      <c r="D1212">
        <v>6</v>
      </c>
      <c r="E1212" t="s">
        <v>32</v>
      </c>
      <c r="F1212">
        <v>1.3608252518509787</v>
      </c>
      <c r="G1212">
        <v>1.2455542996408662</v>
      </c>
      <c r="H1212">
        <v>9177</v>
      </c>
      <c r="I1212">
        <v>1.3578971385325889</v>
      </c>
      <c r="J1212">
        <v>1.1850980648299432</v>
      </c>
      <c r="K1212">
        <v>2337</v>
      </c>
      <c r="L1212">
        <v>2.9281133320182562E-3</v>
      </c>
      <c r="M1212">
        <v>0.21517188847064972</v>
      </c>
      <c r="N1212">
        <v>11514</v>
      </c>
      <c r="O1212">
        <v>2.7749227359890938E-2</v>
      </c>
      <c r="P1212">
        <v>-3.2635297626256943E-2</v>
      </c>
      <c r="Q1212">
        <v>-1.5790959820151329E-2</v>
      </c>
      <c r="R1212">
        <v>2.9281133320182562E-3</v>
      </c>
      <c r="S1212">
        <v>2.1644966676831245E-2</v>
      </c>
      <c r="T1212">
        <v>3.8491524755954742E-2</v>
      </c>
      <c r="U1212" t="s">
        <v>18</v>
      </c>
      <c r="V1212" t="s">
        <v>85</v>
      </c>
      <c r="W1212">
        <v>73.434600830078125</v>
      </c>
    </row>
    <row r="1213" spans="1:23" x14ac:dyDescent="0.25">
      <c r="A1213" s="48" t="str">
        <f t="shared" si="18"/>
        <v>42186AllN/A_6SmartAC-onlyMulti</v>
      </c>
      <c r="B1213" t="s">
        <v>18</v>
      </c>
      <c r="C1213" s="35">
        <v>42186</v>
      </c>
      <c r="D1213">
        <v>6</v>
      </c>
      <c r="E1213" t="s">
        <v>32</v>
      </c>
      <c r="F1213">
        <v>1.3608252518509787</v>
      </c>
      <c r="G1213">
        <v>1.2455542996408662</v>
      </c>
      <c r="H1213">
        <v>9177</v>
      </c>
      <c r="I1213">
        <v>1.3578971385325889</v>
      </c>
      <c r="J1213">
        <v>1.1850980648299432</v>
      </c>
      <c r="K1213">
        <v>2337</v>
      </c>
      <c r="L1213">
        <v>2.9281133320182562E-3</v>
      </c>
      <c r="M1213">
        <v>0.21517188847064972</v>
      </c>
      <c r="N1213">
        <v>11514</v>
      </c>
      <c r="O1213">
        <v>2.7749227359890938E-2</v>
      </c>
      <c r="P1213">
        <v>-3.2635297626256943E-2</v>
      </c>
      <c r="Q1213">
        <v>-1.5790959820151329E-2</v>
      </c>
      <c r="R1213">
        <v>2.9281133320182562E-3</v>
      </c>
      <c r="S1213">
        <v>2.1644966676831245E-2</v>
      </c>
      <c r="T1213">
        <v>3.8491524755954742E-2</v>
      </c>
      <c r="U1213" t="s">
        <v>102</v>
      </c>
      <c r="V1213" t="s">
        <v>85</v>
      </c>
      <c r="W1213">
        <v>73.434600830078125</v>
      </c>
    </row>
    <row r="1214" spans="1:23" x14ac:dyDescent="0.25">
      <c r="A1214" s="48" t="str">
        <f t="shared" si="18"/>
        <v>42186AllN/A_7AllMulti</v>
      </c>
      <c r="B1214" t="s">
        <v>18</v>
      </c>
      <c r="C1214" s="35">
        <v>42186</v>
      </c>
      <c r="D1214">
        <v>7</v>
      </c>
      <c r="E1214" t="s">
        <v>32</v>
      </c>
      <c r="F1214">
        <v>1.4092378278432671</v>
      </c>
      <c r="G1214">
        <v>1.2777137845612365</v>
      </c>
      <c r="H1214">
        <v>9177</v>
      </c>
      <c r="I1214">
        <v>1.4424088861536808</v>
      </c>
      <c r="J1214">
        <v>1.263846093417367</v>
      </c>
      <c r="K1214">
        <v>2337</v>
      </c>
      <c r="L1214">
        <v>-3.317105770111084E-2</v>
      </c>
      <c r="M1214">
        <v>-2.3538296222686768</v>
      </c>
      <c r="N1214">
        <v>11514</v>
      </c>
      <c r="O1214">
        <v>2.934931218624115E-2</v>
      </c>
      <c r="P1214">
        <v>-7.078513503074646E-2</v>
      </c>
      <c r="Q1214">
        <v>-5.2969515323638916E-2</v>
      </c>
      <c r="R1214">
        <v>-3.317105770111084E-2</v>
      </c>
      <c r="S1214">
        <v>-1.3374947011470795E-2</v>
      </c>
      <c r="T1214">
        <v>4.4430210255086422E-3</v>
      </c>
      <c r="U1214" t="s">
        <v>18</v>
      </c>
      <c r="V1214" t="s">
        <v>85</v>
      </c>
      <c r="W1214">
        <v>74.2513427734375</v>
      </c>
    </row>
    <row r="1215" spans="1:23" x14ac:dyDescent="0.25">
      <c r="A1215" s="48" t="str">
        <f t="shared" si="18"/>
        <v>42186AllN/A_7SmartAC-onlyMulti</v>
      </c>
      <c r="B1215" t="s">
        <v>18</v>
      </c>
      <c r="C1215" s="35">
        <v>42186</v>
      </c>
      <c r="D1215">
        <v>7</v>
      </c>
      <c r="E1215" t="s">
        <v>32</v>
      </c>
      <c r="F1215">
        <v>1.4092378278432671</v>
      </c>
      <c r="G1215">
        <v>1.2777137845612365</v>
      </c>
      <c r="H1215">
        <v>9177</v>
      </c>
      <c r="I1215">
        <v>1.4424088861536808</v>
      </c>
      <c r="J1215">
        <v>1.263846093417367</v>
      </c>
      <c r="K1215">
        <v>2337</v>
      </c>
      <c r="L1215">
        <v>-3.317105770111084E-2</v>
      </c>
      <c r="M1215">
        <v>-2.3538296222686768</v>
      </c>
      <c r="N1215">
        <v>11514</v>
      </c>
      <c r="O1215">
        <v>2.934931218624115E-2</v>
      </c>
      <c r="P1215">
        <v>-7.078513503074646E-2</v>
      </c>
      <c r="Q1215">
        <v>-5.2969515323638916E-2</v>
      </c>
      <c r="R1215">
        <v>-3.317105770111084E-2</v>
      </c>
      <c r="S1215">
        <v>-1.3374947011470795E-2</v>
      </c>
      <c r="T1215">
        <v>4.4430210255086422E-3</v>
      </c>
      <c r="U1215" t="s">
        <v>102</v>
      </c>
      <c r="V1215" t="s">
        <v>85</v>
      </c>
      <c r="W1215">
        <v>74.2513427734375</v>
      </c>
    </row>
    <row r="1216" spans="1:23" x14ac:dyDescent="0.25">
      <c r="A1216" s="48" t="str">
        <f t="shared" si="18"/>
        <v>42186AllN/A_8AllMulti</v>
      </c>
      <c r="B1216" t="s">
        <v>18</v>
      </c>
      <c r="C1216" s="35">
        <v>42186</v>
      </c>
      <c r="D1216">
        <v>8</v>
      </c>
      <c r="E1216" t="s">
        <v>32</v>
      </c>
      <c r="F1216">
        <v>1.4346094542682264</v>
      </c>
      <c r="G1216">
        <v>1.3321757183963439</v>
      </c>
      <c r="H1216">
        <v>9177</v>
      </c>
      <c r="I1216">
        <v>1.484076031601107</v>
      </c>
      <c r="J1216">
        <v>1.3519236823983736</v>
      </c>
      <c r="K1216">
        <v>2337</v>
      </c>
      <c r="L1216">
        <v>-4.9466576427221298E-2</v>
      </c>
      <c r="M1216">
        <v>-3.4480867385864258</v>
      </c>
      <c r="N1216">
        <v>11514</v>
      </c>
      <c r="O1216">
        <v>3.123227134346962E-2</v>
      </c>
      <c r="P1216">
        <v>-8.9493855834007263E-2</v>
      </c>
      <c r="Q1216">
        <v>-7.0535242557525635E-2</v>
      </c>
      <c r="R1216">
        <v>-4.9466576427221298E-2</v>
      </c>
      <c r="S1216">
        <v>-2.840040996670723E-2</v>
      </c>
      <c r="T1216">
        <v>-9.4392970204353333E-3</v>
      </c>
      <c r="U1216" t="s">
        <v>18</v>
      </c>
      <c r="V1216" t="s">
        <v>85</v>
      </c>
      <c r="W1216">
        <v>77.847663879394531</v>
      </c>
    </row>
    <row r="1217" spans="1:23" x14ac:dyDescent="0.25">
      <c r="A1217" s="48" t="str">
        <f t="shared" si="18"/>
        <v>42186AllN/A_8SmartAC-onlyMulti</v>
      </c>
      <c r="B1217" t="s">
        <v>18</v>
      </c>
      <c r="C1217" s="35">
        <v>42186</v>
      </c>
      <c r="D1217">
        <v>8</v>
      </c>
      <c r="E1217" t="s">
        <v>32</v>
      </c>
      <c r="F1217">
        <v>1.4346094542682264</v>
      </c>
      <c r="G1217">
        <v>1.3321757183963439</v>
      </c>
      <c r="H1217">
        <v>9177</v>
      </c>
      <c r="I1217">
        <v>1.484076031601107</v>
      </c>
      <c r="J1217">
        <v>1.3519236823983736</v>
      </c>
      <c r="K1217">
        <v>2337</v>
      </c>
      <c r="L1217">
        <v>-4.9466576427221298E-2</v>
      </c>
      <c r="M1217">
        <v>-3.4480867385864258</v>
      </c>
      <c r="N1217">
        <v>11514</v>
      </c>
      <c r="O1217">
        <v>3.123227134346962E-2</v>
      </c>
      <c r="P1217">
        <v>-8.9493855834007263E-2</v>
      </c>
      <c r="Q1217">
        <v>-7.0535242557525635E-2</v>
      </c>
      <c r="R1217">
        <v>-4.9466576427221298E-2</v>
      </c>
      <c r="S1217">
        <v>-2.840040996670723E-2</v>
      </c>
      <c r="T1217">
        <v>-9.4392970204353333E-3</v>
      </c>
      <c r="U1217" t="s">
        <v>102</v>
      </c>
      <c r="V1217" t="s">
        <v>85</v>
      </c>
      <c r="W1217">
        <v>77.847663879394531</v>
      </c>
    </row>
    <row r="1218" spans="1:23" x14ac:dyDescent="0.25">
      <c r="A1218" s="48" t="str">
        <f t="shared" ref="A1218:A1281" si="19">CONCATENATE(C1218,B1218,E1218,"_",D1218,U1218,V1218)</f>
        <v>42186AllN/A_9AllMulti</v>
      </c>
      <c r="B1218" t="s">
        <v>18</v>
      </c>
      <c r="C1218" s="35">
        <v>42186</v>
      </c>
      <c r="D1218">
        <v>9</v>
      </c>
      <c r="E1218" t="s">
        <v>32</v>
      </c>
      <c r="F1218">
        <v>1.4129283296604942</v>
      </c>
      <c r="G1218">
        <v>1.5192316428098891</v>
      </c>
      <c r="H1218">
        <v>9177</v>
      </c>
      <c r="I1218">
        <v>1.4685048548276154</v>
      </c>
      <c r="J1218">
        <v>1.5793413969672636</v>
      </c>
      <c r="K1218">
        <v>2337</v>
      </c>
      <c r="L1218">
        <v>-5.5576525628566742E-2</v>
      </c>
      <c r="M1218">
        <v>-3.9334285259246826</v>
      </c>
      <c r="N1218">
        <v>11514</v>
      </c>
      <c r="O1218">
        <v>3.6315590143203735E-2</v>
      </c>
      <c r="P1218">
        <v>-0.1021185889840126</v>
      </c>
      <c r="Q1218">
        <v>-8.0074295401573181E-2</v>
      </c>
      <c r="R1218">
        <v>-5.5576525628566742E-2</v>
      </c>
      <c r="S1218">
        <v>-3.1081659719347954E-2</v>
      </c>
      <c r="T1218">
        <v>-9.034465067088604E-3</v>
      </c>
      <c r="U1218" t="s">
        <v>18</v>
      </c>
      <c r="V1218" t="s">
        <v>85</v>
      </c>
      <c r="W1218">
        <v>82.601005554199219</v>
      </c>
    </row>
    <row r="1219" spans="1:23" x14ac:dyDescent="0.25">
      <c r="A1219" s="48" t="str">
        <f t="shared" si="19"/>
        <v>42186AllN/A_9SmartAC-onlyMulti</v>
      </c>
      <c r="B1219" t="s">
        <v>18</v>
      </c>
      <c r="C1219" s="35">
        <v>42186</v>
      </c>
      <c r="D1219">
        <v>9</v>
      </c>
      <c r="E1219" t="s">
        <v>32</v>
      </c>
      <c r="F1219">
        <v>1.4129283296604942</v>
      </c>
      <c r="G1219">
        <v>1.5192316428098891</v>
      </c>
      <c r="H1219">
        <v>9177</v>
      </c>
      <c r="I1219">
        <v>1.4685048548276154</v>
      </c>
      <c r="J1219">
        <v>1.5793413969672636</v>
      </c>
      <c r="K1219">
        <v>2337</v>
      </c>
      <c r="L1219">
        <v>-5.5576525628566742E-2</v>
      </c>
      <c r="M1219">
        <v>-3.9334285259246826</v>
      </c>
      <c r="N1219">
        <v>11514</v>
      </c>
      <c r="O1219">
        <v>3.6315590143203735E-2</v>
      </c>
      <c r="P1219">
        <v>-0.1021185889840126</v>
      </c>
      <c r="Q1219">
        <v>-8.0074295401573181E-2</v>
      </c>
      <c r="R1219">
        <v>-5.5576525628566742E-2</v>
      </c>
      <c r="S1219">
        <v>-3.1081659719347954E-2</v>
      </c>
      <c r="T1219">
        <v>-9.034465067088604E-3</v>
      </c>
      <c r="U1219" t="s">
        <v>102</v>
      </c>
      <c r="V1219" t="s">
        <v>85</v>
      </c>
      <c r="W1219">
        <v>82.601005554199219</v>
      </c>
    </row>
    <row r="1220" spans="1:23" x14ac:dyDescent="0.25">
      <c r="A1220" s="48" t="str">
        <f t="shared" si="19"/>
        <v>42186AllN/A_10AllMulti</v>
      </c>
      <c r="B1220" t="s">
        <v>18</v>
      </c>
      <c r="C1220" s="35">
        <v>42186</v>
      </c>
      <c r="D1220">
        <v>10</v>
      </c>
      <c r="E1220" t="s">
        <v>32</v>
      </c>
      <c r="F1220">
        <v>1.4121763982229845</v>
      </c>
      <c r="G1220">
        <v>1.8121074030428437</v>
      </c>
      <c r="H1220">
        <v>9177</v>
      </c>
      <c r="I1220">
        <v>1.4272830518276529</v>
      </c>
      <c r="J1220">
        <v>1.7703882756545963</v>
      </c>
      <c r="K1220">
        <v>2337</v>
      </c>
      <c r="L1220">
        <v>-1.5106653794646263E-2</v>
      </c>
      <c r="M1220">
        <v>-1.0697426795959473</v>
      </c>
      <c r="N1220">
        <v>11514</v>
      </c>
      <c r="O1220">
        <v>4.1218627244234085E-2</v>
      </c>
      <c r="P1220">
        <v>-6.7932449281215668E-2</v>
      </c>
      <c r="Q1220">
        <v>-4.2911916971206665E-2</v>
      </c>
      <c r="R1220">
        <v>-1.5106653794646263E-2</v>
      </c>
      <c r="S1220">
        <v>1.2695310637354851E-2</v>
      </c>
      <c r="T1220">
        <v>3.7719137966632843E-2</v>
      </c>
      <c r="U1220" t="s">
        <v>18</v>
      </c>
      <c r="V1220" t="s">
        <v>85</v>
      </c>
      <c r="W1220">
        <v>87.127059936523438</v>
      </c>
    </row>
    <row r="1221" spans="1:23" x14ac:dyDescent="0.25">
      <c r="A1221" s="48" t="str">
        <f t="shared" si="19"/>
        <v>42186AllN/A_10SmartAC-onlyMulti</v>
      </c>
      <c r="B1221" t="s">
        <v>18</v>
      </c>
      <c r="C1221" s="35">
        <v>42186</v>
      </c>
      <c r="D1221">
        <v>10</v>
      </c>
      <c r="E1221" t="s">
        <v>32</v>
      </c>
      <c r="F1221">
        <v>1.4121763982229845</v>
      </c>
      <c r="G1221">
        <v>1.8121074030428437</v>
      </c>
      <c r="H1221">
        <v>9177</v>
      </c>
      <c r="I1221">
        <v>1.4272830518276529</v>
      </c>
      <c r="J1221">
        <v>1.7703882756545963</v>
      </c>
      <c r="K1221">
        <v>2337</v>
      </c>
      <c r="L1221">
        <v>-1.5106653794646263E-2</v>
      </c>
      <c r="M1221">
        <v>-1.0697426795959473</v>
      </c>
      <c r="N1221">
        <v>11514</v>
      </c>
      <c r="O1221">
        <v>4.1218627244234085E-2</v>
      </c>
      <c r="P1221">
        <v>-6.7932449281215668E-2</v>
      </c>
      <c r="Q1221">
        <v>-4.2911916971206665E-2</v>
      </c>
      <c r="R1221">
        <v>-1.5106653794646263E-2</v>
      </c>
      <c r="S1221">
        <v>1.2695310637354851E-2</v>
      </c>
      <c r="T1221">
        <v>3.7719137966632843E-2</v>
      </c>
      <c r="U1221" t="s">
        <v>102</v>
      </c>
      <c r="V1221" t="s">
        <v>85</v>
      </c>
      <c r="W1221">
        <v>87.127059936523438</v>
      </c>
    </row>
    <row r="1222" spans="1:23" x14ac:dyDescent="0.25">
      <c r="A1222" s="48" t="str">
        <f t="shared" si="19"/>
        <v>42186AllN/A_11AllMulti</v>
      </c>
      <c r="B1222" t="s">
        <v>18</v>
      </c>
      <c r="C1222" s="35">
        <v>42186</v>
      </c>
      <c r="D1222">
        <v>11</v>
      </c>
      <c r="E1222" t="s">
        <v>32</v>
      </c>
      <c r="F1222">
        <v>1.4100915201294457</v>
      </c>
      <c r="G1222">
        <v>2.0940132025769009</v>
      </c>
      <c r="H1222">
        <v>9177</v>
      </c>
      <c r="I1222">
        <v>1.4517461204710187</v>
      </c>
      <c r="J1222">
        <v>2.1548446359430407</v>
      </c>
      <c r="K1222">
        <v>2337</v>
      </c>
      <c r="L1222">
        <v>-4.1654601693153381E-2</v>
      </c>
      <c r="M1222">
        <v>-2.9540352821350098</v>
      </c>
      <c r="N1222">
        <v>11514</v>
      </c>
      <c r="O1222">
        <v>4.9645747989416122E-2</v>
      </c>
      <c r="P1222">
        <v>-0.10528059303760529</v>
      </c>
      <c r="Q1222">
        <v>-7.5144633650779724E-2</v>
      </c>
      <c r="R1222">
        <v>-4.1654601693153381E-2</v>
      </c>
      <c r="S1222">
        <v>-8.1685446202754974E-3</v>
      </c>
      <c r="T1222">
        <v>2.1971389651298523E-2</v>
      </c>
      <c r="U1222" t="s">
        <v>18</v>
      </c>
      <c r="V1222" t="s">
        <v>85</v>
      </c>
      <c r="W1222">
        <v>90.429306030273438</v>
      </c>
    </row>
    <row r="1223" spans="1:23" x14ac:dyDescent="0.25">
      <c r="A1223" s="48" t="str">
        <f t="shared" si="19"/>
        <v>42186AllN/A_11SmartAC-onlyMulti</v>
      </c>
      <c r="B1223" t="s">
        <v>18</v>
      </c>
      <c r="C1223" s="35">
        <v>42186</v>
      </c>
      <c r="D1223">
        <v>11</v>
      </c>
      <c r="E1223" t="s">
        <v>32</v>
      </c>
      <c r="F1223">
        <v>1.4100915201294457</v>
      </c>
      <c r="G1223">
        <v>2.0940132025769009</v>
      </c>
      <c r="H1223">
        <v>9177</v>
      </c>
      <c r="I1223">
        <v>1.4517461204710187</v>
      </c>
      <c r="J1223">
        <v>2.1548446359430407</v>
      </c>
      <c r="K1223">
        <v>2337</v>
      </c>
      <c r="L1223">
        <v>-4.1654601693153381E-2</v>
      </c>
      <c r="M1223">
        <v>-2.9540352821350098</v>
      </c>
      <c r="N1223">
        <v>11514</v>
      </c>
      <c r="O1223">
        <v>4.9645747989416122E-2</v>
      </c>
      <c r="P1223">
        <v>-0.10528059303760529</v>
      </c>
      <c r="Q1223">
        <v>-7.5144633650779724E-2</v>
      </c>
      <c r="R1223">
        <v>-4.1654601693153381E-2</v>
      </c>
      <c r="S1223">
        <v>-8.1685446202754974E-3</v>
      </c>
      <c r="T1223">
        <v>2.1971389651298523E-2</v>
      </c>
      <c r="U1223" t="s">
        <v>102</v>
      </c>
      <c r="V1223" t="s">
        <v>85</v>
      </c>
      <c r="W1223">
        <v>90.429306030273438</v>
      </c>
    </row>
    <row r="1224" spans="1:23" x14ac:dyDescent="0.25">
      <c r="A1224" s="48" t="str">
        <f t="shared" si="19"/>
        <v>42186AllN/A_12AllMulti</v>
      </c>
      <c r="B1224" t="s">
        <v>18</v>
      </c>
      <c r="C1224" s="35">
        <v>42186</v>
      </c>
      <c r="D1224">
        <v>12</v>
      </c>
      <c r="E1224" t="s">
        <v>32</v>
      </c>
      <c r="F1224">
        <v>1.6094639216317135</v>
      </c>
      <c r="G1224">
        <v>2.3606060098266433</v>
      </c>
      <c r="H1224">
        <v>9177</v>
      </c>
      <c r="I1224">
        <v>1.663121238854727</v>
      </c>
      <c r="J1224">
        <v>2.4061720430027389</v>
      </c>
      <c r="K1224">
        <v>2337</v>
      </c>
      <c r="L1224">
        <v>-5.3657315671443939E-2</v>
      </c>
      <c r="M1224">
        <v>-3.3338627815246582</v>
      </c>
      <c r="N1224">
        <v>11514</v>
      </c>
      <c r="O1224">
        <v>5.553928017616272E-2</v>
      </c>
      <c r="P1224">
        <v>-0.12483645975589752</v>
      </c>
      <c r="Q1224">
        <v>-9.1122999787330627E-2</v>
      </c>
      <c r="R1224">
        <v>-5.3657315671443939E-2</v>
      </c>
      <c r="S1224">
        <v>-1.6196072101593018E-2</v>
      </c>
      <c r="T1224">
        <v>1.7521826550364494E-2</v>
      </c>
      <c r="U1224" t="s">
        <v>18</v>
      </c>
      <c r="V1224" t="s">
        <v>85</v>
      </c>
      <c r="W1224">
        <v>92.396560668945313</v>
      </c>
    </row>
    <row r="1225" spans="1:23" x14ac:dyDescent="0.25">
      <c r="A1225" s="48" t="str">
        <f t="shared" si="19"/>
        <v>42186AllN/A_12SmartAC-onlyMulti</v>
      </c>
      <c r="B1225" t="s">
        <v>18</v>
      </c>
      <c r="C1225" s="35">
        <v>42186</v>
      </c>
      <c r="D1225">
        <v>12</v>
      </c>
      <c r="E1225" t="s">
        <v>32</v>
      </c>
      <c r="F1225">
        <v>1.6094639216317135</v>
      </c>
      <c r="G1225">
        <v>2.3606060098266433</v>
      </c>
      <c r="H1225">
        <v>9177</v>
      </c>
      <c r="I1225">
        <v>1.663121238854727</v>
      </c>
      <c r="J1225">
        <v>2.4061720430027389</v>
      </c>
      <c r="K1225">
        <v>2337</v>
      </c>
      <c r="L1225">
        <v>-5.3657315671443939E-2</v>
      </c>
      <c r="M1225">
        <v>-3.3338627815246582</v>
      </c>
      <c r="N1225">
        <v>11514</v>
      </c>
      <c r="O1225">
        <v>5.553928017616272E-2</v>
      </c>
      <c r="P1225">
        <v>-0.12483645975589752</v>
      </c>
      <c r="Q1225">
        <v>-9.1122999787330627E-2</v>
      </c>
      <c r="R1225">
        <v>-5.3657315671443939E-2</v>
      </c>
      <c r="S1225">
        <v>-1.6196072101593018E-2</v>
      </c>
      <c r="T1225">
        <v>1.7521826550364494E-2</v>
      </c>
      <c r="U1225" t="s">
        <v>102</v>
      </c>
      <c r="V1225" t="s">
        <v>85</v>
      </c>
      <c r="W1225">
        <v>92.396560668945313</v>
      </c>
    </row>
    <row r="1226" spans="1:23" x14ac:dyDescent="0.25">
      <c r="A1226" s="48" t="str">
        <f t="shared" si="19"/>
        <v>42186AllN/A_13AllMulti</v>
      </c>
      <c r="B1226" t="s">
        <v>18</v>
      </c>
      <c r="C1226" s="35">
        <v>42186</v>
      </c>
      <c r="D1226">
        <v>13</v>
      </c>
      <c r="E1226" t="s">
        <v>32</v>
      </c>
      <c r="F1226">
        <v>1.8551612640363899</v>
      </c>
      <c r="G1226">
        <v>2.5167061278938028</v>
      </c>
      <c r="H1226">
        <v>9177</v>
      </c>
      <c r="I1226">
        <v>1.9456568704962856</v>
      </c>
      <c r="J1226">
        <v>2.6213125295015374</v>
      </c>
      <c r="K1226">
        <v>2337</v>
      </c>
      <c r="L1226">
        <v>-9.0495608747005463E-2</v>
      </c>
      <c r="M1226">
        <v>-4.8780450820922852</v>
      </c>
      <c r="N1226">
        <v>11514</v>
      </c>
      <c r="O1226">
        <v>6.0252774506807327E-2</v>
      </c>
      <c r="P1226">
        <v>-0.16771556437015533</v>
      </c>
      <c r="Q1226">
        <v>-0.13114093244075775</v>
      </c>
      <c r="R1226">
        <v>-9.0495608747005463E-2</v>
      </c>
      <c r="S1226">
        <v>-4.985511302947998E-2</v>
      </c>
      <c r="T1226">
        <v>-1.3275653123855591E-2</v>
      </c>
      <c r="U1226" t="s">
        <v>18</v>
      </c>
      <c r="V1226" t="s">
        <v>85</v>
      </c>
      <c r="W1226">
        <v>93.70123291015625</v>
      </c>
    </row>
    <row r="1227" spans="1:23" x14ac:dyDescent="0.25">
      <c r="A1227" s="48" t="str">
        <f t="shared" si="19"/>
        <v>42186AllN/A_13SmartAC-onlyMulti</v>
      </c>
      <c r="B1227" t="s">
        <v>18</v>
      </c>
      <c r="C1227" s="35">
        <v>42186</v>
      </c>
      <c r="D1227">
        <v>13</v>
      </c>
      <c r="E1227" t="s">
        <v>32</v>
      </c>
      <c r="F1227">
        <v>1.8551612640363899</v>
      </c>
      <c r="G1227">
        <v>2.5167061278938028</v>
      </c>
      <c r="H1227">
        <v>9177</v>
      </c>
      <c r="I1227">
        <v>1.9456568704962856</v>
      </c>
      <c r="J1227">
        <v>2.6213125295015374</v>
      </c>
      <c r="K1227">
        <v>2337</v>
      </c>
      <c r="L1227">
        <v>-9.0495608747005463E-2</v>
      </c>
      <c r="M1227">
        <v>-4.8780450820922852</v>
      </c>
      <c r="N1227">
        <v>11514</v>
      </c>
      <c r="O1227">
        <v>6.0252774506807327E-2</v>
      </c>
      <c r="P1227">
        <v>-0.16771556437015533</v>
      </c>
      <c r="Q1227">
        <v>-0.13114093244075775</v>
      </c>
      <c r="R1227">
        <v>-9.0495608747005463E-2</v>
      </c>
      <c r="S1227">
        <v>-4.985511302947998E-2</v>
      </c>
      <c r="T1227">
        <v>-1.3275653123855591E-2</v>
      </c>
      <c r="U1227" t="s">
        <v>102</v>
      </c>
      <c r="V1227" t="s">
        <v>85</v>
      </c>
      <c r="W1227">
        <v>93.70123291015625</v>
      </c>
    </row>
    <row r="1228" spans="1:23" x14ac:dyDescent="0.25">
      <c r="A1228" s="48" t="str">
        <f t="shared" si="19"/>
        <v>42186AllN/A_14AllMulti</v>
      </c>
      <c r="B1228" t="s">
        <v>18</v>
      </c>
      <c r="C1228" s="35">
        <v>42186</v>
      </c>
      <c r="D1228">
        <v>14</v>
      </c>
      <c r="E1228" t="s">
        <v>32</v>
      </c>
      <c r="F1228">
        <v>2.1730558283989665</v>
      </c>
      <c r="G1228">
        <v>2.5348907729409915</v>
      </c>
      <c r="H1228">
        <v>9177</v>
      </c>
      <c r="I1228">
        <v>2.2724789354209975</v>
      </c>
      <c r="J1228">
        <v>2.624877642622617</v>
      </c>
      <c r="K1228">
        <v>2337</v>
      </c>
      <c r="L1228">
        <v>-9.9423110485076904E-2</v>
      </c>
      <c r="M1228">
        <v>-4.5752668380737305</v>
      </c>
      <c r="N1228">
        <v>11514</v>
      </c>
      <c r="O1228">
        <v>6.0402069240808487E-2</v>
      </c>
      <c r="P1228">
        <v>-0.17683440446853638</v>
      </c>
      <c r="Q1228">
        <v>-0.14016914367675781</v>
      </c>
      <c r="R1228">
        <v>-9.9423110485076904E-2</v>
      </c>
      <c r="S1228">
        <v>-5.8681916445493698E-2</v>
      </c>
      <c r="T1228">
        <v>-2.2011818364262581E-2</v>
      </c>
      <c r="U1228" t="s">
        <v>18</v>
      </c>
      <c r="V1228" t="s">
        <v>85</v>
      </c>
      <c r="W1228">
        <v>94.314140319824219</v>
      </c>
    </row>
    <row r="1229" spans="1:23" x14ac:dyDescent="0.25">
      <c r="A1229" s="48" t="str">
        <f t="shared" si="19"/>
        <v>42186AllN/A_14SmartAC-onlyMulti</v>
      </c>
      <c r="B1229" t="s">
        <v>18</v>
      </c>
      <c r="C1229" s="35">
        <v>42186</v>
      </c>
      <c r="D1229">
        <v>14</v>
      </c>
      <c r="E1229" t="s">
        <v>32</v>
      </c>
      <c r="F1229">
        <v>2.1730558283989665</v>
      </c>
      <c r="G1229">
        <v>2.5348907729409915</v>
      </c>
      <c r="H1229">
        <v>9177</v>
      </c>
      <c r="I1229">
        <v>2.2724789354209975</v>
      </c>
      <c r="J1229">
        <v>2.624877642622617</v>
      </c>
      <c r="K1229">
        <v>2337</v>
      </c>
      <c r="L1229">
        <v>-9.9423110485076904E-2</v>
      </c>
      <c r="M1229">
        <v>-4.5752668380737305</v>
      </c>
      <c r="N1229">
        <v>11514</v>
      </c>
      <c r="O1229">
        <v>6.0402069240808487E-2</v>
      </c>
      <c r="P1229">
        <v>-0.17683440446853638</v>
      </c>
      <c r="Q1229">
        <v>-0.14016914367675781</v>
      </c>
      <c r="R1229">
        <v>-9.9423110485076904E-2</v>
      </c>
      <c r="S1229">
        <v>-5.8681916445493698E-2</v>
      </c>
      <c r="T1229">
        <v>-2.2011818364262581E-2</v>
      </c>
      <c r="U1229" t="s">
        <v>102</v>
      </c>
      <c r="V1229" t="s">
        <v>85</v>
      </c>
      <c r="W1229">
        <v>94.314140319824219</v>
      </c>
    </row>
    <row r="1230" spans="1:23" x14ac:dyDescent="0.25">
      <c r="A1230" s="48" t="str">
        <f t="shared" si="19"/>
        <v>42186AllN/A_15AllMulti</v>
      </c>
      <c r="B1230" t="s">
        <v>18</v>
      </c>
      <c r="C1230" s="35">
        <v>42186</v>
      </c>
      <c r="D1230">
        <v>15</v>
      </c>
      <c r="E1230" t="s">
        <v>32</v>
      </c>
      <c r="F1230">
        <v>2.4159950400470365</v>
      </c>
      <c r="G1230">
        <v>2.568823969451925</v>
      </c>
      <c r="H1230">
        <v>9177</v>
      </c>
      <c r="I1230">
        <v>2.4858302581807745</v>
      </c>
      <c r="J1230">
        <v>2.632701438960674</v>
      </c>
      <c r="K1230">
        <v>2337</v>
      </c>
      <c r="L1230">
        <v>-6.983521580696106E-2</v>
      </c>
      <c r="M1230">
        <v>-2.8905365467071533</v>
      </c>
      <c r="N1230">
        <v>11514</v>
      </c>
      <c r="O1230">
        <v>6.0703236609697342E-2</v>
      </c>
      <c r="P1230">
        <v>-0.14763247966766357</v>
      </c>
      <c r="Q1230">
        <v>-0.11078440397977829</v>
      </c>
      <c r="R1230">
        <v>-6.983521580696106E-2</v>
      </c>
      <c r="S1230">
        <v>-2.8890883550047874E-2</v>
      </c>
      <c r="T1230">
        <v>7.9620517790317535E-3</v>
      </c>
      <c r="U1230" t="s">
        <v>18</v>
      </c>
      <c r="V1230" t="s">
        <v>85</v>
      </c>
      <c r="W1230">
        <v>95.003997802734375</v>
      </c>
    </row>
    <row r="1231" spans="1:23" x14ac:dyDescent="0.25">
      <c r="A1231" s="48" t="str">
        <f t="shared" si="19"/>
        <v>42186AllN/A_15SmartAC-onlyMulti</v>
      </c>
      <c r="B1231" t="s">
        <v>18</v>
      </c>
      <c r="C1231" s="35">
        <v>42186</v>
      </c>
      <c r="D1231">
        <v>15</v>
      </c>
      <c r="E1231" t="s">
        <v>32</v>
      </c>
      <c r="F1231">
        <v>2.4159950400470365</v>
      </c>
      <c r="G1231">
        <v>2.568823969451925</v>
      </c>
      <c r="H1231">
        <v>9177</v>
      </c>
      <c r="I1231">
        <v>2.4858302581807745</v>
      </c>
      <c r="J1231">
        <v>2.632701438960674</v>
      </c>
      <c r="K1231">
        <v>2337</v>
      </c>
      <c r="L1231">
        <v>-6.983521580696106E-2</v>
      </c>
      <c r="M1231">
        <v>-2.8905365467071533</v>
      </c>
      <c r="N1231">
        <v>11514</v>
      </c>
      <c r="O1231">
        <v>6.0703236609697342E-2</v>
      </c>
      <c r="P1231">
        <v>-0.14763247966766357</v>
      </c>
      <c r="Q1231">
        <v>-0.11078440397977829</v>
      </c>
      <c r="R1231">
        <v>-6.983521580696106E-2</v>
      </c>
      <c r="S1231">
        <v>-2.8890883550047874E-2</v>
      </c>
      <c r="T1231">
        <v>7.9620517790317535E-3</v>
      </c>
      <c r="U1231" t="s">
        <v>102</v>
      </c>
      <c r="V1231" t="s">
        <v>85</v>
      </c>
      <c r="W1231">
        <v>95.003997802734375</v>
      </c>
    </row>
    <row r="1232" spans="1:23" x14ac:dyDescent="0.25">
      <c r="A1232" s="48" t="str">
        <f t="shared" si="19"/>
        <v>42186AllN/A_16AllMulti</v>
      </c>
      <c r="B1232" t="s">
        <v>18</v>
      </c>
      <c r="C1232" s="35">
        <v>42186</v>
      </c>
      <c r="D1232">
        <v>16</v>
      </c>
      <c r="E1232" t="s">
        <v>32</v>
      </c>
      <c r="F1232">
        <v>2.6079997117762193</v>
      </c>
      <c r="G1232">
        <v>2.5792562731997455</v>
      </c>
      <c r="H1232">
        <v>9177</v>
      </c>
      <c r="I1232">
        <v>2.6009994790916773</v>
      </c>
      <c r="J1232">
        <v>2.551948521523161</v>
      </c>
      <c r="K1232">
        <v>2337</v>
      </c>
      <c r="L1232">
        <v>7.0002325810492039E-3</v>
      </c>
      <c r="M1232">
        <v>0.26841387152671814</v>
      </c>
      <c r="N1232">
        <v>11514</v>
      </c>
      <c r="O1232">
        <v>5.925862118601799E-2</v>
      </c>
      <c r="P1232">
        <v>-6.8945616483688354E-2</v>
      </c>
      <c r="Q1232">
        <v>-3.2974448055028915E-2</v>
      </c>
      <c r="R1232">
        <v>7.0002325810492039E-3</v>
      </c>
      <c r="S1232">
        <v>4.6970173716545105E-2</v>
      </c>
      <c r="T1232">
        <v>8.2946084439754486E-2</v>
      </c>
      <c r="U1232" t="s">
        <v>18</v>
      </c>
      <c r="V1232" t="s">
        <v>85</v>
      </c>
      <c r="W1232">
        <v>95.510772705078125</v>
      </c>
    </row>
    <row r="1233" spans="1:23" x14ac:dyDescent="0.25">
      <c r="A1233" s="48" t="str">
        <f t="shared" si="19"/>
        <v>42186AllN/A_16SmartAC-onlyMulti</v>
      </c>
      <c r="B1233" t="s">
        <v>18</v>
      </c>
      <c r="C1233" s="35">
        <v>42186</v>
      </c>
      <c r="D1233">
        <v>16</v>
      </c>
      <c r="E1233" t="s">
        <v>32</v>
      </c>
      <c r="F1233">
        <v>2.6079997117762193</v>
      </c>
      <c r="G1233">
        <v>2.5792562731997455</v>
      </c>
      <c r="H1233">
        <v>9177</v>
      </c>
      <c r="I1233">
        <v>2.6009994790916773</v>
      </c>
      <c r="J1233">
        <v>2.551948521523161</v>
      </c>
      <c r="K1233">
        <v>2337</v>
      </c>
      <c r="L1233">
        <v>7.0002325810492039E-3</v>
      </c>
      <c r="M1233">
        <v>0.26841387152671814</v>
      </c>
      <c r="N1233">
        <v>11514</v>
      </c>
      <c r="O1233">
        <v>5.925862118601799E-2</v>
      </c>
      <c r="P1233">
        <v>-6.8945616483688354E-2</v>
      </c>
      <c r="Q1233">
        <v>-3.2974448055028915E-2</v>
      </c>
      <c r="R1233">
        <v>7.0002325810492039E-3</v>
      </c>
      <c r="S1233">
        <v>4.6970173716545105E-2</v>
      </c>
      <c r="T1233">
        <v>8.2946084439754486E-2</v>
      </c>
      <c r="U1233" t="s">
        <v>102</v>
      </c>
      <c r="V1233" t="s">
        <v>85</v>
      </c>
      <c r="W1233">
        <v>95.510772705078125</v>
      </c>
    </row>
    <row r="1234" spans="1:23" x14ac:dyDescent="0.25">
      <c r="A1234" s="48" t="str">
        <f t="shared" si="19"/>
        <v>42186AllN/A_17AllMulti</v>
      </c>
      <c r="B1234" t="s">
        <v>18</v>
      </c>
      <c r="C1234" s="35">
        <v>42186</v>
      </c>
      <c r="D1234">
        <v>17</v>
      </c>
      <c r="E1234" t="s">
        <v>32</v>
      </c>
      <c r="F1234">
        <v>2.8419660131074558</v>
      </c>
      <c r="G1234">
        <v>2.599983726088869</v>
      </c>
      <c r="H1234">
        <v>9177</v>
      </c>
      <c r="I1234">
        <v>2.6970930656935233</v>
      </c>
      <c r="J1234">
        <v>2.4668894768269958</v>
      </c>
      <c r="K1234">
        <v>2337</v>
      </c>
      <c r="L1234">
        <v>0.14487294852733612</v>
      </c>
      <c r="M1234">
        <v>5.0976314544677734</v>
      </c>
      <c r="N1234">
        <v>11514</v>
      </c>
      <c r="O1234">
        <v>5.7798035442829132E-2</v>
      </c>
      <c r="P1234">
        <v>7.0798985660076141E-2</v>
      </c>
      <c r="Q1234">
        <v>0.10588354617357254</v>
      </c>
      <c r="R1234">
        <v>0.14487294852733612</v>
      </c>
      <c r="S1234">
        <v>0.18385772407054901</v>
      </c>
      <c r="T1234">
        <v>0.2189469039440155</v>
      </c>
      <c r="U1234" t="s">
        <v>18</v>
      </c>
      <c r="V1234" t="s">
        <v>85</v>
      </c>
      <c r="W1234">
        <v>94.351051330566406</v>
      </c>
    </row>
    <row r="1235" spans="1:23" x14ac:dyDescent="0.25">
      <c r="A1235" s="48" t="str">
        <f t="shared" si="19"/>
        <v>42186AllN/A_17SmartAC-onlyMulti</v>
      </c>
      <c r="B1235" t="s">
        <v>18</v>
      </c>
      <c r="C1235" s="35">
        <v>42186</v>
      </c>
      <c r="D1235">
        <v>17</v>
      </c>
      <c r="E1235" t="s">
        <v>32</v>
      </c>
      <c r="F1235">
        <v>2.8419660131074558</v>
      </c>
      <c r="G1235">
        <v>2.599983726088869</v>
      </c>
      <c r="H1235">
        <v>9177</v>
      </c>
      <c r="I1235">
        <v>2.6970930656935233</v>
      </c>
      <c r="J1235">
        <v>2.4668894768269958</v>
      </c>
      <c r="K1235">
        <v>2337</v>
      </c>
      <c r="L1235">
        <v>0.14487294852733612</v>
      </c>
      <c r="M1235">
        <v>5.0976314544677734</v>
      </c>
      <c r="N1235">
        <v>11514</v>
      </c>
      <c r="O1235">
        <v>5.7798035442829132E-2</v>
      </c>
      <c r="P1235">
        <v>7.0798985660076141E-2</v>
      </c>
      <c r="Q1235">
        <v>0.10588354617357254</v>
      </c>
      <c r="R1235">
        <v>0.14487294852733612</v>
      </c>
      <c r="S1235">
        <v>0.18385772407054901</v>
      </c>
      <c r="T1235">
        <v>0.2189469039440155</v>
      </c>
      <c r="U1235" t="s">
        <v>102</v>
      </c>
      <c r="V1235" t="s">
        <v>85</v>
      </c>
      <c r="W1235">
        <v>94.351051330566406</v>
      </c>
    </row>
    <row r="1236" spans="1:23" x14ac:dyDescent="0.25">
      <c r="A1236" s="48" t="str">
        <f t="shared" si="19"/>
        <v>42186AllN/A_18AllMulti</v>
      </c>
      <c r="B1236" t="s">
        <v>18</v>
      </c>
      <c r="C1236" s="35">
        <v>42186</v>
      </c>
      <c r="D1236">
        <v>18</v>
      </c>
      <c r="E1236" t="s">
        <v>32</v>
      </c>
      <c r="F1236">
        <v>3.1880703092430864</v>
      </c>
      <c r="G1236">
        <v>2.5472061474031293</v>
      </c>
      <c r="H1236">
        <v>9177</v>
      </c>
      <c r="I1236">
        <v>3.03402791590573</v>
      </c>
      <c r="J1236">
        <v>2.4080120926520272</v>
      </c>
      <c r="K1236">
        <v>2337</v>
      </c>
      <c r="L1236">
        <v>0.15404239296913147</v>
      </c>
      <c r="M1236">
        <v>4.8318381309509277</v>
      </c>
      <c r="N1236">
        <v>11514</v>
      </c>
      <c r="O1236">
        <v>5.6464105844497681E-2</v>
      </c>
      <c r="P1236">
        <v>8.1677995622158051E-2</v>
      </c>
      <c r="Q1236">
        <v>0.11595283448696136</v>
      </c>
      <c r="R1236">
        <v>0.15404239296913147</v>
      </c>
      <c r="S1236">
        <v>0.19212743639945984</v>
      </c>
      <c r="T1236">
        <v>0.22640679776668549</v>
      </c>
      <c r="U1236" t="s">
        <v>18</v>
      </c>
      <c r="V1236" t="s">
        <v>85</v>
      </c>
      <c r="W1236">
        <v>92.636444091796875</v>
      </c>
    </row>
    <row r="1237" spans="1:23" x14ac:dyDescent="0.25">
      <c r="A1237" s="48" t="str">
        <f t="shared" si="19"/>
        <v>42186AllN/A_18SmartAC-onlyMulti</v>
      </c>
      <c r="B1237" t="s">
        <v>18</v>
      </c>
      <c r="C1237" s="35">
        <v>42186</v>
      </c>
      <c r="D1237">
        <v>18</v>
      </c>
      <c r="E1237" t="s">
        <v>32</v>
      </c>
      <c r="F1237">
        <v>3.1880703092430864</v>
      </c>
      <c r="G1237">
        <v>2.5472061474031293</v>
      </c>
      <c r="H1237">
        <v>9177</v>
      </c>
      <c r="I1237">
        <v>3.03402791590573</v>
      </c>
      <c r="J1237">
        <v>2.4080120926520272</v>
      </c>
      <c r="K1237">
        <v>2337</v>
      </c>
      <c r="L1237">
        <v>0.15404239296913147</v>
      </c>
      <c r="M1237">
        <v>4.8318381309509277</v>
      </c>
      <c r="N1237">
        <v>11514</v>
      </c>
      <c r="O1237">
        <v>5.6464105844497681E-2</v>
      </c>
      <c r="P1237">
        <v>8.1677995622158051E-2</v>
      </c>
      <c r="Q1237">
        <v>0.11595283448696136</v>
      </c>
      <c r="R1237">
        <v>0.15404239296913147</v>
      </c>
      <c r="S1237">
        <v>0.19212743639945984</v>
      </c>
      <c r="T1237">
        <v>0.22640679776668549</v>
      </c>
      <c r="U1237" t="s">
        <v>102</v>
      </c>
      <c r="V1237" t="s">
        <v>85</v>
      </c>
      <c r="W1237">
        <v>92.636444091796875</v>
      </c>
    </row>
    <row r="1238" spans="1:23" x14ac:dyDescent="0.25">
      <c r="A1238" s="48" t="str">
        <f t="shared" si="19"/>
        <v>42186AllN/A_19AllMulti</v>
      </c>
      <c r="B1238" t="s">
        <v>18</v>
      </c>
      <c r="C1238" s="35">
        <v>42186</v>
      </c>
      <c r="D1238">
        <v>19</v>
      </c>
      <c r="E1238" t="s">
        <v>32</v>
      </c>
      <c r="F1238">
        <v>3.3494396095113297</v>
      </c>
      <c r="G1238">
        <v>2.4767595756436456</v>
      </c>
      <c r="H1238">
        <v>9177</v>
      </c>
      <c r="I1238">
        <v>3.1979425252252112</v>
      </c>
      <c r="J1238">
        <v>2.3205831765291327</v>
      </c>
      <c r="K1238">
        <v>2337</v>
      </c>
      <c r="L1238">
        <v>0.15149708092212677</v>
      </c>
      <c r="M1238">
        <v>4.5230574607849121</v>
      </c>
      <c r="N1238">
        <v>11514</v>
      </c>
      <c r="O1238">
        <v>5.4522734135389328E-2</v>
      </c>
      <c r="P1238">
        <v>8.1620745360851288E-2</v>
      </c>
      <c r="Q1238">
        <v>0.11471713334321976</v>
      </c>
      <c r="R1238">
        <v>0.15149708092212677</v>
      </c>
      <c r="S1238">
        <v>0.18827266991138458</v>
      </c>
      <c r="T1238">
        <v>0.22137342393398285</v>
      </c>
      <c r="U1238" t="s">
        <v>18</v>
      </c>
      <c r="V1238" t="s">
        <v>85</v>
      </c>
      <c r="W1238">
        <v>89.704704284667969</v>
      </c>
    </row>
    <row r="1239" spans="1:23" x14ac:dyDescent="0.25">
      <c r="A1239" s="48" t="str">
        <f t="shared" si="19"/>
        <v>42186AllN/A_19SmartAC-onlyMulti</v>
      </c>
      <c r="B1239" t="s">
        <v>18</v>
      </c>
      <c r="C1239" s="35">
        <v>42186</v>
      </c>
      <c r="D1239">
        <v>19</v>
      </c>
      <c r="E1239" t="s">
        <v>32</v>
      </c>
      <c r="F1239">
        <v>3.3494396095113297</v>
      </c>
      <c r="G1239">
        <v>2.4767595756436456</v>
      </c>
      <c r="H1239">
        <v>9177</v>
      </c>
      <c r="I1239">
        <v>3.1979425252252112</v>
      </c>
      <c r="J1239">
        <v>2.3205831765291327</v>
      </c>
      <c r="K1239">
        <v>2337</v>
      </c>
      <c r="L1239">
        <v>0.15149708092212677</v>
      </c>
      <c r="M1239">
        <v>4.5230574607849121</v>
      </c>
      <c r="N1239">
        <v>11514</v>
      </c>
      <c r="O1239">
        <v>5.4522734135389328E-2</v>
      </c>
      <c r="P1239">
        <v>8.1620745360851288E-2</v>
      </c>
      <c r="Q1239">
        <v>0.11471713334321976</v>
      </c>
      <c r="R1239">
        <v>0.15149708092212677</v>
      </c>
      <c r="S1239">
        <v>0.18827266991138458</v>
      </c>
      <c r="T1239">
        <v>0.22137342393398285</v>
      </c>
      <c r="U1239" t="s">
        <v>102</v>
      </c>
      <c r="V1239" t="s">
        <v>85</v>
      </c>
      <c r="W1239">
        <v>89.704704284667969</v>
      </c>
    </row>
    <row r="1240" spans="1:23" x14ac:dyDescent="0.25">
      <c r="A1240" s="48" t="str">
        <f t="shared" si="19"/>
        <v>42186AllN/A_20AllMulti</v>
      </c>
      <c r="B1240" t="s">
        <v>18</v>
      </c>
      <c r="C1240" s="35">
        <v>42186</v>
      </c>
      <c r="D1240">
        <v>20</v>
      </c>
      <c r="E1240" t="s">
        <v>32</v>
      </c>
      <c r="F1240">
        <v>3.3359386805706599</v>
      </c>
      <c r="G1240">
        <v>2.4152184468681255</v>
      </c>
      <c r="H1240">
        <v>9177</v>
      </c>
      <c r="I1240">
        <v>3.6792910274274648</v>
      </c>
      <c r="J1240">
        <v>2.6664720339002224</v>
      </c>
      <c r="K1240">
        <v>2337</v>
      </c>
      <c r="L1240">
        <v>-0.34335234761238098</v>
      </c>
      <c r="M1240">
        <v>-10.292525291442871</v>
      </c>
      <c r="N1240">
        <v>11514</v>
      </c>
      <c r="O1240">
        <v>6.0646802186965942E-2</v>
      </c>
      <c r="P1240">
        <v>-0.42107728123664856</v>
      </c>
      <c r="Q1240">
        <v>-0.38426345586776733</v>
      </c>
      <c r="R1240">
        <v>-0.34335234761238098</v>
      </c>
      <c r="S1240">
        <v>-0.30244606733322144</v>
      </c>
      <c r="T1240">
        <v>-0.2656274139881134</v>
      </c>
      <c r="U1240" t="s">
        <v>18</v>
      </c>
      <c r="V1240" t="s">
        <v>85</v>
      </c>
      <c r="W1240">
        <v>86.880058288574219</v>
      </c>
    </row>
    <row r="1241" spans="1:23" x14ac:dyDescent="0.25">
      <c r="A1241" s="48" t="str">
        <f t="shared" si="19"/>
        <v>42186AllN/A_20SmartAC-onlyMulti</v>
      </c>
      <c r="B1241" t="s">
        <v>18</v>
      </c>
      <c r="C1241" s="35">
        <v>42186</v>
      </c>
      <c r="D1241">
        <v>20</v>
      </c>
      <c r="E1241" t="s">
        <v>32</v>
      </c>
      <c r="F1241">
        <v>3.3359386805706599</v>
      </c>
      <c r="G1241">
        <v>2.4152184468681255</v>
      </c>
      <c r="H1241">
        <v>9177</v>
      </c>
      <c r="I1241">
        <v>3.6792910274274648</v>
      </c>
      <c r="J1241">
        <v>2.6664720339002224</v>
      </c>
      <c r="K1241">
        <v>2337</v>
      </c>
      <c r="L1241">
        <v>-0.34335234761238098</v>
      </c>
      <c r="M1241">
        <v>-10.292525291442871</v>
      </c>
      <c r="N1241">
        <v>11514</v>
      </c>
      <c r="O1241">
        <v>6.0646802186965942E-2</v>
      </c>
      <c r="P1241">
        <v>-0.42107728123664856</v>
      </c>
      <c r="Q1241">
        <v>-0.38426345586776733</v>
      </c>
      <c r="R1241">
        <v>-0.34335234761238098</v>
      </c>
      <c r="S1241">
        <v>-0.30244606733322144</v>
      </c>
      <c r="T1241">
        <v>-0.2656274139881134</v>
      </c>
      <c r="U1241" t="s">
        <v>102</v>
      </c>
      <c r="V1241" t="s">
        <v>85</v>
      </c>
      <c r="W1241">
        <v>86.880058288574219</v>
      </c>
    </row>
    <row r="1242" spans="1:23" x14ac:dyDescent="0.25">
      <c r="A1242" s="48" t="str">
        <f t="shared" si="19"/>
        <v>42186AllN/A_21AllMulti</v>
      </c>
      <c r="B1242" t="s">
        <v>18</v>
      </c>
      <c r="C1242" s="35">
        <v>42186</v>
      </c>
      <c r="D1242">
        <v>21</v>
      </c>
      <c r="E1242" t="s">
        <v>32</v>
      </c>
      <c r="F1242">
        <v>3.2322727105136297</v>
      </c>
      <c r="G1242">
        <v>2.3350973531468209</v>
      </c>
      <c r="H1242">
        <v>9177</v>
      </c>
      <c r="I1242">
        <v>3.471443345828872</v>
      </c>
      <c r="J1242">
        <v>2.5034199177815215</v>
      </c>
      <c r="K1242">
        <v>2337</v>
      </c>
      <c r="L1242">
        <v>-0.23917064070701599</v>
      </c>
      <c r="M1242">
        <v>-7.3994569778442383</v>
      </c>
      <c r="N1242">
        <v>11514</v>
      </c>
      <c r="O1242">
        <v>5.7235118001699448E-2</v>
      </c>
      <c r="P1242">
        <v>-0.31252315640449524</v>
      </c>
      <c r="Q1242">
        <v>-0.27778029441833496</v>
      </c>
      <c r="R1242">
        <v>-0.23917064070701599</v>
      </c>
      <c r="S1242">
        <v>-0.20056554675102234</v>
      </c>
      <c r="T1242">
        <v>-0.16581811010837555</v>
      </c>
      <c r="U1242" t="s">
        <v>18</v>
      </c>
      <c r="V1242" t="s">
        <v>85</v>
      </c>
      <c r="W1242">
        <v>84.160415649414063</v>
      </c>
    </row>
    <row r="1243" spans="1:23" x14ac:dyDescent="0.25">
      <c r="A1243" s="48" t="str">
        <f t="shared" si="19"/>
        <v>42186AllN/A_21SmartAC-onlyMulti</v>
      </c>
      <c r="B1243" t="s">
        <v>18</v>
      </c>
      <c r="C1243" s="35">
        <v>42186</v>
      </c>
      <c r="D1243">
        <v>21</v>
      </c>
      <c r="E1243" t="s">
        <v>32</v>
      </c>
      <c r="F1243">
        <v>3.2322727105136297</v>
      </c>
      <c r="G1243">
        <v>2.3350973531468209</v>
      </c>
      <c r="H1243">
        <v>9177</v>
      </c>
      <c r="I1243">
        <v>3.471443345828872</v>
      </c>
      <c r="J1243">
        <v>2.5034199177815215</v>
      </c>
      <c r="K1243">
        <v>2337</v>
      </c>
      <c r="L1243">
        <v>-0.23917064070701599</v>
      </c>
      <c r="M1243">
        <v>-7.3994569778442383</v>
      </c>
      <c r="N1243">
        <v>11514</v>
      </c>
      <c r="O1243">
        <v>5.7235118001699448E-2</v>
      </c>
      <c r="P1243">
        <v>-0.31252315640449524</v>
      </c>
      <c r="Q1243">
        <v>-0.27778029441833496</v>
      </c>
      <c r="R1243">
        <v>-0.23917064070701599</v>
      </c>
      <c r="S1243">
        <v>-0.20056554675102234</v>
      </c>
      <c r="T1243">
        <v>-0.16581811010837555</v>
      </c>
      <c r="U1243" t="s">
        <v>102</v>
      </c>
      <c r="V1243" t="s">
        <v>85</v>
      </c>
      <c r="W1243">
        <v>84.160415649414063</v>
      </c>
    </row>
    <row r="1244" spans="1:23" x14ac:dyDescent="0.25">
      <c r="A1244" s="48" t="str">
        <f t="shared" si="19"/>
        <v>42186AllN/A_22AllMulti</v>
      </c>
      <c r="B1244" t="s">
        <v>18</v>
      </c>
      <c r="C1244" s="35">
        <v>42186</v>
      </c>
      <c r="D1244">
        <v>22</v>
      </c>
      <c r="E1244" t="s">
        <v>32</v>
      </c>
      <c r="F1244">
        <v>3.0915323709879758</v>
      </c>
      <c r="G1244">
        <v>2.2361458078297547</v>
      </c>
      <c r="H1244">
        <v>9177</v>
      </c>
      <c r="I1244">
        <v>3.2427621583132007</v>
      </c>
      <c r="J1244">
        <v>2.3311353159086963</v>
      </c>
      <c r="K1244">
        <v>2337</v>
      </c>
      <c r="L1244">
        <v>-0.15122978389263153</v>
      </c>
      <c r="M1244">
        <v>-4.8917422294616699</v>
      </c>
      <c r="N1244">
        <v>11514</v>
      </c>
      <c r="O1244">
        <v>5.3573906421661377E-2</v>
      </c>
      <c r="P1244">
        <v>-0.21989010274410248</v>
      </c>
      <c r="Q1244">
        <v>-0.18736967444419861</v>
      </c>
      <c r="R1244">
        <v>-0.15122978389263153</v>
      </c>
      <c r="S1244">
        <v>-0.11509418487548828</v>
      </c>
      <c r="T1244">
        <v>-8.2569465041160583E-2</v>
      </c>
      <c r="U1244" t="s">
        <v>18</v>
      </c>
      <c r="V1244" t="s">
        <v>85</v>
      </c>
      <c r="W1244">
        <v>80.967086791992188</v>
      </c>
    </row>
    <row r="1245" spans="1:23" x14ac:dyDescent="0.25">
      <c r="A1245" s="48" t="str">
        <f t="shared" si="19"/>
        <v>42186AllN/A_22SmartAC-onlyMulti</v>
      </c>
      <c r="B1245" t="s">
        <v>18</v>
      </c>
      <c r="C1245" s="35">
        <v>42186</v>
      </c>
      <c r="D1245">
        <v>22</v>
      </c>
      <c r="E1245" t="s">
        <v>32</v>
      </c>
      <c r="F1245">
        <v>3.0915323709879758</v>
      </c>
      <c r="G1245">
        <v>2.2361458078297547</v>
      </c>
      <c r="H1245">
        <v>9177</v>
      </c>
      <c r="I1245">
        <v>3.2427621583132007</v>
      </c>
      <c r="J1245">
        <v>2.3311353159086963</v>
      </c>
      <c r="K1245">
        <v>2337</v>
      </c>
      <c r="L1245">
        <v>-0.15122978389263153</v>
      </c>
      <c r="M1245">
        <v>-4.8917422294616699</v>
      </c>
      <c r="N1245">
        <v>11514</v>
      </c>
      <c r="O1245">
        <v>5.3573906421661377E-2</v>
      </c>
      <c r="P1245">
        <v>-0.21989010274410248</v>
      </c>
      <c r="Q1245">
        <v>-0.18736967444419861</v>
      </c>
      <c r="R1245">
        <v>-0.15122978389263153</v>
      </c>
      <c r="S1245">
        <v>-0.11509418487548828</v>
      </c>
      <c r="T1245">
        <v>-8.2569465041160583E-2</v>
      </c>
      <c r="U1245" t="s">
        <v>102</v>
      </c>
      <c r="V1245" t="s">
        <v>85</v>
      </c>
      <c r="W1245">
        <v>80.967086791992188</v>
      </c>
    </row>
    <row r="1246" spans="1:23" x14ac:dyDescent="0.25">
      <c r="A1246" s="48" t="str">
        <f t="shared" si="19"/>
        <v>42186AllN/A_23AllMulti</v>
      </c>
      <c r="B1246" t="s">
        <v>18</v>
      </c>
      <c r="C1246" s="35">
        <v>42186</v>
      </c>
      <c r="D1246">
        <v>23</v>
      </c>
      <c r="E1246" t="s">
        <v>32</v>
      </c>
      <c r="F1246">
        <v>2.6592923268262041</v>
      </c>
      <c r="G1246">
        <v>2.0493124438907859</v>
      </c>
      <c r="H1246">
        <v>9177</v>
      </c>
      <c r="I1246">
        <v>2.7403482442777567</v>
      </c>
      <c r="J1246">
        <v>2.0651060896314259</v>
      </c>
      <c r="K1246">
        <v>2337</v>
      </c>
      <c r="L1246">
        <v>-8.1055916845798492E-2</v>
      </c>
      <c r="M1246">
        <v>-3.0480258464813232</v>
      </c>
      <c r="N1246">
        <v>11514</v>
      </c>
      <c r="O1246">
        <v>4.77752685546875E-2</v>
      </c>
      <c r="P1246">
        <v>-0.14228470623493195</v>
      </c>
      <c r="Q1246">
        <v>-0.1132841557264328</v>
      </c>
      <c r="R1246">
        <v>-8.1055916845798492E-2</v>
      </c>
      <c r="S1246">
        <v>-4.8831496387720108E-2</v>
      </c>
      <c r="T1246">
        <v>-1.9827133044600487E-2</v>
      </c>
      <c r="U1246" t="s">
        <v>18</v>
      </c>
      <c r="V1246" t="s">
        <v>85</v>
      </c>
      <c r="W1246">
        <v>78.932342529296875</v>
      </c>
    </row>
    <row r="1247" spans="1:23" x14ac:dyDescent="0.25">
      <c r="A1247" s="48" t="str">
        <f t="shared" si="19"/>
        <v>42186AllN/A_23SmartAC-onlyMulti</v>
      </c>
      <c r="B1247" t="s">
        <v>18</v>
      </c>
      <c r="C1247" s="35">
        <v>42186</v>
      </c>
      <c r="D1247">
        <v>23</v>
      </c>
      <c r="E1247" t="s">
        <v>32</v>
      </c>
      <c r="F1247">
        <v>2.6592923268262041</v>
      </c>
      <c r="G1247">
        <v>2.0493124438907859</v>
      </c>
      <c r="H1247">
        <v>9177</v>
      </c>
      <c r="I1247">
        <v>2.7403482442777567</v>
      </c>
      <c r="J1247">
        <v>2.0651060896314259</v>
      </c>
      <c r="K1247">
        <v>2337</v>
      </c>
      <c r="L1247">
        <v>-8.1055916845798492E-2</v>
      </c>
      <c r="M1247">
        <v>-3.0480258464813232</v>
      </c>
      <c r="N1247">
        <v>11514</v>
      </c>
      <c r="O1247">
        <v>4.77752685546875E-2</v>
      </c>
      <c r="P1247">
        <v>-0.14228470623493195</v>
      </c>
      <c r="Q1247">
        <v>-0.1132841557264328</v>
      </c>
      <c r="R1247">
        <v>-8.1055916845798492E-2</v>
      </c>
      <c r="S1247">
        <v>-4.8831496387720108E-2</v>
      </c>
      <c r="T1247">
        <v>-1.9827133044600487E-2</v>
      </c>
      <c r="U1247" t="s">
        <v>102</v>
      </c>
      <c r="V1247" t="s">
        <v>85</v>
      </c>
      <c r="W1247">
        <v>78.932342529296875</v>
      </c>
    </row>
    <row r="1248" spans="1:23" x14ac:dyDescent="0.25">
      <c r="A1248" s="48" t="str">
        <f t="shared" si="19"/>
        <v>42186AllN/A_24AllMulti</v>
      </c>
      <c r="B1248" t="s">
        <v>18</v>
      </c>
      <c r="C1248" s="35">
        <v>42186</v>
      </c>
      <c r="D1248">
        <v>24</v>
      </c>
      <c r="E1248" t="s">
        <v>32</v>
      </c>
      <c r="F1248">
        <v>2.1914872795243157</v>
      </c>
      <c r="G1248">
        <v>1.8309492399007457</v>
      </c>
      <c r="H1248">
        <v>9177</v>
      </c>
      <c r="I1248">
        <v>2.2477184229211837</v>
      </c>
      <c r="J1248">
        <v>1.9321980214512369</v>
      </c>
      <c r="K1248">
        <v>2337</v>
      </c>
      <c r="L1248">
        <v>-5.6231144815683365E-2</v>
      </c>
      <c r="M1248">
        <v>-2.5658895969390869</v>
      </c>
      <c r="N1248">
        <v>11514</v>
      </c>
      <c r="O1248">
        <v>4.4303674250841141E-2</v>
      </c>
      <c r="P1248">
        <v>-0.11301073431968689</v>
      </c>
      <c r="Q1248">
        <v>-8.6117520928382874E-2</v>
      </c>
      <c r="R1248">
        <v>-5.6231144815683365E-2</v>
      </c>
      <c r="S1248">
        <v>-2.6348317041993141E-2</v>
      </c>
      <c r="T1248">
        <v>5.4844410624355078E-4</v>
      </c>
      <c r="U1248" t="s">
        <v>18</v>
      </c>
      <c r="V1248" t="s">
        <v>85</v>
      </c>
      <c r="W1248">
        <v>78.138877868652344</v>
      </c>
    </row>
    <row r="1249" spans="1:23" x14ac:dyDescent="0.25">
      <c r="A1249" s="48" t="str">
        <f t="shared" si="19"/>
        <v>42186AllN/A_24SmartAC-onlyMulti</v>
      </c>
      <c r="B1249" t="s">
        <v>18</v>
      </c>
      <c r="C1249" s="35">
        <v>42186</v>
      </c>
      <c r="D1249">
        <v>24</v>
      </c>
      <c r="E1249" t="s">
        <v>32</v>
      </c>
      <c r="F1249">
        <v>2.1914872795243157</v>
      </c>
      <c r="G1249">
        <v>1.8309492399007457</v>
      </c>
      <c r="H1249">
        <v>9177</v>
      </c>
      <c r="I1249">
        <v>2.2477184229211837</v>
      </c>
      <c r="J1249">
        <v>1.9321980214512369</v>
      </c>
      <c r="K1249">
        <v>2337</v>
      </c>
      <c r="L1249">
        <v>-5.6231144815683365E-2</v>
      </c>
      <c r="M1249">
        <v>-2.5658895969390869</v>
      </c>
      <c r="N1249">
        <v>11514</v>
      </c>
      <c r="O1249">
        <v>4.4303674250841141E-2</v>
      </c>
      <c r="P1249">
        <v>-0.11301073431968689</v>
      </c>
      <c r="Q1249">
        <v>-8.6117520928382874E-2</v>
      </c>
      <c r="R1249">
        <v>-5.6231144815683365E-2</v>
      </c>
      <c r="S1249">
        <v>-2.6348317041993141E-2</v>
      </c>
      <c r="T1249">
        <v>5.4844410624355078E-4</v>
      </c>
      <c r="U1249" t="s">
        <v>102</v>
      </c>
      <c r="V1249" t="s">
        <v>85</v>
      </c>
      <c r="W1249">
        <v>78.138877868652344</v>
      </c>
    </row>
    <row r="1250" spans="1:23" x14ac:dyDescent="0.25">
      <c r="A1250" s="48" t="str">
        <f t="shared" si="19"/>
        <v>42213AllN/A_1AllMulti</v>
      </c>
      <c r="B1250" t="s">
        <v>18</v>
      </c>
      <c r="C1250" s="35">
        <v>42213</v>
      </c>
      <c r="D1250">
        <v>1</v>
      </c>
      <c r="E1250" t="s">
        <v>32</v>
      </c>
      <c r="F1250">
        <v>1.367299816211893</v>
      </c>
      <c r="G1250">
        <v>1.4023546899793251</v>
      </c>
      <c r="H1250">
        <v>3844</v>
      </c>
      <c r="I1250">
        <v>1.4332712535438026</v>
      </c>
      <c r="J1250">
        <v>1.3771521738502754</v>
      </c>
      <c r="K1250">
        <v>7615</v>
      </c>
      <c r="L1250">
        <v>-6.5971434116363525E-2</v>
      </c>
      <c r="M1250">
        <v>-4.8249430656433105</v>
      </c>
      <c r="N1250">
        <v>11459</v>
      </c>
      <c r="O1250">
        <v>2.7580000460147858E-2</v>
      </c>
      <c r="P1250">
        <v>-0.10131796449422836</v>
      </c>
      <c r="Q1250">
        <v>-8.4576353430747986E-2</v>
      </c>
      <c r="R1250">
        <v>-6.5971434116363525E-2</v>
      </c>
      <c r="S1250">
        <v>-4.7368723899126053E-2</v>
      </c>
      <c r="T1250">
        <v>-3.0624905601143837E-2</v>
      </c>
      <c r="U1250" t="s">
        <v>18</v>
      </c>
      <c r="V1250" t="s">
        <v>85</v>
      </c>
      <c r="W1250">
        <v>70.842567443847656</v>
      </c>
    </row>
    <row r="1251" spans="1:23" x14ac:dyDescent="0.25">
      <c r="A1251" s="48" t="str">
        <f t="shared" si="19"/>
        <v>42213AllN/A_1SmartAC-onlyMulti</v>
      </c>
      <c r="B1251" t="s">
        <v>18</v>
      </c>
      <c r="C1251" s="35">
        <v>42213</v>
      </c>
      <c r="D1251">
        <v>1</v>
      </c>
      <c r="E1251" t="s">
        <v>32</v>
      </c>
      <c r="F1251">
        <v>1.367299816211893</v>
      </c>
      <c r="G1251">
        <v>1.4023546899793251</v>
      </c>
      <c r="H1251">
        <v>3844</v>
      </c>
      <c r="I1251">
        <v>1.4332712535438026</v>
      </c>
      <c r="J1251">
        <v>1.3771521738502754</v>
      </c>
      <c r="K1251">
        <v>7615</v>
      </c>
      <c r="L1251">
        <v>-6.5971434116363525E-2</v>
      </c>
      <c r="M1251">
        <v>-4.8249430656433105</v>
      </c>
      <c r="N1251">
        <v>11459</v>
      </c>
      <c r="O1251">
        <v>2.7580000460147858E-2</v>
      </c>
      <c r="P1251">
        <v>-0.10131796449422836</v>
      </c>
      <c r="Q1251">
        <v>-8.4576353430747986E-2</v>
      </c>
      <c r="R1251">
        <v>-6.5971434116363525E-2</v>
      </c>
      <c r="S1251">
        <v>-4.7368723899126053E-2</v>
      </c>
      <c r="T1251">
        <v>-3.0624905601143837E-2</v>
      </c>
      <c r="U1251" t="s">
        <v>102</v>
      </c>
      <c r="V1251" t="s">
        <v>85</v>
      </c>
      <c r="W1251">
        <v>70.842567443847656</v>
      </c>
    </row>
    <row r="1252" spans="1:23" x14ac:dyDescent="0.25">
      <c r="A1252" s="48" t="str">
        <f t="shared" si="19"/>
        <v>42213AllN/A_2AllMulti</v>
      </c>
      <c r="B1252" t="s">
        <v>18</v>
      </c>
      <c r="C1252" s="35">
        <v>42213</v>
      </c>
      <c r="D1252">
        <v>2</v>
      </c>
      <c r="E1252" t="s">
        <v>32</v>
      </c>
      <c r="F1252">
        <v>1.1903285640794112</v>
      </c>
      <c r="G1252">
        <v>1.3058734240374597</v>
      </c>
      <c r="H1252">
        <v>3844</v>
      </c>
      <c r="I1252">
        <v>1.2250324503085743</v>
      </c>
      <c r="J1252">
        <v>1.2043637812924723</v>
      </c>
      <c r="K1252">
        <v>7615</v>
      </c>
      <c r="L1252">
        <v>-3.470388799905777E-2</v>
      </c>
      <c r="M1252">
        <v>-2.9154880046844482</v>
      </c>
      <c r="N1252">
        <v>11459</v>
      </c>
      <c r="O1252">
        <v>2.5181462988257408E-2</v>
      </c>
      <c r="P1252">
        <v>-6.6976450383663177E-2</v>
      </c>
      <c r="Q1252">
        <v>-5.1690798252820969E-2</v>
      </c>
      <c r="R1252">
        <v>-3.470388799905777E-2</v>
      </c>
      <c r="S1252">
        <v>-1.771899126470089E-2</v>
      </c>
      <c r="T1252">
        <v>-2.4313251487910748E-3</v>
      </c>
      <c r="U1252" t="s">
        <v>18</v>
      </c>
      <c r="V1252" t="s">
        <v>85</v>
      </c>
      <c r="W1252">
        <v>68.740989685058594</v>
      </c>
    </row>
    <row r="1253" spans="1:23" x14ac:dyDescent="0.25">
      <c r="A1253" s="48" t="str">
        <f t="shared" si="19"/>
        <v>42213AllN/A_2SmartAC-onlyMulti</v>
      </c>
      <c r="B1253" t="s">
        <v>18</v>
      </c>
      <c r="C1253" s="35">
        <v>42213</v>
      </c>
      <c r="D1253">
        <v>2</v>
      </c>
      <c r="E1253" t="s">
        <v>32</v>
      </c>
      <c r="F1253">
        <v>1.1903285640794112</v>
      </c>
      <c r="G1253">
        <v>1.3058734240374597</v>
      </c>
      <c r="H1253">
        <v>3844</v>
      </c>
      <c r="I1253">
        <v>1.2250324503085743</v>
      </c>
      <c r="J1253">
        <v>1.2043637812924723</v>
      </c>
      <c r="K1253">
        <v>7615</v>
      </c>
      <c r="L1253">
        <v>-3.470388799905777E-2</v>
      </c>
      <c r="M1253">
        <v>-2.9154880046844482</v>
      </c>
      <c r="N1253">
        <v>11459</v>
      </c>
      <c r="O1253">
        <v>2.5181462988257408E-2</v>
      </c>
      <c r="P1253">
        <v>-6.6976450383663177E-2</v>
      </c>
      <c r="Q1253">
        <v>-5.1690798252820969E-2</v>
      </c>
      <c r="R1253">
        <v>-3.470388799905777E-2</v>
      </c>
      <c r="S1253">
        <v>-1.771899126470089E-2</v>
      </c>
      <c r="T1253">
        <v>-2.4313251487910748E-3</v>
      </c>
      <c r="U1253" t="s">
        <v>102</v>
      </c>
      <c r="V1253" t="s">
        <v>85</v>
      </c>
      <c r="W1253">
        <v>68.740989685058594</v>
      </c>
    </row>
    <row r="1254" spans="1:23" x14ac:dyDescent="0.25">
      <c r="A1254" s="48" t="str">
        <f t="shared" si="19"/>
        <v>42213AllN/A_3AllMulti</v>
      </c>
      <c r="B1254" t="s">
        <v>18</v>
      </c>
      <c r="C1254" s="35">
        <v>42213</v>
      </c>
      <c r="D1254">
        <v>3</v>
      </c>
      <c r="E1254" t="s">
        <v>32</v>
      </c>
      <c r="F1254">
        <v>1.0680254693233378</v>
      </c>
      <c r="G1254">
        <v>1.1052013157342697</v>
      </c>
      <c r="H1254">
        <v>3844</v>
      </c>
      <c r="I1254">
        <v>1.1028147333086804</v>
      </c>
      <c r="J1254">
        <v>1.0657676819767754</v>
      </c>
      <c r="K1254">
        <v>7615</v>
      </c>
      <c r="L1254">
        <v>-3.478926420211792E-2</v>
      </c>
      <c r="M1254">
        <v>-3.2573440074920654</v>
      </c>
      <c r="N1254">
        <v>11459</v>
      </c>
      <c r="O1254">
        <v>2.1608356386423111E-2</v>
      </c>
      <c r="P1254">
        <v>-6.2482532113790512E-2</v>
      </c>
      <c r="Q1254">
        <v>-4.9365829676389694E-2</v>
      </c>
      <c r="R1254">
        <v>-3.478926420211792E-2</v>
      </c>
      <c r="S1254">
        <v>-2.0214427262544632E-2</v>
      </c>
      <c r="T1254">
        <v>-7.0959944278001785E-3</v>
      </c>
      <c r="U1254" t="s">
        <v>18</v>
      </c>
      <c r="V1254" t="s">
        <v>85</v>
      </c>
      <c r="W1254">
        <v>67.384941101074219</v>
      </c>
    </row>
    <row r="1255" spans="1:23" x14ac:dyDescent="0.25">
      <c r="A1255" s="48" t="str">
        <f t="shared" si="19"/>
        <v>42213AllN/A_3SmartAC-onlyMulti</v>
      </c>
      <c r="B1255" t="s">
        <v>18</v>
      </c>
      <c r="C1255" s="35">
        <v>42213</v>
      </c>
      <c r="D1255">
        <v>3</v>
      </c>
      <c r="E1255" t="s">
        <v>32</v>
      </c>
      <c r="F1255">
        <v>1.0680254693233378</v>
      </c>
      <c r="G1255">
        <v>1.1052013157342697</v>
      </c>
      <c r="H1255">
        <v>3844</v>
      </c>
      <c r="I1255">
        <v>1.1028147333086804</v>
      </c>
      <c r="J1255">
        <v>1.0657676819767754</v>
      </c>
      <c r="K1255">
        <v>7615</v>
      </c>
      <c r="L1255">
        <v>-3.478926420211792E-2</v>
      </c>
      <c r="M1255">
        <v>-3.2573440074920654</v>
      </c>
      <c r="N1255">
        <v>11459</v>
      </c>
      <c r="O1255">
        <v>2.1608356386423111E-2</v>
      </c>
      <c r="P1255">
        <v>-6.2482532113790512E-2</v>
      </c>
      <c r="Q1255">
        <v>-4.9365829676389694E-2</v>
      </c>
      <c r="R1255">
        <v>-3.478926420211792E-2</v>
      </c>
      <c r="S1255">
        <v>-2.0214427262544632E-2</v>
      </c>
      <c r="T1255">
        <v>-7.0959944278001785E-3</v>
      </c>
      <c r="U1255" t="s">
        <v>102</v>
      </c>
      <c r="V1255" t="s">
        <v>85</v>
      </c>
      <c r="W1255">
        <v>67.384941101074219</v>
      </c>
    </row>
    <row r="1256" spans="1:23" x14ac:dyDescent="0.25">
      <c r="A1256" s="48" t="str">
        <f t="shared" si="19"/>
        <v>42213AllN/A_4AllMulti</v>
      </c>
      <c r="B1256" t="s">
        <v>18</v>
      </c>
      <c r="C1256" s="35">
        <v>42213</v>
      </c>
      <c r="D1256">
        <v>4</v>
      </c>
      <c r="E1256" t="s">
        <v>32</v>
      </c>
      <c r="F1256">
        <v>0.99928050698387394</v>
      </c>
      <c r="G1256">
        <v>1.0032360237580671</v>
      </c>
      <c r="H1256">
        <v>3844</v>
      </c>
      <c r="I1256">
        <v>1.0356914879739092</v>
      </c>
      <c r="J1256">
        <v>1.0073857276639133</v>
      </c>
      <c r="K1256">
        <v>7615</v>
      </c>
      <c r="L1256">
        <v>-3.6410979926586151E-2</v>
      </c>
      <c r="M1256">
        <v>-3.6437196731567383</v>
      </c>
      <c r="N1256">
        <v>11459</v>
      </c>
      <c r="O1256">
        <v>1.9877092912793159E-2</v>
      </c>
      <c r="P1256">
        <v>-6.1885461211204529E-2</v>
      </c>
      <c r="Q1256">
        <v>-4.9819670617580414E-2</v>
      </c>
      <c r="R1256">
        <v>-3.6410979926586151E-2</v>
      </c>
      <c r="S1256">
        <v>-2.3003879934549332E-2</v>
      </c>
      <c r="T1256">
        <v>-1.0936497710645199E-2</v>
      </c>
      <c r="U1256" t="s">
        <v>18</v>
      </c>
      <c r="V1256" t="s">
        <v>85</v>
      </c>
      <c r="W1256">
        <v>65.962646484375</v>
      </c>
    </row>
    <row r="1257" spans="1:23" x14ac:dyDescent="0.25">
      <c r="A1257" s="48" t="str">
        <f t="shared" si="19"/>
        <v>42213AllN/A_4SmartAC-onlyMulti</v>
      </c>
      <c r="B1257" t="s">
        <v>18</v>
      </c>
      <c r="C1257" s="35">
        <v>42213</v>
      </c>
      <c r="D1257">
        <v>4</v>
      </c>
      <c r="E1257" t="s">
        <v>32</v>
      </c>
      <c r="F1257">
        <v>0.99928050698387394</v>
      </c>
      <c r="G1257">
        <v>1.0032360237580671</v>
      </c>
      <c r="H1257">
        <v>3844</v>
      </c>
      <c r="I1257">
        <v>1.0356914879739092</v>
      </c>
      <c r="J1257">
        <v>1.0073857276639133</v>
      </c>
      <c r="K1257">
        <v>7615</v>
      </c>
      <c r="L1257">
        <v>-3.6410979926586151E-2</v>
      </c>
      <c r="M1257">
        <v>-3.6437196731567383</v>
      </c>
      <c r="N1257">
        <v>11459</v>
      </c>
      <c r="O1257">
        <v>1.9877092912793159E-2</v>
      </c>
      <c r="P1257">
        <v>-6.1885461211204529E-2</v>
      </c>
      <c r="Q1257">
        <v>-4.9819670617580414E-2</v>
      </c>
      <c r="R1257">
        <v>-3.6410979926586151E-2</v>
      </c>
      <c r="S1257">
        <v>-2.3003879934549332E-2</v>
      </c>
      <c r="T1257">
        <v>-1.0936497710645199E-2</v>
      </c>
      <c r="U1257" t="s">
        <v>102</v>
      </c>
      <c r="V1257" t="s">
        <v>85</v>
      </c>
      <c r="W1257">
        <v>65.962646484375</v>
      </c>
    </row>
    <row r="1258" spans="1:23" x14ac:dyDescent="0.25">
      <c r="A1258" s="48" t="str">
        <f t="shared" si="19"/>
        <v>42213AllN/A_5AllMulti</v>
      </c>
      <c r="B1258" t="s">
        <v>18</v>
      </c>
      <c r="C1258" s="35">
        <v>42213</v>
      </c>
      <c r="D1258">
        <v>5</v>
      </c>
      <c r="E1258" t="s">
        <v>32</v>
      </c>
      <c r="F1258">
        <v>0.95852184585791611</v>
      </c>
      <c r="G1258">
        <v>0.9538305499675952</v>
      </c>
      <c r="H1258">
        <v>3844</v>
      </c>
      <c r="I1258">
        <v>1.002784721221998</v>
      </c>
      <c r="J1258">
        <v>0.94772472768272209</v>
      </c>
      <c r="K1258">
        <v>7615</v>
      </c>
      <c r="L1258">
        <v>-4.4262874871492386E-2</v>
      </c>
      <c r="M1258">
        <v>-4.6178264617919922</v>
      </c>
      <c r="N1258">
        <v>11459</v>
      </c>
      <c r="O1258">
        <v>1.8831562250852585E-2</v>
      </c>
      <c r="P1258">
        <v>-6.8397402763366699E-2</v>
      </c>
      <c r="Q1258">
        <v>-5.6966271251440048E-2</v>
      </c>
      <c r="R1258">
        <v>-4.4262874871492386E-2</v>
      </c>
      <c r="S1258">
        <v>-3.1560987234115601E-2</v>
      </c>
      <c r="T1258">
        <v>-2.0128345116972923E-2</v>
      </c>
      <c r="U1258" t="s">
        <v>18</v>
      </c>
      <c r="V1258" t="s">
        <v>85</v>
      </c>
      <c r="W1258">
        <v>64.793609619140625</v>
      </c>
    </row>
    <row r="1259" spans="1:23" x14ac:dyDescent="0.25">
      <c r="A1259" s="48" t="str">
        <f t="shared" si="19"/>
        <v>42213AllN/A_5SmartAC-onlyMulti</v>
      </c>
      <c r="B1259" t="s">
        <v>18</v>
      </c>
      <c r="C1259" s="35">
        <v>42213</v>
      </c>
      <c r="D1259">
        <v>5</v>
      </c>
      <c r="E1259" t="s">
        <v>32</v>
      </c>
      <c r="F1259">
        <v>0.95852184585791611</v>
      </c>
      <c r="G1259">
        <v>0.9538305499675952</v>
      </c>
      <c r="H1259">
        <v>3844</v>
      </c>
      <c r="I1259">
        <v>1.002784721221998</v>
      </c>
      <c r="J1259">
        <v>0.94772472768272209</v>
      </c>
      <c r="K1259">
        <v>7615</v>
      </c>
      <c r="L1259">
        <v>-4.4262874871492386E-2</v>
      </c>
      <c r="M1259">
        <v>-4.6178264617919922</v>
      </c>
      <c r="N1259">
        <v>11459</v>
      </c>
      <c r="O1259">
        <v>1.8831562250852585E-2</v>
      </c>
      <c r="P1259">
        <v>-6.8397402763366699E-2</v>
      </c>
      <c r="Q1259">
        <v>-5.6966271251440048E-2</v>
      </c>
      <c r="R1259">
        <v>-4.4262874871492386E-2</v>
      </c>
      <c r="S1259">
        <v>-3.1560987234115601E-2</v>
      </c>
      <c r="T1259">
        <v>-2.0128345116972923E-2</v>
      </c>
      <c r="U1259" t="s">
        <v>102</v>
      </c>
      <c r="V1259" t="s">
        <v>85</v>
      </c>
      <c r="W1259">
        <v>64.793609619140625</v>
      </c>
    </row>
    <row r="1260" spans="1:23" x14ac:dyDescent="0.25">
      <c r="A1260" s="48" t="str">
        <f t="shared" si="19"/>
        <v>42213AllN/A_6AllMulti</v>
      </c>
      <c r="B1260" t="s">
        <v>18</v>
      </c>
      <c r="C1260" s="35">
        <v>42213</v>
      </c>
      <c r="D1260">
        <v>6</v>
      </c>
      <c r="E1260" t="s">
        <v>32</v>
      </c>
      <c r="F1260">
        <v>0.97473911706923966</v>
      </c>
      <c r="G1260">
        <v>0.91169028022216403</v>
      </c>
      <c r="H1260">
        <v>3844</v>
      </c>
      <c r="I1260">
        <v>1.0235161846752741</v>
      </c>
      <c r="J1260">
        <v>0.93756570906705394</v>
      </c>
      <c r="K1260">
        <v>7615</v>
      </c>
      <c r="L1260">
        <v>-4.8777066171169281E-2</v>
      </c>
      <c r="M1260">
        <v>-5.004115104675293</v>
      </c>
      <c r="N1260">
        <v>11459</v>
      </c>
      <c r="O1260">
        <v>1.8211578950285912E-2</v>
      </c>
      <c r="P1260">
        <v>-7.2117023169994354E-2</v>
      </c>
      <c r="Q1260">
        <v>-6.1062231659889221E-2</v>
      </c>
      <c r="R1260">
        <v>-4.8777066171169281E-2</v>
      </c>
      <c r="S1260">
        <v>-3.6493357270956039E-2</v>
      </c>
      <c r="T1260">
        <v>-2.5437107309699059E-2</v>
      </c>
      <c r="U1260" t="s">
        <v>18</v>
      </c>
      <c r="V1260" t="s">
        <v>85</v>
      </c>
      <c r="W1260">
        <v>64.997032165527344</v>
      </c>
    </row>
    <row r="1261" spans="1:23" x14ac:dyDescent="0.25">
      <c r="A1261" s="48" t="str">
        <f t="shared" si="19"/>
        <v>42213AllN/A_6SmartAC-onlyMulti</v>
      </c>
      <c r="B1261" t="s">
        <v>18</v>
      </c>
      <c r="C1261" s="35">
        <v>42213</v>
      </c>
      <c r="D1261">
        <v>6</v>
      </c>
      <c r="E1261" t="s">
        <v>32</v>
      </c>
      <c r="F1261">
        <v>0.97473911706923966</v>
      </c>
      <c r="G1261">
        <v>0.91169028022216403</v>
      </c>
      <c r="H1261">
        <v>3844</v>
      </c>
      <c r="I1261">
        <v>1.0235161846752741</v>
      </c>
      <c r="J1261">
        <v>0.93756570906705394</v>
      </c>
      <c r="K1261">
        <v>7615</v>
      </c>
      <c r="L1261">
        <v>-4.8777066171169281E-2</v>
      </c>
      <c r="M1261">
        <v>-5.004115104675293</v>
      </c>
      <c r="N1261">
        <v>11459</v>
      </c>
      <c r="O1261">
        <v>1.8211578950285912E-2</v>
      </c>
      <c r="P1261">
        <v>-7.2117023169994354E-2</v>
      </c>
      <c r="Q1261">
        <v>-6.1062231659889221E-2</v>
      </c>
      <c r="R1261">
        <v>-4.8777066171169281E-2</v>
      </c>
      <c r="S1261">
        <v>-3.6493357270956039E-2</v>
      </c>
      <c r="T1261">
        <v>-2.5437107309699059E-2</v>
      </c>
      <c r="U1261" t="s">
        <v>102</v>
      </c>
      <c r="V1261" t="s">
        <v>85</v>
      </c>
      <c r="W1261">
        <v>64.997032165527344</v>
      </c>
    </row>
    <row r="1262" spans="1:23" x14ac:dyDescent="0.25">
      <c r="A1262" s="48" t="str">
        <f t="shared" si="19"/>
        <v>42213AllN/A_7AllMulti</v>
      </c>
      <c r="B1262" t="s">
        <v>18</v>
      </c>
      <c r="C1262" s="35">
        <v>42213</v>
      </c>
      <c r="D1262">
        <v>7</v>
      </c>
      <c r="E1262" t="s">
        <v>32</v>
      </c>
      <c r="F1262">
        <v>1.0591304685525054</v>
      </c>
      <c r="G1262">
        <v>0.95571857101879032</v>
      </c>
      <c r="H1262">
        <v>3844</v>
      </c>
      <c r="I1262">
        <v>1.0815232183155816</v>
      </c>
      <c r="J1262">
        <v>0.93715353613460106</v>
      </c>
      <c r="K1262">
        <v>7615</v>
      </c>
      <c r="L1262">
        <v>-2.2392749786376953E-2</v>
      </c>
      <c r="M1262">
        <v>-2.1142578125</v>
      </c>
      <c r="N1262">
        <v>11459</v>
      </c>
      <c r="O1262">
        <v>1.878693699836731E-2</v>
      </c>
      <c r="P1262">
        <v>-4.6470087021589279E-2</v>
      </c>
      <c r="Q1262">
        <v>-3.5066042095422745E-2</v>
      </c>
      <c r="R1262">
        <v>-2.2392749786376953E-2</v>
      </c>
      <c r="S1262">
        <v>-9.7209606319665909E-3</v>
      </c>
      <c r="T1262">
        <v>1.6845886129885912E-3</v>
      </c>
      <c r="U1262" t="s">
        <v>18</v>
      </c>
      <c r="V1262" t="s">
        <v>85</v>
      </c>
      <c r="W1262">
        <v>68.952613830566406</v>
      </c>
    </row>
    <row r="1263" spans="1:23" x14ac:dyDescent="0.25">
      <c r="A1263" s="48" t="str">
        <f t="shared" si="19"/>
        <v>42213AllN/A_7SmartAC-onlyMulti</v>
      </c>
      <c r="B1263" t="s">
        <v>18</v>
      </c>
      <c r="C1263" s="35">
        <v>42213</v>
      </c>
      <c r="D1263">
        <v>7</v>
      </c>
      <c r="E1263" t="s">
        <v>32</v>
      </c>
      <c r="F1263">
        <v>1.0591304685525054</v>
      </c>
      <c r="G1263">
        <v>0.95571857101879032</v>
      </c>
      <c r="H1263">
        <v>3844</v>
      </c>
      <c r="I1263">
        <v>1.0815232183155816</v>
      </c>
      <c r="J1263">
        <v>0.93715353613460106</v>
      </c>
      <c r="K1263">
        <v>7615</v>
      </c>
      <c r="L1263">
        <v>-2.2392749786376953E-2</v>
      </c>
      <c r="M1263">
        <v>-2.1142578125</v>
      </c>
      <c r="N1263">
        <v>11459</v>
      </c>
      <c r="O1263">
        <v>1.878693699836731E-2</v>
      </c>
      <c r="P1263">
        <v>-4.6470087021589279E-2</v>
      </c>
      <c r="Q1263">
        <v>-3.5066042095422745E-2</v>
      </c>
      <c r="R1263">
        <v>-2.2392749786376953E-2</v>
      </c>
      <c r="S1263">
        <v>-9.7209606319665909E-3</v>
      </c>
      <c r="T1263">
        <v>1.6845886129885912E-3</v>
      </c>
      <c r="U1263" t="s">
        <v>102</v>
      </c>
      <c r="V1263" t="s">
        <v>85</v>
      </c>
      <c r="W1263">
        <v>68.952613830566406</v>
      </c>
    </row>
    <row r="1264" spans="1:23" x14ac:dyDescent="0.25">
      <c r="A1264" s="48" t="str">
        <f t="shared" si="19"/>
        <v>42213AllN/A_8AllMulti</v>
      </c>
      <c r="B1264" t="s">
        <v>18</v>
      </c>
      <c r="C1264" s="35">
        <v>42213</v>
      </c>
      <c r="D1264">
        <v>8</v>
      </c>
      <c r="E1264" t="s">
        <v>32</v>
      </c>
      <c r="F1264">
        <v>1.0628533720622833</v>
      </c>
      <c r="G1264">
        <v>1.0714105887944512</v>
      </c>
      <c r="H1264">
        <v>3844</v>
      </c>
      <c r="I1264">
        <v>1.0845941658214904</v>
      </c>
      <c r="J1264">
        <v>1.0370801993561578</v>
      </c>
      <c r="K1264">
        <v>7615</v>
      </c>
      <c r="L1264">
        <v>-2.174079418182373E-2</v>
      </c>
      <c r="M1264">
        <v>-2.0455119609832764</v>
      </c>
      <c r="N1264">
        <v>11459</v>
      </c>
      <c r="O1264">
        <v>2.0972974598407745E-2</v>
      </c>
      <c r="P1264">
        <v>-4.861975833773613E-2</v>
      </c>
      <c r="Q1264">
        <v>-3.5888742655515671E-2</v>
      </c>
      <c r="R1264">
        <v>-2.174079418182373E-2</v>
      </c>
      <c r="S1264">
        <v>-7.5945230200886726E-3</v>
      </c>
      <c r="T1264">
        <v>5.1381699740886688E-3</v>
      </c>
      <c r="U1264" t="s">
        <v>18</v>
      </c>
      <c r="V1264" t="s">
        <v>85</v>
      </c>
      <c r="W1264">
        <v>74.659217834472656</v>
      </c>
    </row>
    <row r="1265" spans="1:23" x14ac:dyDescent="0.25">
      <c r="A1265" s="48" t="str">
        <f t="shared" si="19"/>
        <v>42213AllN/A_8SmartAC-onlyMulti</v>
      </c>
      <c r="B1265" t="s">
        <v>18</v>
      </c>
      <c r="C1265" s="35">
        <v>42213</v>
      </c>
      <c r="D1265">
        <v>8</v>
      </c>
      <c r="E1265" t="s">
        <v>32</v>
      </c>
      <c r="F1265">
        <v>1.0628533720622833</v>
      </c>
      <c r="G1265">
        <v>1.0714105887944512</v>
      </c>
      <c r="H1265">
        <v>3844</v>
      </c>
      <c r="I1265">
        <v>1.0845941658214904</v>
      </c>
      <c r="J1265">
        <v>1.0370801993561578</v>
      </c>
      <c r="K1265">
        <v>7615</v>
      </c>
      <c r="L1265">
        <v>-2.174079418182373E-2</v>
      </c>
      <c r="M1265">
        <v>-2.0455119609832764</v>
      </c>
      <c r="N1265">
        <v>11459</v>
      </c>
      <c r="O1265">
        <v>2.0972974598407745E-2</v>
      </c>
      <c r="P1265">
        <v>-4.861975833773613E-2</v>
      </c>
      <c r="Q1265">
        <v>-3.5888742655515671E-2</v>
      </c>
      <c r="R1265">
        <v>-2.174079418182373E-2</v>
      </c>
      <c r="S1265">
        <v>-7.5945230200886726E-3</v>
      </c>
      <c r="T1265">
        <v>5.1381699740886688E-3</v>
      </c>
      <c r="U1265" t="s">
        <v>102</v>
      </c>
      <c r="V1265" t="s">
        <v>85</v>
      </c>
      <c r="W1265">
        <v>74.659217834472656</v>
      </c>
    </row>
    <row r="1266" spans="1:23" x14ac:dyDescent="0.25">
      <c r="A1266" s="48" t="str">
        <f t="shared" si="19"/>
        <v>42213AllN/A_9AllMulti</v>
      </c>
      <c r="B1266" t="s">
        <v>18</v>
      </c>
      <c r="C1266" s="35">
        <v>42213</v>
      </c>
      <c r="D1266">
        <v>9</v>
      </c>
      <c r="E1266" t="s">
        <v>32</v>
      </c>
      <c r="F1266">
        <v>0.93442430576533342</v>
      </c>
      <c r="G1266">
        <v>1.2609682026517266</v>
      </c>
      <c r="H1266">
        <v>3844</v>
      </c>
      <c r="I1266">
        <v>0.96956070308426789</v>
      </c>
      <c r="J1266">
        <v>1.2733805676105086</v>
      </c>
      <c r="K1266">
        <v>7615</v>
      </c>
      <c r="L1266">
        <v>-3.5136397927999496E-2</v>
      </c>
      <c r="M1266">
        <v>-3.760218620300293</v>
      </c>
      <c r="N1266">
        <v>11459</v>
      </c>
      <c r="O1266">
        <v>2.5031520053744316E-2</v>
      </c>
      <c r="P1266">
        <v>-6.7216791212558746E-2</v>
      </c>
      <c r="Q1266">
        <v>-5.2022159099578857E-2</v>
      </c>
      <c r="R1266">
        <v>-3.5136397927999496E-2</v>
      </c>
      <c r="S1266">
        <v>-1.825263723731041E-2</v>
      </c>
      <c r="T1266">
        <v>-3.0560018494725227E-3</v>
      </c>
      <c r="U1266" t="s">
        <v>18</v>
      </c>
      <c r="V1266" t="s">
        <v>85</v>
      </c>
      <c r="W1266">
        <v>80.419929504394531</v>
      </c>
    </row>
    <row r="1267" spans="1:23" x14ac:dyDescent="0.25">
      <c r="A1267" s="48" t="str">
        <f t="shared" si="19"/>
        <v>42213AllN/A_9SmartAC-onlyMulti</v>
      </c>
      <c r="B1267" t="s">
        <v>18</v>
      </c>
      <c r="C1267" s="35">
        <v>42213</v>
      </c>
      <c r="D1267">
        <v>9</v>
      </c>
      <c r="E1267" t="s">
        <v>32</v>
      </c>
      <c r="F1267">
        <v>0.93442430576533342</v>
      </c>
      <c r="G1267">
        <v>1.2609682026517266</v>
      </c>
      <c r="H1267">
        <v>3844</v>
      </c>
      <c r="I1267">
        <v>0.96956070308426789</v>
      </c>
      <c r="J1267">
        <v>1.2733805676105086</v>
      </c>
      <c r="K1267">
        <v>7615</v>
      </c>
      <c r="L1267">
        <v>-3.5136397927999496E-2</v>
      </c>
      <c r="M1267">
        <v>-3.760218620300293</v>
      </c>
      <c r="N1267">
        <v>11459</v>
      </c>
      <c r="O1267">
        <v>2.5031520053744316E-2</v>
      </c>
      <c r="P1267">
        <v>-6.7216791212558746E-2</v>
      </c>
      <c r="Q1267">
        <v>-5.2022159099578857E-2</v>
      </c>
      <c r="R1267">
        <v>-3.5136397927999496E-2</v>
      </c>
      <c r="S1267">
        <v>-1.825263723731041E-2</v>
      </c>
      <c r="T1267">
        <v>-3.0560018494725227E-3</v>
      </c>
      <c r="U1267" t="s">
        <v>102</v>
      </c>
      <c r="V1267" t="s">
        <v>85</v>
      </c>
      <c r="W1267">
        <v>80.419929504394531</v>
      </c>
    </row>
    <row r="1268" spans="1:23" x14ac:dyDescent="0.25">
      <c r="A1268" s="48" t="str">
        <f t="shared" si="19"/>
        <v>42213AllN/A_10AllMulti</v>
      </c>
      <c r="B1268" t="s">
        <v>18</v>
      </c>
      <c r="C1268" s="35">
        <v>42213</v>
      </c>
      <c r="D1268">
        <v>10</v>
      </c>
      <c r="E1268" t="s">
        <v>32</v>
      </c>
      <c r="F1268">
        <v>0.78372279805377576</v>
      </c>
      <c r="G1268">
        <v>1.664171855727347</v>
      </c>
      <c r="H1268">
        <v>3844</v>
      </c>
      <c r="I1268">
        <v>0.7992840950101332</v>
      </c>
      <c r="J1268">
        <v>1.6271850263325949</v>
      </c>
      <c r="K1268">
        <v>7615</v>
      </c>
      <c r="L1268">
        <v>-1.5561296604573727E-2</v>
      </c>
      <c r="M1268">
        <v>-1.9855613708496094</v>
      </c>
      <c r="N1268">
        <v>11459</v>
      </c>
      <c r="O1268">
        <v>3.2682787626981735E-2</v>
      </c>
      <c r="P1268">
        <v>-5.7447556406259537E-2</v>
      </c>
      <c r="Q1268">
        <v>-3.7608452141284943E-2</v>
      </c>
      <c r="R1268">
        <v>-1.5561296604573727E-2</v>
      </c>
      <c r="S1268">
        <v>6.4832437783479691E-3</v>
      </c>
      <c r="T1268">
        <v>2.6324963197112083E-2</v>
      </c>
      <c r="U1268" t="s">
        <v>18</v>
      </c>
      <c r="V1268" t="s">
        <v>85</v>
      </c>
      <c r="W1268">
        <v>85.347846984863281</v>
      </c>
    </row>
    <row r="1269" spans="1:23" x14ac:dyDescent="0.25">
      <c r="A1269" s="48" t="str">
        <f t="shared" si="19"/>
        <v>42213AllN/A_10SmartAC-onlyMulti</v>
      </c>
      <c r="B1269" t="s">
        <v>18</v>
      </c>
      <c r="C1269" s="35">
        <v>42213</v>
      </c>
      <c r="D1269">
        <v>10</v>
      </c>
      <c r="E1269" t="s">
        <v>32</v>
      </c>
      <c r="F1269">
        <v>0.78372279805377576</v>
      </c>
      <c r="G1269">
        <v>1.664171855727347</v>
      </c>
      <c r="H1269">
        <v>3844</v>
      </c>
      <c r="I1269">
        <v>0.7992840950101332</v>
      </c>
      <c r="J1269">
        <v>1.6271850263325949</v>
      </c>
      <c r="K1269">
        <v>7615</v>
      </c>
      <c r="L1269">
        <v>-1.5561296604573727E-2</v>
      </c>
      <c r="M1269">
        <v>-1.9855613708496094</v>
      </c>
      <c r="N1269">
        <v>11459</v>
      </c>
      <c r="O1269">
        <v>3.2682787626981735E-2</v>
      </c>
      <c r="P1269">
        <v>-5.7447556406259537E-2</v>
      </c>
      <c r="Q1269">
        <v>-3.7608452141284943E-2</v>
      </c>
      <c r="R1269">
        <v>-1.5561296604573727E-2</v>
      </c>
      <c r="S1269">
        <v>6.4832437783479691E-3</v>
      </c>
      <c r="T1269">
        <v>2.6324963197112083E-2</v>
      </c>
      <c r="U1269" t="s">
        <v>102</v>
      </c>
      <c r="V1269" t="s">
        <v>85</v>
      </c>
      <c r="W1269">
        <v>85.347846984863281</v>
      </c>
    </row>
    <row r="1270" spans="1:23" x14ac:dyDescent="0.25">
      <c r="A1270" s="48" t="str">
        <f t="shared" si="19"/>
        <v>42213AllN/A_11AllMulti</v>
      </c>
      <c r="B1270" t="s">
        <v>18</v>
      </c>
      <c r="C1270" s="35">
        <v>42213</v>
      </c>
      <c r="D1270">
        <v>11</v>
      </c>
      <c r="E1270" t="s">
        <v>32</v>
      </c>
      <c r="F1270">
        <v>0.69357937176948381</v>
      </c>
      <c r="G1270">
        <v>2.0347520499420702</v>
      </c>
      <c r="H1270">
        <v>3844</v>
      </c>
      <c r="I1270">
        <v>0.68999828126726503</v>
      </c>
      <c r="J1270">
        <v>1.9893965954092736</v>
      </c>
      <c r="K1270">
        <v>7615</v>
      </c>
      <c r="L1270">
        <v>3.581090597435832E-3</v>
      </c>
      <c r="M1270">
        <v>0.51632022857666016</v>
      </c>
      <c r="N1270">
        <v>11459</v>
      </c>
      <c r="O1270">
        <v>3.9959773421287537E-2</v>
      </c>
      <c r="P1270">
        <v>-4.7631356865167618E-2</v>
      </c>
      <c r="Q1270">
        <v>-2.3374972864985466E-2</v>
      </c>
      <c r="R1270">
        <v>3.581090597435832E-3</v>
      </c>
      <c r="S1270">
        <v>3.0533958226442337E-2</v>
      </c>
      <c r="T1270">
        <v>5.479353666305542E-2</v>
      </c>
      <c r="U1270" t="s">
        <v>18</v>
      </c>
      <c r="V1270" t="s">
        <v>85</v>
      </c>
      <c r="W1270">
        <v>89.334587097167969</v>
      </c>
    </row>
    <row r="1271" spans="1:23" x14ac:dyDescent="0.25">
      <c r="A1271" s="48" t="str">
        <f t="shared" si="19"/>
        <v>42213AllN/A_11SmartAC-onlyMulti</v>
      </c>
      <c r="B1271" t="s">
        <v>18</v>
      </c>
      <c r="C1271" s="35">
        <v>42213</v>
      </c>
      <c r="D1271">
        <v>11</v>
      </c>
      <c r="E1271" t="s">
        <v>32</v>
      </c>
      <c r="F1271">
        <v>0.69357937176948381</v>
      </c>
      <c r="G1271">
        <v>2.0347520499420702</v>
      </c>
      <c r="H1271">
        <v>3844</v>
      </c>
      <c r="I1271">
        <v>0.68999828126726503</v>
      </c>
      <c r="J1271">
        <v>1.9893965954092736</v>
      </c>
      <c r="K1271">
        <v>7615</v>
      </c>
      <c r="L1271">
        <v>3.581090597435832E-3</v>
      </c>
      <c r="M1271">
        <v>0.51632022857666016</v>
      </c>
      <c r="N1271">
        <v>11459</v>
      </c>
      <c r="O1271">
        <v>3.9959773421287537E-2</v>
      </c>
      <c r="P1271">
        <v>-4.7631356865167618E-2</v>
      </c>
      <c r="Q1271">
        <v>-2.3374972864985466E-2</v>
      </c>
      <c r="R1271">
        <v>3.581090597435832E-3</v>
      </c>
      <c r="S1271">
        <v>3.0533958226442337E-2</v>
      </c>
      <c r="T1271">
        <v>5.479353666305542E-2</v>
      </c>
      <c r="U1271" t="s">
        <v>102</v>
      </c>
      <c r="V1271" t="s">
        <v>85</v>
      </c>
      <c r="W1271">
        <v>89.334587097167969</v>
      </c>
    </row>
    <row r="1272" spans="1:23" x14ac:dyDescent="0.25">
      <c r="A1272" s="48" t="str">
        <f t="shared" si="19"/>
        <v>42213AllN/A_12AllMulti</v>
      </c>
      <c r="B1272" t="s">
        <v>18</v>
      </c>
      <c r="C1272" s="35">
        <v>42213</v>
      </c>
      <c r="D1272">
        <v>12</v>
      </c>
      <c r="E1272" t="s">
        <v>32</v>
      </c>
      <c r="F1272">
        <v>0.72316868382981536</v>
      </c>
      <c r="G1272">
        <v>2.3281664524875287</v>
      </c>
      <c r="H1272">
        <v>3844</v>
      </c>
      <c r="I1272">
        <v>0.71797325195180672</v>
      </c>
      <c r="J1272">
        <v>2.3261745103976734</v>
      </c>
      <c r="K1272">
        <v>7615</v>
      </c>
      <c r="L1272">
        <v>5.1954318769276142E-3</v>
      </c>
      <c r="M1272">
        <v>0.71842598915100098</v>
      </c>
      <c r="N1272">
        <v>11459</v>
      </c>
      <c r="O1272">
        <v>4.605068638920784E-2</v>
      </c>
      <c r="P1272">
        <v>-5.3823128342628479E-2</v>
      </c>
      <c r="Q1272">
        <v>-2.5869440287351608E-2</v>
      </c>
      <c r="R1272">
        <v>5.1954318769276142E-3</v>
      </c>
      <c r="S1272">
        <v>3.6256618797779083E-2</v>
      </c>
      <c r="T1272">
        <v>6.4213991165161133E-2</v>
      </c>
      <c r="U1272" t="s">
        <v>18</v>
      </c>
      <c r="V1272" t="s">
        <v>85</v>
      </c>
      <c r="W1272">
        <v>92.571952819824219</v>
      </c>
    </row>
    <row r="1273" spans="1:23" x14ac:dyDescent="0.25">
      <c r="A1273" s="48" t="str">
        <f t="shared" si="19"/>
        <v>42213AllN/A_12SmartAC-onlyMulti</v>
      </c>
      <c r="B1273" t="s">
        <v>18</v>
      </c>
      <c r="C1273" s="35">
        <v>42213</v>
      </c>
      <c r="D1273">
        <v>12</v>
      </c>
      <c r="E1273" t="s">
        <v>32</v>
      </c>
      <c r="F1273">
        <v>0.72316868382981536</v>
      </c>
      <c r="G1273">
        <v>2.3281664524875287</v>
      </c>
      <c r="H1273">
        <v>3844</v>
      </c>
      <c r="I1273">
        <v>0.71797325195180672</v>
      </c>
      <c r="J1273">
        <v>2.3261745103976734</v>
      </c>
      <c r="K1273">
        <v>7615</v>
      </c>
      <c r="L1273">
        <v>5.1954318769276142E-3</v>
      </c>
      <c r="M1273">
        <v>0.71842598915100098</v>
      </c>
      <c r="N1273">
        <v>11459</v>
      </c>
      <c r="O1273">
        <v>4.605068638920784E-2</v>
      </c>
      <c r="P1273">
        <v>-5.3823128342628479E-2</v>
      </c>
      <c r="Q1273">
        <v>-2.5869440287351608E-2</v>
      </c>
      <c r="R1273">
        <v>5.1954318769276142E-3</v>
      </c>
      <c r="S1273">
        <v>3.6256618797779083E-2</v>
      </c>
      <c r="T1273">
        <v>6.4213991165161133E-2</v>
      </c>
      <c r="U1273" t="s">
        <v>102</v>
      </c>
      <c r="V1273" t="s">
        <v>85</v>
      </c>
      <c r="W1273">
        <v>92.571952819824219</v>
      </c>
    </row>
    <row r="1274" spans="1:23" x14ac:dyDescent="0.25">
      <c r="A1274" s="48" t="str">
        <f t="shared" si="19"/>
        <v>42213AllN/A_13AllMulti</v>
      </c>
      <c r="B1274" t="s">
        <v>18</v>
      </c>
      <c r="C1274" s="35">
        <v>42213</v>
      </c>
      <c r="D1274">
        <v>13</v>
      </c>
      <c r="E1274" t="s">
        <v>32</v>
      </c>
      <c r="F1274">
        <v>0.8527906904264706</v>
      </c>
      <c r="G1274">
        <v>2.5217645197887646</v>
      </c>
      <c r="H1274">
        <v>3844</v>
      </c>
      <c r="I1274">
        <v>0.86433246177707246</v>
      </c>
      <c r="J1274">
        <v>2.5453354689049994</v>
      </c>
      <c r="K1274">
        <v>7615</v>
      </c>
      <c r="L1274">
        <v>-1.1541771702468395E-2</v>
      </c>
      <c r="M1274">
        <v>-1.3534120321273804</v>
      </c>
      <c r="N1274">
        <v>11459</v>
      </c>
      <c r="O1274">
        <v>5.0051264464855194E-2</v>
      </c>
      <c r="P1274">
        <v>-7.5687475502490997E-2</v>
      </c>
      <c r="Q1274">
        <v>-4.5305352658033371E-2</v>
      </c>
      <c r="R1274">
        <v>-1.1541771702468395E-2</v>
      </c>
      <c r="S1274">
        <v>2.2217806428670883E-2</v>
      </c>
      <c r="T1274">
        <v>5.2603930234909058E-2</v>
      </c>
      <c r="U1274" t="s">
        <v>18</v>
      </c>
      <c r="V1274" t="s">
        <v>85</v>
      </c>
      <c r="W1274">
        <v>95.536087036132813</v>
      </c>
    </row>
    <row r="1275" spans="1:23" x14ac:dyDescent="0.25">
      <c r="A1275" s="48" t="str">
        <f t="shared" si="19"/>
        <v>42213AllN/A_13SmartAC-onlyMulti</v>
      </c>
      <c r="B1275" t="s">
        <v>18</v>
      </c>
      <c r="C1275" s="35">
        <v>42213</v>
      </c>
      <c r="D1275">
        <v>13</v>
      </c>
      <c r="E1275" t="s">
        <v>32</v>
      </c>
      <c r="F1275">
        <v>0.8527906904264706</v>
      </c>
      <c r="G1275">
        <v>2.5217645197887646</v>
      </c>
      <c r="H1275">
        <v>3844</v>
      </c>
      <c r="I1275">
        <v>0.86433246177707246</v>
      </c>
      <c r="J1275">
        <v>2.5453354689049994</v>
      </c>
      <c r="K1275">
        <v>7615</v>
      </c>
      <c r="L1275">
        <v>-1.1541771702468395E-2</v>
      </c>
      <c r="M1275">
        <v>-1.3534120321273804</v>
      </c>
      <c r="N1275">
        <v>11459</v>
      </c>
      <c r="O1275">
        <v>5.0051264464855194E-2</v>
      </c>
      <c r="P1275">
        <v>-7.5687475502490997E-2</v>
      </c>
      <c r="Q1275">
        <v>-4.5305352658033371E-2</v>
      </c>
      <c r="R1275">
        <v>-1.1541771702468395E-2</v>
      </c>
      <c r="S1275">
        <v>2.2217806428670883E-2</v>
      </c>
      <c r="T1275">
        <v>5.2603930234909058E-2</v>
      </c>
      <c r="U1275" t="s">
        <v>102</v>
      </c>
      <c r="V1275" t="s">
        <v>85</v>
      </c>
      <c r="W1275">
        <v>95.536087036132813</v>
      </c>
    </row>
    <row r="1276" spans="1:23" x14ac:dyDescent="0.25">
      <c r="A1276" s="48" t="str">
        <f t="shared" si="19"/>
        <v>42213AllN/A_14AllMulti</v>
      </c>
      <c r="B1276" t="s">
        <v>18</v>
      </c>
      <c r="C1276" s="35">
        <v>42213</v>
      </c>
      <c r="D1276">
        <v>14</v>
      </c>
      <c r="E1276" t="s">
        <v>32</v>
      </c>
      <c r="F1276">
        <v>1.1288606175669698</v>
      </c>
      <c r="G1276">
        <v>2.6972142664140741</v>
      </c>
      <c r="H1276">
        <v>3844</v>
      </c>
      <c r="I1276">
        <v>1.1294192473224423</v>
      </c>
      <c r="J1276">
        <v>2.7143946278015432</v>
      </c>
      <c r="K1276">
        <v>7615</v>
      </c>
      <c r="L1276">
        <v>-5.5862974841147661E-4</v>
      </c>
      <c r="M1276">
        <v>-4.9486160278320313E-2</v>
      </c>
      <c r="N1276">
        <v>11459</v>
      </c>
      <c r="O1276">
        <v>5.3479965776205063E-2</v>
      </c>
      <c r="P1276">
        <v>-6.909855455160141E-2</v>
      </c>
      <c r="Q1276">
        <v>-3.6635145545005798E-2</v>
      </c>
      <c r="R1276">
        <v>-5.5862974841147661E-4</v>
      </c>
      <c r="S1276">
        <v>3.5513605922460556E-2</v>
      </c>
      <c r="T1276">
        <v>6.79812952876091E-2</v>
      </c>
      <c r="U1276" t="s">
        <v>18</v>
      </c>
      <c r="V1276" t="s">
        <v>85</v>
      </c>
      <c r="W1276">
        <v>97.062835693359375</v>
      </c>
    </row>
    <row r="1277" spans="1:23" x14ac:dyDescent="0.25">
      <c r="A1277" s="48" t="str">
        <f t="shared" si="19"/>
        <v>42213AllN/A_14SmartAC-onlyMulti</v>
      </c>
      <c r="B1277" t="s">
        <v>18</v>
      </c>
      <c r="C1277" s="35">
        <v>42213</v>
      </c>
      <c r="D1277">
        <v>14</v>
      </c>
      <c r="E1277" t="s">
        <v>32</v>
      </c>
      <c r="F1277">
        <v>1.1288606175669698</v>
      </c>
      <c r="G1277">
        <v>2.6972142664140741</v>
      </c>
      <c r="H1277">
        <v>3844</v>
      </c>
      <c r="I1277">
        <v>1.1294192473224423</v>
      </c>
      <c r="J1277">
        <v>2.7143946278015432</v>
      </c>
      <c r="K1277">
        <v>7615</v>
      </c>
      <c r="L1277">
        <v>-5.5862974841147661E-4</v>
      </c>
      <c r="M1277">
        <v>-4.9486160278320313E-2</v>
      </c>
      <c r="N1277">
        <v>11459</v>
      </c>
      <c r="O1277">
        <v>5.3479965776205063E-2</v>
      </c>
      <c r="P1277">
        <v>-6.909855455160141E-2</v>
      </c>
      <c r="Q1277">
        <v>-3.6635145545005798E-2</v>
      </c>
      <c r="R1277">
        <v>-5.5862974841147661E-4</v>
      </c>
      <c r="S1277">
        <v>3.5513605922460556E-2</v>
      </c>
      <c r="T1277">
        <v>6.79812952876091E-2</v>
      </c>
      <c r="U1277" t="s">
        <v>102</v>
      </c>
      <c r="V1277" t="s">
        <v>85</v>
      </c>
      <c r="W1277">
        <v>97.062835693359375</v>
      </c>
    </row>
    <row r="1278" spans="1:23" x14ac:dyDescent="0.25">
      <c r="A1278" s="48" t="str">
        <f t="shared" si="19"/>
        <v>42213AllN/A_15AllMulti</v>
      </c>
      <c r="B1278" t="s">
        <v>18</v>
      </c>
      <c r="C1278" s="35">
        <v>42213</v>
      </c>
      <c r="D1278">
        <v>15</v>
      </c>
      <c r="E1278" t="s">
        <v>32</v>
      </c>
      <c r="F1278">
        <v>1.5119408349942329</v>
      </c>
      <c r="G1278">
        <v>2.7365376197331979</v>
      </c>
      <c r="H1278">
        <v>3844</v>
      </c>
      <c r="I1278">
        <v>1.5264647659825965</v>
      </c>
      <c r="J1278">
        <v>2.8339509619216612</v>
      </c>
      <c r="K1278">
        <v>7615</v>
      </c>
      <c r="L1278">
        <v>-1.4523930847644806E-2</v>
      </c>
      <c r="M1278">
        <v>-0.96061503887176514</v>
      </c>
      <c r="N1278">
        <v>11459</v>
      </c>
      <c r="O1278">
        <v>5.4797831922769547E-2</v>
      </c>
      <c r="P1278">
        <v>-8.4752835333347321E-2</v>
      </c>
      <c r="Q1278">
        <v>-5.1489453762769699E-2</v>
      </c>
      <c r="R1278">
        <v>-1.4523930847644806E-2</v>
      </c>
      <c r="S1278">
        <v>2.2437207400798798E-2</v>
      </c>
      <c r="T1278">
        <v>5.570496991276741E-2</v>
      </c>
      <c r="U1278" t="s">
        <v>18</v>
      </c>
      <c r="V1278" t="s">
        <v>85</v>
      </c>
      <c r="W1278">
        <v>98.488609313964844</v>
      </c>
    </row>
    <row r="1279" spans="1:23" x14ac:dyDescent="0.25">
      <c r="A1279" s="48" t="str">
        <f t="shared" si="19"/>
        <v>42213AllN/A_15SmartAC-onlyMulti</v>
      </c>
      <c r="B1279" t="s">
        <v>18</v>
      </c>
      <c r="C1279" s="35">
        <v>42213</v>
      </c>
      <c r="D1279">
        <v>15</v>
      </c>
      <c r="E1279" t="s">
        <v>32</v>
      </c>
      <c r="F1279">
        <v>1.5119408349942329</v>
      </c>
      <c r="G1279">
        <v>2.7365376197331979</v>
      </c>
      <c r="H1279">
        <v>3844</v>
      </c>
      <c r="I1279">
        <v>1.5264647659825965</v>
      </c>
      <c r="J1279">
        <v>2.8339509619216612</v>
      </c>
      <c r="K1279">
        <v>7615</v>
      </c>
      <c r="L1279">
        <v>-1.4523930847644806E-2</v>
      </c>
      <c r="M1279">
        <v>-0.96061503887176514</v>
      </c>
      <c r="N1279">
        <v>11459</v>
      </c>
      <c r="O1279">
        <v>5.4797831922769547E-2</v>
      </c>
      <c r="P1279">
        <v>-8.4752835333347321E-2</v>
      </c>
      <c r="Q1279">
        <v>-5.1489453762769699E-2</v>
      </c>
      <c r="R1279">
        <v>-1.4523930847644806E-2</v>
      </c>
      <c r="S1279">
        <v>2.2437207400798798E-2</v>
      </c>
      <c r="T1279">
        <v>5.570496991276741E-2</v>
      </c>
      <c r="U1279" t="s">
        <v>102</v>
      </c>
      <c r="V1279" t="s">
        <v>85</v>
      </c>
      <c r="W1279">
        <v>98.488609313964844</v>
      </c>
    </row>
    <row r="1280" spans="1:23" x14ac:dyDescent="0.25">
      <c r="A1280" s="48" t="str">
        <f t="shared" si="19"/>
        <v>42213AllN/A_16AllMulti</v>
      </c>
      <c r="B1280" t="s">
        <v>18</v>
      </c>
      <c r="C1280" s="35">
        <v>42213</v>
      </c>
      <c r="D1280">
        <v>16</v>
      </c>
      <c r="E1280" t="s">
        <v>32</v>
      </c>
      <c r="F1280">
        <v>2.0190026977357567</v>
      </c>
      <c r="G1280">
        <v>2.7953067552794439</v>
      </c>
      <c r="H1280">
        <v>3844</v>
      </c>
      <c r="I1280">
        <v>1.9015601438536787</v>
      </c>
      <c r="J1280">
        <v>2.7769814712728098</v>
      </c>
      <c r="K1280">
        <v>7615</v>
      </c>
      <c r="L1280">
        <v>0.11744255572557449</v>
      </c>
      <c r="M1280">
        <v>5.8168597221374512</v>
      </c>
      <c r="N1280">
        <v>11459</v>
      </c>
      <c r="O1280">
        <v>5.5185139179229736E-2</v>
      </c>
      <c r="P1280">
        <v>4.6717282384634018E-2</v>
      </c>
      <c r="Q1280">
        <v>8.0215767025947571E-2</v>
      </c>
      <c r="R1280">
        <v>0.11744255572557449</v>
      </c>
      <c r="S1280">
        <v>0.15466493368148804</v>
      </c>
      <c r="T1280">
        <v>0.18816782534122467</v>
      </c>
      <c r="U1280" t="s">
        <v>18</v>
      </c>
      <c r="V1280" t="s">
        <v>85</v>
      </c>
      <c r="W1280">
        <v>98.7587890625</v>
      </c>
    </row>
    <row r="1281" spans="1:23" x14ac:dyDescent="0.25">
      <c r="A1281" s="48" t="str">
        <f t="shared" si="19"/>
        <v>42213AllN/A_16SmartAC-onlyMulti</v>
      </c>
      <c r="B1281" t="s">
        <v>18</v>
      </c>
      <c r="C1281" s="35">
        <v>42213</v>
      </c>
      <c r="D1281">
        <v>16</v>
      </c>
      <c r="E1281" t="s">
        <v>32</v>
      </c>
      <c r="F1281">
        <v>2.0190026977357567</v>
      </c>
      <c r="G1281">
        <v>2.7953067552794439</v>
      </c>
      <c r="H1281">
        <v>3844</v>
      </c>
      <c r="I1281">
        <v>1.9015601438536787</v>
      </c>
      <c r="J1281">
        <v>2.7769814712728098</v>
      </c>
      <c r="K1281">
        <v>7615</v>
      </c>
      <c r="L1281">
        <v>0.11744255572557449</v>
      </c>
      <c r="M1281">
        <v>5.8168597221374512</v>
      </c>
      <c r="N1281">
        <v>11459</v>
      </c>
      <c r="O1281">
        <v>5.5185139179229736E-2</v>
      </c>
      <c r="P1281">
        <v>4.6717282384634018E-2</v>
      </c>
      <c r="Q1281">
        <v>8.0215767025947571E-2</v>
      </c>
      <c r="R1281">
        <v>0.11744255572557449</v>
      </c>
      <c r="S1281">
        <v>0.15466493368148804</v>
      </c>
      <c r="T1281">
        <v>0.18816782534122467</v>
      </c>
      <c r="U1281" t="s">
        <v>102</v>
      </c>
      <c r="V1281" t="s">
        <v>85</v>
      </c>
      <c r="W1281">
        <v>98.7587890625</v>
      </c>
    </row>
    <row r="1282" spans="1:23" x14ac:dyDescent="0.25">
      <c r="A1282" s="48" t="str">
        <f t="shared" ref="A1282:A1345" si="20">CONCATENATE(C1282,B1282,E1282,"_",D1282,U1282,V1282)</f>
        <v>42213AllN/A_17AllMulti</v>
      </c>
      <c r="B1282" t="s">
        <v>18</v>
      </c>
      <c r="C1282" s="35">
        <v>42213</v>
      </c>
      <c r="D1282">
        <v>17</v>
      </c>
      <c r="E1282" t="s">
        <v>32</v>
      </c>
      <c r="F1282">
        <v>2.5738565193076752</v>
      </c>
      <c r="G1282">
        <v>2.7781110529536952</v>
      </c>
      <c r="H1282">
        <v>3844</v>
      </c>
      <c r="I1282">
        <v>2.220366684696383</v>
      </c>
      <c r="J1282">
        <v>2.578478958118998</v>
      </c>
      <c r="K1282">
        <v>7615</v>
      </c>
      <c r="L1282">
        <v>0.35348984599113464</v>
      </c>
      <c r="M1282">
        <v>13.733859062194824</v>
      </c>
      <c r="N1282">
        <v>11459</v>
      </c>
      <c r="O1282">
        <v>5.3673692047595978E-2</v>
      </c>
      <c r="P1282">
        <v>0.2847016453742981</v>
      </c>
      <c r="Q1282">
        <v>0.31728264689445496</v>
      </c>
      <c r="R1282">
        <v>0.35348984599113464</v>
      </c>
      <c r="S1282">
        <v>0.3896927535533905</v>
      </c>
      <c r="T1282">
        <v>0.42227804660797119</v>
      </c>
      <c r="U1282" t="s">
        <v>18</v>
      </c>
      <c r="V1282" t="s">
        <v>85</v>
      </c>
      <c r="W1282">
        <v>98.356048583984375</v>
      </c>
    </row>
    <row r="1283" spans="1:23" x14ac:dyDescent="0.25">
      <c r="A1283" s="48" t="str">
        <f t="shared" si="20"/>
        <v>42213AllN/A_17SmartAC-onlyMulti</v>
      </c>
      <c r="B1283" t="s">
        <v>18</v>
      </c>
      <c r="C1283" s="35">
        <v>42213</v>
      </c>
      <c r="D1283">
        <v>17</v>
      </c>
      <c r="E1283" t="s">
        <v>32</v>
      </c>
      <c r="F1283">
        <v>2.5738565193076752</v>
      </c>
      <c r="G1283">
        <v>2.7781110529536952</v>
      </c>
      <c r="H1283">
        <v>3844</v>
      </c>
      <c r="I1283">
        <v>2.220366684696383</v>
      </c>
      <c r="J1283">
        <v>2.578478958118998</v>
      </c>
      <c r="K1283">
        <v>7615</v>
      </c>
      <c r="L1283">
        <v>0.35348984599113464</v>
      </c>
      <c r="M1283">
        <v>13.733859062194824</v>
      </c>
      <c r="N1283">
        <v>11459</v>
      </c>
      <c r="O1283">
        <v>5.3673692047595978E-2</v>
      </c>
      <c r="P1283">
        <v>0.2847016453742981</v>
      </c>
      <c r="Q1283">
        <v>0.31728264689445496</v>
      </c>
      <c r="R1283">
        <v>0.35348984599113464</v>
      </c>
      <c r="S1283">
        <v>0.3896927535533905</v>
      </c>
      <c r="T1283">
        <v>0.42227804660797119</v>
      </c>
      <c r="U1283" t="s">
        <v>102</v>
      </c>
      <c r="V1283" t="s">
        <v>85</v>
      </c>
      <c r="W1283">
        <v>98.356048583984375</v>
      </c>
    </row>
    <row r="1284" spans="1:23" x14ac:dyDescent="0.25">
      <c r="A1284" s="48" t="str">
        <f t="shared" si="20"/>
        <v>42213AllN/A_18AllMulti</v>
      </c>
      <c r="B1284" t="s">
        <v>18</v>
      </c>
      <c r="C1284" s="35">
        <v>42213</v>
      </c>
      <c r="D1284">
        <v>18</v>
      </c>
      <c r="E1284" t="s">
        <v>32</v>
      </c>
      <c r="F1284">
        <v>3.1273359171240678</v>
      </c>
      <c r="G1284">
        <v>2.7525615368963683</v>
      </c>
      <c r="H1284">
        <v>3844</v>
      </c>
      <c r="I1284">
        <v>2.7751996010390623</v>
      </c>
      <c r="J1284">
        <v>2.5288150481790934</v>
      </c>
      <c r="K1284">
        <v>7615</v>
      </c>
      <c r="L1284">
        <v>0.35213631391525269</v>
      </c>
      <c r="M1284">
        <v>11.259944915771484</v>
      </c>
      <c r="N1284">
        <v>11459</v>
      </c>
      <c r="O1284">
        <v>5.3016941994428635E-2</v>
      </c>
      <c r="P1284">
        <v>0.28418979048728943</v>
      </c>
      <c r="Q1284">
        <v>0.31637215614318848</v>
      </c>
      <c r="R1284">
        <v>0.35213631391525269</v>
      </c>
      <c r="S1284">
        <v>0.38789623975753784</v>
      </c>
      <c r="T1284">
        <v>0.42008283734321594</v>
      </c>
      <c r="U1284" t="s">
        <v>18</v>
      </c>
      <c r="V1284" t="s">
        <v>85</v>
      </c>
      <c r="W1284">
        <v>96.595252990722656</v>
      </c>
    </row>
    <row r="1285" spans="1:23" x14ac:dyDescent="0.25">
      <c r="A1285" s="48" t="str">
        <f t="shared" si="20"/>
        <v>42213AllN/A_18SmartAC-onlyMulti</v>
      </c>
      <c r="B1285" t="s">
        <v>18</v>
      </c>
      <c r="C1285" s="35">
        <v>42213</v>
      </c>
      <c r="D1285">
        <v>18</v>
      </c>
      <c r="E1285" t="s">
        <v>32</v>
      </c>
      <c r="F1285">
        <v>3.1273359171240678</v>
      </c>
      <c r="G1285">
        <v>2.7525615368963683</v>
      </c>
      <c r="H1285">
        <v>3844</v>
      </c>
      <c r="I1285">
        <v>2.7751996010390623</v>
      </c>
      <c r="J1285">
        <v>2.5288150481790934</v>
      </c>
      <c r="K1285">
        <v>7615</v>
      </c>
      <c r="L1285">
        <v>0.35213631391525269</v>
      </c>
      <c r="M1285">
        <v>11.259944915771484</v>
      </c>
      <c r="N1285">
        <v>11459</v>
      </c>
      <c r="O1285">
        <v>5.3016941994428635E-2</v>
      </c>
      <c r="P1285">
        <v>0.28418979048728943</v>
      </c>
      <c r="Q1285">
        <v>0.31637215614318848</v>
      </c>
      <c r="R1285">
        <v>0.35213631391525269</v>
      </c>
      <c r="S1285">
        <v>0.38789623975753784</v>
      </c>
      <c r="T1285">
        <v>0.42008283734321594</v>
      </c>
      <c r="U1285" t="s">
        <v>102</v>
      </c>
      <c r="V1285" t="s">
        <v>85</v>
      </c>
      <c r="W1285">
        <v>96.595252990722656</v>
      </c>
    </row>
    <row r="1286" spans="1:23" x14ac:dyDescent="0.25">
      <c r="A1286" s="48" t="str">
        <f t="shared" si="20"/>
        <v>42213AllN/A_19AllMulti</v>
      </c>
      <c r="B1286" t="s">
        <v>18</v>
      </c>
      <c r="C1286" s="35">
        <v>42213</v>
      </c>
      <c r="D1286">
        <v>19</v>
      </c>
      <c r="E1286" t="s">
        <v>32</v>
      </c>
      <c r="F1286">
        <v>3.5011118221681459</v>
      </c>
      <c r="G1286">
        <v>2.6973858239180202</v>
      </c>
      <c r="H1286">
        <v>3844</v>
      </c>
      <c r="I1286">
        <v>3.2033333164548128</v>
      </c>
      <c r="J1286">
        <v>2.4678454320709666</v>
      </c>
      <c r="K1286">
        <v>7615</v>
      </c>
      <c r="L1286">
        <v>0.29777851700782776</v>
      </c>
      <c r="M1286">
        <v>8.5052556991577148</v>
      </c>
      <c r="N1286">
        <v>11459</v>
      </c>
      <c r="O1286">
        <v>5.1889911293983459E-2</v>
      </c>
      <c r="P1286">
        <v>0.23127640783786774</v>
      </c>
      <c r="Q1286">
        <v>0.26277461647987366</v>
      </c>
      <c r="R1286">
        <v>0.29777851700782776</v>
      </c>
      <c r="S1286">
        <v>0.33277827501296997</v>
      </c>
      <c r="T1286">
        <v>0.36428064107894897</v>
      </c>
      <c r="U1286" t="s">
        <v>18</v>
      </c>
      <c r="V1286" t="s">
        <v>85</v>
      </c>
      <c r="W1286">
        <v>92.880355834960937</v>
      </c>
    </row>
    <row r="1287" spans="1:23" x14ac:dyDescent="0.25">
      <c r="A1287" s="48" t="str">
        <f t="shared" si="20"/>
        <v>42213AllN/A_19SmartAC-onlyMulti</v>
      </c>
      <c r="B1287" t="s">
        <v>18</v>
      </c>
      <c r="C1287" s="35">
        <v>42213</v>
      </c>
      <c r="D1287">
        <v>19</v>
      </c>
      <c r="E1287" t="s">
        <v>32</v>
      </c>
      <c r="F1287">
        <v>3.5011118221681459</v>
      </c>
      <c r="G1287">
        <v>2.6973858239180202</v>
      </c>
      <c r="H1287">
        <v>3844</v>
      </c>
      <c r="I1287">
        <v>3.2033333164548128</v>
      </c>
      <c r="J1287">
        <v>2.4678454320709666</v>
      </c>
      <c r="K1287">
        <v>7615</v>
      </c>
      <c r="L1287">
        <v>0.29777851700782776</v>
      </c>
      <c r="M1287">
        <v>8.5052556991577148</v>
      </c>
      <c r="N1287">
        <v>11459</v>
      </c>
      <c r="O1287">
        <v>5.1889911293983459E-2</v>
      </c>
      <c r="P1287">
        <v>0.23127640783786774</v>
      </c>
      <c r="Q1287">
        <v>0.26277461647987366</v>
      </c>
      <c r="R1287">
        <v>0.29777851700782776</v>
      </c>
      <c r="S1287">
        <v>0.33277827501296997</v>
      </c>
      <c r="T1287">
        <v>0.36428064107894897</v>
      </c>
      <c r="U1287" t="s">
        <v>102</v>
      </c>
      <c r="V1287" t="s">
        <v>85</v>
      </c>
      <c r="W1287">
        <v>92.880355834960937</v>
      </c>
    </row>
    <row r="1288" spans="1:23" x14ac:dyDescent="0.25">
      <c r="A1288" s="48" t="str">
        <f t="shared" si="20"/>
        <v>42213AllN/A_20AllMulti</v>
      </c>
      <c r="B1288" t="s">
        <v>18</v>
      </c>
      <c r="C1288" s="35">
        <v>42213</v>
      </c>
      <c r="D1288">
        <v>20</v>
      </c>
      <c r="E1288" t="s">
        <v>32</v>
      </c>
      <c r="F1288">
        <v>3.5649239357381002</v>
      </c>
      <c r="G1288">
        <v>2.5824331436415413</v>
      </c>
      <c r="H1288">
        <v>3844</v>
      </c>
      <c r="I1288">
        <v>3.9417891842428689</v>
      </c>
      <c r="J1288">
        <v>2.8216308420643332</v>
      </c>
      <c r="K1288">
        <v>7615</v>
      </c>
      <c r="L1288">
        <v>-0.37686523795127869</v>
      </c>
      <c r="M1288">
        <v>-10.571480751037598</v>
      </c>
      <c r="N1288">
        <v>11459</v>
      </c>
      <c r="O1288">
        <v>5.2729658782482147E-2</v>
      </c>
      <c r="P1288">
        <v>-0.44444358348846436</v>
      </c>
      <c r="Q1288">
        <v>-0.4124356210231781</v>
      </c>
      <c r="R1288">
        <v>-0.37686523795127869</v>
      </c>
      <c r="S1288">
        <v>-0.34129908680915833</v>
      </c>
      <c r="T1288">
        <v>-0.30928689241409302</v>
      </c>
      <c r="U1288" t="s">
        <v>18</v>
      </c>
      <c r="V1288" t="s">
        <v>85</v>
      </c>
      <c r="W1288">
        <v>87.745613098144531</v>
      </c>
    </row>
    <row r="1289" spans="1:23" x14ac:dyDescent="0.25">
      <c r="A1289" s="48" t="str">
        <f t="shared" si="20"/>
        <v>42213AllN/A_20SmartAC-onlyMulti</v>
      </c>
      <c r="B1289" t="s">
        <v>18</v>
      </c>
      <c r="C1289" s="35">
        <v>42213</v>
      </c>
      <c r="D1289">
        <v>20</v>
      </c>
      <c r="E1289" t="s">
        <v>32</v>
      </c>
      <c r="F1289">
        <v>3.5649239357381002</v>
      </c>
      <c r="G1289">
        <v>2.5824331436415413</v>
      </c>
      <c r="H1289">
        <v>3844</v>
      </c>
      <c r="I1289">
        <v>3.9417891842428689</v>
      </c>
      <c r="J1289">
        <v>2.8216308420643332</v>
      </c>
      <c r="K1289">
        <v>7615</v>
      </c>
      <c r="L1289">
        <v>-0.37686523795127869</v>
      </c>
      <c r="M1289">
        <v>-10.571480751037598</v>
      </c>
      <c r="N1289">
        <v>11459</v>
      </c>
      <c r="O1289">
        <v>5.2729658782482147E-2</v>
      </c>
      <c r="P1289">
        <v>-0.44444358348846436</v>
      </c>
      <c r="Q1289">
        <v>-0.4124356210231781</v>
      </c>
      <c r="R1289">
        <v>-0.37686523795127869</v>
      </c>
      <c r="S1289">
        <v>-0.34129908680915833</v>
      </c>
      <c r="T1289">
        <v>-0.30928689241409302</v>
      </c>
      <c r="U1289" t="s">
        <v>102</v>
      </c>
      <c r="V1289" t="s">
        <v>85</v>
      </c>
      <c r="W1289">
        <v>87.745613098144531</v>
      </c>
    </row>
    <row r="1290" spans="1:23" x14ac:dyDescent="0.25">
      <c r="A1290" s="48" t="str">
        <f t="shared" si="20"/>
        <v>42213AllN/A_21AllMulti</v>
      </c>
      <c r="B1290" t="s">
        <v>18</v>
      </c>
      <c r="C1290" s="35">
        <v>42213</v>
      </c>
      <c r="D1290">
        <v>21</v>
      </c>
      <c r="E1290" t="s">
        <v>32</v>
      </c>
      <c r="F1290">
        <v>3.3505104207053518</v>
      </c>
      <c r="G1290">
        <v>2.3588178602038066</v>
      </c>
      <c r="H1290">
        <v>3844</v>
      </c>
      <c r="I1290">
        <v>3.7163793912507201</v>
      </c>
      <c r="J1290">
        <v>2.6248920786658534</v>
      </c>
      <c r="K1290">
        <v>7615</v>
      </c>
      <c r="L1290">
        <v>-0.3658689558506012</v>
      </c>
      <c r="M1290">
        <v>-10.919797897338867</v>
      </c>
      <c r="N1290">
        <v>11459</v>
      </c>
      <c r="O1290">
        <v>4.8500072211027145E-2</v>
      </c>
      <c r="P1290">
        <v>-0.42802664637565613</v>
      </c>
      <c r="Q1290">
        <v>-0.39858612418174744</v>
      </c>
      <c r="R1290">
        <v>-0.3658689558506012</v>
      </c>
      <c r="S1290">
        <v>-0.33315566182136536</v>
      </c>
      <c r="T1290">
        <v>-0.30371126532554626</v>
      </c>
      <c r="U1290" t="s">
        <v>18</v>
      </c>
      <c r="V1290" t="s">
        <v>85</v>
      </c>
      <c r="W1290">
        <v>83.871894836425781</v>
      </c>
    </row>
    <row r="1291" spans="1:23" x14ac:dyDescent="0.25">
      <c r="A1291" s="48" t="str">
        <f t="shared" si="20"/>
        <v>42213AllN/A_21SmartAC-onlyMulti</v>
      </c>
      <c r="B1291" t="s">
        <v>18</v>
      </c>
      <c r="C1291" s="35">
        <v>42213</v>
      </c>
      <c r="D1291">
        <v>21</v>
      </c>
      <c r="E1291" t="s">
        <v>32</v>
      </c>
      <c r="F1291">
        <v>3.3505104207053518</v>
      </c>
      <c r="G1291">
        <v>2.3588178602038066</v>
      </c>
      <c r="H1291">
        <v>3844</v>
      </c>
      <c r="I1291">
        <v>3.7163793912507201</v>
      </c>
      <c r="J1291">
        <v>2.6248920786658534</v>
      </c>
      <c r="K1291">
        <v>7615</v>
      </c>
      <c r="L1291">
        <v>-0.3658689558506012</v>
      </c>
      <c r="M1291">
        <v>-10.919797897338867</v>
      </c>
      <c r="N1291">
        <v>11459</v>
      </c>
      <c r="O1291">
        <v>4.8500072211027145E-2</v>
      </c>
      <c r="P1291">
        <v>-0.42802664637565613</v>
      </c>
      <c r="Q1291">
        <v>-0.39858612418174744</v>
      </c>
      <c r="R1291">
        <v>-0.3658689558506012</v>
      </c>
      <c r="S1291">
        <v>-0.33315566182136536</v>
      </c>
      <c r="T1291">
        <v>-0.30371126532554626</v>
      </c>
      <c r="U1291" t="s">
        <v>102</v>
      </c>
      <c r="V1291" t="s">
        <v>85</v>
      </c>
      <c r="W1291">
        <v>83.871894836425781</v>
      </c>
    </row>
    <row r="1292" spans="1:23" x14ac:dyDescent="0.25">
      <c r="A1292" s="48" t="str">
        <f t="shared" si="20"/>
        <v>42213AllN/A_22AllMulti</v>
      </c>
      <c r="B1292" t="s">
        <v>18</v>
      </c>
      <c r="C1292" s="35">
        <v>42213</v>
      </c>
      <c r="D1292">
        <v>22</v>
      </c>
      <c r="E1292" t="s">
        <v>32</v>
      </c>
      <c r="F1292">
        <v>3.083665589985539</v>
      </c>
      <c r="G1292">
        <v>2.1902224992025143</v>
      </c>
      <c r="H1292">
        <v>3844</v>
      </c>
      <c r="I1292">
        <v>3.310142760218254</v>
      </c>
      <c r="J1292">
        <v>2.3410225331859209</v>
      </c>
      <c r="K1292">
        <v>7615</v>
      </c>
      <c r="L1292">
        <v>-0.22647717595100403</v>
      </c>
      <c r="M1292">
        <v>-7.344414234161377</v>
      </c>
      <c r="N1292">
        <v>11459</v>
      </c>
      <c r="O1292">
        <v>4.4357877224683762E-2</v>
      </c>
      <c r="P1292">
        <v>-0.28332623839378357</v>
      </c>
      <c r="Q1292">
        <v>-0.25640010833740234</v>
      </c>
      <c r="R1292">
        <v>-0.22647717595100403</v>
      </c>
      <c r="S1292">
        <v>-0.19655779004096985</v>
      </c>
      <c r="T1292">
        <v>-0.16962811350822449</v>
      </c>
      <c r="U1292" t="s">
        <v>18</v>
      </c>
      <c r="V1292" t="s">
        <v>85</v>
      </c>
      <c r="W1292">
        <v>80.798851013183594</v>
      </c>
    </row>
    <row r="1293" spans="1:23" x14ac:dyDescent="0.25">
      <c r="A1293" s="48" t="str">
        <f t="shared" si="20"/>
        <v>42213AllN/A_22SmartAC-onlyMulti</v>
      </c>
      <c r="B1293" t="s">
        <v>18</v>
      </c>
      <c r="C1293" s="35">
        <v>42213</v>
      </c>
      <c r="D1293">
        <v>22</v>
      </c>
      <c r="E1293" t="s">
        <v>32</v>
      </c>
      <c r="F1293">
        <v>3.083665589985539</v>
      </c>
      <c r="G1293">
        <v>2.1902224992025143</v>
      </c>
      <c r="H1293">
        <v>3844</v>
      </c>
      <c r="I1293">
        <v>3.310142760218254</v>
      </c>
      <c r="J1293">
        <v>2.3410225331859209</v>
      </c>
      <c r="K1293">
        <v>7615</v>
      </c>
      <c r="L1293">
        <v>-0.22647717595100403</v>
      </c>
      <c r="M1293">
        <v>-7.344414234161377</v>
      </c>
      <c r="N1293">
        <v>11459</v>
      </c>
      <c r="O1293">
        <v>4.4357877224683762E-2</v>
      </c>
      <c r="P1293">
        <v>-0.28332623839378357</v>
      </c>
      <c r="Q1293">
        <v>-0.25640010833740234</v>
      </c>
      <c r="R1293">
        <v>-0.22647717595100403</v>
      </c>
      <c r="S1293">
        <v>-0.19655779004096985</v>
      </c>
      <c r="T1293">
        <v>-0.16962811350822449</v>
      </c>
      <c r="U1293" t="s">
        <v>102</v>
      </c>
      <c r="V1293" t="s">
        <v>85</v>
      </c>
      <c r="W1293">
        <v>80.798851013183594</v>
      </c>
    </row>
    <row r="1294" spans="1:23" x14ac:dyDescent="0.25">
      <c r="A1294" s="48" t="str">
        <f t="shared" si="20"/>
        <v>42213AllN/A_23AllMulti</v>
      </c>
      <c r="B1294" t="s">
        <v>18</v>
      </c>
      <c r="C1294" s="35">
        <v>42213</v>
      </c>
      <c r="D1294">
        <v>23</v>
      </c>
      <c r="E1294" t="s">
        <v>32</v>
      </c>
      <c r="F1294">
        <v>2.531810845717366</v>
      </c>
      <c r="G1294">
        <v>1.9309354129241496</v>
      </c>
      <c r="H1294">
        <v>3844</v>
      </c>
      <c r="I1294">
        <v>2.6930695605818324</v>
      </c>
      <c r="J1294">
        <v>2.0423116271000019</v>
      </c>
      <c r="K1294">
        <v>7615</v>
      </c>
      <c r="L1294">
        <v>-0.16125871241092682</v>
      </c>
      <c r="M1294">
        <v>-6.3693032264709473</v>
      </c>
      <c r="N1294">
        <v>11459</v>
      </c>
      <c r="O1294">
        <v>3.8957614451646805E-2</v>
      </c>
      <c r="P1294">
        <v>-0.21118679642677307</v>
      </c>
      <c r="Q1294">
        <v>-0.187538743019104</v>
      </c>
      <c r="R1294">
        <v>-0.16125871241092682</v>
      </c>
      <c r="S1294">
        <v>-0.13498179614543915</v>
      </c>
      <c r="T1294">
        <v>-0.11133063584566116</v>
      </c>
      <c r="U1294" t="s">
        <v>18</v>
      </c>
      <c r="V1294" t="s">
        <v>85</v>
      </c>
      <c r="W1294">
        <v>78.512351989746094</v>
      </c>
    </row>
    <row r="1295" spans="1:23" x14ac:dyDescent="0.25">
      <c r="A1295" s="48" t="str">
        <f t="shared" si="20"/>
        <v>42213AllN/A_23SmartAC-onlyMulti</v>
      </c>
      <c r="B1295" t="s">
        <v>18</v>
      </c>
      <c r="C1295" s="35">
        <v>42213</v>
      </c>
      <c r="D1295">
        <v>23</v>
      </c>
      <c r="E1295" t="s">
        <v>32</v>
      </c>
      <c r="F1295">
        <v>2.531810845717366</v>
      </c>
      <c r="G1295">
        <v>1.9309354129241496</v>
      </c>
      <c r="H1295">
        <v>3844</v>
      </c>
      <c r="I1295">
        <v>2.6930695605818324</v>
      </c>
      <c r="J1295">
        <v>2.0423116271000019</v>
      </c>
      <c r="K1295">
        <v>7615</v>
      </c>
      <c r="L1295">
        <v>-0.16125871241092682</v>
      </c>
      <c r="M1295">
        <v>-6.3693032264709473</v>
      </c>
      <c r="N1295">
        <v>11459</v>
      </c>
      <c r="O1295">
        <v>3.8957614451646805E-2</v>
      </c>
      <c r="P1295">
        <v>-0.21118679642677307</v>
      </c>
      <c r="Q1295">
        <v>-0.187538743019104</v>
      </c>
      <c r="R1295">
        <v>-0.16125871241092682</v>
      </c>
      <c r="S1295">
        <v>-0.13498179614543915</v>
      </c>
      <c r="T1295">
        <v>-0.11133063584566116</v>
      </c>
      <c r="U1295" t="s">
        <v>102</v>
      </c>
      <c r="V1295" t="s">
        <v>85</v>
      </c>
      <c r="W1295">
        <v>78.512351989746094</v>
      </c>
    </row>
    <row r="1296" spans="1:23" x14ac:dyDescent="0.25">
      <c r="A1296" s="48" t="str">
        <f t="shared" si="20"/>
        <v>42213AllN/A_24AllMulti</v>
      </c>
      <c r="B1296" t="s">
        <v>18</v>
      </c>
      <c r="C1296" s="35">
        <v>42213</v>
      </c>
      <c r="D1296">
        <v>24</v>
      </c>
      <c r="E1296" t="s">
        <v>32</v>
      </c>
      <c r="F1296">
        <v>2.0256305731423958</v>
      </c>
      <c r="G1296">
        <v>1.7366769040434931</v>
      </c>
      <c r="H1296">
        <v>3844</v>
      </c>
      <c r="I1296">
        <v>2.1526920080810572</v>
      </c>
      <c r="J1296">
        <v>1.8008499382618499</v>
      </c>
      <c r="K1296">
        <v>7615</v>
      </c>
      <c r="L1296">
        <v>-0.12706144154071808</v>
      </c>
      <c r="M1296">
        <v>-6.2726855278015137</v>
      </c>
      <c r="N1296">
        <v>11459</v>
      </c>
      <c r="O1296">
        <v>3.4792087972164154E-2</v>
      </c>
      <c r="P1296">
        <v>-0.17165097594261169</v>
      </c>
      <c r="Q1296">
        <v>-0.15053148567676544</v>
      </c>
      <c r="R1296">
        <v>-0.12706144154071808</v>
      </c>
      <c r="S1296">
        <v>-0.10359417647123337</v>
      </c>
      <c r="T1296">
        <v>-8.2471899688243866E-2</v>
      </c>
      <c r="U1296" t="s">
        <v>18</v>
      </c>
      <c r="V1296" t="s">
        <v>85</v>
      </c>
      <c r="W1296">
        <v>76.312850952148438</v>
      </c>
    </row>
    <row r="1297" spans="1:23" x14ac:dyDescent="0.25">
      <c r="A1297" s="48" t="str">
        <f t="shared" si="20"/>
        <v>42213AllN/A_24SmartAC-onlyMulti</v>
      </c>
      <c r="B1297" t="s">
        <v>18</v>
      </c>
      <c r="C1297" s="35">
        <v>42213</v>
      </c>
      <c r="D1297">
        <v>24</v>
      </c>
      <c r="E1297" t="s">
        <v>32</v>
      </c>
      <c r="F1297">
        <v>2.0256305731423958</v>
      </c>
      <c r="G1297">
        <v>1.7366769040434931</v>
      </c>
      <c r="H1297">
        <v>3844</v>
      </c>
      <c r="I1297">
        <v>2.1526920080810572</v>
      </c>
      <c r="J1297">
        <v>1.8008499382618499</v>
      </c>
      <c r="K1297">
        <v>7615</v>
      </c>
      <c r="L1297">
        <v>-0.12706144154071808</v>
      </c>
      <c r="M1297">
        <v>-6.2726855278015137</v>
      </c>
      <c r="N1297">
        <v>11459</v>
      </c>
      <c r="O1297">
        <v>3.4792087972164154E-2</v>
      </c>
      <c r="P1297">
        <v>-0.17165097594261169</v>
      </c>
      <c r="Q1297">
        <v>-0.15053148567676544</v>
      </c>
      <c r="R1297">
        <v>-0.12706144154071808</v>
      </c>
      <c r="S1297">
        <v>-0.10359417647123337</v>
      </c>
      <c r="T1297">
        <v>-8.2471899688243866E-2</v>
      </c>
      <c r="U1297" t="s">
        <v>102</v>
      </c>
      <c r="V1297" t="s">
        <v>85</v>
      </c>
      <c r="W1297">
        <v>76.312850952148438</v>
      </c>
    </row>
    <row r="1298" spans="1:23" x14ac:dyDescent="0.25">
      <c r="A1298" s="48" t="str">
        <f t="shared" si="20"/>
        <v>42214AllN/A_1AllMulti</v>
      </c>
      <c r="B1298" t="s">
        <v>18</v>
      </c>
      <c r="C1298" s="35">
        <v>42214</v>
      </c>
      <c r="D1298">
        <v>1</v>
      </c>
      <c r="E1298" t="s">
        <v>32</v>
      </c>
      <c r="F1298">
        <v>1.7144781606452766</v>
      </c>
      <c r="G1298">
        <v>1.5616683614760423</v>
      </c>
      <c r="H1298">
        <v>9149</v>
      </c>
      <c r="I1298">
        <v>1.7775398412852939</v>
      </c>
      <c r="J1298">
        <v>1.6397393511187515</v>
      </c>
      <c r="K1298">
        <v>2323</v>
      </c>
      <c r="L1298">
        <v>-6.3061676919460297E-2</v>
      </c>
      <c r="M1298">
        <v>-3.6781852245330811</v>
      </c>
      <c r="N1298">
        <v>11472</v>
      </c>
      <c r="O1298">
        <v>3.7736065685749054E-2</v>
      </c>
      <c r="P1298">
        <v>-0.11142421513795853</v>
      </c>
      <c r="Q1298">
        <v>-8.8517673313617706E-2</v>
      </c>
      <c r="R1298">
        <v>-6.3061676919460297E-2</v>
      </c>
      <c r="S1298">
        <v>-3.760870173573494E-2</v>
      </c>
      <c r="T1298">
        <v>-1.4699134975671768E-2</v>
      </c>
      <c r="U1298" t="s">
        <v>18</v>
      </c>
      <c r="V1298" t="s">
        <v>85</v>
      </c>
      <c r="W1298">
        <v>75.059883117675781</v>
      </c>
    </row>
    <row r="1299" spans="1:23" x14ac:dyDescent="0.25">
      <c r="A1299" s="48" t="str">
        <f t="shared" si="20"/>
        <v>42214AllN/A_1SmartAC-onlyMulti</v>
      </c>
      <c r="B1299" t="s">
        <v>18</v>
      </c>
      <c r="C1299" s="35">
        <v>42214</v>
      </c>
      <c r="D1299">
        <v>1</v>
      </c>
      <c r="E1299" t="s">
        <v>32</v>
      </c>
      <c r="F1299">
        <v>1.7144781606452766</v>
      </c>
      <c r="G1299">
        <v>1.5616683614760423</v>
      </c>
      <c r="H1299">
        <v>9149</v>
      </c>
      <c r="I1299">
        <v>1.7775398412852939</v>
      </c>
      <c r="J1299">
        <v>1.6397393511187515</v>
      </c>
      <c r="K1299">
        <v>2323</v>
      </c>
      <c r="L1299">
        <v>-6.3061676919460297E-2</v>
      </c>
      <c r="M1299">
        <v>-3.6781852245330811</v>
      </c>
      <c r="N1299">
        <v>11472</v>
      </c>
      <c r="O1299">
        <v>3.7736065685749054E-2</v>
      </c>
      <c r="P1299">
        <v>-0.11142421513795853</v>
      </c>
      <c r="Q1299">
        <v>-8.8517673313617706E-2</v>
      </c>
      <c r="R1299">
        <v>-6.3061676919460297E-2</v>
      </c>
      <c r="S1299">
        <v>-3.760870173573494E-2</v>
      </c>
      <c r="T1299">
        <v>-1.4699134975671768E-2</v>
      </c>
      <c r="U1299" t="s">
        <v>102</v>
      </c>
      <c r="V1299" t="s">
        <v>85</v>
      </c>
      <c r="W1299">
        <v>75.059883117675781</v>
      </c>
    </row>
    <row r="1300" spans="1:23" x14ac:dyDescent="0.25">
      <c r="A1300" s="48" t="str">
        <f t="shared" si="20"/>
        <v>42214AllN/A_2AllMulti</v>
      </c>
      <c r="B1300" t="s">
        <v>18</v>
      </c>
      <c r="C1300" s="35">
        <v>42214</v>
      </c>
      <c r="D1300">
        <v>2</v>
      </c>
      <c r="E1300" t="s">
        <v>32</v>
      </c>
      <c r="F1300">
        <v>1.4474322421869699</v>
      </c>
      <c r="G1300">
        <v>1.3634950346285066</v>
      </c>
      <c r="H1300">
        <v>9149</v>
      </c>
      <c r="I1300">
        <v>1.5050759810773655</v>
      </c>
      <c r="J1300">
        <v>1.4390108139605584</v>
      </c>
      <c r="K1300">
        <v>2323</v>
      </c>
      <c r="L1300">
        <v>-5.7643737643957138E-2</v>
      </c>
      <c r="M1300">
        <v>-3.9824826717376709</v>
      </c>
      <c r="N1300">
        <v>11472</v>
      </c>
      <c r="O1300">
        <v>3.308500349521637E-2</v>
      </c>
      <c r="P1300">
        <v>-0.10004547983407974</v>
      </c>
      <c r="Q1300">
        <v>-7.9962216317653656E-2</v>
      </c>
      <c r="R1300">
        <v>-5.7643737643957138E-2</v>
      </c>
      <c r="S1300">
        <v>-3.5327903926372528E-2</v>
      </c>
      <c r="T1300">
        <v>-1.5241997316479683E-2</v>
      </c>
      <c r="U1300" t="s">
        <v>18</v>
      </c>
      <c r="V1300" t="s">
        <v>85</v>
      </c>
      <c r="W1300">
        <v>73.379791259765625</v>
      </c>
    </row>
    <row r="1301" spans="1:23" x14ac:dyDescent="0.25">
      <c r="A1301" s="48" t="str">
        <f t="shared" si="20"/>
        <v>42214AllN/A_2SmartAC-onlyMulti</v>
      </c>
      <c r="B1301" t="s">
        <v>18</v>
      </c>
      <c r="C1301" s="35">
        <v>42214</v>
      </c>
      <c r="D1301">
        <v>2</v>
      </c>
      <c r="E1301" t="s">
        <v>32</v>
      </c>
      <c r="F1301">
        <v>1.4474322421869699</v>
      </c>
      <c r="G1301">
        <v>1.3634950346285066</v>
      </c>
      <c r="H1301">
        <v>9149</v>
      </c>
      <c r="I1301">
        <v>1.5050759810773655</v>
      </c>
      <c r="J1301">
        <v>1.4390108139605584</v>
      </c>
      <c r="K1301">
        <v>2323</v>
      </c>
      <c r="L1301">
        <v>-5.7643737643957138E-2</v>
      </c>
      <c r="M1301">
        <v>-3.9824826717376709</v>
      </c>
      <c r="N1301">
        <v>11472</v>
      </c>
      <c r="O1301">
        <v>3.308500349521637E-2</v>
      </c>
      <c r="P1301">
        <v>-0.10004547983407974</v>
      </c>
      <c r="Q1301">
        <v>-7.9962216317653656E-2</v>
      </c>
      <c r="R1301">
        <v>-5.7643737643957138E-2</v>
      </c>
      <c r="S1301">
        <v>-3.5327903926372528E-2</v>
      </c>
      <c r="T1301">
        <v>-1.5241997316479683E-2</v>
      </c>
      <c r="U1301" t="s">
        <v>102</v>
      </c>
      <c r="V1301" t="s">
        <v>85</v>
      </c>
      <c r="W1301">
        <v>73.379791259765625</v>
      </c>
    </row>
    <row r="1302" spans="1:23" x14ac:dyDescent="0.25">
      <c r="A1302" s="48" t="str">
        <f t="shared" si="20"/>
        <v>42214AllN/A_3AllMulti</v>
      </c>
      <c r="B1302" t="s">
        <v>18</v>
      </c>
      <c r="C1302" s="35">
        <v>42214</v>
      </c>
      <c r="D1302">
        <v>3</v>
      </c>
      <c r="E1302" t="s">
        <v>32</v>
      </c>
      <c r="F1302">
        <v>1.2799546235260977</v>
      </c>
      <c r="G1302">
        <v>1.2249373467798363</v>
      </c>
      <c r="H1302">
        <v>9149</v>
      </c>
      <c r="I1302">
        <v>1.3256473411804806</v>
      </c>
      <c r="J1302">
        <v>1.2770277787689366</v>
      </c>
      <c r="K1302">
        <v>2323</v>
      </c>
      <c r="L1302">
        <v>-4.5692715793848038E-2</v>
      </c>
      <c r="M1302">
        <v>-3.5698702335357666</v>
      </c>
      <c r="N1302">
        <v>11472</v>
      </c>
      <c r="O1302">
        <v>2.9428338631987572E-2</v>
      </c>
      <c r="P1302">
        <v>-8.3408072590827942E-2</v>
      </c>
      <c r="Q1302">
        <v>-6.5544486045837402E-2</v>
      </c>
      <c r="R1302">
        <v>-4.5692715793848038E-2</v>
      </c>
      <c r="S1302">
        <v>-2.584330178797245E-2</v>
      </c>
      <c r="T1302">
        <v>-7.9773571342229843E-3</v>
      </c>
      <c r="U1302" t="s">
        <v>18</v>
      </c>
      <c r="V1302" t="s">
        <v>85</v>
      </c>
      <c r="W1302">
        <v>72.173377990722656</v>
      </c>
    </row>
    <row r="1303" spans="1:23" x14ac:dyDescent="0.25">
      <c r="A1303" s="48" t="str">
        <f t="shared" si="20"/>
        <v>42214AllN/A_3SmartAC-onlyMulti</v>
      </c>
      <c r="B1303" t="s">
        <v>18</v>
      </c>
      <c r="C1303" s="35">
        <v>42214</v>
      </c>
      <c r="D1303">
        <v>3</v>
      </c>
      <c r="E1303" t="s">
        <v>32</v>
      </c>
      <c r="F1303">
        <v>1.2799546235260977</v>
      </c>
      <c r="G1303">
        <v>1.2249373467798363</v>
      </c>
      <c r="H1303">
        <v>9149</v>
      </c>
      <c r="I1303">
        <v>1.3256473411804806</v>
      </c>
      <c r="J1303">
        <v>1.2770277787689366</v>
      </c>
      <c r="K1303">
        <v>2323</v>
      </c>
      <c r="L1303">
        <v>-4.5692715793848038E-2</v>
      </c>
      <c r="M1303">
        <v>-3.5698702335357666</v>
      </c>
      <c r="N1303">
        <v>11472</v>
      </c>
      <c r="O1303">
        <v>2.9428338631987572E-2</v>
      </c>
      <c r="P1303">
        <v>-8.3408072590827942E-2</v>
      </c>
      <c r="Q1303">
        <v>-6.5544486045837402E-2</v>
      </c>
      <c r="R1303">
        <v>-4.5692715793848038E-2</v>
      </c>
      <c r="S1303">
        <v>-2.584330178797245E-2</v>
      </c>
      <c r="T1303">
        <v>-7.9773571342229843E-3</v>
      </c>
      <c r="U1303" t="s">
        <v>102</v>
      </c>
      <c r="V1303" t="s">
        <v>85</v>
      </c>
      <c r="W1303">
        <v>72.173377990722656</v>
      </c>
    </row>
    <row r="1304" spans="1:23" x14ac:dyDescent="0.25">
      <c r="A1304" s="48" t="str">
        <f t="shared" si="20"/>
        <v>42214AllN/A_4AllMulti</v>
      </c>
      <c r="B1304" t="s">
        <v>18</v>
      </c>
      <c r="C1304" s="35">
        <v>42214</v>
      </c>
      <c r="D1304">
        <v>4</v>
      </c>
      <c r="E1304" t="s">
        <v>32</v>
      </c>
      <c r="F1304">
        <v>1.1822387589078933</v>
      </c>
      <c r="G1304">
        <v>1.1372268756306163</v>
      </c>
      <c r="H1304">
        <v>9149</v>
      </c>
      <c r="I1304">
        <v>1.2008748920499228</v>
      </c>
      <c r="J1304">
        <v>1.1349436512168551</v>
      </c>
      <c r="K1304">
        <v>2323</v>
      </c>
      <c r="L1304">
        <v>-1.8636133521795273E-2</v>
      </c>
      <c r="M1304">
        <v>-1.5763425827026367</v>
      </c>
      <c r="N1304">
        <v>11472</v>
      </c>
      <c r="O1304">
        <v>2.6379069313406944E-2</v>
      </c>
      <c r="P1304">
        <v>-5.2443549036979675E-2</v>
      </c>
      <c r="Q1304">
        <v>-3.6430925130844116E-2</v>
      </c>
      <c r="R1304">
        <v>-1.8636133521795273E-2</v>
      </c>
      <c r="S1304">
        <v>-8.4345124196261168E-4</v>
      </c>
      <c r="T1304">
        <v>1.517128199338913E-2</v>
      </c>
      <c r="U1304" t="s">
        <v>18</v>
      </c>
      <c r="V1304" t="s">
        <v>85</v>
      </c>
      <c r="W1304">
        <v>69.985969543457031</v>
      </c>
    </row>
    <row r="1305" spans="1:23" x14ac:dyDescent="0.25">
      <c r="A1305" s="48" t="str">
        <f t="shared" si="20"/>
        <v>42214AllN/A_4SmartAC-onlyMulti</v>
      </c>
      <c r="B1305" t="s">
        <v>18</v>
      </c>
      <c r="C1305" s="35">
        <v>42214</v>
      </c>
      <c r="D1305">
        <v>4</v>
      </c>
      <c r="E1305" t="s">
        <v>32</v>
      </c>
      <c r="F1305">
        <v>1.1822387589078933</v>
      </c>
      <c r="G1305">
        <v>1.1372268756306163</v>
      </c>
      <c r="H1305">
        <v>9149</v>
      </c>
      <c r="I1305">
        <v>1.2008748920499228</v>
      </c>
      <c r="J1305">
        <v>1.1349436512168551</v>
      </c>
      <c r="K1305">
        <v>2323</v>
      </c>
      <c r="L1305">
        <v>-1.8636133521795273E-2</v>
      </c>
      <c r="M1305">
        <v>-1.5763425827026367</v>
      </c>
      <c r="N1305">
        <v>11472</v>
      </c>
      <c r="O1305">
        <v>2.6379069313406944E-2</v>
      </c>
      <c r="P1305">
        <v>-5.2443549036979675E-2</v>
      </c>
      <c r="Q1305">
        <v>-3.6430925130844116E-2</v>
      </c>
      <c r="R1305">
        <v>-1.8636133521795273E-2</v>
      </c>
      <c r="S1305">
        <v>-8.4345124196261168E-4</v>
      </c>
      <c r="T1305">
        <v>1.517128199338913E-2</v>
      </c>
      <c r="U1305" t="s">
        <v>102</v>
      </c>
      <c r="V1305" t="s">
        <v>85</v>
      </c>
      <c r="W1305">
        <v>69.985969543457031</v>
      </c>
    </row>
    <row r="1306" spans="1:23" x14ac:dyDescent="0.25">
      <c r="A1306" s="48" t="str">
        <f t="shared" si="20"/>
        <v>42214AllN/A_5AllMulti</v>
      </c>
      <c r="B1306" t="s">
        <v>18</v>
      </c>
      <c r="C1306" s="35">
        <v>42214</v>
      </c>
      <c r="D1306">
        <v>5</v>
      </c>
      <c r="E1306" t="s">
        <v>32</v>
      </c>
      <c r="F1306">
        <v>1.1120581658619446</v>
      </c>
      <c r="G1306">
        <v>1.0493882218888395</v>
      </c>
      <c r="H1306">
        <v>9149</v>
      </c>
      <c r="I1306">
        <v>1.1185465142342392</v>
      </c>
      <c r="J1306">
        <v>1.0310288373320806</v>
      </c>
      <c r="K1306">
        <v>2323</v>
      </c>
      <c r="L1306">
        <v>-6.4883483573794365E-3</v>
      </c>
      <c r="M1306">
        <v>-0.58345407247543335</v>
      </c>
      <c r="N1306">
        <v>11472</v>
      </c>
      <c r="O1306">
        <v>2.4041034281253815E-2</v>
      </c>
      <c r="P1306">
        <v>-3.7299338728189468E-2</v>
      </c>
      <c r="Q1306">
        <v>-2.270594984292984E-2</v>
      </c>
      <c r="R1306">
        <v>-6.4883483573794365E-3</v>
      </c>
      <c r="S1306">
        <v>9.7273290157318115E-3</v>
      </c>
      <c r="T1306">
        <v>2.4322642013430595E-2</v>
      </c>
      <c r="U1306" t="s">
        <v>18</v>
      </c>
      <c r="V1306" t="s">
        <v>85</v>
      </c>
      <c r="W1306">
        <v>68.931396484375</v>
      </c>
    </row>
    <row r="1307" spans="1:23" x14ac:dyDescent="0.25">
      <c r="A1307" s="48" t="str">
        <f t="shared" si="20"/>
        <v>42214AllN/A_5SmartAC-onlyMulti</v>
      </c>
      <c r="B1307" t="s">
        <v>18</v>
      </c>
      <c r="C1307" s="35">
        <v>42214</v>
      </c>
      <c r="D1307">
        <v>5</v>
      </c>
      <c r="E1307" t="s">
        <v>32</v>
      </c>
      <c r="F1307">
        <v>1.1120581658619446</v>
      </c>
      <c r="G1307">
        <v>1.0493882218888395</v>
      </c>
      <c r="H1307">
        <v>9149</v>
      </c>
      <c r="I1307">
        <v>1.1185465142342392</v>
      </c>
      <c r="J1307">
        <v>1.0310288373320806</v>
      </c>
      <c r="K1307">
        <v>2323</v>
      </c>
      <c r="L1307">
        <v>-6.4883483573794365E-3</v>
      </c>
      <c r="M1307">
        <v>-0.58345407247543335</v>
      </c>
      <c r="N1307">
        <v>11472</v>
      </c>
      <c r="O1307">
        <v>2.4041034281253815E-2</v>
      </c>
      <c r="P1307">
        <v>-3.7299338728189468E-2</v>
      </c>
      <c r="Q1307">
        <v>-2.270594984292984E-2</v>
      </c>
      <c r="R1307">
        <v>-6.4883483573794365E-3</v>
      </c>
      <c r="S1307">
        <v>9.7273290157318115E-3</v>
      </c>
      <c r="T1307">
        <v>2.4322642013430595E-2</v>
      </c>
      <c r="U1307" t="s">
        <v>102</v>
      </c>
      <c r="V1307" t="s">
        <v>85</v>
      </c>
      <c r="W1307">
        <v>68.931396484375</v>
      </c>
    </row>
    <row r="1308" spans="1:23" x14ac:dyDescent="0.25">
      <c r="A1308" s="48" t="str">
        <f t="shared" si="20"/>
        <v>42214AllN/A_6AllMulti</v>
      </c>
      <c r="B1308" t="s">
        <v>18</v>
      </c>
      <c r="C1308" s="35">
        <v>42214</v>
      </c>
      <c r="D1308">
        <v>6</v>
      </c>
      <c r="E1308" t="s">
        <v>32</v>
      </c>
      <c r="F1308">
        <v>1.1123021205584109</v>
      </c>
      <c r="G1308">
        <v>1.0252208637413185</v>
      </c>
      <c r="H1308">
        <v>9149</v>
      </c>
      <c r="I1308">
        <v>1.1335995207062621</v>
      </c>
      <c r="J1308">
        <v>1.0379106262905207</v>
      </c>
      <c r="K1308">
        <v>2323</v>
      </c>
      <c r="L1308">
        <v>-2.1297400817275047E-2</v>
      </c>
      <c r="M1308">
        <v>-1.9147136211395264</v>
      </c>
      <c r="N1308">
        <v>11472</v>
      </c>
      <c r="O1308">
        <v>2.4054529145359993E-2</v>
      </c>
      <c r="P1308">
        <v>-5.2125684916973114E-2</v>
      </c>
      <c r="Q1308">
        <v>-3.7524104118347168E-2</v>
      </c>
      <c r="R1308">
        <v>-2.1297400817275047E-2</v>
      </c>
      <c r="S1308">
        <v>-5.0726206973195076E-3</v>
      </c>
      <c r="T1308">
        <v>9.5308832824230194E-3</v>
      </c>
      <c r="U1308" t="s">
        <v>18</v>
      </c>
      <c r="V1308" t="s">
        <v>85</v>
      </c>
      <c r="W1308">
        <v>68.798637390136719</v>
      </c>
    </row>
    <row r="1309" spans="1:23" x14ac:dyDescent="0.25">
      <c r="A1309" s="48" t="str">
        <f t="shared" si="20"/>
        <v>42214AllN/A_6SmartAC-onlyMulti</v>
      </c>
      <c r="B1309" t="s">
        <v>18</v>
      </c>
      <c r="C1309" s="35">
        <v>42214</v>
      </c>
      <c r="D1309">
        <v>6</v>
      </c>
      <c r="E1309" t="s">
        <v>32</v>
      </c>
      <c r="F1309">
        <v>1.1123021205584109</v>
      </c>
      <c r="G1309">
        <v>1.0252208637413185</v>
      </c>
      <c r="H1309">
        <v>9149</v>
      </c>
      <c r="I1309">
        <v>1.1335995207062621</v>
      </c>
      <c r="J1309">
        <v>1.0379106262905207</v>
      </c>
      <c r="K1309">
        <v>2323</v>
      </c>
      <c r="L1309">
        <v>-2.1297400817275047E-2</v>
      </c>
      <c r="M1309">
        <v>-1.9147136211395264</v>
      </c>
      <c r="N1309">
        <v>11472</v>
      </c>
      <c r="O1309">
        <v>2.4054529145359993E-2</v>
      </c>
      <c r="P1309">
        <v>-5.2125684916973114E-2</v>
      </c>
      <c r="Q1309">
        <v>-3.7524104118347168E-2</v>
      </c>
      <c r="R1309">
        <v>-2.1297400817275047E-2</v>
      </c>
      <c r="S1309">
        <v>-5.0726206973195076E-3</v>
      </c>
      <c r="T1309">
        <v>9.5308832824230194E-3</v>
      </c>
      <c r="U1309" t="s">
        <v>102</v>
      </c>
      <c r="V1309" t="s">
        <v>85</v>
      </c>
      <c r="W1309">
        <v>68.798637390136719</v>
      </c>
    </row>
    <row r="1310" spans="1:23" x14ac:dyDescent="0.25">
      <c r="A1310" s="48" t="str">
        <f t="shared" si="20"/>
        <v>42214AllN/A_7AllMulti</v>
      </c>
      <c r="B1310" t="s">
        <v>18</v>
      </c>
      <c r="C1310" s="35">
        <v>42214</v>
      </c>
      <c r="D1310">
        <v>7</v>
      </c>
      <c r="E1310" t="s">
        <v>32</v>
      </c>
      <c r="F1310">
        <v>1.1812053738717561</v>
      </c>
      <c r="G1310">
        <v>1.0493517368800604</v>
      </c>
      <c r="H1310">
        <v>9149</v>
      </c>
      <c r="I1310">
        <v>1.1881499119333354</v>
      </c>
      <c r="J1310">
        <v>1.0522339947078285</v>
      </c>
      <c r="K1310">
        <v>2323</v>
      </c>
      <c r="L1310">
        <v>-6.9445380941033363E-3</v>
      </c>
      <c r="M1310">
        <v>-0.58791959285736084</v>
      </c>
      <c r="N1310">
        <v>11472</v>
      </c>
      <c r="O1310">
        <v>2.4433167651295662E-2</v>
      </c>
      <c r="P1310">
        <v>-3.8258086889982224E-2</v>
      </c>
      <c r="Q1310">
        <v>-2.3426664993166924E-2</v>
      </c>
      <c r="R1310">
        <v>-6.9445380941033363E-3</v>
      </c>
      <c r="S1310">
        <v>9.5356330275535583E-3</v>
      </c>
      <c r="T1310">
        <v>2.4369008839130402E-2</v>
      </c>
      <c r="U1310" t="s">
        <v>18</v>
      </c>
      <c r="V1310" t="s">
        <v>85</v>
      </c>
      <c r="W1310">
        <v>71.579673767089844</v>
      </c>
    </row>
    <row r="1311" spans="1:23" x14ac:dyDescent="0.25">
      <c r="A1311" s="48" t="str">
        <f t="shared" si="20"/>
        <v>42214AllN/A_7SmartAC-onlyMulti</v>
      </c>
      <c r="B1311" t="s">
        <v>18</v>
      </c>
      <c r="C1311" s="35">
        <v>42214</v>
      </c>
      <c r="D1311">
        <v>7</v>
      </c>
      <c r="E1311" t="s">
        <v>32</v>
      </c>
      <c r="F1311">
        <v>1.1812053738717561</v>
      </c>
      <c r="G1311">
        <v>1.0493517368800604</v>
      </c>
      <c r="H1311">
        <v>9149</v>
      </c>
      <c r="I1311">
        <v>1.1881499119333354</v>
      </c>
      <c r="J1311">
        <v>1.0522339947078285</v>
      </c>
      <c r="K1311">
        <v>2323</v>
      </c>
      <c r="L1311">
        <v>-6.9445380941033363E-3</v>
      </c>
      <c r="M1311">
        <v>-0.58791959285736084</v>
      </c>
      <c r="N1311">
        <v>11472</v>
      </c>
      <c r="O1311">
        <v>2.4433167651295662E-2</v>
      </c>
      <c r="P1311">
        <v>-3.8258086889982224E-2</v>
      </c>
      <c r="Q1311">
        <v>-2.3426664993166924E-2</v>
      </c>
      <c r="R1311">
        <v>-6.9445380941033363E-3</v>
      </c>
      <c r="S1311">
        <v>9.5356330275535583E-3</v>
      </c>
      <c r="T1311">
        <v>2.4369008839130402E-2</v>
      </c>
      <c r="U1311" t="s">
        <v>102</v>
      </c>
      <c r="V1311" t="s">
        <v>85</v>
      </c>
      <c r="W1311">
        <v>71.579673767089844</v>
      </c>
    </row>
    <row r="1312" spans="1:23" x14ac:dyDescent="0.25">
      <c r="A1312" s="48" t="str">
        <f t="shared" si="20"/>
        <v>42214AllN/A_8AllMulti</v>
      </c>
      <c r="B1312" t="s">
        <v>18</v>
      </c>
      <c r="C1312" s="35">
        <v>42214</v>
      </c>
      <c r="D1312">
        <v>8</v>
      </c>
      <c r="E1312" t="s">
        <v>32</v>
      </c>
      <c r="F1312">
        <v>1.1882009436298677</v>
      </c>
      <c r="G1312">
        <v>1.1437188470949657</v>
      </c>
      <c r="H1312">
        <v>9149</v>
      </c>
      <c r="I1312">
        <v>1.1956301651410408</v>
      </c>
      <c r="J1312">
        <v>1.1346871146159023</v>
      </c>
      <c r="K1312">
        <v>2323</v>
      </c>
      <c r="L1312">
        <v>-7.4292216449975967E-3</v>
      </c>
      <c r="M1312">
        <v>-0.62524956464767456</v>
      </c>
      <c r="N1312">
        <v>11472</v>
      </c>
      <c r="O1312">
        <v>2.6404984295368195E-2</v>
      </c>
      <c r="P1312">
        <v>-4.1269849985837936E-2</v>
      </c>
      <c r="Q1312">
        <v>-2.5241496041417122E-2</v>
      </c>
      <c r="R1312">
        <v>-7.4292216449975967E-3</v>
      </c>
      <c r="S1312">
        <v>1.0380940511822701E-2</v>
      </c>
      <c r="T1312">
        <v>2.6411406695842743E-2</v>
      </c>
      <c r="U1312" t="s">
        <v>18</v>
      </c>
      <c r="V1312" t="s">
        <v>85</v>
      </c>
      <c r="W1312">
        <v>76.541839599609375</v>
      </c>
    </row>
    <row r="1313" spans="1:23" x14ac:dyDescent="0.25">
      <c r="A1313" s="48" t="str">
        <f t="shared" si="20"/>
        <v>42214AllN/A_8SmartAC-onlyMulti</v>
      </c>
      <c r="B1313" t="s">
        <v>18</v>
      </c>
      <c r="C1313" s="35">
        <v>42214</v>
      </c>
      <c r="D1313">
        <v>8</v>
      </c>
      <c r="E1313" t="s">
        <v>32</v>
      </c>
      <c r="F1313">
        <v>1.1882009436298677</v>
      </c>
      <c r="G1313">
        <v>1.1437188470949657</v>
      </c>
      <c r="H1313">
        <v>9149</v>
      </c>
      <c r="I1313">
        <v>1.1956301651410408</v>
      </c>
      <c r="J1313">
        <v>1.1346871146159023</v>
      </c>
      <c r="K1313">
        <v>2323</v>
      </c>
      <c r="L1313">
        <v>-7.4292216449975967E-3</v>
      </c>
      <c r="M1313">
        <v>-0.62524956464767456</v>
      </c>
      <c r="N1313">
        <v>11472</v>
      </c>
      <c r="O1313">
        <v>2.6404984295368195E-2</v>
      </c>
      <c r="P1313">
        <v>-4.1269849985837936E-2</v>
      </c>
      <c r="Q1313">
        <v>-2.5241496041417122E-2</v>
      </c>
      <c r="R1313">
        <v>-7.4292216449975967E-3</v>
      </c>
      <c r="S1313">
        <v>1.0380940511822701E-2</v>
      </c>
      <c r="T1313">
        <v>2.6411406695842743E-2</v>
      </c>
      <c r="U1313" t="s">
        <v>102</v>
      </c>
      <c r="V1313" t="s">
        <v>85</v>
      </c>
      <c r="W1313">
        <v>76.541839599609375</v>
      </c>
    </row>
    <row r="1314" spans="1:23" x14ac:dyDescent="0.25">
      <c r="A1314" s="48" t="str">
        <f t="shared" si="20"/>
        <v>42214AllN/A_9AllMulti</v>
      </c>
      <c r="B1314" t="s">
        <v>18</v>
      </c>
      <c r="C1314" s="35">
        <v>42214</v>
      </c>
      <c r="D1314">
        <v>9</v>
      </c>
      <c r="E1314" t="s">
        <v>32</v>
      </c>
      <c r="F1314">
        <v>1.1170779059520342</v>
      </c>
      <c r="G1314">
        <v>1.3906358384555322</v>
      </c>
      <c r="H1314">
        <v>9149</v>
      </c>
      <c r="I1314">
        <v>1.1455262862965352</v>
      </c>
      <c r="J1314">
        <v>1.413207117069226</v>
      </c>
      <c r="K1314">
        <v>2323</v>
      </c>
      <c r="L1314">
        <v>-2.8448380529880524E-2</v>
      </c>
      <c r="M1314">
        <v>-2.5466783046722412</v>
      </c>
      <c r="N1314">
        <v>11472</v>
      </c>
      <c r="O1314">
        <v>3.2727748155593872E-2</v>
      </c>
      <c r="P1314">
        <v>-7.0392265915870667E-2</v>
      </c>
      <c r="Q1314">
        <v>-5.0525866448879242E-2</v>
      </c>
      <c r="R1314">
        <v>-2.8448380529880524E-2</v>
      </c>
      <c r="S1314">
        <v>-6.3735144212841988E-3</v>
      </c>
      <c r="T1314">
        <v>1.3495501130819321E-2</v>
      </c>
      <c r="U1314" t="s">
        <v>18</v>
      </c>
      <c r="V1314" t="s">
        <v>85</v>
      </c>
      <c r="W1314">
        <v>82.277458190917969</v>
      </c>
    </row>
    <row r="1315" spans="1:23" x14ac:dyDescent="0.25">
      <c r="A1315" s="48" t="str">
        <f t="shared" si="20"/>
        <v>42214AllN/A_9SmartAC-onlyMulti</v>
      </c>
      <c r="B1315" t="s">
        <v>18</v>
      </c>
      <c r="C1315" s="35">
        <v>42214</v>
      </c>
      <c r="D1315">
        <v>9</v>
      </c>
      <c r="E1315" t="s">
        <v>32</v>
      </c>
      <c r="F1315">
        <v>1.1170779059520342</v>
      </c>
      <c r="G1315">
        <v>1.3906358384555322</v>
      </c>
      <c r="H1315">
        <v>9149</v>
      </c>
      <c r="I1315">
        <v>1.1455262862965352</v>
      </c>
      <c r="J1315">
        <v>1.413207117069226</v>
      </c>
      <c r="K1315">
        <v>2323</v>
      </c>
      <c r="L1315">
        <v>-2.8448380529880524E-2</v>
      </c>
      <c r="M1315">
        <v>-2.5466783046722412</v>
      </c>
      <c r="N1315">
        <v>11472</v>
      </c>
      <c r="O1315">
        <v>3.2727748155593872E-2</v>
      </c>
      <c r="P1315">
        <v>-7.0392265915870667E-2</v>
      </c>
      <c r="Q1315">
        <v>-5.0525866448879242E-2</v>
      </c>
      <c r="R1315">
        <v>-2.8448380529880524E-2</v>
      </c>
      <c r="S1315">
        <v>-6.3735144212841988E-3</v>
      </c>
      <c r="T1315">
        <v>1.3495501130819321E-2</v>
      </c>
      <c r="U1315" t="s">
        <v>102</v>
      </c>
      <c r="V1315" t="s">
        <v>85</v>
      </c>
      <c r="W1315">
        <v>82.277458190917969</v>
      </c>
    </row>
    <row r="1316" spans="1:23" x14ac:dyDescent="0.25">
      <c r="A1316" s="48" t="str">
        <f t="shared" si="20"/>
        <v>42214AllN/A_10AllMulti</v>
      </c>
      <c r="B1316" t="s">
        <v>18</v>
      </c>
      <c r="C1316" s="35">
        <v>42214</v>
      </c>
      <c r="D1316">
        <v>10</v>
      </c>
      <c r="E1316" t="s">
        <v>32</v>
      </c>
      <c r="F1316">
        <v>1.0224282666340074</v>
      </c>
      <c r="G1316">
        <v>1.7379233597784858</v>
      </c>
      <c r="H1316">
        <v>9149</v>
      </c>
      <c r="I1316">
        <v>1.0431694858440883</v>
      </c>
      <c r="J1316">
        <v>1.7718765164421029</v>
      </c>
      <c r="K1316">
        <v>2323</v>
      </c>
      <c r="L1316">
        <v>-2.0741218701004982E-2</v>
      </c>
      <c r="M1316">
        <v>-2.0286233425140381</v>
      </c>
      <c r="N1316">
        <v>11472</v>
      </c>
      <c r="O1316">
        <v>4.1007768362760544E-2</v>
      </c>
      <c r="P1316">
        <v>-7.3296777904033661E-2</v>
      </c>
      <c r="Q1316">
        <v>-4.8404239118099213E-2</v>
      </c>
      <c r="R1316">
        <v>-2.0741218701004982E-2</v>
      </c>
      <c r="S1316">
        <v>6.9185211323201656E-3</v>
      </c>
      <c r="T1316">
        <v>3.1814336776733398E-2</v>
      </c>
      <c r="U1316" t="s">
        <v>18</v>
      </c>
      <c r="V1316" t="s">
        <v>85</v>
      </c>
      <c r="W1316">
        <v>86.713302612304688</v>
      </c>
    </row>
    <row r="1317" spans="1:23" x14ac:dyDescent="0.25">
      <c r="A1317" s="48" t="str">
        <f t="shared" si="20"/>
        <v>42214AllN/A_10SmartAC-onlyMulti</v>
      </c>
      <c r="B1317" t="s">
        <v>18</v>
      </c>
      <c r="C1317" s="35">
        <v>42214</v>
      </c>
      <c r="D1317">
        <v>10</v>
      </c>
      <c r="E1317" t="s">
        <v>32</v>
      </c>
      <c r="F1317">
        <v>1.0224282666340074</v>
      </c>
      <c r="G1317">
        <v>1.7379233597784858</v>
      </c>
      <c r="H1317">
        <v>9149</v>
      </c>
      <c r="I1317">
        <v>1.0431694858440883</v>
      </c>
      <c r="J1317">
        <v>1.7718765164421029</v>
      </c>
      <c r="K1317">
        <v>2323</v>
      </c>
      <c r="L1317">
        <v>-2.0741218701004982E-2</v>
      </c>
      <c r="M1317">
        <v>-2.0286233425140381</v>
      </c>
      <c r="N1317">
        <v>11472</v>
      </c>
      <c r="O1317">
        <v>4.1007768362760544E-2</v>
      </c>
      <c r="P1317">
        <v>-7.3296777904033661E-2</v>
      </c>
      <c r="Q1317">
        <v>-4.8404239118099213E-2</v>
      </c>
      <c r="R1317">
        <v>-2.0741218701004982E-2</v>
      </c>
      <c r="S1317">
        <v>6.9185211323201656E-3</v>
      </c>
      <c r="T1317">
        <v>3.1814336776733398E-2</v>
      </c>
      <c r="U1317" t="s">
        <v>102</v>
      </c>
      <c r="V1317" t="s">
        <v>85</v>
      </c>
      <c r="W1317">
        <v>86.713302612304688</v>
      </c>
    </row>
    <row r="1318" spans="1:23" x14ac:dyDescent="0.25">
      <c r="A1318" s="48" t="str">
        <f t="shared" si="20"/>
        <v>42214AllN/A_11AllMulti</v>
      </c>
      <c r="B1318" t="s">
        <v>18</v>
      </c>
      <c r="C1318" s="35">
        <v>42214</v>
      </c>
      <c r="D1318">
        <v>11</v>
      </c>
      <c r="E1318" t="s">
        <v>32</v>
      </c>
      <c r="F1318">
        <v>1.0233604413828397</v>
      </c>
      <c r="G1318">
        <v>2.1214835350808743</v>
      </c>
      <c r="H1318">
        <v>9149</v>
      </c>
      <c r="I1318">
        <v>1.0335646908182941</v>
      </c>
      <c r="J1318">
        <v>2.1826043614485653</v>
      </c>
      <c r="K1318">
        <v>2323</v>
      </c>
      <c r="L1318">
        <v>-1.0204249061644077E-2</v>
      </c>
      <c r="M1318">
        <v>-0.99713152647018433</v>
      </c>
      <c r="N1318">
        <v>11472</v>
      </c>
      <c r="O1318">
        <v>5.0424464046955109E-2</v>
      </c>
      <c r="P1318">
        <v>-7.4828244745731354E-2</v>
      </c>
      <c r="Q1318">
        <v>-4.421958327293396E-2</v>
      </c>
      <c r="R1318">
        <v>-1.0204249061644077E-2</v>
      </c>
      <c r="S1318">
        <v>2.380705252289772E-2</v>
      </c>
      <c r="T1318">
        <v>5.441974475979805E-2</v>
      </c>
      <c r="U1318" t="s">
        <v>18</v>
      </c>
      <c r="V1318" t="s">
        <v>85</v>
      </c>
      <c r="W1318">
        <v>91.046371459960938</v>
      </c>
    </row>
    <row r="1319" spans="1:23" x14ac:dyDescent="0.25">
      <c r="A1319" s="48" t="str">
        <f t="shared" si="20"/>
        <v>42214AllN/A_11SmartAC-onlyMulti</v>
      </c>
      <c r="B1319" t="s">
        <v>18</v>
      </c>
      <c r="C1319" s="35">
        <v>42214</v>
      </c>
      <c r="D1319">
        <v>11</v>
      </c>
      <c r="E1319" t="s">
        <v>32</v>
      </c>
      <c r="F1319">
        <v>1.0233604413828397</v>
      </c>
      <c r="G1319">
        <v>2.1214835350808743</v>
      </c>
      <c r="H1319">
        <v>9149</v>
      </c>
      <c r="I1319">
        <v>1.0335646908182941</v>
      </c>
      <c r="J1319">
        <v>2.1826043614485653</v>
      </c>
      <c r="K1319">
        <v>2323</v>
      </c>
      <c r="L1319">
        <v>-1.0204249061644077E-2</v>
      </c>
      <c r="M1319">
        <v>-0.99713152647018433</v>
      </c>
      <c r="N1319">
        <v>11472</v>
      </c>
      <c r="O1319">
        <v>5.0424464046955109E-2</v>
      </c>
      <c r="P1319">
        <v>-7.4828244745731354E-2</v>
      </c>
      <c r="Q1319">
        <v>-4.421958327293396E-2</v>
      </c>
      <c r="R1319">
        <v>-1.0204249061644077E-2</v>
      </c>
      <c r="S1319">
        <v>2.380705252289772E-2</v>
      </c>
      <c r="T1319">
        <v>5.441974475979805E-2</v>
      </c>
      <c r="U1319" t="s">
        <v>102</v>
      </c>
      <c r="V1319" t="s">
        <v>85</v>
      </c>
      <c r="W1319">
        <v>91.046371459960938</v>
      </c>
    </row>
    <row r="1320" spans="1:23" x14ac:dyDescent="0.25">
      <c r="A1320" s="48" t="str">
        <f t="shared" si="20"/>
        <v>42214AllN/A_12AllMulti</v>
      </c>
      <c r="B1320" t="s">
        <v>18</v>
      </c>
      <c r="C1320" s="35">
        <v>42214</v>
      </c>
      <c r="D1320">
        <v>12</v>
      </c>
      <c r="E1320" t="s">
        <v>32</v>
      </c>
      <c r="F1320">
        <v>1.1449629292657681</v>
      </c>
      <c r="G1320">
        <v>2.4636355702296364</v>
      </c>
      <c r="H1320">
        <v>9149</v>
      </c>
      <c r="I1320">
        <v>1.1814232344886211</v>
      </c>
      <c r="J1320">
        <v>2.504742722488555</v>
      </c>
      <c r="K1320">
        <v>2323</v>
      </c>
      <c r="L1320">
        <v>-3.6460306495428085E-2</v>
      </c>
      <c r="M1320">
        <v>-3.1844091415405273</v>
      </c>
      <c r="N1320">
        <v>11472</v>
      </c>
      <c r="O1320">
        <v>5.8000948280096054E-2</v>
      </c>
      <c r="P1320">
        <v>-0.1107943207025528</v>
      </c>
      <c r="Q1320">
        <v>-7.5586587190628052E-2</v>
      </c>
      <c r="R1320">
        <v>-3.6460306495428085E-2</v>
      </c>
      <c r="S1320">
        <v>2.6613331865519285E-3</v>
      </c>
      <c r="T1320">
        <v>3.7873707711696625E-2</v>
      </c>
      <c r="U1320" t="s">
        <v>18</v>
      </c>
      <c r="V1320" t="s">
        <v>85</v>
      </c>
      <c r="W1320">
        <v>94.15899658203125</v>
      </c>
    </row>
    <row r="1321" spans="1:23" x14ac:dyDescent="0.25">
      <c r="A1321" s="48" t="str">
        <f t="shared" si="20"/>
        <v>42214AllN/A_12SmartAC-onlyMulti</v>
      </c>
      <c r="B1321" t="s">
        <v>18</v>
      </c>
      <c r="C1321" s="35">
        <v>42214</v>
      </c>
      <c r="D1321">
        <v>12</v>
      </c>
      <c r="E1321" t="s">
        <v>32</v>
      </c>
      <c r="F1321">
        <v>1.1449629292657681</v>
      </c>
      <c r="G1321">
        <v>2.4636355702296364</v>
      </c>
      <c r="H1321">
        <v>9149</v>
      </c>
      <c r="I1321">
        <v>1.1814232344886211</v>
      </c>
      <c r="J1321">
        <v>2.504742722488555</v>
      </c>
      <c r="K1321">
        <v>2323</v>
      </c>
      <c r="L1321">
        <v>-3.6460306495428085E-2</v>
      </c>
      <c r="M1321">
        <v>-3.1844091415405273</v>
      </c>
      <c r="N1321">
        <v>11472</v>
      </c>
      <c r="O1321">
        <v>5.8000948280096054E-2</v>
      </c>
      <c r="P1321">
        <v>-0.1107943207025528</v>
      </c>
      <c r="Q1321">
        <v>-7.5586587190628052E-2</v>
      </c>
      <c r="R1321">
        <v>-3.6460306495428085E-2</v>
      </c>
      <c r="S1321">
        <v>2.6613331865519285E-3</v>
      </c>
      <c r="T1321">
        <v>3.7873707711696625E-2</v>
      </c>
      <c r="U1321" t="s">
        <v>102</v>
      </c>
      <c r="V1321" t="s">
        <v>85</v>
      </c>
      <c r="W1321">
        <v>94.15899658203125</v>
      </c>
    </row>
    <row r="1322" spans="1:23" x14ac:dyDescent="0.25">
      <c r="A1322" s="48" t="str">
        <f t="shared" si="20"/>
        <v>42214AllN/A_13AllMulti</v>
      </c>
      <c r="B1322" t="s">
        <v>18</v>
      </c>
      <c r="C1322" s="35">
        <v>42214</v>
      </c>
      <c r="D1322">
        <v>13</v>
      </c>
      <c r="E1322" t="s">
        <v>32</v>
      </c>
      <c r="F1322">
        <v>1.3924514050838526</v>
      </c>
      <c r="G1322">
        <v>2.7151637625878506</v>
      </c>
      <c r="H1322">
        <v>9149</v>
      </c>
      <c r="I1322">
        <v>1.3804283357892662</v>
      </c>
      <c r="J1322">
        <v>2.7507796149954045</v>
      </c>
      <c r="K1322">
        <v>2323</v>
      </c>
      <c r="L1322">
        <v>1.2023068964481354E-2</v>
      </c>
      <c r="M1322">
        <v>0.86344623565673828</v>
      </c>
      <c r="N1322">
        <v>11472</v>
      </c>
      <c r="O1322">
        <v>6.3742592930793762E-2</v>
      </c>
      <c r="P1322">
        <v>-6.9669440388679504E-2</v>
      </c>
      <c r="Q1322">
        <v>-3.0976409092545509E-2</v>
      </c>
      <c r="R1322">
        <v>1.2023068964481354E-2</v>
      </c>
      <c r="S1322">
        <v>5.5017448961734772E-2</v>
      </c>
      <c r="T1322">
        <v>9.3715578317642212E-2</v>
      </c>
      <c r="U1322" t="s">
        <v>18</v>
      </c>
      <c r="V1322" t="s">
        <v>85</v>
      </c>
      <c r="W1322">
        <v>96.95867919921875</v>
      </c>
    </row>
    <row r="1323" spans="1:23" x14ac:dyDescent="0.25">
      <c r="A1323" s="48" t="str">
        <f t="shared" si="20"/>
        <v>42214AllN/A_13SmartAC-onlyMulti</v>
      </c>
      <c r="B1323" t="s">
        <v>18</v>
      </c>
      <c r="C1323" s="35">
        <v>42214</v>
      </c>
      <c r="D1323">
        <v>13</v>
      </c>
      <c r="E1323" t="s">
        <v>32</v>
      </c>
      <c r="F1323">
        <v>1.3924514050838526</v>
      </c>
      <c r="G1323">
        <v>2.7151637625878506</v>
      </c>
      <c r="H1323">
        <v>9149</v>
      </c>
      <c r="I1323">
        <v>1.3804283357892662</v>
      </c>
      <c r="J1323">
        <v>2.7507796149954045</v>
      </c>
      <c r="K1323">
        <v>2323</v>
      </c>
      <c r="L1323">
        <v>1.2023068964481354E-2</v>
      </c>
      <c r="M1323">
        <v>0.86344623565673828</v>
      </c>
      <c r="N1323">
        <v>11472</v>
      </c>
      <c r="O1323">
        <v>6.3742592930793762E-2</v>
      </c>
      <c r="P1323">
        <v>-6.9669440388679504E-2</v>
      </c>
      <c r="Q1323">
        <v>-3.0976409092545509E-2</v>
      </c>
      <c r="R1323">
        <v>1.2023068964481354E-2</v>
      </c>
      <c r="S1323">
        <v>5.5017448961734772E-2</v>
      </c>
      <c r="T1323">
        <v>9.3715578317642212E-2</v>
      </c>
      <c r="U1323" t="s">
        <v>102</v>
      </c>
      <c r="V1323" t="s">
        <v>85</v>
      </c>
      <c r="W1323">
        <v>96.95867919921875</v>
      </c>
    </row>
    <row r="1324" spans="1:23" x14ac:dyDescent="0.25">
      <c r="A1324" s="48" t="str">
        <f t="shared" si="20"/>
        <v>42214AllN/A_14AllMulti</v>
      </c>
      <c r="B1324" t="s">
        <v>18</v>
      </c>
      <c r="C1324" s="35">
        <v>42214</v>
      </c>
      <c r="D1324">
        <v>14</v>
      </c>
      <c r="E1324" t="s">
        <v>32</v>
      </c>
      <c r="F1324">
        <v>1.7680210279638193</v>
      </c>
      <c r="G1324">
        <v>2.913410403230861</v>
      </c>
      <c r="H1324">
        <v>9149</v>
      </c>
      <c r="I1324">
        <v>1.6097718824380955</v>
      </c>
      <c r="J1324">
        <v>2.8389713717761795</v>
      </c>
      <c r="K1324">
        <v>2323</v>
      </c>
      <c r="L1324">
        <v>0.1582491397857666</v>
      </c>
      <c r="M1324">
        <v>8.9506368637084961</v>
      </c>
      <c r="N1324">
        <v>11472</v>
      </c>
      <c r="O1324">
        <v>6.6312097012996674E-2</v>
      </c>
      <c r="P1324">
        <v>7.3263555765151978E-2</v>
      </c>
      <c r="Q1324">
        <v>0.11351632326841354</v>
      </c>
      <c r="R1324">
        <v>0.1582491397857666</v>
      </c>
      <c r="S1324">
        <v>0.20297664403915405</v>
      </c>
      <c r="T1324">
        <v>0.24323472380638123</v>
      </c>
      <c r="U1324" t="s">
        <v>18</v>
      </c>
      <c r="V1324" t="s">
        <v>85</v>
      </c>
      <c r="W1324">
        <v>99.078018188476562</v>
      </c>
    </row>
    <row r="1325" spans="1:23" x14ac:dyDescent="0.25">
      <c r="A1325" s="48" t="str">
        <f t="shared" si="20"/>
        <v>42214AllN/A_14SmartAC-onlyMulti</v>
      </c>
      <c r="B1325" t="s">
        <v>18</v>
      </c>
      <c r="C1325" s="35">
        <v>42214</v>
      </c>
      <c r="D1325">
        <v>14</v>
      </c>
      <c r="E1325" t="s">
        <v>32</v>
      </c>
      <c r="F1325">
        <v>1.7680210279638193</v>
      </c>
      <c r="G1325">
        <v>2.913410403230861</v>
      </c>
      <c r="H1325">
        <v>9149</v>
      </c>
      <c r="I1325">
        <v>1.6097718824380955</v>
      </c>
      <c r="J1325">
        <v>2.8389713717761795</v>
      </c>
      <c r="K1325">
        <v>2323</v>
      </c>
      <c r="L1325">
        <v>0.1582491397857666</v>
      </c>
      <c r="M1325">
        <v>8.9506368637084961</v>
      </c>
      <c r="N1325">
        <v>11472</v>
      </c>
      <c r="O1325">
        <v>6.6312097012996674E-2</v>
      </c>
      <c r="P1325">
        <v>7.3263555765151978E-2</v>
      </c>
      <c r="Q1325">
        <v>0.11351632326841354</v>
      </c>
      <c r="R1325">
        <v>0.1582491397857666</v>
      </c>
      <c r="S1325">
        <v>0.20297664403915405</v>
      </c>
      <c r="T1325">
        <v>0.24323472380638123</v>
      </c>
      <c r="U1325" t="s">
        <v>102</v>
      </c>
      <c r="V1325" t="s">
        <v>85</v>
      </c>
      <c r="W1325">
        <v>99.078018188476562</v>
      </c>
    </row>
    <row r="1326" spans="1:23" x14ac:dyDescent="0.25">
      <c r="A1326" s="48" t="str">
        <f t="shared" si="20"/>
        <v>42214AllN/A_15AllMulti</v>
      </c>
      <c r="B1326" t="s">
        <v>18</v>
      </c>
      <c r="C1326" s="35">
        <v>42214</v>
      </c>
      <c r="D1326">
        <v>15</v>
      </c>
      <c r="E1326" t="s">
        <v>32</v>
      </c>
      <c r="F1326">
        <v>2.2008390138747442</v>
      </c>
      <c r="G1326">
        <v>3.0489697146210357</v>
      </c>
      <c r="H1326">
        <v>9149</v>
      </c>
      <c r="I1326">
        <v>1.9684628599104939</v>
      </c>
      <c r="J1326">
        <v>2.8929380438410006</v>
      </c>
      <c r="K1326">
        <v>2323</v>
      </c>
      <c r="L1326">
        <v>0.23237615823745728</v>
      </c>
      <c r="M1326">
        <v>10.558526039123535</v>
      </c>
      <c r="N1326">
        <v>11472</v>
      </c>
      <c r="O1326">
        <v>6.7961744964122772E-2</v>
      </c>
      <c r="P1326">
        <v>0.14527638256549835</v>
      </c>
      <c r="Q1326">
        <v>0.18653053045272827</v>
      </c>
      <c r="R1326">
        <v>0.23237615823745728</v>
      </c>
      <c r="S1326">
        <v>0.27821636199951172</v>
      </c>
      <c r="T1326">
        <v>0.319475919008255</v>
      </c>
      <c r="U1326" t="s">
        <v>18</v>
      </c>
      <c r="V1326" t="s">
        <v>85</v>
      </c>
      <c r="W1326">
        <v>100.20493316650391</v>
      </c>
    </row>
    <row r="1327" spans="1:23" x14ac:dyDescent="0.25">
      <c r="A1327" s="48" t="str">
        <f t="shared" si="20"/>
        <v>42214AllN/A_15SmartAC-onlyMulti</v>
      </c>
      <c r="B1327" t="s">
        <v>18</v>
      </c>
      <c r="C1327" s="35">
        <v>42214</v>
      </c>
      <c r="D1327">
        <v>15</v>
      </c>
      <c r="E1327" t="s">
        <v>32</v>
      </c>
      <c r="F1327">
        <v>2.2008390138747442</v>
      </c>
      <c r="G1327">
        <v>3.0489697146210357</v>
      </c>
      <c r="H1327">
        <v>9149</v>
      </c>
      <c r="I1327">
        <v>1.9684628599104939</v>
      </c>
      <c r="J1327">
        <v>2.8929380438410006</v>
      </c>
      <c r="K1327">
        <v>2323</v>
      </c>
      <c r="L1327">
        <v>0.23237615823745728</v>
      </c>
      <c r="M1327">
        <v>10.558526039123535</v>
      </c>
      <c r="N1327">
        <v>11472</v>
      </c>
      <c r="O1327">
        <v>6.7961744964122772E-2</v>
      </c>
      <c r="P1327">
        <v>0.14527638256549835</v>
      </c>
      <c r="Q1327">
        <v>0.18653053045272827</v>
      </c>
      <c r="R1327">
        <v>0.23237615823745728</v>
      </c>
      <c r="S1327">
        <v>0.27821636199951172</v>
      </c>
      <c r="T1327">
        <v>0.319475919008255</v>
      </c>
      <c r="U1327" t="s">
        <v>102</v>
      </c>
      <c r="V1327" t="s">
        <v>85</v>
      </c>
      <c r="W1327">
        <v>100.20493316650391</v>
      </c>
    </row>
    <row r="1328" spans="1:23" x14ac:dyDescent="0.25">
      <c r="A1328" s="48" t="str">
        <f t="shared" si="20"/>
        <v>42214AllN/A_16AllMulti</v>
      </c>
      <c r="B1328" t="s">
        <v>18</v>
      </c>
      <c r="C1328" s="35">
        <v>42214</v>
      </c>
      <c r="D1328">
        <v>16</v>
      </c>
      <c r="E1328" t="s">
        <v>32</v>
      </c>
      <c r="F1328">
        <v>2.7380563672658993</v>
      </c>
      <c r="G1328">
        <v>3.0914552833940019</v>
      </c>
      <c r="H1328">
        <v>9149</v>
      </c>
      <c r="I1328">
        <v>2.4155403670531839</v>
      </c>
      <c r="J1328">
        <v>2.9272590343057145</v>
      </c>
      <c r="K1328">
        <v>2323</v>
      </c>
      <c r="L1328">
        <v>0.32251599431037903</v>
      </c>
      <c r="M1328">
        <v>11.779012680053711</v>
      </c>
      <c r="N1328">
        <v>11472</v>
      </c>
      <c r="O1328">
        <v>6.8799011409282684E-2</v>
      </c>
      <c r="P1328">
        <v>0.23434318602085114</v>
      </c>
      <c r="Q1328">
        <v>0.27610555291175842</v>
      </c>
      <c r="R1328">
        <v>0.32251599431037903</v>
      </c>
      <c r="S1328">
        <v>0.36892092227935791</v>
      </c>
      <c r="T1328">
        <v>0.41068881750106812</v>
      </c>
      <c r="U1328" t="s">
        <v>18</v>
      </c>
      <c r="V1328" t="s">
        <v>85</v>
      </c>
      <c r="W1328">
        <v>100.63615417480469</v>
      </c>
    </row>
    <row r="1329" spans="1:23" x14ac:dyDescent="0.25">
      <c r="A1329" s="48" t="str">
        <f t="shared" si="20"/>
        <v>42214AllN/A_16SmartAC-onlyMulti</v>
      </c>
      <c r="B1329" t="s">
        <v>18</v>
      </c>
      <c r="C1329" s="35">
        <v>42214</v>
      </c>
      <c r="D1329">
        <v>16</v>
      </c>
      <c r="E1329" t="s">
        <v>32</v>
      </c>
      <c r="F1329">
        <v>2.7380563672658993</v>
      </c>
      <c r="G1329">
        <v>3.0914552833940019</v>
      </c>
      <c r="H1329">
        <v>9149</v>
      </c>
      <c r="I1329">
        <v>2.4155403670531839</v>
      </c>
      <c r="J1329">
        <v>2.9272590343057145</v>
      </c>
      <c r="K1329">
        <v>2323</v>
      </c>
      <c r="L1329">
        <v>0.32251599431037903</v>
      </c>
      <c r="M1329">
        <v>11.779012680053711</v>
      </c>
      <c r="N1329">
        <v>11472</v>
      </c>
      <c r="O1329">
        <v>6.8799011409282684E-2</v>
      </c>
      <c r="P1329">
        <v>0.23434318602085114</v>
      </c>
      <c r="Q1329">
        <v>0.27610555291175842</v>
      </c>
      <c r="R1329">
        <v>0.32251599431037903</v>
      </c>
      <c r="S1329">
        <v>0.36892092227935791</v>
      </c>
      <c r="T1329">
        <v>0.41068881750106812</v>
      </c>
      <c r="U1329" t="s">
        <v>102</v>
      </c>
      <c r="V1329" t="s">
        <v>85</v>
      </c>
      <c r="W1329">
        <v>100.63615417480469</v>
      </c>
    </row>
    <row r="1330" spans="1:23" x14ac:dyDescent="0.25">
      <c r="A1330" s="48" t="str">
        <f t="shared" si="20"/>
        <v>42214AllN/A_17AllMulti</v>
      </c>
      <c r="B1330" t="s">
        <v>18</v>
      </c>
      <c r="C1330" s="35">
        <v>42214</v>
      </c>
      <c r="D1330">
        <v>17</v>
      </c>
      <c r="E1330" t="s">
        <v>32</v>
      </c>
      <c r="F1330">
        <v>3.2767487280375702</v>
      </c>
      <c r="G1330">
        <v>3.0556445719955123</v>
      </c>
      <c r="H1330">
        <v>9149</v>
      </c>
      <c r="I1330">
        <v>2.9397124249624476</v>
      </c>
      <c r="J1330">
        <v>2.8749027569820651</v>
      </c>
      <c r="K1330">
        <v>2323</v>
      </c>
      <c r="L1330">
        <v>0.33703631162643433</v>
      </c>
      <c r="M1330">
        <v>10.28569221496582</v>
      </c>
      <c r="N1330">
        <v>11472</v>
      </c>
      <c r="O1330">
        <v>6.7664407193660736E-2</v>
      </c>
      <c r="P1330">
        <v>0.25031760334968567</v>
      </c>
      <c r="Q1330">
        <v>0.29139125347137451</v>
      </c>
      <c r="R1330">
        <v>0.33703631162643433</v>
      </c>
      <c r="S1330">
        <v>0.38267594575881958</v>
      </c>
      <c r="T1330">
        <v>0.42375501990318298</v>
      </c>
      <c r="U1330" t="s">
        <v>18</v>
      </c>
      <c r="V1330" t="s">
        <v>85</v>
      </c>
      <c r="W1330">
        <v>99.076362609863281</v>
      </c>
    </row>
    <row r="1331" spans="1:23" x14ac:dyDescent="0.25">
      <c r="A1331" s="48" t="str">
        <f t="shared" si="20"/>
        <v>42214AllN/A_17SmartAC-onlyMulti</v>
      </c>
      <c r="B1331" t="s">
        <v>18</v>
      </c>
      <c r="C1331" s="35">
        <v>42214</v>
      </c>
      <c r="D1331">
        <v>17</v>
      </c>
      <c r="E1331" t="s">
        <v>32</v>
      </c>
      <c r="F1331">
        <v>3.2767487280375702</v>
      </c>
      <c r="G1331">
        <v>3.0556445719955123</v>
      </c>
      <c r="H1331">
        <v>9149</v>
      </c>
      <c r="I1331">
        <v>2.9397124249624476</v>
      </c>
      <c r="J1331">
        <v>2.8749027569820651</v>
      </c>
      <c r="K1331">
        <v>2323</v>
      </c>
      <c r="L1331">
        <v>0.33703631162643433</v>
      </c>
      <c r="M1331">
        <v>10.28569221496582</v>
      </c>
      <c r="N1331">
        <v>11472</v>
      </c>
      <c r="O1331">
        <v>6.7664407193660736E-2</v>
      </c>
      <c r="P1331">
        <v>0.25031760334968567</v>
      </c>
      <c r="Q1331">
        <v>0.29139125347137451</v>
      </c>
      <c r="R1331">
        <v>0.33703631162643433</v>
      </c>
      <c r="S1331">
        <v>0.38267594575881958</v>
      </c>
      <c r="T1331">
        <v>0.42375501990318298</v>
      </c>
      <c r="U1331" t="s">
        <v>102</v>
      </c>
      <c r="V1331" t="s">
        <v>85</v>
      </c>
      <c r="W1331">
        <v>99.076362609863281</v>
      </c>
    </row>
    <row r="1332" spans="1:23" x14ac:dyDescent="0.25">
      <c r="A1332" s="48" t="str">
        <f t="shared" si="20"/>
        <v>42214AllN/A_18AllMulti</v>
      </c>
      <c r="B1332" t="s">
        <v>18</v>
      </c>
      <c r="C1332" s="35">
        <v>42214</v>
      </c>
      <c r="D1332">
        <v>18</v>
      </c>
      <c r="E1332" t="s">
        <v>32</v>
      </c>
      <c r="F1332">
        <v>3.7844030640697279</v>
      </c>
      <c r="G1332">
        <v>2.9915859918592971</v>
      </c>
      <c r="H1332">
        <v>9149</v>
      </c>
      <c r="I1332">
        <v>3.964498997124414</v>
      </c>
      <c r="J1332">
        <v>3.0883220066526831</v>
      </c>
      <c r="K1332">
        <v>2323</v>
      </c>
      <c r="L1332">
        <v>-0.18009592592716217</v>
      </c>
      <c r="M1332">
        <v>-4.7588992118835449</v>
      </c>
      <c r="N1332">
        <v>11472</v>
      </c>
      <c r="O1332">
        <v>7.1302078664302826E-2</v>
      </c>
      <c r="P1332">
        <v>-0.27147665619850159</v>
      </c>
      <c r="Q1332">
        <v>-0.22819487750530243</v>
      </c>
      <c r="R1332">
        <v>-0.18009592592716217</v>
      </c>
      <c r="S1332">
        <v>-0.13200266659259796</v>
      </c>
      <c r="T1332">
        <v>-8.871518075466156E-2</v>
      </c>
      <c r="U1332" t="s">
        <v>18</v>
      </c>
      <c r="V1332" t="s">
        <v>85</v>
      </c>
      <c r="W1332">
        <v>96.778594970703125</v>
      </c>
    </row>
    <row r="1333" spans="1:23" x14ac:dyDescent="0.25">
      <c r="A1333" s="48" t="str">
        <f t="shared" si="20"/>
        <v>42214AllN/A_18SmartAC-onlyMulti</v>
      </c>
      <c r="B1333" t="s">
        <v>18</v>
      </c>
      <c r="C1333" s="35">
        <v>42214</v>
      </c>
      <c r="D1333">
        <v>18</v>
      </c>
      <c r="E1333" t="s">
        <v>32</v>
      </c>
      <c r="F1333">
        <v>3.7844030640697279</v>
      </c>
      <c r="G1333">
        <v>2.9915859918592971</v>
      </c>
      <c r="H1333">
        <v>9149</v>
      </c>
      <c r="I1333">
        <v>3.964498997124414</v>
      </c>
      <c r="J1333">
        <v>3.0883220066526831</v>
      </c>
      <c r="K1333">
        <v>2323</v>
      </c>
      <c r="L1333">
        <v>-0.18009592592716217</v>
      </c>
      <c r="M1333">
        <v>-4.7588992118835449</v>
      </c>
      <c r="N1333">
        <v>11472</v>
      </c>
      <c r="O1333">
        <v>7.1302078664302826E-2</v>
      </c>
      <c r="P1333">
        <v>-0.27147665619850159</v>
      </c>
      <c r="Q1333">
        <v>-0.22819487750530243</v>
      </c>
      <c r="R1333">
        <v>-0.18009592592716217</v>
      </c>
      <c r="S1333">
        <v>-0.13200266659259796</v>
      </c>
      <c r="T1333">
        <v>-8.871518075466156E-2</v>
      </c>
      <c r="U1333" t="s">
        <v>102</v>
      </c>
      <c r="V1333" t="s">
        <v>85</v>
      </c>
      <c r="W1333">
        <v>96.778594970703125</v>
      </c>
    </row>
    <row r="1334" spans="1:23" x14ac:dyDescent="0.25">
      <c r="A1334" s="48" t="str">
        <f t="shared" si="20"/>
        <v>42214AllN/A_19AllMulti</v>
      </c>
      <c r="B1334" t="s">
        <v>18</v>
      </c>
      <c r="C1334" s="35">
        <v>42214</v>
      </c>
      <c r="D1334">
        <v>19</v>
      </c>
      <c r="E1334" t="s">
        <v>32</v>
      </c>
      <c r="F1334">
        <v>4.1080245587825157</v>
      </c>
      <c r="G1334">
        <v>2.9120266244524524</v>
      </c>
      <c r="H1334">
        <v>9149</v>
      </c>
      <c r="I1334">
        <v>4.3128869243362207</v>
      </c>
      <c r="J1334">
        <v>3.0820273989225062</v>
      </c>
      <c r="K1334">
        <v>2323</v>
      </c>
      <c r="L1334">
        <v>-0.20486237108707428</v>
      </c>
      <c r="M1334">
        <v>-4.9868826866149902</v>
      </c>
      <c r="N1334">
        <v>11472</v>
      </c>
      <c r="O1334">
        <v>7.0823222398757935E-2</v>
      </c>
      <c r="P1334">
        <v>-0.29562941193580627</v>
      </c>
      <c r="Q1334">
        <v>-0.2526383101940155</v>
      </c>
      <c r="R1334">
        <v>-0.20486237108707428</v>
      </c>
      <c r="S1334">
        <v>-0.15709210932254791</v>
      </c>
      <c r="T1334">
        <v>-0.11409533023834229</v>
      </c>
      <c r="U1334" t="s">
        <v>18</v>
      </c>
      <c r="V1334" t="s">
        <v>85</v>
      </c>
      <c r="W1334">
        <v>92.036262512207031</v>
      </c>
    </row>
    <row r="1335" spans="1:23" x14ac:dyDescent="0.25">
      <c r="A1335" s="48" t="str">
        <f t="shared" si="20"/>
        <v>42214AllN/A_19SmartAC-onlyMulti</v>
      </c>
      <c r="B1335" t="s">
        <v>18</v>
      </c>
      <c r="C1335" s="35">
        <v>42214</v>
      </c>
      <c r="D1335">
        <v>19</v>
      </c>
      <c r="E1335" t="s">
        <v>32</v>
      </c>
      <c r="F1335">
        <v>4.1080245587825157</v>
      </c>
      <c r="G1335">
        <v>2.9120266244524524</v>
      </c>
      <c r="H1335">
        <v>9149</v>
      </c>
      <c r="I1335">
        <v>4.3128869243362207</v>
      </c>
      <c r="J1335">
        <v>3.0820273989225062</v>
      </c>
      <c r="K1335">
        <v>2323</v>
      </c>
      <c r="L1335">
        <v>-0.20486237108707428</v>
      </c>
      <c r="M1335">
        <v>-4.9868826866149902</v>
      </c>
      <c r="N1335">
        <v>11472</v>
      </c>
      <c r="O1335">
        <v>7.0823222398757935E-2</v>
      </c>
      <c r="P1335">
        <v>-0.29562941193580627</v>
      </c>
      <c r="Q1335">
        <v>-0.2526383101940155</v>
      </c>
      <c r="R1335">
        <v>-0.20486237108707428</v>
      </c>
      <c r="S1335">
        <v>-0.15709210932254791</v>
      </c>
      <c r="T1335">
        <v>-0.11409533023834229</v>
      </c>
      <c r="U1335" t="s">
        <v>102</v>
      </c>
      <c r="V1335" t="s">
        <v>85</v>
      </c>
      <c r="W1335">
        <v>92.036262512207031</v>
      </c>
    </row>
    <row r="1336" spans="1:23" x14ac:dyDescent="0.25">
      <c r="A1336" s="48" t="str">
        <f t="shared" si="20"/>
        <v>42214AllN/A_20AllMulti</v>
      </c>
      <c r="B1336" t="s">
        <v>18</v>
      </c>
      <c r="C1336" s="35">
        <v>42214</v>
      </c>
      <c r="D1336">
        <v>20</v>
      </c>
      <c r="E1336" t="s">
        <v>32</v>
      </c>
      <c r="F1336">
        <v>4.026093671719698</v>
      </c>
      <c r="G1336">
        <v>2.7667104078504523</v>
      </c>
      <c r="H1336">
        <v>9149</v>
      </c>
      <c r="I1336">
        <v>4.2172286407632615</v>
      </c>
      <c r="J1336">
        <v>2.9392765190406025</v>
      </c>
      <c r="K1336">
        <v>2323</v>
      </c>
      <c r="L1336">
        <v>-0.191134974360466</v>
      </c>
      <c r="M1336">
        <v>-4.7474050521850586</v>
      </c>
      <c r="N1336">
        <v>11472</v>
      </c>
      <c r="O1336">
        <v>6.7496046423912048E-2</v>
      </c>
      <c r="P1336">
        <v>-0.27763789892196655</v>
      </c>
      <c r="Q1336">
        <v>-0.23666645586490631</v>
      </c>
      <c r="R1336">
        <v>-0.191134974360466</v>
      </c>
      <c r="S1336">
        <v>-0.14560888707637787</v>
      </c>
      <c r="T1336">
        <v>-0.10463204234838486</v>
      </c>
      <c r="U1336" t="s">
        <v>18</v>
      </c>
      <c r="V1336" t="s">
        <v>85</v>
      </c>
      <c r="W1336">
        <v>86.2481689453125</v>
      </c>
    </row>
    <row r="1337" spans="1:23" x14ac:dyDescent="0.25">
      <c r="A1337" s="48" t="str">
        <f t="shared" si="20"/>
        <v>42214AllN/A_20SmartAC-onlyMulti</v>
      </c>
      <c r="B1337" t="s">
        <v>18</v>
      </c>
      <c r="C1337" s="35">
        <v>42214</v>
      </c>
      <c r="D1337">
        <v>20</v>
      </c>
      <c r="E1337" t="s">
        <v>32</v>
      </c>
      <c r="F1337">
        <v>4.026093671719698</v>
      </c>
      <c r="G1337">
        <v>2.7667104078504523</v>
      </c>
      <c r="H1337">
        <v>9149</v>
      </c>
      <c r="I1337">
        <v>4.2172286407632615</v>
      </c>
      <c r="J1337">
        <v>2.9392765190406025</v>
      </c>
      <c r="K1337">
        <v>2323</v>
      </c>
      <c r="L1337">
        <v>-0.191134974360466</v>
      </c>
      <c r="M1337">
        <v>-4.7474050521850586</v>
      </c>
      <c r="N1337">
        <v>11472</v>
      </c>
      <c r="O1337">
        <v>6.7496046423912048E-2</v>
      </c>
      <c r="P1337">
        <v>-0.27763789892196655</v>
      </c>
      <c r="Q1337">
        <v>-0.23666645586490631</v>
      </c>
      <c r="R1337">
        <v>-0.191134974360466</v>
      </c>
      <c r="S1337">
        <v>-0.14560888707637787</v>
      </c>
      <c r="T1337">
        <v>-0.10463204234838486</v>
      </c>
      <c r="U1337" t="s">
        <v>102</v>
      </c>
      <c r="V1337" t="s">
        <v>85</v>
      </c>
      <c r="W1337">
        <v>86.2481689453125</v>
      </c>
    </row>
    <row r="1338" spans="1:23" x14ac:dyDescent="0.25">
      <c r="A1338" s="48" t="str">
        <f t="shared" si="20"/>
        <v>42214AllN/A_21AllMulti</v>
      </c>
      <c r="B1338" t="s">
        <v>18</v>
      </c>
      <c r="C1338" s="35">
        <v>42214</v>
      </c>
      <c r="D1338">
        <v>21</v>
      </c>
      <c r="E1338" t="s">
        <v>32</v>
      </c>
      <c r="F1338">
        <v>3.6996043188320913</v>
      </c>
      <c r="G1338">
        <v>2.5443394625201528</v>
      </c>
      <c r="H1338">
        <v>9149</v>
      </c>
      <c r="I1338">
        <v>3.8367807763814996</v>
      </c>
      <c r="J1338">
        <v>2.6900433593515189</v>
      </c>
      <c r="K1338">
        <v>2323</v>
      </c>
      <c r="L1338">
        <v>-0.13717645406723022</v>
      </c>
      <c r="M1338">
        <v>-3.7078683376312256</v>
      </c>
      <c r="N1338">
        <v>11472</v>
      </c>
      <c r="O1338">
        <v>6.1827685683965683E-2</v>
      </c>
      <c r="P1338">
        <v>-0.21641480922698975</v>
      </c>
      <c r="Q1338">
        <v>-0.17888417840003967</v>
      </c>
      <c r="R1338">
        <v>-0.13717645406723022</v>
      </c>
      <c r="S1338">
        <v>-9.5473676919937134E-2</v>
      </c>
      <c r="T1338">
        <v>-5.7938091456890106E-2</v>
      </c>
      <c r="U1338" t="s">
        <v>18</v>
      </c>
      <c r="V1338" t="s">
        <v>85</v>
      </c>
      <c r="W1338">
        <v>81.648101806640625</v>
      </c>
    </row>
    <row r="1339" spans="1:23" x14ac:dyDescent="0.25">
      <c r="A1339" s="48" t="str">
        <f t="shared" si="20"/>
        <v>42214AllN/A_21SmartAC-onlyMulti</v>
      </c>
      <c r="B1339" t="s">
        <v>18</v>
      </c>
      <c r="C1339" s="35">
        <v>42214</v>
      </c>
      <c r="D1339">
        <v>21</v>
      </c>
      <c r="E1339" t="s">
        <v>32</v>
      </c>
      <c r="F1339">
        <v>3.6996043188320913</v>
      </c>
      <c r="G1339">
        <v>2.5443394625201528</v>
      </c>
      <c r="H1339">
        <v>9149</v>
      </c>
      <c r="I1339">
        <v>3.8367807763814996</v>
      </c>
      <c r="J1339">
        <v>2.6900433593515189</v>
      </c>
      <c r="K1339">
        <v>2323</v>
      </c>
      <c r="L1339">
        <v>-0.13717645406723022</v>
      </c>
      <c r="M1339">
        <v>-3.7078683376312256</v>
      </c>
      <c r="N1339">
        <v>11472</v>
      </c>
      <c r="O1339">
        <v>6.1827685683965683E-2</v>
      </c>
      <c r="P1339">
        <v>-0.21641480922698975</v>
      </c>
      <c r="Q1339">
        <v>-0.17888417840003967</v>
      </c>
      <c r="R1339">
        <v>-0.13717645406723022</v>
      </c>
      <c r="S1339">
        <v>-9.5473676919937134E-2</v>
      </c>
      <c r="T1339">
        <v>-5.7938091456890106E-2</v>
      </c>
      <c r="U1339" t="s">
        <v>102</v>
      </c>
      <c r="V1339" t="s">
        <v>85</v>
      </c>
      <c r="W1339">
        <v>81.648101806640625</v>
      </c>
    </row>
    <row r="1340" spans="1:23" x14ac:dyDescent="0.25">
      <c r="A1340" s="48" t="str">
        <f t="shared" si="20"/>
        <v>42214AllN/A_22AllMulti</v>
      </c>
      <c r="B1340" t="s">
        <v>18</v>
      </c>
      <c r="C1340" s="35">
        <v>42214</v>
      </c>
      <c r="D1340">
        <v>22</v>
      </c>
      <c r="E1340" t="s">
        <v>32</v>
      </c>
      <c r="F1340">
        <v>3.3678754299045313</v>
      </c>
      <c r="G1340">
        <v>2.3592869901866007</v>
      </c>
      <c r="H1340">
        <v>9149</v>
      </c>
      <c r="I1340">
        <v>3.5213285530990639</v>
      </c>
      <c r="J1340">
        <v>2.5327935206540513</v>
      </c>
      <c r="K1340">
        <v>2323</v>
      </c>
      <c r="L1340">
        <v>-0.15345312654972076</v>
      </c>
      <c r="M1340">
        <v>-4.5563774108886719</v>
      </c>
      <c r="N1340">
        <v>11472</v>
      </c>
      <c r="O1340">
        <v>5.8051116764545441E-2</v>
      </c>
      <c r="P1340">
        <v>-0.22785143554210663</v>
      </c>
      <c r="Q1340">
        <v>-0.19261324405670166</v>
      </c>
      <c r="R1340">
        <v>-0.15345312654972076</v>
      </c>
      <c r="S1340">
        <v>-0.11429765075445175</v>
      </c>
      <c r="T1340">
        <v>-7.90548175573349E-2</v>
      </c>
      <c r="U1340" t="s">
        <v>18</v>
      </c>
      <c r="V1340" t="s">
        <v>85</v>
      </c>
      <c r="W1340">
        <v>78.273971557617187</v>
      </c>
    </row>
    <row r="1341" spans="1:23" x14ac:dyDescent="0.25">
      <c r="A1341" s="48" t="str">
        <f t="shared" si="20"/>
        <v>42214AllN/A_22SmartAC-onlyMulti</v>
      </c>
      <c r="B1341" t="s">
        <v>18</v>
      </c>
      <c r="C1341" s="35">
        <v>42214</v>
      </c>
      <c r="D1341">
        <v>22</v>
      </c>
      <c r="E1341" t="s">
        <v>32</v>
      </c>
      <c r="F1341">
        <v>3.3678754299045313</v>
      </c>
      <c r="G1341">
        <v>2.3592869901866007</v>
      </c>
      <c r="H1341">
        <v>9149</v>
      </c>
      <c r="I1341">
        <v>3.5213285530990639</v>
      </c>
      <c r="J1341">
        <v>2.5327935206540513</v>
      </c>
      <c r="K1341">
        <v>2323</v>
      </c>
      <c r="L1341">
        <v>-0.15345312654972076</v>
      </c>
      <c r="M1341">
        <v>-4.5563774108886719</v>
      </c>
      <c r="N1341">
        <v>11472</v>
      </c>
      <c r="O1341">
        <v>5.8051116764545441E-2</v>
      </c>
      <c r="P1341">
        <v>-0.22785143554210663</v>
      </c>
      <c r="Q1341">
        <v>-0.19261324405670166</v>
      </c>
      <c r="R1341">
        <v>-0.15345312654972076</v>
      </c>
      <c r="S1341">
        <v>-0.11429765075445175</v>
      </c>
      <c r="T1341">
        <v>-7.90548175573349E-2</v>
      </c>
      <c r="U1341" t="s">
        <v>102</v>
      </c>
      <c r="V1341" t="s">
        <v>85</v>
      </c>
      <c r="W1341">
        <v>78.273971557617187</v>
      </c>
    </row>
    <row r="1342" spans="1:23" x14ac:dyDescent="0.25">
      <c r="A1342" s="48" t="str">
        <f t="shared" si="20"/>
        <v>42214AllN/A_23AllMulti</v>
      </c>
      <c r="B1342" t="s">
        <v>18</v>
      </c>
      <c r="C1342" s="35">
        <v>42214</v>
      </c>
      <c r="D1342">
        <v>23</v>
      </c>
      <c r="E1342" t="s">
        <v>32</v>
      </c>
      <c r="F1342">
        <v>2.8006308978884382</v>
      </c>
      <c r="G1342">
        <v>2.121366322351955</v>
      </c>
      <c r="H1342">
        <v>9149</v>
      </c>
      <c r="I1342">
        <v>2.9109465984321616</v>
      </c>
      <c r="J1342">
        <v>2.2087867343765919</v>
      </c>
      <c r="K1342">
        <v>2323</v>
      </c>
      <c r="L1342">
        <v>-0.11031570285558701</v>
      </c>
      <c r="M1342">
        <v>-3.9389588832855225</v>
      </c>
      <c r="N1342">
        <v>11472</v>
      </c>
      <c r="O1342">
        <v>5.0912350416183472E-2</v>
      </c>
      <c r="P1342">
        <v>-0.1755649745464325</v>
      </c>
      <c r="Q1342">
        <v>-0.14466015994548798</v>
      </c>
      <c r="R1342">
        <v>-0.11031570285558701</v>
      </c>
      <c r="S1342">
        <v>-7.5975321233272552E-2</v>
      </c>
      <c r="T1342">
        <v>-4.5066434890031815E-2</v>
      </c>
      <c r="U1342" t="s">
        <v>18</v>
      </c>
      <c r="V1342" t="s">
        <v>85</v>
      </c>
      <c r="W1342">
        <v>76.208595275878906</v>
      </c>
    </row>
    <row r="1343" spans="1:23" x14ac:dyDescent="0.25">
      <c r="A1343" s="48" t="str">
        <f t="shared" si="20"/>
        <v>42214AllN/A_23SmartAC-onlyMulti</v>
      </c>
      <c r="B1343" t="s">
        <v>18</v>
      </c>
      <c r="C1343" s="35">
        <v>42214</v>
      </c>
      <c r="D1343">
        <v>23</v>
      </c>
      <c r="E1343" t="s">
        <v>32</v>
      </c>
      <c r="F1343">
        <v>2.8006308978884382</v>
      </c>
      <c r="G1343">
        <v>2.121366322351955</v>
      </c>
      <c r="H1343">
        <v>9149</v>
      </c>
      <c r="I1343">
        <v>2.9109465984321616</v>
      </c>
      <c r="J1343">
        <v>2.2087867343765919</v>
      </c>
      <c r="K1343">
        <v>2323</v>
      </c>
      <c r="L1343">
        <v>-0.11031570285558701</v>
      </c>
      <c r="M1343">
        <v>-3.9389588832855225</v>
      </c>
      <c r="N1343">
        <v>11472</v>
      </c>
      <c r="O1343">
        <v>5.0912350416183472E-2</v>
      </c>
      <c r="P1343">
        <v>-0.1755649745464325</v>
      </c>
      <c r="Q1343">
        <v>-0.14466015994548798</v>
      </c>
      <c r="R1343">
        <v>-0.11031570285558701</v>
      </c>
      <c r="S1343">
        <v>-7.5975321233272552E-2</v>
      </c>
      <c r="T1343">
        <v>-4.5066434890031815E-2</v>
      </c>
      <c r="U1343" t="s">
        <v>102</v>
      </c>
      <c r="V1343" t="s">
        <v>85</v>
      </c>
      <c r="W1343">
        <v>76.208595275878906</v>
      </c>
    </row>
    <row r="1344" spans="1:23" x14ac:dyDescent="0.25">
      <c r="A1344" s="48" t="str">
        <f t="shared" si="20"/>
        <v>42214AllN/A_24AllMulti</v>
      </c>
      <c r="B1344" t="s">
        <v>18</v>
      </c>
      <c r="C1344" s="35">
        <v>42214</v>
      </c>
      <c r="D1344">
        <v>24</v>
      </c>
      <c r="E1344" t="s">
        <v>32</v>
      </c>
      <c r="F1344">
        <v>2.2459187187402829</v>
      </c>
      <c r="G1344">
        <v>1.8479042579126126</v>
      </c>
      <c r="H1344">
        <v>9149</v>
      </c>
      <c r="I1344">
        <v>2.3559963413203855</v>
      </c>
      <c r="J1344">
        <v>1.9614158672005011</v>
      </c>
      <c r="K1344">
        <v>2323</v>
      </c>
      <c r="L1344">
        <v>-0.1100776195526123</v>
      </c>
      <c r="M1344">
        <v>-4.9012289047241211</v>
      </c>
      <c r="N1344">
        <v>11472</v>
      </c>
      <c r="O1344">
        <v>4.5048322528600693E-2</v>
      </c>
      <c r="P1344">
        <v>-0.16781154274940491</v>
      </c>
      <c r="Q1344">
        <v>-0.14046631753444672</v>
      </c>
      <c r="R1344">
        <v>-0.1100776195526123</v>
      </c>
      <c r="S1344">
        <v>-7.9692527651786804E-2</v>
      </c>
      <c r="T1344">
        <v>-5.2343688905239105E-2</v>
      </c>
      <c r="U1344" t="s">
        <v>18</v>
      </c>
      <c r="V1344" t="s">
        <v>85</v>
      </c>
      <c r="W1344">
        <v>74.886070251464844</v>
      </c>
    </row>
    <row r="1345" spans="1:23" x14ac:dyDescent="0.25">
      <c r="A1345" s="48" t="str">
        <f t="shared" si="20"/>
        <v>42214AllN/A_24SmartAC-onlyMulti</v>
      </c>
      <c r="B1345" t="s">
        <v>18</v>
      </c>
      <c r="C1345" s="35">
        <v>42214</v>
      </c>
      <c r="D1345">
        <v>24</v>
      </c>
      <c r="E1345" t="s">
        <v>32</v>
      </c>
      <c r="F1345">
        <v>2.2459187187402829</v>
      </c>
      <c r="G1345">
        <v>1.8479042579126126</v>
      </c>
      <c r="H1345">
        <v>9149</v>
      </c>
      <c r="I1345">
        <v>2.3559963413203855</v>
      </c>
      <c r="J1345">
        <v>1.9614158672005011</v>
      </c>
      <c r="K1345">
        <v>2323</v>
      </c>
      <c r="L1345">
        <v>-0.1100776195526123</v>
      </c>
      <c r="M1345">
        <v>-4.9012289047241211</v>
      </c>
      <c r="N1345">
        <v>11472</v>
      </c>
      <c r="O1345">
        <v>4.5048322528600693E-2</v>
      </c>
      <c r="P1345">
        <v>-0.16781154274940491</v>
      </c>
      <c r="Q1345">
        <v>-0.14046631753444672</v>
      </c>
      <c r="R1345">
        <v>-0.1100776195526123</v>
      </c>
      <c r="S1345">
        <v>-7.9692527651786804E-2</v>
      </c>
      <c r="T1345">
        <v>-5.2343688905239105E-2</v>
      </c>
      <c r="U1345" t="s">
        <v>102</v>
      </c>
      <c r="V1345" t="s">
        <v>85</v>
      </c>
      <c r="W1345">
        <v>74.886070251464844</v>
      </c>
    </row>
    <row r="1346" spans="1:23" x14ac:dyDescent="0.25">
      <c r="A1346" s="48" t="str">
        <f t="shared" ref="A1346:A1409" si="21">CONCATENATE(C1346,B1346,E1346,"_",D1346,U1346,V1346)</f>
        <v>42231AllN/A_1AllMulti</v>
      </c>
      <c r="B1346" t="s">
        <v>18</v>
      </c>
      <c r="C1346" s="35">
        <v>42231</v>
      </c>
      <c r="D1346">
        <v>1</v>
      </c>
      <c r="E1346" t="s">
        <v>32</v>
      </c>
      <c r="F1346">
        <v>1.2546455567619248</v>
      </c>
      <c r="G1346">
        <v>1.2235320974092172</v>
      </c>
      <c r="H1346">
        <v>12311</v>
      </c>
      <c r="I1346">
        <v>1.2812743026535005</v>
      </c>
      <c r="J1346">
        <v>1.2761268449558429</v>
      </c>
      <c r="K1346">
        <v>3119</v>
      </c>
      <c r="L1346">
        <v>-2.6628745719790459E-2</v>
      </c>
      <c r="M1346">
        <v>-2.1224117279052734</v>
      </c>
      <c r="N1346">
        <v>15430</v>
      </c>
      <c r="O1346">
        <v>2.5371706113219261E-2</v>
      </c>
      <c r="P1346">
        <v>-5.9145122766494751E-2</v>
      </c>
      <c r="Q1346">
        <v>-4.3743990361690521E-2</v>
      </c>
      <c r="R1346">
        <v>-2.6628745719790459E-2</v>
      </c>
      <c r="S1346">
        <v>-9.5155294984579086E-3</v>
      </c>
      <c r="T1346">
        <v>5.8876327238976955E-3</v>
      </c>
      <c r="U1346" t="s">
        <v>18</v>
      </c>
      <c r="V1346" t="s">
        <v>85</v>
      </c>
      <c r="W1346">
        <v>67.612052917480469</v>
      </c>
    </row>
    <row r="1347" spans="1:23" x14ac:dyDescent="0.25">
      <c r="A1347" s="48" t="str">
        <f t="shared" si="21"/>
        <v>42231AllN/A_2AllMulti</v>
      </c>
      <c r="B1347" t="s">
        <v>18</v>
      </c>
      <c r="C1347" s="35">
        <v>42231</v>
      </c>
      <c r="D1347">
        <v>2</v>
      </c>
      <c r="E1347" t="s">
        <v>32</v>
      </c>
      <c r="F1347">
        <v>1.1002377793173592</v>
      </c>
      <c r="G1347">
        <v>1.1243591075073771</v>
      </c>
      <c r="H1347">
        <v>12311</v>
      </c>
      <c r="I1347">
        <v>1.1296972778568009</v>
      </c>
      <c r="J1347">
        <v>1.1962512096653715</v>
      </c>
      <c r="K1347">
        <v>3119</v>
      </c>
      <c r="L1347">
        <v>-2.9459498822689056E-2</v>
      </c>
      <c r="M1347">
        <v>-2.6775574684143066</v>
      </c>
      <c r="N1347">
        <v>15430</v>
      </c>
      <c r="O1347">
        <v>2.3695856332778931E-2</v>
      </c>
      <c r="P1347">
        <v>-5.9828110039234161E-2</v>
      </c>
      <c r="Q1347">
        <v>-4.5444250106811523E-2</v>
      </c>
      <c r="R1347">
        <v>-2.9459498822689056E-2</v>
      </c>
      <c r="S1347">
        <v>-1.3476643711328506E-2</v>
      </c>
      <c r="T1347">
        <v>9.0911064762622118E-4</v>
      </c>
      <c r="U1347" t="s">
        <v>18</v>
      </c>
      <c r="V1347" t="s">
        <v>85</v>
      </c>
      <c r="W1347">
        <v>66.038497924804688</v>
      </c>
    </row>
    <row r="1348" spans="1:23" x14ac:dyDescent="0.25">
      <c r="A1348" s="48" t="str">
        <f t="shared" si="21"/>
        <v>42231AllN/A_3AllMulti</v>
      </c>
      <c r="B1348" t="s">
        <v>18</v>
      </c>
      <c r="C1348" s="35">
        <v>42231</v>
      </c>
      <c r="D1348">
        <v>3</v>
      </c>
      <c r="E1348" t="s">
        <v>32</v>
      </c>
      <c r="F1348">
        <v>1.0015275460865645</v>
      </c>
      <c r="G1348">
        <v>1.0262695818767744</v>
      </c>
      <c r="H1348">
        <v>12311</v>
      </c>
      <c r="I1348">
        <v>1.0365825019795483</v>
      </c>
      <c r="J1348">
        <v>1.1125990510886525</v>
      </c>
      <c r="K1348">
        <v>3119</v>
      </c>
      <c r="L1348">
        <v>-3.5054955631494522E-2</v>
      </c>
      <c r="M1348">
        <v>-3.5001490116119385</v>
      </c>
      <c r="N1348">
        <v>15430</v>
      </c>
      <c r="O1348">
        <v>2.1964389830827713E-2</v>
      </c>
      <c r="P1348">
        <v>-6.320451945066452E-2</v>
      </c>
      <c r="Q1348">
        <v>-4.9871694296598434E-2</v>
      </c>
      <c r="R1348">
        <v>-3.5054955631494522E-2</v>
      </c>
      <c r="S1348">
        <v>-2.0239975303411484E-2</v>
      </c>
      <c r="T1348">
        <v>-6.9053936749696732E-3</v>
      </c>
      <c r="U1348" t="s">
        <v>18</v>
      </c>
      <c r="V1348" t="s">
        <v>85</v>
      </c>
      <c r="W1348">
        <v>65.478416442871094</v>
      </c>
    </row>
    <row r="1349" spans="1:23" x14ac:dyDescent="0.25">
      <c r="A1349" s="48" t="str">
        <f t="shared" si="21"/>
        <v>42231AllN/A_4AllMulti</v>
      </c>
      <c r="B1349" t="s">
        <v>18</v>
      </c>
      <c r="C1349" s="35">
        <v>42231</v>
      </c>
      <c r="D1349">
        <v>4</v>
      </c>
      <c r="E1349" t="s">
        <v>32</v>
      </c>
      <c r="F1349">
        <v>0.93799945777825722</v>
      </c>
      <c r="G1349">
        <v>0.93262125798929907</v>
      </c>
      <c r="H1349">
        <v>12311</v>
      </c>
      <c r="I1349">
        <v>0.97083645487741765</v>
      </c>
      <c r="J1349">
        <v>1.0007049840851971</v>
      </c>
      <c r="K1349">
        <v>3119</v>
      </c>
      <c r="L1349">
        <v>-3.2836996018886566E-2</v>
      </c>
      <c r="M1349">
        <v>-3.5007479190826416</v>
      </c>
      <c r="N1349">
        <v>15430</v>
      </c>
      <c r="O1349">
        <v>1.9791882485151291E-2</v>
      </c>
      <c r="P1349">
        <v>-5.8202274143695831E-2</v>
      </c>
      <c r="Q1349">
        <v>-4.6188205480575562E-2</v>
      </c>
      <c r="R1349">
        <v>-3.2836996018886566E-2</v>
      </c>
      <c r="S1349">
        <v>-1.9487371668219566E-2</v>
      </c>
      <c r="T1349">
        <v>-7.4717192910611629E-3</v>
      </c>
      <c r="U1349" t="s">
        <v>18</v>
      </c>
      <c r="V1349" t="s">
        <v>85</v>
      </c>
      <c r="W1349">
        <v>64.465843200683594</v>
      </c>
    </row>
    <row r="1350" spans="1:23" x14ac:dyDescent="0.25">
      <c r="A1350" s="48" t="str">
        <f t="shared" si="21"/>
        <v>42231AllN/A_5AllMulti</v>
      </c>
      <c r="B1350" t="s">
        <v>18</v>
      </c>
      <c r="C1350" s="35">
        <v>42231</v>
      </c>
      <c r="D1350">
        <v>5</v>
      </c>
      <c r="E1350" t="s">
        <v>32</v>
      </c>
      <c r="F1350">
        <v>0.90655471443154234</v>
      </c>
      <c r="G1350">
        <v>0.86012752541273829</v>
      </c>
      <c r="H1350">
        <v>12311</v>
      </c>
      <c r="I1350">
        <v>0.95301480898794599</v>
      </c>
      <c r="J1350">
        <v>0.96535587430127756</v>
      </c>
      <c r="K1350">
        <v>3119</v>
      </c>
      <c r="L1350">
        <v>-4.6460095793008804E-2</v>
      </c>
      <c r="M1350">
        <v>-5.1249079704284668</v>
      </c>
      <c r="N1350">
        <v>15430</v>
      </c>
      <c r="O1350">
        <v>1.8944120034575462E-2</v>
      </c>
      <c r="P1350">
        <v>-7.0738881826400757E-2</v>
      </c>
      <c r="Q1350">
        <v>-5.9239421039819717E-2</v>
      </c>
      <c r="R1350">
        <v>-4.6460095793008804E-2</v>
      </c>
      <c r="S1350">
        <v>-3.3682286739349365E-2</v>
      </c>
      <c r="T1350">
        <v>-2.2181311622262001E-2</v>
      </c>
      <c r="U1350" t="s">
        <v>18</v>
      </c>
      <c r="V1350" t="s">
        <v>85</v>
      </c>
      <c r="W1350">
        <v>63.470836639404297</v>
      </c>
    </row>
    <row r="1351" spans="1:23" x14ac:dyDescent="0.25">
      <c r="A1351" s="48" t="str">
        <f t="shared" si="21"/>
        <v>42231AllN/A_6AllMulti</v>
      </c>
      <c r="B1351" t="s">
        <v>18</v>
      </c>
      <c r="C1351" s="35">
        <v>42231</v>
      </c>
      <c r="D1351">
        <v>6</v>
      </c>
      <c r="E1351" t="s">
        <v>32</v>
      </c>
      <c r="F1351">
        <v>0.91484544166308301</v>
      </c>
      <c r="G1351">
        <v>0.85897965489029438</v>
      </c>
      <c r="H1351">
        <v>12311</v>
      </c>
      <c r="I1351">
        <v>0.94326804933642805</v>
      </c>
      <c r="J1351">
        <v>0.91629617549077647</v>
      </c>
      <c r="K1351">
        <v>3119</v>
      </c>
      <c r="L1351">
        <v>-2.8422607108950615E-2</v>
      </c>
      <c r="M1351">
        <v>-3.106820821762085</v>
      </c>
      <c r="N1351">
        <v>15430</v>
      </c>
      <c r="O1351">
        <v>1.8141727894544601E-2</v>
      </c>
      <c r="P1351">
        <v>-5.1673047244548798E-2</v>
      </c>
      <c r="Q1351">
        <v>-4.066065326333046E-2</v>
      </c>
      <c r="R1351">
        <v>-2.8422607108950615E-2</v>
      </c>
      <c r="S1351">
        <v>-1.6186011955142021E-2</v>
      </c>
      <c r="T1351">
        <v>-5.1721688359975815E-3</v>
      </c>
      <c r="U1351" t="s">
        <v>18</v>
      </c>
      <c r="V1351" t="s">
        <v>85</v>
      </c>
      <c r="W1351">
        <v>63.159687042236328</v>
      </c>
    </row>
    <row r="1352" spans="1:23" x14ac:dyDescent="0.25">
      <c r="A1352" s="48" t="str">
        <f t="shared" si="21"/>
        <v>42231AllN/A_7AllMulti</v>
      </c>
      <c r="B1352" t="s">
        <v>18</v>
      </c>
      <c r="C1352" s="35">
        <v>42231</v>
      </c>
      <c r="D1352">
        <v>7</v>
      </c>
      <c r="E1352" t="s">
        <v>32</v>
      </c>
      <c r="F1352">
        <v>0.96541697596495912</v>
      </c>
      <c r="G1352">
        <v>0.8737382242312699</v>
      </c>
      <c r="H1352">
        <v>12311</v>
      </c>
      <c r="I1352">
        <v>1.0007790346046919</v>
      </c>
      <c r="J1352">
        <v>0.96641139836806444</v>
      </c>
      <c r="K1352">
        <v>3119</v>
      </c>
      <c r="L1352">
        <v>-3.5362057387828827E-2</v>
      </c>
      <c r="M1352">
        <v>-3.6628792285919189</v>
      </c>
      <c r="N1352">
        <v>15430</v>
      </c>
      <c r="O1352">
        <v>1.9011847674846649E-2</v>
      </c>
      <c r="P1352">
        <v>-5.9727642685174942E-2</v>
      </c>
      <c r="Q1352">
        <v>-4.8187069594860077E-2</v>
      </c>
      <c r="R1352">
        <v>-3.5362057387828827E-2</v>
      </c>
      <c r="S1352">
        <v>-2.2538566961884499E-2</v>
      </c>
      <c r="T1352">
        <v>-1.0996473021805286E-2</v>
      </c>
      <c r="U1352" t="s">
        <v>18</v>
      </c>
      <c r="V1352" t="s">
        <v>85</v>
      </c>
      <c r="W1352">
        <v>66.140571594238281</v>
      </c>
    </row>
    <row r="1353" spans="1:23" x14ac:dyDescent="0.25">
      <c r="A1353" s="48" t="str">
        <f t="shared" si="21"/>
        <v>42231AllN/A_8AllMulti</v>
      </c>
      <c r="B1353" t="s">
        <v>18</v>
      </c>
      <c r="C1353" s="35">
        <v>42231</v>
      </c>
      <c r="D1353">
        <v>8</v>
      </c>
      <c r="E1353" t="s">
        <v>32</v>
      </c>
      <c r="F1353">
        <v>0.98782821109076058</v>
      </c>
      <c r="G1353">
        <v>0.94084335518831541</v>
      </c>
      <c r="H1353">
        <v>12311</v>
      </c>
      <c r="I1353">
        <v>1.0519923530209907</v>
      </c>
      <c r="J1353">
        <v>1.0391126943698192</v>
      </c>
      <c r="K1353">
        <v>3119</v>
      </c>
      <c r="L1353">
        <v>-6.4164139330387115E-2</v>
      </c>
      <c r="M1353">
        <v>-6.4954757690429687</v>
      </c>
      <c r="N1353">
        <v>15430</v>
      </c>
      <c r="O1353">
        <v>2.0447209477424622E-2</v>
      </c>
      <c r="P1353">
        <v>-9.0369284152984619E-2</v>
      </c>
      <c r="Q1353">
        <v>-7.7957421541213989E-2</v>
      </c>
      <c r="R1353">
        <v>-6.4164139330387115E-2</v>
      </c>
      <c r="S1353">
        <v>-5.0372496247291565E-2</v>
      </c>
      <c r="T1353">
        <v>-3.7958994507789612E-2</v>
      </c>
      <c r="U1353" t="s">
        <v>18</v>
      </c>
      <c r="V1353" t="s">
        <v>85</v>
      </c>
      <c r="W1353">
        <v>71.123916625976563</v>
      </c>
    </row>
    <row r="1354" spans="1:23" x14ac:dyDescent="0.25">
      <c r="A1354" s="48" t="str">
        <f t="shared" si="21"/>
        <v>42231AllN/A_9AllMulti</v>
      </c>
      <c r="B1354" t="s">
        <v>18</v>
      </c>
      <c r="C1354" s="35">
        <v>42231</v>
      </c>
      <c r="D1354">
        <v>9</v>
      </c>
      <c r="E1354" t="s">
        <v>32</v>
      </c>
      <c r="F1354">
        <v>0.96993897008930829</v>
      </c>
      <c r="G1354">
        <v>1.1279116985086048</v>
      </c>
      <c r="H1354">
        <v>12311</v>
      </c>
      <c r="I1354">
        <v>1.0319558648582916</v>
      </c>
      <c r="J1354">
        <v>1.1679661578687053</v>
      </c>
      <c r="K1354">
        <v>3119</v>
      </c>
      <c r="L1354">
        <v>-6.2016893178224564E-2</v>
      </c>
      <c r="M1354">
        <v>-6.3938965797424316</v>
      </c>
      <c r="N1354">
        <v>15430</v>
      </c>
      <c r="O1354">
        <v>2.3253029212355614E-2</v>
      </c>
      <c r="P1354">
        <v>-9.1817975044250488E-2</v>
      </c>
      <c r="Q1354">
        <v>-7.7702924609184265E-2</v>
      </c>
      <c r="R1354">
        <v>-6.2016893178224564E-2</v>
      </c>
      <c r="S1354">
        <v>-4.6332724392414093E-2</v>
      </c>
      <c r="T1354">
        <v>-3.2215811312198639E-2</v>
      </c>
      <c r="U1354" t="s">
        <v>18</v>
      </c>
      <c r="V1354" t="s">
        <v>85</v>
      </c>
      <c r="W1354">
        <v>76.721000671386719</v>
      </c>
    </row>
    <row r="1355" spans="1:23" x14ac:dyDescent="0.25">
      <c r="A1355" s="48" t="str">
        <f t="shared" si="21"/>
        <v>42231AllN/A_10AllMulti</v>
      </c>
      <c r="B1355" t="s">
        <v>18</v>
      </c>
      <c r="C1355" s="35">
        <v>42231</v>
      </c>
      <c r="D1355">
        <v>10</v>
      </c>
      <c r="E1355" t="s">
        <v>32</v>
      </c>
      <c r="F1355">
        <v>0.9019793446572123</v>
      </c>
      <c r="G1355">
        <v>1.4515468577183641</v>
      </c>
      <c r="H1355">
        <v>12311</v>
      </c>
      <c r="I1355">
        <v>0.94158097852951539</v>
      </c>
      <c r="J1355">
        <v>1.5100810540481764</v>
      </c>
      <c r="K1355">
        <v>3119</v>
      </c>
      <c r="L1355">
        <v>-3.9601635187864304E-2</v>
      </c>
      <c r="M1355">
        <v>-4.3905258178710938</v>
      </c>
      <c r="N1355">
        <v>15430</v>
      </c>
      <c r="O1355">
        <v>3.0037658289074898E-2</v>
      </c>
      <c r="P1355">
        <v>-7.8097894787788391E-2</v>
      </c>
      <c r="Q1355">
        <v>-5.9864439070224762E-2</v>
      </c>
      <c r="R1355">
        <v>-3.9601635187864304E-2</v>
      </c>
      <c r="S1355">
        <v>-1.9341234117746353E-2</v>
      </c>
      <c r="T1355">
        <v>-1.1053723283112049E-3</v>
      </c>
      <c r="U1355" t="s">
        <v>18</v>
      </c>
      <c r="V1355" t="s">
        <v>85</v>
      </c>
      <c r="W1355">
        <v>82.144332885742188</v>
      </c>
    </row>
    <row r="1356" spans="1:23" x14ac:dyDescent="0.25">
      <c r="A1356" s="48" t="str">
        <f t="shared" si="21"/>
        <v>42231AllN/A_11AllMulti</v>
      </c>
      <c r="B1356" t="s">
        <v>18</v>
      </c>
      <c r="C1356" s="35">
        <v>42231</v>
      </c>
      <c r="D1356">
        <v>11</v>
      </c>
      <c r="E1356" t="s">
        <v>32</v>
      </c>
      <c r="F1356">
        <v>0.84547664206286988</v>
      </c>
      <c r="G1356">
        <v>1.7824142131714662</v>
      </c>
      <c r="H1356">
        <v>12311</v>
      </c>
      <c r="I1356">
        <v>0.88889134858707186</v>
      </c>
      <c r="J1356">
        <v>1.9048214149285951</v>
      </c>
      <c r="K1356">
        <v>3119</v>
      </c>
      <c r="L1356">
        <v>-4.3414708226919174E-2</v>
      </c>
      <c r="M1356">
        <v>-5.1349387168884277</v>
      </c>
      <c r="N1356">
        <v>15430</v>
      </c>
      <c r="O1356">
        <v>3.770100325345993E-2</v>
      </c>
      <c r="P1356">
        <v>-9.1732315719127655E-2</v>
      </c>
      <c r="Q1356">
        <v>-6.8847052752971649E-2</v>
      </c>
      <c r="R1356">
        <v>-4.3414708226919174E-2</v>
      </c>
      <c r="S1356">
        <v>-1.7985381186008453E-2</v>
      </c>
      <c r="T1356">
        <v>4.9028974026441574E-3</v>
      </c>
      <c r="U1356" t="s">
        <v>18</v>
      </c>
      <c r="V1356" t="s">
        <v>85</v>
      </c>
      <c r="W1356">
        <v>86.407585144042969</v>
      </c>
    </row>
    <row r="1357" spans="1:23" x14ac:dyDescent="0.25">
      <c r="A1357" s="48" t="str">
        <f t="shared" si="21"/>
        <v>42231AllN/A_12AllMulti</v>
      </c>
      <c r="B1357" t="s">
        <v>18</v>
      </c>
      <c r="C1357" s="35">
        <v>42231</v>
      </c>
      <c r="D1357">
        <v>12</v>
      </c>
      <c r="E1357" t="s">
        <v>32</v>
      </c>
      <c r="F1357">
        <v>0.8489280552951709</v>
      </c>
      <c r="G1357">
        <v>2.0458730182229106</v>
      </c>
      <c r="H1357">
        <v>12311</v>
      </c>
      <c r="I1357">
        <v>0.90864092547484432</v>
      </c>
      <c r="J1357">
        <v>2.2428533741789369</v>
      </c>
      <c r="K1357">
        <v>3119</v>
      </c>
      <c r="L1357">
        <v>-5.9712871909141541E-2</v>
      </c>
      <c r="M1357">
        <v>-7.0339140892028809</v>
      </c>
      <c r="N1357">
        <v>15430</v>
      </c>
      <c r="O1357">
        <v>4.4190611690282822E-2</v>
      </c>
      <c r="P1357">
        <v>-0.11634755879640579</v>
      </c>
      <c r="Q1357">
        <v>-8.9522972702980042E-2</v>
      </c>
      <c r="R1357">
        <v>-5.9712871909141541E-2</v>
      </c>
      <c r="S1357">
        <v>-2.9906304553151131E-2</v>
      </c>
      <c r="T1357">
        <v>-3.0781838577240705E-3</v>
      </c>
      <c r="U1357" t="s">
        <v>18</v>
      </c>
      <c r="V1357" t="s">
        <v>85</v>
      </c>
      <c r="W1357">
        <v>89.864936828613281</v>
      </c>
    </row>
    <row r="1358" spans="1:23" x14ac:dyDescent="0.25">
      <c r="A1358" s="48" t="str">
        <f t="shared" si="21"/>
        <v>42231AllN/A_13AllMulti</v>
      </c>
      <c r="B1358" t="s">
        <v>18</v>
      </c>
      <c r="C1358" s="35">
        <v>42231</v>
      </c>
      <c r="D1358">
        <v>13</v>
      </c>
      <c r="E1358" t="s">
        <v>32</v>
      </c>
      <c r="F1358">
        <v>0.96470844319463367</v>
      </c>
      <c r="G1358">
        <v>2.2646177093799404</v>
      </c>
      <c r="H1358">
        <v>12311</v>
      </c>
      <c r="I1358">
        <v>1.0170796508014075</v>
      </c>
      <c r="J1358">
        <v>2.4554229538011429</v>
      </c>
      <c r="K1358">
        <v>3119</v>
      </c>
      <c r="L1358">
        <v>-5.2371207624673843E-2</v>
      </c>
      <c r="M1358">
        <v>-5.428708553314209</v>
      </c>
      <c r="N1358">
        <v>15430</v>
      </c>
      <c r="O1358">
        <v>4.8472695052623749E-2</v>
      </c>
      <c r="P1358">
        <v>-0.11449381709098816</v>
      </c>
      <c r="Q1358">
        <v>-8.5069917142391205E-2</v>
      </c>
      <c r="R1358">
        <v>-5.2371207624673843E-2</v>
      </c>
      <c r="S1358">
        <v>-1.9676374271512032E-2</v>
      </c>
      <c r="T1358">
        <v>9.751398116350174E-3</v>
      </c>
      <c r="U1358" t="s">
        <v>18</v>
      </c>
      <c r="V1358" t="s">
        <v>85</v>
      </c>
      <c r="W1358">
        <v>92.579452514648438</v>
      </c>
    </row>
    <row r="1359" spans="1:23" x14ac:dyDescent="0.25">
      <c r="A1359" s="48" t="str">
        <f t="shared" si="21"/>
        <v>42231AllN/A_14AllMulti</v>
      </c>
      <c r="B1359" t="s">
        <v>18</v>
      </c>
      <c r="C1359" s="35">
        <v>42231</v>
      </c>
      <c r="D1359">
        <v>14</v>
      </c>
      <c r="E1359" t="s">
        <v>32</v>
      </c>
      <c r="F1359">
        <v>1.2288377215494726</v>
      </c>
      <c r="G1359">
        <v>2.396343575580822</v>
      </c>
      <c r="H1359">
        <v>12311</v>
      </c>
      <c r="I1359">
        <v>1.2320026573426484</v>
      </c>
      <c r="J1359">
        <v>2.5386934022837262</v>
      </c>
      <c r="K1359">
        <v>3119</v>
      </c>
      <c r="L1359">
        <v>-3.1649358570575714E-3</v>
      </c>
      <c r="M1359">
        <v>-0.25755521655082703</v>
      </c>
      <c r="N1359">
        <v>15430</v>
      </c>
      <c r="O1359">
        <v>5.0326988101005554E-2</v>
      </c>
      <c r="P1359">
        <v>-6.7664004862308502E-2</v>
      </c>
      <c r="Q1359">
        <v>-3.7114515900611877E-2</v>
      </c>
      <c r="R1359">
        <v>-3.1649358570575714E-3</v>
      </c>
      <c r="S1359">
        <v>3.0780617147684097E-2</v>
      </c>
      <c r="T1359">
        <v>6.1334133148193359E-2</v>
      </c>
      <c r="U1359" t="s">
        <v>18</v>
      </c>
      <c r="V1359" t="s">
        <v>85</v>
      </c>
      <c r="W1359">
        <v>94.897727966308594</v>
      </c>
    </row>
    <row r="1360" spans="1:23" x14ac:dyDescent="0.25">
      <c r="A1360" s="48" t="str">
        <f t="shared" si="21"/>
        <v>42231AllN/A_15AllMulti</v>
      </c>
      <c r="B1360" t="s">
        <v>18</v>
      </c>
      <c r="C1360" s="35">
        <v>42231</v>
      </c>
      <c r="D1360">
        <v>15</v>
      </c>
      <c r="E1360" t="s">
        <v>32</v>
      </c>
      <c r="F1360">
        <v>1.5459060528800876</v>
      </c>
      <c r="G1360">
        <v>2.4905355564677976</v>
      </c>
      <c r="H1360">
        <v>12311</v>
      </c>
      <c r="I1360">
        <v>1.5156254063966765</v>
      </c>
      <c r="J1360">
        <v>2.5941534735100631</v>
      </c>
      <c r="K1360">
        <v>3119</v>
      </c>
      <c r="L1360">
        <v>3.0280645936727524E-2</v>
      </c>
      <c r="M1360">
        <v>1.9587637186050415</v>
      </c>
      <c r="N1360">
        <v>15430</v>
      </c>
      <c r="O1360">
        <v>5.1589380949735641E-2</v>
      </c>
      <c r="P1360">
        <v>-3.5836305469274521E-2</v>
      </c>
      <c r="Q1360">
        <v>-4.5205187052488327E-3</v>
      </c>
      <c r="R1360">
        <v>3.0280645936727524E-2</v>
      </c>
      <c r="S1360">
        <v>6.5077684819698334E-2</v>
      </c>
      <c r="T1360">
        <v>9.639759361743927E-2</v>
      </c>
      <c r="U1360" t="s">
        <v>18</v>
      </c>
      <c r="V1360" t="s">
        <v>85</v>
      </c>
      <c r="W1360">
        <v>96.193649291992188</v>
      </c>
    </row>
    <row r="1361" spans="1:23" x14ac:dyDescent="0.25">
      <c r="A1361" s="48" t="str">
        <f t="shared" si="21"/>
        <v>42231AllN/A_16AllMulti</v>
      </c>
      <c r="B1361" t="s">
        <v>18</v>
      </c>
      <c r="C1361" s="35">
        <v>42231</v>
      </c>
      <c r="D1361">
        <v>16</v>
      </c>
      <c r="E1361" t="s">
        <v>32</v>
      </c>
      <c r="F1361">
        <v>1.9610223562710103</v>
      </c>
      <c r="G1361">
        <v>2.5595992447462832</v>
      </c>
      <c r="H1361">
        <v>12311</v>
      </c>
      <c r="I1361">
        <v>1.8580502253545903</v>
      </c>
      <c r="J1361">
        <v>2.6009435018600691</v>
      </c>
      <c r="K1361">
        <v>3119</v>
      </c>
      <c r="L1361">
        <v>0.1029721274971962</v>
      </c>
      <c r="M1361">
        <v>5.250941276550293</v>
      </c>
      <c r="N1361">
        <v>15430</v>
      </c>
      <c r="O1361">
        <v>5.1972154527902603E-2</v>
      </c>
      <c r="P1361">
        <v>3.6364614963531494E-2</v>
      </c>
      <c r="Q1361">
        <v>6.7912749946117401E-2</v>
      </c>
      <c r="R1361">
        <v>0.1029721274971962</v>
      </c>
      <c r="S1361">
        <v>0.13802734017372131</v>
      </c>
      <c r="T1361">
        <v>0.1695796400308609</v>
      </c>
      <c r="U1361" t="s">
        <v>18</v>
      </c>
      <c r="V1361" t="s">
        <v>85</v>
      </c>
      <c r="W1361">
        <v>96.45074462890625</v>
      </c>
    </row>
    <row r="1362" spans="1:23" x14ac:dyDescent="0.25">
      <c r="A1362" s="48" t="str">
        <f t="shared" si="21"/>
        <v>42231AllN/A_17AllMulti</v>
      </c>
      <c r="B1362" t="s">
        <v>18</v>
      </c>
      <c r="C1362" s="35">
        <v>42231</v>
      </c>
      <c r="D1362">
        <v>17</v>
      </c>
      <c r="E1362" t="s">
        <v>32</v>
      </c>
      <c r="F1362">
        <v>2.4026850284155854</v>
      </c>
      <c r="G1362">
        <v>2.5985835093958394</v>
      </c>
      <c r="H1362">
        <v>12311</v>
      </c>
      <c r="I1362">
        <v>2.1812268958578613</v>
      </c>
      <c r="J1362">
        <v>2.5093527372344955</v>
      </c>
      <c r="K1362">
        <v>3119</v>
      </c>
      <c r="L1362">
        <v>0.22145813703536987</v>
      </c>
      <c r="M1362">
        <v>9.2171106338500977</v>
      </c>
      <c r="N1362">
        <v>15430</v>
      </c>
      <c r="O1362">
        <v>5.0669249147176743E-2</v>
      </c>
      <c r="P1362">
        <v>0.15652042627334595</v>
      </c>
      <c r="Q1362">
        <v>0.18727767467498779</v>
      </c>
      <c r="R1362">
        <v>0.22145813703536987</v>
      </c>
      <c r="S1362">
        <v>0.25563454627990723</v>
      </c>
      <c r="T1362">
        <v>0.2863958477973938</v>
      </c>
      <c r="U1362" t="s">
        <v>18</v>
      </c>
      <c r="V1362" t="s">
        <v>85</v>
      </c>
      <c r="W1362">
        <v>96.551071166992188</v>
      </c>
    </row>
    <row r="1363" spans="1:23" x14ac:dyDescent="0.25">
      <c r="A1363" s="48" t="str">
        <f t="shared" si="21"/>
        <v>42231AllN/A_18AllMulti</v>
      </c>
      <c r="B1363" t="s">
        <v>18</v>
      </c>
      <c r="C1363" s="35">
        <v>42231</v>
      </c>
      <c r="D1363">
        <v>18</v>
      </c>
      <c r="E1363" t="s">
        <v>32</v>
      </c>
      <c r="F1363">
        <v>2.7539523236431651</v>
      </c>
      <c r="G1363">
        <v>2.5745819654365154</v>
      </c>
      <c r="H1363">
        <v>12311</v>
      </c>
      <c r="I1363">
        <v>2.565915488610961</v>
      </c>
      <c r="J1363">
        <v>2.4370435410203282</v>
      </c>
      <c r="K1363">
        <v>3119</v>
      </c>
      <c r="L1363">
        <v>0.18803682923316956</v>
      </c>
      <c r="M1363">
        <v>6.8278899192810059</v>
      </c>
      <c r="N1363">
        <v>15430</v>
      </c>
      <c r="O1363">
        <v>4.9422796815633774E-2</v>
      </c>
      <c r="P1363">
        <v>0.12469657510519028</v>
      </c>
      <c r="Q1363">
        <v>0.15469719469547272</v>
      </c>
      <c r="R1363">
        <v>0.18803682923316956</v>
      </c>
      <c r="S1363">
        <v>0.22137250006198883</v>
      </c>
      <c r="T1363">
        <v>0.25137707591056824</v>
      </c>
      <c r="U1363" t="s">
        <v>18</v>
      </c>
      <c r="V1363" t="s">
        <v>85</v>
      </c>
      <c r="W1363">
        <v>94.462799072265625</v>
      </c>
    </row>
    <row r="1364" spans="1:23" x14ac:dyDescent="0.25">
      <c r="A1364" s="48" t="str">
        <f t="shared" si="21"/>
        <v>42231AllN/A_19AllMulti</v>
      </c>
      <c r="B1364" t="s">
        <v>18</v>
      </c>
      <c r="C1364" s="35">
        <v>42231</v>
      </c>
      <c r="D1364">
        <v>19</v>
      </c>
      <c r="E1364" t="s">
        <v>32</v>
      </c>
      <c r="F1364">
        <v>2.9415448586600776</v>
      </c>
      <c r="G1364">
        <v>2.5124674306659966</v>
      </c>
      <c r="H1364">
        <v>12311</v>
      </c>
      <c r="I1364">
        <v>3.133820579160715</v>
      </c>
      <c r="J1364">
        <v>2.6768356342095259</v>
      </c>
      <c r="K1364">
        <v>3119</v>
      </c>
      <c r="L1364">
        <v>-0.19227571785449982</v>
      </c>
      <c r="M1364">
        <v>-6.5365557670593262</v>
      </c>
      <c r="N1364">
        <v>15430</v>
      </c>
      <c r="O1364">
        <v>5.3010441362857819E-2</v>
      </c>
      <c r="P1364">
        <v>-0.26021391153335571</v>
      </c>
      <c r="Q1364">
        <v>-0.22803549468517303</v>
      </c>
      <c r="R1364">
        <v>-0.19227571785449982</v>
      </c>
      <c r="S1364">
        <v>-0.15652017295360565</v>
      </c>
      <c r="T1364">
        <v>-0.12433753907680511</v>
      </c>
      <c r="U1364" t="s">
        <v>18</v>
      </c>
      <c r="V1364" t="s">
        <v>85</v>
      </c>
      <c r="W1364">
        <v>90.484703063964844</v>
      </c>
    </row>
    <row r="1365" spans="1:23" x14ac:dyDescent="0.25">
      <c r="A1365" s="48" t="str">
        <f t="shared" si="21"/>
        <v>42231AllN/A_20AllMulti</v>
      </c>
      <c r="B1365" t="s">
        <v>18</v>
      </c>
      <c r="C1365" s="35">
        <v>42231</v>
      </c>
      <c r="D1365">
        <v>20</v>
      </c>
      <c r="E1365" t="s">
        <v>32</v>
      </c>
      <c r="F1365">
        <v>2.9085462545723022</v>
      </c>
      <c r="G1365">
        <v>2.3885499424333045</v>
      </c>
      <c r="H1365">
        <v>12311</v>
      </c>
      <c r="I1365">
        <v>3.0566811751158651</v>
      </c>
      <c r="J1365">
        <v>2.4933106935276497</v>
      </c>
      <c r="K1365">
        <v>3119</v>
      </c>
      <c r="L1365">
        <v>-0.14813491702079773</v>
      </c>
      <c r="M1365">
        <v>-5.0930914878845215</v>
      </c>
      <c r="N1365">
        <v>15430</v>
      </c>
      <c r="O1365">
        <v>4.9563683569431305E-2</v>
      </c>
      <c r="P1365">
        <v>-0.21165573596954346</v>
      </c>
      <c r="Q1365">
        <v>-0.18156959116458893</v>
      </c>
      <c r="R1365">
        <v>-0.14813491702079773</v>
      </c>
      <c r="S1365">
        <v>-0.11470421403646469</v>
      </c>
      <c r="T1365">
        <v>-8.4614098072052002E-2</v>
      </c>
      <c r="U1365" t="s">
        <v>18</v>
      </c>
      <c r="V1365" t="s">
        <v>85</v>
      </c>
      <c r="W1365">
        <v>86.153076171875</v>
      </c>
    </row>
    <row r="1366" spans="1:23" x14ac:dyDescent="0.25">
      <c r="A1366" s="48" t="str">
        <f t="shared" si="21"/>
        <v>42231AllN/A_21AllMulti</v>
      </c>
      <c r="B1366" t="s">
        <v>18</v>
      </c>
      <c r="C1366" s="35">
        <v>42231</v>
      </c>
      <c r="D1366">
        <v>21</v>
      </c>
      <c r="E1366" t="s">
        <v>32</v>
      </c>
      <c r="F1366">
        <v>2.7842367115799962</v>
      </c>
      <c r="G1366">
        <v>2.2388064193720463</v>
      </c>
      <c r="H1366">
        <v>12311</v>
      </c>
      <c r="I1366">
        <v>2.9004780650622251</v>
      </c>
      <c r="J1366">
        <v>2.2737737438478924</v>
      </c>
      <c r="K1366">
        <v>3119</v>
      </c>
      <c r="L1366">
        <v>-0.11624135076999664</v>
      </c>
      <c r="M1366">
        <v>-4.1749811172485352</v>
      </c>
      <c r="N1366">
        <v>15430</v>
      </c>
      <c r="O1366">
        <v>4.5439343899488449E-2</v>
      </c>
      <c r="P1366">
        <v>-0.17447641491889954</v>
      </c>
      <c r="Q1366">
        <v>-0.14689382910728455</v>
      </c>
      <c r="R1366">
        <v>-0.11624135076999664</v>
      </c>
      <c r="S1366">
        <v>-8.5592515766620636E-2</v>
      </c>
      <c r="T1366">
        <v>-5.800628662109375E-2</v>
      </c>
      <c r="U1366" t="s">
        <v>18</v>
      </c>
      <c r="V1366" t="s">
        <v>85</v>
      </c>
      <c r="W1366">
        <v>82.730720520019531</v>
      </c>
    </row>
    <row r="1367" spans="1:23" x14ac:dyDescent="0.25">
      <c r="A1367" s="48" t="str">
        <f t="shared" si="21"/>
        <v>42231AllN/A_22AllMulti</v>
      </c>
      <c r="B1367" t="s">
        <v>18</v>
      </c>
      <c r="C1367" s="35">
        <v>42231</v>
      </c>
      <c r="D1367">
        <v>22</v>
      </c>
      <c r="E1367" t="s">
        <v>32</v>
      </c>
      <c r="F1367">
        <v>2.5932254349060919</v>
      </c>
      <c r="G1367">
        <v>2.0828196857134307</v>
      </c>
      <c r="H1367">
        <v>12311</v>
      </c>
      <c r="I1367">
        <v>2.6840973102277452</v>
      </c>
      <c r="J1367">
        <v>2.1383291859946811</v>
      </c>
      <c r="K1367">
        <v>3119</v>
      </c>
      <c r="L1367">
        <v>-9.087187796831131E-2</v>
      </c>
      <c r="M1367">
        <v>-3.5042026042938232</v>
      </c>
      <c r="N1367">
        <v>15430</v>
      </c>
      <c r="O1367">
        <v>4.2642448097467422E-2</v>
      </c>
      <c r="P1367">
        <v>-0.14552244544029236</v>
      </c>
      <c r="Q1367">
        <v>-0.1196376234292984</v>
      </c>
      <c r="R1367">
        <v>-9.087187796831131E-2</v>
      </c>
      <c r="S1367">
        <v>-6.210954487323761E-2</v>
      </c>
      <c r="T1367">
        <v>-3.6221317946910858E-2</v>
      </c>
      <c r="U1367" t="s">
        <v>18</v>
      </c>
      <c r="V1367" t="s">
        <v>85</v>
      </c>
      <c r="W1367">
        <v>80.134346008300781</v>
      </c>
    </row>
    <row r="1368" spans="1:23" x14ac:dyDescent="0.25">
      <c r="A1368" s="48" t="str">
        <f t="shared" si="21"/>
        <v>42231AllN/A_23AllMulti</v>
      </c>
      <c r="B1368" t="s">
        <v>18</v>
      </c>
      <c r="C1368" s="35">
        <v>42231</v>
      </c>
      <c r="D1368">
        <v>23</v>
      </c>
      <c r="E1368" t="s">
        <v>32</v>
      </c>
      <c r="F1368">
        <v>2.2065360625429431</v>
      </c>
      <c r="G1368">
        <v>1.8212646414941245</v>
      </c>
      <c r="H1368">
        <v>12311</v>
      </c>
      <c r="I1368">
        <v>2.3173253724411866</v>
      </c>
      <c r="J1368">
        <v>1.9058460578549037</v>
      </c>
      <c r="K1368">
        <v>3119</v>
      </c>
      <c r="L1368">
        <v>-0.11078930646181107</v>
      </c>
      <c r="M1368">
        <v>-5.020960807800293</v>
      </c>
      <c r="N1368">
        <v>15430</v>
      </c>
      <c r="O1368">
        <v>3.7868060171604156E-2</v>
      </c>
      <c r="P1368">
        <v>-0.15932101011276245</v>
      </c>
      <c r="Q1368">
        <v>-0.13633434474468231</v>
      </c>
      <c r="R1368">
        <v>-0.11078930646181107</v>
      </c>
      <c r="S1368">
        <v>-8.5247300565242767E-2</v>
      </c>
      <c r="T1368">
        <v>-6.2257599085569382E-2</v>
      </c>
      <c r="U1368" t="s">
        <v>18</v>
      </c>
      <c r="V1368" t="s">
        <v>85</v>
      </c>
      <c r="W1368">
        <v>77.849578857421875</v>
      </c>
    </row>
    <row r="1369" spans="1:23" x14ac:dyDescent="0.25">
      <c r="A1369" s="48" t="str">
        <f t="shared" si="21"/>
        <v>42231AllN/A_24AllMulti</v>
      </c>
      <c r="B1369" t="s">
        <v>18</v>
      </c>
      <c r="C1369" s="35">
        <v>42231</v>
      </c>
      <c r="D1369">
        <v>24</v>
      </c>
      <c r="E1369" t="s">
        <v>32</v>
      </c>
      <c r="F1369">
        <v>1.8335641510093572</v>
      </c>
      <c r="G1369">
        <v>1.6033342305957112</v>
      </c>
      <c r="H1369">
        <v>12311</v>
      </c>
      <c r="I1369">
        <v>1.8855730387612535</v>
      </c>
      <c r="J1369">
        <v>1.6475171667591801</v>
      </c>
      <c r="K1369">
        <v>3119</v>
      </c>
      <c r="L1369">
        <v>-5.2008885890245438E-2</v>
      </c>
      <c r="M1369">
        <v>-2.8364913463592529</v>
      </c>
      <c r="N1369">
        <v>15430</v>
      </c>
      <c r="O1369">
        <v>3.2849088311195374E-2</v>
      </c>
      <c r="P1369">
        <v>-9.4108276069164276E-2</v>
      </c>
      <c r="Q1369">
        <v>-7.4168220162391663E-2</v>
      </c>
      <c r="R1369">
        <v>-5.2008885890245438E-2</v>
      </c>
      <c r="S1369">
        <v>-2.9852176085114479E-2</v>
      </c>
      <c r="T1369">
        <v>-9.9094938486814499E-3</v>
      </c>
      <c r="U1369" t="s">
        <v>18</v>
      </c>
      <c r="V1369" t="s">
        <v>85</v>
      </c>
      <c r="W1369">
        <v>75.101364135742188</v>
      </c>
    </row>
    <row r="1370" spans="1:23" x14ac:dyDescent="0.25">
      <c r="A1370" s="48" t="str">
        <f t="shared" si="21"/>
        <v>42255AllN/A_1AllMulti</v>
      </c>
      <c r="B1370" t="s">
        <v>18</v>
      </c>
      <c r="C1370" s="35">
        <v>42255</v>
      </c>
      <c r="D1370">
        <v>1</v>
      </c>
      <c r="E1370" t="s">
        <v>32</v>
      </c>
      <c r="F1370">
        <v>1.1221431116818574</v>
      </c>
      <c r="G1370">
        <v>1.151353777181845</v>
      </c>
      <c r="H1370">
        <v>12382</v>
      </c>
      <c r="I1370">
        <v>1.1504742895620057</v>
      </c>
      <c r="J1370">
        <v>1.2304502682968301</v>
      </c>
      <c r="K1370">
        <v>3109</v>
      </c>
      <c r="L1370">
        <v>-2.8331177309155464E-2</v>
      </c>
      <c r="M1370">
        <v>-2.5247383117675781</v>
      </c>
      <c r="N1370">
        <v>15491</v>
      </c>
      <c r="O1370">
        <v>2.4372847750782967E-2</v>
      </c>
      <c r="P1370">
        <v>-5.9567417949438095E-2</v>
      </c>
      <c r="Q1370">
        <v>-4.4772613793611526E-2</v>
      </c>
      <c r="R1370">
        <v>-2.8331177309155464E-2</v>
      </c>
      <c r="S1370">
        <v>-1.1891691945493221E-2</v>
      </c>
      <c r="T1370">
        <v>2.9050642624497414E-3</v>
      </c>
      <c r="U1370" t="s">
        <v>18</v>
      </c>
      <c r="V1370" t="s">
        <v>85</v>
      </c>
      <c r="W1370">
        <v>67.402427673339844</v>
      </c>
    </row>
    <row r="1371" spans="1:23" x14ac:dyDescent="0.25">
      <c r="A1371" s="48" t="str">
        <f t="shared" si="21"/>
        <v>42255AllN/A_2AllMulti</v>
      </c>
      <c r="B1371" t="s">
        <v>18</v>
      </c>
      <c r="C1371" s="35">
        <v>42255</v>
      </c>
      <c r="D1371">
        <v>2</v>
      </c>
      <c r="E1371" t="s">
        <v>32</v>
      </c>
      <c r="F1371">
        <v>0.99656235208595489</v>
      </c>
      <c r="G1371">
        <v>1.0590296075010428</v>
      </c>
      <c r="H1371">
        <v>12382</v>
      </c>
      <c r="I1371">
        <v>1.0272493953569637</v>
      </c>
      <c r="J1371">
        <v>1.1391778854972747</v>
      </c>
      <c r="K1371">
        <v>3109</v>
      </c>
      <c r="L1371">
        <v>-3.0687043443322182E-2</v>
      </c>
      <c r="M1371">
        <v>-3.0792899131774902</v>
      </c>
      <c r="N1371">
        <v>15491</v>
      </c>
      <c r="O1371">
        <v>2.2538591176271439E-2</v>
      </c>
      <c r="P1371">
        <v>-5.9572502970695496E-2</v>
      </c>
      <c r="Q1371">
        <v>-4.5891124755144119E-2</v>
      </c>
      <c r="R1371">
        <v>-3.0687043443322182E-2</v>
      </c>
      <c r="S1371">
        <v>-1.548476330935955E-2</v>
      </c>
      <c r="T1371">
        <v>-1.8015849636867642E-3</v>
      </c>
      <c r="U1371" t="s">
        <v>18</v>
      </c>
      <c r="V1371" t="s">
        <v>85</v>
      </c>
      <c r="W1371">
        <v>66.1422119140625</v>
      </c>
    </row>
    <row r="1372" spans="1:23" x14ac:dyDescent="0.25">
      <c r="A1372" s="48" t="str">
        <f t="shared" si="21"/>
        <v>42255AllN/A_3AllMulti</v>
      </c>
      <c r="B1372" t="s">
        <v>18</v>
      </c>
      <c r="C1372" s="35">
        <v>42255</v>
      </c>
      <c r="D1372">
        <v>3</v>
      </c>
      <c r="E1372" t="s">
        <v>32</v>
      </c>
      <c r="F1372">
        <v>0.9161885981800455</v>
      </c>
      <c r="G1372">
        <v>0.94685879064132583</v>
      </c>
      <c r="H1372">
        <v>12382</v>
      </c>
      <c r="I1372">
        <v>0.93001879290428124</v>
      </c>
      <c r="J1372">
        <v>0.94928055762973096</v>
      </c>
      <c r="K1372">
        <v>3109</v>
      </c>
      <c r="L1372">
        <v>-1.3830195181071758E-2</v>
      </c>
      <c r="M1372">
        <v>-1.5095357894897461</v>
      </c>
      <c r="N1372">
        <v>15491</v>
      </c>
      <c r="O1372">
        <v>1.9032960757613182E-2</v>
      </c>
      <c r="P1372">
        <v>-3.8222838193178177E-2</v>
      </c>
      <c r="Q1372">
        <v>-2.6669450104236603E-2</v>
      </c>
      <c r="R1372">
        <v>-1.3830195181071758E-2</v>
      </c>
      <c r="S1372">
        <v>-9.9246320314705372E-4</v>
      </c>
      <c r="T1372">
        <v>1.0562446899712086E-2</v>
      </c>
      <c r="U1372" t="s">
        <v>18</v>
      </c>
      <c r="V1372" t="s">
        <v>85</v>
      </c>
      <c r="W1372">
        <v>65.345489501953125</v>
      </c>
    </row>
    <row r="1373" spans="1:23" x14ac:dyDescent="0.25">
      <c r="A1373" s="48" t="str">
        <f t="shared" si="21"/>
        <v>42255AllN/A_4AllMulti</v>
      </c>
      <c r="B1373" t="s">
        <v>18</v>
      </c>
      <c r="C1373" s="35">
        <v>42255</v>
      </c>
      <c r="D1373">
        <v>4</v>
      </c>
      <c r="E1373" t="s">
        <v>32</v>
      </c>
      <c r="F1373">
        <v>0.87290474684871577</v>
      </c>
      <c r="G1373">
        <v>0.86418429843812383</v>
      </c>
      <c r="H1373">
        <v>12382</v>
      </c>
      <c r="I1373">
        <v>0.88647527018992167</v>
      </c>
      <c r="J1373">
        <v>0.88557176337368904</v>
      </c>
      <c r="K1373">
        <v>3109</v>
      </c>
      <c r="L1373">
        <v>-1.3570522889494896E-2</v>
      </c>
      <c r="M1373">
        <v>-1.5546396970748901</v>
      </c>
      <c r="N1373">
        <v>15491</v>
      </c>
      <c r="O1373">
        <v>1.7679423093795776E-2</v>
      </c>
      <c r="P1373">
        <v>-3.6228470504283905E-2</v>
      </c>
      <c r="Q1373">
        <v>-2.5496708229184151E-2</v>
      </c>
      <c r="R1373">
        <v>-1.3570522889494896E-2</v>
      </c>
      <c r="S1373">
        <v>-1.6457519959658384E-3</v>
      </c>
      <c r="T1373">
        <v>9.0874256566166878E-3</v>
      </c>
      <c r="U1373" t="s">
        <v>18</v>
      </c>
      <c r="V1373" t="s">
        <v>85</v>
      </c>
      <c r="W1373">
        <v>64.099540710449219</v>
      </c>
    </row>
    <row r="1374" spans="1:23" x14ac:dyDescent="0.25">
      <c r="A1374" s="48" t="str">
        <f t="shared" si="21"/>
        <v>42255AllN/A_5AllMulti</v>
      </c>
      <c r="B1374" t="s">
        <v>18</v>
      </c>
      <c r="C1374" s="35">
        <v>42255</v>
      </c>
      <c r="D1374">
        <v>5</v>
      </c>
      <c r="E1374" t="s">
        <v>32</v>
      </c>
      <c r="F1374">
        <v>0.86282579739401011</v>
      </c>
      <c r="G1374">
        <v>0.82355244246437986</v>
      </c>
      <c r="H1374">
        <v>12382</v>
      </c>
      <c r="I1374">
        <v>0.88029445318820221</v>
      </c>
      <c r="J1374">
        <v>0.84449446524201655</v>
      </c>
      <c r="K1374">
        <v>3109</v>
      </c>
      <c r="L1374">
        <v>-1.7468655481934547E-2</v>
      </c>
      <c r="M1374">
        <v>-2.0245866775512695</v>
      </c>
      <c r="N1374">
        <v>15491</v>
      </c>
      <c r="O1374">
        <v>1.6857204958796501E-2</v>
      </c>
      <c r="P1374">
        <v>-3.9072848856449127E-2</v>
      </c>
      <c r="Q1374">
        <v>-2.8840187937021255E-2</v>
      </c>
      <c r="R1374">
        <v>-1.7468655481934547E-2</v>
      </c>
      <c r="S1374">
        <v>-6.098470650613308E-3</v>
      </c>
      <c r="T1374">
        <v>4.1355383582413197E-3</v>
      </c>
      <c r="U1374" t="s">
        <v>18</v>
      </c>
      <c r="V1374" t="s">
        <v>85</v>
      </c>
      <c r="W1374">
        <v>63.317474365234375</v>
      </c>
    </row>
    <row r="1375" spans="1:23" x14ac:dyDescent="0.25">
      <c r="A1375" s="48" t="str">
        <f t="shared" si="21"/>
        <v>42255AllN/A_6AllMulti</v>
      </c>
      <c r="B1375" t="s">
        <v>18</v>
      </c>
      <c r="C1375" s="35">
        <v>42255</v>
      </c>
      <c r="D1375">
        <v>6</v>
      </c>
      <c r="E1375" t="s">
        <v>32</v>
      </c>
      <c r="F1375">
        <v>0.91442132834754553</v>
      </c>
      <c r="G1375">
        <v>0.85742174235198954</v>
      </c>
      <c r="H1375">
        <v>12382</v>
      </c>
      <c r="I1375">
        <v>0.91480988659014129</v>
      </c>
      <c r="J1375">
        <v>0.8388665102297348</v>
      </c>
      <c r="K1375">
        <v>3109</v>
      </c>
      <c r="L1375">
        <v>-3.8855825550854206E-4</v>
      </c>
      <c r="M1375">
        <v>-4.2492255568504333E-2</v>
      </c>
      <c r="N1375">
        <v>15491</v>
      </c>
      <c r="O1375">
        <v>1.6903141513466835E-2</v>
      </c>
      <c r="P1375">
        <v>-2.2051624953746796E-2</v>
      </c>
      <c r="Q1375">
        <v>-1.1791079305112362E-2</v>
      </c>
      <c r="R1375">
        <v>-3.8855825550854206E-4</v>
      </c>
      <c r="S1375">
        <v>1.1012610979378223E-2</v>
      </c>
      <c r="T1375">
        <v>2.127450704574585E-2</v>
      </c>
      <c r="U1375" t="s">
        <v>18</v>
      </c>
      <c r="V1375" t="s">
        <v>85</v>
      </c>
      <c r="W1375">
        <v>62.499000549316406</v>
      </c>
    </row>
    <row r="1376" spans="1:23" x14ac:dyDescent="0.25">
      <c r="A1376" s="48" t="str">
        <f t="shared" si="21"/>
        <v>42255AllN/A_7AllMulti</v>
      </c>
      <c r="B1376" t="s">
        <v>18</v>
      </c>
      <c r="C1376" s="35">
        <v>42255</v>
      </c>
      <c r="D1376">
        <v>7</v>
      </c>
      <c r="E1376" t="s">
        <v>32</v>
      </c>
      <c r="F1376">
        <v>1.0641218988043444</v>
      </c>
      <c r="G1376">
        <v>0.91814140238148212</v>
      </c>
      <c r="H1376">
        <v>12382</v>
      </c>
      <c r="I1376">
        <v>1.0828501462467912</v>
      </c>
      <c r="J1376">
        <v>0.91285371688608075</v>
      </c>
      <c r="K1376">
        <v>3109</v>
      </c>
      <c r="L1376">
        <v>-1.8728246912360191E-2</v>
      </c>
      <c r="M1376">
        <v>-1.7599719762802124</v>
      </c>
      <c r="N1376">
        <v>15491</v>
      </c>
      <c r="O1376">
        <v>1.8333310261368752E-2</v>
      </c>
      <c r="P1376">
        <v>-4.22242172062397E-2</v>
      </c>
      <c r="Q1376">
        <v>-3.1095530837774277E-2</v>
      </c>
      <c r="R1376">
        <v>-1.8728246912360191E-2</v>
      </c>
      <c r="S1376">
        <v>-6.362429354339838E-3</v>
      </c>
      <c r="T1376">
        <v>4.7677233815193176E-3</v>
      </c>
      <c r="U1376" t="s">
        <v>18</v>
      </c>
      <c r="V1376" t="s">
        <v>85</v>
      </c>
      <c r="W1376">
        <v>64.54541015625</v>
      </c>
    </row>
    <row r="1377" spans="1:23" x14ac:dyDescent="0.25">
      <c r="A1377" s="48" t="str">
        <f t="shared" si="21"/>
        <v>42255AllN/A_8AllMulti</v>
      </c>
      <c r="B1377" t="s">
        <v>18</v>
      </c>
      <c r="C1377" s="35">
        <v>42255</v>
      </c>
      <c r="D1377">
        <v>8</v>
      </c>
      <c r="E1377" t="s">
        <v>32</v>
      </c>
      <c r="F1377">
        <v>1.0947431937864194</v>
      </c>
      <c r="G1377">
        <v>0.96100043138711844</v>
      </c>
      <c r="H1377">
        <v>12382</v>
      </c>
      <c r="I1377">
        <v>1.1207276674862636</v>
      </c>
      <c r="J1377">
        <v>0.98619911944814986</v>
      </c>
      <c r="K1377">
        <v>3109</v>
      </c>
      <c r="L1377">
        <v>-2.5984473526477814E-2</v>
      </c>
      <c r="M1377">
        <v>-2.373568058013916</v>
      </c>
      <c r="N1377">
        <v>15491</v>
      </c>
      <c r="O1377">
        <v>1.9682884216308594E-2</v>
      </c>
      <c r="P1377">
        <v>-5.1210056990385056E-2</v>
      </c>
      <c r="Q1377">
        <v>-3.9262153208255768E-2</v>
      </c>
      <c r="R1377">
        <v>-2.5984473526477814E-2</v>
      </c>
      <c r="S1377">
        <v>-1.270836777985096E-2</v>
      </c>
      <c r="T1377">
        <v>-7.5888913124799728E-4</v>
      </c>
      <c r="U1377" t="s">
        <v>18</v>
      </c>
      <c r="V1377" t="s">
        <v>85</v>
      </c>
      <c r="W1377">
        <v>70.571365356445313</v>
      </c>
    </row>
    <row r="1378" spans="1:23" x14ac:dyDescent="0.25">
      <c r="A1378" s="48" t="str">
        <f t="shared" si="21"/>
        <v>42255AllN/A_9AllMulti</v>
      </c>
      <c r="B1378" t="s">
        <v>18</v>
      </c>
      <c r="C1378" s="35">
        <v>42255</v>
      </c>
      <c r="D1378">
        <v>9</v>
      </c>
      <c r="E1378" t="s">
        <v>32</v>
      </c>
      <c r="F1378">
        <v>0.9481263106222555</v>
      </c>
      <c r="G1378">
        <v>1.0826691258539367</v>
      </c>
      <c r="H1378">
        <v>12382</v>
      </c>
      <c r="I1378">
        <v>0.9650053506542724</v>
      </c>
      <c r="J1378">
        <v>1.1487661987031961</v>
      </c>
      <c r="K1378">
        <v>3109</v>
      </c>
      <c r="L1378">
        <v>-1.6879040747880936E-2</v>
      </c>
      <c r="M1378">
        <v>-1.78025221824646</v>
      </c>
      <c r="N1378">
        <v>15491</v>
      </c>
      <c r="O1378">
        <v>2.2784493863582611E-2</v>
      </c>
      <c r="P1378">
        <v>-4.6079646795988083E-2</v>
      </c>
      <c r="Q1378">
        <v>-3.2249003648757935E-2</v>
      </c>
      <c r="R1378">
        <v>-1.6879040747880936E-2</v>
      </c>
      <c r="S1378">
        <v>-1.5108996303752065E-3</v>
      </c>
      <c r="T1378">
        <v>1.2321566231548786E-2</v>
      </c>
      <c r="U1378" t="s">
        <v>18</v>
      </c>
      <c r="V1378" t="s">
        <v>85</v>
      </c>
      <c r="W1378">
        <v>77.26422119140625</v>
      </c>
    </row>
    <row r="1379" spans="1:23" x14ac:dyDescent="0.25">
      <c r="A1379" s="48" t="str">
        <f t="shared" si="21"/>
        <v>42255AllN/A_10AllMulti</v>
      </c>
      <c r="B1379" t="s">
        <v>18</v>
      </c>
      <c r="C1379" s="35">
        <v>42255</v>
      </c>
      <c r="D1379">
        <v>10</v>
      </c>
      <c r="E1379" t="s">
        <v>32</v>
      </c>
      <c r="F1379">
        <v>0.78523095173903146</v>
      </c>
      <c r="G1379">
        <v>1.3409467138693132</v>
      </c>
      <c r="H1379">
        <v>12382</v>
      </c>
      <c r="I1379">
        <v>0.79156189275983413</v>
      </c>
      <c r="J1379">
        <v>1.4364219839468064</v>
      </c>
      <c r="K1379">
        <v>3109</v>
      </c>
      <c r="L1379">
        <v>-6.3309408724308014E-3</v>
      </c>
      <c r="M1379">
        <v>-0.806252121925354</v>
      </c>
      <c r="N1379">
        <v>15491</v>
      </c>
      <c r="O1379">
        <v>2.8440788388252258E-2</v>
      </c>
      <c r="P1379">
        <v>-4.2780656367540359E-2</v>
      </c>
      <c r="Q1379">
        <v>-2.5516528636217117E-2</v>
      </c>
      <c r="R1379">
        <v>-6.3309408724308014E-3</v>
      </c>
      <c r="S1379">
        <v>1.2852370738983154E-2</v>
      </c>
      <c r="T1379">
        <v>3.0118772760033607E-2</v>
      </c>
      <c r="U1379" t="s">
        <v>18</v>
      </c>
      <c r="V1379" t="s">
        <v>85</v>
      </c>
      <c r="W1379">
        <v>82.5318603515625</v>
      </c>
    </row>
    <row r="1380" spans="1:23" x14ac:dyDescent="0.25">
      <c r="A1380" s="48" t="str">
        <f t="shared" si="21"/>
        <v>42255AllN/A_11AllMulti</v>
      </c>
      <c r="B1380" t="s">
        <v>18</v>
      </c>
      <c r="C1380" s="35">
        <v>42255</v>
      </c>
      <c r="D1380">
        <v>11</v>
      </c>
      <c r="E1380" t="s">
        <v>32</v>
      </c>
      <c r="F1380">
        <v>0.66267958602214916</v>
      </c>
      <c r="G1380">
        <v>1.6423993057980779</v>
      </c>
      <c r="H1380">
        <v>12382</v>
      </c>
      <c r="I1380">
        <v>0.66050326409986648</v>
      </c>
      <c r="J1380">
        <v>1.754831929024147</v>
      </c>
      <c r="K1380">
        <v>3109</v>
      </c>
      <c r="L1380">
        <v>2.1763218101114035E-3</v>
      </c>
      <c r="M1380">
        <v>0.32841238379478455</v>
      </c>
      <c r="N1380">
        <v>15491</v>
      </c>
      <c r="O1380">
        <v>3.4761257469654083E-2</v>
      </c>
      <c r="P1380">
        <v>-4.237370565533638E-2</v>
      </c>
      <c r="Q1380">
        <v>-2.1272927522659302E-2</v>
      </c>
      <c r="R1380">
        <v>2.1763218101114035E-3</v>
      </c>
      <c r="S1380">
        <v>2.5622790679335594E-2</v>
      </c>
      <c r="T1380">
        <v>4.6726349741220474E-2</v>
      </c>
      <c r="U1380" t="s">
        <v>18</v>
      </c>
      <c r="V1380" t="s">
        <v>85</v>
      </c>
      <c r="W1380">
        <v>87.1690673828125</v>
      </c>
    </row>
    <row r="1381" spans="1:23" x14ac:dyDescent="0.25">
      <c r="A1381" s="48" t="str">
        <f t="shared" si="21"/>
        <v>42255AllN/A_12AllMulti</v>
      </c>
      <c r="B1381" t="s">
        <v>18</v>
      </c>
      <c r="C1381" s="35">
        <v>42255</v>
      </c>
      <c r="D1381">
        <v>12</v>
      </c>
      <c r="E1381" t="s">
        <v>32</v>
      </c>
      <c r="F1381">
        <v>0.60559918430567417</v>
      </c>
      <c r="G1381">
        <v>1.9040921449393002</v>
      </c>
      <c r="H1381">
        <v>12382</v>
      </c>
      <c r="I1381">
        <v>0.59808482938296781</v>
      </c>
      <c r="J1381">
        <v>2.0235506054010544</v>
      </c>
      <c r="K1381">
        <v>3109</v>
      </c>
      <c r="L1381">
        <v>7.5143547728657722E-3</v>
      </c>
      <c r="M1381">
        <v>1.2408132553100586</v>
      </c>
      <c r="N1381">
        <v>15491</v>
      </c>
      <c r="O1381">
        <v>4.0123250335454941E-2</v>
      </c>
      <c r="P1381">
        <v>-4.390760138630867E-2</v>
      </c>
      <c r="Q1381">
        <v>-1.9551986828446388E-2</v>
      </c>
      <c r="R1381">
        <v>7.5143547728657722E-3</v>
      </c>
      <c r="S1381">
        <v>3.4577488899230957E-2</v>
      </c>
      <c r="T1381">
        <v>5.8936312794685364E-2</v>
      </c>
      <c r="U1381" t="s">
        <v>18</v>
      </c>
      <c r="V1381" t="s">
        <v>85</v>
      </c>
      <c r="W1381">
        <v>90.883613586425781</v>
      </c>
    </row>
    <row r="1382" spans="1:23" x14ac:dyDescent="0.25">
      <c r="A1382" s="48" t="str">
        <f t="shared" si="21"/>
        <v>42255AllN/A_13AllMulti</v>
      </c>
      <c r="B1382" t="s">
        <v>18</v>
      </c>
      <c r="C1382" s="35">
        <v>42255</v>
      </c>
      <c r="D1382">
        <v>13</v>
      </c>
      <c r="E1382" t="s">
        <v>32</v>
      </c>
      <c r="F1382">
        <v>0.64796998672466788</v>
      </c>
      <c r="G1382">
        <v>2.0872524839618607</v>
      </c>
      <c r="H1382">
        <v>12382</v>
      </c>
      <c r="I1382">
        <v>0.62509999999657562</v>
      </c>
      <c r="J1382">
        <v>2.1371063741753673</v>
      </c>
      <c r="K1382">
        <v>3109</v>
      </c>
      <c r="L1382">
        <v>2.2869987413287163E-2</v>
      </c>
      <c r="M1382">
        <v>3.529482364654541</v>
      </c>
      <c r="N1382">
        <v>15491</v>
      </c>
      <c r="O1382">
        <v>4.2671822011470795E-2</v>
      </c>
      <c r="P1382">
        <v>-3.1818218529224396E-2</v>
      </c>
      <c r="Q1382">
        <v>-5.9155700728297234E-3</v>
      </c>
      <c r="R1382">
        <v>2.2869987413287163E-2</v>
      </c>
      <c r="S1382">
        <v>5.1652129739522934E-2</v>
      </c>
      <c r="T1382">
        <v>7.755819708108902E-2</v>
      </c>
      <c r="U1382" t="s">
        <v>18</v>
      </c>
      <c r="V1382" t="s">
        <v>85</v>
      </c>
      <c r="W1382">
        <v>94.195014953613281</v>
      </c>
    </row>
    <row r="1383" spans="1:23" x14ac:dyDescent="0.25">
      <c r="A1383" s="48" t="str">
        <f t="shared" si="21"/>
        <v>42255AllN/A_14AllMulti</v>
      </c>
      <c r="B1383" t="s">
        <v>18</v>
      </c>
      <c r="C1383" s="35">
        <v>42255</v>
      </c>
      <c r="D1383">
        <v>14</v>
      </c>
      <c r="E1383" t="s">
        <v>32</v>
      </c>
      <c r="F1383">
        <v>0.80477318231581729</v>
      </c>
      <c r="G1383">
        <v>2.1854833275928618</v>
      </c>
      <c r="H1383">
        <v>12382</v>
      </c>
      <c r="I1383">
        <v>0.7776696559985381</v>
      </c>
      <c r="J1383">
        <v>2.2045175447378309</v>
      </c>
      <c r="K1383">
        <v>3109</v>
      </c>
      <c r="L1383">
        <v>2.7103526517748833E-2</v>
      </c>
      <c r="M1383">
        <v>3.3678464889526367</v>
      </c>
      <c r="N1383">
        <v>15491</v>
      </c>
      <c r="O1383">
        <v>4.4146563857793808E-2</v>
      </c>
      <c r="P1383">
        <v>-2.9474709182977676E-2</v>
      </c>
      <c r="Q1383">
        <v>-2.6768625248223543E-3</v>
      </c>
      <c r="R1383">
        <v>2.7103526517748833E-2</v>
      </c>
      <c r="S1383">
        <v>5.6880384683609009E-2</v>
      </c>
      <c r="T1383">
        <v>8.3681762218475342E-2</v>
      </c>
      <c r="U1383" t="s">
        <v>18</v>
      </c>
      <c r="V1383" t="s">
        <v>85</v>
      </c>
      <c r="W1383">
        <v>96.296104431152344</v>
      </c>
    </row>
    <row r="1384" spans="1:23" x14ac:dyDescent="0.25">
      <c r="A1384" s="48" t="str">
        <f t="shared" si="21"/>
        <v>42255AllN/A_15AllMulti</v>
      </c>
      <c r="B1384" t="s">
        <v>18</v>
      </c>
      <c r="C1384" s="35">
        <v>42255</v>
      </c>
      <c r="D1384">
        <v>15</v>
      </c>
      <c r="E1384" t="s">
        <v>32</v>
      </c>
      <c r="F1384">
        <v>1.0826367507760086</v>
      </c>
      <c r="G1384">
        <v>2.2766789414904047</v>
      </c>
      <c r="H1384">
        <v>12382</v>
      </c>
      <c r="I1384">
        <v>1.0166533774428481</v>
      </c>
      <c r="J1384">
        <v>2.2364445869185721</v>
      </c>
      <c r="K1384">
        <v>3109</v>
      </c>
      <c r="L1384">
        <v>6.5983369946479797E-2</v>
      </c>
      <c r="M1384">
        <v>6.0946917533874512</v>
      </c>
      <c r="N1384">
        <v>15491</v>
      </c>
      <c r="O1384">
        <v>4.5026537030935287E-2</v>
      </c>
      <c r="P1384">
        <v>8.2773603498935699E-3</v>
      </c>
      <c r="Q1384">
        <v>3.5609368234872818E-2</v>
      </c>
      <c r="R1384">
        <v>6.5983369946479797E-2</v>
      </c>
      <c r="S1384">
        <v>9.6353769302368164E-2</v>
      </c>
      <c r="T1384">
        <v>0.12368938326835632</v>
      </c>
      <c r="U1384" t="s">
        <v>18</v>
      </c>
      <c r="V1384" t="s">
        <v>85</v>
      </c>
      <c r="W1384">
        <v>97.651153564453125</v>
      </c>
    </row>
    <row r="1385" spans="1:23" x14ac:dyDescent="0.25">
      <c r="A1385" s="48" t="str">
        <f t="shared" si="21"/>
        <v>42255AllN/A_16AllMulti</v>
      </c>
      <c r="B1385" t="s">
        <v>18</v>
      </c>
      <c r="C1385" s="35">
        <v>42255</v>
      </c>
      <c r="D1385">
        <v>16</v>
      </c>
      <c r="E1385" t="s">
        <v>32</v>
      </c>
      <c r="F1385">
        <v>1.5332723184276855</v>
      </c>
      <c r="G1385">
        <v>2.3436688309264011</v>
      </c>
      <c r="H1385">
        <v>12382</v>
      </c>
      <c r="I1385">
        <v>1.6194443065012665</v>
      </c>
      <c r="J1385">
        <v>2.4214704880926909</v>
      </c>
      <c r="K1385">
        <v>3109</v>
      </c>
      <c r="L1385">
        <v>-8.6171984672546387E-2</v>
      </c>
      <c r="M1385">
        <v>-5.6201357841491699</v>
      </c>
      <c r="N1385">
        <v>15491</v>
      </c>
      <c r="O1385">
        <v>4.8265855759382248E-2</v>
      </c>
      <c r="P1385">
        <v>-0.14802950620651245</v>
      </c>
      <c r="Q1385">
        <v>-0.11873116344213486</v>
      </c>
      <c r="R1385">
        <v>-8.6171984672546387E-2</v>
      </c>
      <c r="S1385">
        <v>-5.3616665303707123E-2</v>
      </c>
      <c r="T1385">
        <v>-2.4314463138580322E-2</v>
      </c>
      <c r="U1385" t="s">
        <v>18</v>
      </c>
      <c r="V1385" t="s">
        <v>85</v>
      </c>
      <c r="W1385">
        <v>98.276420593261719</v>
      </c>
    </row>
    <row r="1386" spans="1:23" x14ac:dyDescent="0.25">
      <c r="A1386" s="48" t="str">
        <f t="shared" si="21"/>
        <v>42255AllN/A_17AllMulti</v>
      </c>
      <c r="B1386" t="s">
        <v>18</v>
      </c>
      <c r="C1386" s="35">
        <v>42255</v>
      </c>
      <c r="D1386">
        <v>17</v>
      </c>
      <c r="E1386" t="s">
        <v>32</v>
      </c>
      <c r="F1386">
        <v>2.043770654934459</v>
      </c>
      <c r="G1386">
        <v>2.3657472534044426</v>
      </c>
      <c r="H1386">
        <v>12382</v>
      </c>
      <c r="I1386">
        <v>2.1162404896362066</v>
      </c>
      <c r="J1386">
        <v>2.4466720921986642</v>
      </c>
      <c r="K1386">
        <v>3109</v>
      </c>
      <c r="L1386">
        <v>-7.2469837963581085E-2</v>
      </c>
      <c r="M1386">
        <v>-3.5458889007568359</v>
      </c>
      <c r="N1386">
        <v>15491</v>
      </c>
      <c r="O1386">
        <v>4.8759117722511292E-2</v>
      </c>
      <c r="P1386">
        <v>-0.13495951890945435</v>
      </c>
      <c r="Q1386">
        <v>-0.10536176711320877</v>
      </c>
      <c r="R1386">
        <v>-7.2469837963581085E-2</v>
      </c>
      <c r="S1386">
        <v>-3.9581812918186188E-2</v>
      </c>
      <c r="T1386">
        <v>-9.9801523610949516E-3</v>
      </c>
      <c r="U1386" t="s">
        <v>18</v>
      </c>
      <c r="V1386" t="s">
        <v>85</v>
      </c>
      <c r="W1386">
        <v>97.496673583984375</v>
      </c>
    </row>
    <row r="1387" spans="1:23" x14ac:dyDescent="0.25">
      <c r="A1387" s="48" t="str">
        <f t="shared" si="21"/>
        <v>42255AllN/A_18AllMulti</v>
      </c>
      <c r="B1387" t="s">
        <v>18</v>
      </c>
      <c r="C1387" s="35">
        <v>42255</v>
      </c>
      <c r="D1387">
        <v>18</v>
      </c>
      <c r="E1387" t="s">
        <v>32</v>
      </c>
      <c r="F1387">
        <v>2.5282935410702918</v>
      </c>
      <c r="G1387">
        <v>2.3811941634133635</v>
      </c>
      <c r="H1387">
        <v>12382</v>
      </c>
      <c r="I1387">
        <v>2.6053138985047646</v>
      </c>
      <c r="J1387">
        <v>2.4491763440212106</v>
      </c>
      <c r="K1387">
        <v>3109</v>
      </c>
      <c r="L1387">
        <v>-7.7020354568958282E-2</v>
      </c>
      <c r="M1387">
        <v>-3.0463376045227051</v>
      </c>
      <c r="N1387">
        <v>15491</v>
      </c>
      <c r="O1387">
        <v>4.8860177397727966E-2</v>
      </c>
      <c r="P1387">
        <v>-0.13963955640792847</v>
      </c>
      <c r="Q1387">
        <v>-0.10998045653104782</v>
      </c>
      <c r="R1387">
        <v>-7.7020354568958282E-2</v>
      </c>
      <c r="S1387">
        <v>-4.4064164161682129E-2</v>
      </c>
      <c r="T1387">
        <v>-1.4401150867342949E-2</v>
      </c>
      <c r="U1387" t="s">
        <v>18</v>
      </c>
      <c r="V1387" t="s">
        <v>85</v>
      </c>
      <c r="W1387">
        <v>95.352783203125</v>
      </c>
    </row>
    <row r="1388" spans="1:23" x14ac:dyDescent="0.25">
      <c r="A1388" s="48" t="str">
        <f t="shared" si="21"/>
        <v>42255AllN/A_19AllMulti</v>
      </c>
      <c r="B1388" t="s">
        <v>18</v>
      </c>
      <c r="C1388" s="35">
        <v>42255</v>
      </c>
      <c r="D1388">
        <v>19</v>
      </c>
      <c r="E1388" t="s">
        <v>32</v>
      </c>
      <c r="F1388">
        <v>2.7947058398063156</v>
      </c>
      <c r="G1388">
        <v>2.3230005035445793</v>
      </c>
      <c r="H1388">
        <v>12382</v>
      </c>
      <c r="I1388">
        <v>2.8400828064887174</v>
      </c>
      <c r="J1388">
        <v>2.3878031942752811</v>
      </c>
      <c r="K1388">
        <v>3109</v>
      </c>
      <c r="L1388">
        <v>-4.5376967638731003E-2</v>
      </c>
      <c r="M1388">
        <v>-1.6236759424209595</v>
      </c>
      <c r="N1388">
        <v>15491</v>
      </c>
      <c r="O1388">
        <v>4.7641616314649582E-2</v>
      </c>
      <c r="P1388">
        <v>-0.10643446445465088</v>
      </c>
      <c r="Q1388">
        <v>-7.7515050768852234E-2</v>
      </c>
      <c r="R1388">
        <v>-4.5376967638731003E-2</v>
      </c>
      <c r="S1388">
        <v>-1.3242697343230247E-2</v>
      </c>
      <c r="T1388">
        <v>1.5680527314543724E-2</v>
      </c>
      <c r="U1388" t="s">
        <v>18</v>
      </c>
      <c r="V1388" t="s">
        <v>85</v>
      </c>
      <c r="W1388">
        <v>89.861724853515625</v>
      </c>
    </row>
    <row r="1389" spans="1:23" x14ac:dyDescent="0.25">
      <c r="A1389" s="48" t="str">
        <f t="shared" si="21"/>
        <v>42255AllN/A_20AllMulti</v>
      </c>
      <c r="B1389" t="s">
        <v>18</v>
      </c>
      <c r="C1389" s="35">
        <v>42255</v>
      </c>
      <c r="D1389">
        <v>20</v>
      </c>
      <c r="E1389" t="s">
        <v>32</v>
      </c>
      <c r="F1389">
        <v>2.8047148847078462</v>
      </c>
      <c r="G1389">
        <v>2.1675394515949873</v>
      </c>
      <c r="H1389">
        <v>12382</v>
      </c>
      <c r="I1389">
        <v>2.8515923647247488</v>
      </c>
      <c r="J1389">
        <v>2.1994578121303494</v>
      </c>
      <c r="K1389">
        <v>3109</v>
      </c>
      <c r="L1389">
        <v>-4.6877481043338776E-2</v>
      </c>
      <c r="M1389">
        <v>-1.6713813543319702</v>
      </c>
      <c r="N1389">
        <v>15491</v>
      </c>
      <c r="O1389">
        <v>4.3993674218654633E-2</v>
      </c>
      <c r="P1389">
        <v>-0.10325977206230164</v>
      </c>
      <c r="Q1389">
        <v>-7.6554730534553528E-2</v>
      </c>
      <c r="R1389">
        <v>-4.6877481043338776E-2</v>
      </c>
      <c r="S1389">
        <v>-1.7203748226165771E-2</v>
      </c>
      <c r="T1389">
        <v>9.5048118382692337E-3</v>
      </c>
      <c r="U1389" t="s">
        <v>18</v>
      </c>
      <c r="V1389" t="s">
        <v>85</v>
      </c>
      <c r="W1389">
        <v>84.827903747558594</v>
      </c>
    </row>
    <row r="1390" spans="1:23" x14ac:dyDescent="0.25">
      <c r="A1390" s="48" t="str">
        <f t="shared" si="21"/>
        <v>42255AllN/A_21AllMulti</v>
      </c>
      <c r="B1390" t="s">
        <v>18</v>
      </c>
      <c r="C1390" s="35">
        <v>42255</v>
      </c>
      <c r="D1390">
        <v>21</v>
      </c>
      <c r="E1390" t="s">
        <v>32</v>
      </c>
      <c r="F1390">
        <v>2.7553000812114727</v>
      </c>
      <c r="G1390">
        <v>2.0646818842328023</v>
      </c>
      <c r="H1390">
        <v>12382</v>
      </c>
      <c r="I1390">
        <v>2.7933928209480756</v>
      </c>
      <c r="J1390">
        <v>2.0651278350661753</v>
      </c>
      <c r="K1390">
        <v>3109</v>
      </c>
      <c r="L1390">
        <v>-3.8092739880084991E-2</v>
      </c>
      <c r="M1390">
        <v>-1.3825260400772095</v>
      </c>
      <c r="N1390">
        <v>15491</v>
      </c>
      <c r="O1390">
        <v>4.1424959897994995E-2</v>
      </c>
      <c r="P1390">
        <v>-9.1182969510555267E-2</v>
      </c>
      <c r="Q1390">
        <v>-6.6037192940711975E-2</v>
      </c>
      <c r="R1390">
        <v>-3.8092739880084991E-2</v>
      </c>
      <c r="S1390">
        <v>-1.0151604190468788E-2</v>
      </c>
      <c r="T1390">
        <v>1.499748881906271E-2</v>
      </c>
      <c r="U1390" t="s">
        <v>18</v>
      </c>
      <c r="V1390" t="s">
        <v>85</v>
      </c>
      <c r="W1390">
        <v>81.743919372558594</v>
      </c>
    </row>
    <row r="1391" spans="1:23" x14ac:dyDescent="0.25">
      <c r="A1391" s="48" t="str">
        <f t="shared" si="21"/>
        <v>42255AllN/A_22AllMulti</v>
      </c>
      <c r="B1391" t="s">
        <v>18</v>
      </c>
      <c r="C1391" s="35">
        <v>42255</v>
      </c>
      <c r="D1391">
        <v>22</v>
      </c>
      <c r="E1391" t="s">
        <v>32</v>
      </c>
      <c r="F1391">
        <v>2.4954521243682271</v>
      </c>
      <c r="G1391">
        <v>1.9015368034987408</v>
      </c>
      <c r="H1391">
        <v>12382</v>
      </c>
      <c r="I1391">
        <v>2.5254741265401996</v>
      </c>
      <c r="J1391">
        <v>1.896207905577157</v>
      </c>
      <c r="K1391">
        <v>3109</v>
      </c>
      <c r="L1391">
        <v>-3.0022002756595612E-2</v>
      </c>
      <c r="M1391">
        <v>-1.2030686140060425</v>
      </c>
      <c r="N1391">
        <v>15491</v>
      </c>
      <c r="O1391">
        <v>3.8059674203395844E-2</v>
      </c>
      <c r="P1391">
        <v>-7.8799277544021606E-2</v>
      </c>
      <c r="Q1391">
        <v>-5.5696297436952591E-2</v>
      </c>
      <c r="R1391">
        <v>-3.0022002756595612E-2</v>
      </c>
      <c r="S1391">
        <v>-4.3507525697350502E-3</v>
      </c>
      <c r="T1391">
        <v>1.8755275756120682E-2</v>
      </c>
      <c r="U1391" t="s">
        <v>18</v>
      </c>
      <c r="V1391" t="s">
        <v>85</v>
      </c>
      <c r="W1391">
        <v>79.13775634765625</v>
      </c>
    </row>
    <row r="1392" spans="1:23" x14ac:dyDescent="0.25">
      <c r="A1392" s="48" t="str">
        <f t="shared" si="21"/>
        <v>42255AllN/A_23AllMulti</v>
      </c>
      <c r="B1392" t="s">
        <v>18</v>
      </c>
      <c r="C1392" s="35">
        <v>42255</v>
      </c>
      <c r="D1392">
        <v>23</v>
      </c>
      <c r="E1392" t="s">
        <v>32</v>
      </c>
      <c r="F1392">
        <v>2.0450783784109015</v>
      </c>
      <c r="G1392">
        <v>1.6640871672075512</v>
      </c>
      <c r="H1392">
        <v>12382</v>
      </c>
      <c r="I1392">
        <v>2.0621094949505747</v>
      </c>
      <c r="J1392">
        <v>1.6633422267160414</v>
      </c>
      <c r="K1392">
        <v>3109</v>
      </c>
      <c r="L1392">
        <v>-1.7031116411089897E-2</v>
      </c>
      <c r="M1392">
        <v>-0.83278548717498779</v>
      </c>
      <c r="N1392">
        <v>15491</v>
      </c>
      <c r="O1392">
        <v>3.3369876444339752E-2</v>
      </c>
      <c r="P1392">
        <v>-5.9797950088977814E-2</v>
      </c>
      <c r="Q1392">
        <v>-3.9541766047477722E-2</v>
      </c>
      <c r="R1392">
        <v>-1.7031116411089897E-2</v>
      </c>
      <c r="S1392">
        <v>5.4768654517829418E-3</v>
      </c>
      <c r="T1392">
        <v>2.5735717266798019E-2</v>
      </c>
      <c r="U1392" t="s">
        <v>18</v>
      </c>
      <c r="V1392" t="s">
        <v>85</v>
      </c>
      <c r="W1392">
        <v>76.599189758300781</v>
      </c>
    </row>
    <row r="1393" spans="1:23" x14ac:dyDescent="0.25">
      <c r="A1393" s="48" t="str">
        <f t="shared" si="21"/>
        <v>42255AllN/A_24AllMulti</v>
      </c>
      <c r="B1393" t="s">
        <v>18</v>
      </c>
      <c r="C1393" s="35">
        <v>42255</v>
      </c>
      <c r="D1393">
        <v>24</v>
      </c>
      <c r="E1393" t="s">
        <v>32</v>
      </c>
      <c r="F1393">
        <v>1.6186762427227099</v>
      </c>
      <c r="G1393">
        <v>1.4647101213505749</v>
      </c>
      <c r="H1393">
        <v>12382</v>
      </c>
      <c r="I1393">
        <v>1.6302741267257534</v>
      </c>
      <c r="J1393">
        <v>1.4163327649807129</v>
      </c>
      <c r="K1393">
        <v>3109</v>
      </c>
      <c r="L1393">
        <v>-1.1597883887588978E-2</v>
      </c>
      <c r="M1393">
        <v>-0.71650421619415283</v>
      </c>
      <c r="N1393">
        <v>15491</v>
      </c>
      <c r="O1393">
        <v>2.8609242290258408E-2</v>
      </c>
      <c r="P1393">
        <v>-4.8263490200042725E-2</v>
      </c>
      <c r="Q1393">
        <v>-3.0897106975317001E-2</v>
      </c>
      <c r="R1393">
        <v>-1.1597883887588978E-2</v>
      </c>
      <c r="S1393">
        <v>7.6990500092506409E-3</v>
      </c>
      <c r="T1393">
        <v>2.506772056221962E-2</v>
      </c>
      <c r="U1393" t="s">
        <v>18</v>
      </c>
      <c r="V1393" t="s">
        <v>85</v>
      </c>
      <c r="W1393">
        <v>74.305404663085938</v>
      </c>
    </row>
    <row r="1394" spans="1:23" x14ac:dyDescent="0.25">
      <c r="A1394" s="48" t="str">
        <f t="shared" si="21"/>
        <v>42256AllN/A_1AllMulti</v>
      </c>
      <c r="B1394" t="s">
        <v>18</v>
      </c>
      <c r="C1394" s="35">
        <v>42256</v>
      </c>
      <c r="D1394">
        <v>1</v>
      </c>
      <c r="E1394" t="s">
        <v>32</v>
      </c>
      <c r="F1394">
        <v>1.3827522153998477</v>
      </c>
      <c r="G1394">
        <v>1.4454903045591487</v>
      </c>
      <c r="H1394">
        <v>3876</v>
      </c>
      <c r="I1394">
        <v>1.4210534159866783</v>
      </c>
      <c r="J1394">
        <v>1.3924353901790378</v>
      </c>
      <c r="K1394">
        <v>7641</v>
      </c>
      <c r="L1394">
        <v>-3.8301199674606323E-2</v>
      </c>
      <c r="M1394">
        <v>-2.7699251174926758</v>
      </c>
      <c r="N1394">
        <v>11517</v>
      </c>
      <c r="O1394">
        <v>2.8157027438282967E-2</v>
      </c>
      <c r="P1394">
        <v>-7.4387244880199432E-2</v>
      </c>
      <c r="Q1394">
        <v>-5.7295367121696472E-2</v>
      </c>
      <c r="R1394">
        <v>-3.8301199674606323E-2</v>
      </c>
      <c r="S1394">
        <v>-1.9309284165501595E-2</v>
      </c>
      <c r="T1394">
        <v>-2.2151533048599958E-3</v>
      </c>
      <c r="U1394" t="s">
        <v>18</v>
      </c>
      <c r="V1394" t="s">
        <v>85</v>
      </c>
      <c r="W1394">
        <v>72.303115844726562</v>
      </c>
    </row>
    <row r="1395" spans="1:23" x14ac:dyDescent="0.25">
      <c r="A1395" s="48" t="str">
        <f t="shared" si="21"/>
        <v>42256AllN/A_1SmartAC-onlyMulti</v>
      </c>
      <c r="B1395" t="s">
        <v>18</v>
      </c>
      <c r="C1395" s="35">
        <v>42256</v>
      </c>
      <c r="D1395">
        <v>1</v>
      </c>
      <c r="E1395" t="s">
        <v>32</v>
      </c>
      <c r="F1395">
        <v>1.3827522153998477</v>
      </c>
      <c r="G1395">
        <v>1.4454903045591487</v>
      </c>
      <c r="H1395">
        <v>3876</v>
      </c>
      <c r="I1395">
        <v>1.4210534159866783</v>
      </c>
      <c r="J1395">
        <v>1.3924353901790378</v>
      </c>
      <c r="K1395">
        <v>7641</v>
      </c>
      <c r="L1395">
        <v>-3.8301199674606323E-2</v>
      </c>
      <c r="M1395">
        <v>-2.7699251174926758</v>
      </c>
      <c r="N1395">
        <v>11517</v>
      </c>
      <c r="O1395">
        <v>2.8157027438282967E-2</v>
      </c>
      <c r="P1395">
        <v>-7.4387244880199432E-2</v>
      </c>
      <c r="Q1395">
        <v>-5.7295367121696472E-2</v>
      </c>
      <c r="R1395">
        <v>-3.8301199674606323E-2</v>
      </c>
      <c r="S1395">
        <v>-1.9309284165501595E-2</v>
      </c>
      <c r="T1395">
        <v>-2.2151533048599958E-3</v>
      </c>
      <c r="U1395" t="s">
        <v>102</v>
      </c>
      <c r="V1395" t="s">
        <v>85</v>
      </c>
      <c r="W1395">
        <v>72.303115844726562</v>
      </c>
    </row>
    <row r="1396" spans="1:23" x14ac:dyDescent="0.25">
      <c r="A1396" s="48" t="str">
        <f t="shared" si="21"/>
        <v>42256AllN/A_2AllMulti</v>
      </c>
      <c r="B1396" t="s">
        <v>18</v>
      </c>
      <c r="C1396" s="35">
        <v>42256</v>
      </c>
      <c r="D1396">
        <v>2</v>
      </c>
      <c r="E1396" t="s">
        <v>32</v>
      </c>
      <c r="F1396">
        <v>1.2021351165529606</v>
      </c>
      <c r="G1396">
        <v>1.2902280966861035</v>
      </c>
      <c r="H1396">
        <v>3876</v>
      </c>
      <c r="I1396">
        <v>1.2427792418739132</v>
      </c>
      <c r="J1396">
        <v>1.2667320917045908</v>
      </c>
      <c r="K1396">
        <v>7641</v>
      </c>
      <c r="L1396">
        <v>-4.0644124150276184E-2</v>
      </c>
      <c r="M1396">
        <v>-3.3809947967529297</v>
      </c>
      <c r="N1396">
        <v>11517</v>
      </c>
      <c r="O1396">
        <v>2.5288065895438194E-2</v>
      </c>
      <c r="P1396">
        <v>-7.3053307831287384E-2</v>
      </c>
      <c r="Q1396">
        <v>-5.7702947407960892E-2</v>
      </c>
      <c r="R1396">
        <v>-4.0644124150276184E-2</v>
      </c>
      <c r="S1396">
        <v>-2.3587323725223541E-2</v>
      </c>
      <c r="T1396">
        <v>-8.2349386066198349E-3</v>
      </c>
      <c r="U1396" t="s">
        <v>18</v>
      </c>
      <c r="V1396" t="s">
        <v>85</v>
      </c>
      <c r="W1396">
        <v>70.687416076660156</v>
      </c>
    </row>
    <row r="1397" spans="1:23" x14ac:dyDescent="0.25">
      <c r="A1397" s="48" t="str">
        <f t="shared" si="21"/>
        <v>42256AllN/A_2SmartAC-onlyMulti</v>
      </c>
      <c r="B1397" t="s">
        <v>18</v>
      </c>
      <c r="C1397" s="35">
        <v>42256</v>
      </c>
      <c r="D1397">
        <v>2</v>
      </c>
      <c r="E1397" t="s">
        <v>32</v>
      </c>
      <c r="F1397">
        <v>1.2021351165529606</v>
      </c>
      <c r="G1397">
        <v>1.2902280966861035</v>
      </c>
      <c r="H1397">
        <v>3876</v>
      </c>
      <c r="I1397">
        <v>1.2427792418739132</v>
      </c>
      <c r="J1397">
        <v>1.2667320917045908</v>
      </c>
      <c r="K1397">
        <v>7641</v>
      </c>
      <c r="L1397">
        <v>-4.0644124150276184E-2</v>
      </c>
      <c r="M1397">
        <v>-3.3809947967529297</v>
      </c>
      <c r="N1397">
        <v>11517</v>
      </c>
      <c r="O1397">
        <v>2.5288065895438194E-2</v>
      </c>
      <c r="P1397">
        <v>-7.3053307831287384E-2</v>
      </c>
      <c r="Q1397">
        <v>-5.7702947407960892E-2</v>
      </c>
      <c r="R1397">
        <v>-4.0644124150276184E-2</v>
      </c>
      <c r="S1397">
        <v>-2.3587323725223541E-2</v>
      </c>
      <c r="T1397">
        <v>-8.2349386066198349E-3</v>
      </c>
      <c r="U1397" t="s">
        <v>102</v>
      </c>
      <c r="V1397" t="s">
        <v>85</v>
      </c>
      <c r="W1397">
        <v>70.687416076660156</v>
      </c>
    </row>
    <row r="1398" spans="1:23" x14ac:dyDescent="0.25">
      <c r="A1398" s="48" t="str">
        <f t="shared" si="21"/>
        <v>42256AllN/A_3AllMulti</v>
      </c>
      <c r="B1398" t="s">
        <v>18</v>
      </c>
      <c r="C1398" s="35">
        <v>42256</v>
      </c>
      <c r="D1398">
        <v>3</v>
      </c>
      <c r="E1398" t="s">
        <v>32</v>
      </c>
      <c r="F1398">
        <v>1.0800974294910883</v>
      </c>
      <c r="G1398">
        <v>1.1342080308398304</v>
      </c>
      <c r="H1398">
        <v>3876</v>
      </c>
      <c r="I1398">
        <v>1.1260070302160428</v>
      </c>
      <c r="J1398">
        <v>1.1464727908044205</v>
      </c>
      <c r="K1398">
        <v>7641</v>
      </c>
      <c r="L1398">
        <v>-4.590960219502449E-2</v>
      </c>
      <c r="M1398">
        <v>-4.2505054473876953</v>
      </c>
      <c r="N1398">
        <v>11517</v>
      </c>
      <c r="O1398">
        <v>2.2448053583502769E-2</v>
      </c>
      <c r="P1398">
        <v>-7.4679024517536163E-2</v>
      </c>
      <c r="Q1398">
        <v>-6.1052609235048294E-2</v>
      </c>
      <c r="R1398">
        <v>-4.590960219502449E-2</v>
      </c>
      <c r="S1398">
        <v>-3.0768390744924545E-2</v>
      </c>
      <c r="T1398">
        <v>-1.7140176147222519E-2</v>
      </c>
      <c r="U1398" t="s">
        <v>18</v>
      </c>
      <c r="V1398" t="s">
        <v>85</v>
      </c>
      <c r="W1398">
        <v>70.172264099121094</v>
      </c>
    </row>
    <row r="1399" spans="1:23" x14ac:dyDescent="0.25">
      <c r="A1399" s="48" t="str">
        <f t="shared" si="21"/>
        <v>42256AllN/A_3SmartAC-onlyMulti</v>
      </c>
      <c r="B1399" t="s">
        <v>18</v>
      </c>
      <c r="C1399" s="35">
        <v>42256</v>
      </c>
      <c r="D1399">
        <v>3</v>
      </c>
      <c r="E1399" t="s">
        <v>32</v>
      </c>
      <c r="F1399">
        <v>1.0800974294910883</v>
      </c>
      <c r="G1399">
        <v>1.1342080308398304</v>
      </c>
      <c r="H1399">
        <v>3876</v>
      </c>
      <c r="I1399">
        <v>1.1260070302160428</v>
      </c>
      <c r="J1399">
        <v>1.1464727908044205</v>
      </c>
      <c r="K1399">
        <v>7641</v>
      </c>
      <c r="L1399">
        <v>-4.590960219502449E-2</v>
      </c>
      <c r="M1399">
        <v>-4.2505054473876953</v>
      </c>
      <c r="N1399">
        <v>11517</v>
      </c>
      <c r="O1399">
        <v>2.2448053583502769E-2</v>
      </c>
      <c r="P1399">
        <v>-7.4679024517536163E-2</v>
      </c>
      <c r="Q1399">
        <v>-6.1052609235048294E-2</v>
      </c>
      <c r="R1399">
        <v>-4.590960219502449E-2</v>
      </c>
      <c r="S1399">
        <v>-3.0768390744924545E-2</v>
      </c>
      <c r="T1399">
        <v>-1.7140176147222519E-2</v>
      </c>
      <c r="U1399" t="s">
        <v>102</v>
      </c>
      <c r="V1399" t="s">
        <v>85</v>
      </c>
      <c r="W1399">
        <v>70.172264099121094</v>
      </c>
    </row>
    <row r="1400" spans="1:23" x14ac:dyDescent="0.25">
      <c r="A1400" s="48" t="str">
        <f t="shared" si="21"/>
        <v>42256AllN/A_4AllMulti</v>
      </c>
      <c r="B1400" t="s">
        <v>18</v>
      </c>
      <c r="C1400" s="35">
        <v>42256</v>
      </c>
      <c r="D1400">
        <v>4</v>
      </c>
      <c r="E1400" t="s">
        <v>32</v>
      </c>
      <c r="F1400">
        <v>1.0092807239819168</v>
      </c>
      <c r="G1400">
        <v>0.96688956801444992</v>
      </c>
      <c r="H1400">
        <v>3876</v>
      </c>
      <c r="I1400">
        <v>1.0537898529598777</v>
      </c>
      <c r="J1400">
        <v>1.0629401864104497</v>
      </c>
      <c r="K1400">
        <v>7641</v>
      </c>
      <c r="L1400">
        <v>-4.4509127736091614E-2</v>
      </c>
      <c r="M1400">
        <v>-4.4099850654602051</v>
      </c>
      <c r="N1400">
        <v>11517</v>
      </c>
      <c r="O1400">
        <v>1.9724644720554352E-2</v>
      </c>
      <c r="P1400">
        <v>-6.9788232445716858E-2</v>
      </c>
      <c r="Q1400">
        <v>-5.7814978063106537E-2</v>
      </c>
      <c r="R1400">
        <v>-4.4509127736091614E-2</v>
      </c>
      <c r="S1400">
        <v>-3.1204855069518089E-2</v>
      </c>
      <c r="T1400">
        <v>-1.923002302646637E-2</v>
      </c>
      <c r="U1400" t="s">
        <v>18</v>
      </c>
      <c r="V1400" t="s">
        <v>85</v>
      </c>
      <c r="W1400">
        <v>68.330726623535156</v>
      </c>
    </row>
    <row r="1401" spans="1:23" x14ac:dyDescent="0.25">
      <c r="A1401" s="48" t="str">
        <f t="shared" si="21"/>
        <v>42256AllN/A_4SmartAC-onlyMulti</v>
      </c>
      <c r="B1401" t="s">
        <v>18</v>
      </c>
      <c r="C1401" s="35">
        <v>42256</v>
      </c>
      <c r="D1401">
        <v>4</v>
      </c>
      <c r="E1401" t="s">
        <v>32</v>
      </c>
      <c r="F1401">
        <v>1.0092807239819168</v>
      </c>
      <c r="G1401">
        <v>0.96688956801444992</v>
      </c>
      <c r="H1401">
        <v>3876</v>
      </c>
      <c r="I1401">
        <v>1.0537898529598777</v>
      </c>
      <c r="J1401">
        <v>1.0629401864104497</v>
      </c>
      <c r="K1401">
        <v>7641</v>
      </c>
      <c r="L1401">
        <v>-4.4509127736091614E-2</v>
      </c>
      <c r="M1401">
        <v>-4.4099850654602051</v>
      </c>
      <c r="N1401">
        <v>11517</v>
      </c>
      <c r="O1401">
        <v>1.9724644720554352E-2</v>
      </c>
      <c r="P1401">
        <v>-6.9788232445716858E-2</v>
      </c>
      <c r="Q1401">
        <v>-5.7814978063106537E-2</v>
      </c>
      <c r="R1401">
        <v>-4.4509127736091614E-2</v>
      </c>
      <c r="S1401">
        <v>-3.1204855069518089E-2</v>
      </c>
      <c r="T1401">
        <v>-1.923002302646637E-2</v>
      </c>
      <c r="U1401" t="s">
        <v>102</v>
      </c>
      <c r="V1401" t="s">
        <v>85</v>
      </c>
      <c r="W1401">
        <v>68.330726623535156</v>
      </c>
    </row>
    <row r="1402" spans="1:23" x14ac:dyDescent="0.25">
      <c r="A1402" s="48" t="str">
        <f t="shared" si="21"/>
        <v>42256AllN/A_5AllMulti</v>
      </c>
      <c r="B1402" t="s">
        <v>18</v>
      </c>
      <c r="C1402" s="35">
        <v>42256</v>
      </c>
      <c r="D1402">
        <v>5</v>
      </c>
      <c r="E1402" t="s">
        <v>32</v>
      </c>
      <c r="F1402">
        <v>0.96721083118609064</v>
      </c>
      <c r="G1402">
        <v>0.89788965603370807</v>
      </c>
      <c r="H1402">
        <v>3876</v>
      </c>
      <c r="I1402">
        <v>1.0269035547693108</v>
      </c>
      <c r="J1402">
        <v>1.0024781035450414</v>
      </c>
      <c r="K1402">
        <v>7641</v>
      </c>
      <c r="L1402">
        <v>-5.969272181391716E-2</v>
      </c>
      <c r="M1402">
        <v>-6.1716351509094238</v>
      </c>
      <c r="N1402">
        <v>11517</v>
      </c>
      <c r="O1402">
        <v>1.8426116555929184E-2</v>
      </c>
      <c r="P1402">
        <v>-8.3307631313800812E-2</v>
      </c>
      <c r="Q1402">
        <v>-7.2122611105442047E-2</v>
      </c>
      <c r="R1402">
        <v>-5.969272181391716E-2</v>
      </c>
      <c r="S1402">
        <v>-4.7264307737350464E-2</v>
      </c>
      <c r="T1402">
        <v>-3.6077812314033508E-2</v>
      </c>
      <c r="U1402" t="s">
        <v>18</v>
      </c>
      <c r="V1402" t="s">
        <v>85</v>
      </c>
      <c r="W1402">
        <v>67.232612609863281</v>
      </c>
    </row>
    <row r="1403" spans="1:23" x14ac:dyDescent="0.25">
      <c r="A1403" s="48" t="str">
        <f t="shared" si="21"/>
        <v>42256AllN/A_5SmartAC-onlyMulti</v>
      </c>
      <c r="B1403" t="s">
        <v>18</v>
      </c>
      <c r="C1403" s="35">
        <v>42256</v>
      </c>
      <c r="D1403">
        <v>5</v>
      </c>
      <c r="E1403" t="s">
        <v>32</v>
      </c>
      <c r="F1403">
        <v>0.96721083118609064</v>
      </c>
      <c r="G1403">
        <v>0.89788965603370807</v>
      </c>
      <c r="H1403">
        <v>3876</v>
      </c>
      <c r="I1403">
        <v>1.0269035547693108</v>
      </c>
      <c r="J1403">
        <v>1.0024781035450414</v>
      </c>
      <c r="K1403">
        <v>7641</v>
      </c>
      <c r="L1403">
        <v>-5.969272181391716E-2</v>
      </c>
      <c r="M1403">
        <v>-6.1716351509094238</v>
      </c>
      <c r="N1403">
        <v>11517</v>
      </c>
      <c r="O1403">
        <v>1.8426116555929184E-2</v>
      </c>
      <c r="P1403">
        <v>-8.3307631313800812E-2</v>
      </c>
      <c r="Q1403">
        <v>-7.2122611105442047E-2</v>
      </c>
      <c r="R1403">
        <v>-5.969272181391716E-2</v>
      </c>
      <c r="S1403">
        <v>-4.7264307737350464E-2</v>
      </c>
      <c r="T1403">
        <v>-3.6077812314033508E-2</v>
      </c>
      <c r="U1403" t="s">
        <v>102</v>
      </c>
      <c r="V1403" t="s">
        <v>85</v>
      </c>
      <c r="W1403">
        <v>67.232612609863281</v>
      </c>
    </row>
    <row r="1404" spans="1:23" x14ac:dyDescent="0.25">
      <c r="A1404" s="48" t="str">
        <f t="shared" si="21"/>
        <v>42256AllN/A_6AllMulti</v>
      </c>
      <c r="B1404" t="s">
        <v>18</v>
      </c>
      <c r="C1404" s="35">
        <v>42256</v>
      </c>
      <c r="D1404">
        <v>6</v>
      </c>
      <c r="E1404" t="s">
        <v>32</v>
      </c>
      <c r="F1404">
        <v>1.0107146869632913</v>
      </c>
      <c r="G1404">
        <v>0.92693282947453859</v>
      </c>
      <c r="H1404">
        <v>3876</v>
      </c>
      <c r="I1404">
        <v>1.0572452714066525</v>
      </c>
      <c r="J1404">
        <v>0.97796520805912934</v>
      </c>
      <c r="K1404">
        <v>7641</v>
      </c>
      <c r="L1404">
        <v>-4.6530585736036301E-2</v>
      </c>
      <c r="M1404">
        <v>-4.6037306785583496</v>
      </c>
      <c r="N1404">
        <v>11517</v>
      </c>
      <c r="O1404">
        <v>1.8623692914843559E-2</v>
      </c>
      <c r="P1404">
        <v>-7.0398710668087006E-2</v>
      </c>
      <c r="Q1404">
        <v>-5.909375473856926E-2</v>
      </c>
      <c r="R1404">
        <v>-4.6530585736036301E-2</v>
      </c>
      <c r="S1404">
        <v>-3.3968903124332428E-2</v>
      </c>
      <c r="T1404">
        <v>-2.2662460803985596E-2</v>
      </c>
      <c r="U1404" t="s">
        <v>18</v>
      </c>
      <c r="V1404" t="s">
        <v>85</v>
      </c>
      <c r="W1404">
        <v>67.132499694824219</v>
      </c>
    </row>
    <row r="1405" spans="1:23" x14ac:dyDescent="0.25">
      <c r="A1405" s="48" t="str">
        <f t="shared" si="21"/>
        <v>42256AllN/A_6SmartAC-onlyMulti</v>
      </c>
      <c r="B1405" t="s">
        <v>18</v>
      </c>
      <c r="C1405" s="35">
        <v>42256</v>
      </c>
      <c r="D1405">
        <v>6</v>
      </c>
      <c r="E1405" t="s">
        <v>32</v>
      </c>
      <c r="F1405">
        <v>1.0107146869632913</v>
      </c>
      <c r="G1405">
        <v>0.92693282947453859</v>
      </c>
      <c r="H1405">
        <v>3876</v>
      </c>
      <c r="I1405">
        <v>1.0572452714066525</v>
      </c>
      <c r="J1405">
        <v>0.97796520805912934</v>
      </c>
      <c r="K1405">
        <v>7641</v>
      </c>
      <c r="L1405">
        <v>-4.6530585736036301E-2</v>
      </c>
      <c r="M1405">
        <v>-4.6037306785583496</v>
      </c>
      <c r="N1405">
        <v>11517</v>
      </c>
      <c r="O1405">
        <v>1.8623692914843559E-2</v>
      </c>
      <c r="P1405">
        <v>-7.0398710668087006E-2</v>
      </c>
      <c r="Q1405">
        <v>-5.909375473856926E-2</v>
      </c>
      <c r="R1405">
        <v>-4.6530585736036301E-2</v>
      </c>
      <c r="S1405">
        <v>-3.3968903124332428E-2</v>
      </c>
      <c r="T1405">
        <v>-2.2662460803985596E-2</v>
      </c>
      <c r="U1405" t="s">
        <v>102</v>
      </c>
      <c r="V1405" t="s">
        <v>85</v>
      </c>
      <c r="W1405">
        <v>67.132499694824219</v>
      </c>
    </row>
    <row r="1406" spans="1:23" x14ac:dyDescent="0.25">
      <c r="A1406" s="48" t="str">
        <f t="shared" si="21"/>
        <v>42256AllN/A_7AllMulti</v>
      </c>
      <c r="B1406" t="s">
        <v>18</v>
      </c>
      <c r="C1406" s="35">
        <v>42256</v>
      </c>
      <c r="D1406">
        <v>7</v>
      </c>
      <c r="E1406" t="s">
        <v>32</v>
      </c>
      <c r="F1406">
        <v>1.1688670861993471</v>
      </c>
      <c r="G1406">
        <v>0.99362951741227723</v>
      </c>
      <c r="H1406">
        <v>3876</v>
      </c>
      <c r="I1406">
        <v>1.1912176278134665</v>
      </c>
      <c r="J1406">
        <v>1.0134768194254642</v>
      </c>
      <c r="K1406">
        <v>7641</v>
      </c>
      <c r="L1406">
        <v>-2.235054224729538E-2</v>
      </c>
      <c r="M1406">
        <v>-1.9121541976928711</v>
      </c>
      <c r="N1406">
        <v>11517</v>
      </c>
      <c r="O1406">
        <v>1.9726769998669624E-2</v>
      </c>
      <c r="P1406">
        <v>-4.7632370144128799E-2</v>
      </c>
      <c r="Q1406">
        <v>-3.5657826811075211E-2</v>
      </c>
      <c r="R1406">
        <v>-2.235054224729538E-2</v>
      </c>
      <c r="S1406">
        <v>-9.0448362752795219E-3</v>
      </c>
      <c r="T1406">
        <v>2.9312861151993275E-3</v>
      </c>
      <c r="U1406" t="s">
        <v>18</v>
      </c>
      <c r="V1406" t="s">
        <v>85</v>
      </c>
      <c r="W1406">
        <v>69.017280578613281</v>
      </c>
    </row>
    <row r="1407" spans="1:23" x14ac:dyDescent="0.25">
      <c r="A1407" s="48" t="str">
        <f t="shared" si="21"/>
        <v>42256AllN/A_7SmartAC-onlyMulti</v>
      </c>
      <c r="B1407" t="s">
        <v>18</v>
      </c>
      <c r="C1407" s="35">
        <v>42256</v>
      </c>
      <c r="D1407">
        <v>7</v>
      </c>
      <c r="E1407" t="s">
        <v>32</v>
      </c>
      <c r="F1407">
        <v>1.1688670861993471</v>
      </c>
      <c r="G1407">
        <v>0.99362951741227723</v>
      </c>
      <c r="H1407">
        <v>3876</v>
      </c>
      <c r="I1407">
        <v>1.1912176278134665</v>
      </c>
      <c r="J1407">
        <v>1.0134768194254642</v>
      </c>
      <c r="K1407">
        <v>7641</v>
      </c>
      <c r="L1407">
        <v>-2.235054224729538E-2</v>
      </c>
      <c r="M1407">
        <v>-1.9121541976928711</v>
      </c>
      <c r="N1407">
        <v>11517</v>
      </c>
      <c r="O1407">
        <v>1.9726769998669624E-2</v>
      </c>
      <c r="P1407">
        <v>-4.7632370144128799E-2</v>
      </c>
      <c r="Q1407">
        <v>-3.5657826811075211E-2</v>
      </c>
      <c r="R1407">
        <v>-2.235054224729538E-2</v>
      </c>
      <c r="S1407">
        <v>-9.0448362752795219E-3</v>
      </c>
      <c r="T1407">
        <v>2.9312861151993275E-3</v>
      </c>
      <c r="U1407" t="s">
        <v>102</v>
      </c>
      <c r="V1407" t="s">
        <v>85</v>
      </c>
      <c r="W1407">
        <v>69.017280578613281</v>
      </c>
    </row>
    <row r="1408" spans="1:23" x14ac:dyDescent="0.25">
      <c r="A1408" s="48" t="str">
        <f t="shared" si="21"/>
        <v>42256AllN/A_8AllMulti</v>
      </c>
      <c r="B1408" t="s">
        <v>18</v>
      </c>
      <c r="C1408" s="35">
        <v>42256</v>
      </c>
      <c r="D1408">
        <v>8</v>
      </c>
      <c r="E1408" t="s">
        <v>32</v>
      </c>
      <c r="F1408">
        <v>1.1691303966542979</v>
      </c>
      <c r="G1408">
        <v>1.0208106303608115</v>
      </c>
      <c r="H1408">
        <v>3876</v>
      </c>
      <c r="I1408">
        <v>1.2067843876227797</v>
      </c>
      <c r="J1408">
        <v>1.0291912677520731</v>
      </c>
      <c r="K1408">
        <v>7641</v>
      </c>
      <c r="L1408">
        <v>-3.7653990089893341E-2</v>
      </c>
      <c r="M1408">
        <v>-3.2206835746765137</v>
      </c>
      <c r="N1408">
        <v>11517</v>
      </c>
      <c r="O1408">
        <v>2.0185960456728935E-2</v>
      </c>
      <c r="P1408">
        <v>-6.3524320721626282E-2</v>
      </c>
      <c r="Q1408">
        <v>-5.1271036267280579E-2</v>
      </c>
      <c r="R1408">
        <v>-3.7653990089893341E-2</v>
      </c>
      <c r="S1408">
        <v>-2.4038560688495636E-2</v>
      </c>
      <c r="T1408">
        <v>-1.1783663183450699E-2</v>
      </c>
      <c r="U1408" t="s">
        <v>18</v>
      </c>
      <c r="V1408" t="s">
        <v>85</v>
      </c>
      <c r="W1408">
        <v>74.481895446777344</v>
      </c>
    </row>
    <row r="1409" spans="1:23" x14ac:dyDescent="0.25">
      <c r="A1409" s="48" t="str">
        <f t="shared" si="21"/>
        <v>42256AllN/A_8SmartAC-onlyMulti</v>
      </c>
      <c r="B1409" t="s">
        <v>18</v>
      </c>
      <c r="C1409" s="35">
        <v>42256</v>
      </c>
      <c r="D1409">
        <v>8</v>
      </c>
      <c r="E1409" t="s">
        <v>32</v>
      </c>
      <c r="F1409">
        <v>1.1691303966542979</v>
      </c>
      <c r="G1409">
        <v>1.0208106303608115</v>
      </c>
      <c r="H1409">
        <v>3876</v>
      </c>
      <c r="I1409">
        <v>1.2067843876227797</v>
      </c>
      <c r="J1409">
        <v>1.0291912677520731</v>
      </c>
      <c r="K1409">
        <v>7641</v>
      </c>
      <c r="L1409">
        <v>-3.7653990089893341E-2</v>
      </c>
      <c r="M1409">
        <v>-3.2206835746765137</v>
      </c>
      <c r="N1409">
        <v>11517</v>
      </c>
      <c r="O1409">
        <v>2.0185960456728935E-2</v>
      </c>
      <c r="P1409">
        <v>-6.3524320721626282E-2</v>
      </c>
      <c r="Q1409">
        <v>-5.1271036267280579E-2</v>
      </c>
      <c r="R1409">
        <v>-3.7653990089893341E-2</v>
      </c>
      <c r="S1409">
        <v>-2.4038560688495636E-2</v>
      </c>
      <c r="T1409">
        <v>-1.1783663183450699E-2</v>
      </c>
      <c r="U1409" t="s">
        <v>102</v>
      </c>
      <c r="V1409" t="s">
        <v>85</v>
      </c>
      <c r="W1409">
        <v>74.481895446777344</v>
      </c>
    </row>
    <row r="1410" spans="1:23" x14ac:dyDescent="0.25">
      <c r="A1410" s="48" t="str">
        <f t="shared" ref="A1410:A1473" si="22">CONCATENATE(C1410,B1410,E1410,"_",D1410,U1410,V1410)</f>
        <v>42256AllN/A_9AllMulti</v>
      </c>
      <c r="B1410" t="s">
        <v>18</v>
      </c>
      <c r="C1410" s="35">
        <v>42256</v>
      </c>
      <c r="D1410">
        <v>9</v>
      </c>
      <c r="E1410" t="s">
        <v>32</v>
      </c>
      <c r="F1410">
        <v>1.0297085237445163</v>
      </c>
      <c r="G1410">
        <v>1.2322128931554153</v>
      </c>
      <c r="H1410">
        <v>3876</v>
      </c>
      <c r="I1410">
        <v>1.0298002785510003</v>
      </c>
      <c r="J1410">
        <v>1.2004085791792951</v>
      </c>
      <c r="K1410">
        <v>7641</v>
      </c>
      <c r="L1410">
        <v>-9.1754809545818716E-5</v>
      </c>
      <c r="M1410">
        <v>-8.9107556268572807E-3</v>
      </c>
      <c r="N1410">
        <v>11517</v>
      </c>
      <c r="O1410">
        <v>2.408975176513195E-2</v>
      </c>
      <c r="P1410">
        <v>-3.0965181067585945E-2</v>
      </c>
      <c r="Q1410">
        <v>-1.6342218965291977E-2</v>
      </c>
      <c r="R1410">
        <v>-9.1754809545818716E-5</v>
      </c>
      <c r="S1410">
        <v>1.6156783327460289E-2</v>
      </c>
      <c r="T1410">
        <v>3.0781671404838562E-2</v>
      </c>
      <c r="U1410" t="s">
        <v>18</v>
      </c>
      <c r="V1410" t="s">
        <v>85</v>
      </c>
      <c r="W1410">
        <v>81.000778198242188</v>
      </c>
    </row>
    <row r="1411" spans="1:23" x14ac:dyDescent="0.25">
      <c r="A1411" s="48" t="str">
        <f t="shared" si="22"/>
        <v>42256AllN/A_9SmartAC-onlyMulti</v>
      </c>
      <c r="B1411" t="s">
        <v>18</v>
      </c>
      <c r="C1411" s="35">
        <v>42256</v>
      </c>
      <c r="D1411">
        <v>9</v>
      </c>
      <c r="E1411" t="s">
        <v>32</v>
      </c>
      <c r="F1411">
        <v>1.0297085237445163</v>
      </c>
      <c r="G1411">
        <v>1.2322128931554153</v>
      </c>
      <c r="H1411">
        <v>3876</v>
      </c>
      <c r="I1411">
        <v>1.0298002785510003</v>
      </c>
      <c r="J1411">
        <v>1.2004085791792951</v>
      </c>
      <c r="K1411">
        <v>7641</v>
      </c>
      <c r="L1411">
        <v>-9.1754809545818716E-5</v>
      </c>
      <c r="M1411">
        <v>-8.9107556268572807E-3</v>
      </c>
      <c r="N1411">
        <v>11517</v>
      </c>
      <c r="O1411">
        <v>2.408975176513195E-2</v>
      </c>
      <c r="P1411">
        <v>-3.0965181067585945E-2</v>
      </c>
      <c r="Q1411">
        <v>-1.6342218965291977E-2</v>
      </c>
      <c r="R1411">
        <v>-9.1754809545818716E-5</v>
      </c>
      <c r="S1411">
        <v>1.6156783327460289E-2</v>
      </c>
      <c r="T1411">
        <v>3.0781671404838562E-2</v>
      </c>
      <c r="U1411" t="s">
        <v>102</v>
      </c>
      <c r="V1411" t="s">
        <v>85</v>
      </c>
      <c r="W1411">
        <v>81.000778198242188</v>
      </c>
    </row>
    <row r="1412" spans="1:23" x14ac:dyDescent="0.25">
      <c r="A1412" s="48" t="str">
        <f t="shared" si="22"/>
        <v>42256AllN/A_10AllMulti</v>
      </c>
      <c r="B1412" t="s">
        <v>18</v>
      </c>
      <c r="C1412" s="35">
        <v>42256</v>
      </c>
      <c r="D1412">
        <v>10</v>
      </c>
      <c r="E1412" t="s">
        <v>32</v>
      </c>
      <c r="F1412">
        <v>0.86757393128873739</v>
      </c>
      <c r="G1412">
        <v>1.5735717279546542</v>
      </c>
      <c r="H1412">
        <v>3876</v>
      </c>
      <c r="I1412">
        <v>0.85582524202108023</v>
      </c>
      <c r="J1412">
        <v>1.5066507819590473</v>
      </c>
      <c r="K1412">
        <v>7641</v>
      </c>
      <c r="L1412">
        <v>1.1748689226806164E-2</v>
      </c>
      <c r="M1412">
        <v>1.3542003631591797</v>
      </c>
      <c r="N1412">
        <v>11517</v>
      </c>
      <c r="O1412">
        <v>3.0592760071158409E-2</v>
      </c>
      <c r="P1412">
        <v>-2.7458991855382919E-2</v>
      </c>
      <c r="Q1412">
        <v>-8.8885752484202385E-3</v>
      </c>
      <c r="R1412">
        <v>1.1748689226806164E-2</v>
      </c>
      <c r="S1412">
        <v>3.2383505254983902E-2</v>
      </c>
      <c r="T1412">
        <v>5.0956372171640396E-2</v>
      </c>
      <c r="U1412" t="s">
        <v>18</v>
      </c>
      <c r="V1412" t="s">
        <v>85</v>
      </c>
      <c r="W1412">
        <v>86.581748962402344</v>
      </c>
    </row>
    <row r="1413" spans="1:23" x14ac:dyDescent="0.25">
      <c r="A1413" s="48" t="str">
        <f t="shared" si="22"/>
        <v>42256AllN/A_10SmartAC-onlyMulti</v>
      </c>
      <c r="B1413" t="s">
        <v>18</v>
      </c>
      <c r="C1413" s="35">
        <v>42256</v>
      </c>
      <c r="D1413">
        <v>10</v>
      </c>
      <c r="E1413" t="s">
        <v>32</v>
      </c>
      <c r="F1413">
        <v>0.86757393128873739</v>
      </c>
      <c r="G1413">
        <v>1.5735717279546542</v>
      </c>
      <c r="H1413">
        <v>3876</v>
      </c>
      <c r="I1413">
        <v>0.85582524202108023</v>
      </c>
      <c r="J1413">
        <v>1.5066507819590473</v>
      </c>
      <c r="K1413">
        <v>7641</v>
      </c>
      <c r="L1413">
        <v>1.1748689226806164E-2</v>
      </c>
      <c r="M1413">
        <v>1.3542003631591797</v>
      </c>
      <c r="N1413">
        <v>11517</v>
      </c>
      <c r="O1413">
        <v>3.0592760071158409E-2</v>
      </c>
      <c r="P1413">
        <v>-2.7458991855382919E-2</v>
      </c>
      <c r="Q1413">
        <v>-8.8885752484202385E-3</v>
      </c>
      <c r="R1413">
        <v>1.1748689226806164E-2</v>
      </c>
      <c r="S1413">
        <v>3.2383505254983902E-2</v>
      </c>
      <c r="T1413">
        <v>5.0956372171640396E-2</v>
      </c>
      <c r="U1413" t="s">
        <v>102</v>
      </c>
      <c r="V1413" t="s">
        <v>85</v>
      </c>
      <c r="W1413">
        <v>86.581748962402344</v>
      </c>
    </row>
    <row r="1414" spans="1:23" x14ac:dyDescent="0.25">
      <c r="A1414" s="48" t="str">
        <f t="shared" si="22"/>
        <v>42256AllN/A_11AllMulti</v>
      </c>
      <c r="B1414" t="s">
        <v>18</v>
      </c>
      <c r="C1414" s="35">
        <v>42256</v>
      </c>
      <c r="D1414">
        <v>11</v>
      </c>
      <c r="E1414" t="s">
        <v>32</v>
      </c>
      <c r="F1414">
        <v>0.76256561860704808</v>
      </c>
      <c r="G1414">
        <v>1.9204814573852185</v>
      </c>
      <c r="H1414">
        <v>3876</v>
      </c>
      <c r="I1414">
        <v>0.75383546862430506</v>
      </c>
      <c r="J1414">
        <v>1.8730971419511204</v>
      </c>
      <c r="K1414">
        <v>7641</v>
      </c>
      <c r="L1414">
        <v>8.7301498278975487E-3</v>
      </c>
      <c r="M1414">
        <v>1.1448391675949097</v>
      </c>
      <c r="N1414">
        <v>11517</v>
      </c>
      <c r="O1414">
        <v>3.7559650838375092E-2</v>
      </c>
      <c r="P1414">
        <v>-3.9406299591064453E-2</v>
      </c>
      <c r="Q1414">
        <v>-1.6606839373707771E-2</v>
      </c>
      <c r="R1414">
        <v>8.7301498278975487E-3</v>
      </c>
      <c r="S1414">
        <v>3.406413272023201E-2</v>
      </c>
      <c r="T1414">
        <v>5.6866597384214401E-2</v>
      </c>
      <c r="U1414" t="s">
        <v>18</v>
      </c>
      <c r="V1414" t="s">
        <v>85</v>
      </c>
      <c r="W1414">
        <v>90.804466247558594</v>
      </c>
    </row>
    <row r="1415" spans="1:23" x14ac:dyDescent="0.25">
      <c r="A1415" s="48" t="str">
        <f t="shared" si="22"/>
        <v>42256AllN/A_11SmartAC-onlyMulti</v>
      </c>
      <c r="B1415" t="s">
        <v>18</v>
      </c>
      <c r="C1415" s="35">
        <v>42256</v>
      </c>
      <c r="D1415">
        <v>11</v>
      </c>
      <c r="E1415" t="s">
        <v>32</v>
      </c>
      <c r="F1415">
        <v>0.76256561860704808</v>
      </c>
      <c r="G1415">
        <v>1.9204814573852185</v>
      </c>
      <c r="H1415">
        <v>3876</v>
      </c>
      <c r="I1415">
        <v>0.75383546862430506</v>
      </c>
      <c r="J1415">
        <v>1.8730971419511204</v>
      </c>
      <c r="K1415">
        <v>7641</v>
      </c>
      <c r="L1415">
        <v>8.7301498278975487E-3</v>
      </c>
      <c r="M1415">
        <v>1.1448391675949097</v>
      </c>
      <c r="N1415">
        <v>11517</v>
      </c>
      <c r="O1415">
        <v>3.7559650838375092E-2</v>
      </c>
      <c r="P1415">
        <v>-3.9406299591064453E-2</v>
      </c>
      <c r="Q1415">
        <v>-1.6606839373707771E-2</v>
      </c>
      <c r="R1415">
        <v>8.7301498278975487E-3</v>
      </c>
      <c r="S1415">
        <v>3.406413272023201E-2</v>
      </c>
      <c r="T1415">
        <v>5.6866597384214401E-2</v>
      </c>
      <c r="U1415" t="s">
        <v>102</v>
      </c>
      <c r="V1415" t="s">
        <v>85</v>
      </c>
      <c r="W1415">
        <v>90.804466247558594</v>
      </c>
    </row>
    <row r="1416" spans="1:23" x14ac:dyDescent="0.25">
      <c r="A1416" s="48" t="str">
        <f t="shared" si="22"/>
        <v>42256AllN/A_12AllMulti</v>
      </c>
      <c r="B1416" t="s">
        <v>18</v>
      </c>
      <c r="C1416" s="35">
        <v>42256</v>
      </c>
      <c r="D1416">
        <v>12</v>
      </c>
      <c r="E1416" t="s">
        <v>32</v>
      </c>
      <c r="F1416">
        <v>0.7773779696509644</v>
      </c>
      <c r="G1416">
        <v>2.2003151597918458</v>
      </c>
      <c r="H1416">
        <v>3876</v>
      </c>
      <c r="I1416">
        <v>0.76508631139639149</v>
      </c>
      <c r="J1416">
        <v>2.2075233471200679</v>
      </c>
      <c r="K1416">
        <v>7641</v>
      </c>
      <c r="L1416">
        <v>1.2291658669710159E-2</v>
      </c>
      <c r="M1416">
        <v>1.5811688899993896</v>
      </c>
      <c r="N1416">
        <v>11517</v>
      </c>
      <c r="O1416">
        <v>4.3437685817480087E-2</v>
      </c>
      <c r="P1416">
        <v>-4.3378081172704697E-2</v>
      </c>
      <c r="Q1416">
        <v>-1.7010536044836044E-2</v>
      </c>
      <c r="R1416">
        <v>1.2291658669710159E-2</v>
      </c>
      <c r="S1416">
        <v>4.1590377688407898E-2</v>
      </c>
      <c r="T1416">
        <v>6.7961394786834717E-2</v>
      </c>
      <c r="U1416" t="s">
        <v>18</v>
      </c>
      <c r="V1416" t="s">
        <v>85</v>
      </c>
      <c r="W1416">
        <v>94.725364685058594</v>
      </c>
    </row>
    <row r="1417" spans="1:23" x14ac:dyDescent="0.25">
      <c r="A1417" s="48" t="str">
        <f t="shared" si="22"/>
        <v>42256AllN/A_12SmartAC-onlyMulti</v>
      </c>
      <c r="B1417" t="s">
        <v>18</v>
      </c>
      <c r="C1417" s="35">
        <v>42256</v>
      </c>
      <c r="D1417">
        <v>12</v>
      </c>
      <c r="E1417" t="s">
        <v>32</v>
      </c>
      <c r="F1417">
        <v>0.7773779696509644</v>
      </c>
      <c r="G1417">
        <v>2.2003151597918458</v>
      </c>
      <c r="H1417">
        <v>3876</v>
      </c>
      <c r="I1417">
        <v>0.76508631139639149</v>
      </c>
      <c r="J1417">
        <v>2.2075233471200679</v>
      </c>
      <c r="K1417">
        <v>7641</v>
      </c>
      <c r="L1417">
        <v>1.2291658669710159E-2</v>
      </c>
      <c r="M1417">
        <v>1.5811688899993896</v>
      </c>
      <c r="N1417">
        <v>11517</v>
      </c>
      <c r="O1417">
        <v>4.3437685817480087E-2</v>
      </c>
      <c r="P1417">
        <v>-4.3378081172704697E-2</v>
      </c>
      <c r="Q1417">
        <v>-1.7010536044836044E-2</v>
      </c>
      <c r="R1417">
        <v>1.2291658669710159E-2</v>
      </c>
      <c r="S1417">
        <v>4.1590377688407898E-2</v>
      </c>
      <c r="T1417">
        <v>6.7961394786834717E-2</v>
      </c>
      <c r="U1417" t="s">
        <v>102</v>
      </c>
      <c r="V1417" t="s">
        <v>85</v>
      </c>
      <c r="W1417">
        <v>94.725364685058594</v>
      </c>
    </row>
    <row r="1418" spans="1:23" x14ac:dyDescent="0.25">
      <c r="A1418" s="48" t="str">
        <f t="shared" si="22"/>
        <v>42256AllN/A_13AllMulti</v>
      </c>
      <c r="B1418" t="s">
        <v>18</v>
      </c>
      <c r="C1418" s="35">
        <v>42256</v>
      </c>
      <c r="D1418">
        <v>13</v>
      </c>
      <c r="E1418" t="s">
        <v>32</v>
      </c>
      <c r="F1418">
        <v>0.95010270111474404</v>
      </c>
      <c r="G1418">
        <v>2.4311015508209644</v>
      </c>
      <c r="H1418">
        <v>3876</v>
      </c>
      <c r="I1418">
        <v>0.91348826044268605</v>
      </c>
      <c r="J1418">
        <v>2.4598525099647359</v>
      </c>
      <c r="K1418">
        <v>7641</v>
      </c>
      <c r="L1418">
        <v>3.6614440381526947E-2</v>
      </c>
      <c r="M1418">
        <v>3.8537349700927734</v>
      </c>
      <c r="N1418">
        <v>11517</v>
      </c>
      <c r="O1418">
        <v>4.8132412135601044E-2</v>
      </c>
      <c r="P1418">
        <v>-2.5072058662772179E-2</v>
      </c>
      <c r="Q1418">
        <v>4.145277664065361E-3</v>
      </c>
      <c r="R1418">
        <v>3.6614440381526947E-2</v>
      </c>
      <c r="S1418">
        <v>6.9079749286174774E-2</v>
      </c>
      <c r="T1418">
        <v>9.8300941288471222E-2</v>
      </c>
      <c r="U1418" t="s">
        <v>18</v>
      </c>
      <c r="V1418" t="s">
        <v>85</v>
      </c>
      <c r="W1418">
        <v>97.849349975585938</v>
      </c>
    </row>
    <row r="1419" spans="1:23" x14ac:dyDescent="0.25">
      <c r="A1419" s="48" t="str">
        <f t="shared" si="22"/>
        <v>42256AllN/A_13SmartAC-onlyMulti</v>
      </c>
      <c r="B1419" t="s">
        <v>18</v>
      </c>
      <c r="C1419" s="35">
        <v>42256</v>
      </c>
      <c r="D1419">
        <v>13</v>
      </c>
      <c r="E1419" t="s">
        <v>32</v>
      </c>
      <c r="F1419">
        <v>0.95010270111474404</v>
      </c>
      <c r="G1419">
        <v>2.4311015508209644</v>
      </c>
      <c r="H1419">
        <v>3876</v>
      </c>
      <c r="I1419">
        <v>0.91348826044268605</v>
      </c>
      <c r="J1419">
        <v>2.4598525099647359</v>
      </c>
      <c r="K1419">
        <v>7641</v>
      </c>
      <c r="L1419">
        <v>3.6614440381526947E-2</v>
      </c>
      <c r="M1419">
        <v>3.8537349700927734</v>
      </c>
      <c r="N1419">
        <v>11517</v>
      </c>
      <c r="O1419">
        <v>4.8132412135601044E-2</v>
      </c>
      <c r="P1419">
        <v>-2.5072058662772179E-2</v>
      </c>
      <c r="Q1419">
        <v>4.145277664065361E-3</v>
      </c>
      <c r="R1419">
        <v>3.6614440381526947E-2</v>
      </c>
      <c r="S1419">
        <v>6.9079749286174774E-2</v>
      </c>
      <c r="T1419">
        <v>9.8300941288471222E-2</v>
      </c>
      <c r="U1419" t="s">
        <v>102</v>
      </c>
      <c r="V1419" t="s">
        <v>85</v>
      </c>
      <c r="W1419">
        <v>97.849349975585938</v>
      </c>
    </row>
    <row r="1420" spans="1:23" x14ac:dyDescent="0.25">
      <c r="A1420" s="48" t="str">
        <f t="shared" si="22"/>
        <v>42256AllN/A_14AllMulti</v>
      </c>
      <c r="B1420" t="s">
        <v>18</v>
      </c>
      <c r="C1420" s="35">
        <v>42256</v>
      </c>
      <c r="D1420">
        <v>14</v>
      </c>
      <c r="E1420" t="s">
        <v>32</v>
      </c>
      <c r="F1420">
        <v>1.247268816749425</v>
      </c>
      <c r="G1420">
        <v>2.5330250890236843</v>
      </c>
      <c r="H1420">
        <v>3876</v>
      </c>
      <c r="I1420">
        <v>1.2543440772596233</v>
      </c>
      <c r="J1420">
        <v>2.6518337087924313</v>
      </c>
      <c r="K1420">
        <v>7641</v>
      </c>
      <c r="L1420">
        <v>-7.0752603933215141E-3</v>
      </c>
      <c r="M1420">
        <v>-0.5672602653503418</v>
      </c>
      <c r="N1420">
        <v>11517</v>
      </c>
      <c r="O1420">
        <v>5.0751335918903351E-2</v>
      </c>
      <c r="P1420">
        <v>-7.2118170559406281E-2</v>
      </c>
      <c r="Q1420">
        <v>-4.1311096400022507E-2</v>
      </c>
      <c r="R1420">
        <v>-7.0752603933215141E-3</v>
      </c>
      <c r="S1420">
        <v>2.7156515046954155E-2</v>
      </c>
      <c r="T1420">
        <v>5.7967651635408401E-2</v>
      </c>
      <c r="U1420" t="s">
        <v>18</v>
      </c>
      <c r="V1420" t="s">
        <v>85</v>
      </c>
      <c r="W1420">
        <v>99.875228881835938</v>
      </c>
    </row>
    <row r="1421" spans="1:23" x14ac:dyDescent="0.25">
      <c r="A1421" s="48" t="str">
        <f t="shared" si="22"/>
        <v>42256AllN/A_14SmartAC-onlyMulti</v>
      </c>
      <c r="B1421" t="s">
        <v>18</v>
      </c>
      <c r="C1421" s="35">
        <v>42256</v>
      </c>
      <c r="D1421">
        <v>14</v>
      </c>
      <c r="E1421" t="s">
        <v>32</v>
      </c>
      <c r="F1421">
        <v>1.247268816749425</v>
      </c>
      <c r="G1421">
        <v>2.5330250890236843</v>
      </c>
      <c r="H1421">
        <v>3876</v>
      </c>
      <c r="I1421">
        <v>1.2543440772596233</v>
      </c>
      <c r="J1421">
        <v>2.6518337087924313</v>
      </c>
      <c r="K1421">
        <v>7641</v>
      </c>
      <c r="L1421">
        <v>-7.0752603933215141E-3</v>
      </c>
      <c r="M1421">
        <v>-0.5672602653503418</v>
      </c>
      <c r="N1421">
        <v>11517</v>
      </c>
      <c r="O1421">
        <v>5.0751335918903351E-2</v>
      </c>
      <c r="P1421">
        <v>-7.2118170559406281E-2</v>
      </c>
      <c r="Q1421">
        <v>-4.1311096400022507E-2</v>
      </c>
      <c r="R1421">
        <v>-7.0752603933215141E-3</v>
      </c>
      <c r="S1421">
        <v>2.7156515046954155E-2</v>
      </c>
      <c r="T1421">
        <v>5.7967651635408401E-2</v>
      </c>
      <c r="U1421" t="s">
        <v>102</v>
      </c>
      <c r="V1421" t="s">
        <v>85</v>
      </c>
      <c r="W1421">
        <v>99.875228881835938</v>
      </c>
    </row>
    <row r="1422" spans="1:23" x14ac:dyDescent="0.25">
      <c r="A1422" s="48" t="str">
        <f t="shared" si="22"/>
        <v>42256AllN/A_15AllMulti</v>
      </c>
      <c r="B1422" t="s">
        <v>18</v>
      </c>
      <c r="C1422" s="35">
        <v>42256</v>
      </c>
      <c r="D1422">
        <v>15</v>
      </c>
      <c r="E1422" t="s">
        <v>32</v>
      </c>
      <c r="F1422">
        <v>1.696654787164771</v>
      </c>
      <c r="G1422">
        <v>2.6181764152066935</v>
      </c>
      <c r="H1422">
        <v>3876</v>
      </c>
      <c r="I1422">
        <v>1.7094879416976971</v>
      </c>
      <c r="J1422">
        <v>2.7370705404297757</v>
      </c>
      <c r="K1422">
        <v>7641</v>
      </c>
      <c r="L1422">
        <v>-1.2833154760301113E-2</v>
      </c>
      <c r="M1422">
        <v>-0.75637984275817871</v>
      </c>
      <c r="N1422">
        <v>11517</v>
      </c>
      <c r="O1422">
        <v>5.243070051074028E-2</v>
      </c>
      <c r="P1422">
        <v>-8.0028340220451355E-2</v>
      </c>
      <c r="Q1422">
        <v>-4.8201855272054672E-2</v>
      </c>
      <c r="R1422">
        <v>-1.2833154760301113E-2</v>
      </c>
      <c r="S1422">
        <v>2.2531352937221527E-2</v>
      </c>
      <c r="T1422">
        <v>5.4362032562494278E-2</v>
      </c>
      <c r="U1422" t="s">
        <v>18</v>
      </c>
      <c r="V1422" t="s">
        <v>85</v>
      </c>
      <c r="W1422">
        <v>101.00824737548828</v>
      </c>
    </row>
    <row r="1423" spans="1:23" x14ac:dyDescent="0.25">
      <c r="A1423" s="48" t="str">
        <f t="shared" si="22"/>
        <v>42256AllN/A_15SmartAC-onlyMulti</v>
      </c>
      <c r="B1423" t="s">
        <v>18</v>
      </c>
      <c r="C1423" s="35">
        <v>42256</v>
      </c>
      <c r="D1423">
        <v>15</v>
      </c>
      <c r="E1423" t="s">
        <v>32</v>
      </c>
      <c r="F1423">
        <v>1.696654787164771</v>
      </c>
      <c r="G1423">
        <v>2.6181764152066935</v>
      </c>
      <c r="H1423">
        <v>3876</v>
      </c>
      <c r="I1423">
        <v>1.7094879416976971</v>
      </c>
      <c r="J1423">
        <v>2.7370705404297757</v>
      </c>
      <c r="K1423">
        <v>7641</v>
      </c>
      <c r="L1423">
        <v>-1.2833154760301113E-2</v>
      </c>
      <c r="M1423">
        <v>-0.75637984275817871</v>
      </c>
      <c r="N1423">
        <v>11517</v>
      </c>
      <c r="O1423">
        <v>5.243070051074028E-2</v>
      </c>
      <c r="P1423">
        <v>-8.0028340220451355E-2</v>
      </c>
      <c r="Q1423">
        <v>-4.8201855272054672E-2</v>
      </c>
      <c r="R1423">
        <v>-1.2833154760301113E-2</v>
      </c>
      <c r="S1423">
        <v>2.2531352937221527E-2</v>
      </c>
      <c r="T1423">
        <v>5.4362032562494278E-2</v>
      </c>
      <c r="U1423" t="s">
        <v>102</v>
      </c>
      <c r="V1423" t="s">
        <v>85</v>
      </c>
      <c r="W1423">
        <v>101.00824737548828</v>
      </c>
    </row>
    <row r="1424" spans="1:23" x14ac:dyDescent="0.25">
      <c r="A1424" s="48" t="str">
        <f t="shared" si="22"/>
        <v>42256AllN/A_16AllMulti</v>
      </c>
      <c r="B1424" t="s">
        <v>18</v>
      </c>
      <c r="C1424" s="35">
        <v>42256</v>
      </c>
      <c r="D1424">
        <v>16</v>
      </c>
      <c r="E1424" t="s">
        <v>32</v>
      </c>
      <c r="F1424">
        <v>2.3033318645466805</v>
      </c>
      <c r="G1424">
        <v>2.7262971811094663</v>
      </c>
      <c r="H1424">
        <v>3876</v>
      </c>
      <c r="I1424">
        <v>2.185073259048866</v>
      </c>
      <c r="J1424">
        <v>2.6898832533693859</v>
      </c>
      <c r="K1424">
        <v>7641</v>
      </c>
      <c r="L1424">
        <v>0.11825860291719437</v>
      </c>
      <c r="M1424">
        <v>5.1342406272888184</v>
      </c>
      <c r="N1424">
        <v>11517</v>
      </c>
      <c r="O1424">
        <v>5.3521469235420227E-2</v>
      </c>
      <c r="P1424">
        <v>4.9665488302707672E-2</v>
      </c>
      <c r="Q1424">
        <v>8.2154087722301483E-2</v>
      </c>
      <c r="R1424">
        <v>0.11825860291719437</v>
      </c>
      <c r="S1424">
        <v>0.15435883402824402</v>
      </c>
      <c r="T1424">
        <v>0.18685172498226166</v>
      </c>
      <c r="U1424" t="s">
        <v>18</v>
      </c>
      <c r="V1424" t="s">
        <v>85</v>
      </c>
      <c r="W1424">
        <v>101.23495483398437</v>
      </c>
    </row>
    <row r="1425" spans="1:23" x14ac:dyDescent="0.25">
      <c r="A1425" s="48" t="str">
        <f t="shared" si="22"/>
        <v>42256AllN/A_16SmartAC-onlyMulti</v>
      </c>
      <c r="B1425" t="s">
        <v>18</v>
      </c>
      <c r="C1425" s="35">
        <v>42256</v>
      </c>
      <c r="D1425">
        <v>16</v>
      </c>
      <c r="E1425" t="s">
        <v>32</v>
      </c>
      <c r="F1425">
        <v>2.3033318645466805</v>
      </c>
      <c r="G1425">
        <v>2.7262971811094663</v>
      </c>
      <c r="H1425">
        <v>3876</v>
      </c>
      <c r="I1425">
        <v>2.185073259048866</v>
      </c>
      <c r="J1425">
        <v>2.6898832533693859</v>
      </c>
      <c r="K1425">
        <v>7641</v>
      </c>
      <c r="L1425">
        <v>0.11825860291719437</v>
      </c>
      <c r="M1425">
        <v>5.1342406272888184</v>
      </c>
      <c r="N1425">
        <v>11517</v>
      </c>
      <c r="O1425">
        <v>5.3521469235420227E-2</v>
      </c>
      <c r="P1425">
        <v>4.9665488302707672E-2</v>
      </c>
      <c r="Q1425">
        <v>8.2154087722301483E-2</v>
      </c>
      <c r="R1425">
        <v>0.11825860291719437</v>
      </c>
      <c r="S1425">
        <v>0.15435883402824402</v>
      </c>
      <c r="T1425">
        <v>0.18685172498226166</v>
      </c>
      <c r="U1425" t="s">
        <v>102</v>
      </c>
      <c r="V1425" t="s">
        <v>85</v>
      </c>
      <c r="W1425">
        <v>101.23495483398437</v>
      </c>
    </row>
    <row r="1426" spans="1:23" x14ac:dyDescent="0.25">
      <c r="A1426" s="48" t="str">
        <f t="shared" si="22"/>
        <v>42256AllN/A_17AllMulti</v>
      </c>
      <c r="B1426" t="s">
        <v>18</v>
      </c>
      <c r="C1426" s="35">
        <v>42256</v>
      </c>
      <c r="D1426">
        <v>17</v>
      </c>
      <c r="E1426" t="s">
        <v>32</v>
      </c>
      <c r="F1426">
        <v>2.9056773916435303</v>
      </c>
      <c r="G1426">
        <v>2.7292571142444948</v>
      </c>
      <c r="H1426">
        <v>3876</v>
      </c>
      <c r="I1426">
        <v>2.5493897206882732</v>
      </c>
      <c r="J1426">
        <v>2.5351374616326172</v>
      </c>
      <c r="K1426">
        <v>7641</v>
      </c>
      <c r="L1426">
        <v>0.35628765821456909</v>
      </c>
      <c r="M1426">
        <v>12.261776924133301</v>
      </c>
      <c r="N1426">
        <v>11517</v>
      </c>
      <c r="O1426">
        <v>5.2563261240720749E-2</v>
      </c>
      <c r="P1426">
        <v>0.28892257809638977</v>
      </c>
      <c r="Q1426">
        <v>0.32082954049110413</v>
      </c>
      <c r="R1426">
        <v>0.35628765821456909</v>
      </c>
      <c r="S1426">
        <v>0.39174157381057739</v>
      </c>
      <c r="T1426">
        <v>0.42365273833274841</v>
      </c>
      <c r="U1426" t="s">
        <v>18</v>
      </c>
      <c r="V1426" t="s">
        <v>85</v>
      </c>
      <c r="W1426">
        <v>100.21446228027344</v>
      </c>
    </row>
    <row r="1427" spans="1:23" x14ac:dyDescent="0.25">
      <c r="A1427" s="48" t="str">
        <f t="shared" si="22"/>
        <v>42256AllN/A_17SmartAC-onlyMulti</v>
      </c>
      <c r="B1427" t="s">
        <v>18</v>
      </c>
      <c r="C1427" s="35">
        <v>42256</v>
      </c>
      <c r="D1427">
        <v>17</v>
      </c>
      <c r="E1427" t="s">
        <v>32</v>
      </c>
      <c r="F1427">
        <v>2.9056773916435303</v>
      </c>
      <c r="G1427">
        <v>2.7292571142444948</v>
      </c>
      <c r="H1427">
        <v>3876</v>
      </c>
      <c r="I1427">
        <v>2.5493897206882732</v>
      </c>
      <c r="J1427">
        <v>2.5351374616326172</v>
      </c>
      <c r="K1427">
        <v>7641</v>
      </c>
      <c r="L1427">
        <v>0.35628765821456909</v>
      </c>
      <c r="M1427">
        <v>12.261776924133301</v>
      </c>
      <c r="N1427">
        <v>11517</v>
      </c>
      <c r="O1427">
        <v>5.2563261240720749E-2</v>
      </c>
      <c r="P1427">
        <v>0.28892257809638977</v>
      </c>
      <c r="Q1427">
        <v>0.32082954049110413</v>
      </c>
      <c r="R1427">
        <v>0.35628765821456909</v>
      </c>
      <c r="S1427">
        <v>0.39174157381057739</v>
      </c>
      <c r="T1427">
        <v>0.42365273833274841</v>
      </c>
      <c r="U1427" t="s">
        <v>102</v>
      </c>
      <c r="V1427" t="s">
        <v>85</v>
      </c>
      <c r="W1427">
        <v>100.21446228027344</v>
      </c>
    </row>
    <row r="1428" spans="1:23" x14ac:dyDescent="0.25">
      <c r="A1428" s="48" t="str">
        <f t="shared" si="22"/>
        <v>42256AllN/A_18AllMulti</v>
      </c>
      <c r="B1428" t="s">
        <v>18</v>
      </c>
      <c r="C1428" s="35">
        <v>42256</v>
      </c>
      <c r="D1428">
        <v>18</v>
      </c>
      <c r="E1428" t="s">
        <v>32</v>
      </c>
      <c r="F1428">
        <v>3.4073783643139843</v>
      </c>
      <c r="G1428">
        <v>2.6840000815724081</v>
      </c>
      <c r="H1428">
        <v>3876</v>
      </c>
      <c r="I1428">
        <v>3.0216145643601262</v>
      </c>
      <c r="J1428">
        <v>2.4554764719445239</v>
      </c>
      <c r="K1428">
        <v>7641</v>
      </c>
      <c r="L1428">
        <v>0.38576379418373108</v>
      </c>
      <c r="M1428">
        <v>11.321425437927246</v>
      </c>
      <c r="N1428">
        <v>11517</v>
      </c>
      <c r="O1428">
        <v>5.145542323589325E-2</v>
      </c>
      <c r="P1428">
        <v>0.31981852650642395</v>
      </c>
      <c r="Q1428">
        <v>0.35105299949645996</v>
      </c>
      <c r="R1428">
        <v>0.38576379418373108</v>
      </c>
      <c r="S1428">
        <v>0.4204704761505127</v>
      </c>
      <c r="T1428">
        <v>0.45170906186103821</v>
      </c>
      <c r="U1428" t="s">
        <v>18</v>
      </c>
      <c r="V1428" t="s">
        <v>85</v>
      </c>
      <c r="W1428">
        <v>97.794914245605469</v>
      </c>
    </row>
    <row r="1429" spans="1:23" x14ac:dyDescent="0.25">
      <c r="A1429" s="48" t="str">
        <f t="shared" si="22"/>
        <v>42256AllN/A_18SmartAC-onlyMulti</v>
      </c>
      <c r="B1429" t="s">
        <v>18</v>
      </c>
      <c r="C1429" s="35">
        <v>42256</v>
      </c>
      <c r="D1429">
        <v>18</v>
      </c>
      <c r="E1429" t="s">
        <v>32</v>
      </c>
      <c r="F1429">
        <v>3.4073783643139843</v>
      </c>
      <c r="G1429">
        <v>2.6840000815724081</v>
      </c>
      <c r="H1429">
        <v>3876</v>
      </c>
      <c r="I1429">
        <v>3.0216145643601262</v>
      </c>
      <c r="J1429">
        <v>2.4554764719445239</v>
      </c>
      <c r="K1429">
        <v>7641</v>
      </c>
      <c r="L1429">
        <v>0.38576379418373108</v>
      </c>
      <c r="M1429">
        <v>11.321425437927246</v>
      </c>
      <c r="N1429">
        <v>11517</v>
      </c>
      <c r="O1429">
        <v>5.145542323589325E-2</v>
      </c>
      <c r="P1429">
        <v>0.31981852650642395</v>
      </c>
      <c r="Q1429">
        <v>0.35105299949645996</v>
      </c>
      <c r="R1429">
        <v>0.38576379418373108</v>
      </c>
      <c r="S1429">
        <v>0.4204704761505127</v>
      </c>
      <c r="T1429">
        <v>0.45170906186103821</v>
      </c>
      <c r="U1429" t="s">
        <v>102</v>
      </c>
      <c r="V1429" t="s">
        <v>85</v>
      </c>
      <c r="W1429">
        <v>97.794914245605469</v>
      </c>
    </row>
    <row r="1430" spans="1:23" x14ac:dyDescent="0.25">
      <c r="A1430" s="48" t="str">
        <f t="shared" si="22"/>
        <v>42256AllN/A_19AllMulti</v>
      </c>
      <c r="B1430" t="s">
        <v>18</v>
      </c>
      <c r="C1430" s="35">
        <v>42256</v>
      </c>
      <c r="D1430">
        <v>19</v>
      </c>
      <c r="E1430" t="s">
        <v>32</v>
      </c>
      <c r="F1430">
        <v>3.6541454765218333</v>
      </c>
      <c r="G1430">
        <v>2.618835015130204</v>
      </c>
      <c r="H1430">
        <v>3876</v>
      </c>
      <c r="I1430">
        <v>3.3399503505650618</v>
      </c>
      <c r="J1430">
        <v>2.4078322992078132</v>
      </c>
      <c r="K1430">
        <v>7641</v>
      </c>
      <c r="L1430">
        <v>0.31419512629508972</v>
      </c>
      <c r="M1430">
        <v>8.5983200073242187</v>
      </c>
      <c r="N1430">
        <v>11517</v>
      </c>
      <c r="O1430">
        <v>5.0281036645174026E-2</v>
      </c>
      <c r="P1430">
        <v>0.24975495040416718</v>
      </c>
      <c r="Q1430">
        <v>0.28027653694152832</v>
      </c>
      <c r="R1430">
        <v>0.31419512629508972</v>
      </c>
      <c r="S1430">
        <v>0.34810969233512878</v>
      </c>
      <c r="T1430">
        <v>0.37863531708717346</v>
      </c>
      <c r="U1430" t="s">
        <v>18</v>
      </c>
      <c r="V1430" t="s">
        <v>85</v>
      </c>
      <c r="W1430">
        <v>92.184768676757813</v>
      </c>
    </row>
    <row r="1431" spans="1:23" x14ac:dyDescent="0.25">
      <c r="A1431" s="48" t="str">
        <f t="shared" si="22"/>
        <v>42256AllN/A_19SmartAC-onlyMulti</v>
      </c>
      <c r="B1431" t="s">
        <v>18</v>
      </c>
      <c r="C1431" s="35">
        <v>42256</v>
      </c>
      <c r="D1431">
        <v>19</v>
      </c>
      <c r="E1431" t="s">
        <v>32</v>
      </c>
      <c r="F1431">
        <v>3.6541454765218333</v>
      </c>
      <c r="G1431">
        <v>2.618835015130204</v>
      </c>
      <c r="H1431">
        <v>3876</v>
      </c>
      <c r="I1431">
        <v>3.3399503505650618</v>
      </c>
      <c r="J1431">
        <v>2.4078322992078132</v>
      </c>
      <c r="K1431">
        <v>7641</v>
      </c>
      <c r="L1431">
        <v>0.31419512629508972</v>
      </c>
      <c r="M1431">
        <v>8.5983200073242187</v>
      </c>
      <c r="N1431">
        <v>11517</v>
      </c>
      <c r="O1431">
        <v>5.0281036645174026E-2</v>
      </c>
      <c r="P1431">
        <v>0.24975495040416718</v>
      </c>
      <c r="Q1431">
        <v>0.28027653694152832</v>
      </c>
      <c r="R1431">
        <v>0.31419512629508972</v>
      </c>
      <c r="S1431">
        <v>0.34810969233512878</v>
      </c>
      <c r="T1431">
        <v>0.37863531708717346</v>
      </c>
      <c r="U1431" t="s">
        <v>102</v>
      </c>
      <c r="V1431" t="s">
        <v>85</v>
      </c>
      <c r="W1431">
        <v>92.184768676757813</v>
      </c>
    </row>
    <row r="1432" spans="1:23" x14ac:dyDescent="0.25">
      <c r="A1432" s="48" t="str">
        <f t="shared" si="22"/>
        <v>42256AllN/A_20AllMulti</v>
      </c>
      <c r="B1432" t="s">
        <v>18</v>
      </c>
      <c r="C1432" s="35">
        <v>42256</v>
      </c>
      <c r="D1432">
        <v>20</v>
      </c>
      <c r="E1432" t="s">
        <v>32</v>
      </c>
      <c r="F1432">
        <v>3.6217517200200158</v>
      </c>
      <c r="G1432">
        <v>2.4976427427715073</v>
      </c>
      <c r="H1432">
        <v>3876</v>
      </c>
      <c r="I1432">
        <v>3.9554910198357831</v>
      </c>
      <c r="J1432">
        <v>2.707630305346771</v>
      </c>
      <c r="K1432">
        <v>7641</v>
      </c>
      <c r="L1432">
        <v>-0.33373931050300598</v>
      </c>
      <c r="M1432">
        <v>-9.2148590087890625</v>
      </c>
      <c r="N1432">
        <v>11517</v>
      </c>
      <c r="O1432">
        <v>5.0684429705142975E-2</v>
      </c>
      <c r="P1432">
        <v>-0.39869648218154907</v>
      </c>
      <c r="Q1432">
        <v>-0.36793002486228943</v>
      </c>
      <c r="R1432">
        <v>-0.33373931050300598</v>
      </c>
      <c r="S1432">
        <v>-0.29955264925956726</v>
      </c>
      <c r="T1432">
        <v>-0.26878213882446289</v>
      </c>
      <c r="U1432" t="s">
        <v>18</v>
      </c>
      <c r="V1432" t="s">
        <v>85</v>
      </c>
      <c r="W1432">
        <v>86.939483642578125</v>
      </c>
    </row>
    <row r="1433" spans="1:23" x14ac:dyDescent="0.25">
      <c r="A1433" s="48" t="str">
        <f t="shared" si="22"/>
        <v>42256AllN/A_20SmartAC-onlyMulti</v>
      </c>
      <c r="B1433" t="s">
        <v>18</v>
      </c>
      <c r="C1433" s="35">
        <v>42256</v>
      </c>
      <c r="D1433">
        <v>20</v>
      </c>
      <c r="E1433" t="s">
        <v>32</v>
      </c>
      <c r="F1433">
        <v>3.6217517200200158</v>
      </c>
      <c r="G1433">
        <v>2.4976427427715073</v>
      </c>
      <c r="H1433">
        <v>3876</v>
      </c>
      <c r="I1433">
        <v>3.9554910198357831</v>
      </c>
      <c r="J1433">
        <v>2.707630305346771</v>
      </c>
      <c r="K1433">
        <v>7641</v>
      </c>
      <c r="L1433">
        <v>-0.33373931050300598</v>
      </c>
      <c r="M1433">
        <v>-9.2148590087890625</v>
      </c>
      <c r="N1433">
        <v>11517</v>
      </c>
      <c r="O1433">
        <v>5.0684429705142975E-2</v>
      </c>
      <c r="P1433">
        <v>-0.39869648218154907</v>
      </c>
      <c r="Q1433">
        <v>-0.36793002486228943</v>
      </c>
      <c r="R1433">
        <v>-0.33373931050300598</v>
      </c>
      <c r="S1433">
        <v>-0.29955264925956726</v>
      </c>
      <c r="T1433">
        <v>-0.26878213882446289</v>
      </c>
      <c r="U1433" t="s">
        <v>102</v>
      </c>
      <c r="V1433" t="s">
        <v>85</v>
      </c>
      <c r="W1433">
        <v>86.939483642578125</v>
      </c>
    </row>
    <row r="1434" spans="1:23" x14ac:dyDescent="0.25">
      <c r="A1434" s="48" t="str">
        <f t="shared" si="22"/>
        <v>42256AllN/A_21AllMulti</v>
      </c>
      <c r="B1434" t="s">
        <v>18</v>
      </c>
      <c r="C1434" s="35">
        <v>42256</v>
      </c>
      <c r="D1434">
        <v>21</v>
      </c>
      <c r="E1434" t="s">
        <v>32</v>
      </c>
      <c r="F1434">
        <v>3.4390352234025046</v>
      </c>
      <c r="G1434">
        <v>2.3364369034453998</v>
      </c>
      <c r="H1434">
        <v>3876</v>
      </c>
      <c r="I1434">
        <v>3.7444738178888461</v>
      </c>
      <c r="J1434">
        <v>2.5223103551507893</v>
      </c>
      <c r="K1434">
        <v>7641</v>
      </c>
      <c r="L1434">
        <v>-0.30543860793113708</v>
      </c>
      <c r="M1434">
        <v>-8.8815202713012695</v>
      </c>
      <c r="N1434">
        <v>11517</v>
      </c>
      <c r="O1434">
        <v>4.7339357435703278E-2</v>
      </c>
      <c r="P1434">
        <v>-0.36610871553421021</v>
      </c>
      <c r="Q1434">
        <v>-0.33737277984619141</v>
      </c>
      <c r="R1434">
        <v>-0.30543860793113708</v>
      </c>
      <c r="S1434">
        <v>-0.273508220911026</v>
      </c>
      <c r="T1434">
        <v>-0.24476848542690277</v>
      </c>
      <c r="U1434" t="s">
        <v>18</v>
      </c>
      <c r="V1434" t="s">
        <v>85</v>
      </c>
      <c r="W1434">
        <v>84.052268981933594</v>
      </c>
    </row>
    <row r="1435" spans="1:23" x14ac:dyDescent="0.25">
      <c r="A1435" s="48" t="str">
        <f t="shared" si="22"/>
        <v>42256AllN/A_21SmartAC-onlyMulti</v>
      </c>
      <c r="B1435" t="s">
        <v>18</v>
      </c>
      <c r="C1435" s="35">
        <v>42256</v>
      </c>
      <c r="D1435">
        <v>21</v>
      </c>
      <c r="E1435" t="s">
        <v>32</v>
      </c>
      <c r="F1435">
        <v>3.4390352234025046</v>
      </c>
      <c r="G1435">
        <v>2.3364369034453998</v>
      </c>
      <c r="H1435">
        <v>3876</v>
      </c>
      <c r="I1435">
        <v>3.7444738178888461</v>
      </c>
      <c r="J1435">
        <v>2.5223103551507893</v>
      </c>
      <c r="K1435">
        <v>7641</v>
      </c>
      <c r="L1435">
        <v>-0.30543860793113708</v>
      </c>
      <c r="M1435">
        <v>-8.8815202713012695</v>
      </c>
      <c r="N1435">
        <v>11517</v>
      </c>
      <c r="O1435">
        <v>4.7339357435703278E-2</v>
      </c>
      <c r="P1435">
        <v>-0.36610871553421021</v>
      </c>
      <c r="Q1435">
        <v>-0.33737277984619141</v>
      </c>
      <c r="R1435">
        <v>-0.30543860793113708</v>
      </c>
      <c r="S1435">
        <v>-0.273508220911026</v>
      </c>
      <c r="T1435">
        <v>-0.24476848542690277</v>
      </c>
      <c r="U1435" t="s">
        <v>102</v>
      </c>
      <c r="V1435" t="s">
        <v>85</v>
      </c>
      <c r="W1435">
        <v>84.052268981933594</v>
      </c>
    </row>
    <row r="1436" spans="1:23" x14ac:dyDescent="0.25">
      <c r="A1436" s="48" t="str">
        <f t="shared" si="22"/>
        <v>42256AllN/A_22AllMulti</v>
      </c>
      <c r="B1436" t="s">
        <v>18</v>
      </c>
      <c r="C1436" s="35">
        <v>42256</v>
      </c>
      <c r="D1436">
        <v>22</v>
      </c>
      <c r="E1436" t="s">
        <v>32</v>
      </c>
      <c r="F1436">
        <v>3.0859851284347739</v>
      </c>
      <c r="G1436">
        <v>2.1410054837274739</v>
      </c>
      <c r="H1436">
        <v>3876</v>
      </c>
      <c r="I1436">
        <v>3.2645245649649666</v>
      </c>
      <c r="J1436">
        <v>2.2636516157031381</v>
      </c>
      <c r="K1436">
        <v>7641</v>
      </c>
      <c r="L1436">
        <v>-0.17853944003582001</v>
      </c>
      <c r="M1436">
        <v>-5.7854924201965332</v>
      </c>
      <c r="N1436">
        <v>11517</v>
      </c>
      <c r="O1436">
        <v>4.3049346655607224E-2</v>
      </c>
      <c r="P1436">
        <v>-0.23371148109436035</v>
      </c>
      <c r="Q1436">
        <v>-0.20757967233657837</v>
      </c>
      <c r="R1436">
        <v>-0.17853944003582001</v>
      </c>
      <c r="S1436">
        <v>-0.14950264990329742</v>
      </c>
      <c r="T1436">
        <v>-0.12336739897727966</v>
      </c>
      <c r="U1436" t="s">
        <v>18</v>
      </c>
      <c r="V1436" t="s">
        <v>85</v>
      </c>
      <c r="W1436">
        <v>81.115394592285156</v>
      </c>
    </row>
    <row r="1437" spans="1:23" x14ac:dyDescent="0.25">
      <c r="A1437" s="48" t="str">
        <f t="shared" si="22"/>
        <v>42256AllN/A_22SmartAC-onlyMulti</v>
      </c>
      <c r="B1437" t="s">
        <v>18</v>
      </c>
      <c r="C1437" s="35">
        <v>42256</v>
      </c>
      <c r="D1437">
        <v>22</v>
      </c>
      <c r="E1437" t="s">
        <v>32</v>
      </c>
      <c r="F1437">
        <v>3.0859851284347739</v>
      </c>
      <c r="G1437">
        <v>2.1410054837274739</v>
      </c>
      <c r="H1437">
        <v>3876</v>
      </c>
      <c r="I1437">
        <v>3.2645245649649666</v>
      </c>
      <c r="J1437">
        <v>2.2636516157031381</v>
      </c>
      <c r="K1437">
        <v>7641</v>
      </c>
      <c r="L1437">
        <v>-0.17853944003582001</v>
      </c>
      <c r="M1437">
        <v>-5.7854924201965332</v>
      </c>
      <c r="N1437">
        <v>11517</v>
      </c>
      <c r="O1437">
        <v>4.3049346655607224E-2</v>
      </c>
      <c r="P1437">
        <v>-0.23371148109436035</v>
      </c>
      <c r="Q1437">
        <v>-0.20757967233657837</v>
      </c>
      <c r="R1437">
        <v>-0.17853944003582001</v>
      </c>
      <c r="S1437">
        <v>-0.14950264990329742</v>
      </c>
      <c r="T1437">
        <v>-0.12336739897727966</v>
      </c>
      <c r="U1437" t="s">
        <v>102</v>
      </c>
      <c r="V1437" t="s">
        <v>85</v>
      </c>
      <c r="W1437">
        <v>81.115394592285156</v>
      </c>
    </row>
    <row r="1438" spans="1:23" x14ac:dyDescent="0.25">
      <c r="A1438" s="48" t="str">
        <f t="shared" si="22"/>
        <v>42256AllN/A_23AllMulti</v>
      </c>
      <c r="B1438" t="s">
        <v>18</v>
      </c>
      <c r="C1438" s="35">
        <v>42256</v>
      </c>
      <c r="D1438">
        <v>23</v>
      </c>
      <c r="E1438" t="s">
        <v>32</v>
      </c>
      <c r="F1438">
        <v>2.5076347240449079</v>
      </c>
      <c r="G1438">
        <v>1.8960528568590851</v>
      </c>
      <c r="H1438">
        <v>3876</v>
      </c>
      <c r="I1438">
        <v>2.6203837915020629</v>
      </c>
      <c r="J1438">
        <v>1.9975122123521134</v>
      </c>
      <c r="K1438">
        <v>7641</v>
      </c>
      <c r="L1438">
        <v>-0.11274906992912292</v>
      </c>
      <c r="M1438">
        <v>-4.4962315559387207</v>
      </c>
      <c r="N1438">
        <v>11517</v>
      </c>
      <c r="O1438">
        <v>3.8074888288974762E-2</v>
      </c>
      <c r="P1438">
        <v>-0.16154584288597107</v>
      </c>
      <c r="Q1438">
        <v>-0.13843363523483276</v>
      </c>
      <c r="R1438">
        <v>-0.11274906992912292</v>
      </c>
      <c r="S1438">
        <v>-8.7067559361457825E-2</v>
      </c>
      <c r="T1438">
        <v>-6.3952289521694183E-2</v>
      </c>
      <c r="U1438" t="s">
        <v>18</v>
      </c>
      <c r="V1438" t="s">
        <v>85</v>
      </c>
      <c r="W1438">
        <v>78.871322631835938</v>
      </c>
    </row>
    <row r="1439" spans="1:23" x14ac:dyDescent="0.25">
      <c r="A1439" s="48" t="str">
        <f t="shared" si="22"/>
        <v>42256AllN/A_23SmartAC-onlyMulti</v>
      </c>
      <c r="B1439" t="s">
        <v>18</v>
      </c>
      <c r="C1439" s="35">
        <v>42256</v>
      </c>
      <c r="D1439">
        <v>23</v>
      </c>
      <c r="E1439" t="s">
        <v>32</v>
      </c>
      <c r="F1439">
        <v>2.5076347240449079</v>
      </c>
      <c r="G1439">
        <v>1.8960528568590851</v>
      </c>
      <c r="H1439">
        <v>3876</v>
      </c>
      <c r="I1439">
        <v>2.6203837915020629</v>
      </c>
      <c r="J1439">
        <v>1.9975122123521134</v>
      </c>
      <c r="K1439">
        <v>7641</v>
      </c>
      <c r="L1439">
        <v>-0.11274906992912292</v>
      </c>
      <c r="M1439">
        <v>-4.4962315559387207</v>
      </c>
      <c r="N1439">
        <v>11517</v>
      </c>
      <c r="O1439">
        <v>3.8074888288974762E-2</v>
      </c>
      <c r="P1439">
        <v>-0.16154584288597107</v>
      </c>
      <c r="Q1439">
        <v>-0.13843363523483276</v>
      </c>
      <c r="R1439">
        <v>-0.11274906992912292</v>
      </c>
      <c r="S1439">
        <v>-8.7067559361457825E-2</v>
      </c>
      <c r="T1439">
        <v>-6.3952289521694183E-2</v>
      </c>
      <c r="U1439" t="s">
        <v>102</v>
      </c>
      <c r="V1439" t="s">
        <v>85</v>
      </c>
      <c r="W1439">
        <v>78.871322631835938</v>
      </c>
    </row>
    <row r="1440" spans="1:23" x14ac:dyDescent="0.25">
      <c r="A1440" s="48" t="str">
        <f t="shared" si="22"/>
        <v>42256AllN/A_24AllMulti</v>
      </c>
      <c r="B1440" t="s">
        <v>18</v>
      </c>
      <c r="C1440" s="35">
        <v>42256</v>
      </c>
      <c r="D1440">
        <v>24</v>
      </c>
      <c r="E1440" t="s">
        <v>32</v>
      </c>
      <c r="F1440">
        <v>1.983108865418568</v>
      </c>
      <c r="G1440">
        <v>1.7141840459767133</v>
      </c>
      <c r="H1440">
        <v>3876</v>
      </c>
      <c r="I1440">
        <v>2.0823035282810531</v>
      </c>
      <c r="J1440">
        <v>1.7747001892464747</v>
      </c>
      <c r="K1440">
        <v>7641</v>
      </c>
      <c r="L1440">
        <v>-9.9194660782814026E-2</v>
      </c>
      <c r="M1440">
        <v>-5.0019779205322266</v>
      </c>
      <c r="N1440">
        <v>11517</v>
      </c>
      <c r="O1440">
        <v>3.4209653735160828E-2</v>
      </c>
      <c r="P1440">
        <v>-0.14303775131702423</v>
      </c>
      <c r="Q1440">
        <v>-0.12227180600166321</v>
      </c>
      <c r="R1440">
        <v>-9.9194660782814026E-2</v>
      </c>
      <c r="S1440">
        <v>-7.6120249927043915E-2</v>
      </c>
      <c r="T1440">
        <v>-5.5351570248603821E-2</v>
      </c>
      <c r="U1440" t="s">
        <v>18</v>
      </c>
      <c r="V1440" t="s">
        <v>85</v>
      </c>
      <c r="W1440">
        <v>77.385169982910156</v>
      </c>
    </row>
    <row r="1441" spans="1:23" x14ac:dyDescent="0.25">
      <c r="A1441" s="48" t="str">
        <f t="shared" si="22"/>
        <v>42256AllN/A_24SmartAC-onlyMulti</v>
      </c>
      <c r="B1441" t="s">
        <v>18</v>
      </c>
      <c r="C1441" s="35">
        <v>42256</v>
      </c>
      <c r="D1441">
        <v>24</v>
      </c>
      <c r="E1441" t="s">
        <v>32</v>
      </c>
      <c r="F1441">
        <v>1.983108865418568</v>
      </c>
      <c r="G1441">
        <v>1.7141840459767133</v>
      </c>
      <c r="H1441">
        <v>3876</v>
      </c>
      <c r="I1441">
        <v>2.0823035282810531</v>
      </c>
      <c r="J1441">
        <v>1.7747001892464747</v>
      </c>
      <c r="K1441">
        <v>7641</v>
      </c>
      <c r="L1441">
        <v>-9.9194660782814026E-2</v>
      </c>
      <c r="M1441">
        <v>-5.0019779205322266</v>
      </c>
      <c r="N1441">
        <v>11517</v>
      </c>
      <c r="O1441">
        <v>3.4209653735160828E-2</v>
      </c>
      <c r="P1441">
        <v>-0.14303775131702423</v>
      </c>
      <c r="Q1441">
        <v>-0.12227180600166321</v>
      </c>
      <c r="R1441">
        <v>-9.9194660782814026E-2</v>
      </c>
      <c r="S1441">
        <v>-7.6120249927043915E-2</v>
      </c>
      <c r="T1441">
        <v>-5.5351570248603821E-2</v>
      </c>
      <c r="U1441" t="s">
        <v>102</v>
      </c>
      <c r="V1441" t="s">
        <v>85</v>
      </c>
      <c r="W1441">
        <v>77.385169982910156</v>
      </c>
    </row>
    <row r="1442" spans="1:23" x14ac:dyDescent="0.25">
      <c r="A1442" s="48" t="str">
        <f t="shared" si="22"/>
        <v>42257AllN/A_1AllMulti</v>
      </c>
      <c r="B1442" t="s">
        <v>18</v>
      </c>
      <c r="C1442" s="35">
        <v>42257</v>
      </c>
      <c r="D1442">
        <v>1</v>
      </c>
      <c r="E1442" t="s">
        <v>32</v>
      </c>
      <c r="F1442">
        <v>1.6923243860265009</v>
      </c>
      <c r="G1442">
        <v>1.55965695232409</v>
      </c>
      <c r="H1442">
        <v>9198</v>
      </c>
      <c r="I1442">
        <v>1.7212793185251773</v>
      </c>
      <c r="J1442">
        <v>1.5902049718449891</v>
      </c>
      <c r="K1442">
        <v>2320</v>
      </c>
      <c r="L1442">
        <v>-2.895493246614933E-2</v>
      </c>
      <c r="M1442">
        <v>-1.7109564542770386</v>
      </c>
      <c r="N1442">
        <v>11518</v>
      </c>
      <c r="O1442">
        <v>3.68027463555336E-2</v>
      </c>
      <c r="P1442">
        <v>-7.6121330261230469E-2</v>
      </c>
      <c r="Q1442">
        <v>-5.3781330585479736E-2</v>
      </c>
      <c r="R1442">
        <v>-2.895493246614933E-2</v>
      </c>
      <c r="S1442">
        <v>-4.1314801201224327E-3</v>
      </c>
      <c r="T1442">
        <v>1.8211467191576958E-2</v>
      </c>
      <c r="U1442" t="s">
        <v>18</v>
      </c>
      <c r="V1442" t="s">
        <v>85</v>
      </c>
      <c r="W1442">
        <v>76.097412109375</v>
      </c>
    </row>
    <row r="1443" spans="1:23" x14ac:dyDescent="0.25">
      <c r="A1443" s="48" t="str">
        <f t="shared" si="22"/>
        <v>42257AllN/A_1SmartAC-onlyMulti</v>
      </c>
      <c r="B1443" t="s">
        <v>18</v>
      </c>
      <c r="C1443" s="35">
        <v>42257</v>
      </c>
      <c r="D1443">
        <v>1</v>
      </c>
      <c r="E1443" t="s">
        <v>32</v>
      </c>
      <c r="F1443">
        <v>1.6923243860265009</v>
      </c>
      <c r="G1443">
        <v>1.55965695232409</v>
      </c>
      <c r="H1443">
        <v>9198</v>
      </c>
      <c r="I1443">
        <v>1.7212793185251773</v>
      </c>
      <c r="J1443">
        <v>1.5902049718449891</v>
      </c>
      <c r="K1443">
        <v>2320</v>
      </c>
      <c r="L1443">
        <v>-2.895493246614933E-2</v>
      </c>
      <c r="M1443">
        <v>-1.7109564542770386</v>
      </c>
      <c r="N1443">
        <v>11518</v>
      </c>
      <c r="O1443">
        <v>3.68027463555336E-2</v>
      </c>
      <c r="P1443">
        <v>-7.6121330261230469E-2</v>
      </c>
      <c r="Q1443">
        <v>-5.3781330585479736E-2</v>
      </c>
      <c r="R1443">
        <v>-2.895493246614933E-2</v>
      </c>
      <c r="S1443">
        <v>-4.1314801201224327E-3</v>
      </c>
      <c r="T1443">
        <v>1.8211467191576958E-2</v>
      </c>
      <c r="U1443" t="s">
        <v>102</v>
      </c>
      <c r="V1443" t="s">
        <v>85</v>
      </c>
      <c r="W1443">
        <v>76.097412109375</v>
      </c>
    </row>
    <row r="1444" spans="1:23" x14ac:dyDescent="0.25">
      <c r="A1444" s="48" t="str">
        <f t="shared" si="22"/>
        <v>42257AllN/A_2AllMulti</v>
      </c>
      <c r="B1444" t="s">
        <v>18</v>
      </c>
      <c r="C1444" s="35">
        <v>42257</v>
      </c>
      <c r="D1444">
        <v>2</v>
      </c>
      <c r="E1444" t="s">
        <v>32</v>
      </c>
      <c r="F1444">
        <v>1.4572165758997238</v>
      </c>
      <c r="G1444">
        <v>1.4218051860289107</v>
      </c>
      <c r="H1444">
        <v>9198</v>
      </c>
      <c r="I1444">
        <v>1.5111385656344503</v>
      </c>
      <c r="J1444">
        <v>1.4769878302174002</v>
      </c>
      <c r="K1444">
        <v>2320</v>
      </c>
      <c r="L1444">
        <v>-5.3921990096569061E-2</v>
      </c>
      <c r="M1444">
        <v>-3.7003414630889893</v>
      </c>
      <c r="N1444">
        <v>11518</v>
      </c>
      <c r="O1444">
        <v>3.4059919416904449E-2</v>
      </c>
      <c r="P1444">
        <v>-9.7573183476924896E-2</v>
      </c>
      <c r="Q1444">
        <v>-7.6898127794265747E-2</v>
      </c>
      <c r="R1444">
        <v>-5.3921990096569061E-2</v>
      </c>
      <c r="S1444">
        <v>-3.0948573723435402E-2</v>
      </c>
      <c r="T1444">
        <v>-1.0270797647535801E-2</v>
      </c>
      <c r="U1444" t="s">
        <v>18</v>
      </c>
      <c r="V1444" t="s">
        <v>85</v>
      </c>
      <c r="W1444">
        <v>74.462577819824219</v>
      </c>
    </row>
    <row r="1445" spans="1:23" x14ac:dyDescent="0.25">
      <c r="A1445" s="48" t="str">
        <f t="shared" si="22"/>
        <v>42257AllN/A_2SmartAC-onlyMulti</v>
      </c>
      <c r="B1445" t="s">
        <v>18</v>
      </c>
      <c r="C1445" s="35">
        <v>42257</v>
      </c>
      <c r="D1445">
        <v>2</v>
      </c>
      <c r="E1445" t="s">
        <v>32</v>
      </c>
      <c r="F1445">
        <v>1.4572165758997238</v>
      </c>
      <c r="G1445">
        <v>1.4218051860289107</v>
      </c>
      <c r="H1445">
        <v>9198</v>
      </c>
      <c r="I1445">
        <v>1.5111385656344503</v>
      </c>
      <c r="J1445">
        <v>1.4769878302174002</v>
      </c>
      <c r="K1445">
        <v>2320</v>
      </c>
      <c r="L1445">
        <v>-5.3921990096569061E-2</v>
      </c>
      <c r="M1445">
        <v>-3.7003414630889893</v>
      </c>
      <c r="N1445">
        <v>11518</v>
      </c>
      <c r="O1445">
        <v>3.4059919416904449E-2</v>
      </c>
      <c r="P1445">
        <v>-9.7573183476924896E-2</v>
      </c>
      <c r="Q1445">
        <v>-7.6898127794265747E-2</v>
      </c>
      <c r="R1445">
        <v>-5.3921990096569061E-2</v>
      </c>
      <c r="S1445">
        <v>-3.0948573723435402E-2</v>
      </c>
      <c r="T1445">
        <v>-1.0270797647535801E-2</v>
      </c>
      <c r="U1445" t="s">
        <v>102</v>
      </c>
      <c r="V1445" t="s">
        <v>85</v>
      </c>
      <c r="W1445">
        <v>74.462577819824219</v>
      </c>
    </row>
    <row r="1446" spans="1:23" x14ac:dyDescent="0.25">
      <c r="A1446" s="48" t="str">
        <f t="shared" si="22"/>
        <v>42257AllN/A_3AllMulti</v>
      </c>
      <c r="B1446" t="s">
        <v>18</v>
      </c>
      <c r="C1446" s="35">
        <v>42257</v>
      </c>
      <c r="D1446">
        <v>3</v>
      </c>
      <c r="E1446" t="s">
        <v>32</v>
      </c>
      <c r="F1446">
        <v>1.2932268777104581</v>
      </c>
      <c r="G1446">
        <v>1.2601421813942344</v>
      </c>
      <c r="H1446">
        <v>9198</v>
      </c>
      <c r="I1446">
        <v>1.3616411018271186</v>
      </c>
      <c r="J1446">
        <v>1.3846410723769056</v>
      </c>
      <c r="K1446">
        <v>2320</v>
      </c>
      <c r="L1446">
        <v>-6.8414226174354553E-2</v>
      </c>
      <c r="M1446">
        <v>-5.2901949882507324</v>
      </c>
      <c r="N1446">
        <v>11518</v>
      </c>
      <c r="O1446">
        <v>3.1607504934072495E-2</v>
      </c>
      <c r="P1446">
        <v>-0.10892240703105927</v>
      </c>
      <c r="Q1446">
        <v>-8.9736014604568481E-2</v>
      </c>
      <c r="R1446">
        <v>-6.8414226174354553E-2</v>
      </c>
      <c r="S1446">
        <v>-4.7094963490962982E-2</v>
      </c>
      <c r="T1446">
        <v>-2.7906047180294991E-2</v>
      </c>
      <c r="U1446" t="s">
        <v>18</v>
      </c>
      <c r="V1446" t="s">
        <v>85</v>
      </c>
      <c r="W1446">
        <v>72.793022155761719</v>
      </c>
    </row>
    <row r="1447" spans="1:23" x14ac:dyDescent="0.25">
      <c r="A1447" s="48" t="str">
        <f t="shared" si="22"/>
        <v>42257AllN/A_3SmartAC-onlyMulti</v>
      </c>
      <c r="B1447" t="s">
        <v>18</v>
      </c>
      <c r="C1447" s="35">
        <v>42257</v>
      </c>
      <c r="D1447">
        <v>3</v>
      </c>
      <c r="E1447" t="s">
        <v>32</v>
      </c>
      <c r="F1447">
        <v>1.2932268777104581</v>
      </c>
      <c r="G1447">
        <v>1.2601421813942344</v>
      </c>
      <c r="H1447">
        <v>9198</v>
      </c>
      <c r="I1447">
        <v>1.3616411018271186</v>
      </c>
      <c r="J1447">
        <v>1.3846410723769056</v>
      </c>
      <c r="K1447">
        <v>2320</v>
      </c>
      <c r="L1447">
        <v>-6.8414226174354553E-2</v>
      </c>
      <c r="M1447">
        <v>-5.2901949882507324</v>
      </c>
      <c r="N1447">
        <v>11518</v>
      </c>
      <c r="O1447">
        <v>3.1607504934072495E-2</v>
      </c>
      <c r="P1447">
        <v>-0.10892240703105927</v>
      </c>
      <c r="Q1447">
        <v>-8.9736014604568481E-2</v>
      </c>
      <c r="R1447">
        <v>-6.8414226174354553E-2</v>
      </c>
      <c r="S1447">
        <v>-4.7094963490962982E-2</v>
      </c>
      <c r="T1447">
        <v>-2.7906047180294991E-2</v>
      </c>
      <c r="U1447" t="s">
        <v>102</v>
      </c>
      <c r="V1447" t="s">
        <v>85</v>
      </c>
      <c r="W1447">
        <v>72.793022155761719</v>
      </c>
    </row>
    <row r="1448" spans="1:23" x14ac:dyDescent="0.25">
      <c r="A1448" s="48" t="str">
        <f t="shared" si="22"/>
        <v>42257AllN/A_4AllMulti</v>
      </c>
      <c r="B1448" t="s">
        <v>18</v>
      </c>
      <c r="C1448" s="35">
        <v>42257</v>
      </c>
      <c r="D1448">
        <v>4</v>
      </c>
      <c r="E1448" t="s">
        <v>32</v>
      </c>
      <c r="F1448">
        <v>1.1830779861047285</v>
      </c>
      <c r="G1448">
        <v>1.133363729421152</v>
      </c>
      <c r="H1448">
        <v>9198</v>
      </c>
      <c r="I1448">
        <v>1.2405760376927393</v>
      </c>
      <c r="J1448">
        <v>1.1825196267446436</v>
      </c>
      <c r="K1448">
        <v>2320</v>
      </c>
      <c r="L1448">
        <v>-5.7498052716255188E-2</v>
      </c>
      <c r="M1448">
        <v>-4.860039234161377</v>
      </c>
      <c r="N1448">
        <v>11518</v>
      </c>
      <c r="O1448">
        <v>2.7246827259659767E-2</v>
      </c>
      <c r="P1448">
        <v>-9.2417582869529724E-2</v>
      </c>
      <c r="Q1448">
        <v>-7.5878217816352844E-2</v>
      </c>
      <c r="R1448">
        <v>-5.7498052716255188E-2</v>
      </c>
      <c r="S1448">
        <v>-3.9120066910982132E-2</v>
      </c>
      <c r="T1448">
        <v>-2.2578518837690353E-2</v>
      </c>
      <c r="U1448" t="s">
        <v>18</v>
      </c>
      <c r="V1448" t="s">
        <v>85</v>
      </c>
      <c r="W1448">
        <v>71.681022644042969</v>
      </c>
    </row>
    <row r="1449" spans="1:23" x14ac:dyDescent="0.25">
      <c r="A1449" s="48" t="str">
        <f t="shared" si="22"/>
        <v>42257AllN/A_4SmartAC-onlyMulti</v>
      </c>
      <c r="B1449" t="s">
        <v>18</v>
      </c>
      <c r="C1449" s="35">
        <v>42257</v>
      </c>
      <c r="D1449">
        <v>4</v>
      </c>
      <c r="E1449" t="s">
        <v>32</v>
      </c>
      <c r="F1449">
        <v>1.1830779861047285</v>
      </c>
      <c r="G1449">
        <v>1.133363729421152</v>
      </c>
      <c r="H1449">
        <v>9198</v>
      </c>
      <c r="I1449">
        <v>1.2405760376927393</v>
      </c>
      <c r="J1449">
        <v>1.1825196267446436</v>
      </c>
      <c r="K1449">
        <v>2320</v>
      </c>
      <c r="L1449">
        <v>-5.7498052716255188E-2</v>
      </c>
      <c r="M1449">
        <v>-4.860039234161377</v>
      </c>
      <c r="N1449">
        <v>11518</v>
      </c>
      <c r="O1449">
        <v>2.7246827259659767E-2</v>
      </c>
      <c r="P1449">
        <v>-9.2417582869529724E-2</v>
      </c>
      <c r="Q1449">
        <v>-7.5878217816352844E-2</v>
      </c>
      <c r="R1449">
        <v>-5.7498052716255188E-2</v>
      </c>
      <c r="S1449">
        <v>-3.9120066910982132E-2</v>
      </c>
      <c r="T1449">
        <v>-2.2578518837690353E-2</v>
      </c>
      <c r="U1449" t="s">
        <v>102</v>
      </c>
      <c r="V1449" t="s">
        <v>85</v>
      </c>
      <c r="W1449">
        <v>71.681022644042969</v>
      </c>
    </row>
    <row r="1450" spans="1:23" x14ac:dyDescent="0.25">
      <c r="A1450" s="48" t="str">
        <f t="shared" si="22"/>
        <v>42257AllN/A_5AllMulti</v>
      </c>
      <c r="B1450" t="s">
        <v>18</v>
      </c>
      <c r="C1450" s="35">
        <v>42257</v>
      </c>
      <c r="D1450">
        <v>5</v>
      </c>
      <c r="E1450" t="s">
        <v>32</v>
      </c>
      <c r="F1450">
        <v>1.119942340597962</v>
      </c>
      <c r="G1450">
        <v>1.0502214836771169</v>
      </c>
      <c r="H1450">
        <v>9198</v>
      </c>
      <c r="I1450">
        <v>1.1856020119454362</v>
      </c>
      <c r="J1450">
        <v>1.1420976892355921</v>
      </c>
      <c r="K1450">
        <v>2320</v>
      </c>
      <c r="L1450">
        <v>-6.5659672021865845E-2</v>
      </c>
      <c r="M1450">
        <v>-5.8627724647521973</v>
      </c>
      <c r="N1450">
        <v>11518</v>
      </c>
      <c r="O1450">
        <v>2.6117989793419838E-2</v>
      </c>
      <c r="P1450">
        <v>-9.9132485687732697E-2</v>
      </c>
      <c r="Q1450">
        <v>-8.3278343081474304E-2</v>
      </c>
      <c r="R1450">
        <v>-6.5659672021865845E-2</v>
      </c>
      <c r="S1450">
        <v>-4.8043087124824524E-2</v>
      </c>
      <c r="T1450">
        <v>-3.2186854630708694E-2</v>
      </c>
      <c r="U1450" t="s">
        <v>18</v>
      </c>
      <c r="V1450" t="s">
        <v>85</v>
      </c>
      <c r="W1450">
        <v>70.729728698730469</v>
      </c>
    </row>
    <row r="1451" spans="1:23" x14ac:dyDescent="0.25">
      <c r="A1451" s="48" t="str">
        <f t="shared" si="22"/>
        <v>42257AllN/A_5SmartAC-onlyMulti</v>
      </c>
      <c r="B1451" t="s">
        <v>18</v>
      </c>
      <c r="C1451" s="35">
        <v>42257</v>
      </c>
      <c r="D1451">
        <v>5</v>
      </c>
      <c r="E1451" t="s">
        <v>32</v>
      </c>
      <c r="F1451">
        <v>1.119942340597962</v>
      </c>
      <c r="G1451">
        <v>1.0502214836771169</v>
      </c>
      <c r="H1451">
        <v>9198</v>
      </c>
      <c r="I1451">
        <v>1.1856020119454362</v>
      </c>
      <c r="J1451">
        <v>1.1420976892355921</v>
      </c>
      <c r="K1451">
        <v>2320</v>
      </c>
      <c r="L1451">
        <v>-6.5659672021865845E-2</v>
      </c>
      <c r="M1451">
        <v>-5.8627724647521973</v>
      </c>
      <c r="N1451">
        <v>11518</v>
      </c>
      <c r="O1451">
        <v>2.6117989793419838E-2</v>
      </c>
      <c r="P1451">
        <v>-9.9132485687732697E-2</v>
      </c>
      <c r="Q1451">
        <v>-8.3278343081474304E-2</v>
      </c>
      <c r="R1451">
        <v>-6.5659672021865845E-2</v>
      </c>
      <c r="S1451">
        <v>-4.8043087124824524E-2</v>
      </c>
      <c r="T1451">
        <v>-3.2186854630708694E-2</v>
      </c>
      <c r="U1451" t="s">
        <v>102</v>
      </c>
      <c r="V1451" t="s">
        <v>85</v>
      </c>
      <c r="W1451">
        <v>70.729728698730469</v>
      </c>
    </row>
    <row r="1452" spans="1:23" x14ac:dyDescent="0.25">
      <c r="A1452" s="48" t="str">
        <f t="shared" si="22"/>
        <v>42257AllN/A_6AllMulti</v>
      </c>
      <c r="B1452" t="s">
        <v>18</v>
      </c>
      <c r="C1452" s="35">
        <v>42257</v>
      </c>
      <c r="D1452">
        <v>6</v>
      </c>
      <c r="E1452" t="s">
        <v>32</v>
      </c>
      <c r="F1452">
        <v>1.1433446124804538</v>
      </c>
      <c r="G1452">
        <v>1.049658865168001</v>
      </c>
      <c r="H1452">
        <v>9198</v>
      </c>
      <c r="I1452">
        <v>1.1824177089803736</v>
      </c>
      <c r="J1452">
        <v>1.0652213317131998</v>
      </c>
      <c r="K1452">
        <v>2320</v>
      </c>
      <c r="L1452">
        <v>-3.9073094725608826E-2</v>
      </c>
      <c r="M1452">
        <v>-3.417438268661499</v>
      </c>
      <c r="N1452">
        <v>11518</v>
      </c>
      <c r="O1452">
        <v>2.4675462394952774E-2</v>
      </c>
      <c r="P1452">
        <v>-7.069716602563858E-2</v>
      </c>
      <c r="Q1452">
        <v>-5.5718667805194855E-2</v>
      </c>
      <c r="R1452">
        <v>-3.9073094725608826E-2</v>
      </c>
      <c r="S1452">
        <v>-2.2429496049880981E-2</v>
      </c>
      <c r="T1452">
        <v>-7.4490220285952091E-3</v>
      </c>
      <c r="U1452" t="s">
        <v>18</v>
      </c>
      <c r="V1452" t="s">
        <v>85</v>
      </c>
      <c r="W1452">
        <v>69.848152160644531</v>
      </c>
    </row>
    <row r="1453" spans="1:23" x14ac:dyDescent="0.25">
      <c r="A1453" s="48" t="str">
        <f t="shared" si="22"/>
        <v>42257AllN/A_6SmartAC-onlyMulti</v>
      </c>
      <c r="B1453" t="s">
        <v>18</v>
      </c>
      <c r="C1453" s="35">
        <v>42257</v>
      </c>
      <c r="D1453">
        <v>6</v>
      </c>
      <c r="E1453" t="s">
        <v>32</v>
      </c>
      <c r="F1453">
        <v>1.1433446124804538</v>
      </c>
      <c r="G1453">
        <v>1.049658865168001</v>
      </c>
      <c r="H1453">
        <v>9198</v>
      </c>
      <c r="I1453">
        <v>1.1824177089803736</v>
      </c>
      <c r="J1453">
        <v>1.0652213317131998</v>
      </c>
      <c r="K1453">
        <v>2320</v>
      </c>
      <c r="L1453">
        <v>-3.9073094725608826E-2</v>
      </c>
      <c r="M1453">
        <v>-3.417438268661499</v>
      </c>
      <c r="N1453">
        <v>11518</v>
      </c>
      <c r="O1453">
        <v>2.4675462394952774E-2</v>
      </c>
      <c r="P1453">
        <v>-7.069716602563858E-2</v>
      </c>
      <c r="Q1453">
        <v>-5.5718667805194855E-2</v>
      </c>
      <c r="R1453">
        <v>-3.9073094725608826E-2</v>
      </c>
      <c r="S1453">
        <v>-2.2429496049880981E-2</v>
      </c>
      <c r="T1453">
        <v>-7.4490220285952091E-3</v>
      </c>
      <c r="U1453" t="s">
        <v>102</v>
      </c>
      <c r="V1453" t="s">
        <v>85</v>
      </c>
      <c r="W1453">
        <v>69.848152160644531</v>
      </c>
    </row>
    <row r="1454" spans="1:23" x14ac:dyDescent="0.25">
      <c r="A1454" s="48" t="str">
        <f t="shared" si="22"/>
        <v>42257AllN/A_7AllMulti</v>
      </c>
      <c r="B1454" t="s">
        <v>18</v>
      </c>
      <c r="C1454" s="35">
        <v>42257</v>
      </c>
      <c r="D1454">
        <v>7</v>
      </c>
      <c r="E1454" t="s">
        <v>32</v>
      </c>
      <c r="F1454">
        <v>1.282096282817893</v>
      </c>
      <c r="G1454">
        <v>1.1025211048322938</v>
      </c>
      <c r="H1454">
        <v>9198</v>
      </c>
      <c r="I1454">
        <v>1.3194163974800122</v>
      </c>
      <c r="J1454">
        <v>1.0979510637410763</v>
      </c>
      <c r="K1454">
        <v>2320</v>
      </c>
      <c r="L1454">
        <v>-3.732011467218399E-2</v>
      </c>
      <c r="M1454">
        <v>-2.9108667373657227</v>
      </c>
      <c r="N1454">
        <v>11518</v>
      </c>
      <c r="O1454">
        <v>2.5529680773615837E-2</v>
      </c>
      <c r="P1454">
        <v>-7.0038951933383942E-2</v>
      </c>
      <c r="Q1454">
        <v>-5.4541926831007004E-2</v>
      </c>
      <c r="R1454">
        <v>-3.732011467218399E-2</v>
      </c>
      <c r="S1454">
        <v>-2.0100345835089684E-2</v>
      </c>
      <c r="T1454">
        <v>-4.6012760140001774E-3</v>
      </c>
      <c r="U1454" t="s">
        <v>18</v>
      </c>
      <c r="V1454" t="s">
        <v>85</v>
      </c>
      <c r="W1454">
        <v>70.99713134765625</v>
      </c>
    </row>
    <row r="1455" spans="1:23" x14ac:dyDescent="0.25">
      <c r="A1455" s="48" t="str">
        <f t="shared" si="22"/>
        <v>42257AllN/A_7SmartAC-onlyMulti</v>
      </c>
      <c r="B1455" t="s">
        <v>18</v>
      </c>
      <c r="C1455" s="35">
        <v>42257</v>
      </c>
      <c r="D1455">
        <v>7</v>
      </c>
      <c r="E1455" t="s">
        <v>32</v>
      </c>
      <c r="F1455">
        <v>1.282096282817893</v>
      </c>
      <c r="G1455">
        <v>1.1025211048322938</v>
      </c>
      <c r="H1455">
        <v>9198</v>
      </c>
      <c r="I1455">
        <v>1.3194163974800122</v>
      </c>
      <c r="J1455">
        <v>1.0979510637410763</v>
      </c>
      <c r="K1455">
        <v>2320</v>
      </c>
      <c r="L1455">
        <v>-3.732011467218399E-2</v>
      </c>
      <c r="M1455">
        <v>-2.9108667373657227</v>
      </c>
      <c r="N1455">
        <v>11518</v>
      </c>
      <c r="O1455">
        <v>2.5529680773615837E-2</v>
      </c>
      <c r="P1455">
        <v>-7.0038951933383942E-2</v>
      </c>
      <c r="Q1455">
        <v>-5.4541926831007004E-2</v>
      </c>
      <c r="R1455">
        <v>-3.732011467218399E-2</v>
      </c>
      <c r="S1455">
        <v>-2.0100345835089684E-2</v>
      </c>
      <c r="T1455">
        <v>-4.6012760140001774E-3</v>
      </c>
      <c r="U1455" t="s">
        <v>102</v>
      </c>
      <c r="V1455" t="s">
        <v>85</v>
      </c>
      <c r="W1455">
        <v>70.99713134765625</v>
      </c>
    </row>
    <row r="1456" spans="1:23" x14ac:dyDescent="0.25">
      <c r="A1456" s="48" t="str">
        <f t="shared" si="22"/>
        <v>42257AllN/A_8AllMulti</v>
      </c>
      <c r="B1456" t="s">
        <v>18</v>
      </c>
      <c r="C1456" s="35">
        <v>42257</v>
      </c>
      <c r="D1456">
        <v>8</v>
      </c>
      <c r="E1456" t="s">
        <v>32</v>
      </c>
      <c r="F1456">
        <v>1.283422079745921</v>
      </c>
      <c r="G1456">
        <v>1.1228520225261565</v>
      </c>
      <c r="H1456">
        <v>9198</v>
      </c>
      <c r="I1456">
        <v>1.3393514217773537</v>
      </c>
      <c r="J1456">
        <v>1.1232091459195355</v>
      </c>
      <c r="K1456">
        <v>2320</v>
      </c>
      <c r="L1456">
        <v>-5.5929340422153473E-2</v>
      </c>
      <c r="M1456">
        <v>-4.3578290939331055</v>
      </c>
      <c r="N1456">
        <v>11518</v>
      </c>
      <c r="O1456">
        <v>2.6093399152159691E-2</v>
      </c>
      <c r="P1456">
        <v>-8.9370638132095337E-2</v>
      </c>
      <c r="Q1456">
        <v>-7.353142648935318E-2</v>
      </c>
      <c r="R1456">
        <v>-5.5929340422153473E-2</v>
      </c>
      <c r="S1456">
        <v>-3.8329344242811203E-2</v>
      </c>
      <c r="T1456">
        <v>-2.248804084956646E-2</v>
      </c>
      <c r="U1456" t="s">
        <v>18</v>
      </c>
      <c r="V1456" t="s">
        <v>85</v>
      </c>
      <c r="W1456">
        <v>75.714012145996094</v>
      </c>
    </row>
    <row r="1457" spans="1:23" x14ac:dyDescent="0.25">
      <c r="A1457" s="48" t="str">
        <f t="shared" si="22"/>
        <v>42257AllN/A_8SmartAC-onlyMulti</v>
      </c>
      <c r="B1457" t="s">
        <v>18</v>
      </c>
      <c r="C1457" s="35">
        <v>42257</v>
      </c>
      <c r="D1457">
        <v>8</v>
      </c>
      <c r="E1457" t="s">
        <v>32</v>
      </c>
      <c r="F1457">
        <v>1.283422079745921</v>
      </c>
      <c r="G1457">
        <v>1.1228520225261565</v>
      </c>
      <c r="H1457">
        <v>9198</v>
      </c>
      <c r="I1457">
        <v>1.3393514217773537</v>
      </c>
      <c r="J1457">
        <v>1.1232091459195355</v>
      </c>
      <c r="K1457">
        <v>2320</v>
      </c>
      <c r="L1457">
        <v>-5.5929340422153473E-2</v>
      </c>
      <c r="M1457">
        <v>-4.3578290939331055</v>
      </c>
      <c r="N1457">
        <v>11518</v>
      </c>
      <c r="O1457">
        <v>2.6093399152159691E-2</v>
      </c>
      <c r="P1457">
        <v>-8.9370638132095337E-2</v>
      </c>
      <c r="Q1457">
        <v>-7.353142648935318E-2</v>
      </c>
      <c r="R1457">
        <v>-5.5929340422153473E-2</v>
      </c>
      <c r="S1457">
        <v>-3.8329344242811203E-2</v>
      </c>
      <c r="T1457">
        <v>-2.248804084956646E-2</v>
      </c>
      <c r="U1457" t="s">
        <v>102</v>
      </c>
      <c r="V1457" t="s">
        <v>85</v>
      </c>
      <c r="W1457">
        <v>75.714012145996094</v>
      </c>
    </row>
    <row r="1458" spans="1:23" x14ac:dyDescent="0.25">
      <c r="A1458" s="48" t="str">
        <f t="shared" si="22"/>
        <v>42257AllN/A_9AllMulti</v>
      </c>
      <c r="B1458" t="s">
        <v>18</v>
      </c>
      <c r="C1458" s="35">
        <v>42257</v>
      </c>
      <c r="D1458">
        <v>9</v>
      </c>
      <c r="E1458" t="s">
        <v>32</v>
      </c>
      <c r="F1458">
        <v>1.1290472596073449</v>
      </c>
      <c r="G1458">
        <v>1.275543963501371</v>
      </c>
      <c r="H1458">
        <v>9198</v>
      </c>
      <c r="I1458">
        <v>1.1685641444480452</v>
      </c>
      <c r="J1458">
        <v>1.267522411439352</v>
      </c>
      <c r="K1458">
        <v>2320</v>
      </c>
      <c r="L1458">
        <v>-3.9516884833574295E-2</v>
      </c>
      <c r="M1458">
        <v>-3.5000205039978027</v>
      </c>
      <c r="N1458">
        <v>11518</v>
      </c>
      <c r="O1458">
        <v>2.9485475271940231E-2</v>
      </c>
      <c r="P1458">
        <v>-7.7305473387241364E-2</v>
      </c>
      <c r="Q1458">
        <v>-5.9407196938991547E-2</v>
      </c>
      <c r="R1458">
        <v>-3.9516884833574295E-2</v>
      </c>
      <c r="S1458">
        <v>-1.962893083691597E-2</v>
      </c>
      <c r="T1458">
        <v>-1.7282997723668814E-3</v>
      </c>
      <c r="U1458" t="s">
        <v>18</v>
      </c>
      <c r="V1458" t="s">
        <v>85</v>
      </c>
      <c r="W1458">
        <v>81.764106750488281</v>
      </c>
    </row>
    <row r="1459" spans="1:23" x14ac:dyDescent="0.25">
      <c r="A1459" s="48" t="str">
        <f t="shared" si="22"/>
        <v>42257AllN/A_9SmartAC-onlyMulti</v>
      </c>
      <c r="B1459" t="s">
        <v>18</v>
      </c>
      <c r="C1459" s="35">
        <v>42257</v>
      </c>
      <c r="D1459">
        <v>9</v>
      </c>
      <c r="E1459" t="s">
        <v>32</v>
      </c>
      <c r="F1459">
        <v>1.1290472596073449</v>
      </c>
      <c r="G1459">
        <v>1.275543963501371</v>
      </c>
      <c r="H1459">
        <v>9198</v>
      </c>
      <c r="I1459">
        <v>1.1685641444480452</v>
      </c>
      <c r="J1459">
        <v>1.267522411439352</v>
      </c>
      <c r="K1459">
        <v>2320</v>
      </c>
      <c r="L1459">
        <v>-3.9516884833574295E-2</v>
      </c>
      <c r="M1459">
        <v>-3.5000205039978027</v>
      </c>
      <c r="N1459">
        <v>11518</v>
      </c>
      <c r="O1459">
        <v>2.9485475271940231E-2</v>
      </c>
      <c r="P1459">
        <v>-7.7305473387241364E-2</v>
      </c>
      <c r="Q1459">
        <v>-5.9407196938991547E-2</v>
      </c>
      <c r="R1459">
        <v>-3.9516884833574295E-2</v>
      </c>
      <c r="S1459">
        <v>-1.962893083691597E-2</v>
      </c>
      <c r="T1459">
        <v>-1.7282997723668814E-3</v>
      </c>
      <c r="U1459" t="s">
        <v>102</v>
      </c>
      <c r="V1459" t="s">
        <v>85</v>
      </c>
      <c r="W1459">
        <v>81.764106750488281</v>
      </c>
    </row>
    <row r="1460" spans="1:23" x14ac:dyDescent="0.25">
      <c r="A1460" s="48" t="str">
        <f t="shared" si="22"/>
        <v>42257AllN/A_10AllMulti</v>
      </c>
      <c r="B1460" t="s">
        <v>18</v>
      </c>
      <c r="C1460" s="35">
        <v>42257</v>
      </c>
      <c r="D1460">
        <v>10</v>
      </c>
      <c r="E1460" t="s">
        <v>32</v>
      </c>
      <c r="F1460">
        <v>1.0356475569526711</v>
      </c>
      <c r="G1460">
        <v>1.5862889308373684</v>
      </c>
      <c r="H1460">
        <v>9198</v>
      </c>
      <c r="I1460">
        <v>1.0500081337921878</v>
      </c>
      <c r="J1460">
        <v>1.5930029748186445</v>
      </c>
      <c r="K1460">
        <v>2320</v>
      </c>
      <c r="L1460">
        <v>-1.4360576868057251E-2</v>
      </c>
      <c r="M1460">
        <v>-1.3866277933120728</v>
      </c>
      <c r="N1460">
        <v>11518</v>
      </c>
      <c r="O1460">
        <v>3.6978237330913544E-2</v>
      </c>
      <c r="P1460">
        <v>-6.1751887202262878E-2</v>
      </c>
      <c r="Q1460">
        <v>-3.9305355399847031E-2</v>
      </c>
      <c r="R1460">
        <v>-1.4360576868057251E-2</v>
      </c>
      <c r="S1460">
        <v>1.058124378323555E-2</v>
      </c>
      <c r="T1460">
        <v>3.3030733466148376E-2</v>
      </c>
      <c r="U1460" t="s">
        <v>18</v>
      </c>
      <c r="V1460" t="s">
        <v>85</v>
      </c>
      <c r="W1460">
        <v>86.984634399414063</v>
      </c>
    </row>
    <row r="1461" spans="1:23" x14ac:dyDescent="0.25">
      <c r="A1461" s="48" t="str">
        <f t="shared" si="22"/>
        <v>42257AllN/A_10SmartAC-onlyMulti</v>
      </c>
      <c r="B1461" t="s">
        <v>18</v>
      </c>
      <c r="C1461" s="35">
        <v>42257</v>
      </c>
      <c r="D1461">
        <v>10</v>
      </c>
      <c r="E1461" t="s">
        <v>32</v>
      </c>
      <c r="F1461">
        <v>1.0356475569526711</v>
      </c>
      <c r="G1461">
        <v>1.5862889308373684</v>
      </c>
      <c r="H1461">
        <v>9198</v>
      </c>
      <c r="I1461">
        <v>1.0500081337921878</v>
      </c>
      <c r="J1461">
        <v>1.5930029748186445</v>
      </c>
      <c r="K1461">
        <v>2320</v>
      </c>
      <c r="L1461">
        <v>-1.4360576868057251E-2</v>
      </c>
      <c r="M1461">
        <v>-1.3866277933120728</v>
      </c>
      <c r="N1461">
        <v>11518</v>
      </c>
      <c r="O1461">
        <v>3.6978237330913544E-2</v>
      </c>
      <c r="P1461">
        <v>-6.1751887202262878E-2</v>
      </c>
      <c r="Q1461">
        <v>-3.9305355399847031E-2</v>
      </c>
      <c r="R1461">
        <v>-1.4360576868057251E-2</v>
      </c>
      <c r="S1461">
        <v>1.058124378323555E-2</v>
      </c>
      <c r="T1461">
        <v>3.3030733466148376E-2</v>
      </c>
      <c r="U1461" t="s">
        <v>102</v>
      </c>
      <c r="V1461" t="s">
        <v>85</v>
      </c>
      <c r="W1461">
        <v>86.984634399414063</v>
      </c>
    </row>
    <row r="1462" spans="1:23" x14ac:dyDescent="0.25">
      <c r="A1462" s="48" t="str">
        <f t="shared" si="22"/>
        <v>42257AllN/A_11AllMulti</v>
      </c>
      <c r="B1462" t="s">
        <v>18</v>
      </c>
      <c r="C1462" s="35">
        <v>42257</v>
      </c>
      <c r="D1462">
        <v>11</v>
      </c>
      <c r="E1462" t="s">
        <v>32</v>
      </c>
      <c r="F1462">
        <v>0.99489334967047083</v>
      </c>
      <c r="G1462">
        <v>1.9032838951877555</v>
      </c>
      <c r="H1462">
        <v>9198</v>
      </c>
      <c r="I1462">
        <v>0.96857463853818848</v>
      </c>
      <c r="J1462">
        <v>1.9568516278409906</v>
      </c>
      <c r="K1462">
        <v>2320</v>
      </c>
      <c r="L1462">
        <v>2.6318710297346115E-2</v>
      </c>
      <c r="M1462">
        <v>2.6453802585601807</v>
      </c>
      <c r="N1462">
        <v>11518</v>
      </c>
      <c r="O1462">
        <v>4.5214831829071045E-2</v>
      </c>
      <c r="P1462">
        <v>-3.1628619879484177E-2</v>
      </c>
      <c r="Q1462">
        <v>-4.1823107749223709E-3</v>
      </c>
      <c r="R1462">
        <v>2.6318710297346115E-2</v>
      </c>
      <c r="S1462">
        <v>5.6816115975379944E-2</v>
      </c>
      <c r="T1462">
        <v>8.4266036748886108E-2</v>
      </c>
      <c r="U1462" t="s">
        <v>18</v>
      </c>
      <c r="V1462" t="s">
        <v>85</v>
      </c>
      <c r="W1462">
        <v>91.32244873046875</v>
      </c>
    </row>
    <row r="1463" spans="1:23" x14ac:dyDescent="0.25">
      <c r="A1463" s="48" t="str">
        <f t="shared" si="22"/>
        <v>42257AllN/A_11SmartAC-onlyMulti</v>
      </c>
      <c r="B1463" t="s">
        <v>18</v>
      </c>
      <c r="C1463" s="35">
        <v>42257</v>
      </c>
      <c r="D1463">
        <v>11</v>
      </c>
      <c r="E1463" t="s">
        <v>32</v>
      </c>
      <c r="F1463">
        <v>0.99489334967047083</v>
      </c>
      <c r="G1463">
        <v>1.9032838951877555</v>
      </c>
      <c r="H1463">
        <v>9198</v>
      </c>
      <c r="I1463">
        <v>0.96857463853818848</v>
      </c>
      <c r="J1463">
        <v>1.9568516278409906</v>
      </c>
      <c r="K1463">
        <v>2320</v>
      </c>
      <c r="L1463">
        <v>2.6318710297346115E-2</v>
      </c>
      <c r="M1463">
        <v>2.6453802585601807</v>
      </c>
      <c r="N1463">
        <v>11518</v>
      </c>
      <c r="O1463">
        <v>4.5214831829071045E-2</v>
      </c>
      <c r="P1463">
        <v>-3.1628619879484177E-2</v>
      </c>
      <c r="Q1463">
        <v>-4.1823107749223709E-3</v>
      </c>
      <c r="R1463">
        <v>2.6318710297346115E-2</v>
      </c>
      <c r="S1463">
        <v>5.6816115975379944E-2</v>
      </c>
      <c r="T1463">
        <v>8.4266036748886108E-2</v>
      </c>
      <c r="U1463" t="s">
        <v>102</v>
      </c>
      <c r="V1463" t="s">
        <v>85</v>
      </c>
      <c r="W1463">
        <v>91.32244873046875</v>
      </c>
    </row>
    <row r="1464" spans="1:23" x14ac:dyDescent="0.25">
      <c r="A1464" s="48" t="str">
        <f t="shared" si="22"/>
        <v>42257AllN/A_12AllMulti</v>
      </c>
      <c r="B1464" t="s">
        <v>18</v>
      </c>
      <c r="C1464" s="35">
        <v>42257</v>
      </c>
      <c r="D1464">
        <v>12</v>
      </c>
      <c r="E1464" t="s">
        <v>32</v>
      </c>
      <c r="F1464">
        <v>1.078556876798469</v>
      </c>
      <c r="G1464">
        <v>2.2624259805003124</v>
      </c>
      <c r="H1464">
        <v>9198</v>
      </c>
      <c r="I1464">
        <v>1.044555139110493</v>
      </c>
      <c r="J1464">
        <v>2.348904110414344</v>
      </c>
      <c r="K1464">
        <v>2320</v>
      </c>
      <c r="L1464">
        <v>3.4001737833023071E-2</v>
      </c>
      <c r="M1464">
        <v>3.1525216102600098</v>
      </c>
      <c r="N1464">
        <v>11518</v>
      </c>
      <c r="O1464">
        <v>5.4172463715076447E-2</v>
      </c>
      <c r="P1464">
        <v>-3.5425692796707153E-2</v>
      </c>
      <c r="Q1464">
        <v>-2.5419227313250303E-3</v>
      </c>
      <c r="R1464">
        <v>3.4001737833023071E-2</v>
      </c>
      <c r="S1464">
        <v>7.0541061460971832E-2</v>
      </c>
      <c r="T1464">
        <v>0.1034291684627533</v>
      </c>
      <c r="U1464" t="s">
        <v>18</v>
      </c>
      <c r="V1464" t="s">
        <v>85</v>
      </c>
      <c r="W1464">
        <v>95.384353637695313</v>
      </c>
    </row>
    <row r="1465" spans="1:23" x14ac:dyDescent="0.25">
      <c r="A1465" s="48" t="str">
        <f t="shared" si="22"/>
        <v>42257AllN/A_12SmartAC-onlyMulti</v>
      </c>
      <c r="B1465" t="s">
        <v>18</v>
      </c>
      <c r="C1465" s="35">
        <v>42257</v>
      </c>
      <c r="D1465">
        <v>12</v>
      </c>
      <c r="E1465" t="s">
        <v>32</v>
      </c>
      <c r="F1465">
        <v>1.078556876798469</v>
      </c>
      <c r="G1465">
        <v>2.2624259805003124</v>
      </c>
      <c r="H1465">
        <v>9198</v>
      </c>
      <c r="I1465">
        <v>1.044555139110493</v>
      </c>
      <c r="J1465">
        <v>2.348904110414344</v>
      </c>
      <c r="K1465">
        <v>2320</v>
      </c>
      <c r="L1465">
        <v>3.4001737833023071E-2</v>
      </c>
      <c r="M1465">
        <v>3.1525216102600098</v>
      </c>
      <c r="N1465">
        <v>11518</v>
      </c>
      <c r="O1465">
        <v>5.4172463715076447E-2</v>
      </c>
      <c r="P1465">
        <v>-3.5425692796707153E-2</v>
      </c>
      <c r="Q1465">
        <v>-2.5419227313250303E-3</v>
      </c>
      <c r="R1465">
        <v>3.4001737833023071E-2</v>
      </c>
      <c r="S1465">
        <v>7.0541061460971832E-2</v>
      </c>
      <c r="T1465">
        <v>0.1034291684627533</v>
      </c>
      <c r="U1465" t="s">
        <v>102</v>
      </c>
      <c r="V1465" t="s">
        <v>85</v>
      </c>
      <c r="W1465">
        <v>95.384353637695313</v>
      </c>
    </row>
    <row r="1466" spans="1:23" x14ac:dyDescent="0.25">
      <c r="A1466" s="48" t="str">
        <f t="shared" si="22"/>
        <v>42257AllN/A_13AllMulti</v>
      </c>
      <c r="B1466" t="s">
        <v>18</v>
      </c>
      <c r="C1466" s="35">
        <v>42257</v>
      </c>
      <c r="D1466">
        <v>13</v>
      </c>
      <c r="E1466" t="s">
        <v>32</v>
      </c>
      <c r="F1466">
        <v>1.3323375536399622</v>
      </c>
      <c r="G1466">
        <v>2.5189707968984405</v>
      </c>
      <c r="H1466">
        <v>9198</v>
      </c>
      <c r="I1466">
        <v>1.2870977263998038</v>
      </c>
      <c r="J1466">
        <v>2.6350632389480126</v>
      </c>
      <c r="K1466">
        <v>2320</v>
      </c>
      <c r="L1466">
        <v>4.5239828526973724E-2</v>
      </c>
      <c r="M1466">
        <v>3.3955228328704834</v>
      </c>
      <c r="N1466">
        <v>11518</v>
      </c>
      <c r="O1466">
        <v>6.0685750097036362E-2</v>
      </c>
      <c r="P1466">
        <v>-3.2535027712583542E-2</v>
      </c>
      <c r="Q1466">
        <v>4.3024350889027119E-3</v>
      </c>
      <c r="R1466">
        <v>4.5239828526973724E-2</v>
      </c>
      <c r="S1466">
        <v>8.617236465215683E-2</v>
      </c>
      <c r="T1466">
        <v>0.12301468849182129</v>
      </c>
      <c r="U1466" t="s">
        <v>18</v>
      </c>
      <c r="V1466" t="s">
        <v>85</v>
      </c>
      <c r="W1466">
        <v>98.409965515136719</v>
      </c>
    </row>
    <row r="1467" spans="1:23" x14ac:dyDescent="0.25">
      <c r="A1467" s="48" t="str">
        <f t="shared" si="22"/>
        <v>42257AllN/A_13SmartAC-onlyMulti</v>
      </c>
      <c r="B1467" t="s">
        <v>18</v>
      </c>
      <c r="C1467" s="35">
        <v>42257</v>
      </c>
      <c r="D1467">
        <v>13</v>
      </c>
      <c r="E1467" t="s">
        <v>32</v>
      </c>
      <c r="F1467">
        <v>1.3323375536399622</v>
      </c>
      <c r="G1467">
        <v>2.5189707968984405</v>
      </c>
      <c r="H1467">
        <v>9198</v>
      </c>
      <c r="I1467">
        <v>1.2870977263998038</v>
      </c>
      <c r="J1467">
        <v>2.6350632389480126</v>
      </c>
      <c r="K1467">
        <v>2320</v>
      </c>
      <c r="L1467">
        <v>4.5239828526973724E-2</v>
      </c>
      <c r="M1467">
        <v>3.3955228328704834</v>
      </c>
      <c r="N1467">
        <v>11518</v>
      </c>
      <c r="O1467">
        <v>6.0685750097036362E-2</v>
      </c>
      <c r="P1467">
        <v>-3.2535027712583542E-2</v>
      </c>
      <c r="Q1467">
        <v>4.3024350889027119E-3</v>
      </c>
      <c r="R1467">
        <v>4.5239828526973724E-2</v>
      </c>
      <c r="S1467">
        <v>8.617236465215683E-2</v>
      </c>
      <c r="T1467">
        <v>0.12301468849182129</v>
      </c>
      <c r="U1467" t="s">
        <v>102</v>
      </c>
      <c r="V1467" t="s">
        <v>85</v>
      </c>
      <c r="W1467">
        <v>98.409965515136719</v>
      </c>
    </row>
    <row r="1468" spans="1:23" x14ac:dyDescent="0.25">
      <c r="A1468" s="48" t="str">
        <f t="shared" si="22"/>
        <v>42257AllN/A_14AllMulti</v>
      </c>
      <c r="B1468" t="s">
        <v>18</v>
      </c>
      <c r="C1468" s="35">
        <v>42257</v>
      </c>
      <c r="D1468">
        <v>14</v>
      </c>
      <c r="E1468" t="s">
        <v>32</v>
      </c>
      <c r="F1468">
        <v>1.6946009709646033</v>
      </c>
      <c r="G1468">
        <v>2.6797182181877517</v>
      </c>
      <c r="H1468">
        <v>9198</v>
      </c>
      <c r="I1468">
        <v>1.6390048096955605</v>
      </c>
      <c r="J1468">
        <v>2.8205821305602852</v>
      </c>
      <c r="K1468">
        <v>2320</v>
      </c>
      <c r="L1468">
        <v>5.5596161633729935E-2</v>
      </c>
      <c r="M1468">
        <v>3.2807817459106445</v>
      </c>
      <c r="N1468">
        <v>11518</v>
      </c>
      <c r="O1468">
        <v>6.4883552491664886E-2</v>
      </c>
      <c r="P1468">
        <v>-2.7558598667383194E-2</v>
      </c>
      <c r="Q1468">
        <v>1.18270143866539E-2</v>
      </c>
      <c r="R1468">
        <v>5.5596161633729935E-2</v>
      </c>
      <c r="S1468">
        <v>9.9360115826129913E-2</v>
      </c>
      <c r="T1468">
        <v>0.13875092566013336</v>
      </c>
      <c r="U1468" t="s">
        <v>18</v>
      </c>
      <c r="V1468" t="s">
        <v>85</v>
      </c>
      <c r="W1468">
        <v>100.33721160888672</v>
      </c>
    </row>
    <row r="1469" spans="1:23" x14ac:dyDescent="0.25">
      <c r="A1469" s="48" t="str">
        <f t="shared" si="22"/>
        <v>42257AllN/A_14SmartAC-onlyMulti</v>
      </c>
      <c r="B1469" t="s">
        <v>18</v>
      </c>
      <c r="C1469" s="35">
        <v>42257</v>
      </c>
      <c r="D1469">
        <v>14</v>
      </c>
      <c r="E1469" t="s">
        <v>32</v>
      </c>
      <c r="F1469">
        <v>1.6946009709646033</v>
      </c>
      <c r="G1469">
        <v>2.6797182181877517</v>
      </c>
      <c r="H1469">
        <v>9198</v>
      </c>
      <c r="I1469">
        <v>1.6390048096955605</v>
      </c>
      <c r="J1469">
        <v>2.8205821305602852</v>
      </c>
      <c r="K1469">
        <v>2320</v>
      </c>
      <c r="L1469">
        <v>5.5596161633729935E-2</v>
      </c>
      <c r="M1469">
        <v>3.2807817459106445</v>
      </c>
      <c r="N1469">
        <v>11518</v>
      </c>
      <c r="O1469">
        <v>6.4883552491664886E-2</v>
      </c>
      <c r="P1469">
        <v>-2.7558598667383194E-2</v>
      </c>
      <c r="Q1469">
        <v>1.18270143866539E-2</v>
      </c>
      <c r="R1469">
        <v>5.5596161633729935E-2</v>
      </c>
      <c r="S1469">
        <v>9.9360115826129913E-2</v>
      </c>
      <c r="T1469">
        <v>0.13875092566013336</v>
      </c>
      <c r="U1469" t="s">
        <v>102</v>
      </c>
      <c r="V1469" t="s">
        <v>85</v>
      </c>
      <c r="W1469">
        <v>100.33721160888672</v>
      </c>
    </row>
    <row r="1470" spans="1:23" x14ac:dyDescent="0.25">
      <c r="A1470" s="48" t="str">
        <f t="shared" si="22"/>
        <v>42257AllN/A_15AllMulti</v>
      </c>
      <c r="B1470" t="s">
        <v>18</v>
      </c>
      <c r="C1470" s="35">
        <v>42257</v>
      </c>
      <c r="D1470">
        <v>15</v>
      </c>
      <c r="E1470" t="s">
        <v>32</v>
      </c>
      <c r="F1470">
        <v>2.1565810964102785</v>
      </c>
      <c r="G1470">
        <v>2.8033722881503462</v>
      </c>
      <c r="H1470">
        <v>9198</v>
      </c>
      <c r="I1470">
        <v>2.1060818541467983</v>
      </c>
      <c r="J1470">
        <v>2.9671211145045331</v>
      </c>
      <c r="K1470">
        <v>2320</v>
      </c>
      <c r="L1470">
        <v>5.0499241799116135E-2</v>
      </c>
      <c r="M1470">
        <v>2.3416342735290527</v>
      </c>
      <c r="N1470">
        <v>11518</v>
      </c>
      <c r="O1470">
        <v>6.8184733390808105E-2</v>
      </c>
      <c r="P1470">
        <v>-3.6886312067508698E-2</v>
      </c>
      <c r="Q1470">
        <v>4.5031844638288021E-3</v>
      </c>
      <c r="R1470">
        <v>5.0499241799116135E-2</v>
      </c>
      <c r="S1470">
        <v>9.6489846706390381E-2</v>
      </c>
      <c r="T1470">
        <v>0.13788479566574097</v>
      </c>
      <c r="U1470" t="s">
        <v>18</v>
      </c>
      <c r="V1470" t="s">
        <v>85</v>
      </c>
      <c r="W1470">
        <v>100.86247253417969</v>
      </c>
    </row>
    <row r="1471" spans="1:23" x14ac:dyDescent="0.25">
      <c r="A1471" s="48" t="str">
        <f t="shared" si="22"/>
        <v>42257AllN/A_15SmartAC-onlyMulti</v>
      </c>
      <c r="B1471" t="s">
        <v>18</v>
      </c>
      <c r="C1471" s="35">
        <v>42257</v>
      </c>
      <c r="D1471">
        <v>15</v>
      </c>
      <c r="E1471" t="s">
        <v>32</v>
      </c>
      <c r="F1471">
        <v>2.1565810964102785</v>
      </c>
      <c r="G1471">
        <v>2.8033722881503462</v>
      </c>
      <c r="H1471">
        <v>9198</v>
      </c>
      <c r="I1471">
        <v>2.1060818541467983</v>
      </c>
      <c r="J1471">
        <v>2.9671211145045331</v>
      </c>
      <c r="K1471">
        <v>2320</v>
      </c>
      <c r="L1471">
        <v>5.0499241799116135E-2</v>
      </c>
      <c r="M1471">
        <v>2.3416342735290527</v>
      </c>
      <c r="N1471">
        <v>11518</v>
      </c>
      <c r="O1471">
        <v>6.8184733390808105E-2</v>
      </c>
      <c r="P1471">
        <v>-3.6886312067508698E-2</v>
      </c>
      <c r="Q1471">
        <v>4.5031844638288021E-3</v>
      </c>
      <c r="R1471">
        <v>5.0499241799116135E-2</v>
      </c>
      <c r="S1471">
        <v>9.6489846706390381E-2</v>
      </c>
      <c r="T1471">
        <v>0.13788479566574097</v>
      </c>
      <c r="U1471" t="s">
        <v>102</v>
      </c>
      <c r="V1471" t="s">
        <v>85</v>
      </c>
      <c r="W1471">
        <v>100.86247253417969</v>
      </c>
    </row>
    <row r="1472" spans="1:23" x14ac:dyDescent="0.25">
      <c r="A1472" s="48" t="str">
        <f t="shared" si="22"/>
        <v>42257AllN/A_16AllMulti</v>
      </c>
      <c r="B1472" t="s">
        <v>18</v>
      </c>
      <c r="C1472" s="35">
        <v>42257</v>
      </c>
      <c r="D1472">
        <v>16</v>
      </c>
      <c r="E1472" t="s">
        <v>32</v>
      </c>
      <c r="F1472">
        <v>2.7271818029942407</v>
      </c>
      <c r="G1472">
        <v>2.8167748286638061</v>
      </c>
      <c r="H1472">
        <v>9198</v>
      </c>
      <c r="I1472">
        <v>2.6183007889340173</v>
      </c>
      <c r="J1472">
        <v>2.906239652240806</v>
      </c>
      <c r="K1472">
        <v>2320</v>
      </c>
      <c r="L1472">
        <v>0.10888101160526276</v>
      </c>
      <c r="M1472">
        <v>3.9924368858337402</v>
      </c>
      <c r="N1472">
        <v>11518</v>
      </c>
      <c r="O1472">
        <v>6.710602343082428E-2</v>
      </c>
      <c r="P1472">
        <v>2.2877931594848633E-2</v>
      </c>
      <c r="Q1472">
        <v>6.361263245344162E-2</v>
      </c>
      <c r="R1472">
        <v>0.10888101160526276</v>
      </c>
      <c r="S1472">
        <v>0.15414401888847351</v>
      </c>
      <c r="T1472">
        <v>0.19488409161567688</v>
      </c>
      <c r="U1472" t="s">
        <v>18</v>
      </c>
      <c r="V1472" t="s">
        <v>85</v>
      </c>
      <c r="W1472">
        <v>100.60357666015625</v>
      </c>
    </row>
    <row r="1473" spans="1:23" x14ac:dyDescent="0.25">
      <c r="A1473" s="48" t="str">
        <f t="shared" si="22"/>
        <v>42257AllN/A_16SmartAC-onlyMulti</v>
      </c>
      <c r="B1473" t="s">
        <v>18</v>
      </c>
      <c r="C1473" s="35">
        <v>42257</v>
      </c>
      <c r="D1473">
        <v>16</v>
      </c>
      <c r="E1473" t="s">
        <v>32</v>
      </c>
      <c r="F1473">
        <v>2.7271818029942407</v>
      </c>
      <c r="G1473">
        <v>2.8167748286638061</v>
      </c>
      <c r="H1473">
        <v>9198</v>
      </c>
      <c r="I1473">
        <v>2.6183007889340173</v>
      </c>
      <c r="J1473">
        <v>2.906239652240806</v>
      </c>
      <c r="K1473">
        <v>2320</v>
      </c>
      <c r="L1473">
        <v>0.10888101160526276</v>
      </c>
      <c r="M1473">
        <v>3.9924368858337402</v>
      </c>
      <c r="N1473">
        <v>11518</v>
      </c>
      <c r="O1473">
        <v>6.710602343082428E-2</v>
      </c>
      <c r="P1473">
        <v>2.2877931594848633E-2</v>
      </c>
      <c r="Q1473">
        <v>6.361263245344162E-2</v>
      </c>
      <c r="R1473">
        <v>0.10888101160526276</v>
      </c>
      <c r="S1473">
        <v>0.15414401888847351</v>
      </c>
      <c r="T1473">
        <v>0.19488409161567688</v>
      </c>
      <c r="U1473" t="s">
        <v>102</v>
      </c>
      <c r="V1473" t="s">
        <v>85</v>
      </c>
      <c r="W1473">
        <v>100.60357666015625</v>
      </c>
    </row>
    <row r="1474" spans="1:23" x14ac:dyDescent="0.25">
      <c r="A1474" s="48" t="str">
        <f t="shared" ref="A1474:A1537" si="23">CONCATENATE(C1474,B1474,E1474,"_",D1474,U1474,V1474)</f>
        <v>42257AllN/A_17AllMulti</v>
      </c>
      <c r="B1474" t="s">
        <v>18</v>
      </c>
      <c r="C1474" s="35">
        <v>42257</v>
      </c>
      <c r="D1474">
        <v>17</v>
      </c>
      <c r="E1474" t="s">
        <v>32</v>
      </c>
      <c r="F1474">
        <v>3.2527255983327135</v>
      </c>
      <c r="G1474">
        <v>2.789937233364399</v>
      </c>
      <c r="H1474">
        <v>9198</v>
      </c>
      <c r="I1474">
        <v>2.9184644955801722</v>
      </c>
      <c r="J1474">
        <v>2.6503873518438228</v>
      </c>
      <c r="K1474">
        <v>2320</v>
      </c>
      <c r="L1474">
        <v>0.33426108956336975</v>
      </c>
      <c r="M1474">
        <v>10.276338577270508</v>
      </c>
      <c r="N1474">
        <v>11518</v>
      </c>
      <c r="O1474">
        <v>6.2242012470960617E-2</v>
      </c>
      <c r="P1474">
        <v>0.25449171662330627</v>
      </c>
      <c r="Q1474">
        <v>0.2922738790512085</v>
      </c>
      <c r="R1474">
        <v>0.33426108956336975</v>
      </c>
      <c r="S1474">
        <v>0.37624332308769226</v>
      </c>
      <c r="T1474">
        <v>0.41403046250343323</v>
      </c>
      <c r="U1474" t="s">
        <v>18</v>
      </c>
      <c r="V1474" t="s">
        <v>85</v>
      </c>
      <c r="W1474">
        <v>98.924468994140625</v>
      </c>
    </row>
    <row r="1475" spans="1:23" x14ac:dyDescent="0.25">
      <c r="A1475" s="48" t="str">
        <f t="shared" si="23"/>
        <v>42257AllN/A_17SmartAC-onlyMulti</v>
      </c>
      <c r="B1475" t="s">
        <v>18</v>
      </c>
      <c r="C1475" s="35">
        <v>42257</v>
      </c>
      <c r="D1475">
        <v>17</v>
      </c>
      <c r="E1475" t="s">
        <v>32</v>
      </c>
      <c r="F1475">
        <v>3.2527255983327135</v>
      </c>
      <c r="G1475">
        <v>2.789937233364399</v>
      </c>
      <c r="H1475">
        <v>9198</v>
      </c>
      <c r="I1475">
        <v>2.9184644955801722</v>
      </c>
      <c r="J1475">
        <v>2.6503873518438228</v>
      </c>
      <c r="K1475">
        <v>2320</v>
      </c>
      <c r="L1475">
        <v>0.33426108956336975</v>
      </c>
      <c r="M1475">
        <v>10.276338577270508</v>
      </c>
      <c r="N1475">
        <v>11518</v>
      </c>
      <c r="O1475">
        <v>6.2242012470960617E-2</v>
      </c>
      <c r="P1475">
        <v>0.25449171662330627</v>
      </c>
      <c r="Q1475">
        <v>0.2922738790512085</v>
      </c>
      <c r="R1475">
        <v>0.33426108956336975</v>
      </c>
      <c r="S1475">
        <v>0.37624332308769226</v>
      </c>
      <c r="T1475">
        <v>0.41403046250343323</v>
      </c>
      <c r="U1475" t="s">
        <v>102</v>
      </c>
      <c r="V1475" t="s">
        <v>85</v>
      </c>
      <c r="W1475">
        <v>98.924468994140625</v>
      </c>
    </row>
    <row r="1476" spans="1:23" x14ac:dyDescent="0.25">
      <c r="A1476" s="48" t="str">
        <f t="shared" si="23"/>
        <v>42257AllN/A_18AllMulti</v>
      </c>
      <c r="B1476" t="s">
        <v>18</v>
      </c>
      <c r="C1476" s="35">
        <v>42257</v>
      </c>
      <c r="D1476">
        <v>18</v>
      </c>
      <c r="E1476" t="s">
        <v>32</v>
      </c>
      <c r="F1476">
        <v>3.6728449864523114</v>
      </c>
      <c r="G1476">
        <v>2.7308088351811755</v>
      </c>
      <c r="H1476">
        <v>9198</v>
      </c>
      <c r="I1476">
        <v>3.3337278077457251</v>
      </c>
      <c r="J1476">
        <v>2.5440940931284528</v>
      </c>
      <c r="K1476">
        <v>2320</v>
      </c>
      <c r="L1476">
        <v>0.33911716938018799</v>
      </c>
      <c r="M1476">
        <v>9.2330923080444336</v>
      </c>
      <c r="N1476">
        <v>11518</v>
      </c>
      <c r="O1476">
        <v>6.0004901140928268E-2</v>
      </c>
      <c r="P1476">
        <v>0.26221489906311035</v>
      </c>
      <c r="Q1476">
        <v>0.29863905906677246</v>
      </c>
      <c r="R1476">
        <v>0.33911716938018799</v>
      </c>
      <c r="S1476">
        <v>0.3795904815196991</v>
      </c>
      <c r="T1476">
        <v>0.41601943969726563</v>
      </c>
      <c r="U1476" t="s">
        <v>18</v>
      </c>
      <c r="V1476" t="s">
        <v>85</v>
      </c>
      <c r="W1476">
        <v>95.184577941894531</v>
      </c>
    </row>
    <row r="1477" spans="1:23" x14ac:dyDescent="0.25">
      <c r="A1477" s="48" t="str">
        <f t="shared" si="23"/>
        <v>42257AllN/A_18SmartAC-onlyMulti</v>
      </c>
      <c r="B1477" t="s">
        <v>18</v>
      </c>
      <c r="C1477" s="35">
        <v>42257</v>
      </c>
      <c r="D1477">
        <v>18</v>
      </c>
      <c r="E1477" t="s">
        <v>32</v>
      </c>
      <c r="F1477">
        <v>3.6728449864523114</v>
      </c>
      <c r="G1477">
        <v>2.7308088351811755</v>
      </c>
      <c r="H1477">
        <v>9198</v>
      </c>
      <c r="I1477">
        <v>3.3337278077457251</v>
      </c>
      <c r="J1477">
        <v>2.5440940931284528</v>
      </c>
      <c r="K1477">
        <v>2320</v>
      </c>
      <c r="L1477">
        <v>0.33911716938018799</v>
      </c>
      <c r="M1477">
        <v>9.2330923080444336</v>
      </c>
      <c r="N1477">
        <v>11518</v>
      </c>
      <c r="O1477">
        <v>6.0004901140928268E-2</v>
      </c>
      <c r="P1477">
        <v>0.26221489906311035</v>
      </c>
      <c r="Q1477">
        <v>0.29863905906677246</v>
      </c>
      <c r="R1477">
        <v>0.33911716938018799</v>
      </c>
      <c r="S1477">
        <v>0.3795904815196991</v>
      </c>
      <c r="T1477">
        <v>0.41601943969726563</v>
      </c>
      <c r="U1477" t="s">
        <v>102</v>
      </c>
      <c r="V1477" t="s">
        <v>85</v>
      </c>
      <c r="W1477">
        <v>95.184577941894531</v>
      </c>
    </row>
    <row r="1478" spans="1:23" x14ac:dyDescent="0.25">
      <c r="A1478" s="48" t="str">
        <f t="shared" si="23"/>
        <v>42257AllN/A_19AllMulti</v>
      </c>
      <c r="B1478" t="s">
        <v>18</v>
      </c>
      <c r="C1478" s="35">
        <v>42257</v>
      </c>
      <c r="D1478">
        <v>19</v>
      </c>
      <c r="E1478" t="s">
        <v>32</v>
      </c>
      <c r="F1478">
        <v>3.8549798276037563</v>
      </c>
      <c r="G1478">
        <v>2.6360146406927925</v>
      </c>
      <c r="H1478">
        <v>9198</v>
      </c>
      <c r="I1478">
        <v>3.6236614763469572</v>
      </c>
      <c r="J1478">
        <v>2.5317755867495606</v>
      </c>
      <c r="K1478">
        <v>2320</v>
      </c>
      <c r="L1478">
        <v>0.23131835460662842</v>
      </c>
      <c r="M1478">
        <v>6.0005073547363281</v>
      </c>
      <c r="N1478">
        <v>11518</v>
      </c>
      <c r="O1478">
        <v>5.9315484017133713E-2</v>
      </c>
      <c r="P1478">
        <v>0.15529963374137878</v>
      </c>
      <c r="Q1478">
        <v>0.19130530953407288</v>
      </c>
      <c r="R1478">
        <v>0.23131835460662842</v>
      </c>
      <c r="S1478">
        <v>0.27132666110992432</v>
      </c>
      <c r="T1478">
        <v>0.30733707547187805</v>
      </c>
      <c r="U1478" t="s">
        <v>18</v>
      </c>
      <c r="V1478" t="s">
        <v>85</v>
      </c>
      <c r="W1478">
        <v>90.169647216796875</v>
      </c>
    </row>
    <row r="1479" spans="1:23" x14ac:dyDescent="0.25">
      <c r="A1479" s="48" t="str">
        <f t="shared" si="23"/>
        <v>42257AllN/A_19SmartAC-onlyMulti</v>
      </c>
      <c r="B1479" t="s">
        <v>18</v>
      </c>
      <c r="C1479" s="35">
        <v>42257</v>
      </c>
      <c r="D1479">
        <v>19</v>
      </c>
      <c r="E1479" t="s">
        <v>32</v>
      </c>
      <c r="F1479">
        <v>3.8549798276037563</v>
      </c>
      <c r="G1479">
        <v>2.6360146406927925</v>
      </c>
      <c r="H1479">
        <v>9198</v>
      </c>
      <c r="I1479">
        <v>3.6236614763469572</v>
      </c>
      <c r="J1479">
        <v>2.5317755867495606</v>
      </c>
      <c r="K1479">
        <v>2320</v>
      </c>
      <c r="L1479">
        <v>0.23131835460662842</v>
      </c>
      <c r="M1479">
        <v>6.0005073547363281</v>
      </c>
      <c r="N1479">
        <v>11518</v>
      </c>
      <c r="O1479">
        <v>5.9315484017133713E-2</v>
      </c>
      <c r="P1479">
        <v>0.15529963374137878</v>
      </c>
      <c r="Q1479">
        <v>0.19130530953407288</v>
      </c>
      <c r="R1479">
        <v>0.23131835460662842</v>
      </c>
      <c r="S1479">
        <v>0.27132666110992432</v>
      </c>
      <c r="T1479">
        <v>0.30733707547187805</v>
      </c>
      <c r="U1479" t="s">
        <v>102</v>
      </c>
      <c r="V1479" t="s">
        <v>85</v>
      </c>
      <c r="W1479">
        <v>90.169647216796875</v>
      </c>
    </row>
    <row r="1480" spans="1:23" x14ac:dyDescent="0.25">
      <c r="A1480" s="48" t="str">
        <f t="shared" si="23"/>
        <v>42257AllN/A_20AllMulti</v>
      </c>
      <c r="B1480" t="s">
        <v>18</v>
      </c>
      <c r="C1480" s="35">
        <v>42257</v>
      </c>
      <c r="D1480">
        <v>20</v>
      </c>
      <c r="E1480" t="s">
        <v>32</v>
      </c>
      <c r="F1480">
        <v>3.7585809088830153</v>
      </c>
      <c r="G1480">
        <v>2.4953256528047691</v>
      </c>
      <c r="H1480">
        <v>9198</v>
      </c>
      <c r="I1480">
        <v>4.0876255797257315</v>
      </c>
      <c r="J1480">
        <v>2.7335894561996863</v>
      </c>
      <c r="K1480">
        <v>2320</v>
      </c>
      <c r="L1480">
        <v>-0.32904466986656189</v>
      </c>
      <c r="M1480">
        <v>-8.7544918060302734</v>
      </c>
      <c r="N1480">
        <v>11518</v>
      </c>
      <c r="O1480">
        <v>6.2432900071144104E-2</v>
      </c>
      <c r="P1480">
        <v>-0.40905866026878357</v>
      </c>
      <c r="Q1480">
        <v>-0.37116065621376038</v>
      </c>
      <c r="R1480">
        <v>-0.32904466986656189</v>
      </c>
      <c r="S1480">
        <v>-0.28693369030952454</v>
      </c>
      <c r="T1480">
        <v>-0.24903066456317902</v>
      </c>
      <c r="U1480" t="s">
        <v>18</v>
      </c>
      <c r="V1480" t="s">
        <v>85</v>
      </c>
      <c r="W1480">
        <v>86.932884216308594</v>
      </c>
    </row>
    <row r="1481" spans="1:23" x14ac:dyDescent="0.25">
      <c r="A1481" s="48" t="str">
        <f t="shared" si="23"/>
        <v>42257AllN/A_20SmartAC-onlyMulti</v>
      </c>
      <c r="B1481" t="s">
        <v>18</v>
      </c>
      <c r="C1481" s="35">
        <v>42257</v>
      </c>
      <c r="D1481">
        <v>20</v>
      </c>
      <c r="E1481" t="s">
        <v>32</v>
      </c>
      <c r="F1481">
        <v>3.7585809088830153</v>
      </c>
      <c r="G1481">
        <v>2.4953256528047691</v>
      </c>
      <c r="H1481">
        <v>9198</v>
      </c>
      <c r="I1481">
        <v>4.0876255797257315</v>
      </c>
      <c r="J1481">
        <v>2.7335894561996863</v>
      </c>
      <c r="K1481">
        <v>2320</v>
      </c>
      <c r="L1481">
        <v>-0.32904466986656189</v>
      </c>
      <c r="M1481">
        <v>-8.7544918060302734</v>
      </c>
      <c r="N1481">
        <v>11518</v>
      </c>
      <c r="O1481">
        <v>6.2432900071144104E-2</v>
      </c>
      <c r="P1481">
        <v>-0.40905866026878357</v>
      </c>
      <c r="Q1481">
        <v>-0.37116065621376038</v>
      </c>
      <c r="R1481">
        <v>-0.32904466986656189</v>
      </c>
      <c r="S1481">
        <v>-0.28693369030952454</v>
      </c>
      <c r="T1481">
        <v>-0.24903066456317902</v>
      </c>
      <c r="U1481" t="s">
        <v>102</v>
      </c>
      <c r="V1481" t="s">
        <v>85</v>
      </c>
      <c r="W1481">
        <v>86.932884216308594</v>
      </c>
    </row>
    <row r="1482" spans="1:23" x14ac:dyDescent="0.25">
      <c r="A1482" s="48" t="str">
        <f t="shared" si="23"/>
        <v>42257AllN/A_21AllMulti</v>
      </c>
      <c r="B1482" t="s">
        <v>18</v>
      </c>
      <c r="C1482" s="35">
        <v>42257</v>
      </c>
      <c r="D1482">
        <v>21</v>
      </c>
      <c r="E1482" t="s">
        <v>32</v>
      </c>
      <c r="F1482">
        <v>3.5717748975621486</v>
      </c>
      <c r="G1482">
        <v>2.3639070350591784</v>
      </c>
      <c r="H1482">
        <v>9198</v>
      </c>
      <c r="I1482">
        <v>3.8380550060213352</v>
      </c>
      <c r="J1482">
        <v>2.5857491102940591</v>
      </c>
      <c r="K1482">
        <v>2320</v>
      </c>
      <c r="L1482">
        <v>-0.26628011465072632</v>
      </c>
      <c r="M1482">
        <v>-7.4551200866699219</v>
      </c>
      <c r="N1482">
        <v>11518</v>
      </c>
      <c r="O1482">
        <v>5.9071723371744156E-2</v>
      </c>
      <c r="P1482">
        <v>-0.34198644757270813</v>
      </c>
      <c r="Q1482">
        <v>-0.30612871050834656</v>
      </c>
      <c r="R1482">
        <v>-0.26628011465072632</v>
      </c>
      <c r="S1482">
        <v>-0.22643624246120453</v>
      </c>
      <c r="T1482">
        <v>-0.1905737966299057</v>
      </c>
      <c r="U1482" t="s">
        <v>18</v>
      </c>
      <c r="V1482" t="s">
        <v>85</v>
      </c>
      <c r="W1482">
        <v>83.773574829101563</v>
      </c>
    </row>
    <row r="1483" spans="1:23" x14ac:dyDescent="0.25">
      <c r="A1483" s="48" t="str">
        <f t="shared" si="23"/>
        <v>42257AllN/A_21SmartAC-onlyMulti</v>
      </c>
      <c r="B1483" t="s">
        <v>18</v>
      </c>
      <c r="C1483" s="35">
        <v>42257</v>
      </c>
      <c r="D1483">
        <v>21</v>
      </c>
      <c r="E1483" t="s">
        <v>32</v>
      </c>
      <c r="F1483">
        <v>3.5717748975621486</v>
      </c>
      <c r="G1483">
        <v>2.3639070350591784</v>
      </c>
      <c r="H1483">
        <v>9198</v>
      </c>
      <c r="I1483">
        <v>3.8380550060213352</v>
      </c>
      <c r="J1483">
        <v>2.5857491102940591</v>
      </c>
      <c r="K1483">
        <v>2320</v>
      </c>
      <c r="L1483">
        <v>-0.26628011465072632</v>
      </c>
      <c r="M1483">
        <v>-7.4551200866699219</v>
      </c>
      <c r="N1483">
        <v>11518</v>
      </c>
      <c r="O1483">
        <v>5.9071723371744156E-2</v>
      </c>
      <c r="P1483">
        <v>-0.34198644757270813</v>
      </c>
      <c r="Q1483">
        <v>-0.30612871050834656</v>
      </c>
      <c r="R1483">
        <v>-0.26628011465072632</v>
      </c>
      <c r="S1483">
        <v>-0.22643624246120453</v>
      </c>
      <c r="T1483">
        <v>-0.1905737966299057</v>
      </c>
      <c r="U1483" t="s">
        <v>102</v>
      </c>
      <c r="V1483" t="s">
        <v>85</v>
      </c>
      <c r="W1483">
        <v>83.773574829101563</v>
      </c>
    </row>
    <row r="1484" spans="1:23" x14ac:dyDescent="0.25">
      <c r="A1484" s="48" t="str">
        <f t="shared" si="23"/>
        <v>42257AllN/A_22AllMulti</v>
      </c>
      <c r="B1484" t="s">
        <v>18</v>
      </c>
      <c r="C1484" s="35">
        <v>42257</v>
      </c>
      <c r="D1484">
        <v>22</v>
      </c>
      <c r="E1484" t="s">
        <v>32</v>
      </c>
      <c r="F1484">
        <v>3.1716274622742797</v>
      </c>
      <c r="G1484">
        <v>2.1790441084695593</v>
      </c>
      <c r="H1484">
        <v>9198</v>
      </c>
      <c r="I1484">
        <v>3.3701996940193237</v>
      </c>
      <c r="J1484">
        <v>2.3194625374479223</v>
      </c>
      <c r="K1484">
        <v>2320</v>
      </c>
      <c r="L1484">
        <v>-0.19857223331928253</v>
      </c>
      <c r="M1484">
        <v>-6.2608938217163086</v>
      </c>
      <c r="N1484">
        <v>11518</v>
      </c>
      <c r="O1484">
        <v>5.324612557888031E-2</v>
      </c>
      <c r="P1484">
        <v>-0.26681247353553772</v>
      </c>
      <c r="Q1484">
        <v>-0.2344910055398941</v>
      </c>
      <c r="R1484">
        <v>-0.19857223331928253</v>
      </c>
      <c r="S1484">
        <v>-0.1626577228307724</v>
      </c>
      <c r="T1484">
        <v>-0.13033199310302734</v>
      </c>
      <c r="U1484" t="s">
        <v>18</v>
      </c>
      <c r="V1484" t="s">
        <v>85</v>
      </c>
      <c r="W1484">
        <v>81.006942749023438</v>
      </c>
    </row>
    <row r="1485" spans="1:23" x14ac:dyDescent="0.25">
      <c r="A1485" s="48" t="str">
        <f t="shared" si="23"/>
        <v>42257AllN/A_22SmartAC-onlyMulti</v>
      </c>
      <c r="B1485" t="s">
        <v>18</v>
      </c>
      <c r="C1485" s="35">
        <v>42257</v>
      </c>
      <c r="D1485">
        <v>22</v>
      </c>
      <c r="E1485" t="s">
        <v>32</v>
      </c>
      <c r="F1485">
        <v>3.1716274622742797</v>
      </c>
      <c r="G1485">
        <v>2.1790441084695593</v>
      </c>
      <c r="H1485">
        <v>9198</v>
      </c>
      <c r="I1485">
        <v>3.3701996940193237</v>
      </c>
      <c r="J1485">
        <v>2.3194625374479223</v>
      </c>
      <c r="K1485">
        <v>2320</v>
      </c>
      <c r="L1485">
        <v>-0.19857223331928253</v>
      </c>
      <c r="M1485">
        <v>-6.2608938217163086</v>
      </c>
      <c r="N1485">
        <v>11518</v>
      </c>
      <c r="O1485">
        <v>5.324612557888031E-2</v>
      </c>
      <c r="P1485">
        <v>-0.26681247353553772</v>
      </c>
      <c r="Q1485">
        <v>-0.2344910055398941</v>
      </c>
      <c r="R1485">
        <v>-0.19857223331928253</v>
      </c>
      <c r="S1485">
        <v>-0.1626577228307724</v>
      </c>
      <c r="T1485">
        <v>-0.13033199310302734</v>
      </c>
      <c r="U1485" t="s">
        <v>102</v>
      </c>
      <c r="V1485" t="s">
        <v>85</v>
      </c>
      <c r="W1485">
        <v>81.006942749023438</v>
      </c>
    </row>
    <row r="1486" spans="1:23" x14ac:dyDescent="0.25">
      <c r="A1486" s="48" t="str">
        <f t="shared" si="23"/>
        <v>42257AllN/A_23AllMulti</v>
      </c>
      <c r="B1486" t="s">
        <v>18</v>
      </c>
      <c r="C1486" s="35">
        <v>42257</v>
      </c>
      <c r="D1486">
        <v>23</v>
      </c>
      <c r="E1486" t="s">
        <v>32</v>
      </c>
      <c r="F1486">
        <v>2.6023505343636382</v>
      </c>
      <c r="G1486">
        <v>1.9332283161280837</v>
      </c>
      <c r="H1486">
        <v>9198</v>
      </c>
      <c r="I1486">
        <v>2.7214496295023882</v>
      </c>
      <c r="J1486">
        <v>2.0116540948434931</v>
      </c>
      <c r="K1486">
        <v>2320</v>
      </c>
      <c r="L1486">
        <v>-0.11909909546375275</v>
      </c>
      <c r="M1486">
        <v>-4.576596736907959</v>
      </c>
      <c r="N1486">
        <v>11518</v>
      </c>
      <c r="O1486">
        <v>4.6374715864658356E-2</v>
      </c>
      <c r="P1486">
        <v>-0.1785329282283783</v>
      </c>
      <c r="Q1486">
        <v>-0.15038254857063293</v>
      </c>
      <c r="R1486">
        <v>-0.11909909546375275</v>
      </c>
      <c r="S1486">
        <v>-8.7819352746009827E-2</v>
      </c>
      <c r="T1486">
        <v>-5.9665258973836899E-2</v>
      </c>
      <c r="U1486" t="s">
        <v>18</v>
      </c>
      <c r="V1486" t="s">
        <v>85</v>
      </c>
      <c r="W1486">
        <v>79.235542297363281</v>
      </c>
    </row>
    <row r="1487" spans="1:23" x14ac:dyDescent="0.25">
      <c r="A1487" s="48" t="str">
        <f t="shared" si="23"/>
        <v>42257AllN/A_23SmartAC-onlyMulti</v>
      </c>
      <c r="B1487" t="s">
        <v>18</v>
      </c>
      <c r="C1487" s="35">
        <v>42257</v>
      </c>
      <c r="D1487">
        <v>23</v>
      </c>
      <c r="E1487" t="s">
        <v>32</v>
      </c>
      <c r="F1487">
        <v>2.6023505343636382</v>
      </c>
      <c r="G1487">
        <v>1.9332283161280837</v>
      </c>
      <c r="H1487">
        <v>9198</v>
      </c>
      <c r="I1487">
        <v>2.7214496295023882</v>
      </c>
      <c r="J1487">
        <v>2.0116540948434931</v>
      </c>
      <c r="K1487">
        <v>2320</v>
      </c>
      <c r="L1487">
        <v>-0.11909909546375275</v>
      </c>
      <c r="M1487">
        <v>-4.576596736907959</v>
      </c>
      <c r="N1487">
        <v>11518</v>
      </c>
      <c r="O1487">
        <v>4.6374715864658356E-2</v>
      </c>
      <c r="P1487">
        <v>-0.1785329282283783</v>
      </c>
      <c r="Q1487">
        <v>-0.15038254857063293</v>
      </c>
      <c r="R1487">
        <v>-0.11909909546375275</v>
      </c>
      <c r="S1487">
        <v>-8.7819352746009827E-2</v>
      </c>
      <c r="T1487">
        <v>-5.9665258973836899E-2</v>
      </c>
      <c r="U1487" t="s">
        <v>102</v>
      </c>
      <c r="V1487" t="s">
        <v>85</v>
      </c>
      <c r="W1487">
        <v>79.235542297363281</v>
      </c>
    </row>
    <row r="1488" spans="1:23" x14ac:dyDescent="0.25">
      <c r="A1488" s="48" t="str">
        <f t="shared" si="23"/>
        <v>42257AllN/A_24AllMulti</v>
      </c>
      <c r="B1488" t="s">
        <v>18</v>
      </c>
      <c r="C1488" s="35">
        <v>42257</v>
      </c>
      <c r="D1488">
        <v>24</v>
      </c>
      <c r="E1488" t="s">
        <v>32</v>
      </c>
      <c r="F1488">
        <v>2.0791117343529004</v>
      </c>
      <c r="G1488">
        <v>1.7319127438407504</v>
      </c>
      <c r="H1488">
        <v>9198</v>
      </c>
      <c r="I1488">
        <v>2.1891233066898765</v>
      </c>
      <c r="J1488">
        <v>1.8588916584244921</v>
      </c>
      <c r="K1488">
        <v>2320</v>
      </c>
      <c r="L1488">
        <v>-0.11001157015562057</v>
      </c>
      <c r="M1488">
        <v>-5.2912774085998535</v>
      </c>
      <c r="N1488">
        <v>11518</v>
      </c>
      <c r="O1488">
        <v>4.2609106749296188E-2</v>
      </c>
      <c r="P1488">
        <v>-0.16461940109729767</v>
      </c>
      <c r="Q1488">
        <v>-0.13875481486320496</v>
      </c>
      <c r="R1488">
        <v>-0.11001157015562057</v>
      </c>
      <c r="S1488">
        <v>-8.1271730363368988E-2</v>
      </c>
      <c r="T1488">
        <v>-5.5403739213943481E-2</v>
      </c>
      <c r="U1488" t="s">
        <v>18</v>
      </c>
      <c r="V1488" t="s">
        <v>85</v>
      </c>
      <c r="W1488">
        <v>77.6097412109375</v>
      </c>
    </row>
    <row r="1489" spans="1:23" x14ac:dyDescent="0.25">
      <c r="A1489" s="48" t="str">
        <f t="shared" si="23"/>
        <v>42257AllN/A_24SmartAC-onlyMulti</v>
      </c>
      <c r="B1489" t="s">
        <v>18</v>
      </c>
      <c r="C1489" s="35">
        <v>42257</v>
      </c>
      <c r="D1489">
        <v>24</v>
      </c>
      <c r="E1489" t="s">
        <v>32</v>
      </c>
      <c r="F1489">
        <v>2.0791117343529004</v>
      </c>
      <c r="G1489">
        <v>1.7319127438407504</v>
      </c>
      <c r="H1489">
        <v>9198</v>
      </c>
      <c r="I1489">
        <v>2.1891233066898765</v>
      </c>
      <c r="J1489">
        <v>1.8588916584244921</v>
      </c>
      <c r="K1489">
        <v>2320</v>
      </c>
      <c r="L1489">
        <v>-0.11001157015562057</v>
      </c>
      <c r="M1489">
        <v>-5.2912774085998535</v>
      </c>
      <c r="N1489">
        <v>11518</v>
      </c>
      <c r="O1489">
        <v>4.2609106749296188E-2</v>
      </c>
      <c r="P1489">
        <v>-0.16461940109729767</v>
      </c>
      <c r="Q1489">
        <v>-0.13875481486320496</v>
      </c>
      <c r="R1489">
        <v>-0.11001157015562057</v>
      </c>
      <c r="S1489">
        <v>-8.1271730363368988E-2</v>
      </c>
      <c r="T1489">
        <v>-5.5403739213943481E-2</v>
      </c>
      <c r="U1489" t="s">
        <v>102</v>
      </c>
      <c r="V1489" t="s">
        <v>85</v>
      </c>
      <c r="W1489">
        <v>77.6097412109375</v>
      </c>
    </row>
    <row r="1490" spans="1:23" x14ac:dyDescent="0.25">
      <c r="A1490" s="48" t="str">
        <f t="shared" si="23"/>
        <v>42258AllN/A_1AllMulti</v>
      </c>
      <c r="B1490" t="s">
        <v>18</v>
      </c>
      <c r="C1490" s="35">
        <v>42258</v>
      </c>
      <c r="D1490">
        <v>1</v>
      </c>
      <c r="E1490" t="s">
        <v>32</v>
      </c>
      <c r="F1490">
        <v>1.7384581254587053</v>
      </c>
      <c r="G1490">
        <v>1.5794252997377372</v>
      </c>
      <c r="H1490">
        <v>9249</v>
      </c>
      <c r="I1490">
        <v>1.7883864821473632</v>
      </c>
      <c r="J1490">
        <v>1.633739397432056</v>
      </c>
      <c r="K1490">
        <v>2279</v>
      </c>
      <c r="L1490">
        <v>-4.992835596203804E-2</v>
      </c>
      <c r="M1490">
        <v>-2.8719906806945801</v>
      </c>
      <c r="N1490">
        <v>11528</v>
      </c>
      <c r="O1490">
        <v>3.7959024310112E-2</v>
      </c>
      <c r="P1490">
        <v>-9.8576642572879791E-2</v>
      </c>
      <c r="Q1490">
        <v>-7.5534753501415253E-2</v>
      </c>
      <c r="R1490">
        <v>-4.992835596203804E-2</v>
      </c>
      <c r="S1490">
        <v>-2.4324994534254074E-2</v>
      </c>
      <c r="T1490">
        <v>-1.2800703989341855E-3</v>
      </c>
      <c r="U1490" t="s">
        <v>18</v>
      </c>
      <c r="V1490" t="s">
        <v>85</v>
      </c>
      <c r="W1490">
        <v>76.197776794433594</v>
      </c>
    </row>
    <row r="1491" spans="1:23" x14ac:dyDescent="0.25">
      <c r="A1491" s="48" t="str">
        <f t="shared" si="23"/>
        <v>42258AllN/A_1SmartAC-onlyMulti</v>
      </c>
      <c r="B1491" t="s">
        <v>18</v>
      </c>
      <c r="C1491" s="35">
        <v>42258</v>
      </c>
      <c r="D1491">
        <v>1</v>
      </c>
      <c r="E1491" t="s">
        <v>32</v>
      </c>
      <c r="F1491">
        <v>1.7384581254587053</v>
      </c>
      <c r="G1491">
        <v>1.5794252997377372</v>
      </c>
      <c r="H1491">
        <v>9249</v>
      </c>
      <c r="I1491">
        <v>1.7883864821473632</v>
      </c>
      <c r="J1491">
        <v>1.633739397432056</v>
      </c>
      <c r="K1491">
        <v>2279</v>
      </c>
      <c r="L1491">
        <v>-4.992835596203804E-2</v>
      </c>
      <c r="M1491">
        <v>-2.8719906806945801</v>
      </c>
      <c r="N1491">
        <v>11528</v>
      </c>
      <c r="O1491">
        <v>3.7959024310112E-2</v>
      </c>
      <c r="P1491">
        <v>-9.8576642572879791E-2</v>
      </c>
      <c r="Q1491">
        <v>-7.5534753501415253E-2</v>
      </c>
      <c r="R1491">
        <v>-4.992835596203804E-2</v>
      </c>
      <c r="S1491">
        <v>-2.4324994534254074E-2</v>
      </c>
      <c r="T1491">
        <v>-1.2800703989341855E-3</v>
      </c>
      <c r="U1491" t="s">
        <v>102</v>
      </c>
      <c r="V1491" t="s">
        <v>85</v>
      </c>
      <c r="W1491">
        <v>76.197776794433594</v>
      </c>
    </row>
    <row r="1492" spans="1:23" x14ac:dyDescent="0.25">
      <c r="A1492" s="48" t="str">
        <f t="shared" si="23"/>
        <v>42258AllN/A_2AllMulti</v>
      </c>
      <c r="B1492" t="s">
        <v>18</v>
      </c>
      <c r="C1492" s="35">
        <v>42258</v>
      </c>
      <c r="D1492">
        <v>2</v>
      </c>
      <c r="E1492" t="s">
        <v>32</v>
      </c>
      <c r="F1492">
        <v>1.4835302633205418</v>
      </c>
      <c r="G1492">
        <v>1.4107009019009202</v>
      </c>
      <c r="H1492">
        <v>9249</v>
      </c>
      <c r="I1492">
        <v>1.5317797944010092</v>
      </c>
      <c r="J1492">
        <v>1.4949206628219849</v>
      </c>
      <c r="K1492">
        <v>2279</v>
      </c>
      <c r="L1492">
        <v>-4.8249531537294388E-2</v>
      </c>
      <c r="M1492">
        <v>-3.2523455619812012</v>
      </c>
      <c r="N1492">
        <v>11528</v>
      </c>
      <c r="O1492">
        <v>3.4579861909151077E-2</v>
      </c>
      <c r="P1492">
        <v>-9.2567086219787598E-2</v>
      </c>
      <c r="Q1492">
        <v>-7.1576416492462158E-2</v>
      </c>
      <c r="R1492">
        <v>-4.8249531537294388E-2</v>
      </c>
      <c r="S1492">
        <v>-2.4925414472818375E-2</v>
      </c>
      <c r="T1492">
        <v>-3.9319805800914764E-3</v>
      </c>
      <c r="U1492" t="s">
        <v>18</v>
      </c>
      <c r="V1492" t="s">
        <v>85</v>
      </c>
      <c r="W1492">
        <v>74.498435974121094</v>
      </c>
    </row>
    <row r="1493" spans="1:23" x14ac:dyDescent="0.25">
      <c r="A1493" s="48" t="str">
        <f t="shared" si="23"/>
        <v>42258AllN/A_2SmartAC-onlyMulti</v>
      </c>
      <c r="B1493" t="s">
        <v>18</v>
      </c>
      <c r="C1493" s="35">
        <v>42258</v>
      </c>
      <c r="D1493">
        <v>2</v>
      </c>
      <c r="E1493" t="s">
        <v>32</v>
      </c>
      <c r="F1493">
        <v>1.4835302633205418</v>
      </c>
      <c r="G1493">
        <v>1.4107009019009202</v>
      </c>
      <c r="H1493">
        <v>9249</v>
      </c>
      <c r="I1493">
        <v>1.5317797944010092</v>
      </c>
      <c r="J1493">
        <v>1.4949206628219849</v>
      </c>
      <c r="K1493">
        <v>2279</v>
      </c>
      <c r="L1493">
        <v>-4.8249531537294388E-2</v>
      </c>
      <c r="M1493">
        <v>-3.2523455619812012</v>
      </c>
      <c r="N1493">
        <v>11528</v>
      </c>
      <c r="O1493">
        <v>3.4579861909151077E-2</v>
      </c>
      <c r="P1493">
        <v>-9.2567086219787598E-2</v>
      </c>
      <c r="Q1493">
        <v>-7.1576416492462158E-2</v>
      </c>
      <c r="R1493">
        <v>-4.8249531537294388E-2</v>
      </c>
      <c r="S1493">
        <v>-2.4925414472818375E-2</v>
      </c>
      <c r="T1493">
        <v>-3.9319805800914764E-3</v>
      </c>
      <c r="U1493" t="s">
        <v>102</v>
      </c>
      <c r="V1493" t="s">
        <v>85</v>
      </c>
      <c r="W1493">
        <v>74.498435974121094</v>
      </c>
    </row>
    <row r="1494" spans="1:23" x14ac:dyDescent="0.25">
      <c r="A1494" s="48" t="str">
        <f t="shared" si="23"/>
        <v>42258AllN/A_3AllMulti</v>
      </c>
      <c r="B1494" t="s">
        <v>18</v>
      </c>
      <c r="C1494" s="35">
        <v>42258</v>
      </c>
      <c r="D1494">
        <v>3</v>
      </c>
      <c r="E1494" t="s">
        <v>32</v>
      </c>
      <c r="F1494">
        <v>1.3143219301098066</v>
      </c>
      <c r="G1494">
        <v>1.27987726946278</v>
      </c>
      <c r="H1494">
        <v>9249</v>
      </c>
      <c r="I1494">
        <v>1.378995450818727</v>
      </c>
      <c r="J1494">
        <v>1.3898498872790692</v>
      </c>
      <c r="K1494">
        <v>2279</v>
      </c>
      <c r="L1494">
        <v>-6.4673520624637604E-2</v>
      </c>
      <c r="M1494">
        <v>-4.9206757545471191</v>
      </c>
      <c r="N1494">
        <v>11528</v>
      </c>
      <c r="O1494">
        <v>3.201109915971756E-2</v>
      </c>
      <c r="P1494">
        <v>-0.10569894313812256</v>
      </c>
      <c r="Q1494">
        <v>-8.6267568171024323E-2</v>
      </c>
      <c r="R1494">
        <v>-6.4673520624637604E-2</v>
      </c>
      <c r="S1494">
        <v>-4.3082036077976227E-2</v>
      </c>
      <c r="T1494">
        <v>-2.36480962485075E-2</v>
      </c>
      <c r="U1494" t="s">
        <v>18</v>
      </c>
      <c r="V1494" t="s">
        <v>85</v>
      </c>
      <c r="W1494">
        <v>73.229179382324219</v>
      </c>
    </row>
    <row r="1495" spans="1:23" x14ac:dyDescent="0.25">
      <c r="A1495" s="48" t="str">
        <f t="shared" si="23"/>
        <v>42258AllN/A_3SmartAC-onlyMulti</v>
      </c>
      <c r="B1495" t="s">
        <v>18</v>
      </c>
      <c r="C1495" s="35">
        <v>42258</v>
      </c>
      <c r="D1495">
        <v>3</v>
      </c>
      <c r="E1495" t="s">
        <v>32</v>
      </c>
      <c r="F1495">
        <v>1.3143219301098066</v>
      </c>
      <c r="G1495">
        <v>1.27987726946278</v>
      </c>
      <c r="H1495">
        <v>9249</v>
      </c>
      <c r="I1495">
        <v>1.378995450818727</v>
      </c>
      <c r="J1495">
        <v>1.3898498872790692</v>
      </c>
      <c r="K1495">
        <v>2279</v>
      </c>
      <c r="L1495">
        <v>-6.4673520624637604E-2</v>
      </c>
      <c r="M1495">
        <v>-4.9206757545471191</v>
      </c>
      <c r="N1495">
        <v>11528</v>
      </c>
      <c r="O1495">
        <v>3.201109915971756E-2</v>
      </c>
      <c r="P1495">
        <v>-0.10569894313812256</v>
      </c>
      <c r="Q1495">
        <v>-8.6267568171024323E-2</v>
      </c>
      <c r="R1495">
        <v>-6.4673520624637604E-2</v>
      </c>
      <c r="S1495">
        <v>-4.3082036077976227E-2</v>
      </c>
      <c r="T1495">
        <v>-2.36480962485075E-2</v>
      </c>
      <c r="U1495" t="s">
        <v>102</v>
      </c>
      <c r="V1495" t="s">
        <v>85</v>
      </c>
      <c r="W1495">
        <v>73.229179382324219</v>
      </c>
    </row>
    <row r="1496" spans="1:23" x14ac:dyDescent="0.25">
      <c r="A1496" s="48" t="str">
        <f t="shared" si="23"/>
        <v>42258AllN/A_4AllMulti</v>
      </c>
      <c r="B1496" t="s">
        <v>18</v>
      </c>
      <c r="C1496" s="35">
        <v>42258</v>
      </c>
      <c r="D1496">
        <v>4</v>
      </c>
      <c r="E1496" t="s">
        <v>32</v>
      </c>
      <c r="F1496">
        <v>1.204584846529656</v>
      </c>
      <c r="G1496">
        <v>1.149548727505318</v>
      </c>
      <c r="H1496">
        <v>9249</v>
      </c>
      <c r="I1496">
        <v>1.2586413462180253</v>
      </c>
      <c r="J1496">
        <v>1.2623460632284358</v>
      </c>
      <c r="K1496">
        <v>2279</v>
      </c>
      <c r="L1496">
        <v>-5.4056499153375626E-2</v>
      </c>
      <c r="M1496">
        <v>-4.4875626564025879</v>
      </c>
      <c r="N1496">
        <v>11528</v>
      </c>
      <c r="O1496">
        <v>2.9018858447670937E-2</v>
      </c>
      <c r="P1496">
        <v>-9.1247066855430603E-2</v>
      </c>
      <c r="Q1496">
        <v>-7.3632039129734039E-2</v>
      </c>
      <c r="R1496">
        <v>-5.4056499153375626E-2</v>
      </c>
      <c r="S1496">
        <v>-3.4483280032873154E-2</v>
      </c>
      <c r="T1496">
        <v>-1.6865929588675499E-2</v>
      </c>
      <c r="U1496" t="s">
        <v>18</v>
      </c>
      <c r="V1496" t="s">
        <v>85</v>
      </c>
      <c r="W1496">
        <v>72.128990173339844</v>
      </c>
    </row>
    <row r="1497" spans="1:23" x14ac:dyDescent="0.25">
      <c r="A1497" s="48" t="str">
        <f t="shared" si="23"/>
        <v>42258AllN/A_4SmartAC-onlyMulti</v>
      </c>
      <c r="B1497" t="s">
        <v>18</v>
      </c>
      <c r="C1497" s="35">
        <v>42258</v>
      </c>
      <c r="D1497">
        <v>4</v>
      </c>
      <c r="E1497" t="s">
        <v>32</v>
      </c>
      <c r="F1497">
        <v>1.204584846529656</v>
      </c>
      <c r="G1497">
        <v>1.149548727505318</v>
      </c>
      <c r="H1497">
        <v>9249</v>
      </c>
      <c r="I1497">
        <v>1.2586413462180253</v>
      </c>
      <c r="J1497">
        <v>1.2623460632284358</v>
      </c>
      <c r="K1497">
        <v>2279</v>
      </c>
      <c r="L1497">
        <v>-5.4056499153375626E-2</v>
      </c>
      <c r="M1497">
        <v>-4.4875626564025879</v>
      </c>
      <c r="N1497">
        <v>11528</v>
      </c>
      <c r="O1497">
        <v>2.9018858447670937E-2</v>
      </c>
      <c r="P1497">
        <v>-9.1247066855430603E-2</v>
      </c>
      <c r="Q1497">
        <v>-7.3632039129734039E-2</v>
      </c>
      <c r="R1497">
        <v>-5.4056499153375626E-2</v>
      </c>
      <c r="S1497">
        <v>-3.4483280032873154E-2</v>
      </c>
      <c r="T1497">
        <v>-1.6865929588675499E-2</v>
      </c>
      <c r="U1497" t="s">
        <v>102</v>
      </c>
      <c r="V1497" t="s">
        <v>85</v>
      </c>
      <c r="W1497">
        <v>72.128990173339844</v>
      </c>
    </row>
    <row r="1498" spans="1:23" x14ac:dyDescent="0.25">
      <c r="A1498" s="48" t="str">
        <f t="shared" si="23"/>
        <v>42258AllN/A_5AllMulti</v>
      </c>
      <c r="B1498" t="s">
        <v>18</v>
      </c>
      <c r="C1498" s="35">
        <v>42258</v>
      </c>
      <c r="D1498">
        <v>5</v>
      </c>
      <c r="E1498" t="s">
        <v>32</v>
      </c>
      <c r="F1498">
        <v>1.1444672697290466</v>
      </c>
      <c r="G1498">
        <v>1.0680163549792503</v>
      </c>
      <c r="H1498">
        <v>9249</v>
      </c>
      <c r="I1498">
        <v>1.1925948247721436</v>
      </c>
      <c r="J1498">
        <v>1.1821400383544207</v>
      </c>
      <c r="K1498">
        <v>2279</v>
      </c>
      <c r="L1498">
        <v>-4.8127554357051849E-2</v>
      </c>
      <c r="M1498">
        <v>-4.2052364349365234</v>
      </c>
      <c r="N1498">
        <v>11528</v>
      </c>
      <c r="O1498">
        <v>2.713882178068161E-2</v>
      </c>
      <c r="P1498">
        <v>-8.2908667623996735E-2</v>
      </c>
      <c r="Q1498">
        <v>-6.6434860229492188E-2</v>
      </c>
      <c r="R1498">
        <v>-4.8127554357051849E-2</v>
      </c>
      <c r="S1498">
        <v>-2.9822418466210365E-2</v>
      </c>
      <c r="T1498">
        <v>-1.3346440158784389E-2</v>
      </c>
      <c r="U1498" t="s">
        <v>18</v>
      </c>
      <c r="V1498" t="s">
        <v>85</v>
      </c>
      <c r="W1498">
        <v>71.898422241210938</v>
      </c>
    </row>
    <row r="1499" spans="1:23" x14ac:dyDescent="0.25">
      <c r="A1499" s="48" t="str">
        <f t="shared" si="23"/>
        <v>42258AllN/A_5SmartAC-onlyMulti</v>
      </c>
      <c r="B1499" t="s">
        <v>18</v>
      </c>
      <c r="C1499" s="35">
        <v>42258</v>
      </c>
      <c r="D1499">
        <v>5</v>
      </c>
      <c r="E1499" t="s">
        <v>32</v>
      </c>
      <c r="F1499">
        <v>1.1444672697290466</v>
      </c>
      <c r="G1499">
        <v>1.0680163549792503</v>
      </c>
      <c r="H1499">
        <v>9249</v>
      </c>
      <c r="I1499">
        <v>1.1925948247721436</v>
      </c>
      <c r="J1499">
        <v>1.1821400383544207</v>
      </c>
      <c r="K1499">
        <v>2279</v>
      </c>
      <c r="L1499">
        <v>-4.8127554357051849E-2</v>
      </c>
      <c r="M1499">
        <v>-4.2052364349365234</v>
      </c>
      <c r="N1499">
        <v>11528</v>
      </c>
      <c r="O1499">
        <v>2.713882178068161E-2</v>
      </c>
      <c r="P1499">
        <v>-8.2908667623996735E-2</v>
      </c>
      <c r="Q1499">
        <v>-6.6434860229492188E-2</v>
      </c>
      <c r="R1499">
        <v>-4.8127554357051849E-2</v>
      </c>
      <c r="S1499">
        <v>-2.9822418466210365E-2</v>
      </c>
      <c r="T1499">
        <v>-1.3346440158784389E-2</v>
      </c>
      <c r="U1499" t="s">
        <v>102</v>
      </c>
      <c r="V1499" t="s">
        <v>85</v>
      </c>
      <c r="W1499">
        <v>71.898422241210938</v>
      </c>
    </row>
    <row r="1500" spans="1:23" x14ac:dyDescent="0.25">
      <c r="A1500" s="48" t="str">
        <f t="shared" si="23"/>
        <v>42258AllN/A_6AllMulti</v>
      </c>
      <c r="B1500" t="s">
        <v>18</v>
      </c>
      <c r="C1500" s="35">
        <v>42258</v>
      </c>
      <c r="D1500">
        <v>6</v>
      </c>
      <c r="E1500" t="s">
        <v>32</v>
      </c>
      <c r="F1500">
        <v>1.1662754820744998</v>
      </c>
      <c r="G1500">
        <v>1.0624582595200451</v>
      </c>
      <c r="H1500">
        <v>9249</v>
      </c>
      <c r="I1500">
        <v>1.208082427335806</v>
      </c>
      <c r="J1500">
        <v>1.1500845823184522</v>
      </c>
      <c r="K1500">
        <v>2279</v>
      </c>
      <c r="L1500">
        <v>-4.1806943714618683E-2</v>
      </c>
      <c r="M1500">
        <v>-3.5846543312072754</v>
      </c>
      <c r="N1500">
        <v>11528</v>
      </c>
      <c r="O1500">
        <v>2.6503419503569603E-2</v>
      </c>
      <c r="P1500">
        <v>-7.5773723423480988E-2</v>
      </c>
      <c r="Q1500">
        <v>-5.9685621410608292E-2</v>
      </c>
      <c r="R1500">
        <v>-4.1806943714618683E-2</v>
      </c>
      <c r="S1500">
        <v>-2.3930387571454048E-2</v>
      </c>
      <c r="T1500">
        <v>-7.8401612117886543E-3</v>
      </c>
      <c r="U1500" t="s">
        <v>18</v>
      </c>
      <c r="V1500" t="s">
        <v>85</v>
      </c>
      <c r="W1500">
        <v>71.612594604492188</v>
      </c>
    </row>
    <row r="1501" spans="1:23" x14ac:dyDescent="0.25">
      <c r="A1501" s="48" t="str">
        <f t="shared" si="23"/>
        <v>42258AllN/A_6SmartAC-onlyMulti</v>
      </c>
      <c r="B1501" t="s">
        <v>18</v>
      </c>
      <c r="C1501" s="35">
        <v>42258</v>
      </c>
      <c r="D1501">
        <v>6</v>
      </c>
      <c r="E1501" t="s">
        <v>32</v>
      </c>
      <c r="F1501">
        <v>1.1662754820744998</v>
      </c>
      <c r="G1501">
        <v>1.0624582595200451</v>
      </c>
      <c r="H1501">
        <v>9249</v>
      </c>
      <c r="I1501">
        <v>1.208082427335806</v>
      </c>
      <c r="J1501">
        <v>1.1500845823184522</v>
      </c>
      <c r="K1501">
        <v>2279</v>
      </c>
      <c r="L1501">
        <v>-4.1806943714618683E-2</v>
      </c>
      <c r="M1501">
        <v>-3.5846543312072754</v>
      </c>
      <c r="N1501">
        <v>11528</v>
      </c>
      <c r="O1501">
        <v>2.6503419503569603E-2</v>
      </c>
      <c r="P1501">
        <v>-7.5773723423480988E-2</v>
      </c>
      <c r="Q1501">
        <v>-5.9685621410608292E-2</v>
      </c>
      <c r="R1501">
        <v>-4.1806943714618683E-2</v>
      </c>
      <c r="S1501">
        <v>-2.3930387571454048E-2</v>
      </c>
      <c r="T1501">
        <v>-7.8401612117886543E-3</v>
      </c>
      <c r="U1501" t="s">
        <v>102</v>
      </c>
      <c r="V1501" t="s">
        <v>85</v>
      </c>
      <c r="W1501">
        <v>71.612594604492188</v>
      </c>
    </row>
    <row r="1502" spans="1:23" x14ac:dyDescent="0.25">
      <c r="A1502" s="48" t="str">
        <f t="shared" si="23"/>
        <v>42258AllN/A_7AllMulti</v>
      </c>
      <c r="B1502" t="s">
        <v>18</v>
      </c>
      <c r="C1502" s="35">
        <v>42258</v>
      </c>
      <c r="D1502">
        <v>7</v>
      </c>
      <c r="E1502" t="s">
        <v>32</v>
      </c>
      <c r="F1502">
        <v>1.3150577851442826</v>
      </c>
      <c r="G1502">
        <v>1.1214214060650345</v>
      </c>
      <c r="H1502">
        <v>9249</v>
      </c>
      <c r="I1502">
        <v>1.3534150747979481</v>
      </c>
      <c r="J1502">
        <v>1.2074437103665909</v>
      </c>
      <c r="K1502">
        <v>2279</v>
      </c>
      <c r="L1502">
        <v>-3.8357291370630264E-2</v>
      </c>
      <c r="M1502">
        <v>-2.9167759418487549</v>
      </c>
      <c r="N1502">
        <v>11528</v>
      </c>
      <c r="O1502">
        <v>2.7851197868585587E-2</v>
      </c>
      <c r="P1502">
        <v>-7.40513876080513E-2</v>
      </c>
      <c r="Q1502">
        <v>-5.7145152240991592E-2</v>
      </c>
      <c r="R1502">
        <v>-3.8357291370630264E-2</v>
      </c>
      <c r="S1502">
        <v>-1.9571658223867416E-2</v>
      </c>
      <c r="T1502">
        <v>-2.6631962973624468E-3</v>
      </c>
      <c r="U1502" t="s">
        <v>18</v>
      </c>
      <c r="V1502" t="s">
        <v>85</v>
      </c>
      <c r="W1502">
        <v>71.664466857910156</v>
      </c>
    </row>
    <row r="1503" spans="1:23" x14ac:dyDescent="0.25">
      <c r="A1503" s="48" t="str">
        <f t="shared" si="23"/>
        <v>42258AllN/A_7SmartAC-onlyMulti</v>
      </c>
      <c r="B1503" t="s">
        <v>18</v>
      </c>
      <c r="C1503" s="35">
        <v>42258</v>
      </c>
      <c r="D1503">
        <v>7</v>
      </c>
      <c r="E1503" t="s">
        <v>32</v>
      </c>
      <c r="F1503">
        <v>1.3150577851442826</v>
      </c>
      <c r="G1503">
        <v>1.1214214060650345</v>
      </c>
      <c r="H1503">
        <v>9249</v>
      </c>
      <c r="I1503">
        <v>1.3534150747979481</v>
      </c>
      <c r="J1503">
        <v>1.2074437103665909</v>
      </c>
      <c r="K1503">
        <v>2279</v>
      </c>
      <c r="L1503">
        <v>-3.8357291370630264E-2</v>
      </c>
      <c r="M1503">
        <v>-2.9167759418487549</v>
      </c>
      <c r="N1503">
        <v>11528</v>
      </c>
      <c r="O1503">
        <v>2.7851197868585587E-2</v>
      </c>
      <c r="P1503">
        <v>-7.40513876080513E-2</v>
      </c>
      <c r="Q1503">
        <v>-5.7145152240991592E-2</v>
      </c>
      <c r="R1503">
        <v>-3.8357291370630264E-2</v>
      </c>
      <c r="S1503">
        <v>-1.9571658223867416E-2</v>
      </c>
      <c r="T1503">
        <v>-2.6631962973624468E-3</v>
      </c>
      <c r="U1503" t="s">
        <v>102</v>
      </c>
      <c r="V1503" t="s">
        <v>85</v>
      </c>
      <c r="W1503">
        <v>71.664466857910156</v>
      </c>
    </row>
    <row r="1504" spans="1:23" x14ac:dyDescent="0.25">
      <c r="A1504" s="48" t="str">
        <f t="shared" si="23"/>
        <v>42258AllN/A_8AllMulti</v>
      </c>
      <c r="B1504" t="s">
        <v>18</v>
      </c>
      <c r="C1504" s="35">
        <v>42258</v>
      </c>
      <c r="D1504">
        <v>8</v>
      </c>
      <c r="E1504" t="s">
        <v>32</v>
      </c>
      <c r="F1504">
        <v>1.3309377077954416</v>
      </c>
      <c r="G1504">
        <v>1.1256201809603974</v>
      </c>
      <c r="H1504">
        <v>9249</v>
      </c>
      <c r="I1504">
        <v>1.3483939793211437</v>
      </c>
      <c r="J1504">
        <v>1.2063040799405507</v>
      </c>
      <c r="K1504">
        <v>2279</v>
      </c>
      <c r="L1504">
        <v>-1.7456270754337311E-2</v>
      </c>
      <c r="M1504">
        <v>-1.3115768432617187</v>
      </c>
      <c r="N1504">
        <v>11528</v>
      </c>
      <c r="O1504">
        <v>2.7847843244671822E-2</v>
      </c>
      <c r="P1504">
        <v>-5.3146068006753922E-2</v>
      </c>
      <c r="Q1504">
        <v>-3.6241870373487473E-2</v>
      </c>
      <c r="R1504">
        <v>-1.7456270754337311E-2</v>
      </c>
      <c r="S1504">
        <v>1.3270995113998652E-3</v>
      </c>
      <c r="T1504">
        <v>1.8233524635434151E-2</v>
      </c>
      <c r="U1504" t="s">
        <v>18</v>
      </c>
      <c r="V1504" t="s">
        <v>85</v>
      </c>
      <c r="W1504">
        <v>74.917503356933594</v>
      </c>
    </row>
    <row r="1505" spans="1:23" x14ac:dyDescent="0.25">
      <c r="A1505" s="48" t="str">
        <f t="shared" si="23"/>
        <v>42258AllN/A_8SmartAC-onlyMulti</v>
      </c>
      <c r="B1505" t="s">
        <v>18</v>
      </c>
      <c r="C1505" s="35">
        <v>42258</v>
      </c>
      <c r="D1505">
        <v>8</v>
      </c>
      <c r="E1505" t="s">
        <v>32</v>
      </c>
      <c r="F1505">
        <v>1.3309377077954416</v>
      </c>
      <c r="G1505">
        <v>1.1256201809603974</v>
      </c>
      <c r="H1505">
        <v>9249</v>
      </c>
      <c r="I1505">
        <v>1.3483939793211437</v>
      </c>
      <c r="J1505">
        <v>1.2063040799405507</v>
      </c>
      <c r="K1505">
        <v>2279</v>
      </c>
      <c r="L1505">
        <v>-1.7456270754337311E-2</v>
      </c>
      <c r="M1505">
        <v>-1.3115768432617187</v>
      </c>
      <c r="N1505">
        <v>11528</v>
      </c>
      <c r="O1505">
        <v>2.7847843244671822E-2</v>
      </c>
      <c r="P1505">
        <v>-5.3146068006753922E-2</v>
      </c>
      <c r="Q1505">
        <v>-3.6241870373487473E-2</v>
      </c>
      <c r="R1505">
        <v>-1.7456270754337311E-2</v>
      </c>
      <c r="S1505">
        <v>1.3270995113998652E-3</v>
      </c>
      <c r="T1505">
        <v>1.8233524635434151E-2</v>
      </c>
      <c r="U1505" t="s">
        <v>102</v>
      </c>
      <c r="V1505" t="s">
        <v>85</v>
      </c>
      <c r="W1505">
        <v>74.917503356933594</v>
      </c>
    </row>
    <row r="1506" spans="1:23" x14ac:dyDescent="0.25">
      <c r="A1506" s="48" t="str">
        <f t="shared" si="23"/>
        <v>42258AllN/A_9AllMulti</v>
      </c>
      <c r="B1506" t="s">
        <v>18</v>
      </c>
      <c r="C1506" s="35">
        <v>42258</v>
      </c>
      <c r="D1506">
        <v>9</v>
      </c>
      <c r="E1506" t="s">
        <v>32</v>
      </c>
      <c r="F1506">
        <v>1.1650536292388123</v>
      </c>
      <c r="G1506">
        <v>1.2192522514580433</v>
      </c>
      <c r="H1506">
        <v>9249</v>
      </c>
      <c r="I1506">
        <v>1.1924149421967039</v>
      </c>
      <c r="J1506">
        <v>1.3222795297976415</v>
      </c>
      <c r="K1506">
        <v>2279</v>
      </c>
      <c r="L1506">
        <v>-2.7361312881112099E-2</v>
      </c>
      <c r="M1506">
        <v>-2.3485023975372314</v>
      </c>
      <c r="N1506">
        <v>11528</v>
      </c>
      <c r="O1506">
        <v>3.0461730435490608E-2</v>
      </c>
      <c r="P1506">
        <v>-6.6401064395904541E-2</v>
      </c>
      <c r="Q1506">
        <v>-4.7910187393426895E-2</v>
      </c>
      <c r="R1506">
        <v>-2.7361312881112099E-2</v>
      </c>
      <c r="S1506">
        <v>-6.814875639975071E-3</v>
      </c>
      <c r="T1506">
        <v>1.1678440496325493E-2</v>
      </c>
      <c r="U1506" t="s">
        <v>18</v>
      </c>
      <c r="V1506" t="s">
        <v>85</v>
      </c>
      <c r="W1506">
        <v>79.282096862792969</v>
      </c>
    </row>
    <row r="1507" spans="1:23" x14ac:dyDescent="0.25">
      <c r="A1507" s="48" t="str">
        <f t="shared" si="23"/>
        <v>42258AllN/A_9SmartAC-onlyMulti</v>
      </c>
      <c r="B1507" t="s">
        <v>18</v>
      </c>
      <c r="C1507" s="35">
        <v>42258</v>
      </c>
      <c r="D1507">
        <v>9</v>
      </c>
      <c r="E1507" t="s">
        <v>32</v>
      </c>
      <c r="F1507">
        <v>1.1650536292388123</v>
      </c>
      <c r="G1507">
        <v>1.2192522514580433</v>
      </c>
      <c r="H1507">
        <v>9249</v>
      </c>
      <c r="I1507">
        <v>1.1924149421967039</v>
      </c>
      <c r="J1507">
        <v>1.3222795297976415</v>
      </c>
      <c r="K1507">
        <v>2279</v>
      </c>
      <c r="L1507">
        <v>-2.7361312881112099E-2</v>
      </c>
      <c r="M1507">
        <v>-2.3485023975372314</v>
      </c>
      <c r="N1507">
        <v>11528</v>
      </c>
      <c r="O1507">
        <v>3.0461730435490608E-2</v>
      </c>
      <c r="P1507">
        <v>-6.6401064395904541E-2</v>
      </c>
      <c r="Q1507">
        <v>-4.7910187393426895E-2</v>
      </c>
      <c r="R1507">
        <v>-2.7361312881112099E-2</v>
      </c>
      <c r="S1507">
        <v>-6.814875639975071E-3</v>
      </c>
      <c r="T1507">
        <v>1.1678440496325493E-2</v>
      </c>
      <c r="U1507" t="s">
        <v>102</v>
      </c>
      <c r="V1507" t="s">
        <v>85</v>
      </c>
      <c r="W1507">
        <v>79.282096862792969</v>
      </c>
    </row>
    <row r="1508" spans="1:23" x14ac:dyDescent="0.25">
      <c r="A1508" s="48" t="str">
        <f t="shared" si="23"/>
        <v>42258AllN/A_10AllMulti</v>
      </c>
      <c r="B1508" t="s">
        <v>18</v>
      </c>
      <c r="C1508" s="35">
        <v>42258</v>
      </c>
      <c r="D1508">
        <v>10</v>
      </c>
      <c r="E1508" t="s">
        <v>32</v>
      </c>
      <c r="F1508">
        <v>1.075230142692341</v>
      </c>
      <c r="G1508">
        <v>1.5025131505853597</v>
      </c>
      <c r="H1508">
        <v>9249</v>
      </c>
      <c r="I1508">
        <v>1.1057925499764536</v>
      </c>
      <c r="J1508">
        <v>1.6549122222263013</v>
      </c>
      <c r="K1508">
        <v>2279</v>
      </c>
      <c r="L1508">
        <v>-3.0562406405806541E-2</v>
      </c>
      <c r="M1508">
        <v>-2.8424060344696045</v>
      </c>
      <c r="N1508">
        <v>11528</v>
      </c>
      <c r="O1508">
        <v>3.8023833185434341E-2</v>
      </c>
      <c r="P1508">
        <v>-7.929375022649765E-2</v>
      </c>
      <c r="Q1508">
        <v>-5.6212522089481354E-2</v>
      </c>
      <c r="R1508">
        <v>-3.0562406405806541E-2</v>
      </c>
      <c r="S1508">
        <v>-4.9153310246765614E-3</v>
      </c>
      <c r="T1508">
        <v>1.8168937414884567E-2</v>
      </c>
      <c r="U1508" t="s">
        <v>18</v>
      </c>
      <c r="V1508" t="s">
        <v>85</v>
      </c>
      <c r="W1508">
        <v>84.1453857421875</v>
      </c>
    </row>
    <row r="1509" spans="1:23" x14ac:dyDescent="0.25">
      <c r="A1509" s="48" t="str">
        <f t="shared" si="23"/>
        <v>42258AllN/A_10SmartAC-onlyMulti</v>
      </c>
      <c r="B1509" t="s">
        <v>18</v>
      </c>
      <c r="C1509" s="35">
        <v>42258</v>
      </c>
      <c r="D1509">
        <v>10</v>
      </c>
      <c r="E1509" t="s">
        <v>32</v>
      </c>
      <c r="F1509">
        <v>1.075230142692341</v>
      </c>
      <c r="G1509">
        <v>1.5025131505853597</v>
      </c>
      <c r="H1509">
        <v>9249</v>
      </c>
      <c r="I1509">
        <v>1.1057925499764536</v>
      </c>
      <c r="J1509">
        <v>1.6549122222263013</v>
      </c>
      <c r="K1509">
        <v>2279</v>
      </c>
      <c r="L1509">
        <v>-3.0562406405806541E-2</v>
      </c>
      <c r="M1509">
        <v>-2.8424060344696045</v>
      </c>
      <c r="N1509">
        <v>11528</v>
      </c>
      <c r="O1509">
        <v>3.8023833185434341E-2</v>
      </c>
      <c r="P1509">
        <v>-7.929375022649765E-2</v>
      </c>
      <c r="Q1509">
        <v>-5.6212522089481354E-2</v>
      </c>
      <c r="R1509">
        <v>-3.0562406405806541E-2</v>
      </c>
      <c r="S1509">
        <v>-4.9153310246765614E-3</v>
      </c>
      <c r="T1509">
        <v>1.8168937414884567E-2</v>
      </c>
      <c r="U1509" t="s">
        <v>102</v>
      </c>
      <c r="V1509" t="s">
        <v>85</v>
      </c>
      <c r="W1509">
        <v>84.1453857421875</v>
      </c>
    </row>
    <row r="1510" spans="1:23" x14ac:dyDescent="0.25">
      <c r="A1510" s="48" t="str">
        <f t="shared" si="23"/>
        <v>42258AllN/A_11AllMulti</v>
      </c>
      <c r="B1510" t="s">
        <v>18</v>
      </c>
      <c r="C1510" s="35">
        <v>42258</v>
      </c>
      <c r="D1510">
        <v>11</v>
      </c>
      <c r="E1510" t="s">
        <v>32</v>
      </c>
      <c r="F1510">
        <v>1.0620332343272625</v>
      </c>
      <c r="G1510">
        <v>1.8042674319089165</v>
      </c>
      <c r="H1510">
        <v>9249</v>
      </c>
      <c r="I1510">
        <v>1.0258200715868588</v>
      </c>
      <c r="J1510">
        <v>1.9069276102191666</v>
      </c>
      <c r="K1510">
        <v>2279</v>
      </c>
      <c r="L1510">
        <v>3.6213163286447525E-2</v>
      </c>
      <c r="M1510">
        <v>3.4097955226898193</v>
      </c>
      <c r="N1510">
        <v>11528</v>
      </c>
      <c r="O1510">
        <v>4.4131297618150711E-2</v>
      </c>
      <c r="P1510">
        <v>-2.0345507189631462E-2</v>
      </c>
      <c r="Q1510">
        <v>6.4430725760757923E-3</v>
      </c>
      <c r="R1510">
        <v>3.6213163286447525E-2</v>
      </c>
      <c r="S1510">
        <v>6.5979726612567902E-2</v>
      </c>
      <c r="T1510">
        <v>9.2771835625171661E-2</v>
      </c>
      <c r="U1510" t="s">
        <v>18</v>
      </c>
      <c r="V1510" t="s">
        <v>85</v>
      </c>
      <c r="W1510">
        <v>87.627952575683594</v>
      </c>
    </row>
    <row r="1511" spans="1:23" x14ac:dyDescent="0.25">
      <c r="A1511" s="48" t="str">
        <f t="shared" si="23"/>
        <v>42258AllN/A_11SmartAC-onlyMulti</v>
      </c>
      <c r="B1511" t="s">
        <v>18</v>
      </c>
      <c r="C1511" s="35">
        <v>42258</v>
      </c>
      <c r="D1511">
        <v>11</v>
      </c>
      <c r="E1511" t="s">
        <v>32</v>
      </c>
      <c r="F1511">
        <v>1.0620332343272625</v>
      </c>
      <c r="G1511">
        <v>1.8042674319089165</v>
      </c>
      <c r="H1511">
        <v>9249</v>
      </c>
      <c r="I1511">
        <v>1.0258200715868588</v>
      </c>
      <c r="J1511">
        <v>1.9069276102191666</v>
      </c>
      <c r="K1511">
        <v>2279</v>
      </c>
      <c r="L1511">
        <v>3.6213163286447525E-2</v>
      </c>
      <c r="M1511">
        <v>3.4097955226898193</v>
      </c>
      <c r="N1511">
        <v>11528</v>
      </c>
      <c r="O1511">
        <v>4.4131297618150711E-2</v>
      </c>
      <c r="P1511">
        <v>-2.0345507189631462E-2</v>
      </c>
      <c r="Q1511">
        <v>6.4430725760757923E-3</v>
      </c>
      <c r="R1511">
        <v>3.6213163286447525E-2</v>
      </c>
      <c r="S1511">
        <v>6.5979726612567902E-2</v>
      </c>
      <c r="T1511">
        <v>9.2771835625171661E-2</v>
      </c>
      <c r="U1511" t="s">
        <v>102</v>
      </c>
      <c r="V1511" t="s">
        <v>85</v>
      </c>
      <c r="W1511">
        <v>87.627952575683594</v>
      </c>
    </row>
    <row r="1512" spans="1:23" x14ac:dyDescent="0.25">
      <c r="A1512" s="48" t="str">
        <f t="shared" si="23"/>
        <v>42258AllN/A_12AllMulti</v>
      </c>
      <c r="B1512" t="s">
        <v>18</v>
      </c>
      <c r="C1512" s="35">
        <v>42258</v>
      </c>
      <c r="D1512">
        <v>12</v>
      </c>
      <c r="E1512" t="s">
        <v>32</v>
      </c>
      <c r="F1512">
        <v>1.1193090238421857</v>
      </c>
      <c r="G1512">
        <v>2.1075849634270591</v>
      </c>
      <c r="H1512">
        <v>9249</v>
      </c>
      <c r="I1512">
        <v>1.0276476810457138</v>
      </c>
      <c r="J1512">
        <v>2.2366263965809714</v>
      </c>
      <c r="K1512">
        <v>2279</v>
      </c>
      <c r="L1512">
        <v>9.1661341488361359E-2</v>
      </c>
      <c r="M1512">
        <v>8.1891002655029297</v>
      </c>
      <c r="N1512">
        <v>11528</v>
      </c>
      <c r="O1512">
        <v>5.172329768538475E-2</v>
      </c>
      <c r="P1512">
        <v>2.5372764095664024E-2</v>
      </c>
      <c r="Q1512">
        <v>5.676984041929245E-2</v>
      </c>
      <c r="R1512">
        <v>9.1661341488361359E-2</v>
      </c>
      <c r="S1512">
        <v>0.12654870748519897</v>
      </c>
      <c r="T1512">
        <v>0.15794992446899414</v>
      </c>
      <c r="U1512" t="s">
        <v>18</v>
      </c>
      <c r="V1512" t="s">
        <v>85</v>
      </c>
      <c r="W1512">
        <v>91.707405090332031</v>
      </c>
    </row>
    <row r="1513" spans="1:23" x14ac:dyDescent="0.25">
      <c r="A1513" s="48" t="str">
        <f t="shared" si="23"/>
        <v>42258AllN/A_12SmartAC-onlyMulti</v>
      </c>
      <c r="B1513" t="s">
        <v>18</v>
      </c>
      <c r="C1513" s="35">
        <v>42258</v>
      </c>
      <c r="D1513">
        <v>12</v>
      </c>
      <c r="E1513" t="s">
        <v>32</v>
      </c>
      <c r="F1513">
        <v>1.1193090238421857</v>
      </c>
      <c r="G1513">
        <v>2.1075849634270591</v>
      </c>
      <c r="H1513">
        <v>9249</v>
      </c>
      <c r="I1513">
        <v>1.0276476810457138</v>
      </c>
      <c r="J1513">
        <v>2.2366263965809714</v>
      </c>
      <c r="K1513">
        <v>2279</v>
      </c>
      <c r="L1513">
        <v>9.1661341488361359E-2</v>
      </c>
      <c r="M1513">
        <v>8.1891002655029297</v>
      </c>
      <c r="N1513">
        <v>11528</v>
      </c>
      <c r="O1513">
        <v>5.172329768538475E-2</v>
      </c>
      <c r="P1513">
        <v>2.5372764095664024E-2</v>
      </c>
      <c r="Q1513">
        <v>5.676984041929245E-2</v>
      </c>
      <c r="R1513">
        <v>9.1661341488361359E-2</v>
      </c>
      <c r="S1513">
        <v>0.12654870748519897</v>
      </c>
      <c r="T1513">
        <v>0.15794992446899414</v>
      </c>
      <c r="U1513" t="s">
        <v>102</v>
      </c>
      <c r="V1513" t="s">
        <v>85</v>
      </c>
      <c r="W1513">
        <v>91.707405090332031</v>
      </c>
    </row>
    <row r="1514" spans="1:23" x14ac:dyDescent="0.25">
      <c r="A1514" s="48" t="str">
        <f t="shared" si="23"/>
        <v>42258AllN/A_13AllMulti</v>
      </c>
      <c r="B1514" t="s">
        <v>18</v>
      </c>
      <c r="C1514" s="35">
        <v>42258</v>
      </c>
      <c r="D1514">
        <v>13</v>
      </c>
      <c r="E1514" t="s">
        <v>32</v>
      </c>
      <c r="F1514">
        <v>1.2666378834256868</v>
      </c>
      <c r="G1514">
        <v>2.3572849358656658</v>
      </c>
      <c r="H1514">
        <v>9249</v>
      </c>
      <c r="I1514">
        <v>1.1707647636205212</v>
      </c>
      <c r="J1514">
        <v>2.4971405638867665</v>
      </c>
      <c r="K1514">
        <v>2279</v>
      </c>
      <c r="L1514">
        <v>9.5873117446899414E-2</v>
      </c>
      <c r="M1514">
        <v>7.5691022872924805</v>
      </c>
      <c r="N1514">
        <v>11528</v>
      </c>
      <c r="O1514">
        <v>5.7766430079936981E-2</v>
      </c>
      <c r="P1514">
        <v>2.183966152369976E-2</v>
      </c>
      <c r="Q1514">
        <v>5.690503865480423E-2</v>
      </c>
      <c r="R1514">
        <v>9.5873117446899414E-2</v>
      </c>
      <c r="S1514">
        <v>0.13483656942844391</v>
      </c>
      <c r="T1514">
        <v>0.16990657150745392</v>
      </c>
      <c r="U1514" t="s">
        <v>18</v>
      </c>
      <c r="V1514" t="s">
        <v>85</v>
      </c>
      <c r="W1514">
        <v>94.836051940917969</v>
      </c>
    </row>
    <row r="1515" spans="1:23" x14ac:dyDescent="0.25">
      <c r="A1515" s="48" t="str">
        <f t="shared" si="23"/>
        <v>42258AllN/A_13SmartAC-onlyMulti</v>
      </c>
      <c r="B1515" t="s">
        <v>18</v>
      </c>
      <c r="C1515" s="35">
        <v>42258</v>
      </c>
      <c r="D1515">
        <v>13</v>
      </c>
      <c r="E1515" t="s">
        <v>32</v>
      </c>
      <c r="F1515">
        <v>1.2666378834256868</v>
      </c>
      <c r="G1515">
        <v>2.3572849358656658</v>
      </c>
      <c r="H1515">
        <v>9249</v>
      </c>
      <c r="I1515">
        <v>1.1707647636205212</v>
      </c>
      <c r="J1515">
        <v>2.4971405638867665</v>
      </c>
      <c r="K1515">
        <v>2279</v>
      </c>
      <c r="L1515">
        <v>9.5873117446899414E-2</v>
      </c>
      <c r="M1515">
        <v>7.5691022872924805</v>
      </c>
      <c r="N1515">
        <v>11528</v>
      </c>
      <c r="O1515">
        <v>5.7766430079936981E-2</v>
      </c>
      <c r="P1515">
        <v>2.183966152369976E-2</v>
      </c>
      <c r="Q1515">
        <v>5.690503865480423E-2</v>
      </c>
      <c r="R1515">
        <v>9.5873117446899414E-2</v>
      </c>
      <c r="S1515">
        <v>0.13483656942844391</v>
      </c>
      <c r="T1515">
        <v>0.16990657150745392</v>
      </c>
      <c r="U1515" t="s">
        <v>102</v>
      </c>
      <c r="V1515" t="s">
        <v>85</v>
      </c>
      <c r="W1515">
        <v>94.836051940917969</v>
      </c>
    </row>
    <row r="1516" spans="1:23" x14ac:dyDescent="0.25">
      <c r="A1516" s="48" t="str">
        <f t="shared" si="23"/>
        <v>42258AllN/A_14AllMulti</v>
      </c>
      <c r="B1516" t="s">
        <v>18</v>
      </c>
      <c r="C1516" s="35">
        <v>42258</v>
      </c>
      <c r="D1516">
        <v>14</v>
      </c>
      <c r="E1516" t="s">
        <v>32</v>
      </c>
      <c r="F1516">
        <v>1.5463067867371596</v>
      </c>
      <c r="G1516">
        <v>2.5173697192083302</v>
      </c>
      <c r="H1516">
        <v>9249</v>
      </c>
      <c r="I1516">
        <v>1.5128604812443729</v>
      </c>
      <c r="J1516">
        <v>2.6776623290971613</v>
      </c>
      <c r="K1516">
        <v>2279</v>
      </c>
      <c r="L1516">
        <v>3.3446304500102997E-2</v>
      </c>
      <c r="M1516">
        <v>2.1629798412322998</v>
      </c>
      <c r="N1516">
        <v>11528</v>
      </c>
      <c r="O1516">
        <v>6.1896957457065582E-2</v>
      </c>
      <c r="P1516">
        <v>-4.5880835503339767E-2</v>
      </c>
      <c r="Q1516">
        <v>-8.3081452175974846E-3</v>
      </c>
      <c r="R1516">
        <v>3.3446304500102997E-2</v>
      </c>
      <c r="S1516">
        <v>7.5195804238319397E-2</v>
      </c>
      <c r="T1516">
        <v>0.11277344822883606</v>
      </c>
      <c r="U1516" t="s">
        <v>18</v>
      </c>
      <c r="V1516" t="s">
        <v>85</v>
      </c>
      <c r="W1516">
        <v>96.59637451171875</v>
      </c>
    </row>
    <row r="1517" spans="1:23" x14ac:dyDescent="0.25">
      <c r="A1517" s="48" t="str">
        <f t="shared" si="23"/>
        <v>42258AllN/A_14SmartAC-onlyMulti</v>
      </c>
      <c r="B1517" t="s">
        <v>18</v>
      </c>
      <c r="C1517" s="35">
        <v>42258</v>
      </c>
      <c r="D1517">
        <v>14</v>
      </c>
      <c r="E1517" t="s">
        <v>32</v>
      </c>
      <c r="F1517">
        <v>1.5463067867371596</v>
      </c>
      <c r="G1517">
        <v>2.5173697192083302</v>
      </c>
      <c r="H1517">
        <v>9249</v>
      </c>
      <c r="I1517">
        <v>1.5128604812443729</v>
      </c>
      <c r="J1517">
        <v>2.6776623290971613</v>
      </c>
      <c r="K1517">
        <v>2279</v>
      </c>
      <c r="L1517">
        <v>3.3446304500102997E-2</v>
      </c>
      <c r="M1517">
        <v>2.1629798412322998</v>
      </c>
      <c r="N1517">
        <v>11528</v>
      </c>
      <c r="O1517">
        <v>6.1896957457065582E-2</v>
      </c>
      <c r="P1517">
        <v>-4.5880835503339767E-2</v>
      </c>
      <c r="Q1517">
        <v>-8.3081452175974846E-3</v>
      </c>
      <c r="R1517">
        <v>3.3446304500102997E-2</v>
      </c>
      <c r="S1517">
        <v>7.5195804238319397E-2</v>
      </c>
      <c r="T1517">
        <v>0.11277344822883606</v>
      </c>
      <c r="U1517" t="s">
        <v>102</v>
      </c>
      <c r="V1517" t="s">
        <v>85</v>
      </c>
      <c r="W1517">
        <v>96.59637451171875</v>
      </c>
    </row>
    <row r="1518" spans="1:23" x14ac:dyDescent="0.25">
      <c r="A1518" s="48" t="str">
        <f t="shared" si="23"/>
        <v>42258AllN/A_15AllMulti</v>
      </c>
      <c r="B1518" t="s">
        <v>18</v>
      </c>
      <c r="C1518" s="35">
        <v>42258</v>
      </c>
      <c r="D1518">
        <v>15</v>
      </c>
      <c r="E1518" t="s">
        <v>32</v>
      </c>
      <c r="F1518">
        <v>1.954756918457399</v>
      </c>
      <c r="G1518">
        <v>2.5932033110224153</v>
      </c>
      <c r="H1518">
        <v>9249</v>
      </c>
      <c r="I1518">
        <v>1.8459546398381759</v>
      </c>
      <c r="J1518">
        <v>2.7205544528790071</v>
      </c>
      <c r="K1518">
        <v>2279</v>
      </c>
      <c r="L1518">
        <v>0.10880228132009506</v>
      </c>
      <c r="M1518">
        <v>5.5660262107849121</v>
      </c>
      <c r="N1518">
        <v>11528</v>
      </c>
      <c r="O1518">
        <v>6.3045486807823181E-2</v>
      </c>
      <c r="P1518">
        <v>2.8003185987472534E-2</v>
      </c>
      <c r="Q1518">
        <v>6.6273055970668793E-2</v>
      </c>
      <c r="R1518">
        <v>0.10880228132009506</v>
      </c>
      <c r="S1518">
        <v>0.15132646262645721</v>
      </c>
      <c r="T1518">
        <v>0.18960137665271759</v>
      </c>
      <c r="U1518" t="s">
        <v>18</v>
      </c>
      <c r="V1518" t="s">
        <v>85</v>
      </c>
      <c r="W1518">
        <v>97.744621276855469</v>
      </c>
    </row>
    <row r="1519" spans="1:23" x14ac:dyDescent="0.25">
      <c r="A1519" s="48" t="str">
        <f t="shared" si="23"/>
        <v>42258AllN/A_15SmartAC-onlyMulti</v>
      </c>
      <c r="B1519" t="s">
        <v>18</v>
      </c>
      <c r="C1519" s="35">
        <v>42258</v>
      </c>
      <c r="D1519">
        <v>15</v>
      </c>
      <c r="E1519" t="s">
        <v>32</v>
      </c>
      <c r="F1519">
        <v>1.954756918457399</v>
      </c>
      <c r="G1519">
        <v>2.5932033110224153</v>
      </c>
      <c r="H1519">
        <v>9249</v>
      </c>
      <c r="I1519">
        <v>1.8459546398381759</v>
      </c>
      <c r="J1519">
        <v>2.7205544528790071</v>
      </c>
      <c r="K1519">
        <v>2279</v>
      </c>
      <c r="L1519">
        <v>0.10880228132009506</v>
      </c>
      <c r="M1519">
        <v>5.5660262107849121</v>
      </c>
      <c r="N1519">
        <v>11528</v>
      </c>
      <c r="O1519">
        <v>6.3045486807823181E-2</v>
      </c>
      <c r="P1519">
        <v>2.8003185987472534E-2</v>
      </c>
      <c r="Q1519">
        <v>6.6273055970668793E-2</v>
      </c>
      <c r="R1519">
        <v>0.10880228132009506</v>
      </c>
      <c r="S1519">
        <v>0.15132646262645721</v>
      </c>
      <c r="T1519">
        <v>0.18960137665271759</v>
      </c>
      <c r="U1519" t="s">
        <v>102</v>
      </c>
      <c r="V1519" t="s">
        <v>85</v>
      </c>
      <c r="W1519">
        <v>97.744621276855469</v>
      </c>
    </row>
    <row r="1520" spans="1:23" x14ac:dyDescent="0.25">
      <c r="A1520" s="48" t="str">
        <f t="shared" si="23"/>
        <v>42258AllN/A_16AllMulti</v>
      </c>
      <c r="B1520" t="s">
        <v>18</v>
      </c>
      <c r="C1520" s="35">
        <v>42258</v>
      </c>
      <c r="D1520">
        <v>16</v>
      </c>
      <c r="E1520" t="s">
        <v>32</v>
      </c>
      <c r="F1520">
        <v>2.4861901646510947</v>
      </c>
      <c r="G1520">
        <v>2.6109377663647142</v>
      </c>
      <c r="H1520">
        <v>9249</v>
      </c>
      <c r="I1520">
        <v>2.2621775664474191</v>
      </c>
      <c r="J1520">
        <v>2.633902350980514</v>
      </c>
      <c r="K1520">
        <v>2279</v>
      </c>
      <c r="L1520">
        <v>0.2240125983953476</v>
      </c>
      <c r="M1520">
        <v>9.0102758407592773</v>
      </c>
      <c r="N1520">
        <v>11528</v>
      </c>
      <c r="O1520">
        <v>6.1490852385759354E-2</v>
      </c>
      <c r="P1520">
        <v>0.14520591497421265</v>
      </c>
      <c r="Q1520">
        <v>0.18253210186958313</v>
      </c>
      <c r="R1520">
        <v>0.2240125983953476</v>
      </c>
      <c r="S1520">
        <v>0.26548817753791809</v>
      </c>
      <c r="T1520">
        <v>0.30281928181648254</v>
      </c>
      <c r="U1520" t="s">
        <v>18</v>
      </c>
      <c r="V1520" t="s">
        <v>85</v>
      </c>
      <c r="W1520">
        <v>97.748527526855469</v>
      </c>
    </row>
    <row r="1521" spans="1:23" x14ac:dyDescent="0.25">
      <c r="A1521" s="48" t="str">
        <f t="shared" si="23"/>
        <v>42258AllN/A_16SmartAC-onlyMulti</v>
      </c>
      <c r="B1521" t="s">
        <v>18</v>
      </c>
      <c r="C1521" s="35">
        <v>42258</v>
      </c>
      <c r="D1521">
        <v>16</v>
      </c>
      <c r="E1521" t="s">
        <v>32</v>
      </c>
      <c r="F1521">
        <v>2.4861901646510947</v>
      </c>
      <c r="G1521">
        <v>2.6109377663647142</v>
      </c>
      <c r="H1521">
        <v>9249</v>
      </c>
      <c r="I1521">
        <v>2.2621775664474191</v>
      </c>
      <c r="J1521">
        <v>2.633902350980514</v>
      </c>
      <c r="K1521">
        <v>2279</v>
      </c>
      <c r="L1521">
        <v>0.2240125983953476</v>
      </c>
      <c r="M1521">
        <v>9.0102758407592773</v>
      </c>
      <c r="N1521">
        <v>11528</v>
      </c>
      <c r="O1521">
        <v>6.1490852385759354E-2</v>
      </c>
      <c r="P1521">
        <v>0.14520591497421265</v>
      </c>
      <c r="Q1521">
        <v>0.18253210186958313</v>
      </c>
      <c r="R1521">
        <v>0.2240125983953476</v>
      </c>
      <c r="S1521">
        <v>0.26548817753791809</v>
      </c>
      <c r="T1521">
        <v>0.30281928181648254</v>
      </c>
      <c r="U1521" t="s">
        <v>102</v>
      </c>
      <c r="V1521" t="s">
        <v>85</v>
      </c>
      <c r="W1521">
        <v>97.748527526855469</v>
      </c>
    </row>
    <row r="1522" spans="1:23" x14ac:dyDescent="0.25">
      <c r="A1522" s="48" t="str">
        <f t="shared" si="23"/>
        <v>42258AllN/A_17AllMulti</v>
      </c>
      <c r="B1522" t="s">
        <v>18</v>
      </c>
      <c r="C1522" s="35">
        <v>42258</v>
      </c>
      <c r="D1522">
        <v>17</v>
      </c>
      <c r="E1522" t="s">
        <v>32</v>
      </c>
      <c r="F1522">
        <v>3.0040702304151821</v>
      </c>
      <c r="G1522">
        <v>2.6072781803497778</v>
      </c>
      <c r="H1522">
        <v>9249</v>
      </c>
      <c r="I1522">
        <v>2.7307374664385771</v>
      </c>
      <c r="J1522">
        <v>2.528929466425121</v>
      </c>
      <c r="K1522">
        <v>2279</v>
      </c>
      <c r="L1522">
        <v>0.27333277463912964</v>
      </c>
      <c r="M1522">
        <v>9.0987472534179687</v>
      </c>
      <c r="N1522">
        <v>11528</v>
      </c>
      <c r="O1522">
        <v>5.9508446604013443E-2</v>
      </c>
      <c r="P1522">
        <v>0.19706675410270691</v>
      </c>
      <c r="Q1522">
        <v>0.23318956792354584</v>
      </c>
      <c r="R1522">
        <v>0.27333277463912964</v>
      </c>
      <c r="S1522">
        <v>0.3134712278842926</v>
      </c>
      <c r="T1522">
        <v>0.34959879517555237</v>
      </c>
      <c r="U1522" t="s">
        <v>18</v>
      </c>
      <c r="V1522" t="s">
        <v>85</v>
      </c>
      <c r="W1522">
        <v>95.868148803710938</v>
      </c>
    </row>
    <row r="1523" spans="1:23" x14ac:dyDescent="0.25">
      <c r="A1523" s="48" t="str">
        <f t="shared" si="23"/>
        <v>42258AllN/A_17SmartAC-onlyMulti</v>
      </c>
      <c r="B1523" t="s">
        <v>18</v>
      </c>
      <c r="C1523" s="35">
        <v>42258</v>
      </c>
      <c r="D1523">
        <v>17</v>
      </c>
      <c r="E1523" t="s">
        <v>32</v>
      </c>
      <c r="F1523">
        <v>3.0040702304151821</v>
      </c>
      <c r="G1523">
        <v>2.6072781803497778</v>
      </c>
      <c r="H1523">
        <v>9249</v>
      </c>
      <c r="I1523">
        <v>2.7307374664385771</v>
      </c>
      <c r="J1523">
        <v>2.528929466425121</v>
      </c>
      <c r="K1523">
        <v>2279</v>
      </c>
      <c r="L1523">
        <v>0.27333277463912964</v>
      </c>
      <c r="M1523">
        <v>9.0987472534179687</v>
      </c>
      <c r="N1523">
        <v>11528</v>
      </c>
      <c r="O1523">
        <v>5.9508446604013443E-2</v>
      </c>
      <c r="P1523">
        <v>0.19706675410270691</v>
      </c>
      <c r="Q1523">
        <v>0.23318956792354584</v>
      </c>
      <c r="R1523">
        <v>0.27333277463912964</v>
      </c>
      <c r="S1523">
        <v>0.3134712278842926</v>
      </c>
      <c r="T1523">
        <v>0.34959879517555237</v>
      </c>
      <c r="U1523" t="s">
        <v>102</v>
      </c>
      <c r="V1523" t="s">
        <v>85</v>
      </c>
      <c r="W1523">
        <v>95.868148803710938</v>
      </c>
    </row>
    <row r="1524" spans="1:23" x14ac:dyDescent="0.25">
      <c r="A1524" s="48" t="str">
        <f t="shared" si="23"/>
        <v>42258AllN/A_18AllMulti</v>
      </c>
      <c r="B1524" t="s">
        <v>18</v>
      </c>
      <c r="C1524" s="35">
        <v>42258</v>
      </c>
      <c r="D1524">
        <v>18</v>
      </c>
      <c r="E1524" t="s">
        <v>32</v>
      </c>
      <c r="F1524">
        <v>3.3214674339906356</v>
      </c>
      <c r="G1524">
        <v>2.5419431538477797</v>
      </c>
      <c r="H1524">
        <v>9249</v>
      </c>
      <c r="I1524">
        <v>3.1043820687366499</v>
      </c>
      <c r="J1524">
        <v>2.4525800418912556</v>
      </c>
      <c r="K1524">
        <v>2279</v>
      </c>
      <c r="L1524">
        <v>0.21708536148071289</v>
      </c>
      <c r="M1524">
        <v>6.5358271598815918</v>
      </c>
      <c r="N1524">
        <v>11528</v>
      </c>
      <c r="O1524">
        <v>5.7775378227233887E-2</v>
      </c>
      <c r="P1524">
        <v>0.14304043352603912</v>
      </c>
      <c r="Q1524">
        <v>0.1781112402677536</v>
      </c>
      <c r="R1524">
        <v>0.21708536148071289</v>
      </c>
      <c r="S1524">
        <v>0.25605484843254089</v>
      </c>
      <c r="T1524">
        <v>0.29113027453422546</v>
      </c>
      <c r="U1524" t="s">
        <v>18</v>
      </c>
      <c r="V1524" t="s">
        <v>85</v>
      </c>
      <c r="W1524">
        <v>92.432685852050781</v>
      </c>
    </row>
    <row r="1525" spans="1:23" x14ac:dyDescent="0.25">
      <c r="A1525" s="48" t="str">
        <f t="shared" si="23"/>
        <v>42258AllN/A_18SmartAC-onlyMulti</v>
      </c>
      <c r="B1525" t="s">
        <v>18</v>
      </c>
      <c r="C1525" s="35">
        <v>42258</v>
      </c>
      <c r="D1525">
        <v>18</v>
      </c>
      <c r="E1525" t="s">
        <v>32</v>
      </c>
      <c r="F1525">
        <v>3.3214674339906356</v>
      </c>
      <c r="G1525">
        <v>2.5419431538477797</v>
      </c>
      <c r="H1525">
        <v>9249</v>
      </c>
      <c r="I1525">
        <v>3.1043820687366499</v>
      </c>
      <c r="J1525">
        <v>2.4525800418912556</v>
      </c>
      <c r="K1525">
        <v>2279</v>
      </c>
      <c r="L1525">
        <v>0.21708536148071289</v>
      </c>
      <c r="M1525">
        <v>6.5358271598815918</v>
      </c>
      <c r="N1525">
        <v>11528</v>
      </c>
      <c r="O1525">
        <v>5.7775378227233887E-2</v>
      </c>
      <c r="P1525">
        <v>0.14304043352603912</v>
      </c>
      <c r="Q1525">
        <v>0.1781112402677536</v>
      </c>
      <c r="R1525">
        <v>0.21708536148071289</v>
      </c>
      <c r="S1525">
        <v>0.25605484843254089</v>
      </c>
      <c r="T1525">
        <v>0.29113027453422546</v>
      </c>
      <c r="U1525" t="s">
        <v>102</v>
      </c>
      <c r="V1525" t="s">
        <v>85</v>
      </c>
      <c r="W1525">
        <v>92.432685852050781</v>
      </c>
    </row>
    <row r="1526" spans="1:23" x14ac:dyDescent="0.25">
      <c r="A1526" s="48" t="str">
        <f t="shared" si="23"/>
        <v>42258AllN/A_19AllMulti</v>
      </c>
      <c r="B1526" t="s">
        <v>18</v>
      </c>
      <c r="C1526" s="35">
        <v>42258</v>
      </c>
      <c r="D1526">
        <v>19</v>
      </c>
      <c r="E1526" t="s">
        <v>32</v>
      </c>
      <c r="F1526">
        <v>3.4268293864619395</v>
      </c>
      <c r="G1526">
        <v>2.4554814551990067</v>
      </c>
      <c r="H1526">
        <v>9249</v>
      </c>
      <c r="I1526">
        <v>3.7214780556479985</v>
      </c>
      <c r="J1526">
        <v>2.7535598455607859</v>
      </c>
      <c r="K1526">
        <v>2279</v>
      </c>
      <c r="L1526">
        <v>-0.294648677110672</v>
      </c>
      <c r="M1526">
        <v>-8.5982885360717773</v>
      </c>
      <c r="N1526">
        <v>11528</v>
      </c>
      <c r="O1526">
        <v>6.3078001141548157E-2</v>
      </c>
      <c r="P1526">
        <v>-0.37548944354057312</v>
      </c>
      <c r="Q1526">
        <v>-0.33719983696937561</v>
      </c>
      <c r="R1526">
        <v>-0.294648677110672</v>
      </c>
      <c r="S1526">
        <v>-0.2521025538444519</v>
      </c>
      <c r="T1526">
        <v>-0.21380791068077087</v>
      </c>
      <c r="U1526" t="s">
        <v>18</v>
      </c>
      <c r="V1526" t="s">
        <v>85</v>
      </c>
      <c r="W1526">
        <v>88.125343322753906</v>
      </c>
    </row>
    <row r="1527" spans="1:23" x14ac:dyDescent="0.25">
      <c r="A1527" s="48" t="str">
        <f t="shared" si="23"/>
        <v>42258AllN/A_19SmartAC-onlyMulti</v>
      </c>
      <c r="B1527" t="s">
        <v>18</v>
      </c>
      <c r="C1527" s="35">
        <v>42258</v>
      </c>
      <c r="D1527">
        <v>19</v>
      </c>
      <c r="E1527" t="s">
        <v>32</v>
      </c>
      <c r="F1527">
        <v>3.4268293864619395</v>
      </c>
      <c r="G1527">
        <v>2.4554814551990067</v>
      </c>
      <c r="H1527">
        <v>9249</v>
      </c>
      <c r="I1527">
        <v>3.7214780556479985</v>
      </c>
      <c r="J1527">
        <v>2.7535598455607859</v>
      </c>
      <c r="K1527">
        <v>2279</v>
      </c>
      <c r="L1527">
        <v>-0.294648677110672</v>
      </c>
      <c r="M1527">
        <v>-8.5982885360717773</v>
      </c>
      <c r="N1527">
        <v>11528</v>
      </c>
      <c r="O1527">
        <v>6.3078001141548157E-2</v>
      </c>
      <c r="P1527">
        <v>-0.37548944354057312</v>
      </c>
      <c r="Q1527">
        <v>-0.33719983696937561</v>
      </c>
      <c r="R1527">
        <v>-0.294648677110672</v>
      </c>
      <c r="S1527">
        <v>-0.2521025538444519</v>
      </c>
      <c r="T1527">
        <v>-0.21380791068077087</v>
      </c>
      <c r="U1527" t="s">
        <v>102</v>
      </c>
      <c r="V1527" t="s">
        <v>85</v>
      </c>
      <c r="W1527">
        <v>88.125343322753906</v>
      </c>
    </row>
    <row r="1528" spans="1:23" x14ac:dyDescent="0.25">
      <c r="A1528" s="48" t="str">
        <f t="shared" si="23"/>
        <v>42258AllN/A_20AllMulti</v>
      </c>
      <c r="B1528" t="s">
        <v>18</v>
      </c>
      <c r="C1528" s="35">
        <v>42258</v>
      </c>
      <c r="D1528">
        <v>20</v>
      </c>
      <c r="E1528" t="s">
        <v>32</v>
      </c>
      <c r="F1528">
        <v>3.2997883107526262</v>
      </c>
      <c r="G1528">
        <v>2.3392474330245268</v>
      </c>
      <c r="H1528">
        <v>9249</v>
      </c>
      <c r="I1528">
        <v>3.5672852813846299</v>
      </c>
      <c r="J1528">
        <v>2.6240493852646707</v>
      </c>
      <c r="K1528">
        <v>2279</v>
      </c>
      <c r="L1528">
        <v>-0.26749697327613831</v>
      </c>
      <c r="M1528">
        <v>-8.1064891815185547</v>
      </c>
      <c r="N1528">
        <v>11528</v>
      </c>
      <c r="O1528">
        <v>6.0108073055744171E-2</v>
      </c>
      <c r="P1528">
        <v>-0.34453147649765015</v>
      </c>
      <c r="Q1528">
        <v>-0.3080446720123291</v>
      </c>
      <c r="R1528">
        <v>-0.26749697327613831</v>
      </c>
      <c r="S1528">
        <v>-0.22695407271385193</v>
      </c>
      <c r="T1528">
        <v>-0.19046247005462646</v>
      </c>
      <c r="U1528" t="s">
        <v>18</v>
      </c>
      <c r="V1528" t="s">
        <v>85</v>
      </c>
      <c r="W1528">
        <v>84.167503356933594</v>
      </c>
    </row>
    <row r="1529" spans="1:23" x14ac:dyDescent="0.25">
      <c r="A1529" s="48" t="str">
        <f t="shared" si="23"/>
        <v>42258AllN/A_20SmartAC-onlyMulti</v>
      </c>
      <c r="B1529" t="s">
        <v>18</v>
      </c>
      <c r="C1529" s="35">
        <v>42258</v>
      </c>
      <c r="D1529">
        <v>20</v>
      </c>
      <c r="E1529" t="s">
        <v>32</v>
      </c>
      <c r="F1529">
        <v>3.2997883107526262</v>
      </c>
      <c r="G1529">
        <v>2.3392474330245268</v>
      </c>
      <c r="H1529">
        <v>9249</v>
      </c>
      <c r="I1529">
        <v>3.5672852813846299</v>
      </c>
      <c r="J1529">
        <v>2.6240493852646707</v>
      </c>
      <c r="K1529">
        <v>2279</v>
      </c>
      <c r="L1529">
        <v>-0.26749697327613831</v>
      </c>
      <c r="M1529">
        <v>-8.1064891815185547</v>
      </c>
      <c r="N1529">
        <v>11528</v>
      </c>
      <c r="O1529">
        <v>6.0108073055744171E-2</v>
      </c>
      <c r="P1529">
        <v>-0.34453147649765015</v>
      </c>
      <c r="Q1529">
        <v>-0.3080446720123291</v>
      </c>
      <c r="R1529">
        <v>-0.26749697327613831</v>
      </c>
      <c r="S1529">
        <v>-0.22695407271385193</v>
      </c>
      <c r="T1529">
        <v>-0.19046247005462646</v>
      </c>
      <c r="U1529" t="s">
        <v>102</v>
      </c>
      <c r="V1529" t="s">
        <v>85</v>
      </c>
      <c r="W1529">
        <v>84.167503356933594</v>
      </c>
    </row>
    <row r="1530" spans="1:23" x14ac:dyDescent="0.25">
      <c r="A1530" s="48" t="str">
        <f t="shared" si="23"/>
        <v>42258AllN/A_21AllMulti</v>
      </c>
      <c r="B1530" t="s">
        <v>18</v>
      </c>
      <c r="C1530" s="35">
        <v>42258</v>
      </c>
      <c r="D1530">
        <v>21</v>
      </c>
      <c r="E1530" t="s">
        <v>32</v>
      </c>
      <c r="F1530">
        <v>3.1352547928648922</v>
      </c>
      <c r="G1530">
        <v>2.2603549146259354</v>
      </c>
      <c r="H1530">
        <v>9249</v>
      </c>
      <c r="I1530">
        <v>3.307661776810483</v>
      </c>
      <c r="J1530">
        <v>2.4573321965227017</v>
      </c>
      <c r="K1530">
        <v>2279</v>
      </c>
      <c r="L1530">
        <v>-0.17240698635578156</v>
      </c>
      <c r="M1530">
        <v>-5.4989786148071289</v>
      </c>
      <c r="N1530">
        <v>11528</v>
      </c>
      <c r="O1530">
        <v>5.6586440652608871E-2</v>
      </c>
      <c r="P1530">
        <v>-0.24492816627025604</v>
      </c>
      <c r="Q1530">
        <v>-0.21057906746864319</v>
      </c>
      <c r="R1530">
        <v>-0.17240698635578156</v>
      </c>
      <c r="S1530">
        <v>-0.13423943519592285</v>
      </c>
      <c r="T1530">
        <v>-9.9885806441307068E-2</v>
      </c>
      <c r="U1530" t="s">
        <v>18</v>
      </c>
      <c r="V1530" t="s">
        <v>85</v>
      </c>
      <c r="W1530">
        <v>81.263702392578125</v>
      </c>
    </row>
    <row r="1531" spans="1:23" x14ac:dyDescent="0.25">
      <c r="A1531" s="48" t="str">
        <f t="shared" si="23"/>
        <v>42258AllN/A_21SmartAC-onlyMulti</v>
      </c>
      <c r="B1531" t="s">
        <v>18</v>
      </c>
      <c r="C1531" s="35">
        <v>42258</v>
      </c>
      <c r="D1531">
        <v>21</v>
      </c>
      <c r="E1531" t="s">
        <v>32</v>
      </c>
      <c r="F1531">
        <v>3.1352547928648922</v>
      </c>
      <c r="G1531">
        <v>2.2603549146259354</v>
      </c>
      <c r="H1531">
        <v>9249</v>
      </c>
      <c r="I1531">
        <v>3.307661776810483</v>
      </c>
      <c r="J1531">
        <v>2.4573321965227017</v>
      </c>
      <c r="K1531">
        <v>2279</v>
      </c>
      <c r="L1531">
        <v>-0.17240698635578156</v>
      </c>
      <c r="M1531">
        <v>-5.4989786148071289</v>
      </c>
      <c r="N1531">
        <v>11528</v>
      </c>
      <c r="O1531">
        <v>5.6586440652608871E-2</v>
      </c>
      <c r="P1531">
        <v>-0.24492816627025604</v>
      </c>
      <c r="Q1531">
        <v>-0.21057906746864319</v>
      </c>
      <c r="R1531">
        <v>-0.17240698635578156</v>
      </c>
      <c r="S1531">
        <v>-0.13423943519592285</v>
      </c>
      <c r="T1531">
        <v>-9.9885806441307068E-2</v>
      </c>
      <c r="U1531" t="s">
        <v>102</v>
      </c>
      <c r="V1531" t="s">
        <v>85</v>
      </c>
      <c r="W1531">
        <v>81.263702392578125</v>
      </c>
    </row>
    <row r="1532" spans="1:23" x14ac:dyDescent="0.25">
      <c r="A1532" s="48" t="str">
        <f t="shared" si="23"/>
        <v>42258AllN/A_22AllMulti</v>
      </c>
      <c r="B1532" t="s">
        <v>18</v>
      </c>
      <c r="C1532" s="35">
        <v>42258</v>
      </c>
      <c r="D1532">
        <v>22</v>
      </c>
      <c r="E1532" t="s">
        <v>32</v>
      </c>
      <c r="F1532">
        <v>2.8313672366159124</v>
      </c>
      <c r="G1532">
        <v>2.0827508262193475</v>
      </c>
      <c r="H1532">
        <v>9249</v>
      </c>
      <c r="I1532">
        <v>2.9365904514052756</v>
      </c>
      <c r="J1532">
        <v>2.2014274723142759</v>
      </c>
      <c r="K1532">
        <v>2279</v>
      </c>
      <c r="L1532">
        <v>-0.10522321611642838</v>
      </c>
      <c r="M1532">
        <v>-3.7163393497467041</v>
      </c>
      <c r="N1532">
        <v>11528</v>
      </c>
      <c r="O1532">
        <v>5.0946079194545746E-2</v>
      </c>
      <c r="P1532">
        <v>-0.17051571607589722</v>
      </c>
      <c r="Q1532">
        <v>-0.13959042727947235</v>
      </c>
      <c r="R1532">
        <v>-0.10522321611642838</v>
      </c>
      <c r="S1532">
        <v>-7.0860087871551514E-2</v>
      </c>
      <c r="T1532">
        <v>-3.9930719882249832E-2</v>
      </c>
      <c r="U1532" t="s">
        <v>18</v>
      </c>
      <c r="V1532" t="s">
        <v>85</v>
      </c>
      <c r="W1532">
        <v>78.975540161132813</v>
      </c>
    </row>
    <row r="1533" spans="1:23" x14ac:dyDescent="0.25">
      <c r="A1533" s="48" t="str">
        <f t="shared" si="23"/>
        <v>42258AllN/A_22SmartAC-onlyMulti</v>
      </c>
      <c r="B1533" t="s">
        <v>18</v>
      </c>
      <c r="C1533" s="35">
        <v>42258</v>
      </c>
      <c r="D1533">
        <v>22</v>
      </c>
      <c r="E1533" t="s">
        <v>32</v>
      </c>
      <c r="F1533">
        <v>2.8313672366159124</v>
      </c>
      <c r="G1533">
        <v>2.0827508262193475</v>
      </c>
      <c r="H1533">
        <v>9249</v>
      </c>
      <c r="I1533">
        <v>2.9365904514052756</v>
      </c>
      <c r="J1533">
        <v>2.2014274723142759</v>
      </c>
      <c r="K1533">
        <v>2279</v>
      </c>
      <c r="L1533">
        <v>-0.10522321611642838</v>
      </c>
      <c r="M1533">
        <v>-3.7163393497467041</v>
      </c>
      <c r="N1533">
        <v>11528</v>
      </c>
      <c r="O1533">
        <v>5.0946079194545746E-2</v>
      </c>
      <c r="P1533">
        <v>-0.17051571607589722</v>
      </c>
      <c r="Q1533">
        <v>-0.13959042727947235</v>
      </c>
      <c r="R1533">
        <v>-0.10522321611642838</v>
      </c>
      <c r="S1533">
        <v>-7.0860087871551514E-2</v>
      </c>
      <c r="T1533">
        <v>-3.9930719882249832E-2</v>
      </c>
      <c r="U1533" t="s">
        <v>102</v>
      </c>
      <c r="V1533" t="s">
        <v>85</v>
      </c>
      <c r="W1533">
        <v>78.975540161132813</v>
      </c>
    </row>
    <row r="1534" spans="1:23" x14ac:dyDescent="0.25">
      <c r="A1534" s="48" t="str">
        <f t="shared" si="23"/>
        <v>42258AllN/A_23AllMulti</v>
      </c>
      <c r="B1534" t="s">
        <v>18</v>
      </c>
      <c r="C1534" s="35">
        <v>42258</v>
      </c>
      <c r="D1534">
        <v>23</v>
      </c>
      <c r="E1534" t="s">
        <v>32</v>
      </c>
      <c r="F1534">
        <v>2.4169659981754301</v>
      </c>
      <c r="G1534">
        <v>1.8733615089425977</v>
      </c>
      <c r="H1534">
        <v>9249</v>
      </c>
      <c r="I1534">
        <v>2.4964046838744096</v>
      </c>
      <c r="J1534">
        <v>1.998534053328612</v>
      </c>
      <c r="K1534">
        <v>2279</v>
      </c>
      <c r="L1534">
        <v>-7.9438686370849609E-2</v>
      </c>
      <c r="M1534">
        <v>-3.2867109775543213</v>
      </c>
      <c r="N1534">
        <v>11528</v>
      </c>
      <c r="O1534">
        <v>4.6173892915248871E-2</v>
      </c>
      <c r="P1534">
        <v>-0.13861514627933502</v>
      </c>
      <c r="Q1534">
        <v>-0.11058667302131653</v>
      </c>
      <c r="R1534">
        <v>-7.9438686370849609E-2</v>
      </c>
      <c r="S1534">
        <v>-4.8294395208358765E-2</v>
      </c>
      <c r="T1534">
        <v>-2.0262224599719048E-2</v>
      </c>
      <c r="U1534" t="s">
        <v>18</v>
      </c>
      <c r="V1534" t="s">
        <v>85</v>
      </c>
      <c r="W1534">
        <v>76.816184997558594</v>
      </c>
    </row>
    <row r="1535" spans="1:23" x14ac:dyDescent="0.25">
      <c r="A1535" s="48" t="str">
        <f t="shared" si="23"/>
        <v>42258AllN/A_23SmartAC-onlyMulti</v>
      </c>
      <c r="B1535" t="s">
        <v>18</v>
      </c>
      <c r="C1535" s="35">
        <v>42258</v>
      </c>
      <c r="D1535">
        <v>23</v>
      </c>
      <c r="E1535" t="s">
        <v>32</v>
      </c>
      <c r="F1535">
        <v>2.4169659981754301</v>
      </c>
      <c r="G1535">
        <v>1.8733615089425977</v>
      </c>
      <c r="H1535">
        <v>9249</v>
      </c>
      <c r="I1535">
        <v>2.4964046838744096</v>
      </c>
      <c r="J1535">
        <v>1.998534053328612</v>
      </c>
      <c r="K1535">
        <v>2279</v>
      </c>
      <c r="L1535">
        <v>-7.9438686370849609E-2</v>
      </c>
      <c r="M1535">
        <v>-3.2867109775543213</v>
      </c>
      <c r="N1535">
        <v>11528</v>
      </c>
      <c r="O1535">
        <v>4.6173892915248871E-2</v>
      </c>
      <c r="P1535">
        <v>-0.13861514627933502</v>
      </c>
      <c r="Q1535">
        <v>-0.11058667302131653</v>
      </c>
      <c r="R1535">
        <v>-7.9438686370849609E-2</v>
      </c>
      <c r="S1535">
        <v>-4.8294395208358765E-2</v>
      </c>
      <c r="T1535">
        <v>-2.0262224599719048E-2</v>
      </c>
      <c r="U1535" t="s">
        <v>102</v>
      </c>
      <c r="V1535" t="s">
        <v>85</v>
      </c>
      <c r="W1535">
        <v>76.816184997558594</v>
      </c>
    </row>
    <row r="1536" spans="1:23" x14ac:dyDescent="0.25">
      <c r="A1536" s="48" t="str">
        <f t="shared" si="23"/>
        <v>42258AllN/A_24AllMulti</v>
      </c>
      <c r="B1536" t="s">
        <v>18</v>
      </c>
      <c r="C1536" s="35">
        <v>42258</v>
      </c>
      <c r="D1536">
        <v>24</v>
      </c>
      <c r="E1536" t="s">
        <v>32</v>
      </c>
      <c r="F1536">
        <v>1.9851755923065368</v>
      </c>
      <c r="G1536">
        <v>1.6741047066887742</v>
      </c>
      <c r="H1536">
        <v>9249</v>
      </c>
      <c r="I1536">
        <v>2.0635401875560055</v>
      </c>
      <c r="J1536">
        <v>1.844917212345311</v>
      </c>
      <c r="K1536">
        <v>2279</v>
      </c>
      <c r="L1536">
        <v>-7.8364595770835876E-2</v>
      </c>
      <c r="M1536">
        <v>-3.9474892616271973</v>
      </c>
      <c r="N1536">
        <v>11528</v>
      </c>
      <c r="O1536">
        <v>4.2385537177324295E-2</v>
      </c>
      <c r="P1536">
        <v>-0.13268589973449707</v>
      </c>
      <c r="Q1536">
        <v>-0.10695703327655792</v>
      </c>
      <c r="R1536">
        <v>-7.8364595770835876E-2</v>
      </c>
      <c r="S1536">
        <v>-4.9775552004575729E-2</v>
      </c>
      <c r="T1536">
        <v>-2.4043291807174683E-2</v>
      </c>
      <c r="U1536" t="s">
        <v>18</v>
      </c>
      <c r="V1536" t="s">
        <v>85</v>
      </c>
      <c r="W1536">
        <v>74.068351745605469</v>
      </c>
    </row>
    <row r="1537" spans="1:23" x14ac:dyDescent="0.25">
      <c r="A1537" s="48" t="str">
        <f t="shared" si="23"/>
        <v>42258AllN/A_24SmartAC-onlyMulti</v>
      </c>
      <c r="B1537" t="s">
        <v>18</v>
      </c>
      <c r="C1537" s="35">
        <v>42258</v>
      </c>
      <c r="D1537">
        <v>24</v>
      </c>
      <c r="E1537" t="s">
        <v>32</v>
      </c>
      <c r="F1537">
        <v>1.9851755923065368</v>
      </c>
      <c r="G1537">
        <v>1.6741047066887742</v>
      </c>
      <c r="H1537">
        <v>9249</v>
      </c>
      <c r="I1537">
        <v>2.0635401875560055</v>
      </c>
      <c r="J1537">
        <v>1.844917212345311</v>
      </c>
      <c r="K1537">
        <v>2279</v>
      </c>
      <c r="L1537">
        <v>-7.8364595770835876E-2</v>
      </c>
      <c r="M1537">
        <v>-3.9474892616271973</v>
      </c>
      <c r="N1537">
        <v>11528</v>
      </c>
      <c r="O1537">
        <v>4.2385537177324295E-2</v>
      </c>
      <c r="P1537">
        <v>-0.13268589973449707</v>
      </c>
      <c r="Q1537">
        <v>-0.10695703327655792</v>
      </c>
      <c r="R1537">
        <v>-7.8364595770835876E-2</v>
      </c>
      <c r="S1537">
        <v>-4.9775552004575729E-2</v>
      </c>
      <c r="T1537">
        <v>-2.4043291807174683E-2</v>
      </c>
      <c r="U1537" t="s">
        <v>102</v>
      </c>
      <c r="V1537" t="s">
        <v>85</v>
      </c>
      <c r="W1537">
        <v>74.068351745605469</v>
      </c>
    </row>
    <row r="1538" spans="1:23" x14ac:dyDescent="0.25">
      <c r="A1538" s="48" t="str">
        <f t="shared" ref="A1538:A1601" si="24">CONCATENATE(C1538,B1538,E1538,"_",D1538,U1538,V1538)</f>
        <v>42213AllN/A_1AllSingle</v>
      </c>
      <c r="B1538" t="s">
        <v>18</v>
      </c>
      <c r="C1538" s="35">
        <v>42213</v>
      </c>
      <c r="D1538">
        <v>1</v>
      </c>
      <c r="E1538" t="s">
        <v>32</v>
      </c>
      <c r="F1538">
        <v>0.86295401254384152</v>
      </c>
      <c r="G1538">
        <v>0.86758001075363134</v>
      </c>
      <c r="H1538">
        <v>60776</v>
      </c>
      <c r="I1538">
        <v>0.86184814408187427</v>
      </c>
      <c r="J1538">
        <v>0.8879946237203723</v>
      </c>
      <c r="K1538">
        <v>40553</v>
      </c>
      <c r="L1538">
        <v>1.1058684904128313E-3</v>
      </c>
      <c r="M1538">
        <v>0.12814918160438538</v>
      </c>
      <c r="N1538">
        <v>101329</v>
      </c>
      <c r="O1538">
        <v>5.6417444720864296E-3</v>
      </c>
      <c r="P1538">
        <v>-6.1245914548635483E-3</v>
      </c>
      <c r="Q1538">
        <v>-2.6999395340681076E-3</v>
      </c>
      <c r="R1538">
        <v>1.1058684904128313E-3</v>
      </c>
      <c r="S1538">
        <v>4.911225289106369E-3</v>
      </c>
      <c r="T1538">
        <v>8.3363279700279236E-3</v>
      </c>
      <c r="U1538" t="s">
        <v>18</v>
      </c>
      <c r="V1538" t="s">
        <v>84</v>
      </c>
      <c r="W1538">
        <v>70.945426940917969</v>
      </c>
    </row>
    <row r="1539" spans="1:23" x14ac:dyDescent="0.25">
      <c r="A1539" s="48" t="str">
        <f t="shared" si="24"/>
        <v>42213AllN/A_1SmartAC-onlySingle</v>
      </c>
      <c r="B1539" t="s">
        <v>18</v>
      </c>
      <c r="C1539" s="35">
        <v>42213</v>
      </c>
      <c r="D1539">
        <v>1</v>
      </c>
      <c r="E1539" t="s">
        <v>32</v>
      </c>
      <c r="F1539">
        <v>0.86295401254384152</v>
      </c>
      <c r="G1539">
        <v>0.86758001075363134</v>
      </c>
      <c r="H1539">
        <v>60776</v>
      </c>
      <c r="I1539">
        <v>0.86184814408187427</v>
      </c>
      <c r="J1539">
        <v>0.8879946237203723</v>
      </c>
      <c r="K1539">
        <v>40553</v>
      </c>
      <c r="L1539">
        <v>1.1058684904128313E-3</v>
      </c>
      <c r="M1539">
        <v>0.12814918160438538</v>
      </c>
      <c r="N1539">
        <v>101329</v>
      </c>
      <c r="O1539">
        <v>5.6417444720864296E-3</v>
      </c>
      <c r="P1539">
        <v>-6.1245914548635483E-3</v>
      </c>
      <c r="Q1539">
        <v>-2.6999395340681076E-3</v>
      </c>
      <c r="R1539">
        <v>1.1058684904128313E-3</v>
      </c>
      <c r="S1539">
        <v>4.911225289106369E-3</v>
      </c>
      <c r="T1539">
        <v>8.3363279700279236E-3</v>
      </c>
      <c r="U1539" t="s">
        <v>102</v>
      </c>
      <c r="V1539" t="s">
        <v>84</v>
      </c>
      <c r="W1539">
        <v>70.945426940917969</v>
      </c>
    </row>
    <row r="1540" spans="1:23" x14ac:dyDescent="0.25">
      <c r="A1540" s="48" t="str">
        <f t="shared" si="24"/>
        <v>42213AllN/A_2AllSingle</v>
      </c>
      <c r="B1540" t="s">
        <v>18</v>
      </c>
      <c r="C1540" s="35">
        <v>42213</v>
      </c>
      <c r="D1540">
        <v>2</v>
      </c>
      <c r="E1540" t="s">
        <v>32</v>
      </c>
      <c r="F1540">
        <v>0.73397218969620315</v>
      </c>
      <c r="G1540">
        <v>0.74970962744240921</v>
      </c>
      <c r="H1540">
        <v>60776</v>
      </c>
      <c r="I1540">
        <v>0.7329387857217764</v>
      </c>
      <c r="J1540">
        <v>0.77526884239921134</v>
      </c>
      <c r="K1540">
        <v>40553</v>
      </c>
      <c r="L1540">
        <v>1.0334040271118283E-3</v>
      </c>
      <c r="M1540">
        <v>0.14079606533050537</v>
      </c>
      <c r="N1540">
        <v>101329</v>
      </c>
      <c r="O1540">
        <v>4.9060448072850704E-3</v>
      </c>
      <c r="P1540">
        <v>-5.2541829645633698E-3</v>
      </c>
      <c r="Q1540">
        <v>-2.2761155851185322E-3</v>
      </c>
      <c r="R1540">
        <v>1.0334040271118283E-3</v>
      </c>
      <c r="S1540">
        <v>4.3425313197076321E-3</v>
      </c>
      <c r="T1540">
        <v>7.3209912516176701E-3</v>
      </c>
      <c r="U1540" t="s">
        <v>18</v>
      </c>
      <c r="V1540" t="s">
        <v>84</v>
      </c>
      <c r="W1540">
        <v>68.909385681152344</v>
      </c>
    </row>
    <row r="1541" spans="1:23" x14ac:dyDescent="0.25">
      <c r="A1541" s="48" t="str">
        <f t="shared" si="24"/>
        <v>42213AllN/A_2SmartAC-onlySingle</v>
      </c>
      <c r="B1541" t="s">
        <v>18</v>
      </c>
      <c r="C1541" s="35">
        <v>42213</v>
      </c>
      <c r="D1541">
        <v>2</v>
      </c>
      <c r="E1541" t="s">
        <v>32</v>
      </c>
      <c r="F1541">
        <v>0.73397218969620315</v>
      </c>
      <c r="G1541">
        <v>0.74970962744240921</v>
      </c>
      <c r="H1541">
        <v>60776</v>
      </c>
      <c r="I1541">
        <v>0.7329387857217764</v>
      </c>
      <c r="J1541">
        <v>0.77526884239921134</v>
      </c>
      <c r="K1541">
        <v>40553</v>
      </c>
      <c r="L1541">
        <v>1.0334040271118283E-3</v>
      </c>
      <c r="M1541">
        <v>0.14079606533050537</v>
      </c>
      <c r="N1541">
        <v>101329</v>
      </c>
      <c r="O1541">
        <v>4.9060448072850704E-3</v>
      </c>
      <c r="P1541">
        <v>-5.2541829645633698E-3</v>
      </c>
      <c r="Q1541">
        <v>-2.2761155851185322E-3</v>
      </c>
      <c r="R1541">
        <v>1.0334040271118283E-3</v>
      </c>
      <c r="S1541">
        <v>4.3425313197076321E-3</v>
      </c>
      <c r="T1541">
        <v>7.3209912516176701E-3</v>
      </c>
      <c r="U1541" t="s">
        <v>102</v>
      </c>
      <c r="V1541" t="s">
        <v>84</v>
      </c>
      <c r="W1541">
        <v>68.909385681152344</v>
      </c>
    </row>
    <row r="1542" spans="1:23" x14ac:dyDescent="0.25">
      <c r="A1542" s="48" t="str">
        <f t="shared" si="24"/>
        <v>42213AllN/A_3AllSingle</v>
      </c>
      <c r="B1542" t="s">
        <v>18</v>
      </c>
      <c r="C1542" s="35">
        <v>42213</v>
      </c>
      <c r="D1542">
        <v>3</v>
      </c>
      <c r="E1542" t="s">
        <v>32</v>
      </c>
      <c r="F1542">
        <v>0.65545432588743557</v>
      </c>
      <c r="G1542">
        <v>0.65096099126338991</v>
      </c>
      <c r="H1542">
        <v>60776</v>
      </c>
      <c r="I1542">
        <v>0.65179530343827463</v>
      </c>
      <c r="J1542">
        <v>0.67404018450047043</v>
      </c>
      <c r="K1542">
        <v>40553</v>
      </c>
      <c r="L1542">
        <v>3.659022506326437E-3</v>
      </c>
      <c r="M1542">
        <v>0.55824214220046997</v>
      </c>
      <c r="N1542">
        <v>101329</v>
      </c>
      <c r="O1542">
        <v>4.2632962577044964E-3</v>
      </c>
      <c r="P1542">
        <v>-1.80481793358922E-3</v>
      </c>
      <c r="Q1542">
        <v>7.8308809315785766E-4</v>
      </c>
      <c r="R1542">
        <v>3.659022506326437E-3</v>
      </c>
      <c r="S1542">
        <v>6.5346159972250462E-3</v>
      </c>
      <c r="T1542">
        <v>9.1228634119033813E-3</v>
      </c>
      <c r="U1542" t="s">
        <v>18</v>
      </c>
      <c r="V1542" t="s">
        <v>84</v>
      </c>
      <c r="W1542">
        <v>67.525459289550781</v>
      </c>
    </row>
    <row r="1543" spans="1:23" x14ac:dyDescent="0.25">
      <c r="A1543" s="48" t="str">
        <f t="shared" si="24"/>
        <v>42213AllN/A_3SmartAC-onlySingle</v>
      </c>
      <c r="B1543" t="s">
        <v>18</v>
      </c>
      <c r="C1543" s="35">
        <v>42213</v>
      </c>
      <c r="D1543">
        <v>3</v>
      </c>
      <c r="E1543" t="s">
        <v>32</v>
      </c>
      <c r="F1543">
        <v>0.65545432588743557</v>
      </c>
      <c r="G1543">
        <v>0.65096099126338991</v>
      </c>
      <c r="H1543">
        <v>60776</v>
      </c>
      <c r="I1543">
        <v>0.65179530343827463</v>
      </c>
      <c r="J1543">
        <v>0.67404018450047043</v>
      </c>
      <c r="K1543">
        <v>40553</v>
      </c>
      <c r="L1543">
        <v>3.659022506326437E-3</v>
      </c>
      <c r="M1543">
        <v>0.55824214220046997</v>
      </c>
      <c r="N1543">
        <v>101329</v>
      </c>
      <c r="O1543">
        <v>4.2632962577044964E-3</v>
      </c>
      <c r="P1543">
        <v>-1.80481793358922E-3</v>
      </c>
      <c r="Q1543">
        <v>7.8308809315785766E-4</v>
      </c>
      <c r="R1543">
        <v>3.659022506326437E-3</v>
      </c>
      <c r="S1543">
        <v>6.5346159972250462E-3</v>
      </c>
      <c r="T1543">
        <v>9.1228634119033813E-3</v>
      </c>
      <c r="U1543" t="s">
        <v>102</v>
      </c>
      <c r="V1543" t="s">
        <v>84</v>
      </c>
      <c r="W1543">
        <v>67.525459289550781</v>
      </c>
    </row>
    <row r="1544" spans="1:23" x14ac:dyDescent="0.25">
      <c r="A1544" s="48" t="str">
        <f t="shared" si="24"/>
        <v>42213AllN/A_4AllSingle</v>
      </c>
      <c r="B1544" t="s">
        <v>18</v>
      </c>
      <c r="C1544" s="35">
        <v>42213</v>
      </c>
      <c r="D1544">
        <v>4</v>
      </c>
      <c r="E1544" t="s">
        <v>32</v>
      </c>
      <c r="F1544">
        <v>0.61199979277331984</v>
      </c>
      <c r="G1544">
        <v>0.59225886377566606</v>
      </c>
      <c r="H1544">
        <v>60776</v>
      </c>
      <c r="I1544">
        <v>0.60641630239362254</v>
      </c>
      <c r="J1544">
        <v>0.62016087005020826</v>
      </c>
      <c r="K1544">
        <v>40553</v>
      </c>
      <c r="L1544">
        <v>5.5834902450442314E-3</v>
      </c>
      <c r="M1544">
        <v>0.91233533620834351</v>
      </c>
      <c r="N1544">
        <v>101329</v>
      </c>
      <c r="O1544">
        <v>3.9058167021721601E-3</v>
      </c>
      <c r="P1544">
        <v>5.7779555208981037E-4</v>
      </c>
      <c r="Q1544">
        <v>2.9487044084817171E-3</v>
      </c>
      <c r="R1544">
        <v>5.5834902450442314E-3</v>
      </c>
      <c r="S1544">
        <v>8.2179633900523186E-3</v>
      </c>
      <c r="T1544">
        <v>1.0589185170829296E-2</v>
      </c>
      <c r="U1544" t="s">
        <v>18</v>
      </c>
      <c r="V1544" t="s">
        <v>84</v>
      </c>
      <c r="W1544">
        <v>66.066879272460938</v>
      </c>
    </row>
    <row r="1545" spans="1:23" x14ac:dyDescent="0.25">
      <c r="A1545" s="48" t="str">
        <f t="shared" si="24"/>
        <v>42213AllN/A_4SmartAC-onlySingle</v>
      </c>
      <c r="B1545" t="s">
        <v>18</v>
      </c>
      <c r="C1545" s="35">
        <v>42213</v>
      </c>
      <c r="D1545">
        <v>4</v>
      </c>
      <c r="E1545" t="s">
        <v>32</v>
      </c>
      <c r="F1545">
        <v>0.61199979277331984</v>
      </c>
      <c r="G1545">
        <v>0.59225886377566606</v>
      </c>
      <c r="H1545">
        <v>60776</v>
      </c>
      <c r="I1545">
        <v>0.60641630239362254</v>
      </c>
      <c r="J1545">
        <v>0.62016087005020826</v>
      </c>
      <c r="K1545">
        <v>40553</v>
      </c>
      <c r="L1545">
        <v>5.5834902450442314E-3</v>
      </c>
      <c r="M1545">
        <v>0.91233533620834351</v>
      </c>
      <c r="N1545">
        <v>101329</v>
      </c>
      <c r="O1545">
        <v>3.9058167021721601E-3</v>
      </c>
      <c r="P1545">
        <v>5.7779555208981037E-4</v>
      </c>
      <c r="Q1545">
        <v>2.9487044084817171E-3</v>
      </c>
      <c r="R1545">
        <v>5.5834902450442314E-3</v>
      </c>
      <c r="S1545">
        <v>8.2179633900523186E-3</v>
      </c>
      <c r="T1545">
        <v>1.0589185170829296E-2</v>
      </c>
      <c r="U1545" t="s">
        <v>102</v>
      </c>
      <c r="V1545" t="s">
        <v>84</v>
      </c>
      <c r="W1545">
        <v>66.066879272460938</v>
      </c>
    </row>
    <row r="1546" spans="1:23" x14ac:dyDescent="0.25">
      <c r="A1546" s="48" t="str">
        <f t="shared" si="24"/>
        <v>42213AllN/A_5AllSingle</v>
      </c>
      <c r="B1546" t="s">
        <v>18</v>
      </c>
      <c r="C1546" s="35">
        <v>42213</v>
      </c>
      <c r="D1546">
        <v>5</v>
      </c>
      <c r="E1546" t="s">
        <v>32</v>
      </c>
      <c r="F1546">
        <v>0.59661985637303638</v>
      </c>
      <c r="G1546">
        <v>0.56237056234345661</v>
      </c>
      <c r="H1546">
        <v>60776</v>
      </c>
      <c r="I1546">
        <v>0.59331941521475018</v>
      </c>
      <c r="J1546">
        <v>0.58575116719322085</v>
      </c>
      <c r="K1546">
        <v>40553</v>
      </c>
      <c r="L1546">
        <v>3.3004411961883307E-3</v>
      </c>
      <c r="M1546">
        <v>0.55318993330001831</v>
      </c>
      <c r="N1546">
        <v>101329</v>
      </c>
      <c r="O1546">
        <v>3.69653245434165E-3</v>
      </c>
      <c r="P1546">
        <v>-1.4370348071679473E-3</v>
      </c>
      <c r="Q1546">
        <v>8.0683431588113308E-4</v>
      </c>
      <c r="R1546">
        <v>3.3004411961883307E-3</v>
      </c>
      <c r="S1546">
        <v>5.7937521487474442E-3</v>
      </c>
      <c r="T1546">
        <v>8.0379173159599304E-3</v>
      </c>
      <c r="U1546" t="s">
        <v>18</v>
      </c>
      <c r="V1546" t="s">
        <v>84</v>
      </c>
      <c r="W1546">
        <v>64.982147216796875</v>
      </c>
    </row>
    <row r="1547" spans="1:23" x14ac:dyDescent="0.25">
      <c r="A1547" s="48" t="str">
        <f t="shared" si="24"/>
        <v>42213AllN/A_5SmartAC-onlySingle</v>
      </c>
      <c r="B1547" t="s">
        <v>18</v>
      </c>
      <c r="C1547" s="35">
        <v>42213</v>
      </c>
      <c r="D1547">
        <v>5</v>
      </c>
      <c r="E1547" t="s">
        <v>32</v>
      </c>
      <c r="F1547">
        <v>0.59661985637303638</v>
      </c>
      <c r="G1547">
        <v>0.56237056234345661</v>
      </c>
      <c r="H1547">
        <v>60776</v>
      </c>
      <c r="I1547">
        <v>0.59331941521475018</v>
      </c>
      <c r="J1547">
        <v>0.58575116719322085</v>
      </c>
      <c r="K1547">
        <v>40553</v>
      </c>
      <c r="L1547">
        <v>3.3004411961883307E-3</v>
      </c>
      <c r="M1547">
        <v>0.55318993330001831</v>
      </c>
      <c r="N1547">
        <v>101329</v>
      </c>
      <c r="O1547">
        <v>3.69653245434165E-3</v>
      </c>
      <c r="P1547">
        <v>-1.4370348071679473E-3</v>
      </c>
      <c r="Q1547">
        <v>8.0683431588113308E-4</v>
      </c>
      <c r="R1547">
        <v>3.3004411961883307E-3</v>
      </c>
      <c r="S1547">
        <v>5.7937521487474442E-3</v>
      </c>
      <c r="T1547">
        <v>8.0379173159599304E-3</v>
      </c>
      <c r="U1547" t="s">
        <v>102</v>
      </c>
      <c r="V1547" t="s">
        <v>84</v>
      </c>
      <c r="W1547">
        <v>64.982147216796875</v>
      </c>
    </row>
    <row r="1548" spans="1:23" x14ac:dyDescent="0.25">
      <c r="A1548" s="48" t="str">
        <f t="shared" si="24"/>
        <v>42213AllN/A_6AllSingle</v>
      </c>
      <c r="B1548" t="s">
        <v>18</v>
      </c>
      <c r="C1548" s="35">
        <v>42213</v>
      </c>
      <c r="D1548">
        <v>6</v>
      </c>
      <c r="E1548" t="s">
        <v>32</v>
      </c>
      <c r="F1548">
        <v>0.6144423022666069</v>
      </c>
      <c r="G1548">
        <v>0.56678068802912107</v>
      </c>
      <c r="H1548">
        <v>60776</v>
      </c>
      <c r="I1548">
        <v>0.61219386139410059</v>
      </c>
      <c r="J1548">
        <v>0.59186348117394694</v>
      </c>
      <c r="K1548">
        <v>40553</v>
      </c>
      <c r="L1548">
        <v>2.2484408691525459E-3</v>
      </c>
      <c r="M1548">
        <v>0.36593198776245117</v>
      </c>
      <c r="N1548">
        <v>101329</v>
      </c>
      <c r="O1548">
        <v>3.7314584478735924E-3</v>
      </c>
      <c r="P1548">
        <v>-2.5337962433695793E-3</v>
      </c>
      <c r="Q1548">
        <v>-2.6872637681663036E-4</v>
      </c>
      <c r="R1548">
        <v>2.2484408691525459E-3</v>
      </c>
      <c r="S1548">
        <v>4.7653093934059143E-3</v>
      </c>
      <c r="T1548">
        <v>7.0306779816746712E-3</v>
      </c>
      <c r="U1548" t="s">
        <v>18</v>
      </c>
      <c r="V1548" t="s">
        <v>84</v>
      </c>
      <c r="W1548">
        <v>65.260421752929687</v>
      </c>
    </row>
    <row r="1549" spans="1:23" x14ac:dyDescent="0.25">
      <c r="A1549" s="48" t="str">
        <f t="shared" si="24"/>
        <v>42213AllN/A_6SmartAC-onlySingle</v>
      </c>
      <c r="B1549" t="s">
        <v>18</v>
      </c>
      <c r="C1549" s="35">
        <v>42213</v>
      </c>
      <c r="D1549">
        <v>6</v>
      </c>
      <c r="E1549" t="s">
        <v>32</v>
      </c>
      <c r="F1549">
        <v>0.6144423022666069</v>
      </c>
      <c r="G1549">
        <v>0.56678068802912107</v>
      </c>
      <c r="H1549">
        <v>60776</v>
      </c>
      <c r="I1549">
        <v>0.61219386139410059</v>
      </c>
      <c r="J1549">
        <v>0.59186348117394694</v>
      </c>
      <c r="K1549">
        <v>40553</v>
      </c>
      <c r="L1549">
        <v>2.2484408691525459E-3</v>
      </c>
      <c r="M1549">
        <v>0.36593198776245117</v>
      </c>
      <c r="N1549">
        <v>101329</v>
      </c>
      <c r="O1549">
        <v>3.7314584478735924E-3</v>
      </c>
      <c r="P1549">
        <v>-2.5337962433695793E-3</v>
      </c>
      <c r="Q1549">
        <v>-2.6872637681663036E-4</v>
      </c>
      <c r="R1549">
        <v>2.2484408691525459E-3</v>
      </c>
      <c r="S1549">
        <v>4.7653093934059143E-3</v>
      </c>
      <c r="T1549">
        <v>7.0306779816746712E-3</v>
      </c>
      <c r="U1549" t="s">
        <v>102</v>
      </c>
      <c r="V1549" t="s">
        <v>84</v>
      </c>
      <c r="W1549">
        <v>65.260421752929687</v>
      </c>
    </row>
    <row r="1550" spans="1:23" x14ac:dyDescent="0.25">
      <c r="A1550" s="48" t="str">
        <f t="shared" si="24"/>
        <v>42213AllN/A_7AllSingle</v>
      </c>
      <c r="B1550" t="s">
        <v>18</v>
      </c>
      <c r="C1550" s="35">
        <v>42213</v>
      </c>
      <c r="D1550">
        <v>7</v>
      </c>
      <c r="E1550" t="s">
        <v>32</v>
      </c>
      <c r="F1550">
        <v>0.66506715846034037</v>
      </c>
      <c r="G1550">
        <v>0.6199673278392227</v>
      </c>
      <c r="H1550">
        <v>60776</v>
      </c>
      <c r="I1550">
        <v>0.65800036298259013</v>
      </c>
      <c r="J1550">
        <v>0.62889142102990192</v>
      </c>
      <c r="K1550">
        <v>40553</v>
      </c>
      <c r="L1550">
        <v>7.066795602440834E-3</v>
      </c>
      <c r="M1550">
        <v>1.0625686645507812</v>
      </c>
      <c r="N1550">
        <v>101329</v>
      </c>
      <c r="O1550">
        <v>4.0096105076372623E-3</v>
      </c>
      <c r="P1550">
        <v>1.9280788255855441E-3</v>
      </c>
      <c r="Q1550">
        <v>4.3619927018880844E-3</v>
      </c>
      <c r="R1550">
        <v>7.066795602440834E-3</v>
      </c>
      <c r="S1550">
        <v>9.771278128027916E-3</v>
      </c>
      <c r="T1550">
        <v>1.2205512262880802E-2</v>
      </c>
      <c r="U1550" t="s">
        <v>18</v>
      </c>
      <c r="V1550" t="s">
        <v>84</v>
      </c>
      <c r="W1550">
        <v>69.201126098632812</v>
      </c>
    </row>
    <row r="1551" spans="1:23" x14ac:dyDescent="0.25">
      <c r="A1551" s="48" t="str">
        <f t="shared" si="24"/>
        <v>42213AllN/A_7SmartAC-onlySingle</v>
      </c>
      <c r="B1551" t="s">
        <v>18</v>
      </c>
      <c r="C1551" s="35">
        <v>42213</v>
      </c>
      <c r="D1551">
        <v>7</v>
      </c>
      <c r="E1551" t="s">
        <v>32</v>
      </c>
      <c r="F1551">
        <v>0.66506715846034037</v>
      </c>
      <c r="G1551">
        <v>0.6199673278392227</v>
      </c>
      <c r="H1551">
        <v>60776</v>
      </c>
      <c r="I1551">
        <v>0.65800036298259013</v>
      </c>
      <c r="J1551">
        <v>0.62889142102990192</v>
      </c>
      <c r="K1551">
        <v>40553</v>
      </c>
      <c r="L1551">
        <v>7.066795602440834E-3</v>
      </c>
      <c r="M1551">
        <v>1.0625686645507812</v>
      </c>
      <c r="N1551">
        <v>101329</v>
      </c>
      <c r="O1551">
        <v>4.0096105076372623E-3</v>
      </c>
      <c r="P1551">
        <v>1.9280788255855441E-3</v>
      </c>
      <c r="Q1551">
        <v>4.3619927018880844E-3</v>
      </c>
      <c r="R1551">
        <v>7.066795602440834E-3</v>
      </c>
      <c r="S1551">
        <v>9.771278128027916E-3</v>
      </c>
      <c r="T1551">
        <v>1.2205512262880802E-2</v>
      </c>
      <c r="U1551" t="s">
        <v>102</v>
      </c>
      <c r="V1551" t="s">
        <v>84</v>
      </c>
      <c r="W1551">
        <v>69.201126098632812</v>
      </c>
    </row>
    <row r="1552" spans="1:23" x14ac:dyDescent="0.25">
      <c r="A1552" s="48" t="str">
        <f t="shared" si="24"/>
        <v>42213AllN/A_8AllSingle</v>
      </c>
      <c r="B1552" t="s">
        <v>18</v>
      </c>
      <c r="C1552" s="35">
        <v>42213</v>
      </c>
      <c r="D1552">
        <v>8</v>
      </c>
      <c r="E1552" t="s">
        <v>32</v>
      </c>
      <c r="F1552">
        <v>0.6885333670611794</v>
      </c>
      <c r="G1552">
        <v>0.69291384888869301</v>
      </c>
      <c r="H1552">
        <v>60776</v>
      </c>
      <c r="I1552">
        <v>0.6821356181834991</v>
      </c>
      <c r="J1552">
        <v>0.68649718444073216</v>
      </c>
      <c r="K1552">
        <v>40553</v>
      </c>
      <c r="L1552">
        <v>6.3977488316595554E-3</v>
      </c>
      <c r="M1552">
        <v>0.92918503284454346</v>
      </c>
      <c r="N1552">
        <v>101329</v>
      </c>
      <c r="O1552">
        <v>4.4182892888784409E-3</v>
      </c>
      <c r="P1552">
        <v>7.35269277356565E-4</v>
      </c>
      <c r="Q1552">
        <v>3.4172593150287867E-3</v>
      </c>
      <c r="R1552">
        <v>6.3977488316595554E-3</v>
      </c>
      <c r="S1552">
        <v>9.377884678542614E-3</v>
      </c>
      <c r="T1552">
        <v>1.2060228735208511E-2</v>
      </c>
      <c r="U1552" t="s">
        <v>18</v>
      </c>
      <c r="V1552" t="s">
        <v>84</v>
      </c>
      <c r="W1552">
        <v>74.633247375488281</v>
      </c>
    </row>
    <row r="1553" spans="1:23" x14ac:dyDescent="0.25">
      <c r="A1553" s="48" t="str">
        <f t="shared" si="24"/>
        <v>42213AllN/A_8SmartAC-onlySingle</v>
      </c>
      <c r="B1553" t="s">
        <v>18</v>
      </c>
      <c r="C1553" s="35">
        <v>42213</v>
      </c>
      <c r="D1553">
        <v>8</v>
      </c>
      <c r="E1553" t="s">
        <v>32</v>
      </c>
      <c r="F1553">
        <v>0.6885333670611794</v>
      </c>
      <c r="G1553">
        <v>0.69291384888869301</v>
      </c>
      <c r="H1553">
        <v>60776</v>
      </c>
      <c r="I1553">
        <v>0.6821356181834991</v>
      </c>
      <c r="J1553">
        <v>0.68649718444073216</v>
      </c>
      <c r="K1553">
        <v>40553</v>
      </c>
      <c r="L1553">
        <v>6.3977488316595554E-3</v>
      </c>
      <c r="M1553">
        <v>0.92918503284454346</v>
      </c>
      <c r="N1553">
        <v>101329</v>
      </c>
      <c r="O1553">
        <v>4.4182892888784409E-3</v>
      </c>
      <c r="P1553">
        <v>7.35269277356565E-4</v>
      </c>
      <c r="Q1553">
        <v>3.4172593150287867E-3</v>
      </c>
      <c r="R1553">
        <v>6.3977488316595554E-3</v>
      </c>
      <c r="S1553">
        <v>9.377884678542614E-3</v>
      </c>
      <c r="T1553">
        <v>1.2060228735208511E-2</v>
      </c>
      <c r="U1553" t="s">
        <v>102</v>
      </c>
      <c r="V1553" t="s">
        <v>84</v>
      </c>
      <c r="W1553">
        <v>74.633247375488281</v>
      </c>
    </row>
    <row r="1554" spans="1:23" x14ac:dyDescent="0.25">
      <c r="A1554" s="48" t="str">
        <f t="shared" si="24"/>
        <v>42213AllN/A_9AllSingle</v>
      </c>
      <c r="B1554" t="s">
        <v>18</v>
      </c>
      <c r="C1554" s="35">
        <v>42213</v>
      </c>
      <c r="D1554">
        <v>9</v>
      </c>
      <c r="E1554" t="s">
        <v>32</v>
      </c>
      <c r="F1554">
        <v>0.66707019876389961</v>
      </c>
      <c r="G1554">
        <v>0.81525669026140135</v>
      </c>
      <c r="H1554">
        <v>60776</v>
      </c>
      <c r="I1554">
        <v>0.66789822732797899</v>
      </c>
      <c r="J1554">
        <v>0.80652556131658515</v>
      </c>
      <c r="K1554">
        <v>40553</v>
      </c>
      <c r="L1554">
        <v>-8.2802854012697935E-4</v>
      </c>
      <c r="M1554">
        <v>-0.12412914633750916</v>
      </c>
      <c r="N1554">
        <v>101329</v>
      </c>
      <c r="O1554">
        <v>5.1938695833086967E-3</v>
      </c>
      <c r="P1554">
        <v>-7.4844919145107269E-3</v>
      </c>
      <c r="Q1554">
        <v>-4.3317088857293129E-3</v>
      </c>
      <c r="R1554">
        <v>-8.2802854012697935E-4</v>
      </c>
      <c r="S1554">
        <v>2.6752364356070757E-3</v>
      </c>
      <c r="T1554">
        <v>5.8284346014261246E-3</v>
      </c>
      <c r="U1554" t="s">
        <v>18</v>
      </c>
      <c r="V1554" t="s">
        <v>84</v>
      </c>
      <c r="W1554">
        <v>80.025215148925781</v>
      </c>
    </row>
    <row r="1555" spans="1:23" x14ac:dyDescent="0.25">
      <c r="A1555" s="48" t="str">
        <f t="shared" si="24"/>
        <v>42213AllN/A_9SmartAC-onlySingle</v>
      </c>
      <c r="B1555" t="s">
        <v>18</v>
      </c>
      <c r="C1555" s="35">
        <v>42213</v>
      </c>
      <c r="D1555">
        <v>9</v>
      </c>
      <c r="E1555" t="s">
        <v>32</v>
      </c>
      <c r="F1555">
        <v>0.66707019876389961</v>
      </c>
      <c r="G1555">
        <v>0.81525669026140135</v>
      </c>
      <c r="H1555">
        <v>60776</v>
      </c>
      <c r="I1555">
        <v>0.66789822732797899</v>
      </c>
      <c r="J1555">
        <v>0.80652556131658515</v>
      </c>
      <c r="K1555">
        <v>40553</v>
      </c>
      <c r="L1555">
        <v>-8.2802854012697935E-4</v>
      </c>
      <c r="M1555">
        <v>-0.12412914633750916</v>
      </c>
      <c r="N1555">
        <v>101329</v>
      </c>
      <c r="O1555">
        <v>5.1938695833086967E-3</v>
      </c>
      <c r="P1555">
        <v>-7.4844919145107269E-3</v>
      </c>
      <c r="Q1555">
        <v>-4.3317088857293129E-3</v>
      </c>
      <c r="R1555">
        <v>-8.2802854012697935E-4</v>
      </c>
      <c r="S1555">
        <v>2.6752364356070757E-3</v>
      </c>
      <c r="T1555">
        <v>5.8284346014261246E-3</v>
      </c>
      <c r="U1555" t="s">
        <v>102</v>
      </c>
      <c r="V1555" t="s">
        <v>84</v>
      </c>
      <c r="W1555">
        <v>80.025215148925781</v>
      </c>
    </row>
    <row r="1556" spans="1:23" x14ac:dyDescent="0.25">
      <c r="A1556" s="48" t="str">
        <f t="shared" si="24"/>
        <v>42213AllN/A_10AllSingle</v>
      </c>
      <c r="B1556" t="s">
        <v>18</v>
      </c>
      <c r="C1556" s="35">
        <v>42213</v>
      </c>
      <c r="D1556">
        <v>10</v>
      </c>
      <c r="E1556" t="s">
        <v>32</v>
      </c>
      <c r="F1556">
        <v>0.65331002933249005</v>
      </c>
      <c r="G1556">
        <v>1.0316612609703835</v>
      </c>
      <c r="H1556">
        <v>60776</v>
      </c>
      <c r="I1556">
        <v>0.65544410632820826</v>
      </c>
      <c r="J1556">
        <v>1.0119981615349478</v>
      </c>
      <c r="K1556">
        <v>40553</v>
      </c>
      <c r="L1556">
        <v>-2.1340770181268454E-3</v>
      </c>
      <c r="M1556">
        <v>-0.32665610313415527</v>
      </c>
      <c r="N1556">
        <v>101329</v>
      </c>
      <c r="O1556">
        <v>6.5396195277571678E-3</v>
      </c>
      <c r="P1556">
        <v>-1.0515253059566021E-2</v>
      </c>
      <c r="Q1556">
        <v>-6.5455734729766846E-3</v>
      </c>
      <c r="R1556">
        <v>-2.1340770181268454E-3</v>
      </c>
      <c r="S1556">
        <v>2.2768962662667036E-3</v>
      </c>
      <c r="T1556">
        <v>6.2470994889736176E-3</v>
      </c>
      <c r="U1556" t="s">
        <v>18</v>
      </c>
      <c r="V1556" t="s">
        <v>84</v>
      </c>
      <c r="W1556">
        <v>84.804298400878906</v>
      </c>
    </row>
    <row r="1557" spans="1:23" x14ac:dyDescent="0.25">
      <c r="A1557" s="48" t="str">
        <f t="shared" si="24"/>
        <v>42213AllN/A_10SmartAC-onlySingle</v>
      </c>
      <c r="B1557" t="s">
        <v>18</v>
      </c>
      <c r="C1557" s="35">
        <v>42213</v>
      </c>
      <c r="D1557">
        <v>10</v>
      </c>
      <c r="E1557" t="s">
        <v>32</v>
      </c>
      <c r="F1557">
        <v>0.65331002933249005</v>
      </c>
      <c r="G1557">
        <v>1.0316612609703835</v>
      </c>
      <c r="H1557">
        <v>60776</v>
      </c>
      <c r="I1557">
        <v>0.65544410632820826</v>
      </c>
      <c r="J1557">
        <v>1.0119981615349478</v>
      </c>
      <c r="K1557">
        <v>40553</v>
      </c>
      <c r="L1557">
        <v>-2.1340770181268454E-3</v>
      </c>
      <c r="M1557">
        <v>-0.32665610313415527</v>
      </c>
      <c r="N1557">
        <v>101329</v>
      </c>
      <c r="O1557">
        <v>6.5396195277571678E-3</v>
      </c>
      <c r="P1557">
        <v>-1.0515253059566021E-2</v>
      </c>
      <c r="Q1557">
        <v>-6.5455734729766846E-3</v>
      </c>
      <c r="R1557">
        <v>-2.1340770181268454E-3</v>
      </c>
      <c r="S1557">
        <v>2.2768962662667036E-3</v>
      </c>
      <c r="T1557">
        <v>6.2470994889736176E-3</v>
      </c>
      <c r="U1557" t="s">
        <v>102</v>
      </c>
      <c r="V1557" t="s">
        <v>84</v>
      </c>
      <c r="W1557">
        <v>84.804298400878906</v>
      </c>
    </row>
    <row r="1558" spans="1:23" x14ac:dyDescent="0.25">
      <c r="A1558" s="48" t="str">
        <f t="shared" si="24"/>
        <v>42213AllN/A_11AllSingle</v>
      </c>
      <c r="B1558" t="s">
        <v>18</v>
      </c>
      <c r="C1558" s="35">
        <v>42213</v>
      </c>
      <c r="D1558">
        <v>11</v>
      </c>
      <c r="E1558" t="s">
        <v>32</v>
      </c>
      <c r="F1558">
        <v>0.69458445529133561</v>
      </c>
      <c r="G1558">
        <v>1.2702108731031339</v>
      </c>
      <c r="H1558">
        <v>60776</v>
      </c>
      <c r="I1558">
        <v>0.70347055513444601</v>
      </c>
      <c r="J1558">
        <v>1.2472856102375907</v>
      </c>
      <c r="K1558">
        <v>40553</v>
      </c>
      <c r="L1558">
        <v>-8.8860997930169106E-3</v>
      </c>
      <c r="M1558">
        <v>-1.279340386390686</v>
      </c>
      <c r="N1558">
        <v>101329</v>
      </c>
      <c r="O1558">
        <v>8.0566694959998131E-3</v>
      </c>
      <c r="P1558">
        <v>-1.9211526960134506E-2</v>
      </c>
      <c r="Q1558">
        <v>-1.4320967718958855E-2</v>
      </c>
      <c r="R1558">
        <v>-8.8860997930169106E-3</v>
      </c>
      <c r="S1558">
        <v>-3.4518761094659567E-3</v>
      </c>
      <c r="T1558">
        <v>1.4393278397619724E-3</v>
      </c>
      <c r="U1558" t="s">
        <v>18</v>
      </c>
      <c r="V1558" t="s">
        <v>84</v>
      </c>
      <c r="W1558">
        <v>89.050590515136719</v>
      </c>
    </row>
    <row r="1559" spans="1:23" x14ac:dyDescent="0.25">
      <c r="A1559" s="48" t="str">
        <f t="shared" si="24"/>
        <v>42213AllN/A_11SmartAC-onlySingle</v>
      </c>
      <c r="B1559" t="s">
        <v>18</v>
      </c>
      <c r="C1559" s="35">
        <v>42213</v>
      </c>
      <c r="D1559">
        <v>11</v>
      </c>
      <c r="E1559" t="s">
        <v>32</v>
      </c>
      <c r="F1559">
        <v>0.69458445529133561</v>
      </c>
      <c r="G1559">
        <v>1.2702108731031339</v>
      </c>
      <c r="H1559">
        <v>60776</v>
      </c>
      <c r="I1559">
        <v>0.70347055513444601</v>
      </c>
      <c r="J1559">
        <v>1.2472856102375907</v>
      </c>
      <c r="K1559">
        <v>40553</v>
      </c>
      <c r="L1559">
        <v>-8.8860997930169106E-3</v>
      </c>
      <c r="M1559">
        <v>-1.279340386390686</v>
      </c>
      <c r="N1559">
        <v>101329</v>
      </c>
      <c r="O1559">
        <v>8.0566694959998131E-3</v>
      </c>
      <c r="P1559">
        <v>-1.9211526960134506E-2</v>
      </c>
      <c r="Q1559">
        <v>-1.4320967718958855E-2</v>
      </c>
      <c r="R1559">
        <v>-8.8860997930169106E-3</v>
      </c>
      <c r="S1559">
        <v>-3.4518761094659567E-3</v>
      </c>
      <c r="T1559">
        <v>1.4393278397619724E-3</v>
      </c>
      <c r="U1559" t="s">
        <v>102</v>
      </c>
      <c r="V1559" t="s">
        <v>84</v>
      </c>
      <c r="W1559">
        <v>89.050590515136719</v>
      </c>
    </row>
    <row r="1560" spans="1:23" x14ac:dyDescent="0.25">
      <c r="A1560" s="48" t="str">
        <f t="shared" si="24"/>
        <v>42213AllN/A_12AllSingle</v>
      </c>
      <c r="B1560" t="s">
        <v>18</v>
      </c>
      <c r="C1560" s="35">
        <v>42213</v>
      </c>
      <c r="D1560">
        <v>12</v>
      </c>
      <c r="E1560" t="s">
        <v>32</v>
      </c>
      <c r="F1560">
        <v>0.82677322920399476</v>
      </c>
      <c r="G1560">
        <v>1.499692007489609</v>
      </c>
      <c r="H1560">
        <v>60776</v>
      </c>
      <c r="I1560">
        <v>0.83076717381285048</v>
      </c>
      <c r="J1560">
        <v>1.4653635679475643</v>
      </c>
      <c r="K1560">
        <v>40553</v>
      </c>
      <c r="L1560">
        <v>-3.9939447306096554E-3</v>
      </c>
      <c r="M1560">
        <v>-0.48307618498802185</v>
      </c>
      <c r="N1560">
        <v>101329</v>
      </c>
      <c r="O1560">
        <v>9.4845248386263847E-3</v>
      </c>
      <c r="P1560">
        <v>-1.6149312257766724E-2</v>
      </c>
      <c r="Q1560">
        <v>-1.0392015799880028E-2</v>
      </c>
      <c r="R1560">
        <v>-3.9939447306096554E-3</v>
      </c>
      <c r="S1560">
        <v>2.4033673107624054E-3</v>
      </c>
      <c r="T1560">
        <v>8.1614218652248383E-3</v>
      </c>
      <c r="U1560" t="s">
        <v>18</v>
      </c>
      <c r="V1560" t="s">
        <v>84</v>
      </c>
      <c r="W1560">
        <v>92.514060974121094</v>
      </c>
    </row>
    <row r="1561" spans="1:23" x14ac:dyDescent="0.25">
      <c r="A1561" s="48" t="str">
        <f t="shared" si="24"/>
        <v>42213AllN/A_12SmartAC-onlySingle</v>
      </c>
      <c r="B1561" t="s">
        <v>18</v>
      </c>
      <c r="C1561" s="35">
        <v>42213</v>
      </c>
      <c r="D1561">
        <v>12</v>
      </c>
      <c r="E1561" t="s">
        <v>32</v>
      </c>
      <c r="F1561">
        <v>0.82677322920399476</v>
      </c>
      <c r="G1561">
        <v>1.499692007489609</v>
      </c>
      <c r="H1561">
        <v>60776</v>
      </c>
      <c r="I1561">
        <v>0.83076717381285048</v>
      </c>
      <c r="J1561">
        <v>1.4653635679475643</v>
      </c>
      <c r="K1561">
        <v>40553</v>
      </c>
      <c r="L1561">
        <v>-3.9939447306096554E-3</v>
      </c>
      <c r="M1561">
        <v>-0.48307618498802185</v>
      </c>
      <c r="N1561">
        <v>101329</v>
      </c>
      <c r="O1561">
        <v>9.4845248386263847E-3</v>
      </c>
      <c r="P1561">
        <v>-1.6149312257766724E-2</v>
      </c>
      <c r="Q1561">
        <v>-1.0392015799880028E-2</v>
      </c>
      <c r="R1561">
        <v>-3.9939447306096554E-3</v>
      </c>
      <c r="S1561">
        <v>2.4033673107624054E-3</v>
      </c>
      <c r="T1561">
        <v>8.1614218652248383E-3</v>
      </c>
      <c r="U1561" t="s">
        <v>102</v>
      </c>
      <c r="V1561" t="s">
        <v>84</v>
      </c>
      <c r="W1561">
        <v>92.514060974121094</v>
      </c>
    </row>
    <row r="1562" spans="1:23" x14ac:dyDescent="0.25">
      <c r="A1562" s="48" t="str">
        <f t="shared" si="24"/>
        <v>42213AllN/A_13AllSingle</v>
      </c>
      <c r="B1562" t="s">
        <v>18</v>
      </c>
      <c r="C1562" s="35">
        <v>42213</v>
      </c>
      <c r="D1562">
        <v>13</v>
      </c>
      <c r="E1562" t="s">
        <v>32</v>
      </c>
      <c r="F1562">
        <v>1.0406062596234384</v>
      </c>
      <c r="G1562">
        <v>1.6943751342178177</v>
      </c>
      <c r="H1562">
        <v>60776</v>
      </c>
      <c r="I1562">
        <v>1.0522878445365649</v>
      </c>
      <c r="J1562">
        <v>1.6759064333234839</v>
      </c>
      <c r="K1562">
        <v>40553</v>
      </c>
      <c r="L1562">
        <v>-1.1681584641337395E-2</v>
      </c>
      <c r="M1562">
        <v>-1.1225749254226685</v>
      </c>
      <c r="N1562">
        <v>101329</v>
      </c>
      <c r="O1562">
        <v>1.0793357156217098E-2</v>
      </c>
      <c r="P1562">
        <v>-2.5514351204037666E-2</v>
      </c>
      <c r="Q1562">
        <v>-1.8962567672133446E-2</v>
      </c>
      <c r="R1562">
        <v>-1.1681584641337395E-2</v>
      </c>
      <c r="S1562">
        <v>-4.4014654122292995E-3</v>
      </c>
      <c r="T1562">
        <v>2.1511819213628769E-3</v>
      </c>
      <c r="U1562" t="s">
        <v>18</v>
      </c>
      <c r="V1562" t="s">
        <v>84</v>
      </c>
      <c r="W1562">
        <v>95.511795043945313</v>
      </c>
    </row>
    <row r="1563" spans="1:23" x14ac:dyDescent="0.25">
      <c r="A1563" s="48" t="str">
        <f t="shared" si="24"/>
        <v>42213AllN/A_13SmartAC-onlySingle</v>
      </c>
      <c r="B1563" t="s">
        <v>18</v>
      </c>
      <c r="C1563" s="35">
        <v>42213</v>
      </c>
      <c r="D1563">
        <v>13</v>
      </c>
      <c r="E1563" t="s">
        <v>32</v>
      </c>
      <c r="F1563">
        <v>1.0406062596234384</v>
      </c>
      <c r="G1563">
        <v>1.6943751342178177</v>
      </c>
      <c r="H1563">
        <v>60776</v>
      </c>
      <c r="I1563">
        <v>1.0522878445365649</v>
      </c>
      <c r="J1563">
        <v>1.6759064333234839</v>
      </c>
      <c r="K1563">
        <v>40553</v>
      </c>
      <c r="L1563">
        <v>-1.1681584641337395E-2</v>
      </c>
      <c r="M1563">
        <v>-1.1225749254226685</v>
      </c>
      <c r="N1563">
        <v>101329</v>
      </c>
      <c r="O1563">
        <v>1.0793357156217098E-2</v>
      </c>
      <c r="P1563">
        <v>-2.5514351204037666E-2</v>
      </c>
      <c r="Q1563">
        <v>-1.8962567672133446E-2</v>
      </c>
      <c r="R1563">
        <v>-1.1681584641337395E-2</v>
      </c>
      <c r="S1563">
        <v>-4.4014654122292995E-3</v>
      </c>
      <c r="T1563">
        <v>2.1511819213628769E-3</v>
      </c>
      <c r="U1563" t="s">
        <v>102</v>
      </c>
      <c r="V1563" t="s">
        <v>84</v>
      </c>
      <c r="W1563">
        <v>95.511795043945313</v>
      </c>
    </row>
    <row r="1564" spans="1:23" x14ac:dyDescent="0.25">
      <c r="A1564" s="48" t="str">
        <f t="shared" si="24"/>
        <v>42213AllN/A_14AllSingle</v>
      </c>
      <c r="B1564" t="s">
        <v>18</v>
      </c>
      <c r="C1564" s="35">
        <v>42213</v>
      </c>
      <c r="D1564">
        <v>14</v>
      </c>
      <c r="E1564" t="s">
        <v>32</v>
      </c>
      <c r="F1564">
        <v>1.3274371815077097</v>
      </c>
      <c r="G1564">
        <v>1.8647394062534297</v>
      </c>
      <c r="H1564">
        <v>60776</v>
      </c>
      <c r="I1564">
        <v>1.3384427860187758</v>
      </c>
      <c r="J1564">
        <v>1.8396056902788027</v>
      </c>
      <c r="K1564">
        <v>40553</v>
      </c>
      <c r="L1564">
        <v>-1.1005604639649391E-2</v>
      </c>
      <c r="M1564">
        <v>-0.82908666133880615</v>
      </c>
      <c r="N1564">
        <v>101329</v>
      </c>
      <c r="O1564">
        <v>1.186019740998745E-2</v>
      </c>
      <c r="P1564">
        <v>-2.6205632835626602E-2</v>
      </c>
      <c r="Q1564">
        <v>-1.9006256014108658E-2</v>
      </c>
      <c r="R1564">
        <v>-1.1005604639649391E-2</v>
      </c>
      <c r="S1564">
        <v>-3.0059015844017267E-3</v>
      </c>
      <c r="T1564">
        <v>4.1944244876503944E-3</v>
      </c>
      <c r="U1564" t="s">
        <v>18</v>
      </c>
      <c r="V1564" t="s">
        <v>84</v>
      </c>
      <c r="W1564">
        <v>97.14288330078125</v>
      </c>
    </row>
    <row r="1565" spans="1:23" x14ac:dyDescent="0.25">
      <c r="A1565" s="48" t="str">
        <f t="shared" si="24"/>
        <v>42213AllN/A_14SmartAC-onlySingle</v>
      </c>
      <c r="B1565" t="s">
        <v>18</v>
      </c>
      <c r="C1565" s="35">
        <v>42213</v>
      </c>
      <c r="D1565">
        <v>14</v>
      </c>
      <c r="E1565" t="s">
        <v>32</v>
      </c>
      <c r="F1565">
        <v>1.3274371815077097</v>
      </c>
      <c r="G1565">
        <v>1.8647394062534297</v>
      </c>
      <c r="H1565">
        <v>60776</v>
      </c>
      <c r="I1565">
        <v>1.3384427860187758</v>
      </c>
      <c r="J1565">
        <v>1.8396056902788027</v>
      </c>
      <c r="K1565">
        <v>40553</v>
      </c>
      <c r="L1565">
        <v>-1.1005604639649391E-2</v>
      </c>
      <c r="M1565">
        <v>-0.82908666133880615</v>
      </c>
      <c r="N1565">
        <v>101329</v>
      </c>
      <c r="O1565">
        <v>1.186019740998745E-2</v>
      </c>
      <c r="P1565">
        <v>-2.6205632835626602E-2</v>
      </c>
      <c r="Q1565">
        <v>-1.9006256014108658E-2</v>
      </c>
      <c r="R1565">
        <v>-1.1005604639649391E-2</v>
      </c>
      <c r="S1565">
        <v>-3.0059015844017267E-3</v>
      </c>
      <c r="T1565">
        <v>4.1944244876503944E-3</v>
      </c>
      <c r="U1565" t="s">
        <v>102</v>
      </c>
      <c r="V1565" t="s">
        <v>84</v>
      </c>
      <c r="W1565">
        <v>97.14288330078125</v>
      </c>
    </row>
    <row r="1566" spans="1:23" x14ac:dyDescent="0.25">
      <c r="A1566" s="48" t="str">
        <f t="shared" si="24"/>
        <v>42213AllN/A_15AllSingle</v>
      </c>
      <c r="B1566" t="s">
        <v>18</v>
      </c>
      <c r="C1566" s="35">
        <v>42213</v>
      </c>
      <c r="D1566">
        <v>15</v>
      </c>
      <c r="E1566" t="s">
        <v>32</v>
      </c>
      <c r="F1566">
        <v>1.6620480811809071</v>
      </c>
      <c r="G1566">
        <v>1.9757086085639823</v>
      </c>
      <c r="H1566">
        <v>60776</v>
      </c>
      <c r="I1566">
        <v>1.669347092258076</v>
      </c>
      <c r="J1566">
        <v>1.9480526719919935</v>
      </c>
      <c r="K1566">
        <v>40553</v>
      </c>
      <c r="L1566">
        <v>-7.2990111075341702E-3</v>
      </c>
      <c r="M1566">
        <v>-0.439157634973526</v>
      </c>
      <c r="N1566">
        <v>101329</v>
      </c>
      <c r="O1566">
        <v>1.2562062591314316E-2</v>
      </c>
      <c r="P1566">
        <v>-2.3398550227284431E-2</v>
      </c>
      <c r="Q1566">
        <v>-1.5773126855492592E-2</v>
      </c>
      <c r="R1566">
        <v>-7.2990111075341702E-3</v>
      </c>
      <c r="S1566">
        <v>1.1741000926122069E-3</v>
      </c>
      <c r="T1566">
        <v>8.8005280122160912E-3</v>
      </c>
      <c r="U1566" t="s">
        <v>18</v>
      </c>
      <c r="V1566" t="s">
        <v>84</v>
      </c>
      <c r="W1566">
        <v>98.616447448730469</v>
      </c>
    </row>
    <row r="1567" spans="1:23" x14ac:dyDescent="0.25">
      <c r="A1567" s="48" t="str">
        <f t="shared" si="24"/>
        <v>42213AllN/A_15SmartAC-onlySingle</v>
      </c>
      <c r="B1567" t="s">
        <v>18</v>
      </c>
      <c r="C1567" s="35">
        <v>42213</v>
      </c>
      <c r="D1567">
        <v>15</v>
      </c>
      <c r="E1567" t="s">
        <v>32</v>
      </c>
      <c r="F1567">
        <v>1.6620480811809071</v>
      </c>
      <c r="G1567">
        <v>1.9757086085639823</v>
      </c>
      <c r="H1567">
        <v>60776</v>
      </c>
      <c r="I1567">
        <v>1.669347092258076</v>
      </c>
      <c r="J1567">
        <v>1.9480526719919935</v>
      </c>
      <c r="K1567">
        <v>40553</v>
      </c>
      <c r="L1567">
        <v>-7.2990111075341702E-3</v>
      </c>
      <c r="M1567">
        <v>-0.439157634973526</v>
      </c>
      <c r="N1567">
        <v>101329</v>
      </c>
      <c r="O1567">
        <v>1.2562062591314316E-2</v>
      </c>
      <c r="P1567">
        <v>-2.3398550227284431E-2</v>
      </c>
      <c r="Q1567">
        <v>-1.5773126855492592E-2</v>
      </c>
      <c r="R1567">
        <v>-7.2990111075341702E-3</v>
      </c>
      <c r="S1567">
        <v>1.1741000926122069E-3</v>
      </c>
      <c r="T1567">
        <v>8.8005280122160912E-3</v>
      </c>
      <c r="U1567" t="s">
        <v>102</v>
      </c>
      <c r="V1567" t="s">
        <v>84</v>
      </c>
      <c r="W1567">
        <v>98.616447448730469</v>
      </c>
    </row>
    <row r="1568" spans="1:23" x14ac:dyDescent="0.25">
      <c r="A1568" s="48" t="str">
        <f t="shared" si="24"/>
        <v>42213AllN/A_16AllSingle</v>
      </c>
      <c r="B1568" t="s">
        <v>18</v>
      </c>
      <c r="C1568" s="35">
        <v>42213</v>
      </c>
      <c r="D1568">
        <v>16</v>
      </c>
      <c r="E1568" t="s">
        <v>32</v>
      </c>
      <c r="F1568">
        <v>2.0280034429723619</v>
      </c>
      <c r="G1568">
        <v>2.0321630549227847</v>
      </c>
      <c r="H1568">
        <v>60776</v>
      </c>
      <c r="I1568">
        <v>1.8740071629418473</v>
      </c>
      <c r="J1568">
        <v>1.8874622018485414</v>
      </c>
      <c r="K1568">
        <v>40553</v>
      </c>
      <c r="L1568">
        <v>0.15399627387523651</v>
      </c>
      <c r="M1568">
        <v>7.5934920310974121</v>
      </c>
      <c r="N1568">
        <v>101329</v>
      </c>
      <c r="O1568">
        <v>1.2481892481446266E-2</v>
      </c>
      <c r="P1568">
        <v>0.13799947500228882</v>
      </c>
      <c r="Q1568">
        <v>0.14557623863220215</v>
      </c>
      <c r="R1568">
        <v>0.15399627387523651</v>
      </c>
      <c r="S1568">
        <v>0.16241531074047089</v>
      </c>
      <c r="T1568">
        <v>0.1699930727481842</v>
      </c>
      <c r="U1568" t="s">
        <v>18</v>
      </c>
      <c r="V1568" t="s">
        <v>84</v>
      </c>
      <c r="W1568">
        <v>98.941024780273438</v>
      </c>
    </row>
    <row r="1569" spans="1:23" x14ac:dyDescent="0.25">
      <c r="A1569" s="48" t="str">
        <f t="shared" si="24"/>
        <v>42213AllN/A_16SmartAC-onlySingle</v>
      </c>
      <c r="B1569" t="s">
        <v>18</v>
      </c>
      <c r="C1569" s="35">
        <v>42213</v>
      </c>
      <c r="D1569">
        <v>16</v>
      </c>
      <c r="E1569" t="s">
        <v>32</v>
      </c>
      <c r="F1569">
        <v>2.0280034429723619</v>
      </c>
      <c r="G1569">
        <v>2.0321630549227847</v>
      </c>
      <c r="H1569">
        <v>60776</v>
      </c>
      <c r="I1569">
        <v>1.8740071629418473</v>
      </c>
      <c r="J1569">
        <v>1.8874622018485414</v>
      </c>
      <c r="K1569">
        <v>40553</v>
      </c>
      <c r="L1569">
        <v>0.15399627387523651</v>
      </c>
      <c r="M1569">
        <v>7.5934920310974121</v>
      </c>
      <c r="N1569">
        <v>101329</v>
      </c>
      <c r="O1569">
        <v>1.2481892481446266E-2</v>
      </c>
      <c r="P1569">
        <v>0.13799947500228882</v>
      </c>
      <c r="Q1569">
        <v>0.14557623863220215</v>
      </c>
      <c r="R1569">
        <v>0.15399627387523651</v>
      </c>
      <c r="S1569">
        <v>0.16241531074047089</v>
      </c>
      <c r="T1569">
        <v>0.1699930727481842</v>
      </c>
      <c r="U1569" t="s">
        <v>102</v>
      </c>
      <c r="V1569" t="s">
        <v>84</v>
      </c>
      <c r="W1569">
        <v>98.941024780273438</v>
      </c>
    </row>
    <row r="1570" spans="1:23" x14ac:dyDescent="0.25">
      <c r="A1570" s="48" t="str">
        <f t="shared" si="24"/>
        <v>42213AllN/A_17AllSingle</v>
      </c>
      <c r="B1570" t="s">
        <v>18</v>
      </c>
      <c r="C1570" s="35">
        <v>42213</v>
      </c>
      <c r="D1570">
        <v>17</v>
      </c>
      <c r="E1570" t="s">
        <v>32</v>
      </c>
      <c r="F1570">
        <v>2.3876544782873466</v>
      </c>
      <c r="G1570">
        <v>2.0291029851304625</v>
      </c>
      <c r="H1570">
        <v>60776</v>
      </c>
      <c r="I1570">
        <v>1.8661953406809204</v>
      </c>
      <c r="J1570">
        <v>1.6562205928277134</v>
      </c>
      <c r="K1570">
        <v>40553</v>
      </c>
      <c r="L1570">
        <v>0.52145916223526001</v>
      </c>
      <c r="M1570">
        <v>21.839807510375977</v>
      </c>
      <c r="N1570">
        <v>101329</v>
      </c>
      <c r="O1570">
        <v>1.1635563336312771E-2</v>
      </c>
      <c r="P1570">
        <v>0.50654703378677368</v>
      </c>
      <c r="Q1570">
        <v>0.51361006498336792</v>
      </c>
      <c r="R1570">
        <v>0.52145916223526001</v>
      </c>
      <c r="S1570">
        <v>0.52930736541748047</v>
      </c>
      <c r="T1570">
        <v>0.53637129068374634</v>
      </c>
      <c r="U1570" t="s">
        <v>18</v>
      </c>
      <c r="V1570" t="s">
        <v>84</v>
      </c>
      <c r="W1570">
        <v>98.712905883789063</v>
      </c>
    </row>
    <row r="1571" spans="1:23" x14ac:dyDescent="0.25">
      <c r="A1571" s="48" t="str">
        <f t="shared" si="24"/>
        <v>42213AllN/A_17SmartAC-onlySingle</v>
      </c>
      <c r="B1571" t="s">
        <v>18</v>
      </c>
      <c r="C1571" s="35">
        <v>42213</v>
      </c>
      <c r="D1571">
        <v>17</v>
      </c>
      <c r="E1571" t="s">
        <v>32</v>
      </c>
      <c r="F1571">
        <v>2.3876544782873466</v>
      </c>
      <c r="G1571">
        <v>2.0291029851304625</v>
      </c>
      <c r="H1571">
        <v>60776</v>
      </c>
      <c r="I1571">
        <v>1.8661953406809204</v>
      </c>
      <c r="J1571">
        <v>1.6562205928277134</v>
      </c>
      <c r="K1571">
        <v>40553</v>
      </c>
      <c r="L1571">
        <v>0.52145916223526001</v>
      </c>
      <c r="M1571">
        <v>21.839807510375977</v>
      </c>
      <c r="N1571">
        <v>101329</v>
      </c>
      <c r="O1571">
        <v>1.1635563336312771E-2</v>
      </c>
      <c r="P1571">
        <v>0.50654703378677368</v>
      </c>
      <c r="Q1571">
        <v>0.51361006498336792</v>
      </c>
      <c r="R1571">
        <v>0.52145916223526001</v>
      </c>
      <c r="S1571">
        <v>0.52930736541748047</v>
      </c>
      <c r="T1571">
        <v>0.53637129068374634</v>
      </c>
      <c r="U1571" t="s">
        <v>102</v>
      </c>
      <c r="V1571" t="s">
        <v>84</v>
      </c>
      <c r="W1571">
        <v>98.712905883789063</v>
      </c>
    </row>
    <row r="1572" spans="1:23" x14ac:dyDescent="0.25">
      <c r="A1572" s="48" t="str">
        <f t="shared" si="24"/>
        <v>42213AllN/A_18AllSingle</v>
      </c>
      <c r="B1572" t="s">
        <v>18</v>
      </c>
      <c r="C1572" s="35">
        <v>42213</v>
      </c>
      <c r="D1572">
        <v>18</v>
      </c>
      <c r="E1572" t="s">
        <v>32</v>
      </c>
      <c r="F1572">
        <v>2.6804261642310734</v>
      </c>
      <c r="G1572">
        <v>1.997406674519286</v>
      </c>
      <c r="H1572">
        <v>60776</v>
      </c>
      <c r="I1572">
        <v>2.1023783744453648</v>
      </c>
      <c r="J1572">
        <v>1.604296346716221</v>
      </c>
      <c r="K1572">
        <v>40553</v>
      </c>
      <c r="L1572">
        <v>0.57804781198501587</v>
      </c>
      <c r="M1572">
        <v>21.565517425537109</v>
      </c>
      <c r="N1572">
        <v>101329</v>
      </c>
      <c r="O1572">
        <v>1.1362729594111443E-2</v>
      </c>
      <c r="P1572">
        <v>0.56348532438278198</v>
      </c>
      <c r="Q1572">
        <v>0.57038271427154541</v>
      </c>
      <c r="R1572">
        <v>0.57804781198501587</v>
      </c>
      <c r="S1572">
        <v>0.58571195602416992</v>
      </c>
      <c r="T1572">
        <v>0.59261029958724976</v>
      </c>
      <c r="U1572" t="s">
        <v>18</v>
      </c>
      <c r="V1572" t="s">
        <v>84</v>
      </c>
      <c r="W1572">
        <v>97.086410522460938</v>
      </c>
    </row>
    <row r="1573" spans="1:23" x14ac:dyDescent="0.25">
      <c r="A1573" s="48" t="str">
        <f t="shared" si="24"/>
        <v>42213AllN/A_18SmartAC-onlySingle</v>
      </c>
      <c r="B1573" t="s">
        <v>18</v>
      </c>
      <c r="C1573" s="35">
        <v>42213</v>
      </c>
      <c r="D1573">
        <v>18</v>
      </c>
      <c r="E1573" t="s">
        <v>32</v>
      </c>
      <c r="F1573">
        <v>2.6804261642310734</v>
      </c>
      <c r="G1573">
        <v>1.997406674519286</v>
      </c>
      <c r="H1573">
        <v>60776</v>
      </c>
      <c r="I1573">
        <v>2.1023783744453648</v>
      </c>
      <c r="J1573">
        <v>1.604296346716221</v>
      </c>
      <c r="K1573">
        <v>40553</v>
      </c>
      <c r="L1573">
        <v>0.57804781198501587</v>
      </c>
      <c r="M1573">
        <v>21.565517425537109</v>
      </c>
      <c r="N1573">
        <v>101329</v>
      </c>
      <c r="O1573">
        <v>1.1362729594111443E-2</v>
      </c>
      <c r="P1573">
        <v>0.56348532438278198</v>
      </c>
      <c r="Q1573">
        <v>0.57038271427154541</v>
      </c>
      <c r="R1573">
        <v>0.57804781198501587</v>
      </c>
      <c r="S1573">
        <v>0.58571195602416992</v>
      </c>
      <c r="T1573">
        <v>0.59261029958724976</v>
      </c>
      <c r="U1573" t="s">
        <v>102</v>
      </c>
      <c r="V1573" t="s">
        <v>84</v>
      </c>
      <c r="W1573">
        <v>97.086410522460938</v>
      </c>
    </row>
    <row r="1574" spans="1:23" x14ac:dyDescent="0.25">
      <c r="A1574" s="48" t="str">
        <f t="shared" si="24"/>
        <v>42213AllN/A_19AllSingle</v>
      </c>
      <c r="B1574" t="s">
        <v>18</v>
      </c>
      <c r="C1574" s="35">
        <v>42213</v>
      </c>
      <c r="D1574">
        <v>19</v>
      </c>
      <c r="E1574" t="s">
        <v>32</v>
      </c>
      <c r="F1574">
        <v>2.8008662367827326</v>
      </c>
      <c r="G1574">
        <v>1.9437666780135223</v>
      </c>
      <c r="H1574">
        <v>60776</v>
      </c>
      <c r="I1574">
        <v>2.2238974963868801</v>
      </c>
      <c r="J1574">
        <v>1.5329000799416104</v>
      </c>
      <c r="K1574">
        <v>40553</v>
      </c>
      <c r="L1574">
        <v>0.5769687294960022</v>
      </c>
      <c r="M1574">
        <v>20.599653244018555</v>
      </c>
      <c r="N1574">
        <v>101329</v>
      </c>
      <c r="O1574">
        <v>1.095946878194809E-2</v>
      </c>
      <c r="P1574">
        <v>0.56292307376861572</v>
      </c>
      <c r="Q1574">
        <v>0.56957566738128662</v>
      </c>
      <c r="R1574">
        <v>0.5769687294960022</v>
      </c>
      <c r="S1574">
        <v>0.58436089754104614</v>
      </c>
      <c r="T1574">
        <v>0.59101438522338867</v>
      </c>
      <c r="U1574" t="s">
        <v>18</v>
      </c>
      <c r="V1574" t="s">
        <v>84</v>
      </c>
      <c r="W1574">
        <v>93.390373229980469</v>
      </c>
    </row>
    <row r="1575" spans="1:23" x14ac:dyDescent="0.25">
      <c r="A1575" s="48" t="str">
        <f t="shared" si="24"/>
        <v>42213AllN/A_19SmartAC-onlySingle</v>
      </c>
      <c r="B1575" t="s">
        <v>18</v>
      </c>
      <c r="C1575" s="35">
        <v>42213</v>
      </c>
      <c r="D1575">
        <v>19</v>
      </c>
      <c r="E1575" t="s">
        <v>32</v>
      </c>
      <c r="F1575">
        <v>2.8008662367827326</v>
      </c>
      <c r="G1575">
        <v>1.9437666780135223</v>
      </c>
      <c r="H1575">
        <v>60776</v>
      </c>
      <c r="I1575">
        <v>2.2238974963868801</v>
      </c>
      <c r="J1575">
        <v>1.5329000799416104</v>
      </c>
      <c r="K1575">
        <v>40553</v>
      </c>
      <c r="L1575">
        <v>0.5769687294960022</v>
      </c>
      <c r="M1575">
        <v>20.599653244018555</v>
      </c>
      <c r="N1575">
        <v>101329</v>
      </c>
      <c r="O1575">
        <v>1.095946878194809E-2</v>
      </c>
      <c r="P1575">
        <v>0.56292307376861572</v>
      </c>
      <c r="Q1575">
        <v>0.56957566738128662</v>
      </c>
      <c r="R1575">
        <v>0.5769687294960022</v>
      </c>
      <c r="S1575">
        <v>0.58436089754104614</v>
      </c>
      <c r="T1575">
        <v>0.59101438522338867</v>
      </c>
      <c r="U1575" t="s">
        <v>102</v>
      </c>
      <c r="V1575" t="s">
        <v>84</v>
      </c>
      <c r="W1575">
        <v>93.390373229980469</v>
      </c>
    </row>
    <row r="1576" spans="1:23" x14ac:dyDescent="0.25">
      <c r="A1576" s="48" t="str">
        <f t="shared" si="24"/>
        <v>42213AllN/A_20AllSingle</v>
      </c>
      <c r="B1576" t="s">
        <v>18</v>
      </c>
      <c r="C1576" s="35">
        <v>42213</v>
      </c>
      <c r="D1576">
        <v>20</v>
      </c>
      <c r="E1576" t="s">
        <v>32</v>
      </c>
      <c r="F1576">
        <v>2.6745766090452823</v>
      </c>
      <c r="G1576">
        <v>1.8517111842922798</v>
      </c>
      <c r="H1576">
        <v>60776</v>
      </c>
      <c r="I1576">
        <v>2.950117264605435</v>
      </c>
      <c r="J1576">
        <v>1.9419694864438901</v>
      </c>
      <c r="K1576">
        <v>40553</v>
      </c>
      <c r="L1576">
        <v>-0.27554064989089966</v>
      </c>
      <c r="M1576">
        <v>-10.302215576171875</v>
      </c>
      <c r="N1576">
        <v>101329</v>
      </c>
      <c r="O1576">
        <v>1.2223462574183941E-2</v>
      </c>
      <c r="P1576">
        <v>-0.2912062406539917</v>
      </c>
      <c r="Q1576">
        <v>-0.2837863564491272</v>
      </c>
      <c r="R1576">
        <v>-0.27554064989089966</v>
      </c>
      <c r="S1576">
        <v>-0.26729592680931091</v>
      </c>
      <c r="T1576">
        <v>-0.25987505912780762</v>
      </c>
      <c r="U1576" t="s">
        <v>18</v>
      </c>
      <c r="V1576" t="s">
        <v>84</v>
      </c>
      <c r="W1576">
        <v>88.317848205566406</v>
      </c>
    </row>
    <row r="1577" spans="1:23" x14ac:dyDescent="0.25">
      <c r="A1577" s="48" t="str">
        <f t="shared" si="24"/>
        <v>42213AllN/A_20SmartAC-onlySingle</v>
      </c>
      <c r="B1577" t="s">
        <v>18</v>
      </c>
      <c r="C1577" s="35">
        <v>42213</v>
      </c>
      <c r="D1577">
        <v>20</v>
      </c>
      <c r="E1577" t="s">
        <v>32</v>
      </c>
      <c r="F1577">
        <v>2.6745766090452823</v>
      </c>
      <c r="G1577">
        <v>1.8517111842922798</v>
      </c>
      <c r="H1577">
        <v>60776</v>
      </c>
      <c r="I1577">
        <v>2.950117264605435</v>
      </c>
      <c r="J1577">
        <v>1.9419694864438901</v>
      </c>
      <c r="K1577">
        <v>40553</v>
      </c>
      <c r="L1577">
        <v>-0.27554064989089966</v>
      </c>
      <c r="M1577">
        <v>-10.302215576171875</v>
      </c>
      <c r="N1577">
        <v>101329</v>
      </c>
      <c r="O1577">
        <v>1.2223462574183941E-2</v>
      </c>
      <c r="P1577">
        <v>-0.2912062406539917</v>
      </c>
      <c r="Q1577">
        <v>-0.2837863564491272</v>
      </c>
      <c r="R1577">
        <v>-0.27554064989089966</v>
      </c>
      <c r="S1577">
        <v>-0.26729592680931091</v>
      </c>
      <c r="T1577">
        <v>-0.25987505912780762</v>
      </c>
      <c r="U1577" t="s">
        <v>102</v>
      </c>
      <c r="V1577" t="s">
        <v>84</v>
      </c>
      <c r="W1577">
        <v>88.317848205566406</v>
      </c>
    </row>
    <row r="1578" spans="1:23" x14ac:dyDescent="0.25">
      <c r="A1578" s="48" t="str">
        <f t="shared" si="24"/>
        <v>42213AllN/A_21AllSingle</v>
      </c>
      <c r="B1578" t="s">
        <v>18</v>
      </c>
      <c r="C1578" s="35">
        <v>42213</v>
      </c>
      <c r="D1578">
        <v>21</v>
      </c>
      <c r="E1578" t="s">
        <v>32</v>
      </c>
      <c r="F1578">
        <v>2.3873725012693048</v>
      </c>
      <c r="G1578">
        <v>1.7134593825920335</v>
      </c>
      <c r="H1578">
        <v>60776</v>
      </c>
      <c r="I1578">
        <v>2.725129126614477</v>
      </c>
      <c r="J1578">
        <v>1.9044104024115813</v>
      </c>
      <c r="K1578">
        <v>40553</v>
      </c>
      <c r="L1578">
        <v>-0.33775663375854492</v>
      </c>
      <c r="M1578">
        <v>-14.147629737854004</v>
      </c>
      <c r="N1578">
        <v>101329</v>
      </c>
      <c r="O1578">
        <v>1.173629704862833E-2</v>
      </c>
      <c r="P1578">
        <v>-0.35279786586761475</v>
      </c>
      <c r="Q1578">
        <v>-0.34567371010780334</v>
      </c>
      <c r="R1578">
        <v>-0.33775663375854492</v>
      </c>
      <c r="S1578">
        <v>-0.32984051108360291</v>
      </c>
      <c r="T1578">
        <v>-0.3227154016494751</v>
      </c>
      <c r="U1578" t="s">
        <v>18</v>
      </c>
      <c r="V1578" t="s">
        <v>84</v>
      </c>
      <c r="W1578">
        <v>84.34869384765625</v>
      </c>
    </row>
    <row r="1579" spans="1:23" x14ac:dyDescent="0.25">
      <c r="A1579" s="48" t="str">
        <f t="shared" si="24"/>
        <v>42213AllN/A_21SmartAC-onlySingle</v>
      </c>
      <c r="B1579" t="s">
        <v>18</v>
      </c>
      <c r="C1579" s="35">
        <v>42213</v>
      </c>
      <c r="D1579">
        <v>21</v>
      </c>
      <c r="E1579" t="s">
        <v>32</v>
      </c>
      <c r="F1579">
        <v>2.3873725012693048</v>
      </c>
      <c r="G1579">
        <v>1.7134593825920335</v>
      </c>
      <c r="H1579">
        <v>60776</v>
      </c>
      <c r="I1579">
        <v>2.725129126614477</v>
      </c>
      <c r="J1579">
        <v>1.9044104024115813</v>
      </c>
      <c r="K1579">
        <v>40553</v>
      </c>
      <c r="L1579">
        <v>-0.33775663375854492</v>
      </c>
      <c r="M1579">
        <v>-14.147629737854004</v>
      </c>
      <c r="N1579">
        <v>101329</v>
      </c>
      <c r="O1579">
        <v>1.173629704862833E-2</v>
      </c>
      <c r="P1579">
        <v>-0.35279786586761475</v>
      </c>
      <c r="Q1579">
        <v>-0.34567371010780334</v>
      </c>
      <c r="R1579">
        <v>-0.33775663375854492</v>
      </c>
      <c r="S1579">
        <v>-0.32984051108360291</v>
      </c>
      <c r="T1579">
        <v>-0.3227154016494751</v>
      </c>
      <c r="U1579" t="s">
        <v>102</v>
      </c>
      <c r="V1579" t="s">
        <v>84</v>
      </c>
      <c r="W1579">
        <v>84.34869384765625</v>
      </c>
    </row>
    <row r="1580" spans="1:23" x14ac:dyDescent="0.25">
      <c r="A1580" s="48" t="str">
        <f t="shared" si="24"/>
        <v>42213AllN/A_22AllSingle</v>
      </c>
      <c r="B1580" t="s">
        <v>18</v>
      </c>
      <c r="C1580" s="35">
        <v>42213</v>
      </c>
      <c r="D1580">
        <v>22</v>
      </c>
      <c r="E1580" t="s">
        <v>32</v>
      </c>
      <c r="F1580">
        <v>2.093136011113113</v>
      </c>
      <c r="G1580">
        <v>1.584052062475142</v>
      </c>
      <c r="H1580">
        <v>60776</v>
      </c>
      <c r="I1580">
        <v>2.2907995599618691</v>
      </c>
      <c r="J1580">
        <v>1.7354560043289851</v>
      </c>
      <c r="K1580">
        <v>40553</v>
      </c>
      <c r="L1580">
        <v>-0.19766354560852051</v>
      </c>
      <c r="M1580">
        <v>-9.4434165954589844</v>
      </c>
      <c r="N1580">
        <v>101329</v>
      </c>
      <c r="O1580">
        <v>1.0749641805887222E-2</v>
      </c>
      <c r="P1580">
        <v>-0.21144028007984161</v>
      </c>
      <c r="Q1580">
        <v>-0.20491503179073334</v>
      </c>
      <c r="R1580">
        <v>-0.19766354560852051</v>
      </c>
      <c r="S1580">
        <v>-0.19041290879249573</v>
      </c>
      <c r="T1580">
        <v>-0.1838868111371994</v>
      </c>
      <c r="U1580" t="s">
        <v>18</v>
      </c>
      <c r="V1580" t="s">
        <v>84</v>
      </c>
      <c r="W1580">
        <v>81.140365600585937</v>
      </c>
    </row>
    <row r="1581" spans="1:23" x14ac:dyDescent="0.25">
      <c r="A1581" s="48" t="str">
        <f t="shared" si="24"/>
        <v>42213AllN/A_22SmartAC-onlySingle</v>
      </c>
      <c r="B1581" t="s">
        <v>18</v>
      </c>
      <c r="C1581" s="35">
        <v>42213</v>
      </c>
      <c r="D1581">
        <v>22</v>
      </c>
      <c r="E1581" t="s">
        <v>32</v>
      </c>
      <c r="F1581">
        <v>2.093136011113113</v>
      </c>
      <c r="G1581">
        <v>1.584052062475142</v>
      </c>
      <c r="H1581">
        <v>60776</v>
      </c>
      <c r="I1581">
        <v>2.2907995599618691</v>
      </c>
      <c r="J1581">
        <v>1.7354560043289851</v>
      </c>
      <c r="K1581">
        <v>40553</v>
      </c>
      <c r="L1581">
        <v>-0.19766354560852051</v>
      </c>
      <c r="M1581">
        <v>-9.4434165954589844</v>
      </c>
      <c r="N1581">
        <v>101329</v>
      </c>
      <c r="O1581">
        <v>1.0749641805887222E-2</v>
      </c>
      <c r="P1581">
        <v>-0.21144028007984161</v>
      </c>
      <c r="Q1581">
        <v>-0.20491503179073334</v>
      </c>
      <c r="R1581">
        <v>-0.19766354560852051</v>
      </c>
      <c r="S1581">
        <v>-0.19041290879249573</v>
      </c>
      <c r="T1581">
        <v>-0.1838868111371994</v>
      </c>
      <c r="U1581" t="s">
        <v>102</v>
      </c>
      <c r="V1581" t="s">
        <v>84</v>
      </c>
      <c r="W1581">
        <v>81.140365600585937</v>
      </c>
    </row>
    <row r="1582" spans="1:23" x14ac:dyDescent="0.25">
      <c r="A1582" s="48" t="str">
        <f t="shared" si="24"/>
        <v>42213AllN/A_23AllSingle</v>
      </c>
      <c r="B1582" t="s">
        <v>18</v>
      </c>
      <c r="C1582" s="35">
        <v>42213</v>
      </c>
      <c r="D1582">
        <v>23</v>
      </c>
      <c r="E1582" t="s">
        <v>32</v>
      </c>
      <c r="F1582">
        <v>1.6762921190619218</v>
      </c>
      <c r="G1582">
        <v>1.4039147647124433</v>
      </c>
      <c r="H1582">
        <v>60776</v>
      </c>
      <c r="I1582">
        <v>1.7781741403974471</v>
      </c>
      <c r="J1582">
        <v>1.5082034229077681</v>
      </c>
      <c r="K1582">
        <v>40553</v>
      </c>
      <c r="L1582">
        <v>-0.10188201814889908</v>
      </c>
      <c r="M1582">
        <v>-6.0778203010559082</v>
      </c>
      <c r="N1582">
        <v>101329</v>
      </c>
      <c r="O1582">
        <v>9.4085950404405594E-3</v>
      </c>
      <c r="P1582">
        <v>-0.11394007503986359</v>
      </c>
      <c r="Q1582">
        <v>-0.10822886973619461</v>
      </c>
      <c r="R1582">
        <v>-0.10188201814889908</v>
      </c>
      <c r="S1582">
        <v>-9.5535919070243835E-2</v>
      </c>
      <c r="T1582">
        <v>-8.982396125793457E-2</v>
      </c>
      <c r="U1582" t="s">
        <v>18</v>
      </c>
      <c r="V1582" t="s">
        <v>84</v>
      </c>
      <c r="W1582">
        <v>78.844390869140625</v>
      </c>
    </row>
    <row r="1583" spans="1:23" x14ac:dyDescent="0.25">
      <c r="A1583" s="48" t="str">
        <f t="shared" si="24"/>
        <v>42213AllN/A_23SmartAC-onlySingle</v>
      </c>
      <c r="B1583" t="s">
        <v>18</v>
      </c>
      <c r="C1583" s="35">
        <v>42213</v>
      </c>
      <c r="D1583">
        <v>23</v>
      </c>
      <c r="E1583" t="s">
        <v>32</v>
      </c>
      <c r="F1583">
        <v>1.6762921190619218</v>
      </c>
      <c r="G1583">
        <v>1.4039147647124433</v>
      </c>
      <c r="H1583">
        <v>60776</v>
      </c>
      <c r="I1583">
        <v>1.7781741403974471</v>
      </c>
      <c r="J1583">
        <v>1.5082034229077681</v>
      </c>
      <c r="K1583">
        <v>40553</v>
      </c>
      <c r="L1583">
        <v>-0.10188201814889908</v>
      </c>
      <c r="M1583">
        <v>-6.0778203010559082</v>
      </c>
      <c r="N1583">
        <v>101329</v>
      </c>
      <c r="O1583">
        <v>9.4085950404405594E-3</v>
      </c>
      <c r="P1583">
        <v>-0.11394007503986359</v>
      </c>
      <c r="Q1583">
        <v>-0.10822886973619461</v>
      </c>
      <c r="R1583">
        <v>-0.10188201814889908</v>
      </c>
      <c r="S1583">
        <v>-9.5535919070243835E-2</v>
      </c>
      <c r="T1583">
        <v>-8.982396125793457E-2</v>
      </c>
      <c r="U1583" t="s">
        <v>102</v>
      </c>
      <c r="V1583" t="s">
        <v>84</v>
      </c>
      <c r="W1583">
        <v>78.844390869140625</v>
      </c>
    </row>
    <row r="1584" spans="1:23" x14ac:dyDescent="0.25">
      <c r="A1584" s="48" t="str">
        <f t="shared" si="24"/>
        <v>42213AllN/A_24AllSingle</v>
      </c>
      <c r="B1584" t="s">
        <v>18</v>
      </c>
      <c r="C1584" s="35">
        <v>42213</v>
      </c>
      <c r="D1584">
        <v>24</v>
      </c>
      <c r="E1584" t="s">
        <v>32</v>
      </c>
      <c r="F1584">
        <v>1.2971057292740218</v>
      </c>
      <c r="G1584">
        <v>1.2063461289498552</v>
      </c>
      <c r="H1584">
        <v>60776</v>
      </c>
      <c r="I1584">
        <v>1.3551343377014748</v>
      </c>
      <c r="J1584">
        <v>1.2689609720848114</v>
      </c>
      <c r="K1584">
        <v>40553</v>
      </c>
      <c r="L1584">
        <v>-5.8028608560562134E-2</v>
      </c>
      <c r="M1584">
        <v>-4.4736990928649902</v>
      </c>
      <c r="N1584">
        <v>101329</v>
      </c>
      <c r="O1584">
        <v>7.9782465472817421E-3</v>
      </c>
      <c r="P1584">
        <v>-6.82535320520401E-2</v>
      </c>
      <c r="Q1584">
        <v>-6.3410572707653046E-2</v>
      </c>
      <c r="R1584">
        <v>-5.8028608560562134E-2</v>
      </c>
      <c r="S1584">
        <v>-5.2647281438112259E-2</v>
      </c>
      <c r="T1584">
        <v>-4.7803688794374466E-2</v>
      </c>
      <c r="U1584" t="s">
        <v>18</v>
      </c>
      <c r="V1584" t="s">
        <v>84</v>
      </c>
      <c r="W1584">
        <v>76.553642272949219</v>
      </c>
    </row>
    <row r="1585" spans="1:23" x14ac:dyDescent="0.25">
      <c r="A1585" s="48" t="str">
        <f t="shared" si="24"/>
        <v>42213AllN/A_24SmartAC-onlySingle</v>
      </c>
      <c r="B1585" t="s">
        <v>18</v>
      </c>
      <c r="C1585" s="35">
        <v>42213</v>
      </c>
      <c r="D1585">
        <v>24</v>
      </c>
      <c r="E1585" t="s">
        <v>32</v>
      </c>
      <c r="F1585">
        <v>1.2971057292740218</v>
      </c>
      <c r="G1585">
        <v>1.2063461289498552</v>
      </c>
      <c r="H1585">
        <v>60776</v>
      </c>
      <c r="I1585">
        <v>1.3551343377014748</v>
      </c>
      <c r="J1585">
        <v>1.2689609720848114</v>
      </c>
      <c r="K1585">
        <v>40553</v>
      </c>
      <c r="L1585">
        <v>-5.8028608560562134E-2</v>
      </c>
      <c r="M1585">
        <v>-4.4736990928649902</v>
      </c>
      <c r="N1585">
        <v>101329</v>
      </c>
      <c r="O1585">
        <v>7.9782465472817421E-3</v>
      </c>
      <c r="P1585">
        <v>-6.82535320520401E-2</v>
      </c>
      <c r="Q1585">
        <v>-6.3410572707653046E-2</v>
      </c>
      <c r="R1585">
        <v>-5.8028608560562134E-2</v>
      </c>
      <c r="S1585">
        <v>-5.2647281438112259E-2</v>
      </c>
      <c r="T1585">
        <v>-4.7803688794374466E-2</v>
      </c>
      <c r="U1585" t="s">
        <v>102</v>
      </c>
      <c r="V1585" t="s">
        <v>84</v>
      </c>
      <c r="W1585">
        <v>76.553642272949219</v>
      </c>
    </row>
    <row r="1586" spans="1:23" x14ac:dyDescent="0.25">
      <c r="A1586" s="48" t="str">
        <f t="shared" si="24"/>
        <v>42256AllN/A_1AllSingle</v>
      </c>
      <c r="B1586" t="s">
        <v>18</v>
      </c>
      <c r="C1586" s="35">
        <v>42256</v>
      </c>
      <c r="D1586">
        <v>1</v>
      </c>
      <c r="E1586" t="s">
        <v>32</v>
      </c>
      <c r="F1586">
        <v>0.84353686614201773</v>
      </c>
      <c r="G1586">
        <v>0.85922763328501772</v>
      </c>
      <c r="H1586">
        <v>61486</v>
      </c>
      <c r="I1586">
        <v>0.83942044232560109</v>
      </c>
      <c r="J1586">
        <v>0.85744239454319038</v>
      </c>
      <c r="K1586">
        <v>40972</v>
      </c>
      <c r="L1586">
        <v>4.1164238937199116E-3</v>
      </c>
      <c r="M1586">
        <v>0.48799571394920349</v>
      </c>
      <c r="N1586">
        <v>102458</v>
      </c>
      <c r="O1586">
        <v>5.4727783426642418E-3</v>
      </c>
      <c r="P1586">
        <v>-2.8974888846278191E-3</v>
      </c>
      <c r="Q1586">
        <v>4.2459709220565856E-4</v>
      </c>
      <c r="R1586">
        <v>4.1164238937199116E-3</v>
      </c>
      <c r="S1586">
        <v>7.8078126534819603E-3</v>
      </c>
      <c r="T1586">
        <v>1.1130336672067642E-2</v>
      </c>
      <c r="U1586" t="s">
        <v>18</v>
      </c>
      <c r="V1586" t="s">
        <v>84</v>
      </c>
      <c r="W1586">
        <v>72.531730651855469</v>
      </c>
    </row>
    <row r="1587" spans="1:23" x14ac:dyDescent="0.25">
      <c r="A1587" s="48" t="str">
        <f t="shared" si="24"/>
        <v>42256AllN/A_1SmartAC-onlySingle</v>
      </c>
      <c r="B1587" t="s">
        <v>18</v>
      </c>
      <c r="C1587" s="35">
        <v>42256</v>
      </c>
      <c r="D1587">
        <v>1</v>
      </c>
      <c r="E1587" t="s">
        <v>32</v>
      </c>
      <c r="F1587">
        <v>0.84353686614201773</v>
      </c>
      <c r="G1587">
        <v>0.85922763328501772</v>
      </c>
      <c r="H1587">
        <v>61486</v>
      </c>
      <c r="I1587">
        <v>0.83942044232560109</v>
      </c>
      <c r="J1587">
        <v>0.85744239454319038</v>
      </c>
      <c r="K1587">
        <v>40972</v>
      </c>
      <c r="L1587">
        <v>4.1164238937199116E-3</v>
      </c>
      <c r="M1587">
        <v>0.48799571394920349</v>
      </c>
      <c r="N1587">
        <v>102458</v>
      </c>
      <c r="O1587">
        <v>5.4727783426642418E-3</v>
      </c>
      <c r="P1587">
        <v>-2.8974888846278191E-3</v>
      </c>
      <c r="Q1587">
        <v>4.2459709220565856E-4</v>
      </c>
      <c r="R1587">
        <v>4.1164238937199116E-3</v>
      </c>
      <c r="S1587">
        <v>7.8078126534819603E-3</v>
      </c>
      <c r="T1587">
        <v>1.1130336672067642E-2</v>
      </c>
      <c r="U1587" t="s">
        <v>102</v>
      </c>
      <c r="V1587" t="s">
        <v>84</v>
      </c>
      <c r="W1587">
        <v>72.531730651855469</v>
      </c>
    </row>
    <row r="1588" spans="1:23" x14ac:dyDescent="0.25">
      <c r="A1588" s="48" t="str">
        <f t="shared" si="24"/>
        <v>42256AllN/A_2AllSingle</v>
      </c>
      <c r="B1588" t="s">
        <v>18</v>
      </c>
      <c r="C1588" s="35">
        <v>42256</v>
      </c>
      <c r="D1588">
        <v>2</v>
      </c>
      <c r="E1588" t="s">
        <v>32</v>
      </c>
      <c r="F1588">
        <v>0.72666476396629853</v>
      </c>
      <c r="G1588">
        <v>0.74745116991210159</v>
      </c>
      <c r="H1588">
        <v>61486</v>
      </c>
      <c r="I1588">
        <v>0.71896532256828993</v>
      </c>
      <c r="J1588">
        <v>0.74810939385666264</v>
      </c>
      <c r="K1588">
        <v>40972</v>
      </c>
      <c r="L1588">
        <v>7.6994416303932667E-3</v>
      </c>
      <c r="M1588">
        <v>1.0595589876174927</v>
      </c>
      <c r="N1588">
        <v>102458</v>
      </c>
      <c r="O1588">
        <v>4.7692880034446716E-3</v>
      </c>
      <c r="P1588">
        <v>1.5871220966801047E-3</v>
      </c>
      <c r="Q1588">
        <v>4.4821752235293388E-3</v>
      </c>
      <c r="R1588">
        <v>7.6994416303932667E-3</v>
      </c>
      <c r="S1588">
        <v>1.0916326195001602E-2</v>
      </c>
      <c r="T1588">
        <v>1.3811761513352394E-2</v>
      </c>
      <c r="U1588" t="s">
        <v>18</v>
      </c>
      <c r="V1588" t="s">
        <v>84</v>
      </c>
      <c r="W1588">
        <v>70.774452209472656</v>
      </c>
    </row>
    <row r="1589" spans="1:23" x14ac:dyDescent="0.25">
      <c r="A1589" s="48" t="str">
        <f t="shared" si="24"/>
        <v>42256AllN/A_2SmartAC-onlySingle</v>
      </c>
      <c r="B1589" t="s">
        <v>18</v>
      </c>
      <c r="C1589" s="35">
        <v>42256</v>
      </c>
      <c r="D1589">
        <v>2</v>
      </c>
      <c r="E1589" t="s">
        <v>32</v>
      </c>
      <c r="F1589">
        <v>0.72666476396629853</v>
      </c>
      <c r="G1589">
        <v>0.74745116991210159</v>
      </c>
      <c r="H1589">
        <v>61486</v>
      </c>
      <c r="I1589">
        <v>0.71896532256828993</v>
      </c>
      <c r="J1589">
        <v>0.74810939385666264</v>
      </c>
      <c r="K1589">
        <v>40972</v>
      </c>
      <c r="L1589">
        <v>7.6994416303932667E-3</v>
      </c>
      <c r="M1589">
        <v>1.0595589876174927</v>
      </c>
      <c r="N1589">
        <v>102458</v>
      </c>
      <c r="O1589">
        <v>4.7692880034446716E-3</v>
      </c>
      <c r="P1589">
        <v>1.5871220966801047E-3</v>
      </c>
      <c r="Q1589">
        <v>4.4821752235293388E-3</v>
      </c>
      <c r="R1589">
        <v>7.6994416303932667E-3</v>
      </c>
      <c r="S1589">
        <v>1.0916326195001602E-2</v>
      </c>
      <c r="T1589">
        <v>1.3811761513352394E-2</v>
      </c>
      <c r="U1589" t="s">
        <v>102</v>
      </c>
      <c r="V1589" t="s">
        <v>84</v>
      </c>
      <c r="W1589">
        <v>70.774452209472656</v>
      </c>
    </row>
    <row r="1590" spans="1:23" x14ac:dyDescent="0.25">
      <c r="A1590" s="48" t="str">
        <f t="shared" si="24"/>
        <v>42256AllN/A_3AllSingle</v>
      </c>
      <c r="B1590" t="s">
        <v>18</v>
      </c>
      <c r="C1590" s="35">
        <v>42256</v>
      </c>
      <c r="D1590">
        <v>3</v>
      </c>
      <c r="E1590" t="s">
        <v>32</v>
      </c>
      <c r="F1590">
        <v>0.65048004491304734</v>
      </c>
      <c r="G1590">
        <v>0.66058611594092809</v>
      </c>
      <c r="H1590">
        <v>61486</v>
      </c>
      <c r="I1590">
        <v>0.64831096053021864</v>
      </c>
      <c r="J1590">
        <v>0.66841468341246857</v>
      </c>
      <c r="K1590">
        <v>40972</v>
      </c>
      <c r="L1590">
        <v>2.1690842695534229E-3</v>
      </c>
      <c r="M1590">
        <v>0.33345901966094971</v>
      </c>
      <c r="N1590">
        <v>102458</v>
      </c>
      <c r="O1590">
        <v>4.2428295128047466E-3</v>
      </c>
      <c r="P1590">
        <v>-3.2685259357094765E-3</v>
      </c>
      <c r="Q1590">
        <v>-6.9304363569244742E-4</v>
      </c>
      <c r="R1590">
        <v>2.1690842695534229E-3</v>
      </c>
      <c r="S1590">
        <v>5.0308727659285069E-3</v>
      </c>
      <c r="T1590">
        <v>7.6066944748163223E-3</v>
      </c>
      <c r="U1590" t="s">
        <v>18</v>
      </c>
      <c r="V1590" t="s">
        <v>84</v>
      </c>
      <c r="W1590">
        <v>70.136146545410156</v>
      </c>
    </row>
    <row r="1591" spans="1:23" x14ac:dyDescent="0.25">
      <c r="A1591" s="48" t="str">
        <f t="shared" si="24"/>
        <v>42256AllN/A_3SmartAC-onlySingle</v>
      </c>
      <c r="B1591" t="s">
        <v>18</v>
      </c>
      <c r="C1591" s="35">
        <v>42256</v>
      </c>
      <c r="D1591">
        <v>3</v>
      </c>
      <c r="E1591" t="s">
        <v>32</v>
      </c>
      <c r="F1591">
        <v>0.65048004491304734</v>
      </c>
      <c r="G1591">
        <v>0.66058611594092809</v>
      </c>
      <c r="H1591">
        <v>61486</v>
      </c>
      <c r="I1591">
        <v>0.64831096053021864</v>
      </c>
      <c r="J1591">
        <v>0.66841468341246857</v>
      </c>
      <c r="K1591">
        <v>40972</v>
      </c>
      <c r="L1591">
        <v>2.1690842695534229E-3</v>
      </c>
      <c r="M1591">
        <v>0.33345901966094971</v>
      </c>
      <c r="N1591">
        <v>102458</v>
      </c>
      <c r="O1591">
        <v>4.2428295128047466E-3</v>
      </c>
      <c r="P1591">
        <v>-3.2685259357094765E-3</v>
      </c>
      <c r="Q1591">
        <v>-6.9304363569244742E-4</v>
      </c>
      <c r="R1591">
        <v>2.1690842695534229E-3</v>
      </c>
      <c r="S1591">
        <v>5.0308727659285069E-3</v>
      </c>
      <c r="T1591">
        <v>7.6066944748163223E-3</v>
      </c>
      <c r="U1591" t="s">
        <v>102</v>
      </c>
      <c r="V1591" t="s">
        <v>84</v>
      </c>
      <c r="W1591">
        <v>70.136146545410156</v>
      </c>
    </row>
    <row r="1592" spans="1:23" x14ac:dyDescent="0.25">
      <c r="A1592" s="48" t="str">
        <f t="shared" si="24"/>
        <v>42256AllN/A_4AllSingle</v>
      </c>
      <c r="B1592" t="s">
        <v>18</v>
      </c>
      <c r="C1592" s="35">
        <v>42256</v>
      </c>
      <c r="D1592">
        <v>4</v>
      </c>
      <c r="E1592" t="s">
        <v>32</v>
      </c>
      <c r="F1592">
        <v>0.60928992413294325</v>
      </c>
      <c r="G1592">
        <v>0.59128301194881216</v>
      </c>
      <c r="H1592">
        <v>61486</v>
      </c>
      <c r="I1592">
        <v>0.60595170491321326</v>
      </c>
      <c r="J1592">
        <v>0.59772947951957756</v>
      </c>
      <c r="K1592">
        <v>40972</v>
      </c>
      <c r="L1592">
        <v>3.3382191322743893E-3</v>
      </c>
      <c r="M1592">
        <v>0.54788684844970703</v>
      </c>
      <c r="N1592">
        <v>102458</v>
      </c>
      <c r="O1592">
        <v>3.7955520674586296E-3</v>
      </c>
      <c r="P1592">
        <v>-1.5261603984981775E-3</v>
      </c>
      <c r="Q1592">
        <v>7.7781564323231578E-4</v>
      </c>
      <c r="R1592">
        <v>3.3382191322743893E-3</v>
      </c>
      <c r="S1592">
        <v>5.8983191847801208E-3</v>
      </c>
      <c r="T1592">
        <v>8.2025984302163124E-3</v>
      </c>
      <c r="U1592" t="s">
        <v>18</v>
      </c>
      <c r="V1592" t="s">
        <v>84</v>
      </c>
      <c r="W1592">
        <v>68.328361511230469</v>
      </c>
    </row>
    <row r="1593" spans="1:23" x14ac:dyDescent="0.25">
      <c r="A1593" s="48" t="str">
        <f t="shared" si="24"/>
        <v>42256AllN/A_4SmartAC-onlySingle</v>
      </c>
      <c r="B1593" t="s">
        <v>18</v>
      </c>
      <c r="C1593" s="35">
        <v>42256</v>
      </c>
      <c r="D1593">
        <v>4</v>
      </c>
      <c r="E1593" t="s">
        <v>32</v>
      </c>
      <c r="F1593">
        <v>0.60928992413294325</v>
      </c>
      <c r="G1593">
        <v>0.59128301194881216</v>
      </c>
      <c r="H1593">
        <v>61486</v>
      </c>
      <c r="I1593">
        <v>0.60595170491321326</v>
      </c>
      <c r="J1593">
        <v>0.59772947951957756</v>
      </c>
      <c r="K1593">
        <v>40972</v>
      </c>
      <c r="L1593">
        <v>3.3382191322743893E-3</v>
      </c>
      <c r="M1593">
        <v>0.54788684844970703</v>
      </c>
      <c r="N1593">
        <v>102458</v>
      </c>
      <c r="O1593">
        <v>3.7955520674586296E-3</v>
      </c>
      <c r="P1593">
        <v>-1.5261603984981775E-3</v>
      </c>
      <c r="Q1593">
        <v>7.7781564323231578E-4</v>
      </c>
      <c r="R1593">
        <v>3.3382191322743893E-3</v>
      </c>
      <c r="S1593">
        <v>5.8983191847801208E-3</v>
      </c>
      <c r="T1593">
        <v>8.2025984302163124E-3</v>
      </c>
      <c r="U1593" t="s">
        <v>102</v>
      </c>
      <c r="V1593" t="s">
        <v>84</v>
      </c>
      <c r="W1593">
        <v>68.328361511230469</v>
      </c>
    </row>
    <row r="1594" spans="1:23" x14ac:dyDescent="0.25">
      <c r="A1594" s="48" t="str">
        <f t="shared" si="24"/>
        <v>42256AllN/A_5AllSingle</v>
      </c>
      <c r="B1594" t="s">
        <v>18</v>
      </c>
      <c r="C1594" s="35">
        <v>42256</v>
      </c>
      <c r="D1594">
        <v>5</v>
      </c>
      <c r="E1594" t="s">
        <v>32</v>
      </c>
      <c r="F1594">
        <v>0.59718726677234313</v>
      </c>
      <c r="G1594">
        <v>0.55981253613836968</v>
      </c>
      <c r="H1594">
        <v>61486</v>
      </c>
      <c r="I1594">
        <v>0.59251370616681376</v>
      </c>
      <c r="J1594">
        <v>0.57118674255185053</v>
      </c>
      <c r="K1594">
        <v>40972</v>
      </c>
      <c r="L1594">
        <v>4.6735606156289577E-3</v>
      </c>
      <c r="M1594">
        <v>0.78259551525115967</v>
      </c>
      <c r="N1594">
        <v>102458</v>
      </c>
      <c r="O1594">
        <v>3.6138335708528757E-3</v>
      </c>
      <c r="P1594">
        <v>4.207151141599752E-5</v>
      </c>
      <c r="Q1594">
        <v>2.2357406560331583E-3</v>
      </c>
      <c r="R1594">
        <v>4.6735606156289577E-3</v>
      </c>
      <c r="S1594">
        <v>7.1110911667346954E-3</v>
      </c>
      <c r="T1594">
        <v>9.3050496652722359E-3</v>
      </c>
      <c r="U1594" t="s">
        <v>18</v>
      </c>
      <c r="V1594" t="s">
        <v>84</v>
      </c>
      <c r="W1594">
        <v>67.28253173828125</v>
      </c>
    </row>
    <row r="1595" spans="1:23" x14ac:dyDescent="0.25">
      <c r="A1595" s="48" t="str">
        <f t="shared" si="24"/>
        <v>42256AllN/A_5SmartAC-onlySingle</v>
      </c>
      <c r="B1595" t="s">
        <v>18</v>
      </c>
      <c r="C1595" s="35">
        <v>42256</v>
      </c>
      <c r="D1595">
        <v>5</v>
      </c>
      <c r="E1595" t="s">
        <v>32</v>
      </c>
      <c r="F1595">
        <v>0.59718726677234313</v>
      </c>
      <c r="G1595">
        <v>0.55981253613836968</v>
      </c>
      <c r="H1595">
        <v>61486</v>
      </c>
      <c r="I1595">
        <v>0.59251370616681376</v>
      </c>
      <c r="J1595">
        <v>0.57118674255185053</v>
      </c>
      <c r="K1595">
        <v>40972</v>
      </c>
      <c r="L1595">
        <v>4.6735606156289577E-3</v>
      </c>
      <c r="M1595">
        <v>0.78259551525115967</v>
      </c>
      <c r="N1595">
        <v>102458</v>
      </c>
      <c r="O1595">
        <v>3.6138335708528757E-3</v>
      </c>
      <c r="P1595">
        <v>4.207151141599752E-5</v>
      </c>
      <c r="Q1595">
        <v>2.2357406560331583E-3</v>
      </c>
      <c r="R1595">
        <v>4.6735606156289577E-3</v>
      </c>
      <c r="S1595">
        <v>7.1110911667346954E-3</v>
      </c>
      <c r="T1595">
        <v>9.3050496652722359E-3</v>
      </c>
      <c r="U1595" t="s">
        <v>102</v>
      </c>
      <c r="V1595" t="s">
        <v>84</v>
      </c>
      <c r="W1595">
        <v>67.28253173828125</v>
      </c>
    </row>
    <row r="1596" spans="1:23" x14ac:dyDescent="0.25">
      <c r="A1596" s="48" t="str">
        <f t="shared" si="24"/>
        <v>42256AllN/A_6AllSingle</v>
      </c>
      <c r="B1596" t="s">
        <v>18</v>
      </c>
      <c r="C1596" s="35">
        <v>42256</v>
      </c>
      <c r="D1596">
        <v>6</v>
      </c>
      <c r="E1596" t="s">
        <v>32</v>
      </c>
      <c r="F1596">
        <v>0.62902140010475505</v>
      </c>
      <c r="G1596">
        <v>0.57504334911784849</v>
      </c>
      <c r="H1596">
        <v>61486</v>
      </c>
      <c r="I1596">
        <v>0.62427169217694967</v>
      </c>
      <c r="J1596">
        <v>0.59063114534657601</v>
      </c>
      <c r="K1596">
        <v>40972</v>
      </c>
      <c r="L1596">
        <v>4.7497078776359558E-3</v>
      </c>
      <c r="M1596">
        <v>0.75509482622146606</v>
      </c>
      <c r="N1596">
        <v>102458</v>
      </c>
      <c r="O1596">
        <v>3.7272353656589985E-3</v>
      </c>
      <c r="P1596">
        <v>-2.71169665211346E-5</v>
      </c>
      <c r="Q1596">
        <v>2.2353895474225283E-3</v>
      </c>
      <c r="R1596">
        <v>4.7497078776359558E-3</v>
      </c>
      <c r="S1596">
        <v>7.2637279517948627E-3</v>
      </c>
      <c r="T1596">
        <v>9.5265330746769905E-3</v>
      </c>
      <c r="U1596" t="s">
        <v>18</v>
      </c>
      <c r="V1596" t="s">
        <v>84</v>
      </c>
      <c r="W1596">
        <v>67.118446350097656</v>
      </c>
    </row>
    <row r="1597" spans="1:23" x14ac:dyDescent="0.25">
      <c r="A1597" s="48" t="str">
        <f t="shared" si="24"/>
        <v>42256AllN/A_6SmartAC-onlySingle</v>
      </c>
      <c r="B1597" t="s">
        <v>18</v>
      </c>
      <c r="C1597" s="35">
        <v>42256</v>
      </c>
      <c r="D1597">
        <v>6</v>
      </c>
      <c r="E1597" t="s">
        <v>32</v>
      </c>
      <c r="F1597">
        <v>0.62902140010475505</v>
      </c>
      <c r="G1597">
        <v>0.57504334911784849</v>
      </c>
      <c r="H1597">
        <v>61486</v>
      </c>
      <c r="I1597">
        <v>0.62427169217694967</v>
      </c>
      <c r="J1597">
        <v>0.59063114534657601</v>
      </c>
      <c r="K1597">
        <v>40972</v>
      </c>
      <c r="L1597">
        <v>4.7497078776359558E-3</v>
      </c>
      <c r="M1597">
        <v>0.75509482622146606</v>
      </c>
      <c r="N1597">
        <v>102458</v>
      </c>
      <c r="O1597">
        <v>3.7272353656589985E-3</v>
      </c>
      <c r="P1597">
        <v>-2.71169665211346E-5</v>
      </c>
      <c r="Q1597">
        <v>2.2353895474225283E-3</v>
      </c>
      <c r="R1597">
        <v>4.7497078776359558E-3</v>
      </c>
      <c r="S1597">
        <v>7.2637279517948627E-3</v>
      </c>
      <c r="T1597">
        <v>9.5265330746769905E-3</v>
      </c>
      <c r="U1597" t="s">
        <v>102</v>
      </c>
      <c r="V1597" t="s">
        <v>84</v>
      </c>
      <c r="W1597">
        <v>67.118446350097656</v>
      </c>
    </row>
    <row r="1598" spans="1:23" x14ac:dyDescent="0.25">
      <c r="A1598" s="48" t="str">
        <f t="shared" si="24"/>
        <v>42256AllN/A_7AllSingle</v>
      </c>
      <c r="B1598" t="s">
        <v>18</v>
      </c>
      <c r="C1598" s="35">
        <v>42256</v>
      </c>
      <c r="D1598">
        <v>7</v>
      </c>
      <c r="E1598" t="s">
        <v>32</v>
      </c>
      <c r="F1598">
        <v>0.72065389356778953</v>
      </c>
      <c r="G1598">
        <v>0.65074039442875109</v>
      </c>
      <c r="H1598">
        <v>61486</v>
      </c>
      <c r="I1598">
        <v>0.71273952422949693</v>
      </c>
      <c r="J1598">
        <v>0.64805833896762755</v>
      </c>
      <c r="K1598">
        <v>40972</v>
      </c>
      <c r="L1598">
        <v>7.9143689945340157E-3</v>
      </c>
      <c r="M1598">
        <v>1.0982205867767334</v>
      </c>
      <c r="N1598">
        <v>102458</v>
      </c>
      <c r="O1598">
        <v>4.1397525928914547E-3</v>
      </c>
      <c r="P1598">
        <v>2.6088620070368052E-3</v>
      </c>
      <c r="Q1598">
        <v>5.1217745058238506E-3</v>
      </c>
      <c r="R1598">
        <v>7.9143689945340157E-3</v>
      </c>
      <c r="S1598">
        <v>1.0706632398068905E-2</v>
      </c>
      <c r="T1598">
        <v>1.321987621486187E-2</v>
      </c>
      <c r="U1598" t="s">
        <v>18</v>
      </c>
      <c r="V1598" t="s">
        <v>84</v>
      </c>
      <c r="W1598">
        <v>68.886711120605469</v>
      </c>
    </row>
    <row r="1599" spans="1:23" x14ac:dyDescent="0.25">
      <c r="A1599" s="48" t="str">
        <f t="shared" si="24"/>
        <v>42256AllN/A_7SmartAC-onlySingle</v>
      </c>
      <c r="B1599" t="s">
        <v>18</v>
      </c>
      <c r="C1599" s="35">
        <v>42256</v>
      </c>
      <c r="D1599">
        <v>7</v>
      </c>
      <c r="E1599" t="s">
        <v>32</v>
      </c>
      <c r="F1599">
        <v>0.72065389356778953</v>
      </c>
      <c r="G1599">
        <v>0.65074039442875109</v>
      </c>
      <c r="H1599">
        <v>61486</v>
      </c>
      <c r="I1599">
        <v>0.71273952422949693</v>
      </c>
      <c r="J1599">
        <v>0.64805833896762755</v>
      </c>
      <c r="K1599">
        <v>40972</v>
      </c>
      <c r="L1599">
        <v>7.9143689945340157E-3</v>
      </c>
      <c r="M1599">
        <v>1.0982205867767334</v>
      </c>
      <c r="N1599">
        <v>102458</v>
      </c>
      <c r="O1599">
        <v>4.1397525928914547E-3</v>
      </c>
      <c r="P1599">
        <v>2.6088620070368052E-3</v>
      </c>
      <c r="Q1599">
        <v>5.1217745058238506E-3</v>
      </c>
      <c r="R1599">
        <v>7.9143689945340157E-3</v>
      </c>
      <c r="S1599">
        <v>1.0706632398068905E-2</v>
      </c>
      <c r="T1599">
        <v>1.321987621486187E-2</v>
      </c>
      <c r="U1599" t="s">
        <v>102</v>
      </c>
      <c r="V1599" t="s">
        <v>84</v>
      </c>
      <c r="W1599">
        <v>68.886711120605469</v>
      </c>
    </row>
    <row r="1600" spans="1:23" x14ac:dyDescent="0.25">
      <c r="A1600" s="48" t="str">
        <f t="shared" si="24"/>
        <v>42256AllN/A_8AllSingle</v>
      </c>
      <c r="B1600" t="s">
        <v>18</v>
      </c>
      <c r="C1600" s="35">
        <v>42256</v>
      </c>
      <c r="D1600">
        <v>8</v>
      </c>
      <c r="E1600" t="s">
        <v>32</v>
      </c>
      <c r="F1600">
        <v>0.75141395543384182</v>
      </c>
      <c r="G1600">
        <v>0.68939917788985505</v>
      </c>
      <c r="H1600">
        <v>61486</v>
      </c>
      <c r="I1600">
        <v>0.74452407856234859</v>
      </c>
      <c r="J1600">
        <v>0.68590622839302184</v>
      </c>
      <c r="K1600">
        <v>40972</v>
      </c>
      <c r="L1600">
        <v>6.8898769095540047E-3</v>
      </c>
      <c r="M1600">
        <v>0.91692161560058594</v>
      </c>
      <c r="N1600">
        <v>102458</v>
      </c>
      <c r="O1600">
        <v>4.3831956572830677E-3</v>
      </c>
      <c r="P1600">
        <v>1.2723733671009541E-3</v>
      </c>
      <c r="Q1600">
        <v>3.9330609142780304E-3</v>
      </c>
      <c r="R1600">
        <v>6.8898769095540047E-3</v>
      </c>
      <c r="S1600">
        <v>9.8463427275419235E-3</v>
      </c>
      <c r="T1600">
        <v>1.2507380917668343E-2</v>
      </c>
      <c r="U1600" t="s">
        <v>18</v>
      </c>
      <c r="V1600" t="s">
        <v>84</v>
      </c>
      <c r="W1600">
        <v>74.225227355957031</v>
      </c>
    </row>
    <row r="1601" spans="1:23" x14ac:dyDescent="0.25">
      <c r="A1601" s="48" t="str">
        <f t="shared" si="24"/>
        <v>42256AllN/A_8SmartAC-onlySingle</v>
      </c>
      <c r="B1601" t="s">
        <v>18</v>
      </c>
      <c r="C1601" s="35">
        <v>42256</v>
      </c>
      <c r="D1601">
        <v>8</v>
      </c>
      <c r="E1601" t="s">
        <v>32</v>
      </c>
      <c r="F1601">
        <v>0.75141395543384182</v>
      </c>
      <c r="G1601">
        <v>0.68939917788985505</v>
      </c>
      <c r="H1601">
        <v>61486</v>
      </c>
      <c r="I1601">
        <v>0.74452407856234859</v>
      </c>
      <c r="J1601">
        <v>0.68590622839302184</v>
      </c>
      <c r="K1601">
        <v>40972</v>
      </c>
      <c r="L1601">
        <v>6.8898769095540047E-3</v>
      </c>
      <c r="M1601">
        <v>0.91692161560058594</v>
      </c>
      <c r="N1601">
        <v>102458</v>
      </c>
      <c r="O1601">
        <v>4.3831956572830677E-3</v>
      </c>
      <c r="P1601">
        <v>1.2723733671009541E-3</v>
      </c>
      <c r="Q1601">
        <v>3.9330609142780304E-3</v>
      </c>
      <c r="R1601">
        <v>6.8898769095540047E-3</v>
      </c>
      <c r="S1601">
        <v>9.8463427275419235E-3</v>
      </c>
      <c r="T1601">
        <v>1.2507380917668343E-2</v>
      </c>
      <c r="U1601" t="s">
        <v>102</v>
      </c>
      <c r="V1601" t="s">
        <v>84</v>
      </c>
      <c r="W1601">
        <v>74.225227355957031</v>
      </c>
    </row>
    <row r="1602" spans="1:23" x14ac:dyDescent="0.25">
      <c r="A1602" s="48" t="str">
        <f t="shared" ref="A1602:A1665" si="25">CONCATENATE(C1602,B1602,E1602,"_",D1602,U1602,V1602)</f>
        <v>42256AllN/A_9AllSingle</v>
      </c>
      <c r="B1602" t="s">
        <v>18</v>
      </c>
      <c r="C1602" s="35">
        <v>42256</v>
      </c>
      <c r="D1602">
        <v>9</v>
      </c>
      <c r="E1602" t="s">
        <v>32</v>
      </c>
      <c r="F1602">
        <v>0.67570430723016806</v>
      </c>
      <c r="G1602">
        <v>0.75704658164035599</v>
      </c>
      <c r="H1602">
        <v>61486</v>
      </c>
      <c r="I1602">
        <v>0.67513161935428267</v>
      </c>
      <c r="J1602">
        <v>0.74806123591114071</v>
      </c>
      <c r="K1602">
        <v>40972</v>
      </c>
      <c r="L1602">
        <v>5.7268788805231452E-4</v>
      </c>
      <c r="M1602">
        <v>8.4754213690757751E-2</v>
      </c>
      <c r="N1602">
        <v>102458</v>
      </c>
      <c r="O1602">
        <v>4.7936560586094856E-3</v>
      </c>
      <c r="P1602">
        <v>-5.5708615109324455E-3</v>
      </c>
      <c r="Q1602">
        <v>-2.6610165368765593E-3</v>
      </c>
      <c r="R1602">
        <v>5.7268788805231452E-4</v>
      </c>
      <c r="S1602">
        <v>3.8060089573264122E-3</v>
      </c>
      <c r="T1602">
        <v>6.7162374034523964E-3</v>
      </c>
      <c r="U1602" t="s">
        <v>18</v>
      </c>
      <c r="V1602" t="s">
        <v>84</v>
      </c>
      <c r="W1602">
        <v>80.482833862304688</v>
      </c>
    </row>
    <row r="1603" spans="1:23" x14ac:dyDescent="0.25">
      <c r="A1603" s="48" t="str">
        <f t="shared" si="25"/>
        <v>42256AllN/A_9SmartAC-onlySingle</v>
      </c>
      <c r="B1603" t="s">
        <v>18</v>
      </c>
      <c r="C1603" s="35">
        <v>42256</v>
      </c>
      <c r="D1603">
        <v>9</v>
      </c>
      <c r="E1603" t="s">
        <v>32</v>
      </c>
      <c r="F1603">
        <v>0.67570430723016806</v>
      </c>
      <c r="G1603">
        <v>0.75704658164035599</v>
      </c>
      <c r="H1603">
        <v>61486</v>
      </c>
      <c r="I1603">
        <v>0.67513161935428267</v>
      </c>
      <c r="J1603">
        <v>0.74806123591114071</v>
      </c>
      <c r="K1603">
        <v>40972</v>
      </c>
      <c r="L1603">
        <v>5.7268788805231452E-4</v>
      </c>
      <c r="M1603">
        <v>8.4754213690757751E-2</v>
      </c>
      <c r="N1603">
        <v>102458</v>
      </c>
      <c r="O1603">
        <v>4.7936560586094856E-3</v>
      </c>
      <c r="P1603">
        <v>-5.5708615109324455E-3</v>
      </c>
      <c r="Q1603">
        <v>-2.6610165368765593E-3</v>
      </c>
      <c r="R1603">
        <v>5.7268788805231452E-4</v>
      </c>
      <c r="S1603">
        <v>3.8060089573264122E-3</v>
      </c>
      <c r="T1603">
        <v>6.7162374034523964E-3</v>
      </c>
      <c r="U1603" t="s">
        <v>102</v>
      </c>
      <c r="V1603" t="s">
        <v>84</v>
      </c>
      <c r="W1603">
        <v>80.482833862304688</v>
      </c>
    </row>
    <row r="1604" spans="1:23" x14ac:dyDescent="0.25">
      <c r="A1604" s="48" t="str">
        <f t="shared" si="25"/>
        <v>42256AllN/A_10AllSingle</v>
      </c>
      <c r="B1604" t="s">
        <v>18</v>
      </c>
      <c r="C1604" s="35">
        <v>42256</v>
      </c>
      <c r="D1604">
        <v>10</v>
      </c>
      <c r="E1604" t="s">
        <v>32</v>
      </c>
      <c r="F1604">
        <v>0.63113577340133142</v>
      </c>
      <c r="G1604">
        <v>0.92901829976193473</v>
      </c>
      <c r="H1604">
        <v>61486</v>
      </c>
      <c r="I1604">
        <v>0.64144567236866856</v>
      </c>
      <c r="J1604">
        <v>0.91847192797391708</v>
      </c>
      <c r="K1604">
        <v>40972</v>
      </c>
      <c r="L1604">
        <v>-1.0309899225831032E-2</v>
      </c>
      <c r="M1604">
        <v>-1.6335469484329224</v>
      </c>
      <c r="N1604">
        <v>102458</v>
      </c>
      <c r="O1604">
        <v>5.8844182640314102E-3</v>
      </c>
      <c r="P1604">
        <v>-1.7851369455456734E-2</v>
      </c>
      <c r="Q1604">
        <v>-1.4279410243034363E-2</v>
      </c>
      <c r="R1604">
        <v>-1.0309899225831032E-2</v>
      </c>
      <c r="S1604">
        <v>-6.3408589921891689E-3</v>
      </c>
      <c r="T1604">
        <v>-2.7684287633746862E-3</v>
      </c>
      <c r="U1604" t="s">
        <v>18</v>
      </c>
      <c r="V1604" t="s">
        <v>84</v>
      </c>
      <c r="W1604">
        <v>86.035438537597656</v>
      </c>
    </row>
    <row r="1605" spans="1:23" x14ac:dyDescent="0.25">
      <c r="A1605" s="48" t="str">
        <f t="shared" si="25"/>
        <v>42256AllN/A_10SmartAC-onlySingle</v>
      </c>
      <c r="B1605" t="s">
        <v>18</v>
      </c>
      <c r="C1605" s="35">
        <v>42256</v>
      </c>
      <c r="D1605">
        <v>10</v>
      </c>
      <c r="E1605" t="s">
        <v>32</v>
      </c>
      <c r="F1605">
        <v>0.63113577340133142</v>
      </c>
      <c r="G1605">
        <v>0.92901829976193473</v>
      </c>
      <c r="H1605">
        <v>61486</v>
      </c>
      <c r="I1605">
        <v>0.64144567236866856</v>
      </c>
      <c r="J1605">
        <v>0.91847192797391708</v>
      </c>
      <c r="K1605">
        <v>40972</v>
      </c>
      <c r="L1605">
        <v>-1.0309899225831032E-2</v>
      </c>
      <c r="M1605">
        <v>-1.6335469484329224</v>
      </c>
      <c r="N1605">
        <v>102458</v>
      </c>
      <c r="O1605">
        <v>5.8844182640314102E-3</v>
      </c>
      <c r="P1605">
        <v>-1.7851369455456734E-2</v>
      </c>
      <c r="Q1605">
        <v>-1.4279410243034363E-2</v>
      </c>
      <c r="R1605">
        <v>-1.0309899225831032E-2</v>
      </c>
      <c r="S1605">
        <v>-6.3408589921891689E-3</v>
      </c>
      <c r="T1605">
        <v>-2.7684287633746862E-3</v>
      </c>
      <c r="U1605" t="s">
        <v>102</v>
      </c>
      <c r="V1605" t="s">
        <v>84</v>
      </c>
      <c r="W1605">
        <v>86.035438537597656</v>
      </c>
    </row>
    <row r="1606" spans="1:23" x14ac:dyDescent="0.25">
      <c r="A1606" s="48" t="str">
        <f t="shared" si="25"/>
        <v>42256AllN/A_11AllSingle</v>
      </c>
      <c r="B1606" t="s">
        <v>18</v>
      </c>
      <c r="C1606" s="35">
        <v>42256</v>
      </c>
      <c r="D1606">
        <v>11</v>
      </c>
      <c r="E1606" t="s">
        <v>32</v>
      </c>
      <c r="F1606">
        <v>0.64218451598969029</v>
      </c>
      <c r="G1606">
        <v>1.1530736956264866</v>
      </c>
      <c r="H1606">
        <v>61486</v>
      </c>
      <c r="I1606">
        <v>0.6594785047423245</v>
      </c>
      <c r="J1606">
        <v>1.138229349758088</v>
      </c>
      <c r="K1606">
        <v>40972</v>
      </c>
      <c r="L1606">
        <v>-1.7293989658355713E-2</v>
      </c>
      <c r="M1606">
        <v>-2.6929936408996582</v>
      </c>
      <c r="N1606">
        <v>102458</v>
      </c>
      <c r="O1606">
        <v>7.2969077154994011E-3</v>
      </c>
      <c r="P1606">
        <v>-2.6645706966519356E-2</v>
      </c>
      <c r="Q1606">
        <v>-2.221633680164814E-2</v>
      </c>
      <c r="R1606">
        <v>-1.7293989658355713E-2</v>
      </c>
      <c r="S1606">
        <v>-1.2372225522994995E-2</v>
      </c>
      <c r="T1606">
        <v>-7.94227235019207E-3</v>
      </c>
      <c r="U1606" t="s">
        <v>18</v>
      </c>
      <c r="V1606" t="s">
        <v>84</v>
      </c>
      <c r="W1606">
        <v>90.448623657226563</v>
      </c>
    </row>
    <row r="1607" spans="1:23" x14ac:dyDescent="0.25">
      <c r="A1607" s="48" t="str">
        <f t="shared" si="25"/>
        <v>42256AllN/A_11SmartAC-onlySingle</v>
      </c>
      <c r="B1607" t="s">
        <v>18</v>
      </c>
      <c r="C1607" s="35">
        <v>42256</v>
      </c>
      <c r="D1607">
        <v>11</v>
      </c>
      <c r="E1607" t="s">
        <v>32</v>
      </c>
      <c r="F1607">
        <v>0.64218451598969029</v>
      </c>
      <c r="G1607">
        <v>1.1530736956264866</v>
      </c>
      <c r="H1607">
        <v>61486</v>
      </c>
      <c r="I1607">
        <v>0.6594785047423245</v>
      </c>
      <c r="J1607">
        <v>1.138229349758088</v>
      </c>
      <c r="K1607">
        <v>40972</v>
      </c>
      <c r="L1607">
        <v>-1.7293989658355713E-2</v>
      </c>
      <c r="M1607">
        <v>-2.6929936408996582</v>
      </c>
      <c r="N1607">
        <v>102458</v>
      </c>
      <c r="O1607">
        <v>7.2969077154994011E-3</v>
      </c>
      <c r="P1607">
        <v>-2.6645706966519356E-2</v>
      </c>
      <c r="Q1607">
        <v>-2.221633680164814E-2</v>
      </c>
      <c r="R1607">
        <v>-1.7293989658355713E-2</v>
      </c>
      <c r="S1607">
        <v>-1.2372225522994995E-2</v>
      </c>
      <c r="T1607">
        <v>-7.94227235019207E-3</v>
      </c>
      <c r="U1607" t="s">
        <v>102</v>
      </c>
      <c r="V1607" t="s">
        <v>84</v>
      </c>
      <c r="W1607">
        <v>90.448623657226563</v>
      </c>
    </row>
    <row r="1608" spans="1:23" x14ac:dyDescent="0.25">
      <c r="A1608" s="48" t="str">
        <f t="shared" si="25"/>
        <v>42256AllN/A_12AllSingle</v>
      </c>
      <c r="B1608" t="s">
        <v>18</v>
      </c>
      <c r="C1608" s="35">
        <v>42256</v>
      </c>
      <c r="D1608">
        <v>12</v>
      </c>
      <c r="E1608" t="s">
        <v>32</v>
      </c>
      <c r="F1608">
        <v>0.75282268621401915</v>
      </c>
      <c r="G1608">
        <v>1.3805504122961363</v>
      </c>
      <c r="H1608">
        <v>61486</v>
      </c>
      <c r="I1608">
        <v>0.76957709987458656</v>
      </c>
      <c r="J1608">
        <v>1.3579052886359964</v>
      </c>
      <c r="K1608">
        <v>40972</v>
      </c>
      <c r="L1608">
        <v>-1.6754413023591042E-2</v>
      </c>
      <c r="M1608">
        <v>-2.2255458831787109</v>
      </c>
      <c r="N1608">
        <v>102458</v>
      </c>
      <c r="O1608">
        <v>8.7178945541381836E-3</v>
      </c>
      <c r="P1608">
        <v>-2.792726643383503E-2</v>
      </c>
      <c r="Q1608">
        <v>-2.2635329514741898E-2</v>
      </c>
      <c r="R1608">
        <v>-1.6754413023591042E-2</v>
      </c>
      <c r="S1608">
        <v>-1.0874193161725998E-2</v>
      </c>
      <c r="T1608">
        <v>-5.5815591476857662E-3</v>
      </c>
      <c r="U1608" t="s">
        <v>18</v>
      </c>
      <c r="V1608" t="s">
        <v>84</v>
      </c>
      <c r="W1608">
        <v>94.497871398925781</v>
      </c>
    </row>
    <row r="1609" spans="1:23" x14ac:dyDescent="0.25">
      <c r="A1609" s="48" t="str">
        <f t="shared" si="25"/>
        <v>42256AllN/A_12SmartAC-onlySingle</v>
      </c>
      <c r="B1609" t="s">
        <v>18</v>
      </c>
      <c r="C1609" s="35">
        <v>42256</v>
      </c>
      <c r="D1609">
        <v>12</v>
      </c>
      <c r="E1609" t="s">
        <v>32</v>
      </c>
      <c r="F1609">
        <v>0.75282268621401915</v>
      </c>
      <c r="G1609">
        <v>1.3805504122961363</v>
      </c>
      <c r="H1609">
        <v>61486</v>
      </c>
      <c r="I1609">
        <v>0.76957709987458656</v>
      </c>
      <c r="J1609">
        <v>1.3579052886359964</v>
      </c>
      <c r="K1609">
        <v>40972</v>
      </c>
      <c r="L1609">
        <v>-1.6754413023591042E-2</v>
      </c>
      <c r="M1609">
        <v>-2.2255458831787109</v>
      </c>
      <c r="N1609">
        <v>102458</v>
      </c>
      <c r="O1609">
        <v>8.7178945541381836E-3</v>
      </c>
      <c r="P1609">
        <v>-2.792726643383503E-2</v>
      </c>
      <c r="Q1609">
        <v>-2.2635329514741898E-2</v>
      </c>
      <c r="R1609">
        <v>-1.6754413023591042E-2</v>
      </c>
      <c r="S1609">
        <v>-1.0874193161725998E-2</v>
      </c>
      <c r="T1609">
        <v>-5.5815591476857662E-3</v>
      </c>
      <c r="U1609" t="s">
        <v>102</v>
      </c>
      <c r="V1609" t="s">
        <v>84</v>
      </c>
      <c r="W1609">
        <v>94.497871398925781</v>
      </c>
    </row>
    <row r="1610" spans="1:23" x14ac:dyDescent="0.25">
      <c r="A1610" s="48" t="str">
        <f t="shared" si="25"/>
        <v>42256AllN/A_13AllSingle</v>
      </c>
      <c r="B1610" t="s">
        <v>18</v>
      </c>
      <c r="C1610" s="35">
        <v>42256</v>
      </c>
      <c r="D1610">
        <v>13</v>
      </c>
      <c r="E1610" t="s">
        <v>32</v>
      </c>
      <c r="F1610">
        <v>0.97725631991776241</v>
      </c>
      <c r="G1610">
        <v>1.5961584885010622</v>
      </c>
      <c r="H1610">
        <v>61486</v>
      </c>
      <c r="I1610">
        <v>0.99317547850806331</v>
      </c>
      <c r="J1610">
        <v>1.5806363993943671</v>
      </c>
      <c r="K1610">
        <v>40972</v>
      </c>
      <c r="L1610">
        <v>-1.5919158235192299E-2</v>
      </c>
      <c r="M1610">
        <v>-1.6289645433425903</v>
      </c>
      <c r="N1610">
        <v>102458</v>
      </c>
      <c r="O1610">
        <v>1.0119996033608913E-2</v>
      </c>
      <c r="P1610">
        <v>-2.8888944536447525E-2</v>
      </c>
      <c r="Q1610">
        <v>-2.2745905444025993E-2</v>
      </c>
      <c r="R1610">
        <v>-1.5919158235192299E-2</v>
      </c>
      <c r="S1610">
        <v>-9.0932212769985199E-3</v>
      </c>
      <c r="T1610">
        <v>-2.9493712354451418E-3</v>
      </c>
      <c r="U1610" t="s">
        <v>18</v>
      </c>
      <c r="V1610" t="s">
        <v>84</v>
      </c>
      <c r="W1610">
        <v>97.7186279296875</v>
      </c>
    </row>
    <row r="1611" spans="1:23" x14ac:dyDescent="0.25">
      <c r="A1611" s="48" t="str">
        <f t="shared" si="25"/>
        <v>42256AllN/A_13SmartAC-onlySingle</v>
      </c>
      <c r="B1611" t="s">
        <v>18</v>
      </c>
      <c r="C1611" s="35">
        <v>42256</v>
      </c>
      <c r="D1611">
        <v>13</v>
      </c>
      <c r="E1611" t="s">
        <v>32</v>
      </c>
      <c r="F1611">
        <v>0.97725631991776241</v>
      </c>
      <c r="G1611">
        <v>1.5961584885010622</v>
      </c>
      <c r="H1611">
        <v>61486</v>
      </c>
      <c r="I1611">
        <v>0.99317547850806331</v>
      </c>
      <c r="J1611">
        <v>1.5806363993943671</v>
      </c>
      <c r="K1611">
        <v>40972</v>
      </c>
      <c r="L1611">
        <v>-1.5919158235192299E-2</v>
      </c>
      <c r="M1611">
        <v>-1.6289645433425903</v>
      </c>
      <c r="N1611">
        <v>102458</v>
      </c>
      <c r="O1611">
        <v>1.0119996033608913E-2</v>
      </c>
      <c r="P1611">
        <v>-2.8888944536447525E-2</v>
      </c>
      <c r="Q1611">
        <v>-2.2745905444025993E-2</v>
      </c>
      <c r="R1611">
        <v>-1.5919158235192299E-2</v>
      </c>
      <c r="S1611">
        <v>-9.0932212769985199E-3</v>
      </c>
      <c r="T1611">
        <v>-2.9493712354451418E-3</v>
      </c>
      <c r="U1611" t="s">
        <v>102</v>
      </c>
      <c r="V1611" t="s">
        <v>84</v>
      </c>
      <c r="W1611">
        <v>97.7186279296875</v>
      </c>
    </row>
    <row r="1612" spans="1:23" x14ac:dyDescent="0.25">
      <c r="A1612" s="48" t="str">
        <f t="shared" si="25"/>
        <v>42256AllN/A_14AllSingle</v>
      </c>
      <c r="B1612" t="s">
        <v>18</v>
      </c>
      <c r="C1612" s="35">
        <v>42256</v>
      </c>
      <c r="D1612">
        <v>14</v>
      </c>
      <c r="E1612" t="s">
        <v>32</v>
      </c>
      <c r="F1612">
        <v>1.3052635121626637</v>
      </c>
      <c r="G1612">
        <v>1.7859294336783238</v>
      </c>
      <c r="H1612">
        <v>61486</v>
      </c>
      <c r="I1612">
        <v>1.3166436181453207</v>
      </c>
      <c r="J1612">
        <v>1.76913556003973</v>
      </c>
      <c r="K1612">
        <v>40972</v>
      </c>
      <c r="L1612">
        <v>-1.1380106210708618E-2</v>
      </c>
      <c r="M1612">
        <v>-0.87186270952224731</v>
      </c>
      <c r="N1612">
        <v>102458</v>
      </c>
      <c r="O1612">
        <v>1.1325372382998466E-2</v>
      </c>
      <c r="P1612">
        <v>-2.5894703343510628E-2</v>
      </c>
      <c r="Q1612">
        <v>-1.9019976258277893E-2</v>
      </c>
      <c r="R1612">
        <v>-1.1380106210708618E-2</v>
      </c>
      <c r="S1612">
        <v>-3.7411425728350878E-3</v>
      </c>
      <c r="T1612">
        <v>3.1344909220933914E-3</v>
      </c>
      <c r="U1612" t="s">
        <v>18</v>
      </c>
      <c r="V1612" t="s">
        <v>84</v>
      </c>
      <c r="W1612">
        <v>99.981361389160156</v>
      </c>
    </row>
    <row r="1613" spans="1:23" x14ac:dyDescent="0.25">
      <c r="A1613" s="48" t="str">
        <f t="shared" si="25"/>
        <v>42256AllN/A_14SmartAC-onlySingle</v>
      </c>
      <c r="B1613" t="s">
        <v>18</v>
      </c>
      <c r="C1613" s="35">
        <v>42256</v>
      </c>
      <c r="D1613">
        <v>14</v>
      </c>
      <c r="E1613" t="s">
        <v>32</v>
      </c>
      <c r="F1613">
        <v>1.3052635121626637</v>
      </c>
      <c r="G1613">
        <v>1.7859294336783238</v>
      </c>
      <c r="H1613">
        <v>61486</v>
      </c>
      <c r="I1613">
        <v>1.3166436181453207</v>
      </c>
      <c r="J1613">
        <v>1.76913556003973</v>
      </c>
      <c r="K1613">
        <v>40972</v>
      </c>
      <c r="L1613">
        <v>-1.1380106210708618E-2</v>
      </c>
      <c r="M1613">
        <v>-0.87186270952224731</v>
      </c>
      <c r="N1613">
        <v>102458</v>
      </c>
      <c r="O1613">
        <v>1.1325372382998466E-2</v>
      </c>
      <c r="P1613">
        <v>-2.5894703343510628E-2</v>
      </c>
      <c r="Q1613">
        <v>-1.9019976258277893E-2</v>
      </c>
      <c r="R1613">
        <v>-1.1380106210708618E-2</v>
      </c>
      <c r="S1613">
        <v>-3.7411425728350878E-3</v>
      </c>
      <c r="T1613">
        <v>3.1344909220933914E-3</v>
      </c>
      <c r="U1613" t="s">
        <v>102</v>
      </c>
      <c r="V1613" t="s">
        <v>84</v>
      </c>
      <c r="W1613">
        <v>99.981361389160156</v>
      </c>
    </row>
    <row r="1614" spans="1:23" x14ac:dyDescent="0.25">
      <c r="A1614" s="48" t="str">
        <f t="shared" si="25"/>
        <v>42256AllN/A_15AllSingle</v>
      </c>
      <c r="B1614" t="s">
        <v>18</v>
      </c>
      <c r="C1614" s="35">
        <v>42256</v>
      </c>
      <c r="D1614">
        <v>15</v>
      </c>
      <c r="E1614" t="s">
        <v>32</v>
      </c>
      <c r="F1614">
        <v>1.69665755685717</v>
      </c>
      <c r="G1614">
        <v>1.9131514220126651</v>
      </c>
      <c r="H1614">
        <v>61486</v>
      </c>
      <c r="I1614">
        <v>1.7140621955641235</v>
      </c>
      <c r="J1614">
        <v>1.8992060032177642</v>
      </c>
      <c r="K1614">
        <v>40972</v>
      </c>
      <c r="L1614">
        <v>-1.7404638230800629E-2</v>
      </c>
      <c r="M1614">
        <v>-1.0258191823959351</v>
      </c>
      <c r="N1614">
        <v>102458</v>
      </c>
      <c r="O1614">
        <v>1.2147570960223675E-2</v>
      </c>
      <c r="P1614">
        <v>-3.2972965389490128E-2</v>
      </c>
      <c r="Q1614">
        <v>-2.5599146261811256E-2</v>
      </c>
      <c r="R1614">
        <v>-1.7404638230800629E-2</v>
      </c>
      <c r="S1614">
        <v>-9.2111015692353249E-3</v>
      </c>
      <c r="T1614">
        <v>-1.8363113049417734E-3</v>
      </c>
      <c r="U1614" t="s">
        <v>18</v>
      </c>
      <c r="V1614" t="s">
        <v>84</v>
      </c>
      <c r="W1614">
        <v>101.16110992431641</v>
      </c>
    </row>
    <row r="1615" spans="1:23" x14ac:dyDescent="0.25">
      <c r="A1615" s="48" t="str">
        <f t="shared" si="25"/>
        <v>42256AllN/A_15SmartAC-onlySingle</v>
      </c>
      <c r="B1615" t="s">
        <v>18</v>
      </c>
      <c r="C1615" s="35">
        <v>42256</v>
      </c>
      <c r="D1615">
        <v>15</v>
      </c>
      <c r="E1615" t="s">
        <v>32</v>
      </c>
      <c r="F1615">
        <v>1.69665755685717</v>
      </c>
      <c r="G1615">
        <v>1.9131514220126651</v>
      </c>
      <c r="H1615">
        <v>61486</v>
      </c>
      <c r="I1615">
        <v>1.7140621955641235</v>
      </c>
      <c r="J1615">
        <v>1.8992060032177642</v>
      </c>
      <c r="K1615">
        <v>40972</v>
      </c>
      <c r="L1615">
        <v>-1.7404638230800629E-2</v>
      </c>
      <c r="M1615">
        <v>-1.0258191823959351</v>
      </c>
      <c r="N1615">
        <v>102458</v>
      </c>
      <c r="O1615">
        <v>1.2147570960223675E-2</v>
      </c>
      <c r="P1615">
        <v>-3.2972965389490128E-2</v>
      </c>
      <c r="Q1615">
        <v>-2.5599146261811256E-2</v>
      </c>
      <c r="R1615">
        <v>-1.7404638230800629E-2</v>
      </c>
      <c r="S1615">
        <v>-9.2111015692353249E-3</v>
      </c>
      <c r="T1615">
        <v>-1.8363113049417734E-3</v>
      </c>
      <c r="U1615" t="s">
        <v>102</v>
      </c>
      <c r="V1615" t="s">
        <v>84</v>
      </c>
      <c r="W1615">
        <v>101.16110992431641</v>
      </c>
    </row>
    <row r="1616" spans="1:23" x14ac:dyDescent="0.25">
      <c r="A1616" s="48" t="str">
        <f t="shared" si="25"/>
        <v>42256AllN/A_16AllSingle</v>
      </c>
      <c r="B1616" t="s">
        <v>18</v>
      </c>
      <c r="C1616" s="35">
        <v>42256</v>
      </c>
      <c r="D1616">
        <v>16</v>
      </c>
      <c r="E1616" t="s">
        <v>32</v>
      </c>
      <c r="F1616">
        <v>2.12894379806816</v>
      </c>
      <c r="G1616">
        <v>1.9830154659261978</v>
      </c>
      <c r="H1616">
        <v>61486</v>
      </c>
      <c r="I1616">
        <v>1.9901768120953816</v>
      </c>
      <c r="J1616">
        <v>1.8604073781011079</v>
      </c>
      <c r="K1616">
        <v>40972</v>
      </c>
      <c r="L1616">
        <v>0.13876698911190033</v>
      </c>
      <c r="M1616">
        <v>6.5181140899658203</v>
      </c>
      <c r="N1616">
        <v>102458</v>
      </c>
      <c r="O1616">
        <v>1.2183199636638165E-2</v>
      </c>
      <c r="P1616">
        <v>0.12315300107002258</v>
      </c>
      <c r="Q1616">
        <v>0.13054844737052917</v>
      </c>
      <c r="R1616">
        <v>0.13876698911190033</v>
      </c>
      <c r="S1616">
        <v>0.14698456227779388</v>
      </c>
      <c r="T1616">
        <v>0.15438097715377808</v>
      </c>
      <c r="U1616" t="s">
        <v>18</v>
      </c>
      <c r="V1616" t="s">
        <v>84</v>
      </c>
      <c r="W1616">
        <v>101.45446014404297</v>
      </c>
    </row>
    <row r="1617" spans="1:23" x14ac:dyDescent="0.25">
      <c r="A1617" s="48" t="str">
        <f t="shared" si="25"/>
        <v>42256AllN/A_16SmartAC-onlySingle</v>
      </c>
      <c r="B1617" t="s">
        <v>18</v>
      </c>
      <c r="C1617" s="35">
        <v>42256</v>
      </c>
      <c r="D1617">
        <v>16</v>
      </c>
      <c r="E1617" t="s">
        <v>32</v>
      </c>
      <c r="F1617">
        <v>2.12894379806816</v>
      </c>
      <c r="G1617">
        <v>1.9830154659261978</v>
      </c>
      <c r="H1617">
        <v>61486</v>
      </c>
      <c r="I1617">
        <v>1.9901768120953816</v>
      </c>
      <c r="J1617">
        <v>1.8604073781011079</v>
      </c>
      <c r="K1617">
        <v>40972</v>
      </c>
      <c r="L1617">
        <v>0.13876698911190033</v>
      </c>
      <c r="M1617">
        <v>6.5181140899658203</v>
      </c>
      <c r="N1617">
        <v>102458</v>
      </c>
      <c r="O1617">
        <v>1.2183199636638165E-2</v>
      </c>
      <c r="P1617">
        <v>0.12315300107002258</v>
      </c>
      <c r="Q1617">
        <v>0.13054844737052917</v>
      </c>
      <c r="R1617">
        <v>0.13876698911190033</v>
      </c>
      <c r="S1617">
        <v>0.14698456227779388</v>
      </c>
      <c r="T1617">
        <v>0.15438097715377808</v>
      </c>
      <c r="U1617" t="s">
        <v>102</v>
      </c>
      <c r="V1617" t="s">
        <v>84</v>
      </c>
      <c r="W1617">
        <v>101.45446014404297</v>
      </c>
    </row>
    <row r="1618" spans="1:23" x14ac:dyDescent="0.25">
      <c r="A1618" s="48" t="str">
        <f t="shared" si="25"/>
        <v>42256AllN/A_17AllSingle</v>
      </c>
      <c r="B1618" t="s">
        <v>18</v>
      </c>
      <c r="C1618" s="35">
        <v>42256</v>
      </c>
      <c r="D1618">
        <v>17</v>
      </c>
      <c r="E1618" t="s">
        <v>32</v>
      </c>
      <c r="F1618">
        <v>2.5056497370366695</v>
      </c>
      <c r="G1618">
        <v>1.9885748255498401</v>
      </c>
      <c r="H1618">
        <v>61486</v>
      </c>
      <c r="I1618">
        <v>1.9774610392639851</v>
      </c>
      <c r="J1618">
        <v>1.6262755032337908</v>
      </c>
      <c r="K1618">
        <v>40972</v>
      </c>
      <c r="L1618">
        <v>0.52818870544433594</v>
      </c>
      <c r="M1618">
        <v>21.079910278320313</v>
      </c>
      <c r="N1618">
        <v>102458</v>
      </c>
      <c r="O1618">
        <v>1.135187316685915E-2</v>
      </c>
      <c r="P1618">
        <v>0.51364016532897949</v>
      </c>
      <c r="Q1618">
        <v>0.52053093910217285</v>
      </c>
      <c r="R1618">
        <v>0.52818870544433594</v>
      </c>
      <c r="S1618">
        <v>0.53584551811218262</v>
      </c>
      <c r="T1618">
        <v>0.54273724555969238</v>
      </c>
      <c r="U1618" t="s">
        <v>18</v>
      </c>
      <c r="V1618" t="s">
        <v>84</v>
      </c>
      <c r="W1618">
        <v>100.45649719238281</v>
      </c>
    </row>
    <row r="1619" spans="1:23" x14ac:dyDescent="0.25">
      <c r="A1619" s="48" t="str">
        <f t="shared" si="25"/>
        <v>42256AllN/A_17SmartAC-onlySingle</v>
      </c>
      <c r="B1619" t="s">
        <v>18</v>
      </c>
      <c r="C1619" s="35">
        <v>42256</v>
      </c>
      <c r="D1619">
        <v>17</v>
      </c>
      <c r="E1619" t="s">
        <v>32</v>
      </c>
      <c r="F1619">
        <v>2.5056497370366695</v>
      </c>
      <c r="G1619">
        <v>1.9885748255498401</v>
      </c>
      <c r="H1619">
        <v>61486</v>
      </c>
      <c r="I1619">
        <v>1.9774610392639851</v>
      </c>
      <c r="J1619">
        <v>1.6262755032337908</v>
      </c>
      <c r="K1619">
        <v>40972</v>
      </c>
      <c r="L1619">
        <v>0.52818870544433594</v>
      </c>
      <c r="M1619">
        <v>21.079910278320313</v>
      </c>
      <c r="N1619">
        <v>102458</v>
      </c>
      <c r="O1619">
        <v>1.135187316685915E-2</v>
      </c>
      <c r="P1619">
        <v>0.51364016532897949</v>
      </c>
      <c r="Q1619">
        <v>0.52053093910217285</v>
      </c>
      <c r="R1619">
        <v>0.52818870544433594</v>
      </c>
      <c r="S1619">
        <v>0.53584551811218262</v>
      </c>
      <c r="T1619">
        <v>0.54273724555969238</v>
      </c>
      <c r="U1619" t="s">
        <v>102</v>
      </c>
      <c r="V1619" t="s">
        <v>84</v>
      </c>
      <c r="W1619">
        <v>100.45649719238281</v>
      </c>
    </row>
    <row r="1620" spans="1:23" x14ac:dyDescent="0.25">
      <c r="A1620" s="48" t="str">
        <f t="shared" si="25"/>
        <v>42256AllN/A_18AllSingle</v>
      </c>
      <c r="B1620" t="s">
        <v>18</v>
      </c>
      <c r="C1620" s="35">
        <v>42256</v>
      </c>
      <c r="D1620">
        <v>18</v>
      </c>
      <c r="E1620" t="s">
        <v>32</v>
      </c>
      <c r="F1620">
        <v>2.7539716548851816</v>
      </c>
      <c r="G1620">
        <v>1.959805829446958</v>
      </c>
      <c r="H1620">
        <v>61486</v>
      </c>
      <c r="I1620">
        <v>2.1591620626146226</v>
      </c>
      <c r="J1620">
        <v>1.5627489313251488</v>
      </c>
      <c r="K1620">
        <v>40972</v>
      </c>
      <c r="L1620">
        <v>0.59480959177017212</v>
      </c>
      <c r="M1620">
        <v>21.598247528076172</v>
      </c>
      <c r="N1620">
        <v>102458</v>
      </c>
      <c r="O1620">
        <v>1.1048668064177036E-2</v>
      </c>
      <c r="P1620">
        <v>0.58064961433410645</v>
      </c>
      <c r="Q1620">
        <v>0.58735638856887817</v>
      </c>
      <c r="R1620">
        <v>0.59480959177017212</v>
      </c>
      <c r="S1620">
        <v>0.60226190090179443</v>
      </c>
      <c r="T1620">
        <v>0.60896956920623779</v>
      </c>
      <c r="U1620" t="s">
        <v>18</v>
      </c>
      <c r="V1620" t="s">
        <v>84</v>
      </c>
      <c r="W1620">
        <v>98.067741394042969</v>
      </c>
    </row>
    <row r="1621" spans="1:23" x14ac:dyDescent="0.25">
      <c r="A1621" s="48" t="str">
        <f t="shared" si="25"/>
        <v>42256AllN/A_18SmartAC-onlySingle</v>
      </c>
      <c r="B1621" t="s">
        <v>18</v>
      </c>
      <c r="C1621" s="35">
        <v>42256</v>
      </c>
      <c r="D1621">
        <v>18</v>
      </c>
      <c r="E1621" t="s">
        <v>32</v>
      </c>
      <c r="F1621">
        <v>2.7539716548851816</v>
      </c>
      <c r="G1621">
        <v>1.959805829446958</v>
      </c>
      <c r="H1621">
        <v>61486</v>
      </c>
      <c r="I1621">
        <v>2.1591620626146226</v>
      </c>
      <c r="J1621">
        <v>1.5627489313251488</v>
      </c>
      <c r="K1621">
        <v>40972</v>
      </c>
      <c r="L1621">
        <v>0.59480959177017212</v>
      </c>
      <c r="M1621">
        <v>21.598247528076172</v>
      </c>
      <c r="N1621">
        <v>102458</v>
      </c>
      <c r="O1621">
        <v>1.1048668064177036E-2</v>
      </c>
      <c r="P1621">
        <v>0.58064961433410645</v>
      </c>
      <c r="Q1621">
        <v>0.58735638856887817</v>
      </c>
      <c r="R1621">
        <v>0.59480959177017212</v>
      </c>
      <c r="S1621">
        <v>0.60226190090179443</v>
      </c>
      <c r="T1621">
        <v>0.60896956920623779</v>
      </c>
      <c r="U1621" t="s">
        <v>102</v>
      </c>
      <c r="V1621" t="s">
        <v>84</v>
      </c>
      <c r="W1621">
        <v>98.067741394042969</v>
      </c>
    </row>
    <row r="1622" spans="1:23" x14ac:dyDescent="0.25">
      <c r="A1622" s="48" t="str">
        <f t="shared" si="25"/>
        <v>42256AllN/A_19AllSingle</v>
      </c>
      <c r="B1622" t="s">
        <v>18</v>
      </c>
      <c r="C1622" s="35">
        <v>42256</v>
      </c>
      <c r="D1622">
        <v>19</v>
      </c>
      <c r="E1622" t="s">
        <v>32</v>
      </c>
      <c r="F1622">
        <v>2.814735928807758</v>
      </c>
      <c r="G1622">
        <v>1.9055754823241862</v>
      </c>
      <c r="H1622">
        <v>61486</v>
      </c>
      <c r="I1622">
        <v>2.2595879693242127</v>
      </c>
      <c r="J1622">
        <v>1.5036466891238225</v>
      </c>
      <c r="K1622">
        <v>40972</v>
      </c>
      <c r="L1622">
        <v>0.55514794588088989</v>
      </c>
      <c r="M1622">
        <v>19.72291374206543</v>
      </c>
      <c r="N1622">
        <v>102458</v>
      </c>
      <c r="O1622">
        <v>1.0688335634768009E-2</v>
      </c>
      <c r="P1622">
        <v>0.54144978523254395</v>
      </c>
      <c r="Q1622">
        <v>0.54793781042098999</v>
      </c>
      <c r="R1622">
        <v>0.55514794588088989</v>
      </c>
      <c r="S1622">
        <v>0.56235724687576294</v>
      </c>
      <c r="T1622">
        <v>0.56884610652923584</v>
      </c>
      <c r="U1622" t="s">
        <v>18</v>
      </c>
      <c r="V1622" t="s">
        <v>84</v>
      </c>
      <c r="W1622">
        <v>92.715911865234375</v>
      </c>
    </row>
    <row r="1623" spans="1:23" x14ac:dyDescent="0.25">
      <c r="A1623" s="48" t="str">
        <f t="shared" si="25"/>
        <v>42256AllN/A_19SmartAC-onlySingle</v>
      </c>
      <c r="B1623" t="s">
        <v>18</v>
      </c>
      <c r="C1623" s="35">
        <v>42256</v>
      </c>
      <c r="D1623">
        <v>19</v>
      </c>
      <c r="E1623" t="s">
        <v>32</v>
      </c>
      <c r="F1623">
        <v>2.814735928807758</v>
      </c>
      <c r="G1623">
        <v>1.9055754823241862</v>
      </c>
      <c r="H1623">
        <v>61486</v>
      </c>
      <c r="I1623">
        <v>2.2595879693242127</v>
      </c>
      <c r="J1623">
        <v>1.5036466891238225</v>
      </c>
      <c r="K1623">
        <v>40972</v>
      </c>
      <c r="L1623">
        <v>0.55514794588088989</v>
      </c>
      <c r="M1623">
        <v>19.72291374206543</v>
      </c>
      <c r="N1623">
        <v>102458</v>
      </c>
      <c r="O1623">
        <v>1.0688335634768009E-2</v>
      </c>
      <c r="P1623">
        <v>0.54144978523254395</v>
      </c>
      <c r="Q1623">
        <v>0.54793781042098999</v>
      </c>
      <c r="R1623">
        <v>0.55514794588088989</v>
      </c>
      <c r="S1623">
        <v>0.56235724687576294</v>
      </c>
      <c r="T1623">
        <v>0.56884610652923584</v>
      </c>
      <c r="U1623" t="s">
        <v>102</v>
      </c>
      <c r="V1623" t="s">
        <v>84</v>
      </c>
      <c r="W1623">
        <v>92.715911865234375</v>
      </c>
    </row>
    <row r="1624" spans="1:23" x14ac:dyDescent="0.25">
      <c r="A1624" s="48" t="str">
        <f t="shared" si="25"/>
        <v>42256AllN/A_20AllSingle</v>
      </c>
      <c r="B1624" t="s">
        <v>18</v>
      </c>
      <c r="C1624" s="35">
        <v>42256</v>
      </c>
      <c r="D1624">
        <v>20</v>
      </c>
      <c r="E1624" t="s">
        <v>32</v>
      </c>
      <c r="F1624">
        <v>2.6334264085353691</v>
      </c>
      <c r="G1624">
        <v>1.8096225383759388</v>
      </c>
      <c r="H1624">
        <v>61486</v>
      </c>
      <c r="I1624">
        <v>2.9458522732061616</v>
      </c>
      <c r="J1624">
        <v>1.9068916435161454</v>
      </c>
      <c r="K1624">
        <v>40972</v>
      </c>
      <c r="L1624">
        <v>-0.31242585182189941</v>
      </c>
      <c r="M1624">
        <v>-11.86385440826416</v>
      </c>
      <c r="N1624">
        <v>102458</v>
      </c>
      <c r="O1624">
        <v>1.1916757561266422E-2</v>
      </c>
      <c r="P1624">
        <v>-0.32769837975502014</v>
      </c>
      <c r="Q1624">
        <v>-0.32046467065811157</v>
      </c>
      <c r="R1624">
        <v>-0.31242585182189941</v>
      </c>
      <c r="S1624">
        <v>-0.30438798666000366</v>
      </c>
      <c r="T1624">
        <v>-0.29715332388877869</v>
      </c>
      <c r="U1624" t="s">
        <v>18</v>
      </c>
      <c r="V1624" t="s">
        <v>84</v>
      </c>
      <c r="W1624">
        <v>87.507659912109375</v>
      </c>
    </row>
    <row r="1625" spans="1:23" x14ac:dyDescent="0.25">
      <c r="A1625" s="48" t="str">
        <f t="shared" si="25"/>
        <v>42256AllN/A_20SmartAC-onlySingle</v>
      </c>
      <c r="B1625" t="s">
        <v>18</v>
      </c>
      <c r="C1625" s="35">
        <v>42256</v>
      </c>
      <c r="D1625">
        <v>20</v>
      </c>
      <c r="E1625" t="s">
        <v>32</v>
      </c>
      <c r="F1625">
        <v>2.6334264085353691</v>
      </c>
      <c r="G1625">
        <v>1.8096225383759388</v>
      </c>
      <c r="H1625">
        <v>61486</v>
      </c>
      <c r="I1625">
        <v>2.9458522732061616</v>
      </c>
      <c r="J1625">
        <v>1.9068916435161454</v>
      </c>
      <c r="K1625">
        <v>40972</v>
      </c>
      <c r="L1625">
        <v>-0.31242585182189941</v>
      </c>
      <c r="M1625">
        <v>-11.86385440826416</v>
      </c>
      <c r="N1625">
        <v>102458</v>
      </c>
      <c r="O1625">
        <v>1.1916757561266422E-2</v>
      </c>
      <c r="P1625">
        <v>-0.32769837975502014</v>
      </c>
      <c r="Q1625">
        <v>-0.32046467065811157</v>
      </c>
      <c r="R1625">
        <v>-0.31242585182189941</v>
      </c>
      <c r="S1625">
        <v>-0.30438798666000366</v>
      </c>
      <c r="T1625">
        <v>-0.29715332388877869</v>
      </c>
      <c r="U1625" t="s">
        <v>102</v>
      </c>
      <c r="V1625" t="s">
        <v>84</v>
      </c>
      <c r="W1625">
        <v>87.507659912109375</v>
      </c>
    </row>
    <row r="1626" spans="1:23" x14ac:dyDescent="0.25">
      <c r="A1626" s="48" t="str">
        <f t="shared" si="25"/>
        <v>42256AllN/A_21AllSingle</v>
      </c>
      <c r="B1626" t="s">
        <v>18</v>
      </c>
      <c r="C1626" s="35">
        <v>42256</v>
      </c>
      <c r="D1626">
        <v>21</v>
      </c>
      <c r="E1626" t="s">
        <v>32</v>
      </c>
      <c r="F1626">
        <v>2.4032507872630613</v>
      </c>
      <c r="G1626">
        <v>1.7125531493338566</v>
      </c>
      <c r="H1626">
        <v>61486</v>
      </c>
      <c r="I1626">
        <v>2.7189687398621354</v>
      </c>
      <c r="J1626">
        <v>1.8786325461032549</v>
      </c>
      <c r="K1626">
        <v>40972</v>
      </c>
      <c r="L1626">
        <v>-0.31571796536445618</v>
      </c>
      <c r="M1626">
        <v>-13.137120246887207</v>
      </c>
      <c r="N1626">
        <v>102458</v>
      </c>
      <c r="O1626">
        <v>1.1568821035325527E-2</v>
      </c>
      <c r="P1626">
        <v>-0.33054456114768982</v>
      </c>
      <c r="Q1626">
        <v>-0.32352206110954285</v>
      </c>
      <c r="R1626">
        <v>-0.31571796536445618</v>
      </c>
      <c r="S1626">
        <v>-0.30791479349136353</v>
      </c>
      <c r="T1626">
        <v>-0.30089136958122253</v>
      </c>
      <c r="U1626" t="s">
        <v>18</v>
      </c>
      <c r="V1626" t="s">
        <v>84</v>
      </c>
      <c r="W1626">
        <v>84.501510620117188</v>
      </c>
    </row>
    <row r="1627" spans="1:23" x14ac:dyDescent="0.25">
      <c r="A1627" s="48" t="str">
        <f t="shared" si="25"/>
        <v>42256AllN/A_21SmartAC-onlySingle</v>
      </c>
      <c r="B1627" t="s">
        <v>18</v>
      </c>
      <c r="C1627" s="35">
        <v>42256</v>
      </c>
      <c r="D1627">
        <v>21</v>
      </c>
      <c r="E1627" t="s">
        <v>32</v>
      </c>
      <c r="F1627">
        <v>2.4032507872630613</v>
      </c>
      <c r="G1627">
        <v>1.7125531493338566</v>
      </c>
      <c r="H1627">
        <v>61486</v>
      </c>
      <c r="I1627">
        <v>2.7189687398621354</v>
      </c>
      <c r="J1627">
        <v>1.8786325461032549</v>
      </c>
      <c r="K1627">
        <v>40972</v>
      </c>
      <c r="L1627">
        <v>-0.31571796536445618</v>
      </c>
      <c r="M1627">
        <v>-13.137120246887207</v>
      </c>
      <c r="N1627">
        <v>102458</v>
      </c>
      <c r="O1627">
        <v>1.1568821035325527E-2</v>
      </c>
      <c r="P1627">
        <v>-0.33054456114768982</v>
      </c>
      <c r="Q1627">
        <v>-0.32352206110954285</v>
      </c>
      <c r="R1627">
        <v>-0.31571796536445618</v>
      </c>
      <c r="S1627">
        <v>-0.30791479349136353</v>
      </c>
      <c r="T1627">
        <v>-0.30089136958122253</v>
      </c>
      <c r="U1627" t="s">
        <v>102</v>
      </c>
      <c r="V1627" t="s">
        <v>84</v>
      </c>
      <c r="W1627">
        <v>84.501510620117188</v>
      </c>
    </row>
    <row r="1628" spans="1:23" x14ac:dyDescent="0.25">
      <c r="A1628" s="48" t="str">
        <f t="shared" si="25"/>
        <v>42256AllN/A_22AllSingle</v>
      </c>
      <c r="B1628" t="s">
        <v>18</v>
      </c>
      <c r="C1628" s="35">
        <v>42256</v>
      </c>
      <c r="D1628">
        <v>22</v>
      </c>
      <c r="E1628" t="s">
        <v>32</v>
      </c>
      <c r="F1628">
        <v>2.0441047938156407</v>
      </c>
      <c r="G1628">
        <v>1.5555076844032416</v>
      </c>
      <c r="H1628">
        <v>61486</v>
      </c>
      <c r="I1628">
        <v>2.222739012587009</v>
      </c>
      <c r="J1628">
        <v>1.6789847867178307</v>
      </c>
      <c r="K1628">
        <v>40972</v>
      </c>
      <c r="L1628">
        <v>-0.17863421142101288</v>
      </c>
      <c r="M1628">
        <v>-8.7389955520629883</v>
      </c>
      <c r="N1628">
        <v>102458</v>
      </c>
      <c r="O1628">
        <v>1.0399756953120232E-2</v>
      </c>
      <c r="P1628">
        <v>-0.19196254014968872</v>
      </c>
      <c r="Q1628">
        <v>-0.18564967811107635</v>
      </c>
      <c r="R1628">
        <v>-0.17863421142101288</v>
      </c>
      <c r="S1628">
        <v>-0.17161957919597626</v>
      </c>
      <c r="T1628">
        <v>-0.16530588269233704</v>
      </c>
      <c r="U1628" t="s">
        <v>18</v>
      </c>
      <c r="V1628" t="s">
        <v>84</v>
      </c>
      <c r="W1628">
        <v>81.47454833984375</v>
      </c>
    </row>
    <row r="1629" spans="1:23" x14ac:dyDescent="0.25">
      <c r="A1629" s="48" t="str">
        <f t="shared" si="25"/>
        <v>42256AllN/A_22SmartAC-onlySingle</v>
      </c>
      <c r="B1629" t="s">
        <v>18</v>
      </c>
      <c r="C1629" s="35">
        <v>42256</v>
      </c>
      <c r="D1629">
        <v>22</v>
      </c>
      <c r="E1629" t="s">
        <v>32</v>
      </c>
      <c r="F1629">
        <v>2.0441047938156407</v>
      </c>
      <c r="G1629">
        <v>1.5555076844032416</v>
      </c>
      <c r="H1629">
        <v>61486</v>
      </c>
      <c r="I1629">
        <v>2.222739012587009</v>
      </c>
      <c r="J1629">
        <v>1.6789847867178307</v>
      </c>
      <c r="K1629">
        <v>40972</v>
      </c>
      <c r="L1629">
        <v>-0.17863421142101288</v>
      </c>
      <c r="M1629">
        <v>-8.7389955520629883</v>
      </c>
      <c r="N1629">
        <v>102458</v>
      </c>
      <c r="O1629">
        <v>1.0399756953120232E-2</v>
      </c>
      <c r="P1629">
        <v>-0.19196254014968872</v>
      </c>
      <c r="Q1629">
        <v>-0.18564967811107635</v>
      </c>
      <c r="R1629">
        <v>-0.17863421142101288</v>
      </c>
      <c r="S1629">
        <v>-0.17161957919597626</v>
      </c>
      <c r="T1629">
        <v>-0.16530588269233704</v>
      </c>
      <c r="U1629" t="s">
        <v>102</v>
      </c>
      <c r="V1629" t="s">
        <v>84</v>
      </c>
      <c r="W1629">
        <v>81.47454833984375</v>
      </c>
    </row>
    <row r="1630" spans="1:23" x14ac:dyDescent="0.25">
      <c r="A1630" s="48" t="str">
        <f t="shared" si="25"/>
        <v>42256AllN/A_23AllSingle</v>
      </c>
      <c r="B1630" t="s">
        <v>18</v>
      </c>
      <c r="C1630" s="35">
        <v>42256</v>
      </c>
      <c r="D1630">
        <v>23</v>
      </c>
      <c r="E1630" t="s">
        <v>32</v>
      </c>
      <c r="F1630">
        <v>1.5995294886287457</v>
      </c>
      <c r="G1630">
        <v>1.3601509858123859</v>
      </c>
      <c r="H1630">
        <v>61486</v>
      </c>
      <c r="I1630">
        <v>1.6893386533533605</v>
      </c>
      <c r="J1630">
        <v>1.4351315101466402</v>
      </c>
      <c r="K1630">
        <v>40972</v>
      </c>
      <c r="L1630">
        <v>-8.980916440486908E-2</v>
      </c>
      <c r="M1630">
        <v>-5.6147236824035645</v>
      </c>
      <c r="N1630">
        <v>102458</v>
      </c>
      <c r="O1630">
        <v>8.9641986414790154E-3</v>
      </c>
      <c r="P1630">
        <v>-0.10129768401384354</v>
      </c>
      <c r="Q1630">
        <v>-9.5856234431266785E-2</v>
      </c>
      <c r="R1630">
        <v>-8.980916440486908E-2</v>
      </c>
      <c r="S1630">
        <v>-8.3762809634208679E-2</v>
      </c>
      <c r="T1630">
        <v>-7.8320644795894623E-2</v>
      </c>
      <c r="U1630" t="s">
        <v>18</v>
      </c>
      <c r="V1630" t="s">
        <v>84</v>
      </c>
      <c r="W1630">
        <v>79.160652160644531</v>
      </c>
    </row>
    <row r="1631" spans="1:23" x14ac:dyDescent="0.25">
      <c r="A1631" s="48" t="str">
        <f t="shared" si="25"/>
        <v>42256AllN/A_23SmartAC-onlySingle</v>
      </c>
      <c r="B1631" t="s">
        <v>18</v>
      </c>
      <c r="C1631" s="35">
        <v>42256</v>
      </c>
      <c r="D1631">
        <v>23</v>
      </c>
      <c r="E1631" t="s">
        <v>32</v>
      </c>
      <c r="F1631">
        <v>1.5995294886287457</v>
      </c>
      <c r="G1631">
        <v>1.3601509858123859</v>
      </c>
      <c r="H1631">
        <v>61486</v>
      </c>
      <c r="I1631">
        <v>1.6893386533533605</v>
      </c>
      <c r="J1631">
        <v>1.4351315101466402</v>
      </c>
      <c r="K1631">
        <v>40972</v>
      </c>
      <c r="L1631">
        <v>-8.980916440486908E-2</v>
      </c>
      <c r="M1631">
        <v>-5.6147236824035645</v>
      </c>
      <c r="N1631">
        <v>102458</v>
      </c>
      <c r="O1631">
        <v>8.9641986414790154E-3</v>
      </c>
      <c r="P1631">
        <v>-0.10129768401384354</v>
      </c>
      <c r="Q1631">
        <v>-9.5856234431266785E-2</v>
      </c>
      <c r="R1631">
        <v>-8.980916440486908E-2</v>
      </c>
      <c r="S1631">
        <v>-8.3762809634208679E-2</v>
      </c>
      <c r="T1631">
        <v>-7.8320644795894623E-2</v>
      </c>
      <c r="U1631" t="s">
        <v>102</v>
      </c>
      <c r="V1631" t="s">
        <v>84</v>
      </c>
      <c r="W1631">
        <v>79.160652160644531</v>
      </c>
    </row>
    <row r="1632" spans="1:23" x14ac:dyDescent="0.25">
      <c r="A1632" s="48" t="str">
        <f t="shared" si="25"/>
        <v>42256AllN/A_24AllSingle</v>
      </c>
      <c r="B1632" t="s">
        <v>18</v>
      </c>
      <c r="C1632" s="35">
        <v>42256</v>
      </c>
      <c r="D1632">
        <v>24</v>
      </c>
      <c r="E1632" t="s">
        <v>32</v>
      </c>
      <c r="F1632">
        <v>1.2396282631967745</v>
      </c>
      <c r="G1632">
        <v>1.1685022031252856</v>
      </c>
      <c r="H1632">
        <v>61486</v>
      </c>
      <c r="I1632">
        <v>1.2838305050176366</v>
      </c>
      <c r="J1632">
        <v>1.2098891175171582</v>
      </c>
      <c r="K1632">
        <v>40972</v>
      </c>
      <c r="L1632">
        <v>-4.420224204659462E-2</v>
      </c>
      <c r="M1632">
        <v>-3.5657658576965332</v>
      </c>
      <c r="N1632">
        <v>102458</v>
      </c>
      <c r="O1632">
        <v>7.6114553958177567E-3</v>
      </c>
      <c r="P1632">
        <v>-5.3957082331180573E-2</v>
      </c>
      <c r="Q1632">
        <v>-4.933677613735199E-2</v>
      </c>
      <c r="R1632">
        <v>-4.420224204659462E-2</v>
      </c>
      <c r="S1632">
        <v>-3.9068315178155899E-2</v>
      </c>
      <c r="T1632">
        <v>-3.4447401762008667E-2</v>
      </c>
      <c r="U1632" t="s">
        <v>18</v>
      </c>
      <c r="V1632" t="s">
        <v>84</v>
      </c>
      <c r="W1632">
        <v>77.558639526367188</v>
      </c>
    </row>
    <row r="1633" spans="1:23" x14ac:dyDescent="0.25">
      <c r="A1633" s="48" t="str">
        <f t="shared" si="25"/>
        <v>42256AllN/A_24SmartAC-onlySingle</v>
      </c>
      <c r="B1633" t="s">
        <v>18</v>
      </c>
      <c r="C1633" s="35">
        <v>42256</v>
      </c>
      <c r="D1633">
        <v>24</v>
      </c>
      <c r="E1633" t="s">
        <v>32</v>
      </c>
      <c r="F1633">
        <v>1.2396282631967745</v>
      </c>
      <c r="G1633">
        <v>1.1685022031252856</v>
      </c>
      <c r="H1633">
        <v>61486</v>
      </c>
      <c r="I1633">
        <v>1.2838305050176366</v>
      </c>
      <c r="J1633">
        <v>1.2098891175171582</v>
      </c>
      <c r="K1633">
        <v>40972</v>
      </c>
      <c r="L1633">
        <v>-4.420224204659462E-2</v>
      </c>
      <c r="M1633">
        <v>-3.5657658576965332</v>
      </c>
      <c r="N1633">
        <v>102458</v>
      </c>
      <c r="O1633">
        <v>7.6114553958177567E-3</v>
      </c>
      <c r="P1633">
        <v>-5.3957082331180573E-2</v>
      </c>
      <c r="Q1633">
        <v>-4.933677613735199E-2</v>
      </c>
      <c r="R1633">
        <v>-4.420224204659462E-2</v>
      </c>
      <c r="S1633">
        <v>-3.9068315178155899E-2</v>
      </c>
      <c r="T1633">
        <v>-3.4447401762008667E-2</v>
      </c>
      <c r="U1633" t="s">
        <v>102</v>
      </c>
      <c r="V1633" t="s">
        <v>84</v>
      </c>
      <c r="W1633">
        <v>77.558639526367188</v>
      </c>
    </row>
    <row r="1634" spans="1:23" x14ac:dyDescent="0.25">
      <c r="A1634" s="48" t="str">
        <f t="shared" si="25"/>
        <v>42233Greater Bay Area2_1AllSingle</v>
      </c>
      <c r="B1634" t="s">
        <v>10</v>
      </c>
      <c r="C1634" s="35">
        <v>42233</v>
      </c>
      <c r="D1634">
        <v>1</v>
      </c>
      <c r="E1634" t="s">
        <v>109</v>
      </c>
      <c r="F1634">
        <v>1.0804082570884355</v>
      </c>
      <c r="G1634">
        <v>1.1739274591335338</v>
      </c>
      <c r="H1634">
        <v>13079</v>
      </c>
      <c r="I1634">
        <v>1.084336226726061</v>
      </c>
      <c r="J1634">
        <v>1.1479981480349339</v>
      </c>
      <c r="K1634">
        <v>3271</v>
      </c>
      <c r="L1634">
        <v>-3.9279698394238949E-3</v>
      </c>
      <c r="M1634">
        <v>-0.36356344819068909</v>
      </c>
      <c r="N1634">
        <v>32483</v>
      </c>
      <c r="O1634">
        <v>2.2544888779520988E-2</v>
      </c>
      <c r="P1634">
        <v>-3.2821498811244965E-2</v>
      </c>
      <c r="Q1634">
        <v>-1.9136300310492516E-2</v>
      </c>
      <c r="R1634">
        <v>-3.9279698394238949E-3</v>
      </c>
      <c r="S1634">
        <v>1.127855759114027E-2</v>
      </c>
      <c r="T1634">
        <v>2.4965560063719749E-2</v>
      </c>
      <c r="U1634" t="s">
        <v>18</v>
      </c>
      <c r="V1634" t="s">
        <v>84</v>
      </c>
      <c r="W1634">
        <v>77.152664184570313</v>
      </c>
    </row>
    <row r="1635" spans="1:23" x14ac:dyDescent="0.25">
      <c r="A1635" s="48" t="str">
        <f t="shared" si="25"/>
        <v>42233Greater Bay Area2_1SmartAC-onlySingle</v>
      </c>
      <c r="B1635" t="s">
        <v>10</v>
      </c>
      <c r="C1635" s="35">
        <v>42233</v>
      </c>
      <c r="D1635">
        <v>1</v>
      </c>
      <c r="E1635" t="s">
        <v>109</v>
      </c>
      <c r="F1635">
        <v>1.0804082570884355</v>
      </c>
      <c r="G1635">
        <v>1.1739274591335338</v>
      </c>
      <c r="H1635">
        <v>13079</v>
      </c>
      <c r="I1635">
        <v>1.084336226726061</v>
      </c>
      <c r="J1635">
        <v>1.1479981480349339</v>
      </c>
      <c r="K1635">
        <v>3271</v>
      </c>
      <c r="L1635">
        <v>-3.9279698394238949E-3</v>
      </c>
      <c r="M1635">
        <v>-0.36356344819068909</v>
      </c>
      <c r="N1635">
        <v>32483</v>
      </c>
      <c r="O1635">
        <v>2.2544888779520988E-2</v>
      </c>
      <c r="P1635">
        <v>-3.2821498811244965E-2</v>
      </c>
      <c r="Q1635">
        <v>-1.9136300310492516E-2</v>
      </c>
      <c r="R1635">
        <v>-3.9279698394238949E-3</v>
      </c>
      <c r="S1635">
        <v>1.127855759114027E-2</v>
      </c>
      <c r="T1635">
        <v>2.4965560063719749E-2</v>
      </c>
      <c r="U1635" t="s">
        <v>102</v>
      </c>
      <c r="V1635" t="s">
        <v>84</v>
      </c>
      <c r="W1635">
        <v>77.152664184570313</v>
      </c>
    </row>
    <row r="1636" spans="1:23" x14ac:dyDescent="0.25">
      <c r="A1636" s="48" t="str">
        <f t="shared" si="25"/>
        <v>42233Greater Bay Area2_2AllSingle</v>
      </c>
      <c r="B1636" t="s">
        <v>10</v>
      </c>
      <c r="C1636" s="35">
        <v>42233</v>
      </c>
      <c r="D1636">
        <v>2</v>
      </c>
      <c r="E1636" t="s">
        <v>109</v>
      </c>
      <c r="F1636">
        <v>0.87568111360092149</v>
      </c>
      <c r="G1636">
        <v>1.0079182083132665</v>
      </c>
      <c r="H1636">
        <v>13079</v>
      </c>
      <c r="I1636">
        <v>0.89905220081443371</v>
      </c>
      <c r="J1636">
        <v>0.99327279154957138</v>
      </c>
      <c r="K1636">
        <v>3271</v>
      </c>
      <c r="L1636">
        <v>-2.337108738720417E-2</v>
      </c>
      <c r="M1636">
        <v>-2.6689038276672363</v>
      </c>
      <c r="N1636">
        <v>32483</v>
      </c>
      <c r="O1636">
        <v>1.9475409761071205E-2</v>
      </c>
      <c r="P1636">
        <v>-4.8330772668123245E-2</v>
      </c>
      <c r="Q1636">
        <v>-3.6508809775114059E-2</v>
      </c>
      <c r="R1636">
        <v>-2.337108738720417E-2</v>
      </c>
      <c r="S1636">
        <v>-1.0234923101961613E-2</v>
      </c>
      <c r="T1636">
        <v>1.588597777299583E-3</v>
      </c>
      <c r="U1636" t="s">
        <v>18</v>
      </c>
      <c r="V1636" t="s">
        <v>84</v>
      </c>
      <c r="W1636">
        <v>75.546897888183594</v>
      </c>
    </row>
    <row r="1637" spans="1:23" x14ac:dyDescent="0.25">
      <c r="A1637" s="48" t="str">
        <f t="shared" si="25"/>
        <v>42233Greater Bay Area2_2SmartAC-onlySingle</v>
      </c>
      <c r="B1637" t="s">
        <v>10</v>
      </c>
      <c r="C1637" s="35">
        <v>42233</v>
      </c>
      <c r="D1637">
        <v>2</v>
      </c>
      <c r="E1637" t="s">
        <v>109</v>
      </c>
      <c r="F1637">
        <v>0.87568111360092149</v>
      </c>
      <c r="G1637">
        <v>1.0079182083132665</v>
      </c>
      <c r="H1637">
        <v>13079</v>
      </c>
      <c r="I1637">
        <v>0.89905220081443371</v>
      </c>
      <c r="J1637">
        <v>0.99327279154957138</v>
      </c>
      <c r="K1637">
        <v>3271</v>
      </c>
      <c r="L1637">
        <v>-2.337108738720417E-2</v>
      </c>
      <c r="M1637">
        <v>-2.6689038276672363</v>
      </c>
      <c r="N1637">
        <v>32483</v>
      </c>
      <c r="O1637">
        <v>1.9475409761071205E-2</v>
      </c>
      <c r="P1637">
        <v>-4.8330772668123245E-2</v>
      </c>
      <c r="Q1637">
        <v>-3.6508809775114059E-2</v>
      </c>
      <c r="R1637">
        <v>-2.337108738720417E-2</v>
      </c>
      <c r="S1637">
        <v>-1.0234923101961613E-2</v>
      </c>
      <c r="T1637">
        <v>1.588597777299583E-3</v>
      </c>
      <c r="U1637" t="s">
        <v>102</v>
      </c>
      <c r="V1637" t="s">
        <v>84</v>
      </c>
      <c r="W1637">
        <v>75.546897888183594</v>
      </c>
    </row>
    <row r="1638" spans="1:23" x14ac:dyDescent="0.25">
      <c r="A1638" s="48" t="str">
        <f t="shared" si="25"/>
        <v>42233Greater Bay Area2_3AllSingle</v>
      </c>
      <c r="B1638" t="s">
        <v>10</v>
      </c>
      <c r="C1638" s="35">
        <v>42233</v>
      </c>
      <c r="D1638">
        <v>3</v>
      </c>
      <c r="E1638" t="s">
        <v>109</v>
      </c>
      <c r="F1638">
        <v>0.75003992907891748</v>
      </c>
      <c r="G1638">
        <v>0.85429863835232867</v>
      </c>
      <c r="H1638">
        <v>13079</v>
      </c>
      <c r="I1638">
        <v>0.75548898123148145</v>
      </c>
      <c r="J1638">
        <v>0.83547048570576676</v>
      </c>
      <c r="K1638">
        <v>3271</v>
      </c>
      <c r="L1638">
        <v>-5.4490519687533379E-3</v>
      </c>
      <c r="M1638">
        <v>-0.72650158405303955</v>
      </c>
      <c r="N1638">
        <v>32483</v>
      </c>
      <c r="O1638">
        <v>1.6407167539000511E-2</v>
      </c>
      <c r="P1638">
        <v>-2.6476478204131126E-2</v>
      </c>
      <c r="Q1638">
        <v>-1.6516998410224915E-2</v>
      </c>
      <c r="R1638">
        <v>-5.4490519687533379E-3</v>
      </c>
      <c r="S1638">
        <v>5.6175827048718929E-3</v>
      </c>
      <c r="T1638">
        <v>1.5578374266624451E-2</v>
      </c>
      <c r="U1638" t="s">
        <v>18</v>
      </c>
      <c r="V1638" t="s">
        <v>84</v>
      </c>
      <c r="W1638">
        <v>73.418678283691406</v>
      </c>
    </row>
    <row r="1639" spans="1:23" x14ac:dyDescent="0.25">
      <c r="A1639" s="48" t="str">
        <f t="shared" si="25"/>
        <v>42233Greater Bay Area2_3SmartAC-onlySingle</v>
      </c>
      <c r="B1639" t="s">
        <v>10</v>
      </c>
      <c r="C1639" s="35">
        <v>42233</v>
      </c>
      <c r="D1639">
        <v>3</v>
      </c>
      <c r="E1639" t="s">
        <v>109</v>
      </c>
      <c r="F1639">
        <v>0.75003992907891748</v>
      </c>
      <c r="G1639">
        <v>0.85429863835232867</v>
      </c>
      <c r="H1639">
        <v>13079</v>
      </c>
      <c r="I1639">
        <v>0.75548898123148145</v>
      </c>
      <c r="J1639">
        <v>0.83547048570576676</v>
      </c>
      <c r="K1639">
        <v>3271</v>
      </c>
      <c r="L1639">
        <v>-5.4490519687533379E-3</v>
      </c>
      <c r="M1639">
        <v>-0.72650158405303955</v>
      </c>
      <c r="N1639">
        <v>32483</v>
      </c>
      <c r="O1639">
        <v>1.6407167539000511E-2</v>
      </c>
      <c r="P1639">
        <v>-2.6476478204131126E-2</v>
      </c>
      <c r="Q1639">
        <v>-1.6516998410224915E-2</v>
      </c>
      <c r="R1639">
        <v>-5.4490519687533379E-3</v>
      </c>
      <c r="S1639">
        <v>5.6175827048718929E-3</v>
      </c>
      <c r="T1639">
        <v>1.5578374266624451E-2</v>
      </c>
      <c r="U1639" t="s">
        <v>102</v>
      </c>
      <c r="V1639" t="s">
        <v>84</v>
      </c>
      <c r="W1639">
        <v>73.418678283691406</v>
      </c>
    </row>
    <row r="1640" spans="1:23" x14ac:dyDescent="0.25">
      <c r="A1640" s="48" t="str">
        <f t="shared" si="25"/>
        <v>42233Greater Bay Area2_4AllSingle</v>
      </c>
      <c r="B1640" t="s">
        <v>10</v>
      </c>
      <c r="C1640" s="35">
        <v>42233</v>
      </c>
      <c r="D1640">
        <v>4</v>
      </c>
      <c r="E1640" t="s">
        <v>109</v>
      </c>
      <c r="F1640">
        <v>0.66617536010235634</v>
      </c>
      <c r="G1640">
        <v>0.74104631510592867</v>
      </c>
      <c r="H1640">
        <v>13079</v>
      </c>
      <c r="I1640">
        <v>0.67916426601214008</v>
      </c>
      <c r="J1640">
        <v>0.72619917363787034</v>
      </c>
      <c r="K1640">
        <v>3271</v>
      </c>
      <c r="L1640">
        <v>-1.2988906353712082E-2</v>
      </c>
      <c r="M1640">
        <v>-1.949772834777832</v>
      </c>
      <c r="N1640">
        <v>32483</v>
      </c>
      <c r="O1640">
        <v>1.4255230315029621E-2</v>
      </c>
      <c r="P1640">
        <v>-3.1258407980203629E-2</v>
      </c>
      <c r="Q1640">
        <v>-2.2605199366807938E-2</v>
      </c>
      <c r="R1640">
        <v>-1.2988906353712082E-2</v>
      </c>
      <c r="S1640">
        <v>-3.3737535122781992E-3</v>
      </c>
      <c r="T1640">
        <v>5.2805966697633266E-3</v>
      </c>
      <c r="U1640" t="s">
        <v>18</v>
      </c>
      <c r="V1640" t="s">
        <v>84</v>
      </c>
      <c r="W1640">
        <v>69.372718811035156</v>
      </c>
    </row>
    <row r="1641" spans="1:23" x14ac:dyDescent="0.25">
      <c r="A1641" s="48" t="str">
        <f t="shared" si="25"/>
        <v>42233Greater Bay Area2_4SmartAC-onlySingle</v>
      </c>
      <c r="B1641" t="s">
        <v>10</v>
      </c>
      <c r="C1641" s="35">
        <v>42233</v>
      </c>
      <c r="D1641">
        <v>4</v>
      </c>
      <c r="E1641" t="s">
        <v>109</v>
      </c>
      <c r="F1641">
        <v>0.66617536010235634</v>
      </c>
      <c r="G1641">
        <v>0.74104631510592867</v>
      </c>
      <c r="H1641">
        <v>13079</v>
      </c>
      <c r="I1641">
        <v>0.67916426601214008</v>
      </c>
      <c r="J1641">
        <v>0.72619917363787034</v>
      </c>
      <c r="K1641">
        <v>3271</v>
      </c>
      <c r="L1641">
        <v>-1.2988906353712082E-2</v>
      </c>
      <c r="M1641">
        <v>-1.949772834777832</v>
      </c>
      <c r="N1641">
        <v>32483</v>
      </c>
      <c r="O1641">
        <v>1.4255230315029621E-2</v>
      </c>
      <c r="P1641">
        <v>-3.1258407980203629E-2</v>
      </c>
      <c r="Q1641">
        <v>-2.2605199366807938E-2</v>
      </c>
      <c r="R1641">
        <v>-1.2988906353712082E-2</v>
      </c>
      <c r="S1641">
        <v>-3.3737535122781992E-3</v>
      </c>
      <c r="T1641">
        <v>5.2805966697633266E-3</v>
      </c>
      <c r="U1641" t="s">
        <v>102</v>
      </c>
      <c r="V1641" t="s">
        <v>84</v>
      </c>
      <c r="W1641">
        <v>69.372718811035156</v>
      </c>
    </row>
    <row r="1642" spans="1:23" x14ac:dyDescent="0.25">
      <c r="A1642" s="48" t="str">
        <f t="shared" si="25"/>
        <v>42233Greater Bay Area2_5AllSingle</v>
      </c>
      <c r="B1642" t="s">
        <v>10</v>
      </c>
      <c r="C1642" s="35">
        <v>42233</v>
      </c>
      <c r="D1642">
        <v>5</v>
      </c>
      <c r="E1642" t="s">
        <v>109</v>
      </c>
      <c r="F1642">
        <v>0.61757777870590425</v>
      </c>
      <c r="G1642">
        <v>0.64376057665301178</v>
      </c>
      <c r="H1642">
        <v>13079</v>
      </c>
      <c r="I1642">
        <v>0.6290397661848377</v>
      </c>
      <c r="J1642">
        <v>0.63720049604832263</v>
      </c>
      <c r="K1642">
        <v>3271</v>
      </c>
      <c r="L1642">
        <v>-1.1461987160146236E-2</v>
      </c>
      <c r="M1642">
        <v>-1.8559585809707642</v>
      </c>
      <c r="N1642">
        <v>32483</v>
      </c>
      <c r="O1642">
        <v>1.2482589110732079E-2</v>
      </c>
      <c r="P1642">
        <v>-2.7459673583507538E-2</v>
      </c>
      <c r="Q1642">
        <v>-1.988249272108078E-2</v>
      </c>
      <c r="R1642">
        <v>-1.1461987160146236E-2</v>
      </c>
      <c r="S1642">
        <v>-3.0424809083342552E-3</v>
      </c>
      <c r="T1642">
        <v>4.535699263215065E-3</v>
      </c>
      <c r="U1642" t="s">
        <v>18</v>
      </c>
      <c r="V1642" t="s">
        <v>84</v>
      </c>
      <c r="W1642">
        <v>67.703750610351563</v>
      </c>
    </row>
    <row r="1643" spans="1:23" x14ac:dyDescent="0.25">
      <c r="A1643" s="48" t="str">
        <f t="shared" si="25"/>
        <v>42233Greater Bay Area2_5SmartAC-onlySingle</v>
      </c>
      <c r="B1643" t="s">
        <v>10</v>
      </c>
      <c r="C1643" s="35">
        <v>42233</v>
      </c>
      <c r="D1643">
        <v>5</v>
      </c>
      <c r="E1643" t="s">
        <v>109</v>
      </c>
      <c r="F1643">
        <v>0.61757777870590425</v>
      </c>
      <c r="G1643">
        <v>0.64376057665301178</v>
      </c>
      <c r="H1643">
        <v>13079</v>
      </c>
      <c r="I1643">
        <v>0.6290397661848377</v>
      </c>
      <c r="J1643">
        <v>0.63720049604832263</v>
      </c>
      <c r="K1643">
        <v>3271</v>
      </c>
      <c r="L1643">
        <v>-1.1461987160146236E-2</v>
      </c>
      <c r="M1643">
        <v>-1.8559585809707642</v>
      </c>
      <c r="N1643">
        <v>32483</v>
      </c>
      <c r="O1643">
        <v>1.2482589110732079E-2</v>
      </c>
      <c r="P1643">
        <v>-2.7459673583507538E-2</v>
      </c>
      <c r="Q1643">
        <v>-1.988249272108078E-2</v>
      </c>
      <c r="R1643">
        <v>-1.1461987160146236E-2</v>
      </c>
      <c r="S1643">
        <v>-3.0424809083342552E-3</v>
      </c>
      <c r="T1643">
        <v>4.535699263215065E-3</v>
      </c>
      <c r="U1643" t="s">
        <v>102</v>
      </c>
      <c r="V1643" t="s">
        <v>84</v>
      </c>
      <c r="W1643">
        <v>67.703750610351563</v>
      </c>
    </row>
    <row r="1644" spans="1:23" x14ac:dyDescent="0.25">
      <c r="A1644" s="48" t="str">
        <f t="shared" si="25"/>
        <v>42233Greater Bay Area2_6AllSingle</v>
      </c>
      <c r="B1644" t="s">
        <v>10</v>
      </c>
      <c r="C1644" s="35">
        <v>42233</v>
      </c>
      <c r="D1644">
        <v>6</v>
      </c>
      <c r="E1644" t="s">
        <v>109</v>
      </c>
      <c r="F1644">
        <v>0.62049775096643001</v>
      </c>
      <c r="G1644">
        <v>0.60779818853288514</v>
      </c>
      <c r="H1644">
        <v>13079</v>
      </c>
      <c r="I1644">
        <v>0.62627546938489287</v>
      </c>
      <c r="J1644">
        <v>0.5926747835179178</v>
      </c>
      <c r="K1644">
        <v>3271</v>
      </c>
      <c r="L1644">
        <v>-5.7777184993028641E-3</v>
      </c>
      <c r="M1644">
        <v>-0.93114250898361206</v>
      </c>
      <c r="N1644">
        <v>32483</v>
      </c>
      <c r="O1644">
        <v>1.1646129190921783E-2</v>
      </c>
      <c r="P1644">
        <v>-2.0703397691249847E-2</v>
      </c>
      <c r="Q1644">
        <v>-1.3633964583277702E-2</v>
      </c>
      <c r="R1644">
        <v>-5.7777184993028641E-3</v>
      </c>
      <c r="S1644">
        <v>2.0775955636054277E-3</v>
      </c>
      <c r="T1644">
        <v>9.1479606926441193E-3</v>
      </c>
      <c r="U1644" t="s">
        <v>18</v>
      </c>
      <c r="V1644" t="s">
        <v>84</v>
      </c>
      <c r="W1644">
        <v>66.912689208984375</v>
      </c>
    </row>
    <row r="1645" spans="1:23" x14ac:dyDescent="0.25">
      <c r="A1645" s="48" t="str">
        <f t="shared" si="25"/>
        <v>42233Greater Bay Area2_6SmartAC-onlySingle</v>
      </c>
      <c r="B1645" t="s">
        <v>10</v>
      </c>
      <c r="C1645" s="35">
        <v>42233</v>
      </c>
      <c r="D1645">
        <v>6</v>
      </c>
      <c r="E1645" t="s">
        <v>109</v>
      </c>
      <c r="F1645">
        <v>0.62049775096643001</v>
      </c>
      <c r="G1645">
        <v>0.60779818853288514</v>
      </c>
      <c r="H1645">
        <v>13079</v>
      </c>
      <c r="I1645">
        <v>0.62627546938489287</v>
      </c>
      <c r="J1645">
        <v>0.5926747835179178</v>
      </c>
      <c r="K1645">
        <v>3271</v>
      </c>
      <c r="L1645">
        <v>-5.7777184993028641E-3</v>
      </c>
      <c r="M1645">
        <v>-0.93114250898361206</v>
      </c>
      <c r="N1645">
        <v>32483</v>
      </c>
      <c r="O1645">
        <v>1.1646129190921783E-2</v>
      </c>
      <c r="P1645">
        <v>-2.0703397691249847E-2</v>
      </c>
      <c r="Q1645">
        <v>-1.3633964583277702E-2</v>
      </c>
      <c r="R1645">
        <v>-5.7777184993028641E-3</v>
      </c>
      <c r="S1645">
        <v>2.0775955636054277E-3</v>
      </c>
      <c r="T1645">
        <v>9.1479606926441193E-3</v>
      </c>
      <c r="U1645" t="s">
        <v>102</v>
      </c>
      <c r="V1645" t="s">
        <v>84</v>
      </c>
      <c r="W1645">
        <v>66.912689208984375</v>
      </c>
    </row>
    <row r="1646" spans="1:23" x14ac:dyDescent="0.25">
      <c r="A1646" s="48" t="str">
        <f t="shared" si="25"/>
        <v>42233Greater Bay Area2_7AllSingle</v>
      </c>
      <c r="B1646" t="s">
        <v>10</v>
      </c>
      <c r="C1646" s="35">
        <v>42233</v>
      </c>
      <c r="D1646">
        <v>7</v>
      </c>
      <c r="E1646" t="s">
        <v>109</v>
      </c>
      <c r="F1646">
        <v>0.68013000069370522</v>
      </c>
      <c r="G1646">
        <v>0.62893447338270847</v>
      </c>
      <c r="H1646">
        <v>13079</v>
      </c>
      <c r="I1646">
        <v>0.68647466912905775</v>
      </c>
      <c r="J1646">
        <v>0.5972666330370392</v>
      </c>
      <c r="K1646">
        <v>3271</v>
      </c>
      <c r="L1646">
        <v>-6.3446685671806335E-3</v>
      </c>
      <c r="M1646">
        <v>-0.93286114931106567</v>
      </c>
      <c r="N1646">
        <v>32483</v>
      </c>
      <c r="O1646">
        <v>1.1802601628005505E-2</v>
      </c>
      <c r="P1646">
        <v>-2.1470881998538971E-2</v>
      </c>
      <c r="Q1646">
        <v>-1.4306467957794666E-2</v>
      </c>
      <c r="R1646">
        <v>-6.3446685671806335E-3</v>
      </c>
      <c r="S1646">
        <v>1.6161862295120955E-3</v>
      </c>
      <c r="T1646">
        <v>8.7815457955002785E-3</v>
      </c>
      <c r="U1646" t="s">
        <v>18</v>
      </c>
      <c r="V1646" t="s">
        <v>84</v>
      </c>
      <c r="W1646">
        <v>68.429733276367188</v>
      </c>
    </row>
    <row r="1647" spans="1:23" x14ac:dyDescent="0.25">
      <c r="A1647" s="48" t="str">
        <f t="shared" si="25"/>
        <v>42233Greater Bay Area2_7SmartAC-onlySingle</v>
      </c>
      <c r="B1647" t="s">
        <v>10</v>
      </c>
      <c r="C1647" s="35">
        <v>42233</v>
      </c>
      <c r="D1647">
        <v>7</v>
      </c>
      <c r="E1647" t="s">
        <v>109</v>
      </c>
      <c r="F1647">
        <v>0.68013000069370522</v>
      </c>
      <c r="G1647">
        <v>0.62893447338270847</v>
      </c>
      <c r="H1647">
        <v>13079</v>
      </c>
      <c r="I1647">
        <v>0.68647466912905775</v>
      </c>
      <c r="J1647">
        <v>0.5972666330370392</v>
      </c>
      <c r="K1647">
        <v>3271</v>
      </c>
      <c r="L1647">
        <v>-6.3446685671806335E-3</v>
      </c>
      <c r="M1647">
        <v>-0.93286114931106567</v>
      </c>
      <c r="N1647">
        <v>32483</v>
      </c>
      <c r="O1647">
        <v>1.1802601628005505E-2</v>
      </c>
      <c r="P1647">
        <v>-2.1470881998538971E-2</v>
      </c>
      <c r="Q1647">
        <v>-1.4306467957794666E-2</v>
      </c>
      <c r="R1647">
        <v>-6.3446685671806335E-3</v>
      </c>
      <c r="S1647">
        <v>1.6161862295120955E-3</v>
      </c>
      <c r="T1647">
        <v>8.7815457955002785E-3</v>
      </c>
      <c r="U1647" t="s">
        <v>102</v>
      </c>
      <c r="V1647" t="s">
        <v>84</v>
      </c>
      <c r="W1647">
        <v>68.429733276367188</v>
      </c>
    </row>
    <row r="1648" spans="1:23" x14ac:dyDescent="0.25">
      <c r="A1648" s="48" t="str">
        <f t="shared" si="25"/>
        <v>42233Greater Bay Area2_8AllSingle</v>
      </c>
      <c r="B1648" t="s">
        <v>10</v>
      </c>
      <c r="C1648" s="35">
        <v>42233</v>
      </c>
      <c r="D1648">
        <v>8</v>
      </c>
      <c r="E1648" t="s">
        <v>109</v>
      </c>
      <c r="F1648">
        <v>0.71375830696126652</v>
      </c>
      <c r="G1648">
        <v>0.66432139321244288</v>
      </c>
      <c r="H1648">
        <v>13079</v>
      </c>
      <c r="I1648">
        <v>0.71146288091292942</v>
      </c>
      <c r="J1648">
        <v>0.63329371327288664</v>
      </c>
      <c r="K1648">
        <v>3271</v>
      </c>
      <c r="L1648">
        <v>2.2954260930418968E-3</v>
      </c>
      <c r="M1648">
        <v>0.32159709930419922</v>
      </c>
      <c r="N1648">
        <v>32483</v>
      </c>
      <c r="O1648">
        <v>1.2504158541560173E-2</v>
      </c>
      <c r="P1648">
        <v>-1.3729903846979141E-2</v>
      </c>
      <c r="Q1648">
        <v>-6.1396290548145771E-3</v>
      </c>
      <c r="R1648">
        <v>2.2954260930418968E-3</v>
      </c>
      <c r="S1648">
        <v>1.0729481466114521E-2</v>
      </c>
      <c r="T1648">
        <v>1.8320756033062935E-2</v>
      </c>
      <c r="U1648" t="s">
        <v>18</v>
      </c>
      <c r="V1648" t="s">
        <v>84</v>
      </c>
      <c r="W1648">
        <v>73.190589904785156</v>
      </c>
    </row>
    <row r="1649" spans="1:23" x14ac:dyDescent="0.25">
      <c r="A1649" s="48" t="str">
        <f t="shared" si="25"/>
        <v>42233Greater Bay Area2_8SmartAC-onlySingle</v>
      </c>
      <c r="B1649" t="s">
        <v>10</v>
      </c>
      <c r="C1649" s="35">
        <v>42233</v>
      </c>
      <c r="D1649">
        <v>8</v>
      </c>
      <c r="E1649" t="s">
        <v>109</v>
      </c>
      <c r="F1649">
        <v>0.71375830696126652</v>
      </c>
      <c r="G1649">
        <v>0.66432139321244288</v>
      </c>
      <c r="H1649">
        <v>13079</v>
      </c>
      <c r="I1649">
        <v>0.71146288091292942</v>
      </c>
      <c r="J1649">
        <v>0.63329371327288664</v>
      </c>
      <c r="K1649">
        <v>3271</v>
      </c>
      <c r="L1649">
        <v>2.2954260930418968E-3</v>
      </c>
      <c r="M1649">
        <v>0.32159709930419922</v>
      </c>
      <c r="N1649">
        <v>32483</v>
      </c>
      <c r="O1649">
        <v>1.2504158541560173E-2</v>
      </c>
      <c r="P1649">
        <v>-1.3729903846979141E-2</v>
      </c>
      <c r="Q1649">
        <v>-6.1396290548145771E-3</v>
      </c>
      <c r="R1649">
        <v>2.2954260930418968E-3</v>
      </c>
      <c r="S1649">
        <v>1.0729481466114521E-2</v>
      </c>
      <c r="T1649">
        <v>1.8320756033062935E-2</v>
      </c>
      <c r="U1649" t="s">
        <v>102</v>
      </c>
      <c r="V1649" t="s">
        <v>84</v>
      </c>
      <c r="W1649">
        <v>73.190589904785156</v>
      </c>
    </row>
    <row r="1650" spans="1:23" x14ac:dyDescent="0.25">
      <c r="A1650" s="48" t="str">
        <f t="shared" si="25"/>
        <v>42233Greater Bay Area2_9AllSingle</v>
      </c>
      <c r="B1650" t="s">
        <v>10</v>
      </c>
      <c r="C1650" s="35">
        <v>42233</v>
      </c>
      <c r="D1650">
        <v>9</v>
      </c>
      <c r="E1650" t="s">
        <v>109</v>
      </c>
      <c r="F1650">
        <v>0.69893448359133248</v>
      </c>
      <c r="G1650">
        <v>0.7925641275114752</v>
      </c>
      <c r="H1650">
        <v>13079</v>
      </c>
      <c r="I1650">
        <v>0.68307651560718818</v>
      </c>
      <c r="J1650">
        <v>0.77119857271068093</v>
      </c>
      <c r="K1650">
        <v>3271</v>
      </c>
      <c r="L1650">
        <v>1.5857968479394913E-2</v>
      </c>
      <c r="M1650">
        <v>2.2688775062561035</v>
      </c>
      <c r="N1650">
        <v>32483</v>
      </c>
      <c r="O1650">
        <v>1.5160879120230675E-2</v>
      </c>
      <c r="P1650">
        <v>-3.5722141619771719E-3</v>
      </c>
      <c r="Q1650">
        <v>5.6307427585124969E-3</v>
      </c>
      <c r="R1650">
        <v>1.5857968479394913E-2</v>
      </c>
      <c r="S1650">
        <v>2.6083981618285179E-2</v>
      </c>
      <c r="T1650">
        <v>3.5288151353597641E-2</v>
      </c>
      <c r="U1650" t="s">
        <v>18</v>
      </c>
      <c r="V1650" t="s">
        <v>84</v>
      </c>
      <c r="W1650">
        <v>77.99969482421875</v>
      </c>
    </row>
    <row r="1651" spans="1:23" x14ac:dyDescent="0.25">
      <c r="A1651" s="48" t="str">
        <f t="shared" si="25"/>
        <v>42233Greater Bay Area2_9SmartAC-onlySingle</v>
      </c>
      <c r="B1651" t="s">
        <v>10</v>
      </c>
      <c r="C1651" s="35">
        <v>42233</v>
      </c>
      <c r="D1651">
        <v>9</v>
      </c>
      <c r="E1651" t="s">
        <v>109</v>
      </c>
      <c r="F1651">
        <v>0.69893448359133248</v>
      </c>
      <c r="G1651">
        <v>0.7925641275114752</v>
      </c>
      <c r="H1651">
        <v>13079</v>
      </c>
      <c r="I1651">
        <v>0.68307651560718818</v>
      </c>
      <c r="J1651">
        <v>0.77119857271068093</v>
      </c>
      <c r="K1651">
        <v>3271</v>
      </c>
      <c r="L1651">
        <v>1.5857968479394913E-2</v>
      </c>
      <c r="M1651">
        <v>2.2688775062561035</v>
      </c>
      <c r="N1651">
        <v>32483</v>
      </c>
      <c r="O1651">
        <v>1.5160879120230675E-2</v>
      </c>
      <c r="P1651">
        <v>-3.5722141619771719E-3</v>
      </c>
      <c r="Q1651">
        <v>5.6307427585124969E-3</v>
      </c>
      <c r="R1651">
        <v>1.5857968479394913E-2</v>
      </c>
      <c r="S1651">
        <v>2.6083981618285179E-2</v>
      </c>
      <c r="T1651">
        <v>3.5288151353597641E-2</v>
      </c>
      <c r="U1651" t="s">
        <v>102</v>
      </c>
      <c r="V1651" t="s">
        <v>84</v>
      </c>
      <c r="W1651">
        <v>77.99969482421875</v>
      </c>
    </row>
    <row r="1652" spans="1:23" x14ac:dyDescent="0.25">
      <c r="A1652" s="48" t="str">
        <f t="shared" si="25"/>
        <v>42233Greater Bay Area2_10AllSingle</v>
      </c>
      <c r="B1652" t="s">
        <v>10</v>
      </c>
      <c r="C1652" s="35">
        <v>42233</v>
      </c>
      <c r="D1652">
        <v>10</v>
      </c>
      <c r="E1652" t="s">
        <v>109</v>
      </c>
      <c r="F1652">
        <v>0.69812068851863929</v>
      </c>
      <c r="G1652">
        <v>1.0092505134596861</v>
      </c>
      <c r="H1652">
        <v>13079</v>
      </c>
      <c r="I1652">
        <v>0.68365780252896535</v>
      </c>
      <c r="J1652">
        <v>1.0339226877840488</v>
      </c>
      <c r="K1652">
        <v>3271</v>
      </c>
      <c r="L1652">
        <v>1.446288637816906E-2</v>
      </c>
      <c r="M1652">
        <v>2.0716884136199951</v>
      </c>
      <c r="N1652">
        <v>32483</v>
      </c>
      <c r="O1652">
        <v>2.0116901025176048E-2</v>
      </c>
      <c r="P1652">
        <v>-1.131893415004015E-2</v>
      </c>
      <c r="Q1652">
        <v>8.9242728427052498E-4</v>
      </c>
      <c r="R1652">
        <v>1.446288637816906E-2</v>
      </c>
      <c r="S1652">
        <v>2.8031736612319946E-2</v>
      </c>
      <c r="T1652">
        <v>4.0244705975055695E-2</v>
      </c>
      <c r="U1652" t="s">
        <v>18</v>
      </c>
      <c r="V1652" t="s">
        <v>84</v>
      </c>
      <c r="W1652">
        <v>82.596588134765625</v>
      </c>
    </row>
    <row r="1653" spans="1:23" x14ac:dyDescent="0.25">
      <c r="A1653" s="48" t="str">
        <f t="shared" si="25"/>
        <v>42233Greater Bay Area2_10SmartAC-onlySingle</v>
      </c>
      <c r="B1653" t="s">
        <v>10</v>
      </c>
      <c r="C1653" s="35">
        <v>42233</v>
      </c>
      <c r="D1653">
        <v>10</v>
      </c>
      <c r="E1653" t="s">
        <v>109</v>
      </c>
      <c r="F1653">
        <v>0.69812068851863929</v>
      </c>
      <c r="G1653">
        <v>1.0092505134596861</v>
      </c>
      <c r="H1653">
        <v>13079</v>
      </c>
      <c r="I1653">
        <v>0.68365780252896535</v>
      </c>
      <c r="J1653">
        <v>1.0339226877840488</v>
      </c>
      <c r="K1653">
        <v>3271</v>
      </c>
      <c r="L1653">
        <v>1.446288637816906E-2</v>
      </c>
      <c r="M1653">
        <v>2.0716884136199951</v>
      </c>
      <c r="N1653">
        <v>32483</v>
      </c>
      <c r="O1653">
        <v>2.0116901025176048E-2</v>
      </c>
      <c r="P1653">
        <v>-1.131893415004015E-2</v>
      </c>
      <c r="Q1653">
        <v>8.9242728427052498E-4</v>
      </c>
      <c r="R1653">
        <v>1.446288637816906E-2</v>
      </c>
      <c r="S1653">
        <v>2.8031736612319946E-2</v>
      </c>
      <c r="T1653">
        <v>4.0244705975055695E-2</v>
      </c>
      <c r="U1653" t="s">
        <v>102</v>
      </c>
      <c r="V1653" t="s">
        <v>84</v>
      </c>
      <c r="W1653">
        <v>82.596588134765625</v>
      </c>
    </row>
    <row r="1654" spans="1:23" x14ac:dyDescent="0.25">
      <c r="A1654" s="48" t="str">
        <f t="shared" si="25"/>
        <v>42233Greater Bay Area2_11AllSingle</v>
      </c>
      <c r="B1654" t="s">
        <v>10</v>
      </c>
      <c r="C1654" s="35">
        <v>42233</v>
      </c>
      <c r="D1654">
        <v>11</v>
      </c>
      <c r="E1654" t="s">
        <v>109</v>
      </c>
      <c r="F1654">
        <v>0.77447074651293146</v>
      </c>
      <c r="G1654">
        <v>1.2707138231744024</v>
      </c>
      <c r="H1654">
        <v>13079</v>
      </c>
      <c r="I1654">
        <v>0.76875056925446483</v>
      </c>
      <c r="J1654">
        <v>1.3288057127555351</v>
      </c>
      <c r="K1654">
        <v>3271</v>
      </c>
      <c r="L1654">
        <v>5.720177199691534E-3</v>
      </c>
      <c r="M1654">
        <v>0.73859179019927979</v>
      </c>
      <c r="N1654">
        <v>32483</v>
      </c>
      <c r="O1654">
        <v>2.5754036381840706E-2</v>
      </c>
      <c r="P1654">
        <v>-2.7286196127533913E-2</v>
      </c>
      <c r="Q1654">
        <v>-1.165298093110323E-2</v>
      </c>
      <c r="R1654">
        <v>5.720177199691534E-3</v>
      </c>
      <c r="S1654">
        <v>2.3091275244951248E-2</v>
      </c>
      <c r="T1654">
        <v>3.8726549595594406E-2</v>
      </c>
      <c r="U1654" t="s">
        <v>18</v>
      </c>
      <c r="V1654" t="s">
        <v>84</v>
      </c>
      <c r="W1654">
        <v>85.894096374511719</v>
      </c>
    </row>
    <row r="1655" spans="1:23" x14ac:dyDescent="0.25">
      <c r="A1655" s="48" t="str">
        <f t="shared" si="25"/>
        <v>42233Greater Bay Area2_11SmartAC-onlySingle</v>
      </c>
      <c r="B1655" t="s">
        <v>10</v>
      </c>
      <c r="C1655" s="35">
        <v>42233</v>
      </c>
      <c r="D1655">
        <v>11</v>
      </c>
      <c r="E1655" t="s">
        <v>109</v>
      </c>
      <c r="F1655">
        <v>0.77447074651293146</v>
      </c>
      <c r="G1655">
        <v>1.2707138231744024</v>
      </c>
      <c r="H1655">
        <v>13079</v>
      </c>
      <c r="I1655">
        <v>0.76875056925446483</v>
      </c>
      <c r="J1655">
        <v>1.3288057127555351</v>
      </c>
      <c r="K1655">
        <v>3271</v>
      </c>
      <c r="L1655">
        <v>5.720177199691534E-3</v>
      </c>
      <c r="M1655">
        <v>0.73859179019927979</v>
      </c>
      <c r="N1655">
        <v>32483</v>
      </c>
      <c r="O1655">
        <v>2.5754036381840706E-2</v>
      </c>
      <c r="P1655">
        <v>-2.7286196127533913E-2</v>
      </c>
      <c r="Q1655">
        <v>-1.165298093110323E-2</v>
      </c>
      <c r="R1655">
        <v>5.720177199691534E-3</v>
      </c>
      <c r="S1655">
        <v>2.3091275244951248E-2</v>
      </c>
      <c r="T1655">
        <v>3.8726549595594406E-2</v>
      </c>
      <c r="U1655" t="s">
        <v>102</v>
      </c>
      <c r="V1655" t="s">
        <v>84</v>
      </c>
      <c r="W1655">
        <v>85.894096374511719</v>
      </c>
    </row>
    <row r="1656" spans="1:23" x14ac:dyDescent="0.25">
      <c r="A1656" s="48" t="str">
        <f t="shared" si="25"/>
        <v>42233Greater Bay Area2_12AllSingle</v>
      </c>
      <c r="B1656" t="s">
        <v>10</v>
      </c>
      <c r="C1656" s="35">
        <v>42233</v>
      </c>
      <c r="D1656">
        <v>12</v>
      </c>
      <c r="E1656" t="s">
        <v>109</v>
      </c>
      <c r="F1656">
        <v>0.95454871749300074</v>
      </c>
      <c r="G1656">
        <v>1.5344961679739713</v>
      </c>
      <c r="H1656">
        <v>13079</v>
      </c>
      <c r="I1656">
        <v>0.88374786102619551</v>
      </c>
      <c r="J1656">
        <v>1.5103725757558071</v>
      </c>
      <c r="K1656">
        <v>3271</v>
      </c>
      <c r="L1656">
        <v>7.0800855755805969E-2</v>
      </c>
      <c r="M1656">
        <v>7.4172072410583496</v>
      </c>
      <c r="N1656">
        <v>32483</v>
      </c>
      <c r="O1656">
        <v>2.9621684923768044E-2</v>
      </c>
      <c r="P1656">
        <v>3.2837703824043274E-2</v>
      </c>
      <c r="Q1656">
        <v>5.0818659365177155E-2</v>
      </c>
      <c r="R1656">
        <v>7.0800855755805969E-2</v>
      </c>
      <c r="S1656">
        <v>9.0780682861804962E-2</v>
      </c>
      <c r="T1656">
        <v>0.10876400768756866</v>
      </c>
      <c r="U1656" t="s">
        <v>18</v>
      </c>
      <c r="V1656" t="s">
        <v>84</v>
      </c>
      <c r="W1656">
        <v>89.4874267578125</v>
      </c>
    </row>
    <row r="1657" spans="1:23" x14ac:dyDescent="0.25">
      <c r="A1657" s="48" t="str">
        <f t="shared" si="25"/>
        <v>42233Greater Bay Area2_12SmartAC-onlySingle</v>
      </c>
      <c r="B1657" t="s">
        <v>10</v>
      </c>
      <c r="C1657" s="35">
        <v>42233</v>
      </c>
      <c r="D1657">
        <v>12</v>
      </c>
      <c r="E1657" t="s">
        <v>109</v>
      </c>
      <c r="F1657">
        <v>0.95454871749300074</v>
      </c>
      <c r="G1657">
        <v>1.5344961679739713</v>
      </c>
      <c r="H1657">
        <v>13079</v>
      </c>
      <c r="I1657">
        <v>0.88374786102619551</v>
      </c>
      <c r="J1657">
        <v>1.5103725757558071</v>
      </c>
      <c r="K1657">
        <v>3271</v>
      </c>
      <c r="L1657">
        <v>7.0800855755805969E-2</v>
      </c>
      <c r="M1657">
        <v>7.4172072410583496</v>
      </c>
      <c r="N1657">
        <v>32483</v>
      </c>
      <c r="O1657">
        <v>2.9621684923768044E-2</v>
      </c>
      <c r="P1657">
        <v>3.2837703824043274E-2</v>
      </c>
      <c r="Q1657">
        <v>5.0818659365177155E-2</v>
      </c>
      <c r="R1657">
        <v>7.0800855755805969E-2</v>
      </c>
      <c r="S1657">
        <v>9.0780682861804962E-2</v>
      </c>
      <c r="T1657">
        <v>0.10876400768756866</v>
      </c>
      <c r="U1657" t="s">
        <v>102</v>
      </c>
      <c r="V1657" t="s">
        <v>84</v>
      </c>
      <c r="W1657">
        <v>89.4874267578125</v>
      </c>
    </row>
    <row r="1658" spans="1:23" x14ac:dyDescent="0.25">
      <c r="A1658" s="48" t="str">
        <f t="shared" si="25"/>
        <v>42233Greater Bay Area2_13AllSingle</v>
      </c>
      <c r="B1658" t="s">
        <v>10</v>
      </c>
      <c r="C1658" s="35">
        <v>42233</v>
      </c>
      <c r="D1658">
        <v>13</v>
      </c>
      <c r="E1658" t="s">
        <v>109</v>
      </c>
      <c r="F1658">
        <v>1.2116181235200021</v>
      </c>
      <c r="G1658">
        <v>1.7468405654242671</v>
      </c>
      <c r="H1658">
        <v>13079</v>
      </c>
      <c r="I1658">
        <v>1.0144719296159779</v>
      </c>
      <c r="J1658">
        <v>1.5542006877155345</v>
      </c>
      <c r="K1658">
        <v>3271</v>
      </c>
      <c r="L1658">
        <v>0.19714619219303131</v>
      </c>
      <c r="M1658">
        <v>16.27131462097168</v>
      </c>
      <c r="N1658">
        <v>32483</v>
      </c>
      <c r="O1658">
        <v>3.1173396855592728E-2</v>
      </c>
      <c r="P1658">
        <v>0.1571943610906601</v>
      </c>
      <c r="Q1658">
        <v>0.17611724138259888</v>
      </c>
      <c r="R1658">
        <v>0.19714619219303131</v>
      </c>
      <c r="S1658">
        <v>0.21817265450954437</v>
      </c>
      <c r="T1658">
        <v>0.23709802329540253</v>
      </c>
      <c r="U1658" t="s">
        <v>18</v>
      </c>
      <c r="V1658" t="s">
        <v>84</v>
      </c>
      <c r="W1658">
        <v>92.376014709472656</v>
      </c>
    </row>
    <row r="1659" spans="1:23" x14ac:dyDescent="0.25">
      <c r="A1659" s="48" t="str">
        <f t="shared" si="25"/>
        <v>42233Greater Bay Area2_13SmartAC-onlySingle</v>
      </c>
      <c r="B1659" t="s">
        <v>10</v>
      </c>
      <c r="C1659" s="35">
        <v>42233</v>
      </c>
      <c r="D1659">
        <v>13</v>
      </c>
      <c r="E1659" t="s">
        <v>109</v>
      </c>
      <c r="F1659">
        <v>1.2116181235200021</v>
      </c>
      <c r="G1659">
        <v>1.7468405654242671</v>
      </c>
      <c r="H1659">
        <v>13079</v>
      </c>
      <c r="I1659">
        <v>1.0144719296159779</v>
      </c>
      <c r="J1659">
        <v>1.5542006877155345</v>
      </c>
      <c r="K1659">
        <v>3271</v>
      </c>
      <c r="L1659">
        <v>0.19714619219303131</v>
      </c>
      <c r="M1659">
        <v>16.27131462097168</v>
      </c>
      <c r="N1659">
        <v>32483</v>
      </c>
      <c r="O1659">
        <v>3.1173396855592728E-2</v>
      </c>
      <c r="P1659">
        <v>0.1571943610906601</v>
      </c>
      <c r="Q1659">
        <v>0.17611724138259888</v>
      </c>
      <c r="R1659">
        <v>0.19714619219303131</v>
      </c>
      <c r="S1659">
        <v>0.21817265450954437</v>
      </c>
      <c r="T1659">
        <v>0.23709802329540253</v>
      </c>
      <c r="U1659" t="s">
        <v>102</v>
      </c>
      <c r="V1659" t="s">
        <v>84</v>
      </c>
      <c r="W1659">
        <v>92.376014709472656</v>
      </c>
    </row>
    <row r="1660" spans="1:23" x14ac:dyDescent="0.25">
      <c r="A1660" s="48" t="str">
        <f t="shared" si="25"/>
        <v>42233Greater Bay Area2_14AllSingle</v>
      </c>
      <c r="B1660" t="s">
        <v>10</v>
      </c>
      <c r="C1660" s="35">
        <v>42233</v>
      </c>
      <c r="D1660">
        <v>14</v>
      </c>
      <c r="E1660" t="s">
        <v>109</v>
      </c>
      <c r="F1660">
        <v>1.5367194872092826</v>
      </c>
      <c r="G1660">
        <v>1.9481922120324988</v>
      </c>
      <c r="H1660">
        <v>13079</v>
      </c>
      <c r="I1660">
        <v>1.5946724221822923</v>
      </c>
      <c r="J1660">
        <v>1.99372391400779</v>
      </c>
      <c r="K1660">
        <v>3271</v>
      </c>
      <c r="L1660">
        <v>-5.7952936738729477E-2</v>
      </c>
      <c r="M1660">
        <v>-3.7712111473083496</v>
      </c>
      <c r="N1660">
        <v>32483</v>
      </c>
      <c r="O1660">
        <v>3.8799475878477097E-2</v>
      </c>
      <c r="P1660">
        <v>-0.10767834633588791</v>
      </c>
      <c r="Q1660">
        <v>-8.4126286208629608E-2</v>
      </c>
      <c r="R1660">
        <v>-5.7952936738729477E-2</v>
      </c>
      <c r="S1660">
        <v>-3.1782690435647964E-2</v>
      </c>
      <c r="T1660">
        <v>-8.2275280728936195E-3</v>
      </c>
      <c r="U1660" t="s">
        <v>18</v>
      </c>
      <c r="V1660" t="s">
        <v>84</v>
      </c>
      <c r="W1660">
        <v>95.072715759277344</v>
      </c>
    </row>
    <row r="1661" spans="1:23" x14ac:dyDescent="0.25">
      <c r="A1661" s="48" t="str">
        <f t="shared" si="25"/>
        <v>42233Greater Bay Area2_14SmartAC-onlySingle</v>
      </c>
      <c r="B1661" t="s">
        <v>10</v>
      </c>
      <c r="C1661" s="35">
        <v>42233</v>
      </c>
      <c r="D1661">
        <v>14</v>
      </c>
      <c r="E1661" t="s">
        <v>109</v>
      </c>
      <c r="F1661">
        <v>1.5367194872092826</v>
      </c>
      <c r="G1661">
        <v>1.9481922120324988</v>
      </c>
      <c r="H1661">
        <v>13079</v>
      </c>
      <c r="I1661">
        <v>1.5946724221822923</v>
      </c>
      <c r="J1661">
        <v>1.99372391400779</v>
      </c>
      <c r="K1661">
        <v>3271</v>
      </c>
      <c r="L1661">
        <v>-5.7952936738729477E-2</v>
      </c>
      <c r="M1661">
        <v>-3.7712111473083496</v>
      </c>
      <c r="N1661">
        <v>32483</v>
      </c>
      <c r="O1661">
        <v>3.8799475878477097E-2</v>
      </c>
      <c r="P1661">
        <v>-0.10767834633588791</v>
      </c>
      <c r="Q1661">
        <v>-8.4126286208629608E-2</v>
      </c>
      <c r="R1661">
        <v>-5.7952936738729477E-2</v>
      </c>
      <c r="S1661">
        <v>-3.1782690435647964E-2</v>
      </c>
      <c r="T1661">
        <v>-8.2275280728936195E-3</v>
      </c>
      <c r="U1661" t="s">
        <v>102</v>
      </c>
      <c r="V1661" t="s">
        <v>84</v>
      </c>
      <c r="W1661">
        <v>95.072715759277344</v>
      </c>
    </row>
    <row r="1662" spans="1:23" x14ac:dyDescent="0.25">
      <c r="A1662" s="48" t="str">
        <f t="shared" si="25"/>
        <v>42233Greater Bay Area2_15AllSingle</v>
      </c>
      <c r="B1662" t="s">
        <v>10</v>
      </c>
      <c r="C1662" s="35">
        <v>42233</v>
      </c>
      <c r="D1662">
        <v>15</v>
      </c>
      <c r="E1662" t="s">
        <v>109</v>
      </c>
      <c r="F1662">
        <v>1.859505360568062</v>
      </c>
      <c r="G1662">
        <v>2.069055957783323</v>
      </c>
      <c r="H1662">
        <v>13079</v>
      </c>
      <c r="I1662">
        <v>1.9386178212215073</v>
      </c>
      <c r="J1662">
        <v>2.111766584843668</v>
      </c>
      <c r="K1662">
        <v>3271</v>
      </c>
      <c r="L1662">
        <v>-7.91124626994133E-2</v>
      </c>
      <c r="M1662">
        <v>-4.2544894218444824</v>
      </c>
      <c r="N1662">
        <v>32483</v>
      </c>
      <c r="O1662">
        <v>4.111788421869278E-2</v>
      </c>
      <c r="P1662">
        <v>-0.13180914521217346</v>
      </c>
      <c r="Q1662">
        <v>-0.10684976726770401</v>
      </c>
      <c r="R1662">
        <v>-7.91124626994133E-2</v>
      </c>
      <c r="S1662">
        <v>-5.1378451287746429E-2</v>
      </c>
      <c r="T1662">
        <v>-2.6415782049298286E-2</v>
      </c>
      <c r="U1662" t="s">
        <v>18</v>
      </c>
      <c r="V1662" t="s">
        <v>84</v>
      </c>
      <c r="W1662">
        <v>96.149620056152344</v>
      </c>
    </row>
    <row r="1663" spans="1:23" x14ac:dyDescent="0.25">
      <c r="A1663" s="48" t="str">
        <f t="shared" si="25"/>
        <v>42233Greater Bay Area2_15SmartAC-onlySingle</v>
      </c>
      <c r="B1663" t="s">
        <v>10</v>
      </c>
      <c r="C1663" s="35">
        <v>42233</v>
      </c>
      <c r="D1663">
        <v>15</v>
      </c>
      <c r="E1663" t="s">
        <v>109</v>
      </c>
      <c r="F1663">
        <v>1.859505360568062</v>
      </c>
      <c r="G1663">
        <v>2.069055957783323</v>
      </c>
      <c r="H1663">
        <v>13079</v>
      </c>
      <c r="I1663">
        <v>1.9386178212215073</v>
      </c>
      <c r="J1663">
        <v>2.111766584843668</v>
      </c>
      <c r="K1663">
        <v>3271</v>
      </c>
      <c r="L1663">
        <v>-7.91124626994133E-2</v>
      </c>
      <c r="M1663">
        <v>-4.2544894218444824</v>
      </c>
      <c r="N1663">
        <v>32483</v>
      </c>
      <c r="O1663">
        <v>4.111788421869278E-2</v>
      </c>
      <c r="P1663">
        <v>-0.13180914521217346</v>
      </c>
      <c r="Q1663">
        <v>-0.10684976726770401</v>
      </c>
      <c r="R1663">
        <v>-7.91124626994133E-2</v>
      </c>
      <c r="S1663">
        <v>-5.1378451287746429E-2</v>
      </c>
      <c r="T1663">
        <v>-2.6415782049298286E-2</v>
      </c>
      <c r="U1663" t="s">
        <v>102</v>
      </c>
      <c r="V1663" t="s">
        <v>84</v>
      </c>
      <c r="W1663">
        <v>96.149620056152344</v>
      </c>
    </row>
    <row r="1664" spans="1:23" x14ac:dyDescent="0.25">
      <c r="A1664" s="48" t="str">
        <f t="shared" si="25"/>
        <v>42233Greater Bay Area2_16AllSingle</v>
      </c>
      <c r="B1664" t="s">
        <v>10</v>
      </c>
      <c r="C1664" s="35">
        <v>42233</v>
      </c>
      <c r="D1664">
        <v>16</v>
      </c>
      <c r="E1664" t="s">
        <v>109</v>
      </c>
      <c r="F1664">
        <v>2.1793903720342476</v>
      </c>
      <c r="G1664">
        <v>2.1225864193638819</v>
      </c>
      <c r="H1664">
        <v>13079</v>
      </c>
      <c r="I1664">
        <v>2.2136706676834317</v>
      </c>
      <c r="J1664">
        <v>2.1059887847876708</v>
      </c>
      <c r="K1664">
        <v>3271</v>
      </c>
      <c r="L1664">
        <v>-3.4280296415090561E-2</v>
      </c>
      <c r="M1664">
        <v>-1.5729304552078247</v>
      </c>
      <c r="N1664">
        <v>32483</v>
      </c>
      <c r="O1664">
        <v>4.1235737502574921E-2</v>
      </c>
      <c r="P1664">
        <v>-8.7128020823001862E-2</v>
      </c>
      <c r="Q1664">
        <v>-6.2097098678350449E-2</v>
      </c>
      <c r="R1664">
        <v>-3.4280296415090561E-2</v>
      </c>
      <c r="S1664">
        <v>-6.4667914994060993E-3</v>
      </c>
      <c r="T1664">
        <v>1.8567424267530441E-2</v>
      </c>
      <c r="U1664" t="s">
        <v>18</v>
      </c>
      <c r="V1664" t="s">
        <v>84</v>
      </c>
      <c r="W1664">
        <v>96.087120056152344</v>
      </c>
    </row>
    <row r="1665" spans="1:23" x14ac:dyDescent="0.25">
      <c r="A1665" s="48" t="str">
        <f t="shared" si="25"/>
        <v>42233Greater Bay Area2_16SmartAC-onlySingle</v>
      </c>
      <c r="B1665" t="s">
        <v>10</v>
      </c>
      <c r="C1665" s="35">
        <v>42233</v>
      </c>
      <c r="D1665">
        <v>16</v>
      </c>
      <c r="E1665" t="s">
        <v>109</v>
      </c>
      <c r="F1665">
        <v>2.1793903720342476</v>
      </c>
      <c r="G1665">
        <v>2.1225864193638819</v>
      </c>
      <c r="H1665">
        <v>13079</v>
      </c>
      <c r="I1665">
        <v>2.2136706676834317</v>
      </c>
      <c r="J1665">
        <v>2.1059887847876708</v>
      </c>
      <c r="K1665">
        <v>3271</v>
      </c>
      <c r="L1665">
        <v>-3.4280296415090561E-2</v>
      </c>
      <c r="M1665">
        <v>-1.5729304552078247</v>
      </c>
      <c r="N1665">
        <v>32483</v>
      </c>
      <c r="O1665">
        <v>4.1235737502574921E-2</v>
      </c>
      <c r="P1665">
        <v>-8.7128020823001862E-2</v>
      </c>
      <c r="Q1665">
        <v>-6.2097098678350449E-2</v>
      </c>
      <c r="R1665">
        <v>-3.4280296415090561E-2</v>
      </c>
      <c r="S1665">
        <v>-6.4667914994060993E-3</v>
      </c>
      <c r="T1665">
        <v>1.8567424267530441E-2</v>
      </c>
      <c r="U1665" t="s">
        <v>102</v>
      </c>
      <c r="V1665" t="s">
        <v>84</v>
      </c>
      <c r="W1665">
        <v>96.087120056152344</v>
      </c>
    </row>
    <row r="1666" spans="1:23" x14ac:dyDescent="0.25">
      <c r="A1666" s="48" t="str">
        <f t="shared" ref="A1666:A1729" si="26">CONCATENATE(C1666,B1666,E1666,"_",D1666,U1666,V1666)</f>
        <v>42233Greater Bay Area2_17AllSingle</v>
      </c>
      <c r="B1666" t="s">
        <v>10</v>
      </c>
      <c r="C1666" s="35">
        <v>42233</v>
      </c>
      <c r="D1666">
        <v>17</v>
      </c>
      <c r="E1666" t="s">
        <v>109</v>
      </c>
      <c r="F1666">
        <v>2.460517669192313</v>
      </c>
      <c r="G1666">
        <v>2.111610810734097</v>
      </c>
      <c r="H1666">
        <v>13079</v>
      </c>
      <c r="I1666">
        <v>2.5327678059582159</v>
      </c>
      <c r="J1666">
        <v>2.0783266741964654</v>
      </c>
      <c r="K1666">
        <v>3271</v>
      </c>
      <c r="L1666">
        <v>-7.2250135242938995E-2</v>
      </c>
      <c r="M1666">
        <v>-2.9363794326782227</v>
      </c>
      <c r="N1666">
        <v>32483</v>
      </c>
      <c r="O1666">
        <v>4.076085239648819E-2</v>
      </c>
      <c r="P1666">
        <v>-0.12448924034833908</v>
      </c>
      <c r="Q1666">
        <v>-9.9746592342853546E-2</v>
      </c>
      <c r="R1666">
        <v>-7.2250135242938995E-2</v>
      </c>
      <c r="S1666">
        <v>-4.4756941497325897E-2</v>
      </c>
      <c r="T1666">
        <v>-2.0011026412248611E-2</v>
      </c>
      <c r="U1666" t="s">
        <v>18</v>
      </c>
      <c r="V1666" t="s">
        <v>84</v>
      </c>
      <c r="W1666">
        <v>93.571098327636719</v>
      </c>
    </row>
    <row r="1667" spans="1:23" x14ac:dyDescent="0.25">
      <c r="A1667" s="48" t="str">
        <f t="shared" si="26"/>
        <v>42233Greater Bay Area2_17SmartAC-onlySingle</v>
      </c>
      <c r="B1667" t="s">
        <v>10</v>
      </c>
      <c r="C1667" s="35">
        <v>42233</v>
      </c>
      <c r="D1667">
        <v>17</v>
      </c>
      <c r="E1667" t="s">
        <v>109</v>
      </c>
      <c r="F1667">
        <v>2.460517669192313</v>
      </c>
      <c r="G1667">
        <v>2.111610810734097</v>
      </c>
      <c r="H1667">
        <v>13079</v>
      </c>
      <c r="I1667">
        <v>2.5327678059582159</v>
      </c>
      <c r="J1667">
        <v>2.0783266741964654</v>
      </c>
      <c r="K1667">
        <v>3271</v>
      </c>
      <c r="L1667">
        <v>-7.2250135242938995E-2</v>
      </c>
      <c r="M1667">
        <v>-2.9363794326782227</v>
      </c>
      <c r="N1667">
        <v>32483</v>
      </c>
      <c r="O1667">
        <v>4.076085239648819E-2</v>
      </c>
      <c r="P1667">
        <v>-0.12448924034833908</v>
      </c>
      <c r="Q1667">
        <v>-9.9746592342853546E-2</v>
      </c>
      <c r="R1667">
        <v>-7.2250135242938995E-2</v>
      </c>
      <c r="S1667">
        <v>-4.4756941497325897E-2</v>
      </c>
      <c r="T1667">
        <v>-2.0011026412248611E-2</v>
      </c>
      <c r="U1667" t="s">
        <v>102</v>
      </c>
      <c r="V1667" t="s">
        <v>84</v>
      </c>
      <c r="W1667">
        <v>93.571098327636719</v>
      </c>
    </row>
    <row r="1668" spans="1:23" x14ac:dyDescent="0.25">
      <c r="A1668" s="48" t="str">
        <f t="shared" si="26"/>
        <v>42233Greater Bay Area2_18AllSingle</v>
      </c>
      <c r="B1668" t="s">
        <v>10</v>
      </c>
      <c r="C1668" s="35">
        <v>42233</v>
      </c>
      <c r="D1668">
        <v>18</v>
      </c>
      <c r="E1668" t="s">
        <v>109</v>
      </c>
      <c r="F1668">
        <v>2.6774431566413694</v>
      </c>
      <c r="G1668">
        <v>2.0641317028767099</v>
      </c>
      <c r="H1668">
        <v>13079</v>
      </c>
      <c r="I1668">
        <v>2.7252466917631306</v>
      </c>
      <c r="J1668">
        <v>2.0224607654487414</v>
      </c>
      <c r="K1668">
        <v>3271</v>
      </c>
      <c r="L1668">
        <v>-4.7803536057472229E-2</v>
      </c>
      <c r="M1668">
        <v>-1.7854173183441162</v>
      </c>
      <c r="N1668">
        <v>32483</v>
      </c>
      <c r="O1668">
        <v>3.9702016860246658E-2</v>
      </c>
      <c r="P1668">
        <v>-9.8685644567012787E-2</v>
      </c>
      <c r="Q1668">
        <v>-7.4585720896720886E-2</v>
      </c>
      <c r="R1668">
        <v>-4.7803536057472229E-2</v>
      </c>
      <c r="S1668">
        <v>-2.1024525165557861E-2</v>
      </c>
      <c r="T1668">
        <v>3.0785687267780304E-3</v>
      </c>
      <c r="U1668" t="s">
        <v>18</v>
      </c>
      <c r="V1668" t="s">
        <v>84</v>
      </c>
      <c r="W1668">
        <v>89.829322814941406</v>
      </c>
    </row>
    <row r="1669" spans="1:23" x14ac:dyDescent="0.25">
      <c r="A1669" s="48" t="str">
        <f t="shared" si="26"/>
        <v>42233Greater Bay Area2_18SmartAC-onlySingle</v>
      </c>
      <c r="B1669" t="s">
        <v>10</v>
      </c>
      <c r="C1669" s="35">
        <v>42233</v>
      </c>
      <c r="D1669">
        <v>18</v>
      </c>
      <c r="E1669" t="s">
        <v>109</v>
      </c>
      <c r="F1669">
        <v>2.6774431566413694</v>
      </c>
      <c r="G1669">
        <v>2.0641317028767099</v>
      </c>
      <c r="H1669">
        <v>13079</v>
      </c>
      <c r="I1669">
        <v>2.7252466917631306</v>
      </c>
      <c r="J1669">
        <v>2.0224607654487414</v>
      </c>
      <c r="K1669">
        <v>3271</v>
      </c>
      <c r="L1669">
        <v>-4.7803536057472229E-2</v>
      </c>
      <c r="M1669">
        <v>-1.7854173183441162</v>
      </c>
      <c r="N1669">
        <v>32483</v>
      </c>
      <c r="O1669">
        <v>3.9702016860246658E-2</v>
      </c>
      <c r="P1669">
        <v>-9.8685644567012787E-2</v>
      </c>
      <c r="Q1669">
        <v>-7.4585720896720886E-2</v>
      </c>
      <c r="R1669">
        <v>-4.7803536057472229E-2</v>
      </c>
      <c r="S1669">
        <v>-2.1024525165557861E-2</v>
      </c>
      <c r="T1669">
        <v>3.0785687267780304E-3</v>
      </c>
      <c r="U1669" t="s">
        <v>102</v>
      </c>
      <c r="V1669" t="s">
        <v>84</v>
      </c>
      <c r="W1669">
        <v>89.829322814941406</v>
      </c>
    </row>
    <row r="1670" spans="1:23" x14ac:dyDescent="0.25">
      <c r="A1670" s="48" t="str">
        <f t="shared" si="26"/>
        <v>42233Greater Bay Area2_19AllSingle</v>
      </c>
      <c r="B1670" t="s">
        <v>10</v>
      </c>
      <c r="C1670" s="35">
        <v>42233</v>
      </c>
      <c r="D1670">
        <v>19</v>
      </c>
      <c r="E1670" t="s">
        <v>109</v>
      </c>
      <c r="F1670">
        <v>2.7185032120743653</v>
      </c>
      <c r="G1670">
        <v>1.9805110083171285</v>
      </c>
      <c r="H1670">
        <v>13079</v>
      </c>
      <c r="I1670">
        <v>2.7659918742608314</v>
      </c>
      <c r="J1670">
        <v>1.9649585741312499</v>
      </c>
      <c r="K1670">
        <v>3271</v>
      </c>
      <c r="L1670">
        <v>-4.7488663345575333E-2</v>
      </c>
      <c r="M1670">
        <v>-1.7468680143356323</v>
      </c>
      <c r="N1670">
        <v>32483</v>
      </c>
      <c r="O1670">
        <v>3.8474593311548233E-2</v>
      </c>
      <c r="P1670">
        <v>-9.6797704696655273E-2</v>
      </c>
      <c r="Q1670">
        <v>-7.3442853987216949E-2</v>
      </c>
      <c r="R1670">
        <v>-4.7488663345575333E-2</v>
      </c>
      <c r="S1670">
        <v>-2.1537549793720245E-2</v>
      </c>
      <c r="T1670">
        <v>1.820375444367528E-3</v>
      </c>
      <c r="U1670" t="s">
        <v>18</v>
      </c>
      <c r="V1670" t="s">
        <v>84</v>
      </c>
      <c r="W1670">
        <v>84.351570129394531</v>
      </c>
    </row>
    <row r="1671" spans="1:23" x14ac:dyDescent="0.25">
      <c r="A1671" s="48" t="str">
        <f t="shared" si="26"/>
        <v>42233Greater Bay Area2_19SmartAC-onlySingle</v>
      </c>
      <c r="B1671" t="s">
        <v>10</v>
      </c>
      <c r="C1671" s="35">
        <v>42233</v>
      </c>
      <c r="D1671">
        <v>19</v>
      </c>
      <c r="E1671" t="s">
        <v>109</v>
      </c>
      <c r="F1671">
        <v>2.7185032120743653</v>
      </c>
      <c r="G1671">
        <v>1.9805110083171285</v>
      </c>
      <c r="H1671">
        <v>13079</v>
      </c>
      <c r="I1671">
        <v>2.7659918742608314</v>
      </c>
      <c r="J1671">
        <v>1.9649585741312499</v>
      </c>
      <c r="K1671">
        <v>3271</v>
      </c>
      <c r="L1671">
        <v>-4.7488663345575333E-2</v>
      </c>
      <c r="M1671">
        <v>-1.7468680143356323</v>
      </c>
      <c r="N1671">
        <v>32483</v>
      </c>
      <c r="O1671">
        <v>3.8474593311548233E-2</v>
      </c>
      <c r="P1671">
        <v>-9.6797704696655273E-2</v>
      </c>
      <c r="Q1671">
        <v>-7.3442853987216949E-2</v>
      </c>
      <c r="R1671">
        <v>-4.7488663345575333E-2</v>
      </c>
      <c r="S1671">
        <v>-2.1537549793720245E-2</v>
      </c>
      <c r="T1671">
        <v>1.820375444367528E-3</v>
      </c>
      <c r="U1671" t="s">
        <v>102</v>
      </c>
      <c r="V1671" t="s">
        <v>84</v>
      </c>
      <c r="W1671">
        <v>84.351570129394531</v>
      </c>
    </row>
    <row r="1672" spans="1:23" x14ac:dyDescent="0.25">
      <c r="A1672" s="48" t="str">
        <f t="shared" si="26"/>
        <v>42233Greater Bay Area2_20AllSingle</v>
      </c>
      <c r="B1672" t="s">
        <v>10</v>
      </c>
      <c r="C1672" s="35">
        <v>42233</v>
      </c>
      <c r="D1672">
        <v>20</v>
      </c>
      <c r="E1672" t="s">
        <v>109</v>
      </c>
      <c r="F1672">
        <v>2.4795894400244172</v>
      </c>
      <c r="G1672">
        <v>1.8597986664934401</v>
      </c>
      <c r="H1672">
        <v>13079</v>
      </c>
      <c r="I1672">
        <v>2.4706506612968426</v>
      </c>
      <c r="J1672">
        <v>1.851742592527271</v>
      </c>
      <c r="K1672">
        <v>3271</v>
      </c>
      <c r="L1672">
        <v>8.9387791231274605E-3</v>
      </c>
      <c r="M1672">
        <v>0.36049431562423706</v>
      </c>
      <c r="N1672">
        <v>32483</v>
      </c>
      <c r="O1672">
        <v>3.6231845617294312E-2</v>
      </c>
      <c r="P1672">
        <v>-3.749595582485199E-2</v>
      </c>
      <c r="Q1672">
        <v>-1.5502499416470528E-2</v>
      </c>
      <c r="R1672">
        <v>8.9387791231274605E-3</v>
      </c>
      <c r="S1672">
        <v>3.3377159386873245E-2</v>
      </c>
      <c r="T1672">
        <v>5.5373512208461761E-2</v>
      </c>
      <c r="U1672" t="s">
        <v>18</v>
      </c>
      <c r="V1672" t="s">
        <v>84</v>
      </c>
      <c r="W1672">
        <v>78.060188293457031</v>
      </c>
    </row>
    <row r="1673" spans="1:23" x14ac:dyDescent="0.25">
      <c r="A1673" s="48" t="str">
        <f t="shared" si="26"/>
        <v>42233Greater Bay Area2_20SmartAC-onlySingle</v>
      </c>
      <c r="B1673" t="s">
        <v>10</v>
      </c>
      <c r="C1673" s="35">
        <v>42233</v>
      </c>
      <c r="D1673">
        <v>20</v>
      </c>
      <c r="E1673" t="s">
        <v>109</v>
      </c>
      <c r="F1673">
        <v>2.4795894400244172</v>
      </c>
      <c r="G1673">
        <v>1.8597986664934401</v>
      </c>
      <c r="H1673">
        <v>13079</v>
      </c>
      <c r="I1673">
        <v>2.4706506612968426</v>
      </c>
      <c r="J1673">
        <v>1.851742592527271</v>
      </c>
      <c r="K1673">
        <v>3271</v>
      </c>
      <c r="L1673">
        <v>8.9387791231274605E-3</v>
      </c>
      <c r="M1673">
        <v>0.36049431562423706</v>
      </c>
      <c r="N1673">
        <v>32483</v>
      </c>
      <c r="O1673">
        <v>3.6231845617294312E-2</v>
      </c>
      <c r="P1673">
        <v>-3.749595582485199E-2</v>
      </c>
      <c r="Q1673">
        <v>-1.5502499416470528E-2</v>
      </c>
      <c r="R1673">
        <v>8.9387791231274605E-3</v>
      </c>
      <c r="S1673">
        <v>3.3377159386873245E-2</v>
      </c>
      <c r="T1673">
        <v>5.5373512208461761E-2</v>
      </c>
      <c r="U1673" t="s">
        <v>102</v>
      </c>
      <c r="V1673" t="s">
        <v>84</v>
      </c>
      <c r="W1673">
        <v>78.060188293457031</v>
      </c>
    </row>
    <row r="1674" spans="1:23" x14ac:dyDescent="0.25">
      <c r="A1674" s="48" t="str">
        <f t="shared" si="26"/>
        <v>42233Greater Bay Area2_21AllSingle</v>
      </c>
      <c r="B1674" t="s">
        <v>10</v>
      </c>
      <c r="C1674" s="35">
        <v>42233</v>
      </c>
      <c r="D1674">
        <v>21</v>
      </c>
      <c r="E1674" t="s">
        <v>109</v>
      </c>
      <c r="F1674">
        <v>2.1582629283751436</v>
      </c>
      <c r="G1674">
        <v>1.688702693515318</v>
      </c>
      <c r="H1674">
        <v>13079</v>
      </c>
      <c r="I1674">
        <v>2.1576579563417853</v>
      </c>
      <c r="J1674">
        <v>1.6728008360489082</v>
      </c>
      <c r="K1674">
        <v>3271</v>
      </c>
      <c r="L1674">
        <v>6.0497201047837734E-4</v>
      </c>
      <c r="M1674">
        <v>2.8030507266521454E-2</v>
      </c>
      <c r="N1674">
        <v>32483</v>
      </c>
      <c r="O1674">
        <v>3.2764524221420288E-2</v>
      </c>
      <c r="P1674">
        <v>-4.1386041790246964E-2</v>
      </c>
      <c r="Q1674">
        <v>-2.1497320383787155E-2</v>
      </c>
      <c r="R1674">
        <v>6.0497201047837734E-4</v>
      </c>
      <c r="S1674">
        <v>2.2704644128680229E-2</v>
      </c>
      <c r="T1674">
        <v>4.2595986276865005E-2</v>
      </c>
      <c r="U1674" t="s">
        <v>18</v>
      </c>
      <c r="V1674" t="s">
        <v>84</v>
      </c>
      <c r="W1674">
        <v>74.114585876464844</v>
      </c>
    </row>
    <row r="1675" spans="1:23" x14ac:dyDescent="0.25">
      <c r="A1675" s="48" t="str">
        <f t="shared" si="26"/>
        <v>42233Greater Bay Area2_21SmartAC-onlySingle</v>
      </c>
      <c r="B1675" t="s">
        <v>10</v>
      </c>
      <c r="C1675" s="35">
        <v>42233</v>
      </c>
      <c r="D1675">
        <v>21</v>
      </c>
      <c r="E1675" t="s">
        <v>109</v>
      </c>
      <c r="F1675">
        <v>2.1582629283751436</v>
      </c>
      <c r="G1675">
        <v>1.688702693515318</v>
      </c>
      <c r="H1675">
        <v>13079</v>
      </c>
      <c r="I1675">
        <v>2.1576579563417853</v>
      </c>
      <c r="J1675">
        <v>1.6728008360489082</v>
      </c>
      <c r="K1675">
        <v>3271</v>
      </c>
      <c r="L1675">
        <v>6.0497201047837734E-4</v>
      </c>
      <c r="M1675">
        <v>2.8030507266521454E-2</v>
      </c>
      <c r="N1675">
        <v>32483</v>
      </c>
      <c r="O1675">
        <v>3.2764524221420288E-2</v>
      </c>
      <c r="P1675">
        <v>-4.1386041790246964E-2</v>
      </c>
      <c r="Q1675">
        <v>-2.1497320383787155E-2</v>
      </c>
      <c r="R1675">
        <v>6.0497201047837734E-4</v>
      </c>
      <c r="S1675">
        <v>2.2704644128680229E-2</v>
      </c>
      <c r="T1675">
        <v>4.2595986276865005E-2</v>
      </c>
      <c r="U1675" t="s">
        <v>102</v>
      </c>
      <c r="V1675" t="s">
        <v>84</v>
      </c>
      <c r="W1675">
        <v>74.114585876464844</v>
      </c>
    </row>
    <row r="1676" spans="1:23" x14ac:dyDescent="0.25">
      <c r="A1676" s="48" t="str">
        <f t="shared" si="26"/>
        <v>42233Greater Bay Area2_22AllSingle</v>
      </c>
      <c r="B1676" t="s">
        <v>10</v>
      </c>
      <c r="C1676" s="35">
        <v>42233</v>
      </c>
      <c r="D1676">
        <v>22</v>
      </c>
      <c r="E1676" t="s">
        <v>109</v>
      </c>
      <c r="F1676">
        <v>1.8351299547082356</v>
      </c>
      <c r="G1676">
        <v>1.5224787179098864</v>
      </c>
      <c r="H1676">
        <v>13079</v>
      </c>
      <c r="I1676">
        <v>1.8480645740025359</v>
      </c>
      <c r="J1676">
        <v>1.5010885093624442</v>
      </c>
      <c r="K1676">
        <v>3271</v>
      </c>
      <c r="L1676">
        <v>-1.2934619560837746E-2</v>
      </c>
      <c r="M1676">
        <v>-0.704833984375</v>
      </c>
      <c r="N1676">
        <v>32483</v>
      </c>
      <c r="O1676">
        <v>2.9429372400045395E-2</v>
      </c>
      <c r="P1676">
        <v>-5.0651304423809052E-2</v>
      </c>
      <c r="Q1676">
        <v>-3.2787084579467773E-2</v>
      </c>
      <c r="R1676">
        <v>-1.2934619560837746E-2</v>
      </c>
      <c r="S1676">
        <v>6.9154920056462288E-3</v>
      </c>
      <c r="T1676">
        <v>2.4782063439488411E-2</v>
      </c>
      <c r="U1676" t="s">
        <v>18</v>
      </c>
      <c r="V1676" t="s">
        <v>84</v>
      </c>
      <c r="W1676">
        <v>70.831695556640625</v>
      </c>
    </row>
    <row r="1677" spans="1:23" x14ac:dyDescent="0.25">
      <c r="A1677" s="48" t="str">
        <f t="shared" si="26"/>
        <v>42233Greater Bay Area2_22SmartAC-onlySingle</v>
      </c>
      <c r="B1677" t="s">
        <v>10</v>
      </c>
      <c r="C1677" s="35">
        <v>42233</v>
      </c>
      <c r="D1677">
        <v>22</v>
      </c>
      <c r="E1677" t="s">
        <v>109</v>
      </c>
      <c r="F1677">
        <v>1.8351299547082356</v>
      </c>
      <c r="G1677">
        <v>1.5224787179098864</v>
      </c>
      <c r="H1677">
        <v>13079</v>
      </c>
      <c r="I1677">
        <v>1.8480645740025359</v>
      </c>
      <c r="J1677">
        <v>1.5010885093624442</v>
      </c>
      <c r="K1677">
        <v>3271</v>
      </c>
      <c r="L1677">
        <v>-1.2934619560837746E-2</v>
      </c>
      <c r="M1677">
        <v>-0.704833984375</v>
      </c>
      <c r="N1677">
        <v>32483</v>
      </c>
      <c r="O1677">
        <v>2.9429372400045395E-2</v>
      </c>
      <c r="P1677">
        <v>-5.0651304423809052E-2</v>
      </c>
      <c r="Q1677">
        <v>-3.2787084579467773E-2</v>
      </c>
      <c r="R1677">
        <v>-1.2934619560837746E-2</v>
      </c>
      <c r="S1677">
        <v>6.9154920056462288E-3</v>
      </c>
      <c r="T1677">
        <v>2.4782063439488411E-2</v>
      </c>
      <c r="U1677" t="s">
        <v>102</v>
      </c>
      <c r="V1677" t="s">
        <v>84</v>
      </c>
      <c r="W1677">
        <v>70.831695556640625</v>
      </c>
    </row>
    <row r="1678" spans="1:23" x14ac:dyDescent="0.25">
      <c r="A1678" s="48" t="str">
        <f t="shared" si="26"/>
        <v>42233Greater Bay Area2_23AllSingle</v>
      </c>
      <c r="B1678" t="s">
        <v>10</v>
      </c>
      <c r="C1678" s="35">
        <v>42233</v>
      </c>
      <c r="D1678">
        <v>23</v>
      </c>
      <c r="E1678" t="s">
        <v>109</v>
      </c>
      <c r="F1678">
        <v>1.42943155677506</v>
      </c>
      <c r="G1678">
        <v>1.3023736877990824</v>
      </c>
      <c r="H1678">
        <v>13079</v>
      </c>
      <c r="I1678">
        <v>1.4289432133941149</v>
      </c>
      <c r="J1678">
        <v>1.2594466732312974</v>
      </c>
      <c r="K1678">
        <v>3271</v>
      </c>
      <c r="L1678">
        <v>4.8834335757419467E-4</v>
      </c>
      <c r="M1678">
        <v>3.4163467586040497E-2</v>
      </c>
      <c r="N1678">
        <v>32483</v>
      </c>
      <c r="O1678">
        <v>2.4791471660137177E-2</v>
      </c>
      <c r="P1678">
        <v>-3.1284406781196594E-2</v>
      </c>
      <c r="Q1678">
        <v>-1.6235487535595894E-2</v>
      </c>
      <c r="R1678">
        <v>4.8834335757419467E-4</v>
      </c>
      <c r="S1678">
        <v>1.7210191115736961E-2</v>
      </c>
      <c r="T1678">
        <v>3.2261092215776443E-2</v>
      </c>
      <c r="U1678" t="s">
        <v>18</v>
      </c>
      <c r="V1678" t="s">
        <v>84</v>
      </c>
      <c r="W1678">
        <v>68.501029968261719</v>
      </c>
    </row>
    <row r="1679" spans="1:23" x14ac:dyDescent="0.25">
      <c r="A1679" s="48" t="str">
        <f t="shared" si="26"/>
        <v>42233Greater Bay Area2_23SmartAC-onlySingle</v>
      </c>
      <c r="B1679" t="s">
        <v>10</v>
      </c>
      <c r="C1679" s="35">
        <v>42233</v>
      </c>
      <c r="D1679">
        <v>23</v>
      </c>
      <c r="E1679" t="s">
        <v>109</v>
      </c>
      <c r="F1679">
        <v>1.42943155677506</v>
      </c>
      <c r="G1679">
        <v>1.3023736877990824</v>
      </c>
      <c r="H1679">
        <v>13079</v>
      </c>
      <c r="I1679">
        <v>1.4289432133941149</v>
      </c>
      <c r="J1679">
        <v>1.2594466732312974</v>
      </c>
      <c r="K1679">
        <v>3271</v>
      </c>
      <c r="L1679">
        <v>4.8834335757419467E-4</v>
      </c>
      <c r="M1679">
        <v>3.4163467586040497E-2</v>
      </c>
      <c r="N1679">
        <v>32483</v>
      </c>
      <c r="O1679">
        <v>2.4791471660137177E-2</v>
      </c>
      <c r="P1679">
        <v>-3.1284406781196594E-2</v>
      </c>
      <c r="Q1679">
        <v>-1.6235487535595894E-2</v>
      </c>
      <c r="R1679">
        <v>4.8834335757419467E-4</v>
      </c>
      <c r="S1679">
        <v>1.7210191115736961E-2</v>
      </c>
      <c r="T1679">
        <v>3.2261092215776443E-2</v>
      </c>
      <c r="U1679" t="s">
        <v>102</v>
      </c>
      <c r="V1679" t="s">
        <v>84</v>
      </c>
      <c r="W1679">
        <v>68.501029968261719</v>
      </c>
    </row>
    <row r="1680" spans="1:23" x14ac:dyDescent="0.25">
      <c r="A1680" s="48" t="str">
        <f t="shared" si="26"/>
        <v>42233Greater Bay Area2_24AllSingle</v>
      </c>
      <c r="B1680" t="s">
        <v>10</v>
      </c>
      <c r="C1680" s="35">
        <v>42233</v>
      </c>
      <c r="D1680">
        <v>24</v>
      </c>
      <c r="E1680" t="s">
        <v>109</v>
      </c>
      <c r="F1680">
        <v>1.0809781100510343</v>
      </c>
      <c r="G1680">
        <v>1.0957704874770786</v>
      </c>
      <c r="H1680">
        <v>13079</v>
      </c>
      <c r="I1680">
        <v>1.0781408742405876</v>
      </c>
      <c r="J1680">
        <v>1.0528284927651355</v>
      </c>
      <c r="K1680">
        <v>3271</v>
      </c>
      <c r="L1680">
        <v>2.8372358065098524E-3</v>
      </c>
      <c r="M1680">
        <v>0.26246932148933411</v>
      </c>
      <c r="N1680">
        <v>32483</v>
      </c>
      <c r="O1680">
        <v>2.0752731710672379E-2</v>
      </c>
      <c r="P1680">
        <v>-2.3759465664625168E-2</v>
      </c>
      <c r="Q1680">
        <v>-1.1162142269313335E-2</v>
      </c>
      <c r="R1680">
        <v>2.8372358065098524E-3</v>
      </c>
      <c r="S1680">
        <v>1.6834953799843788E-2</v>
      </c>
      <c r="T1680">
        <v>2.9433935880661011E-2</v>
      </c>
      <c r="U1680" t="s">
        <v>18</v>
      </c>
      <c r="V1680" t="s">
        <v>84</v>
      </c>
      <c r="W1680">
        <v>65.823509216308594</v>
      </c>
    </row>
    <row r="1681" spans="1:23" x14ac:dyDescent="0.25">
      <c r="A1681" s="48" t="str">
        <f t="shared" si="26"/>
        <v>42233Greater Bay Area2_24SmartAC-onlySingle</v>
      </c>
      <c r="B1681" t="s">
        <v>10</v>
      </c>
      <c r="C1681" s="35">
        <v>42233</v>
      </c>
      <c r="D1681">
        <v>24</v>
      </c>
      <c r="E1681" t="s">
        <v>109</v>
      </c>
      <c r="F1681">
        <v>1.0809781100510343</v>
      </c>
      <c r="G1681">
        <v>1.0957704874770786</v>
      </c>
      <c r="H1681">
        <v>13079</v>
      </c>
      <c r="I1681">
        <v>1.0781408742405876</v>
      </c>
      <c r="J1681">
        <v>1.0528284927651355</v>
      </c>
      <c r="K1681">
        <v>3271</v>
      </c>
      <c r="L1681">
        <v>2.8372358065098524E-3</v>
      </c>
      <c r="M1681">
        <v>0.26246932148933411</v>
      </c>
      <c r="N1681">
        <v>32483</v>
      </c>
      <c r="O1681">
        <v>2.0752731710672379E-2</v>
      </c>
      <c r="P1681">
        <v>-2.3759465664625168E-2</v>
      </c>
      <c r="Q1681">
        <v>-1.1162142269313335E-2</v>
      </c>
      <c r="R1681">
        <v>2.8372358065098524E-3</v>
      </c>
      <c r="S1681">
        <v>1.6834953799843788E-2</v>
      </c>
      <c r="T1681">
        <v>2.9433935880661011E-2</v>
      </c>
      <c r="U1681" t="s">
        <v>102</v>
      </c>
      <c r="V1681" t="s">
        <v>84</v>
      </c>
      <c r="W1681">
        <v>65.823509216308594</v>
      </c>
    </row>
    <row r="1682" spans="1:23" x14ac:dyDescent="0.25">
      <c r="A1682" s="48" t="str">
        <f t="shared" si="26"/>
        <v>42180Greater Bay Area3_1AllSingle</v>
      </c>
      <c r="B1682" t="s">
        <v>10</v>
      </c>
      <c r="C1682" s="35">
        <v>42180</v>
      </c>
      <c r="D1682">
        <v>1</v>
      </c>
      <c r="E1682" t="s">
        <v>110</v>
      </c>
      <c r="F1682">
        <v>0.73726175078214262</v>
      </c>
      <c r="G1682">
        <v>0.83670885260172778</v>
      </c>
      <c r="H1682">
        <v>26212</v>
      </c>
      <c r="I1682">
        <v>0.72137854722385619</v>
      </c>
      <c r="J1682">
        <v>0.7624661286196468</v>
      </c>
      <c r="K1682">
        <v>3258</v>
      </c>
      <c r="L1682">
        <v>1.5883203595876694E-2</v>
      </c>
      <c r="M1682">
        <v>2.154350757598877</v>
      </c>
      <c r="N1682">
        <v>32723</v>
      </c>
      <c r="O1682">
        <v>1.4322972856462002E-2</v>
      </c>
      <c r="P1682">
        <v>-2.473118482157588E-3</v>
      </c>
      <c r="Q1682">
        <v>6.2212124466896057E-3</v>
      </c>
      <c r="R1682">
        <v>1.5883203595876694E-2</v>
      </c>
      <c r="S1682">
        <v>2.5544049218297005E-2</v>
      </c>
      <c r="T1682">
        <v>3.4239526838064194E-2</v>
      </c>
      <c r="U1682" t="s">
        <v>18</v>
      </c>
      <c r="V1682" t="s">
        <v>84</v>
      </c>
      <c r="W1682">
        <v>66.297157287597656</v>
      </c>
    </row>
    <row r="1683" spans="1:23" x14ac:dyDescent="0.25">
      <c r="A1683" s="48" t="str">
        <f t="shared" si="26"/>
        <v>42180Greater Bay Area3_1SmartAC-onlySingle</v>
      </c>
      <c r="B1683" t="s">
        <v>10</v>
      </c>
      <c r="C1683" s="35">
        <v>42180</v>
      </c>
      <c r="D1683">
        <v>1</v>
      </c>
      <c r="E1683" t="s">
        <v>110</v>
      </c>
      <c r="F1683">
        <v>0.73726175078214262</v>
      </c>
      <c r="G1683">
        <v>0.83670885260172778</v>
      </c>
      <c r="H1683">
        <v>26212</v>
      </c>
      <c r="I1683">
        <v>0.72137854722385619</v>
      </c>
      <c r="J1683">
        <v>0.7624661286196468</v>
      </c>
      <c r="K1683">
        <v>3258</v>
      </c>
      <c r="L1683">
        <v>1.5883203595876694E-2</v>
      </c>
      <c r="M1683">
        <v>2.154350757598877</v>
      </c>
      <c r="N1683">
        <v>32723</v>
      </c>
      <c r="O1683">
        <v>1.4322972856462002E-2</v>
      </c>
      <c r="P1683">
        <v>-2.473118482157588E-3</v>
      </c>
      <c r="Q1683">
        <v>6.2212124466896057E-3</v>
      </c>
      <c r="R1683">
        <v>1.5883203595876694E-2</v>
      </c>
      <c r="S1683">
        <v>2.5544049218297005E-2</v>
      </c>
      <c r="T1683">
        <v>3.4239526838064194E-2</v>
      </c>
      <c r="U1683" t="s">
        <v>102</v>
      </c>
      <c r="V1683" t="s">
        <v>84</v>
      </c>
      <c r="W1683">
        <v>66.297157287597656</v>
      </c>
    </row>
    <row r="1684" spans="1:23" x14ac:dyDescent="0.25">
      <c r="A1684" s="48" t="str">
        <f t="shared" si="26"/>
        <v>42180Greater Bay Area3_2AllSingle</v>
      </c>
      <c r="B1684" t="s">
        <v>10</v>
      </c>
      <c r="C1684" s="35">
        <v>42180</v>
      </c>
      <c r="D1684">
        <v>2</v>
      </c>
      <c r="E1684" t="s">
        <v>110</v>
      </c>
      <c r="F1684">
        <v>0.62662217913866836</v>
      </c>
      <c r="G1684">
        <v>0.72303366091603338</v>
      </c>
      <c r="H1684">
        <v>26212</v>
      </c>
      <c r="I1684">
        <v>0.60995839256848849</v>
      </c>
      <c r="J1684">
        <v>0.64199319679905797</v>
      </c>
      <c r="K1684">
        <v>3258</v>
      </c>
      <c r="L1684">
        <v>1.6663786023855209E-2</v>
      </c>
      <c r="M1684">
        <v>2.6593036651611328</v>
      </c>
      <c r="N1684">
        <v>32723</v>
      </c>
      <c r="O1684">
        <v>1.2101645581424236E-2</v>
      </c>
      <c r="P1684">
        <v>1.1543170548975468E-3</v>
      </c>
      <c r="Q1684">
        <v>8.5002575069665909E-3</v>
      </c>
      <c r="R1684">
        <v>1.6663786023855209E-2</v>
      </c>
      <c r="S1684">
        <v>2.4826345965266228E-2</v>
      </c>
      <c r="T1684">
        <v>3.217325359582901E-2</v>
      </c>
      <c r="U1684" t="s">
        <v>18</v>
      </c>
      <c r="V1684" t="s">
        <v>84</v>
      </c>
      <c r="W1684">
        <v>65.868682861328125</v>
      </c>
    </row>
    <row r="1685" spans="1:23" x14ac:dyDescent="0.25">
      <c r="A1685" s="48" t="str">
        <f t="shared" si="26"/>
        <v>42180Greater Bay Area3_2SmartAC-onlySingle</v>
      </c>
      <c r="B1685" t="s">
        <v>10</v>
      </c>
      <c r="C1685" s="35">
        <v>42180</v>
      </c>
      <c r="D1685">
        <v>2</v>
      </c>
      <c r="E1685" t="s">
        <v>110</v>
      </c>
      <c r="F1685">
        <v>0.62662217913866836</v>
      </c>
      <c r="G1685">
        <v>0.72303366091603338</v>
      </c>
      <c r="H1685">
        <v>26212</v>
      </c>
      <c r="I1685">
        <v>0.60995839256848849</v>
      </c>
      <c r="J1685">
        <v>0.64199319679905797</v>
      </c>
      <c r="K1685">
        <v>3258</v>
      </c>
      <c r="L1685">
        <v>1.6663786023855209E-2</v>
      </c>
      <c r="M1685">
        <v>2.6593036651611328</v>
      </c>
      <c r="N1685">
        <v>32723</v>
      </c>
      <c r="O1685">
        <v>1.2101645581424236E-2</v>
      </c>
      <c r="P1685">
        <v>1.1543170548975468E-3</v>
      </c>
      <c r="Q1685">
        <v>8.5002575069665909E-3</v>
      </c>
      <c r="R1685">
        <v>1.6663786023855209E-2</v>
      </c>
      <c r="S1685">
        <v>2.4826345965266228E-2</v>
      </c>
      <c r="T1685">
        <v>3.217325359582901E-2</v>
      </c>
      <c r="U1685" t="s">
        <v>102</v>
      </c>
      <c r="V1685" t="s">
        <v>84</v>
      </c>
      <c r="W1685">
        <v>65.868682861328125</v>
      </c>
    </row>
    <row r="1686" spans="1:23" x14ac:dyDescent="0.25">
      <c r="A1686" s="48" t="str">
        <f t="shared" si="26"/>
        <v>42180Greater Bay Area3_3AllSingle</v>
      </c>
      <c r="B1686" t="s">
        <v>10</v>
      </c>
      <c r="C1686" s="35">
        <v>42180</v>
      </c>
      <c r="D1686">
        <v>3</v>
      </c>
      <c r="E1686" t="s">
        <v>110</v>
      </c>
      <c r="F1686">
        <v>0.56207616389372284</v>
      </c>
      <c r="G1686">
        <v>0.64150508998320599</v>
      </c>
      <c r="H1686">
        <v>26212</v>
      </c>
      <c r="I1686">
        <v>0.54880435867902133</v>
      </c>
      <c r="J1686">
        <v>0.53664299628958911</v>
      </c>
      <c r="K1686">
        <v>3258</v>
      </c>
      <c r="L1686">
        <v>1.327180489897728E-2</v>
      </c>
      <c r="M1686">
        <v>2.3612110614776611</v>
      </c>
      <c r="N1686">
        <v>32723</v>
      </c>
      <c r="O1686">
        <v>1.0202618315815926E-2</v>
      </c>
      <c r="P1686">
        <v>1.9612925825640559E-4</v>
      </c>
      <c r="Q1686">
        <v>6.3893226906657219E-3</v>
      </c>
      <c r="R1686">
        <v>1.327180489897728E-2</v>
      </c>
      <c r="S1686">
        <v>2.01534703373909E-2</v>
      </c>
      <c r="T1686">
        <v>2.6347480714321136E-2</v>
      </c>
      <c r="U1686" t="s">
        <v>18</v>
      </c>
      <c r="V1686" t="s">
        <v>84</v>
      </c>
      <c r="W1686">
        <v>64.206642150878906</v>
      </c>
    </row>
    <row r="1687" spans="1:23" x14ac:dyDescent="0.25">
      <c r="A1687" s="48" t="str">
        <f t="shared" si="26"/>
        <v>42180Greater Bay Area3_3SmartAC-onlySingle</v>
      </c>
      <c r="B1687" t="s">
        <v>10</v>
      </c>
      <c r="C1687" s="35">
        <v>42180</v>
      </c>
      <c r="D1687">
        <v>3</v>
      </c>
      <c r="E1687" t="s">
        <v>110</v>
      </c>
      <c r="F1687">
        <v>0.56207616389372284</v>
      </c>
      <c r="G1687">
        <v>0.64150508998320599</v>
      </c>
      <c r="H1687">
        <v>26212</v>
      </c>
      <c r="I1687">
        <v>0.54880435867902133</v>
      </c>
      <c r="J1687">
        <v>0.53664299628958911</v>
      </c>
      <c r="K1687">
        <v>3258</v>
      </c>
      <c r="L1687">
        <v>1.327180489897728E-2</v>
      </c>
      <c r="M1687">
        <v>2.3612110614776611</v>
      </c>
      <c r="N1687">
        <v>32723</v>
      </c>
      <c r="O1687">
        <v>1.0202618315815926E-2</v>
      </c>
      <c r="P1687">
        <v>1.9612925825640559E-4</v>
      </c>
      <c r="Q1687">
        <v>6.3893226906657219E-3</v>
      </c>
      <c r="R1687">
        <v>1.327180489897728E-2</v>
      </c>
      <c r="S1687">
        <v>2.01534703373909E-2</v>
      </c>
      <c r="T1687">
        <v>2.6347480714321136E-2</v>
      </c>
      <c r="U1687" t="s">
        <v>102</v>
      </c>
      <c r="V1687" t="s">
        <v>84</v>
      </c>
      <c r="W1687">
        <v>64.206642150878906</v>
      </c>
    </row>
    <row r="1688" spans="1:23" x14ac:dyDescent="0.25">
      <c r="A1688" s="48" t="str">
        <f t="shared" si="26"/>
        <v>42180Greater Bay Area3_4AllSingle</v>
      </c>
      <c r="B1688" t="s">
        <v>10</v>
      </c>
      <c r="C1688" s="35">
        <v>42180</v>
      </c>
      <c r="D1688">
        <v>4</v>
      </c>
      <c r="E1688" t="s">
        <v>110</v>
      </c>
      <c r="F1688">
        <v>0.52303077916849805</v>
      </c>
      <c r="G1688">
        <v>0.56203821702879497</v>
      </c>
      <c r="H1688">
        <v>26212</v>
      </c>
      <c r="I1688">
        <v>0.51971848541859023</v>
      </c>
      <c r="J1688">
        <v>0.49467517194611521</v>
      </c>
      <c r="K1688">
        <v>3258</v>
      </c>
      <c r="L1688">
        <v>3.3122936729341745E-3</v>
      </c>
      <c r="M1688">
        <v>0.63328850269317627</v>
      </c>
      <c r="N1688">
        <v>32723</v>
      </c>
      <c r="O1688">
        <v>9.3359379097819328E-3</v>
      </c>
      <c r="P1688">
        <v>-8.6526442319154739E-3</v>
      </c>
      <c r="Q1688">
        <v>-2.9855433385819197E-3</v>
      </c>
      <c r="R1688">
        <v>3.3122936729341745E-3</v>
      </c>
      <c r="S1688">
        <v>9.6093835309147835E-3</v>
      </c>
      <c r="T1688">
        <v>1.527723204344511E-2</v>
      </c>
      <c r="U1688" t="s">
        <v>18</v>
      </c>
      <c r="V1688" t="s">
        <v>84</v>
      </c>
      <c r="W1688">
        <v>62.625125885009766</v>
      </c>
    </row>
    <row r="1689" spans="1:23" x14ac:dyDescent="0.25">
      <c r="A1689" s="48" t="str">
        <f t="shared" si="26"/>
        <v>42180Greater Bay Area3_4SmartAC-onlySingle</v>
      </c>
      <c r="B1689" t="s">
        <v>10</v>
      </c>
      <c r="C1689" s="35">
        <v>42180</v>
      </c>
      <c r="D1689">
        <v>4</v>
      </c>
      <c r="E1689" t="s">
        <v>110</v>
      </c>
      <c r="F1689">
        <v>0.52303077916849805</v>
      </c>
      <c r="G1689">
        <v>0.56203821702879497</v>
      </c>
      <c r="H1689">
        <v>26212</v>
      </c>
      <c r="I1689">
        <v>0.51971848541859023</v>
      </c>
      <c r="J1689">
        <v>0.49467517194611521</v>
      </c>
      <c r="K1689">
        <v>3258</v>
      </c>
      <c r="L1689">
        <v>3.3122936729341745E-3</v>
      </c>
      <c r="M1689">
        <v>0.63328850269317627</v>
      </c>
      <c r="N1689">
        <v>32723</v>
      </c>
      <c r="O1689">
        <v>9.3359379097819328E-3</v>
      </c>
      <c r="P1689">
        <v>-8.6526442319154739E-3</v>
      </c>
      <c r="Q1689">
        <v>-2.9855433385819197E-3</v>
      </c>
      <c r="R1689">
        <v>3.3122936729341745E-3</v>
      </c>
      <c r="S1689">
        <v>9.6093835309147835E-3</v>
      </c>
      <c r="T1689">
        <v>1.527723204344511E-2</v>
      </c>
      <c r="U1689" t="s">
        <v>102</v>
      </c>
      <c r="V1689" t="s">
        <v>84</v>
      </c>
      <c r="W1689">
        <v>62.625125885009766</v>
      </c>
    </row>
    <row r="1690" spans="1:23" x14ac:dyDescent="0.25">
      <c r="A1690" s="48" t="str">
        <f t="shared" si="26"/>
        <v>42180Greater Bay Area3_5AllSingle</v>
      </c>
      <c r="B1690" t="s">
        <v>10</v>
      </c>
      <c r="C1690" s="35">
        <v>42180</v>
      </c>
      <c r="D1690">
        <v>5</v>
      </c>
      <c r="E1690" t="s">
        <v>110</v>
      </c>
      <c r="F1690">
        <v>0.50867255400421607</v>
      </c>
      <c r="G1690">
        <v>0.52309077989797959</v>
      </c>
      <c r="H1690">
        <v>26212</v>
      </c>
      <c r="I1690">
        <v>0.50671938135554018</v>
      </c>
      <c r="J1690">
        <v>0.44476437007147274</v>
      </c>
      <c r="K1690">
        <v>3258</v>
      </c>
      <c r="L1690">
        <v>1.953172730281949E-3</v>
      </c>
      <c r="M1690">
        <v>0.38397446274757385</v>
      </c>
      <c r="N1690">
        <v>32723</v>
      </c>
      <c r="O1690">
        <v>8.4353825077414513E-3</v>
      </c>
      <c r="P1690">
        <v>-8.8576134294271469E-3</v>
      </c>
      <c r="Q1690">
        <v>-3.7371676880866289E-3</v>
      </c>
      <c r="R1690">
        <v>1.953172730281949E-3</v>
      </c>
      <c r="S1690">
        <v>7.6428381726145744E-3</v>
      </c>
      <c r="T1690">
        <v>1.2763959355652332E-2</v>
      </c>
      <c r="U1690" t="s">
        <v>18</v>
      </c>
      <c r="V1690" t="s">
        <v>84</v>
      </c>
      <c r="W1690">
        <v>62.268466949462891</v>
      </c>
    </row>
    <row r="1691" spans="1:23" x14ac:dyDescent="0.25">
      <c r="A1691" s="48" t="str">
        <f t="shared" si="26"/>
        <v>42180Greater Bay Area3_5SmartAC-onlySingle</v>
      </c>
      <c r="B1691" t="s">
        <v>10</v>
      </c>
      <c r="C1691" s="35">
        <v>42180</v>
      </c>
      <c r="D1691">
        <v>5</v>
      </c>
      <c r="E1691" t="s">
        <v>110</v>
      </c>
      <c r="F1691">
        <v>0.50867255400421607</v>
      </c>
      <c r="G1691">
        <v>0.52309077989797959</v>
      </c>
      <c r="H1691">
        <v>26212</v>
      </c>
      <c r="I1691">
        <v>0.50671938135554018</v>
      </c>
      <c r="J1691">
        <v>0.44476437007147274</v>
      </c>
      <c r="K1691">
        <v>3258</v>
      </c>
      <c r="L1691">
        <v>1.953172730281949E-3</v>
      </c>
      <c r="M1691">
        <v>0.38397446274757385</v>
      </c>
      <c r="N1691">
        <v>32723</v>
      </c>
      <c r="O1691">
        <v>8.4353825077414513E-3</v>
      </c>
      <c r="P1691">
        <v>-8.8576134294271469E-3</v>
      </c>
      <c r="Q1691">
        <v>-3.7371676880866289E-3</v>
      </c>
      <c r="R1691">
        <v>1.953172730281949E-3</v>
      </c>
      <c r="S1691">
        <v>7.6428381726145744E-3</v>
      </c>
      <c r="T1691">
        <v>1.2763959355652332E-2</v>
      </c>
      <c r="U1691" t="s">
        <v>102</v>
      </c>
      <c r="V1691" t="s">
        <v>84</v>
      </c>
      <c r="W1691">
        <v>62.268466949462891</v>
      </c>
    </row>
    <row r="1692" spans="1:23" x14ac:dyDescent="0.25">
      <c r="A1692" s="48" t="str">
        <f t="shared" si="26"/>
        <v>42180Greater Bay Area3_6AllSingle</v>
      </c>
      <c r="B1692" t="s">
        <v>10</v>
      </c>
      <c r="C1692" s="35">
        <v>42180</v>
      </c>
      <c r="D1692">
        <v>6</v>
      </c>
      <c r="E1692" t="s">
        <v>110</v>
      </c>
      <c r="F1692">
        <v>0.52600319866370626</v>
      </c>
      <c r="G1692">
        <v>0.48147470213568699</v>
      </c>
      <c r="H1692">
        <v>26212</v>
      </c>
      <c r="I1692">
        <v>0.53459758887272635</v>
      </c>
      <c r="J1692">
        <v>0.47594567192038412</v>
      </c>
      <c r="K1692">
        <v>3258</v>
      </c>
      <c r="L1692">
        <v>-8.5943900048732758E-3</v>
      </c>
      <c r="M1692">
        <v>-1.6339045763015747</v>
      </c>
      <c r="N1692">
        <v>32723</v>
      </c>
      <c r="O1692">
        <v>8.8528292253613472E-3</v>
      </c>
      <c r="P1692">
        <v>-1.9940175116062164E-2</v>
      </c>
      <c r="Q1692">
        <v>-1.4566331170499325E-2</v>
      </c>
      <c r="R1692">
        <v>-8.5943900048732758E-3</v>
      </c>
      <c r="S1692">
        <v>-2.6231566444039345E-3</v>
      </c>
      <c r="T1692">
        <v>2.7513960376381874E-3</v>
      </c>
      <c r="U1692" t="s">
        <v>18</v>
      </c>
      <c r="V1692" t="s">
        <v>84</v>
      </c>
      <c r="W1692">
        <v>62.763927459716797</v>
      </c>
    </row>
    <row r="1693" spans="1:23" x14ac:dyDescent="0.25">
      <c r="A1693" s="48" t="str">
        <f t="shared" si="26"/>
        <v>42180Greater Bay Area3_6SmartAC-onlySingle</v>
      </c>
      <c r="B1693" t="s">
        <v>10</v>
      </c>
      <c r="C1693" s="35">
        <v>42180</v>
      </c>
      <c r="D1693">
        <v>6</v>
      </c>
      <c r="E1693" t="s">
        <v>110</v>
      </c>
      <c r="F1693">
        <v>0.52600319866370626</v>
      </c>
      <c r="G1693">
        <v>0.48147470213568699</v>
      </c>
      <c r="H1693">
        <v>26212</v>
      </c>
      <c r="I1693">
        <v>0.53459758887272635</v>
      </c>
      <c r="J1693">
        <v>0.47594567192038412</v>
      </c>
      <c r="K1693">
        <v>3258</v>
      </c>
      <c r="L1693">
        <v>-8.5943900048732758E-3</v>
      </c>
      <c r="M1693">
        <v>-1.6339045763015747</v>
      </c>
      <c r="N1693">
        <v>32723</v>
      </c>
      <c r="O1693">
        <v>8.8528292253613472E-3</v>
      </c>
      <c r="P1693">
        <v>-1.9940175116062164E-2</v>
      </c>
      <c r="Q1693">
        <v>-1.4566331170499325E-2</v>
      </c>
      <c r="R1693">
        <v>-8.5943900048732758E-3</v>
      </c>
      <c r="S1693">
        <v>-2.6231566444039345E-3</v>
      </c>
      <c r="T1693">
        <v>2.7513960376381874E-3</v>
      </c>
      <c r="U1693" t="s">
        <v>102</v>
      </c>
      <c r="V1693" t="s">
        <v>84</v>
      </c>
      <c r="W1693">
        <v>62.763927459716797</v>
      </c>
    </row>
    <row r="1694" spans="1:23" x14ac:dyDescent="0.25">
      <c r="A1694" s="48" t="str">
        <f t="shared" si="26"/>
        <v>42180Greater Bay Area3_7AllSingle</v>
      </c>
      <c r="B1694" t="s">
        <v>10</v>
      </c>
      <c r="C1694" s="35">
        <v>42180</v>
      </c>
      <c r="D1694">
        <v>7</v>
      </c>
      <c r="E1694" t="s">
        <v>110</v>
      </c>
      <c r="F1694">
        <v>0.57963159055457247</v>
      </c>
      <c r="G1694">
        <v>0.52186686943265825</v>
      </c>
      <c r="H1694">
        <v>26212</v>
      </c>
      <c r="I1694">
        <v>0.58354105117911681</v>
      </c>
      <c r="J1694">
        <v>0.54716513945771916</v>
      </c>
      <c r="K1694">
        <v>3258</v>
      </c>
      <c r="L1694">
        <v>-3.9094607345759869E-3</v>
      </c>
      <c r="M1694">
        <v>-0.6744733452796936</v>
      </c>
      <c r="N1694">
        <v>32723</v>
      </c>
      <c r="O1694">
        <v>1.0113544762134552E-2</v>
      </c>
      <c r="P1694">
        <v>-1.6870979219675064E-2</v>
      </c>
      <c r="Q1694">
        <v>-1.0731855407357216E-2</v>
      </c>
      <c r="R1694">
        <v>-3.9094607345759869E-3</v>
      </c>
      <c r="S1694">
        <v>2.9121253173798323E-3</v>
      </c>
      <c r="T1694">
        <v>9.052058681845665E-3</v>
      </c>
      <c r="U1694" t="s">
        <v>18</v>
      </c>
      <c r="V1694" t="s">
        <v>84</v>
      </c>
      <c r="W1694">
        <v>65.796226501464844</v>
      </c>
    </row>
    <row r="1695" spans="1:23" x14ac:dyDescent="0.25">
      <c r="A1695" s="48" t="str">
        <f t="shared" si="26"/>
        <v>42180Greater Bay Area3_7SmartAC-onlySingle</v>
      </c>
      <c r="B1695" t="s">
        <v>10</v>
      </c>
      <c r="C1695" s="35">
        <v>42180</v>
      </c>
      <c r="D1695">
        <v>7</v>
      </c>
      <c r="E1695" t="s">
        <v>110</v>
      </c>
      <c r="F1695">
        <v>0.57963159055457247</v>
      </c>
      <c r="G1695">
        <v>0.52186686943265825</v>
      </c>
      <c r="H1695">
        <v>26212</v>
      </c>
      <c r="I1695">
        <v>0.58354105117911681</v>
      </c>
      <c r="J1695">
        <v>0.54716513945771916</v>
      </c>
      <c r="K1695">
        <v>3258</v>
      </c>
      <c r="L1695">
        <v>-3.9094607345759869E-3</v>
      </c>
      <c r="M1695">
        <v>-0.6744733452796936</v>
      </c>
      <c r="N1695">
        <v>32723</v>
      </c>
      <c r="O1695">
        <v>1.0113544762134552E-2</v>
      </c>
      <c r="P1695">
        <v>-1.6870979219675064E-2</v>
      </c>
      <c r="Q1695">
        <v>-1.0731855407357216E-2</v>
      </c>
      <c r="R1695">
        <v>-3.9094607345759869E-3</v>
      </c>
      <c r="S1695">
        <v>2.9121253173798323E-3</v>
      </c>
      <c r="T1695">
        <v>9.052058681845665E-3</v>
      </c>
      <c r="U1695" t="s">
        <v>102</v>
      </c>
      <c r="V1695" t="s">
        <v>84</v>
      </c>
      <c r="W1695">
        <v>65.796226501464844</v>
      </c>
    </row>
    <row r="1696" spans="1:23" x14ac:dyDescent="0.25">
      <c r="A1696" s="48" t="str">
        <f t="shared" si="26"/>
        <v>42180Greater Bay Area3_8AllSingle</v>
      </c>
      <c r="B1696" t="s">
        <v>10</v>
      </c>
      <c r="C1696" s="35">
        <v>42180</v>
      </c>
      <c r="D1696">
        <v>8</v>
      </c>
      <c r="E1696" t="s">
        <v>110</v>
      </c>
      <c r="F1696">
        <v>0.6206473452573853</v>
      </c>
      <c r="G1696">
        <v>0.62210920169397055</v>
      </c>
      <c r="H1696">
        <v>26212</v>
      </c>
      <c r="I1696">
        <v>0.61430788257068614</v>
      </c>
      <c r="J1696">
        <v>0.61729991262595429</v>
      </c>
      <c r="K1696">
        <v>3258</v>
      </c>
      <c r="L1696">
        <v>6.339462473988533E-3</v>
      </c>
      <c r="M1696">
        <v>1.0214275121688843</v>
      </c>
      <c r="N1696">
        <v>32723</v>
      </c>
      <c r="O1696">
        <v>1.1477197520434856E-2</v>
      </c>
      <c r="P1696">
        <v>-8.3697140216827393E-3</v>
      </c>
      <c r="Q1696">
        <v>-1.4028254663571715E-3</v>
      </c>
      <c r="R1696">
        <v>6.339462473988533E-3</v>
      </c>
      <c r="S1696">
        <v>1.4080831781029701E-2</v>
      </c>
      <c r="T1696">
        <v>2.1048638969659805E-2</v>
      </c>
      <c r="U1696" t="s">
        <v>18</v>
      </c>
      <c r="V1696" t="s">
        <v>84</v>
      </c>
      <c r="W1696">
        <v>70.177947998046875</v>
      </c>
    </row>
    <row r="1697" spans="1:23" x14ac:dyDescent="0.25">
      <c r="A1697" s="48" t="str">
        <f t="shared" si="26"/>
        <v>42180Greater Bay Area3_8SmartAC-onlySingle</v>
      </c>
      <c r="B1697" t="s">
        <v>10</v>
      </c>
      <c r="C1697" s="35">
        <v>42180</v>
      </c>
      <c r="D1697">
        <v>8</v>
      </c>
      <c r="E1697" t="s">
        <v>110</v>
      </c>
      <c r="F1697">
        <v>0.6206473452573853</v>
      </c>
      <c r="G1697">
        <v>0.62210920169397055</v>
      </c>
      <c r="H1697">
        <v>26212</v>
      </c>
      <c r="I1697">
        <v>0.61430788257068614</v>
      </c>
      <c r="J1697">
        <v>0.61729991262595429</v>
      </c>
      <c r="K1697">
        <v>3258</v>
      </c>
      <c r="L1697">
        <v>6.339462473988533E-3</v>
      </c>
      <c r="M1697">
        <v>1.0214275121688843</v>
      </c>
      <c r="N1697">
        <v>32723</v>
      </c>
      <c r="O1697">
        <v>1.1477197520434856E-2</v>
      </c>
      <c r="P1697">
        <v>-8.3697140216827393E-3</v>
      </c>
      <c r="Q1697">
        <v>-1.4028254663571715E-3</v>
      </c>
      <c r="R1697">
        <v>6.339462473988533E-3</v>
      </c>
      <c r="S1697">
        <v>1.4080831781029701E-2</v>
      </c>
      <c r="T1697">
        <v>2.1048638969659805E-2</v>
      </c>
      <c r="U1697" t="s">
        <v>102</v>
      </c>
      <c r="V1697" t="s">
        <v>84</v>
      </c>
      <c r="W1697">
        <v>70.177947998046875</v>
      </c>
    </row>
    <row r="1698" spans="1:23" x14ac:dyDescent="0.25">
      <c r="A1698" s="48" t="str">
        <f t="shared" si="26"/>
        <v>42180Greater Bay Area3_9AllSingle</v>
      </c>
      <c r="B1698" t="s">
        <v>10</v>
      </c>
      <c r="C1698" s="35">
        <v>42180</v>
      </c>
      <c r="D1698">
        <v>9</v>
      </c>
      <c r="E1698" t="s">
        <v>110</v>
      </c>
      <c r="F1698">
        <v>0.58749349889614377</v>
      </c>
      <c r="G1698">
        <v>0.74385591791777173</v>
      </c>
      <c r="H1698">
        <v>26212</v>
      </c>
      <c r="I1698">
        <v>0.61779616689671113</v>
      </c>
      <c r="J1698">
        <v>0.77846711619237374</v>
      </c>
      <c r="K1698">
        <v>3258</v>
      </c>
      <c r="L1698">
        <v>-3.0302667990326881E-2</v>
      </c>
      <c r="M1698">
        <v>-5.1579580307006836</v>
      </c>
      <c r="N1698">
        <v>32723</v>
      </c>
      <c r="O1698">
        <v>1.439154427498579E-2</v>
      </c>
      <c r="P1698">
        <v>-4.8746872693300247E-2</v>
      </c>
      <c r="Q1698">
        <v>-4.0010914206504822E-2</v>
      </c>
      <c r="R1698">
        <v>-3.0302667990326881E-2</v>
      </c>
      <c r="S1698">
        <v>-2.0595571026206017E-2</v>
      </c>
      <c r="T1698">
        <v>-1.1858465149998665E-2</v>
      </c>
      <c r="U1698" t="s">
        <v>18</v>
      </c>
      <c r="V1698" t="s">
        <v>84</v>
      </c>
      <c r="W1698">
        <v>74.64202880859375</v>
      </c>
    </row>
    <row r="1699" spans="1:23" x14ac:dyDescent="0.25">
      <c r="A1699" s="48" t="str">
        <f t="shared" si="26"/>
        <v>42180Greater Bay Area3_9SmartAC-onlySingle</v>
      </c>
      <c r="B1699" t="s">
        <v>10</v>
      </c>
      <c r="C1699" s="35">
        <v>42180</v>
      </c>
      <c r="D1699">
        <v>9</v>
      </c>
      <c r="E1699" t="s">
        <v>110</v>
      </c>
      <c r="F1699">
        <v>0.58749349889614377</v>
      </c>
      <c r="G1699">
        <v>0.74385591791777173</v>
      </c>
      <c r="H1699">
        <v>26212</v>
      </c>
      <c r="I1699">
        <v>0.61779616689671113</v>
      </c>
      <c r="J1699">
        <v>0.77846711619237374</v>
      </c>
      <c r="K1699">
        <v>3258</v>
      </c>
      <c r="L1699">
        <v>-3.0302667990326881E-2</v>
      </c>
      <c r="M1699">
        <v>-5.1579580307006836</v>
      </c>
      <c r="N1699">
        <v>32723</v>
      </c>
      <c r="O1699">
        <v>1.439154427498579E-2</v>
      </c>
      <c r="P1699">
        <v>-4.8746872693300247E-2</v>
      </c>
      <c r="Q1699">
        <v>-4.0010914206504822E-2</v>
      </c>
      <c r="R1699">
        <v>-3.0302667990326881E-2</v>
      </c>
      <c r="S1699">
        <v>-2.0595571026206017E-2</v>
      </c>
      <c r="T1699">
        <v>-1.1858465149998665E-2</v>
      </c>
      <c r="U1699" t="s">
        <v>102</v>
      </c>
      <c r="V1699" t="s">
        <v>84</v>
      </c>
      <c r="W1699">
        <v>74.64202880859375</v>
      </c>
    </row>
    <row r="1700" spans="1:23" x14ac:dyDescent="0.25">
      <c r="A1700" s="48" t="str">
        <f t="shared" si="26"/>
        <v>42180Greater Bay Area3_10AllSingle</v>
      </c>
      <c r="B1700" t="s">
        <v>10</v>
      </c>
      <c r="C1700" s="35">
        <v>42180</v>
      </c>
      <c r="D1700">
        <v>10</v>
      </c>
      <c r="E1700" t="s">
        <v>110</v>
      </c>
      <c r="F1700">
        <v>0.55231234086970571</v>
      </c>
      <c r="G1700">
        <v>0.95417258879009181</v>
      </c>
      <c r="H1700">
        <v>26212</v>
      </c>
      <c r="I1700">
        <v>0.570238083167664</v>
      </c>
      <c r="J1700">
        <v>0.94110852877532603</v>
      </c>
      <c r="K1700">
        <v>3258</v>
      </c>
      <c r="L1700">
        <v>-1.7925743013620377E-2</v>
      </c>
      <c r="M1700">
        <v>-3.2455806732177734</v>
      </c>
      <c r="N1700">
        <v>32723</v>
      </c>
      <c r="O1700">
        <v>1.7509520053863525E-2</v>
      </c>
      <c r="P1700">
        <v>-4.0365945547819138E-2</v>
      </c>
      <c r="Q1700">
        <v>-2.9737314209342003E-2</v>
      </c>
      <c r="R1700">
        <v>-1.7925743013620377E-2</v>
      </c>
      <c r="S1700">
        <v>-6.1155715957283974E-3</v>
      </c>
      <c r="T1700">
        <v>4.5144576579332352E-3</v>
      </c>
      <c r="U1700" t="s">
        <v>18</v>
      </c>
      <c r="V1700" t="s">
        <v>84</v>
      </c>
      <c r="W1700">
        <v>79.08856201171875</v>
      </c>
    </row>
    <row r="1701" spans="1:23" x14ac:dyDescent="0.25">
      <c r="A1701" s="48" t="str">
        <f t="shared" si="26"/>
        <v>42180Greater Bay Area3_10SmartAC-onlySingle</v>
      </c>
      <c r="B1701" t="s">
        <v>10</v>
      </c>
      <c r="C1701" s="35">
        <v>42180</v>
      </c>
      <c r="D1701">
        <v>10</v>
      </c>
      <c r="E1701" t="s">
        <v>110</v>
      </c>
      <c r="F1701">
        <v>0.55231234086970571</v>
      </c>
      <c r="G1701">
        <v>0.95417258879009181</v>
      </c>
      <c r="H1701">
        <v>26212</v>
      </c>
      <c r="I1701">
        <v>0.570238083167664</v>
      </c>
      <c r="J1701">
        <v>0.94110852877532603</v>
      </c>
      <c r="K1701">
        <v>3258</v>
      </c>
      <c r="L1701">
        <v>-1.7925743013620377E-2</v>
      </c>
      <c r="M1701">
        <v>-3.2455806732177734</v>
      </c>
      <c r="N1701">
        <v>32723</v>
      </c>
      <c r="O1701">
        <v>1.7509520053863525E-2</v>
      </c>
      <c r="P1701">
        <v>-4.0365945547819138E-2</v>
      </c>
      <c r="Q1701">
        <v>-2.9737314209342003E-2</v>
      </c>
      <c r="R1701">
        <v>-1.7925743013620377E-2</v>
      </c>
      <c r="S1701">
        <v>-6.1155715957283974E-3</v>
      </c>
      <c r="T1701">
        <v>4.5144576579332352E-3</v>
      </c>
      <c r="U1701" t="s">
        <v>102</v>
      </c>
      <c r="V1701" t="s">
        <v>84</v>
      </c>
      <c r="W1701">
        <v>79.08856201171875</v>
      </c>
    </row>
    <row r="1702" spans="1:23" x14ac:dyDescent="0.25">
      <c r="A1702" s="48" t="str">
        <f t="shared" si="26"/>
        <v>42180Greater Bay Area3_11AllSingle</v>
      </c>
      <c r="B1702" t="s">
        <v>10</v>
      </c>
      <c r="C1702" s="35">
        <v>42180</v>
      </c>
      <c r="D1702">
        <v>11</v>
      </c>
      <c r="E1702" t="s">
        <v>110</v>
      </c>
      <c r="F1702">
        <v>0.57344792977113135</v>
      </c>
      <c r="G1702">
        <v>1.1817028675280628</v>
      </c>
      <c r="H1702">
        <v>26212</v>
      </c>
      <c r="I1702">
        <v>0.57908568791260429</v>
      </c>
      <c r="J1702">
        <v>1.1343594869527187</v>
      </c>
      <c r="K1702">
        <v>3258</v>
      </c>
      <c r="L1702">
        <v>-5.637757945805788E-3</v>
      </c>
      <c r="M1702">
        <v>-0.98313337564468384</v>
      </c>
      <c r="N1702">
        <v>32723</v>
      </c>
      <c r="O1702">
        <v>2.1171480417251587E-2</v>
      </c>
      <c r="P1702">
        <v>-3.2771125435829163E-2</v>
      </c>
      <c r="Q1702">
        <v>-1.9919615238904953E-2</v>
      </c>
      <c r="R1702">
        <v>-5.637757945805788E-3</v>
      </c>
      <c r="S1702">
        <v>8.6424052715301514E-3</v>
      </c>
      <c r="T1702">
        <v>2.1495610475540161E-2</v>
      </c>
      <c r="U1702" t="s">
        <v>18</v>
      </c>
      <c r="V1702" t="s">
        <v>84</v>
      </c>
      <c r="W1702">
        <v>83.486419677734375</v>
      </c>
    </row>
    <row r="1703" spans="1:23" x14ac:dyDescent="0.25">
      <c r="A1703" s="48" t="str">
        <f t="shared" si="26"/>
        <v>42180Greater Bay Area3_11SmartAC-onlySingle</v>
      </c>
      <c r="B1703" t="s">
        <v>10</v>
      </c>
      <c r="C1703" s="35">
        <v>42180</v>
      </c>
      <c r="D1703">
        <v>11</v>
      </c>
      <c r="E1703" t="s">
        <v>110</v>
      </c>
      <c r="F1703">
        <v>0.57344792977113135</v>
      </c>
      <c r="G1703">
        <v>1.1817028675280628</v>
      </c>
      <c r="H1703">
        <v>26212</v>
      </c>
      <c r="I1703">
        <v>0.57908568791260429</v>
      </c>
      <c r="J1703">
        <v>1.1343594869527187</v>
      </c>
      <c r="K1703">
        <v>3258</v>
      </c>
      <c r="L1703">
        <v>-5.637757945805788E-3</v>
      </c>
      <c r="M1703">
        <v>-0.98313337564468384</v>
      </c>
      <c r="N1703">
        <v>32723</v>
      </c>
      <c r="O1703">
        <v>2.1171480417251587E-2</v>
      </c>
      <c r="P1703">
        <v>-3.2771125435829163E-2</v>
      </c>
      <c r="Q1703">
        <v>-1.9919615238904953E-2</v>
      </c>
      <c r="R1703">
        <v>-5.637757945805788E-3</v>
      </c>
      <c r="S1703">
        <v>8.6424052715301514E-3</v>
      </c>
      <c r="T1703">
        <v>2.1495610475540161E-2</v>
      </c>
      <c r="U1703" t="s">
        <v>102</v>
      </c>
      <c r="V1703" t="s">
        <v>84</v>
      </c>
      <c r="W1703">
        <v>83.486419677734375</v>
      </c>
    </row>
    <row r="1704" spans="1:23" x14ac:dyDescent="0.25">
      <c r="A1704" s="48" t="str">
        <f t="shared" si="26"/>
        <v>42180Greater Bay Area3_12AllSingle</v>
      </c>
      <c r="B1704" t="s">
        <v>10</v>
      </c>
      <c r="C1704" s="35">
        <v>42180</v>
      </c>
      <c r="D1704">
        <v>12</v>
      </c>
      <c r="E1704" t="s">
        <v>110</v>
      </c>
      <c r="F1704">
        <v>0.65836215073845128</v>
      </c>
      <c r="G1704">
        <v>1.3879325293450173</v>
      </c>
      <c r="H1704">
        <v>26212</v>
      </c>
      <c r="I1704">
        <v>0.66741319946587496</v>
      </c>
      <c r="J1704">
        <v>1.3216179976196476</v>
      </c>
      <c r="K1704">
        <v>3258</v>
      </c>
      <c r="L1704">
        <v>-9.0510491281747818E-3</v>
      </c>
      <c r="M1704">
        <v>-1.3747826814651489</v>
      </c>
      <c r="N1704">
        <v>32723</v>
      </c>
      <c r="O1704">
        <v>2.4690279737114906E-2</v>
      </c>
      <c r="P1704">
        <v>-4.0694110095500946E-2</v>
      </c>
      <c r="Q1704">
        <v>-2.5706617161631584E-2</v>
      </c>
      <c r="R1704">
        <v>-9.0510491281747818E-3</v>
      </c>
      <c r="S1704">
        <v>7.6025445014238358E-3</v>
      </c>
      <c r="T1704">
        <v>2.2592013701796532E-2</v>
      </c>
      <c r="U1704" t="s">
        <v>18</v>
      </c>
      <c r="V1704" t="s">
        <v>84</v>
      </c>
      <c r="W1704">
        <v>86.940010070800781</v>
      </c>
    </row>
    <row r="1705" spans="1:23" x14ac:dyDescent="0.25">
      <c r="A1705" s="48" t="str">
        <f t="shared" si="26"/>
        <v>42180Greater Bay Area3_12SmartAC-onlySingle</v>
      </c>
      <c r="B1705" t="s">
        <v>10</v>
      </c>
      <c r="C1705" s="35">
        <v>42180</v>
      </c>
      <c r="D1705">
        <v>12</v>
      </c>
      <c r="E1705" t="s">
        <v>110</v>
      </c>
      <c r="F1705">
        <v>0.65836215073845128</v>
      </c>
      <c r="G1705">
        <v>1.3879325293450173</v>
      </c>
      <c r="H1705">
        <v>26212</v>
      </c>
      <c r="I1705">
        <v>0.66741319946587496</v>
      </c>
      <c r="J1705">
        <v>1.3216179976196476</v>
      </c>
      <c r="K1705">
        <v>3258</v>
      </c>
      <c r="L1705">
        <v>-9.0510491281747818E-3</v>
      </c>
      <c r="M1705">
        <v>-1.3747826814651489</v>
      </c>
      <c r="N1705">
        <v>32723</v>
      </c>
      <c r="O1705">
        <v>2.4690279737114906E-2</v>
      </c>
      <c r="P1705">
        <v>-4.0694110095500946E-2</v>
      </c>
      <c r="Q1705">
        <v>-2.5706617161631584E-2</v>
      </c>
      <c r="R1705">
        <v>-9.0510491281747818E-3</v>
      </c>
      <c r="S1705">
        <v>7.6025445014238358E-3</v>
      </c>
      <c r="T1705">
        <v>2.2592013701796532E-2</v>
      </c>
      <c r="U1705" t="s">
        <v>102</v>
      </c>
      <c r="V1705" t="s">
        <v>84</v>
      </c>
      <c r="W1705">
        <v>86.940010070800781</v>
      </c>
    </row>
    <row r="1706" spans="1:23" x14ac:dyDescent="0.25">
      <c r="A1706" s="48" t="str">
        <f t="shared" si="26"/>
        <v>42180Greater Bay Area3_13AllSingle</v>
      </c>
      <c r="B1706" t="s">
        <v>10</v>
      </c>
      <c r="C1706" s="35">
        <v>42180</v>
      </c>
      <c r="D1706">
        <v>13</v>
      </c>
      <c r="E1706" t="s">
        <v>110</v>
      </c>
      <c r="F1706">
        <v>0.80612611201997197</v>
      </c>
      <c r="G1706">
        <v>1.5734878473037865</v>
      </c>
      <c r="H1706">
        <v>26212</v>
      </c>
      <c r="I1706">
        <v>0.84798330728380755</v>
      </c>
      <c r="J1706">
        <v>1.5710948002627778</v>
      </c>
      <c r="K1706">
        <v>3258</v>
      </c>
      <c r="L1706">
        <v>-4.1857194155454636E-2</v>
      </c>
      <c r="M1706">
        <v>-5.1923880577087402</v>
      </c>
      <c r="N1706">
        <v>32723</v>
      </c>
      <c r="O1706">
        <v>2.9190398752689362E-2</v>
      </c>
      <c r="P1706">
        <v>-7.9267606139183044E-2</v>
      </c>
      <c r="Q1706">
        <v>-6.1548452824354172E-2</v>
      </c>
      <c r="R1706">
        <v>-4.1857194155454636E-2</v>
      </c>
      <c r="S1706">
        <v>-2.2168269380927086E-2</v>
      </c>
      <c r="T1706">
        <v>-4.4467789120972157E-3</v>
      </c>
      <c r="U1706" t="s">
        <v>18</v>
      </c>
      <c r="V1706" t="s">
        <v>84</v>
      </c>
      <c r="W1706">
        <v>90.263389587402344</v>
      </c>
    </row>
    <row r="1707" spans="1:23" x14ac:dyDescent="0.25">
      <c r="A1707" s="48" t="str">
        <f t="shared" si="26"/>
        <v>42180Greater Bay Area3_13SmartAC-onlySingle</v>
      </c>
      <c r="B1707" t="s">
        <v>10</v>
      </c>
      <c r="C1707" s="35">
        <v>42180</v>
      </c>
      <c r="D1707">
        <v>13</v>
      </c>
      <c r="E1707" t="s">
        <v>110</v>
      </c>
      <c r="F1707">
        <v>0.80612611201997197</v>
      </c>
      <c r="G1707">
        <v>1.5734878473037865</v>
      </c>
      <c r="H1707">
        <v>26212</v>
      </c>
      <c r="I1707">
        <v>0.84798330728380755</v>
      </c>
      <c r="J1707">
        <v>1.5710948002627778</v>
      </c>
      <c r="K1707">
        <v>3258</v>
      </c>
      <c r="L1707">
        <v>-4.1857194155454636E-2</v>
      </c>
      <c r="M1707">
        <v>-5.1923880577087402</v>
      </c>
      <c r="N1707">
        <v>32723</v>
      </c>
      <c r="O1707">
        <v>2.9190398752689362E-2</v>
      </c>
      <c r="P1707">
        <v>-7.9267606139183044E-2</v>
      </c>
      <c r="Q1707">
        <v>-6.1548452824354172E-2</v>
      </c>
      <c r="R1707">
        <v>-4.1857194155454636E-2</v>
      </c>
      <c r="S1707">
        <v>-2.2168269380927086E-2</v>
      </c>
      <c r="T1707">
        <v>-4.4467789120972157E-3</v>
      </c>
      <c r="U1707" t="s">
        <v>102</v>
      </c>
      <c r="V1707" t="s">
        <v>84</v>
      </c>
      <c r="W1707">
        <v>90.263389587402344</v>
      </c>
    </row>
    <row r="1708" spans="1:23" x14ac:dyDescent="0.25">
      <c r="A1708" s="48" t="str">
        <f t="shared" si="26"/>
        <v>42180Greater Bay Area3_14AllSingle</v>
      </c>
      <c r="B1708" t="s">
        <v>10</v>
      </c>
      <c r="C1708" s="35">
        <v>42180</v>
      </c>
      <c r="D1708">
        <v>14</v>
      </c>
      <c r="E1708" t="s">
        <v>110</v>
      </c>
      <c r="F1708">
        <v>1.0243594208881257</v>
      </c>
      <c r="G1708">
        <v>1.7370147166335883</v>
      </c>
      <c r="H1708">
        <v>26212</v>
      </c>
      <c r="I1708">
        <v>1.0619309116414335</v>
      </c>
      <c r="J1708">
        <v>1.730818147251427</v>
      </c>
      <c r="K1708">
        <v>3258</v>
      </c>
      <c r="L1708">
        <v>-3.7571489810943604E-2</v>
      </c>
      <c r="M1708">
        <v>-3.6678035259246826</v>
      </c>
      <c r="N1708">
        <v>32723</v>
      </c>
      <c r="O1708">
        <v>3.2165329903364182E-2</v>
      </c>
      <c r="P1708">
        <v>-7.8794576227664948E-2</v>
      </c>
      <c r="Q1708">
        <v>-5.9269577264785767E-2</v>
      </c>
      <c r="R1708">
        <v>-3.7571489810943604E-2</v>
      </c>
      <c r="S1708">
        <v>-1.5875974670052528E-2</v>
      </c>
      <c r="T1708">
        <v>3.6515970714390278E-3</v>
      </c>
      <c r="U1708" t="s">
        <v>18</v>
      </c>
      <c r="V1708" t="s">
        <v>84</v>
      </c>
      <c r="W1708">
        <v>93.234695434570313</v>
      </c>
    </row>
    <row r="1709" spans="1:23" x14ac:dyDescent="0.25">
      <c r="A1709" s="48" t="str">
        <f t="shared" si="26"/>
        <v>42180Greater Bay Area3_14SmartAC-onlySingle</v>
      </c>
      <c r="B1709" t="s">
        <v>10</v>
      </c>
      <c r="C1709" s="35">
        <v>42180</v>
      </c>
      <c r="D1709">
        <v>14</v>
      </c>
      <c r="E1709" t="s">
        <v>110</v>
      </c>
      <c r="F1709">
        <v>1.0243594208881257</v>
      </c>
      <c r="G1709">
        <v>1.7370147166335883</v>
      </c>
      <c r="H1709">
        <v>26212</v>
      </c>
      <c r="I1709">
        <v>1.0619309116414335</v>
      </c>
      <c r="J1709">
        <v>1.730818147251427</v>
      </c>
      <c r="K1709">
        <v>3258</v>
      </c>
      <c r="L1709">
        <v>-3.7571489810943604E-2</v>
      </c>
      <c r="M1709">
        <v>-3.6678035259246826</v>
      </c>
      <c r="N1709">
        <v>32723</v>
      </c>
      <c r="O1709">
        <v>3.2165329903364182E-2</v>
      </c>
      <c r="P1709">
        <v>-7.8794576227664948E-2</v>
      </c>
      <c r="Q1709">
        <v>-5.9269577264785767E-2</v>
      </c>
      <c r="R1709">
        <v>-3.7571489810943604E-2</v>
      </c>
      <c r="S1709">
        <v>-1.5875974670052528E-2</v>
      </c>
      <c r="T1709">
        <v>3.6515970714390278E-3</v>
      </c>
      <c r="U1709" t="s">
        <v>102</v>
      </c>
      <c r="V1709" t="s">
        <v>84</v>
      </c>
      <c r="W1709">
        <v>93.234695434570313</v>
      </c>
    </row>
    <row r="1710" spans="1:23" x14ac:dyDescent="0.25">
      <c r="A1710" s="48" t="str">
        <f t="shared" si="26"/>
        <v>42180Greater Bay Area3_15AllSingle</v>
      </c>
      <c r="B1710" t="s">
        <v>10</v>
      </c>
      <c r="C1710" s="35">
        <v>42180</v>
      </c>
      <c r="D1710">
        <v>15</v>
      </c>
      <c r="E1710" t="s">
        <v>110</v>
      </c>
      <c r="F1710">
        <v>1.30092710393518</v>
      </c>
      <c r="G1710">
        <v>1.888509429392911</v>
      </c>
      <c r="H1710">
        <v>26212</v>
      </c>
      <c r="I1710">
        <v>1.2213911286429913</v>
      </c>
      <c r="J1710">
        <v>1.7920510445777149</v>
      </c>
      <c r="K1710">
        <v>3258</v>
      </c>
      <c r="L1710">
        <v>7.9535976052284241E-2</v>
      </c>
      <c r="M1710">
        <v>6.1137919425964355</v>
      </c>
      <c r="N1710">
        <v>32723</v>
      </c>
      <c r="O1710">
        <v>3.3492889255285263E-2</v>
      </c>
      <c r="P1710">
        <v>3.6611489951610565E-2</v>
      </c>
      <c r="Q1710">
        <v>5.6942343711853027E-2</v>
      </c>
      <c r="R1710">
        <v>7.9535976052284241E-2</v>
      </c>
      <c r="S1710">
        <v>0.10212692618370056</v>
      </c>
      <c r="T1710">
        <v>0.12246046215295792</v>
      </c>
      <c r="U1710" t="s">
        <v>18</v>
      </c>
      <c r="V1710" t="s">
        <v>84</v>
      </c>
      <c r="W1710">
        <v>94.405708312988281</v>
      </c>
    </row>
    <row r="1711" spans="1:23" x14ac:dyDescent="0.25">
      <c r="A1711" s="48" t="str">
        <f t="shared" si="26"/>
        <v>42180Greater Bay Area3_15SmartAC-onlySingle</v>
      </c>
      <c r="B1711" t="s">
        <v>10</v>
      </c>
      <c r="C1711" s="35">
        <v>42180</v>
      </c>
      <c r="D1711">
        <v>15</v>
      </c>
      <c r="E1711" t="s">
        <v>110</v>
      </c>
      <c r="F1711">
        <v>1.30092710393518</v>
      </c>
      <c r="G1711">
        <v>1.888509429392911</v>
      </c>
      <c r="H1711">
        <v>26212</v>
      </c>
      <c r="I1711">
        <v>1.2213911286429913</v>
      </c>
      <c r="J1711">
        <v>1.7920510445777149</v>
      </c>
      <c r="K1711">
        <v>3258</v>
      </c>
      <c r="L1711">
        <v>7.9535976052284241E-2</v>
      </c>
      <c r="M1711">
        <v>6.1137919425964355</v>
      </c>
      <c r="N1711">
        <v>32723</v>
      </c>
      <c r="O1711">
        <v>3.3492889255285263E-2</v>
      </c>
      <c r="P1711">
        <v>3.6611489951610565E-2</v>
      </c>
      <c r="Q1711">
        <v>5.6942343711853027E-2</v>
      </c>
      <c r="R1711">
        <v>7.9535976052284241E-2</v>
      </c>
      <c r="S1711">
        <v>0.10212692618370056</v>
      </c>
      <c r="T1711">
        <v>0.12246046215295792</v>
      </c>
      <c r="U1711" t="s">
        <v>102</v>
      </c>
      <c r="V1711" t="s">
        <v>84</v>
      </c>
      <c r="W1711">
        <v>94.405708312988281</v>
      </c>
    </row>
    <row r="1712" spans="1:23" x14ac:dyDescent="0.25">
      <c r="A1712" s="48" t="str">
        <f t="shared" si="26"/>
        <v>42180Greater Bay Area3_16AllSingle</v>
      </c>
      <c r="B1712" t="s">
        <v>10</v>
      </c>
      <c r="C1712" s="35">
        <v>42180</v>
      </c>
      <c r="D1712">
        <v>16</v>
      </c>
      <c r="E1712" t="s">
        <v>110</v>
      </c>
      <c r="F1712">
        <v>1.6195843566511061</v>
      </c>
      <c r="G1712">
        <v>2.0134645060889182</v>
      </c>
      <c r="H1712">
        <v>26212</v>
      </c>
      <c r="I1712">
        <v>1.2739339721419309</v>
      </c>
      <c r="J1712">
        <v>1.6449418579404751</v>
      </c>
      <c r="K1712">
        <v>3258</v>
      </c>
      <c r="L1712">
        <v>0.34565037488937378</v>
      </c>
      <c r="M1712">
        <v>21.3419189453125</v>
      </c>
      <c r="N1712">
        <v>32723</v>
      </c>
      <c r="O1712">
        <v>3.1387630850076675E-2</v>
      </c>
      <c r="P1712">
        <v>0.30542397499084473</v>
      </c>
      <c r="Q1712">
        <v>0.32447689771652222</v>
      </c>
      <c r="R1712">
        <v>0.34565037488937378</v>
      </c>
      <c r="S1712">
        <v>0.36682131886482239</v>
      </c>
      <c r="T1712">
        <v>0.38587677478790283</v>
      </c>
      <c r="U1712" t="s">
        <v>18</v>
      </c>
      <c r="V1712" t="s">
        <v>84</v>
      </c>
      <c r="W1712">
        <v>92.925865173339844</v>
      </c>
    </row>
    <row r="1713" spans="1:23" x14ac:dyDescent="0.25">
      <c r="A1713" s="48" t="str">
        <f t="shared" si="26"/>
        <v>42180Greater Bay Area3_16SmartAC-onlySingle</v>
      </c>
      <c r="B1713" t="s">
        <v>10</v>
      </c>
      <c r="C1713" s="35">
        <v>42180</v>
      </c>
      <c r="D1713">
        <v>16</v>
      </c>
      <c r="E1713" t="s">
        <v>110</v>
      </c>
      <c r="F1713">
        <v>1.6195843566511061</v>
      </c>
      <c r="G1713">
        <v>2.0134645060889182</v>
      </c>
      <c r="H1713">
        <v>26212</v>
      </c>
      <c r="I1713">
        <v>1.2739339721419309</v>
      </c>
      <c r="J1713">
        <v>1.6449418579404751</v>
      </c>
      <c r="K1713">
        <v>3258</v>
      </c>
      <c r="L1713">
        <v>0.34565037488937378</v>
      </c>
      <c r="M1713">
        <v>21.3419189453125</v>
      </c>
      <c r="N1713">
        <v>32723</v>
      </c>
      <c r="O1713">
        <v>3.1387630850076675E-2</v>
      </c>
      <c r="P1713">
        <v>0.30542397499084473</v>
      </c>
      <c r="Q1713">
        <v>0.32447689771652222</v>
      </c>
      <c r="R1713">
        <v>0.34565037488937378</v>
      </c>
      <c r="S1713">
        <v>0.36682131886482239</v>
      </c>
      <c r="T1713">
        <v>0.38587677478790283</v>
      </c>
      <c r="U1713" t="s">
        <v>102</v>
      </c>
      <c r="V1713" t="s">
        <v>84</v>
      </c>
      <c r="W1713">
        <v>92.925865173339844</v>
      </c>
    </row>
    <row r="1714" spans="1:23" x14ac:dyDescent="0.25">
      <c r="A1714" s="48" t="str">
        <f t="shared" si="26"/>
        <v>42180Greater Bay Area3_17AllSingle</v>
      </c>
      <c r="B1714" t="s">
        <v>10</v>
      </c>
      <c r="C1714" s="35">
        <v>42180</v>
      </c>
      <c r="D1714">
        <v>17</v>
      </c>
      <c r="E1714" t="s">
        <v>110</v>
      </c>
      <c r="F1714">
        <v>1.9230356849673871</v>
      </c>
      <c r="G1714">
        <v>2.036472188488391</v>
      </c>
      <c r="H1714">
        <v>26212</v>
      </c>
      <c r="I1714">
        <v>1.481120617901504</v>
      </c>
      <c r="J1714">
        <v>1.5915851619300019</v>
      </c>
      <c r="K1714">
        <v>3258</v>
      </c>
      <c r="L1714">
        <v>0.44191506505012512</v>
      </c>
      <c r="M1714">
        <v>22.980075836181641</v>
      </c>
      <c r="N1714">
        <v>32723</v>
      </c>
      <c r="O1714">
        <v>3.05897556245327E-2</v>
      </c>
      <c r="P1714">
        <v>0.40271124243736267</v>
      </c>
      <c r="Q1714">
        <v>0.42127981781959534</v>
      </c>
      <c r="R1714">
        <v>0.44191506505012512</v>
      </c>
      <c r="S1714">
        <v>0.46254786849021912</v>
      </c>
      <c r="T1714">
        <v>0.48111888766288757</v>
      </c>
      <c r="U1714" t="s">
        <v>18</v>
      </c>
      <c r="V1714" t="s">
        <v>84</v>
      </c>
      <c r="W1714">
        <v>92.461387634277344</v>
      </c>
    </row>
    <row r="1715" spans="1:23" x14ac:dyDescent="0.25">
      <c r="A1715" s="48" t="str">
        <f t="shared" si="26"/>
        <v>42180Greater Bay Area3_17SmartAC-onlySingle</v>
      </c>
      <c r="B1715" t="s">
        <v>10</v>
      </c>
      <c r="C1715" s="35">
        <v>42180</v>
      </c>
      <c r="D1715">
        <v>17</v>
      </c>
      <c r="E1715" t="s">
        <v>110</v>
      </c>
      <c r="F1715">
        <v>1.9230356849673871</v>
      </c>
      <c r="G1715">
        <v>2.036472188488391</v>
      </c>
      <c r="H1715">
        <v>26212</v>
      </c>
      <c r="I1715">
        <v>1.481120617901504</v>
      </c>
      <c r="J1715">
        <v>1.5915851619300019</v>
      </c>
      <c r="K1715">
        <v>3258</v>
      </c>
      <c r="L1715">
        <v>0.44191506505012512</v>
      </c>
      <c r="M1715">
        <v>22.980075836181641</v>
      </c>
      <c r="N1715">
        <v>32723</v>
      </c>
      <c r="O1715">
        <v>3.05897556245327E-2</v>
      </c>
      <c r="P1715">
        <v>0.40271124243736267</v>
      </c>
      <c r="Q1715">
        <v>0.42127981781959534</v>
      </c>
      <c r="R1715">
        <v>0.44191506505012512</v>
      </c>
      <c r="S1715">
        <v>0.46254786849021912</v>
      </c>
      <c r="T1715">
        <v>0.48111888766288757</v>
      </c>
      <c r="U1715" t="s">
        <v>102</v>
      </c>
      <c r="V1715" t="s">
        <v>84</v>
      </c>
      <c r="W1715">
        <v>92.461387634277344</v>
      </c>
    </row>
    <row r="1716" spans="1:23" x14ac:dyDescent="0.25">
      <c r="A1716" s="48" t="str">
        <f t="shared" si="26"/>
        <v>42180Greater Bay Area3_18AllSingle</v>
      </c>
      <c r="B1716" t="s">
        <v>10</v>
      </c>
      <c r="C1716" s="35">
        <v>42180</v>
      </c>
      <c r="D1716">
        <v>18</v>
      </c>
      <c r="E1716" t="s">
        <v>110</v>
      </c>
      <c r="F1716">
        <v>2.1515144669154833</v>
      </c>
      <c r="G1716">
        <v>2.0124596041857945</v>
      </c>
      <c r="H1716">
        <v>26212</v>
      </c>
      <c r="I1716">
        <v>1.6765378669512085</v>
      </c>
      <c r="J1716">
        <v>1.5527262018027128</v>
      </c>
      <c r="K1716">
        <v>3258</v>
      </c>
      <c r="L1716">
        <v>0.47497659921646118</v>
      </c>
      <c r="M1716">
        <v>22.076383590698242</v>
      </c>
      <c r="N1716">
        <v>32723</v>
      </c>
      <c r="O1716">
        <v>2.9908543452620506E-2</v>
      </c>
      <c r="P1716">
        <v>0.43664580583572388</v>
      </c>
      <c r="Q1716">
        <v>0.45480090379714966</v>
      </c>
      <c r="R1716">
        <v>0.47497659921646118</v>
      </c>
      <c r="S1716">
        <v>0.49514991044998169</v>
      </c>
      <c r="T1716">
        <v>0.51330739259719849</v>
      </c>
      <c r="U1716" t="s">
        <v>18</v>
      </c>
      <c r="V1716" t="s">
        <v>84</v>
      </c>
      <c r="W1716">
        <v>90.197418212890625</v>
      </c>
    </row>
    <row r="1717" spans="1:23" x14ac:dyDescent="0.25">
      <c r="A1717" s="48" t="str">
        <f t="shared" si="26"/>
        <v>42180Greater Bay Area3_18SmartAC-onlySingle</v>
      </c>
      <c r="B1717" t="s">
        <v>10</v>
      </c>
      <c r="C1717" s="35">
        <v>42180</v>
      </c>
      <c r="D1717">
        <v>18</v>
      </c>
      <c r="E1717" t="s">
        <v>110</v>
      </c>
      <c r="F1717">
        <v>2.1515144669154833</v>
      </c>
      <c r="G1717">
        <v>2.0124596041857945</v>
      </c>
      <c r="H1717">
        <v>26212</v>
      </c>
      <c r="I1717">
        <v>1.6765378669512085</v>
      </c>
      <c r="J1717">
        <v>1.5527262018027128</v>
      </c>
      <c r="K1717">
        <v>3258</v>
      </c>
      <c r="L1717">
        <v>0.47497659921646118</v>
      </c>
      <c r="M1717">
        <v>22.076383590698242</v>
      </c>
      <c r="N1717">
        <v>32723</v>
      </c>
      <c r="O1717">
        <v>2.9908543452620506E-2</v>
      </c>
      <c r="P1717">
        <v>0.43664580583572388</v>
      </c>
      <c r="Q1717">
        <v>0.45480090379714966</v>
      </c>
      <c r="R1717">
        <v>0.47497659921646118</v>
      </c>
      <c r="S1717">
        <v>0.49514991044998169</v>
      </c>
      <c r="T1717">
        <v>0.51330739259719849</v>
      </c>
      <c r="U1717" t="s">
        <v>102</v>
      </c>
      <c r="V1717" t="s">
        <v>84</v>
      </c>
      <c r="W1717">
        <v>90.197418212890625</v>
      </c>
    </row>
    <row r="1718" spans="1:23" x14ac:dyDescent="0.25">
      <c r="A1718" s="48" t="str">
        <f t="shared" si="26"/>
        <v>42180Greater Bay Area3_19AllSingle</v>
      </c>
      <c r="B1718" t="s">
        <v>10</v>
      </c>
      <c r="C1718" s="35">
        <v>42180</v>
      </c>
      <c r="D1718">
        <v>19</v>
      </c>
      <c r="E1718" t="s">
        <v>110</v>
      </c>
      <c r="F1718">
        <v>2.2606902696285855</v>
      </c>
      <c r="G1718">
        <v>1.9596120408028939</v>
      </c>
      <c r="H1718">
        <v>26212</v>
      </c>
      <c r="I1718">
        <v>2.4524237706845122</v>
      </c>
      <c r="J1718">
        <v>2.0298346867094383</v>
      </c>
      <c r="K1718">
        <v>3258</v>
      </c>
      <c r="L1718">
        <v>-0.19173349440097809</v>
      </c>
      <c r="M1718">
        <v>-8.4811925888061523</v>
      </c>
      <c r="N1718">
        <v>32723</v>
      </c>
      <c r="O1718">
        <v>3.7565283477306366E-2</v>
      </c>
      <c r="P1718">
        <v>-0.23987716436386108</v>
      </c>
      <c r="Q1718">
        <v>-0.21707428991794586</v>
      </c>
      <c r="R1718">
        <v>-0.19173349440097809</v>
      </c>
      <c r="S1718">
        <v>-0.16639570891857147</v>
      </c>
      <c r="T1718">
        <v>-0.14358982443809509</v>
      </c>
      <c r="U1718" t="s">
        <v>18</v>
      </c>
      <c r="V1718" t="s">
        <v>84</v>
      </c>
      <c r="W1718">
        <v>86.084342956542969</v>
      </c>
    </row>
    <row r="1719" spans="1:23" x14ac:dyDescent="0.25">
      <c r="A1719" s="48" t="str">
        <f t="shared" si="26"/>
        <v>42180Greater Bay Area3_19SmartAC-onlySingle</v>
      </c>
      <c r="B1719" t="s">
        <v>10</v>
      </c>
      <c r="C1719" s="35">
        <v>42180</v>
      </c>
      <c r="D1719">
        <v>19</v>
      </c>
      <c r="E1719" t="s">
        <v>110</v>
      </c>
      <c r="F1719">
        <v>2.2606902696285855</v>
      </c>
      <c r="G1719">
        <v>1.9596120408028939</v>
      </c>
      <c r="H1719">
        <v>26212</v>
      </c>
      <c r="I1719">
        <v>2.4524237706845122</v>
      </c>
      <c r="J1719">
        <v>2.0298346867094383</v>
      </c>
      <c r="K1719">
        <v>3258</v>
      </c>
      <c r="L1719">
        <v>-0.19173349440097809</v>
      </c>
      <c r="M1719">
        <v>-8.4811925888061523</v>
      </c>
      <c r="N1719">
        <v>32723</v>
      </c>
      <c r="O1719">
        <v>3.7565283477306366E-2</v>
      </c>
      <c r="P1719">
        <v>-0.23987716436386108</v>
      </c>
      <c r="Q1719">
        <v>-0.21707428991794586</v>
      </c>
      <c r="R1719">
        <v>-0.19173349440097809</v>
      </c>
      <c r="S1719">
        <v>-0.16639570891857147</v>
      </c>
      <c r="T1719">
        <v>-0.14358982443809509</v>
      </c>
      <c r="U1719" t="s">
        <v>102</v>
      </c>
      <c r="V1719" t="s">
        <v>84</v>
      </c>
      <c r="W1719">
        <v>86.084342956542969</v>
      </c>
    </row>
    <row r="1720" spans="1:23" x14ac:dyDescent="0.25">
      <c r="A1720" s="48" t="str">
        <f t="shared" si="26"/>
        <v>42180Greater Bay Area3_20AllSingle</v>
      </c>
      <c r="B1720" t="s">
        <v>10</v>
      </c>
      <c r="C1720" s="35">
        <v>42180</v>
      </c>
      <c r="D1720">
        <v>20</v>
      </c>
      <c r="E1720" t="s">
        <v>110</v>
      </c>
      <c r="F1720">
        <v>2.1774607820476177</v>
      </c>
      <c r="G1720">
        <v>1.8482679258188977</v>
      </c>
      <c r="H1720">
        <v>26212</v>
      </c>
      <c r="I1720">
        <v>2.4307034003653709</v>
      </c>
      <c r="J1720">
        <v>2.0123180462533501</v>
      </c>
      <c r="K1720">
        <v>3258</v>
      </c>
      <c r="L1720">
        <v>-0.2532426118850708</v>
      </c>
      <c r="M1720">
        <v>-11.630180358886719</v>
      </c>
      <c r="N1720">
        <v>32723</v>
      </c>
      <c r="O1720">
        <v>3.7057287991046906E-2</v>
      </c>
      <c r="P1720">
        <v>-0.3007352352142334</v>
      </c>
      <c r="Q1720">
        <v>-0.27824071049690247</v>
      </c>
      <c r="R1720">
        <v>-0.2532426118850708</v>
      </c>
      <c r="S1720">
        <v>-0.22824746370315552</v>
      </c>
      <c r="T1720">
        <v>-0.2057499885559082</v>
      </c>
      <c r="U1720" t="s">
        <v>18</v>
      </c>
      <c r="V1720" t="s">
        <v>84</v>
      </c>
      <c r="W1720">
        <v>81.062705993652344</v>
      </c>
    </row>
    <row r="1721" spans="1:23" x14ac:dyDescent="0.25">
      <c r="A1721" s="48" t="str">
        <f t="shared" si="26"/>
        <v>42180Greater Bay Area3_20SmartAC-onlySingle</v>
      </c>
      <c r="B1721" t="s">
        <v>10</v>
      </c>
      <c r="C1721" s="35">
        <v>42180</v>
      </c>
      <c r="D1721">
        <v>20</v>
      </c>
      <c r="E1721" t="s">
        <v>110</v>
      </c>
      <c r="F1721">
        <v>2.1774607820476177</v>
      </c>
      <c r="G1721">
        <v>1.8482679258188977</v>
      </c>
      <c r="H1721">
        <v>26212</v>
      </c>
      <c r="I1721">
        <v>2.4307034003653709</v>
      </c>
      <c r="J1721">
        <v>2.0123180462533501</v>
      </c>
      <c r="K1721">
        <v>3258</v>
      </c>
      <c r="L1721">
        <v>-0.2532426118850708</v>
      </c>
      <c r="M1721">
        <v>-11.630180358886719</v>
      </c>
      <c r="N1721">
        <v>32723</v>
      </c>
      <c r="O1721">
        <v>3.7057287991046906E-2</v>
      </c>
      <c r="P1721">
        <v>-0.3007352352142334</v>
      </c>
      <c r="Q1721">
        <v>-0.27824071049690247</v>
      </c>
      <c r="R1721">
        <v>-0.2532426118850708</v>
      </c>
      <c r="S1721">
        <v>-0.22824746370315552</v>
      </c>
      <c r="T1721">
        <v>-0.2057499885559082</v>
      </c>
      <c r="U1721" t="s">
        <v>102</v>
      </c>
      <c r="V1721" t="s">
        <v>84</v>
      </c>
      <c r="W1721">
        <v>81.062705993652344</v>
      </c>
    </row>
    <row r="1722" spans="1:23" x14ac:dyDescent="0.25">
      <c r="A1722" s="48" t="str">
        <f t="shared" si="26"/>
        <v>42180Greater Bay Area3_21AllSingle</v>
      </c>
      <c r="B1722" t="s">
        <v>10</v>
      </c>
      <c r="C1722" s="35">
        <v>42180</v>
      </c>
      <c r="D1722">
        <v>21</v>
      </c>
      <c r="E1722" t="s">
        <v>110</v>
      </c>
      <c r="F1722">
        <v>1.9519793933248781</v>
      </c>
      <c r="G1722">
        <v>1.666367992831052</v>
      </c>
      <c r="H1722">
        <v>26212</v>
      </c>
      <c r="I1722">
        <v>2.1322819784367759</v>
      </c>
      <c r="J1722">
        <v>1.8019376064195169</v>
      </c>
      <c r="K1722">
        <v>3258</v>
      </c>
      <c r="L1722">
        <v>-0.18030259013175964</v>
      </c>
      <c r="M1722">
        <v>-9.2369098663330078</v>
      </c>
      <c r="N1722">
        <v>32723</v>
      </c>
      <c r="O1722">
        <v>3.3204711973667145E-2</v>
      </c>
      <c r="P1722">
        <v>-0.22285774350166321</v>
      </c>
      <c r="Q1722">
        <v>-0.20270182192325592</v>
      </c>
      <c r="R1722">
        <v>-0.18030259013175964</v>
      </c>
      <c r="S1722">
        <v>-0.15790601074695587</v>
      </c>
      <c r="T1722">
        <v>-0.13774743676185608</v>
      </c>
      <c r="U1722" t="s">
        <v>18</v>
      </c>
      <c r="V1722" t="s">
        <v>84</v>
      </c>
      <c r="W1722">
        <v>78.238853454589844</v>
      </c>
    </row>
    <row r="1723" spans="1:23" x14ac:dyDescent="0.25">
      <c r="A1723" s="48" t="str">
        <f t="shared" si="26"/>
        <v>42180Greater Bay Area3_21SmartAC-onlySingle</v>
      </c>
      <c r="B1723" t="s">
        <v>10</v>
      </c>
      <c r="C1723" s="35">
        <v>42180</v>
      </c>
      <c r="D1723">
        <v>21</v>
      </c>
      <c r="E1723" t="s">
        <v>110</v>
      </c>
      <c r="F1723">
        <v>1.9519793933248781</v>
      </c>
      <c r="G1723">
        <v>1.666367992831052</v>
      </c>
      <c r="H1723">
        <v>26212</v>
      </c>
      <c r="I1723">
        <v>2.1322819784367759</v>
      </c>
      <c r="J1723">
        <v>1.8019376064195169</v>
      </c>
      <c r="K1723">
        <v>3258</v>
      </c>
      <c r="L1723">
        <v>-0.18030259013175964</v>
      </c>
      <c r="M1723">
        <v>-9.2369098663330078</v>
      </c>
      <c r="N1723">
        <v>32723</v>
      </c>
      <c r="O1723">
        <v>3.3204711973667145E-2</v>
      </c>
      <c r="P1723">
        <v>-0.22285774350166321</v>
      </c>
      <c r="Q1723">
        <v>-0.20270182192325592</v>
      </c>
      <c r="R1723">
        <v>-0.18030259013175964</v>
      </c>
      <c r="S1723">
        <v>-0.15790601074695587</v>
      </c>
      <c r="T1723">
        <v>-0.13774743676185608</v>
      </c>
      <c r="U1723" t="s">
        <v>102</v>
      </c>
      <c r="V1723" t="s">
        <v>84</v>
      </c>
      <c r="W1723">
        <v>78.238853454589844</v>
      </c>
    </row>
    <row r="1724" spans="1:23" x14ac:dyDescent="0.25">
      <c r="A1724" s="48" t="str">
        <f t="shared" si="26"/>
        <v>42180Greater Bay Area3_22AllSingle</v>
      </c>
      <c r="B1724" t="s">
        <v>10</v>
      </c>
      <c r="C1724" s="35">
        <v>42180</v>
      </c>
      <c r="D1724">
        <v>22</v>
      </c>
      <c r="E1724" t="s">
        <v>110</v>
      </c>
      <c r="F1724">
        <v>1.7570676252432929</v>
      </c>
      <c r="G1724">
        <v>1.5178863782164649</v>
      </c>
      <c r="H1724">
        <v>26212</v>
      </c>
      <c r="I1724">
        <v>1.8407983306608997</v>
      </c>
      <c r="J1724">
        <v>1.5581842192688504</v>
      </c>
      <c r="K1724">
        <v>3258</v>
      </c>
      <c r="L1724">
        <v>-8.3730705082416534E-2</v>
      </c>
      <c r="M1724">
        <v>-4.7653660774230957</v>
      </c>
      <c r="N1724">
        <v>32723</v>
      </c>
      <c r="O1724">
        <v>2.8863841667771339E-2</v>
      </c>
      <c r="P1724">
        <v>-0.12072260677814484</v>
      </c>
      <c r="Q1724">
        <v>-0.10320167243480682</v>
      </c>
      <c r="R1724">
        <v>-8.3730705082416534E-2</v>
      </c>
      <c r="S1724">
        <v>-6.4262047410011292E-2</v>
      </c>
      <c r="T1724">
        <v>-4.6738807111978531E-2</v>
      </c>
      <c r="U1724" t="s">
        <v>18</v>
      </c>
      <c r="V1724" t="s">
        <v>84</v>
      </c>
      <c r="W1724">
        <v>75.736915588378906</v>
      </c>
    </row>
    <row r="1725" spans="1:23" x14ac:dyDescent="0.25">
      <c r="A1725" s="48" t="str">
        <f t="shared" si="26"/>
        <v>42180Greater Bay Area3_22SmartAC-onlySingle</v>
      </c>
      <c r="B1725" t="s">
        <v>10</v>
      </c>
      <c r="C1725" s="35">
        <v>42180</v>
      </c>
      <c r="D1725">
        <v>22</v>
      </c>
      <c r="E1725" t="s">
        <v>110</v>
      </c>
      <c r="F1725">
        <v>1.7570676252432929</v>
      </c>
      <c r="G1725">
        <v>1.5178863782164649</v>
      </c>
      <c r="H1725">
        <v>26212</v>
      </c>
      <c r="I1725">
        <v>1.8407983306608997</v>
      </c>
      <c r="J1725">
        <v>1.5581842192688504</v>
      </c>
      <c r="K1725">
        <v>3258</v>
      </c>
      <c r="L1725">
        <v>-8.3730705082416534E-2</v>
      </c>
      <c r="M1725">
        <v>-4.7653660774230957</v>
      </c>
      <c r="N1725">
        <v>32723</v>
      </c>
      <c r="O1725">
        <v>2.8863841667771339E-2</v>
      </c>
      <c r="P1725">
        <v>-0.12072260677814484</v>
      </c>
      <c r="Q1725">
        <v>-0.10320167243480682</v>
      </c>
      <c r="R1725">
        <v>-8.3730705082416534E-2</v>
      </c>
      <c r="S1725">
        <v>-6.4262047410011292E-2</v>
      </c>
      <c r="T1725">
        <v>-4.6738807111978531E-2</v>
      </c>
      <c r="U1725" t="s">
        <v>102</v>
      </c>
      <c r="V1725" t="s">
        <v>84</v>
      </c>
      <c r="W1725">
        <v>75.736915588378906</v>
      </c>
    </row>
    <row r="1726" spans="1:23" x14ac:dyDescent="0.25">
      <c r="A1726" s="48" t="str">
        <f t="shared" si="26"/>
        <v>42180Greater Bay Area3_23AllSingle</v>
      </c>
      <c r="B1726" t="s">
        <v>10</v>
      </c>
      <c r="C1726" s="35">
        <v>42180</v>
      </c>
      <c r="D1726">
        <v>23</v>
      </c>
      <c r="E1726" t="s">
        <v>110</v>
      </c>
      <c r="F1726">
        <v>1.4443991312042013</v>
      </c>
      <c r="G1726">
        <v>1.3353952506662696</v>
      </c>
      <c r="H1726">
        <v>26212</v>
      </c>
      <c r="I1726">
        <v>1.4607375889641165</v>
      </c>
      <c r="J1726">
        <v>1.3217318204294395</v>
      </c>
      <c r="K1726">
        <v>3258</v>
      </c>
      <c r="L1726">
        <v>-1.633845828473568E-2</v>
      </c>
      <c r="M1726">
        <v>-1.1311594247817993</v>
      </c>
      <c r="N1726">
        <v>32723</v>
      </c>
      <c r="O1726">
        <v>2.4581372737884521E-2</v>
      </c>
      <c r="P1726">
        <v>-4.7841943800449371E-2</v>
      </c>
      <c r="Q1726">
        <v>-3.2920561730861664E-2</v>
      </c>
      <c r="R1726">
        <v>-1.633845828473568E-2</v>
      </c>
      <c r="S1726">
        <v>2.4167762603610754E-4</v>
      </c>
      <c r="T1726">
        <v>1.5165029093623161E-2</v>
      </c>
      <c r="U1726" t="s">
        <v>18</v>
      </c>
      <c r="V1726" t="s">
        <v>84</v>
      </c>
      <c r="W1726">
        <v>74.344039916992188</v>
      </c>
    </row>
    <row r="1727" spans="1:23" x14ac:dyDescent="0.25">
      <c r="A1727" s="48" t="str">
        <f t="shared" si="26"/>
        <v>42180Greater Bay Area3_23SmartAC-onlySingle</v>
      </c>
      <c r="B1727" t="s">
        <v>10</v>
      </c>
      <c r="C1727" s="35">
        <v>42180</v>
      </c>
      <c r="D1727">
        <v>23</v>
      </c>
      <c r="E1727" t="s">
        <v>110</v>
      </c>
      <c r="F1727">
        <v>1.4443991312042013</v>
      </c>
      <c r="G1727">
        <v>1.3353952506662696</v>
      </c>
      <c r="H1727">
        <v>26212</v>
      </c>
      <c r="I1727">
        <v>1.4607375889641165</v>
      </c>
      <c r="J1727">
        <v>1.3217318204294395</v>
      </c>
      <c r="K1727">
        <v>3258</v>
      </c>
      <c r="L1727">
        <v>-1.633845828473568E-2</v>
      </c>
      <c r="M1727">
        <v>-1.1311594247817993</v>
      </c>
      <c r="N1727">
        <v>32723</v>
      </c>
      <c r="O1727">
        <v>2.4581372737884521E-2</v>
      </c>
      <c r="P1727">
        <v>-4.7841943800449371E-2</v>
      </c>
      <c r="Q1727">
        <v>-3.2920561730861664E-2</v>
      </c>
      <c r="R1727">
        <v>-1.633845828473568E-2</v>
      </c>
      <c r="S1727">
        <v>2.4167762603610754E-4</v>
      </c>
      <c r="T1727">
        <v>1.5165029093623161E-2</v>
      </c>
      <c r="U1727" t="s">
        <v>102</v>
      </c>
      <c r="V1727" t="s">
        <v>84</v>
      </c>
      <c r="W1727">
        <v>74.344039916992188</v>
      </c>
    </row>
    <row r="1728" spans="1:23" x14ac:dyDescent="0.25">
      <c r="A1728" s="48" t="str">
        <f t="shared" si="26"/>
        <v>42180Greater Bay Area3_24AllSingle</v>
      </c>
      <c r="B1728" t="s">
        <v>10</v>
      </c>
      <c r="C1728" s="35">
        <v>42180</v>
      </c>
      <c r="D1728">
        <v>24</v>
      </c>
      <c r="E1728" t="s">
        <v>110</v>
      </c>
      <c r="F1728">
        <v>1.1178099881239836</v>
      </c>
      <c r="G1728">
        <v>1.1496098580547311</v>
      </c>
      <c r="H1728">
        <v>26212</v>
      </c>
      <c r="I1728">
        <v>1.1137458425505269</v>
      </c>
      <c r="J1728">
        <v>1.0919120806549654</v>
      </c>
      <c r="K1728">
        <v>3258</v>
      </c>
      <c r="L1728">
        <v>4.0641454979777336E-3</v>
      </c>
      <c r="M1728">
        <v>0.36358106136322021</v>
      </c>
      <c r="N1728">
        <v>32723</v>
      </c>
      <c r="O1728">
        <v>2.040519192814827E-2</v>
      </c>
      <c r="P1728">
        <v>-2.2087149322032928E-2</v>
      </c>
      <c r="Q1728">
        <v>-9.7007891163229942E-3</v>
      </c>
      <c r="R1728">
        <v>4.0641454979777336E-3</v>
      </c>
      <c r="S1728">
        <v>1.7827447503805161E-2</v>
      </c>
      <c r="T1728">
        <v>3.0215440317988396E-2</v>
      </c>
      <c r="U1728" t="s">
        <v>18</v>
      </c>
      <c r="V1728" t="s">
        <v>84</v>
      </c>
      <c r="W1728">
        <v>72.660484313964844</v>
      </c>
    </row>
    <row r="1729" spans="1:23" x14ac:dyDescent="0.25">
      <c r="A1729" s="48" t="str">
        <f t="shared" si="26"/>
        <v>42180Greater Bay Area3_24SmartAC-onlySingle</v>
      </c>
      <c r="B1729" t="s">
        <v>10</v>
      </c>
      <c r="C1729" s="35">
        <v>42180</v>
      </c>
      <c r="D1729">
        <v>24</v>
      </c>
      <c r="E1729" t="s">
        <v>110</v>
      </c>
      <c r="F1729">
        <v>1.1178099881239836</v>
      </c>
      <c r="G1729">
        <v>1.1496098580547311</v>
      </c>
      <c r="H1729">
        <v>26212</v>
      </c>
      <c r="I1729">
        <v>1.1137458425505269</v>
      </c>
      <c r="J1729">
        <v>1.0919120806549654</v>
      </c>
      <c r="K1729">
        <v>3258</v>
      </c>
      <c r="L1729">
        <v>4.0641454979777336E-3</v>
      </c>
      <c r="M1729">
        <v>0.36358106136322021</v>
      </c>
      <c r="N1729">
        <v>32723</v>
      </c>
      <c r="O1729">
        <v>2.040519192814827E-2</v>
      </c>
      <c r="P1729">
        <v>-2.2087149322032928E-2</v>
      </c>
      <c r="Q1729">
        <v>-9.7007891163229942E-3</v>
      </c>
      <c r="R1729">
        <v>4.0641454979777336E-3</v>
      </c>
      <c r="S1729">
        <v>1.7827447503805161E-2</v>
      </c>
      <c r="T1729">
        <v>3.0215440317988396E-2</v>
      </c>
      <c r="U1729" t="s">
        <v>102</v>
      </c>
      <c r="V1729" t="s">
        <v>84</v>
      </c>
      <c r="W1729">
        <v>72.660484313964844</v>
      </c>
    </row>
    <row r="1730" spans="1:23" x14ac:dyDescent="0.25">
      <c r="A1730" s="48" t="str">
        <f t="shared" ref="A1730:A1793" si="27">CONCATENATE(C1730,B1730,E1730,"_",D1730,U1730,V1730)</f>
        <v>42233Greater Bay Area3_1AllSingle</v>
      </c>
      <c r="B1730" t="s">
        <v>10</v>
      </c>
      <c r="C1730" s="35">
        <v>42233</v>
      </c>
      <c r="D1730">
        <v>1</v>
      </c>
      <c r="E1730" t="s">
        <v>110</v>
      </c>
      <c r="F1730">
        <v>1.0804082570884355</v>
      </c>
      <c r="G1730">
        <v>1.1739274591335338</v>
      </c>
      <c r="H1730">
        <v>13079</v>
      </c>
      <c r="I1730">
        <v>1.0494324410797065</v>
      </c>
      <c r="J1730">
        <v>1.0942072834605248</v>
      </c>
      <c r="K1730">
        <v>3234</v>
      </c>
      <c r="L1730">
        <v>3.0975816771388054E-2</v>
      </c>
      <c r="M1730">
        <v>2.8670473098754883</v>
      </c>
      <c r="N1730">
        <v>32483</v>
      </c>
      <c r="O1730">
        <v>2.1807963028550148E-2</v>
      </c>
      <c r="P1730">
        <v>3.0267313122749329E-3</v>
      </c>
      <c r="Q1730">
        <v>1.6264600679278374E-2</v>
      </c>
      <c r="R1730">
        <v>3.0975816771388054E-2</v>
      </c>
      <c r="S1730">
        <v>4.5685287564992905E-2</v>
      </c>
      <c r="T1730">
        <v>5.8924902230501175E-2</v>
      </c>
      <c r="U1730" t="s">
        <v>18</v>
      </c>
      <c r="V1730" t="s">
        <v>84</v>
      </c>
      <c r="W1730">
        <v>77.152664184570313</v>
      </c>
    </row>
    <row r="1731" spans="1:23" x14ac:dyDescent="0.25">
      <c r="A1731" s="48" t="str">
        <f t="shared" si="27"/>
        <v>42233Greater Bay Area3_1SmartAC-onlySingle</v>
      </c>
      <c r="B1731" t="s">
        <v>10</v>
      </c>
      <c r="C1731" s="35">
        <v>42233</v>
      </c>
      <c r="D1731">
        <v>1</v>
      </c>
      <c r="E1731" t="s">
        <v>110</v>
      </c>
      <c r="F1731">
        <v>1.0804082570884355</v>
      </c>
      <c r="G1731">
        <v>1.1739274591335338</v>
      </c>
      <c r="H1731">
        <v>13079</v>
      </c>
      <c r="I1731">
        <v>1.0494324410797065</v>
      </c>
      <c r="J1731">
        <v>1.0942072834605248</v>
      </c>
      <c r="K1731">
        <v>3234</v>
      </c>
      <c r="L1731">
        <v>3.0975816771388054E-2</v>
      </c>
      <c r="M1731">
        <v>2.8670473098754883</v>
      </c>
      <c r="N1731">
        <v>32483</v>
      </c>
      <c r="O1731">
        <v>2.1807963028550148E-2</v>
      </c>
      <c r="P1731">
        <v>3.0267313122749329E-3</v>
      </c>
      <c r="Q1731">
        <v>1.6264600679278374E-2</v>
      </c>
      <c r="R1731">
        <v>3.0975816771388054E-2</v>
      </c>
      <c r="S1731">
        <v>4.5685287564992905E-2</v>
      </c>
      <c r="T1731">
        <v>5.8924902230501175E-2</v>
      </c>
      <c r="U1731" t="s">
        <v>102</v>
      </c>
      <c r="V1731" t="s">
        <v>84</v>
      </c>
      <c r="W1731">
        <v>77.152664184570313</v>
      </c>
    </row>
    <row r="1732" spans="1:23" x14ac:dyDescent="0.25">
      <c r="A1732" s="48" t="str">
        <f t="shared" si="27"/>
        <v>42233Greater Bay Area3_2AllSingle</v>
      </c>
      <c r="B1732" t="s">
        <v>10</v>
      </c>
      <c r="C1732" s="35">
        <v>42233</v>
      </c>
      <c r="D1732">
        <v>2</v>
      </c>
      <c r="E1732" t="s">
        <v>110</v>
      </c>
      <c r="F1732">
        <v>0.87568111360092149</v>
      </c>
      <c r="G1732">
        <v>1.0079182083132665</v>
      </c>
      <c r="H1732">
        <v>13079</v>
      </c>
      <c r="I1732">
        <v>0.8513459837152727</v>
      </c>
      <c r="J1732">
        <v>0.90904072524452517</v>
      </c>
      <c r="K1732">
        <v>3234</v>
      </c>
      <c r="L1732">
        <v>2.433512918651104E-2</v>
      </c>
      <c r="M1732">
        <v>2.7789945602416992</v>
      </c>
      <c r="N1732">
        <v>32483</v>
      </c>
      <c r="O1732">
        <v>1.8253631889820099E-2</v>
      </c>
      <c r="P1732">
        <v>9.4127457123249769E-4</v>
      </c>
      <c r="Q1732">
        <v>1.2021593749523163E-2</v>
      </c>
      <c r="R1732">
        <v>2.433512918651104E-2</v>
      </c>
      <c r="S1732">
        <v>3.664720430970192E-2</v>
      </c>
      <c r="T1732">
        <v>4.7728985548019409E-2</v>
      </c>
      <c r="U1732" t="s">
        <v>18</v>
      </c>
      <c r="V1732" t="s">
        <v>84</v>
      </c>
      <c r="W1732">
        <v>75.546897888183594</v>
      </c>
    </row>
    <row r="1733" spans="1:23" x14ac:dyDescent="0.25">
      <c r="A1733" s="48" t="str">
        <f t="shared" si="27"/>
        <v>42233Greater Bay Area3_2SmartAC-onlySingle</v>
      </c>
      <c r="B1733" t="s">
        <v>10</v>
      </c>
      <c r="C1733" s="35">
        <v>42233</v>
      </c>
      <c r="D1733">
        <v>2</v>
      </c>
      <c r="E1733" t="s">
        <v>110</v>
      </c>
      <c r="F1733">
        <v>0.87568111360092149</v>
      </c>
      <c r="G1733">
        <v>1.0079182083132665</v>
      </c>
      <c r="H1733">
        <v>13079</v>
      </c>
      <c r="I1733">
        <v>0.8513459837152727</v>
      </c>
      <c r="J1733">
        <v>0.90904072524452517</v>
      </c>
      <c r="K1733">
        <v>3234</v>
      </c>
      <c r="L1733">
        <v>2.433512918651104E-2</v>
      </c>
      <c r="M1733">
        <v>2.7789945602416992</v>
      </c>
      <c r="N1733">
        <v>32483</v>
      </c>
      <c r="O1733">
        <v>1.8253631889820099E-2</v>
      </c>
      <c r="P1733">
        <v>9.4127457123249769E-4</v>
      </c>
      <c r="Q1733">
        <v>1.2021593749523163E-2</v>
      </c>
      <c r="R1733">
        <v>2.433512918651104E-2</v>
      </c>
      <c r="S1733">
        <v>3.664720430970192E-2</v>
      </c>
      <c r="T1733">
        <v>4.7728985548019409E-2</v>
      </c>
      <c r="U1733" t="s">
        <v>102</v>
      </c>
      <c r="V1733" t="s">
        <v>84</v>
      </c>
      <c r="W1733">
        <v>75.546897888183594</v>
      </c>
    </row>
    <row r="1734" spans="1:23" x14ac:dyDescent="0.25">
      <c r="A1734" s="48" t="str">
        <f t="shared" si="27"/>
        <v>42233Greater Bay Area3_3AllSingle</v>
      </c>
      <c r="B1734" t="s">
        <v>10</v>
      </c>
      <c r="C1734" s="35">
        <v>42233</v>
      </c>
      <c r="D1734">
        <v>3</v>
      </c>
      <c r="E1734" t="s">
        <v>110</v>
      </c>
      <c r="F1734">
        <v>0.75003992907891748</v>
      </c>
      <c r="G1734">
        <v>0.85429863835232867</v>
      </c>
      <c r="H1734">
        <v>13079</v>
      </c>
      <c r="I1734">
        <v>0.74090597773045785</v>
      </c>
      <c r="J1734">
        <v>0.77347168700889657</v>
      </c>
      <c r="K1734">
        <v>3234</v>
      </c>
      <c r="L1734">
        <v>9.1339517384767532E-3</v>
      </c>
      <c r="M1734">
        <v>1.2177953720092773</v>
      </c>
      <c r="N1734">
        <v>32483</v>
      </c>
      <c r="O1734">
        <v>1.55174620449543E-2</v>
      </c>
      <c r="P1734">
        <v>-1.0753227397799492E-2</v>
      </c>
      <c r="Q1734">
        <v>-1.3338178396224976E-3</v>
      </c>
      <c r="R1734">
        <v>9.1339517384767532E-3</v>
      </c>
      <c r="S1734">
        <v>1.9600480794906616E-2</v>
      </c>
      <c r="T1734">
        <v>2.9021130874752998E-2</v>
      </c>
      <c r="U1734" t="s">
        <v>18</v>
      </c>
      <c r="V1734" t="s">
        <v>84</v>
      </c>
      <c r="W1734">
        <v>73.418678283691406</v>
      </c>
    </row>
    <row r="1735" spans="1:23" x14ac:dyDescent="0.25">
      <c r="A1735" s="48" t="str">
        <f t="shared" si="27"/>
        <v>42233Greater Bay Area3_3SmartAC-onlySingle</v>
      </c>
      <c r="B1735" t="s">
        <v>10</v>
      </c>
      <c r="C1735" s="35">
        <v>42233</v>
      </c>
      <c r="D1735">
        <v>3</v>
      </c>
      <c r="E1735" t="s">
        <v>110</v>
      </c>
      <c r="F1735">
        <v>0.75003992907891748</v>
      </c>
      <c r="G1735">
        <v>0.85429863835232867</v>
      </c>
      <c r="H1735">
        <v>13079</v>
      </c>
      <c r="I1735">
        <v>0.74090597773045785</v>
      </c>
      <c r="J1735">
        <v>0.77347168700889657</v>
      </c>
      <c r="K1735">
        <v>3234</v>
      </c>
      <c r="L1735">
        <v>9.1339517384767532E-3</v>
      </c>
      <c r="M1735">
        <v>1.2177953720092773</v>
      </c>
      <c r="N1735">
        <v>32483</v>
      </c>
      <c r="O1735">
        <v>1.55174620449543E-2</v>
      </c>
      <c r="P1735">
        <v>-1.0753227397799492E-2</v>
      </c>
      <c r="Q1735">
        <v>-1.3338178396224976E-3</v>
      </c>
      <c r="R1735">
        <v>9.1339517384767532E-3</v>
      </c>
      <c r="S1735">
        <v>1.9600480794906616E-2</v>
      </c>
      <c r="T1735">
        <v>2.9021130874752998E-2</v>
      </c>
      <c r="U1735" t="s">
        <v>102</v>
      </c>
      <c r="V1735" t="s">
        <v>84</v>
      </c>
      <c r="W1735">
        <v>73.418678283691406</v>
      </c>
    </row>
    <row r="1736" spans="1:23" x14ac:dyDescent="0.25">
      <c r="A1736" s="48" t="str">
        <f t="shared" si="27"/>
        <v>42233Greater Bay Area3_4AllSingle</v>
      </c>
      <c r="B1736" t="s">
        <v>10</v>
      </c>
      <c r="C1736" s="35">
        <v>42233</v>
      </c>
      <c r="D1736">
        <v>4</v>
      </c>
      <c r="E1736" t="s">
        <v>110</v>
      </c>
      <c r="F1736">
        <v>0.66617536010235634</v>
      </c>
      <c r="G1736">
        <v>0.74104631510592867</v>
      </c>
      <c r="H1736">
        <v>13079</v>
      </c>
      <c r="I1736">
        <v>0.6595286112420139</v>
      </c>
      <c r="J1736">
        <v>0.66992070373413526</v>
      </c>
      <c r="K1736">
        <v>3234</v>
      </c>
      <c r="L1736">
        <v>6.6467486321926117E-3</v>
      </c>
      <c r="M1736">
        <v>0.99774760007858276</v>
      </c>
      <c r="N1736">
        <v>32483</v>
      </c>
      <c r="O1736">
        <v>1.3444728218019009E-2</v>
      </c>
      <c r="P1736">
        <v>-1.0584015399217606E-2</v>
      </c>
      <c r="Q1736">
        <v>-2.4227960966527462E-3</v>
      </c>
      <c r="R1736">
        <v>6.6467486321926117E-3</v>
      </c>
      <c r="S1736">
        <v>1.5715217217803001E-2</v>
      </c>
      <c r="T1736">
        <v>2.3877512663602829E-2</v>
      </c>
      <c r="U1736" t="s">
        <v>18</v>
      </c>
      <c r="V1736" t="s">
        <v>84</v>
      </c>
      <c r="W1736">
        <v>69.372718811035156</v>
      </c>
    </row>
    <row r="1737" spans="1:23" x14ac:dyDescent="0.25">
      <c r="A1737" s="48" t="str">
        <f t="shared" si="27"/>
        <v>42233Greater Bay Area3_4SmartAC-onlySingle</v>
      </c>
      <c r="B1737" t="s">
        <v>10</v>
      </c>
      <c r="C1737" s="35">
        <v>42233</v>
      </c>
      <c r="D1737">
        <v>4</v>
      </c>
      <c r="E1737" t="s">
        <v>110</v>
      </c>
      <c r="F1737">
        <v>0.66617536010235634</v>
      </c>
      <c r="G1737">
        <v>0.74104631510592867</v>
      </c>
      <c r="H1737">
        <v>13079</v>
      </c>
      <c r="I1737">
        <v>0.6595286112420139</v>
      </c>
      <c r="J1737">
        <v>0.66992070373413526</v>
      </c>
      <c r="K1737">
        <v>3234</v>
      </c>
      <c r="L1737">
        <v>6.6467486321926117E-3</v>
      </c>
      <c r="M1737">
        <v>0.99774760007858276</v>
      </c>
      <c r="N1737">
        <v>32483</v>
      </c>
      <c r="O1737">
        <v>1.3444728218019009E-2</v>
      </c>
      <c r="P1737">
        <v>-1.0584015399217606E-2</v>
      </c>
      <c r="Q1737">
        <v>-2.4227960966527462E-3</v>
      </c>
      <c r="R1737">
        <v>6.6467486321926117E-3</v>
      </c>
      <c r="S1737">
        <v>1.5715217217803001E-2</v>
      </c>
      <c r="T1737">
        <v>2.3877512663602829E-2</v>
      </c>
      <c r="U1737" t="s">
        <v>102</v>
      </c>
      <c r="V1737" t="s">
        <v>84</v>
      </c>
      <c r="W1737">
        <v>69.372718811035156</v>
      </c>
    </row>
    <row r="1738" spans="1:23" x14ac:dyDescent="0.25">
      <c r="A1738" s="48" t="str">
        <f t="shared" si="27"/>
        <v>42233Greater Bay Area3_5AllSingle</v>
      </c>
      <c r="B1738" t="s">
        <v>10</v>
      </c>
      <c r="C1738" s="35">
        <v>42233</v>
      </c>
      <c r="D1738">
        <v>5</v>
      </c>
      <c r="E1738" t="s">
        <v>110</v>
      </c>
      <c r="F1738">
        <v>0.61757777870590425</v>
      </c>
      <c r="G1738">
        <v>0.64376057665301178</v>
      </c>
      <c r="H1738">
        <v>13079</v>
      </c>
      <c r="I1738">
        <v>0.61400084082888517</v>
      </c>
      <c r="J1738">
        <v>0.60644677233651556</v>
      </c>
      <c r="K1738">
        <v>3234</v>
      </c>
      <c r="L1738">
        <v>3.5769378300756216E-3</v>
      </c>
      <c r="M1738">
        <v>0.57918822765350342</v>
      </c>
      <c r="N1738">
        <v>32483</v>
      </c>
      <c r="O1738">
        <v>1.2058554217219353E-2</v>
      </c>
      <c r="P1738">
        <v>-1.1877304874360561E-2</v>
      </c>
      <c r="Q1738">
        <v>-4.5575215481221676E-3</v>
      </c>
      <c r="R1738">
        <v>3.5769378300756216E-3</v>
      </c>
      <c r="S1738">
        <v>1.1710432358086109E-2</v>
      </c>
      <c r="T1738">
        <v>1.9031180068850517E-2</v>
      </c>
      <c r="U1738" t="s">
        <v>18</v>
      </c>
      <c r="V1738" t="s">
        <v>84</v>
      </c>
      <c r="W1738">
        <v>67.703750610351563</v>
      </c>
    </row>
    <row r="1739" spans="1:23" x14ac:dyDescent="0.25">
      <c r="A1739" s="48" t="str">
        <f t="shared" si="27"/>
        <v>42233Greater Bay Area3_5SmartAC-onlySingle</v>
      </c>
      <c r="B1739" t="s">
        <v>10</v>
      </c>
      <c r="C1739" s="35">
        <v>42233</v>
      </c>
      <c r="D1739">
        <v>5</v>
      </c>
      <c r="E1739" t="s">
        <v>110</v>
      </c>
      <c r="F1739">
        <v>0.61757777870590425</v>
      </c>
      <c r="G1739">
        <v>0.64376057665301178</v>
      </c>
      <c r="H1739">
        <v>13079</v>
      </c>
      <c r="I1739">
        <v>0.61400084082888517</v>
      </c>
      <c r="J1739">
        <v>0.60644677233651556</v>
      </c>
      <c r="K1739">
        <v>3234</v>
      </c>
      <c r="L1739">
        <v>3.5769378300756216E-3</v>
      </c>
      <c r="M1739">
        <v>0.57918822765350342</v>
      </c>
      <c r="N1739">
        <v>32483</v>
      </c>
      <c r="O1739">
        <v>1.2058554217219353E-2</v>
      </c>
      <c r="P1739">
        <v>-1.1877304874360561E-2</v>
      </c>
      <c r="Q1739">
        <v>-4.5575215481221676E-3</v>
      </c>
      <c r="R1739">
        <v>3.5769378300756216E-3</v>
      </c>
      <c r="S1739">
        <v>1.1710432358086109E-2</v>
      </c>
      <c r="T1739">
        <v>1.9031180068850517E-2</v>
      </c>
      <c r="U1739" t="s">
        <v>102</v>
      </c>
      <c r="V1739" t="s">
        <v>84</v>
      </c>
      <c r="W1739">
        <v>67.703750610351563</v>
      </c>
    </row>
    <row r="1740" spans="1:23" x14ac:dyDescent="0.25">
      <c r="A1740" s="48" t="str">
        <f t="shared" si="27"/>
        <v>42233Greater Bay Area3_6AllSingle</v>
      </c>
      <c r="B1740" t="s">
        <v>10</v>
      </c>
      <c r="C1740" s="35">
        <v>42233</v>
      </c>
      <c r="D1740">
        <v>6</v>
      </c>
      <c r="E1740" t="s">
        <v>110</v>
      </c>
      <c r="F1740">
        <v>0.62049775096643001</v>
      </c>
      <c r="G1740">
        <v>0.60779818853288514</v>
      </c>
      <c r="H1740">
        <v>13079</v>
      </c>
      <c r="I1740">
        <v>0.61541930248674537</v>
      </c>
      <c r="J1740">
        <v>0.56474033750365615</v>
      </c>
      <c r="K1740">
        <v>3234</v>
      </c>
      <c r="L1740">
        <v>5.078448448330164E-3</v>
      </c>
      <c r="M1740">
        <v>0.8184475302696228</v>
      </c>
      <c r="N1740">
        <v>32483</v>
      </c>
      <c r="O1740">
        <v>1.1263369582593441E-2</v>
      </c>
      <c r="P1740">
        <v>-9.3566859140992165E-3</v>
      </c>
      <c r="Q1740">
        <v>-2.5195954367518425E-3</v>
      </c>
      <c r="R1740">
        <v>5.078448448330164E-3</v>
      </c>
      <c r="S1740">
        <v>1.2675590813159943E-2</v>
      </c>
      <c r="T1740">
        <v>1.9513582810759544E-2</v>
      </c>
      <c r="U1740" t="s">
        <v>18</v>
      </c>
      <c r="V1740" t="s">
        <v>84</v>
      </c>
      <c r="W1740">
        <v>66.912689208984375</v>
      </c>
    </row>
    <row r="1741" spans="1:23" x14ac:dyDescent="0.25">
      <c r="A1741" s="48" t="str">
        <f t="shared" si="27"/>
        <v>42233Greater Bay Area3_6SmartAC-onlySingle</v>
      </c>
      <c r="B1741" t="s">
        <v>10</v>
      </c>
      <c r="C1741" s="35">
        <v>42233</v>
      </c>
      <c r="D1741">
        <v>6</v>
      </c>
      <c r="E1741" t="s">
        <v>110</v>
      </c>
      <c r="F1741">
        <v>0.62049775096643001</v>
      </c>
      <c r="G1741">
        <v>0.60779818853288514</v>
      </c>
      <c r="H1741">
        <v>13079</v>
      </c>
      <c r="I1741">
        <v>0.61541930248674537</v>
      </c>
      <c r="J1741">
        <v>0.56474033750365615</v>
      </c>
      <c r="K1741">
        <v>3234</v>
      </c>
      <c r="L1741">
        <v>5.078448448330164E-3</v>
      </c>
      <c r="M1741">
        <v>0.8184475302696228</v>
      </c>
      <c r="N1741">
        <v>32483</v>
      </c>
      <c r="O1741">
        <v>1.1263369582593441E-2</v>
      </c>
      <c r="P1741">
        <v>-9.3566859140992165E-3</v>
      </c>
      <c r="Q1741">
        <v>-2.5195954367518425E-3</v>
      </c>
      <c r="R1741">
        <v>5.078448448330164E-3</v>
      </c>
      <c r="S1741">
        <v>1.2675590813159943E-2</v>
      </c>
      <c r="T1741">
        <v>1.9513582810759544E-2</v>
      </c>
      <c r="U1741" t="s">
        <v>102</v>
      </c>
      <c r="V1741" t="s">
        <v>84</v>
      </c>
      <c r="W1741">
        <v>66.912689208984375</v>
      </c>
    </row>
    <row r="1742" spans="1:23" x14ac:dyDescent="0.25">
      <c r="A1742" s="48" t="str">
        <f t="shared" si="27"/>
        <v>42233Greater Bay Area3_7AllSingle</v>
      </c>
      <c r="B1742" t="s">
        <v>10</v>
      </c>
      <c r="C1742" s="35">
        <v>42233</v>
      </c>
      <c r="D1742">
        <v>7</v>
      </c>
      <c r="E1742" t="s">
        <v>110</v>
      </c>
      <c r="F1742">
        <v>0.68013000069370522</v>
      </c>
      <c r="G1742">
        <v>0.62893447338270847</v>
      </c>
      <c r="H1742">
        <v>13079</v>
      </c>
      <c r="I1742">
        <v>0.69538203605877014</v>
      </c>
      <c r="J1742">
        <v>0.63740040310938073</v>
      </c>
      <c r="K1742">
        <v>3234</v>
      </c>
      <c r="L1742">
        <v>-1.5252035111188889E-2</v>
      </c>
      <c r="M1742">
        <v>-2.2425177097320557</v>
      </c>
      <c r="N1742">
        <v>32483</v>
      </c>
      <c r="O1742">
        <v>1.2484841980040073E-2</v>
      </c>
      <c r="P1742">
        <v>-3.1252607703208923E-2</v>
      </c>
      <c r="Q1742">
        <v>-2.367405965924263E-2</v>
      </c>
      <c r="R1742">
        <v>-1.5252035111188889E-2</v>
      </c>
      <c r="S1742">
        <v>-6.8310094065964222E-3</v>
      </c>
      <c r="T1742">
        <v>7.4853835394605994E-4</v>
      </c>
      <c r="U1742" t="s">
        <v>18</v>
      </c>
      <c r="V1742" t="s">
        <v>84</v>
      </c>
      <c r="W1742">
        <v>68.429733276367188</v>
      </c>
    </row>
    <row r="1743" spans="1:23" x14ac:dyDescent="0.25">
      <c r="A1743" s="48" t="str">
        <f t="shared" si="27"/>
        <v>42233Greater Bay Area3_7SmartAC-onlySingle</v>
      </c>
      <c r="B1743" t="s">
        <v>10</v>
      </c>
      <c r="C1743" s="35">
        <v>42233</v>
      </c>
      <c r="D1743">
        <v>7</v>
      </c>
      <c r="E1743" t="s">
        <v>110</v>
      </c>
      <c r="F1743">
        <v>0.68013000069370522</v>
      </c>
      <c r="G1743">
        <v>0.62893447338270847</v>
      </c>
      <c r="H1743">
        <v>13079</v>
      </c>
      <c r="I1743">
        <v>0.69538203605877014</v>
      </c>
      <c r="J1743">
        <v>0.63740040310938073</v>
      </c>
      <c r="K1743">
        <v>3234</v>
      </c>
      <c r="L1743">
        <v>-1.5252035111188889E-2</v>
      </c>
      <c r="M1743">
        <v>-2.2425177097320557</v>
      </c>
      <c r="N1743">
        <v>32483</v>
      </c>
      <c r="O1743">
        <v>1.2484841980040073E-2</v>
      </c>
      <c r="P1743">
        <v>-3.1252607703208923E-2</v>
      </c>
      <c r="Q1743">
        <v>-2.367405965924263E-2</v>
      </c>
      <c r="R1743">
        <v>-1.5252035111188889E-2</v>
      </c>
      <c r="S1743">
        <v>-6.8310094065964222E-3</v>
      </c>
      <c r="T1743">
        <v>7.4853835394605994E-4</v>
      </c>
      <c r="U1743" t="s">
        <v>102</v>
      </c>
      <c r="V1743" t="s">
        <v>84</v>
      </c>
      <c r="W1743">
        <v>68.429733276367188</v>
      </c>
    </row>
    <row r="1744" spans="1:23" x14ac:dyDescent="0.25">
      <c r="A1744" s="48" t="str">
        <f t="shared" si="27"/>
        <v>42233Greater Bay Area3_8AllSingle</v>
      </c>
      <c r="B1744" t="s">
        <v>10</v>
      </c>
      <c r="C1744" s="35">
        <v>42233</v>
      </c>
      <c r="D1744">
        <v>8</v>
      </c>
      <c r="E1744" t="s">
        <v>110</v>
      </c>
      <c r="F1744">
        <v>0.71375830696126652</v>
      </c>
      <c r="G1744">
        <v>0.66432139321244288</v>
      </c>
      <c r="H1744">
        <v>13079</v>
      </c>
      <c r="I1744">
        <v>0.717084277316276</v>
      </c>
      <c r="J1744">
        <v>0.65937390091220438</v>
      </c>
      <c r="K1744">
        <v>3234</v>
      </c>
      <c r="L1744">
        <v>-3.3259703777730465E-3</v>
      </c>
      <c r="M1744">
        <v>-0.46597990393638611</v>
      </c>
      <c r="N1744">
        <v>32483</v>
      </c>
      <c r="O1744">
        <v>1.2968474067747593E-2</v>
      </c>
      <c r="P1744">
        <v>-1.9946366548538208E-2</v>
      </c>
      <c r="Q1744">
        <v>-1.2074243277311325E-2</v>
      </c>
      <c r="R1744">
        <v>-3.3259703777730465E-3</v>
      </c>
      <c r="S1744">
        <v>5.4212654940783978E-3</v>
      </c>
      <c r="T1744">
        <v>1.3294425792992115E-2</v>
      </c>
      <c r="U1744" t="s">
        <v>18</v>
      </c>
      <c r="V1744" t="s">
        <v>84</v>
      </c>
      <c r="W1744">
        <v>73.190589904785156</v>
      </c>
    </row>
    <row r="1745" spans="1:23" x14ac:dyDescent="0.25">
      <c r="A1745" s="48" t="str">
        <f t="shared" si="27"/>
        <v>42233Greater Bay Area3_8SmartAC-onlySingle</v>
      </c>
      <c r="B1745" t="s">
        <v>10</v>
      </c>
      <c r="C1745" s="35">
        <v>42233</v>
      </c>
      <c r="D1745">
        <v>8</v>
      </c>
      <c r="E1745" t="s">
        <v>110</v>
      </c>
      <c r="F1745">
        <v>0.71375830696126652</v>
      </c>
      <c r="G1745">
        <v>0.66432139321244288</v>
      </c>
      <c r="H1745">
        <v>13079</v>
      </c>
      <c r="I1745">
        <v>0.717084277316276</v>
      </c>
      <c r="J1745">
        <v>0.65937390091220438</v>
      </c>
      <c r="K1745">
        <v>3234</v>
      </c>
      <c r="L1745">
        <v>-3.3259703777730465E-3</v>
      </c>
      <c r="M1745">
        <v>-0.46597990393638611</v>
      </c>
      <c r="N1745">
        <v>32483</v>
      </c>
      <c r="O1745">
        <v>1.2968474067747593E-2</v>
      </c>
      <c r="P1745">
        <v>-1.9946366548538208E-2</v>
      </c>
      <c r="Q1745">
        <v>-1.2074243277311325E-2</v>
      </c>
      <c r="R1745">
        <v>-3.3259703777730465E-3</v>
      </c>
      <c r="S1745">
        <v>5.4212654940783978E-3</v>
      </c>
      <c r="T1745">
        <v>1.3294425792992115E-2</v>
      </c>
      <c r="U1745" t="s">
        <v>102</v>
      </c>
      <c r="V1745" t="s">
        <v>84</v>
      </c>
      <c r="W1745">
        <v>73.190589904785156</v>
      </c>
    </row>
    <row r="1746" spans="1:23" x14ac:dyDescent="0.25">
      <c r="A1746" s="48" t="str">
        <f t="shared" si="27"/>
        <v>42233Greater Bay Area3_9AllSingle</v>
      </c>
      <c r="B1746" t="s">
        <v>10</v>
      </c>
      <c r="C1746" s="35">
        <v>42233</v>
      </c>
      <c r="D1746">
        <v>9</v>
      </c>
      <c r="E1746" t="s">
        <v>110</v>
      </c>
      <c r="F1746">
        <v>0.69893448359133248</v>
      </c>
      <c r="G1746">
        <v>0.7925641275114752</v>
      </c>
      <c r="H1746">
        <v>13079</v>
      </c>
      <c r="I1746">
        <v>0.70582487550324946</v>
      </c>
      <c r="J1746">
        <v>0.77781040434169446</v>
      </c>
      <c r="K1746">
        <v>3234</v>
      </c>
      <c r="L1746">
        <v>-6.890391930937767E-3</v>
      </c>
      <c r="M1746">
        <v>-0.98584234714508057</v>
      </c>
      <c r="N1746">
        <v>32483</v>
      </c>
      <c r="O1746">
        <v>1.533295214176178E-2</v>
      </c>
      <c r="P1746">
        <v>-2.6541102677583694E-2</v>
      </c>
      <c r="Q1746">
        <v>-1.7233693972229958E-2</v>
      </c>
      <c r="R1746">
        <v>-6.890391930937767E-3</v>
      </c>
      <c r="S1746">
        <v>3.4516842570155859E-3</v>
      </c>
      <c r="T1746">
        <v>1.2760319747030735E-2</v>
      </c>
      <c r="U1746" t="s">
        <v>18</v>
      </c>
      <c r="V1746" t="s">
        <v>84</v>
      </c>
      <c r="W1746">
        <v>77.99969482421875</v>
      </c>
    </row>
    <row r="1747" spans="1:23" x14ac:dyDescent="0.25">
      <c r="A1747" s="48" t="str">
        <f t="shared" si="27"/>
        <v>42233Greater Bay Area3_9SmartAC-onlySingle</v>
      </c>
      <c r="B1747" t="s">
        <v>10</v>
      </c>
      <c r="C1747" s="35">
        <v>42233</v>
      </c>
      <c r="D1747">
        <v>9</v>
      </c>
      <c r="E1747" t="s">
        <v>110</v>
      </c>
      <c r="F1747">
        <v>0.69893448359133248</v>
      </c>
      <c r="G1747">
        <v>0.7925641275114752</v>
      </c>
      <c r="H1747">
        <v>13079</v>
      </c>
      <c r="I1747">
        <v>0.70582487550324946</v>
      </c>
      <c r="J1747">
        <v>0.77781040434169446</v>
      </c>
      <c r="K1747">
        <v>3234</v>
      </c>
      <c r="L1747">
        <v>-6.890391930937767E-3</v>
      </c>
      <c r="M1747">
        <v>-0.98584234714508057</v>
      </c>
      <c r="N1747">
        <v>32483</v>
      </c>
      <c r="O1747">
        <v>1.533295214176178E-2</v>
      </c>
      <c r="P1747">
        <v>-2.6541102677583694E-2</v>
      </c>
      <c r="Q1747">
        <v>-1.7233693972229958E-2</v>
      </c>
      <c r="R1747">
        <v>-6.890391930937767E-3</v>
      </c>
      <c r="S1747">
        <v>3.4516842570155859E-3</v>
      </c>
      <c r="T1747">
        <v>1.2760319747030735E-2</v>
      </c>
      <c r="U1747" t="s">
        <v>102</v>
      </c>
      <c r="V1747" t="s">
        <v>84</v>
      </c>
      <c r="W1747">
        <v>77.99969482421875</v>
      </c>
    </row>
    <row r="1748" spans="1:23" x14ac:dyDescent="0.25">
      <c r="A1748" s="48" t="str">
        <f t="shared" si="27"/>
        <v>42233Greater Bay Area3_10AllSingle</v>
      </c>
      <c r="B1748" t="s">
        <v>10</v>
      </c>
      <c r="C1748" s="35">
        <v>42233</v>
      </c>
      <c r="D1748">
        <v>10</v>
      </c>
      <c r="E1748" t="s">
        <v>110</v>
      </c>
      <c r="F1748">
        <v>0.69812068851863929</v>
      </c>
      <c r="G1748">
        <v>1.0092505134596861</v>
      </c>
      <c r="H1748">
        <v>13079</v>
      </c>
      <c r="I1748">
        <v>0.6913638543575098</v>
      </c>
      <c r="J1748">
        <v>0.99110852115677828</v>
      </c>
      <c r="K1748">
        <v>3234</v>
      </c>
      <c r="L1748">
        <v>6.7568342201411724E-3</v>
      </c>
      <c r="M1748">
        <v>0.96786046028137207</v>
      </c>
      <c r="N1748">
        <v>32483</v>
      </c>
      <c r="O1748">
        <v>1.9535092636942863E-2</v>
      </c>
      <c r="P1748">
        <v>-1.8279340118169785E-2</v>
      </c>
      <c r="Q1748">
        <v>-6.4211487770080566E-3</v>
      </c>
      <c r="R1748">
        <v>6.7568342201411724E-3</v>
      </c>
      <c r="S1748">
        <v>1.9933253526687622E-2</v>
      </c>
      <c r="T1748">
        <v>3.1793009489774704E-2</v>
      </c>
      <c r="U1748" t="s">
        <v>18</v>
      </c>
      <c r="V1748" t="s">
        <v>84</v>
      </c>
      <c r="W1748">
        <v>82.596588134765625</v>
      </c>
    </row>
    <row r="1749" spans="1:23" x14ac:dyDescent="0.25">
      <c r="A1749" s="48" t="str">
        <f t="shared" si="27"/>
        <v>42233Greater Bay Area3_10SmartAC-onlySingle</v>
      </c>
      <c r="B1749" t="s">
        <v>10</v>
      </c>
      <c r="C1749" s="35">
        <v>42233</v>
      </c>
      <c r="D1749">
        <v>10</v>
      </c>
      <c r="E1749" t="s">
        <v>110</v>
      </c>
      <c r="F1749">
        <v>0.69812068851863929</v>
      </c>
      <c r="G1749">
        <v>1.0092505134596861</v>
      </c>
      <c r="H1749">
        <v>13079</v>
      </c>
      <c r="I1749">
        <v>0.6913638543575098</v>
      </c>
      <c r="J1749">
        <v>0.99110852115677828</v>
      </c>
      <c r="K1749">
        <v>3234</v>
      </c>
      <c r="L1749">
        <v>6.7568342201411724E-3</v>
      </c>
      <c r="M1749">
        <v>0.96786046028137207</v>
      </c>
      <c r="N1749">
        <v>32483</v>
      </c>
      <c r="O1749">
        <v>1.9535092636942863E-2</v>
      </c>
      <c r="P1749">
        <v>-1.8279340118169785E-2</v>
      </c>
      <c r="Q1749">
        <v>-6.4211487770080566E-3</v>
      </c>
      <c r="R1749">
        <v>6.7568342201411724E-3</v>
      </c>
      <c r="S1749">
        <v>1.9933253526687622E-2</v>
      </c>
      <c r="T1749">
        <v>3.1793009489774704E-2</v>
      </c>
      <c r="U1749" t="s">
        <v>102</v>
      </c>
      <c r="V1749" t="s">
        <v>84</v>
      </c>
      <c r="W1749">
        <v>82.596588134765625</v>
      </c>
    </row>
    <row r="1750" spans="1:23" x14ac:dyDescent="0.25">
      <c r="A1750" s="48" t="str">
        <f t="shared" si="27"/>
        <v>42233Greater Bay Area3_11AllSingle</v>
      </c>
      <c r="B1750" t="s">
        <v>10</v>
      </c>
      <c r="C1750" s="35">
        <v>42233</v>
      </c>
      <c r="D1750">
        <v>11</v>
      </c>
      <c r="E1750" t="s">
        <v>110</v>
      </c>
      <c r="F1750">
        <v>0.77447074651293146</v>
      </c>
      <c r="G1750">
        <v>1.2707138231744024</v>
      </c>
      <c r="H1750">
        <v>13079</v>
      </c>
      <c r="I1750">
        <v>0.79167406584620215</v>
      </c>
      <c r="J1750">
        <v>1.2880309964870345</v>
      </c>
      <c r="K1750">
        <v>3234</v>
      </c>
      <c r="L1750">
        <v>-1.7203319817781448E-2</v>
      </c>
      <c r="M1750">
        <v>-2.2213001251220703</v>
      </c>
      <c r="N1750">
        <v>32483</v>
      </c>
      <c r="O1750">
        <v>2.5228017941117287E-2</v>
      </c>
      <c r="P1750">
        <v>-4.9535546451807022E-2</v>
      </c>
      <c r="Q1750">
        <v>-3.422163799405098E-2</v>
      </c>
      <c r="R1750">
        <v>-1.7203319817781448E-2</v>
      </c>
      <c r="S1750">
        <v>-1.8702170928008854E-4</v>
      </c>
      <c r="T1750">
        <v>1.51289077475667E-2</v>
      </c>
      <c r="U1750" t="s">
        <v>18</v>
      </c>
      <c r="V1750" t="s">
        <v>84</v>
      </c>
      <c r="W1750">
        <v>85.894096374511719</v>
      </c>
    </row>
    <row r="1751" spans="1:23" x14ac:dyDescent="0.25">
      <c r="A1751" s="48" t="str">
        <f t="shared" si="27"/>
        <v>42233Greater Bay Area3_11SmartAC-onlySingle</v>
      </c>
      <c r="B1751" t="s">
        <v>10</v>
      </c>
      <c r="C1751" s="35">
        <v>42233</v>
      </c>
      <c r="D1751">
        <v>11</v>
      </c>
      <c r="E1751" t="s">
        <v>110</v>
      </c>
      <c r="F1751">
        <v>0.77447074651293146</v>
      </c>
      <c r="G1751">
        <v>1.2707138231744024</v>
      </c>
      <c r="H1751">
        <v>13079</v>
      </c>
      <c r="I1751">
        <v>0.79167406584620215</v>
      </c>
      <c r="J1751">
        <v>1.2880309964870345</v>
      </c>
      <c r="K1751">
        <v>3234</v>
      </c>
      <c r="L1751">
        <v>-1.7203319817781448E-2</v>
      </c>
      <c r="M1751">
        <v>-2.2213001251220703</v>
      </c>
      <c r="N1751">
        <v>32483</v>
      </c>
      <c r="O1751">
        <v>2.5228017941117287E-2</v>
      </c>
      <c r="P1751">
        <v>-4.9535546451807022E-2</v>
      </c>
      <c r="Q1751">
        <v>-3.422163799405098E-2</v>
      </c>
      <c r="R1751">
        <v>-1.7203319817781448E-2</v>
      </c>
      <c r="S1751">
        <v>-1.8702170928008854E-4</v>
      </c>
      <c r="T1751">
        <v>1.51289077475667E-2</v>
      </c>
      <c r="U1751" t="s">
        <v>102</v>
      </c>
      <c r="V1751" t="s">
        <v>84</v>
      </c>
      <c r="W1751">
        <v>85.894096374511719</v>
      </c>
    </row>
    <row r="1752" spans="1:23" x14ac:dyDescent="0.25">
      <c r="A1752" s="48" t="str">
        <f t="shared" si="27"/>
        <v>42233Greater Bay Area3_12AllSingle</v>
      </c>
      <c r="B1752" t="s">
        <v>10</v>
      </c>
      <c r="C1752" s="35">
        <v>42233</v>
      </c>
      <c r="D1752">
        <v>12</v>
      </c>
      <c r="E1752" t="s">
        <v>110</v>
      </c>
      <c r="F1752">
        <v>0.95454871749300074</v>
      </c>
      <c r="G1752">
        <v>1.5344961679739713</v>
      </c>
      <c r="H1752">
        <v>13079</v>
      </c>
      <c r="I1752">
        <v>0.96448088410871324</v>
      </c>
      <c r="J1752">
        <v>1.543032753160118</v>
      </c>
      <c r="K1752">
        <v>3234</v>
      </c>
      <c r="L1752">
        <v>-9.9321668967604637E-3</v>
      </c>
      <c r="M1752">
        <v>-1.0405091047286987</v>
      </c>
      <c r="N1752">
        <v>32483</v>
      </c>
      <c r="O1752">
        <v>3.026977926492691E-2</v>
      </c>
      <c r="P1752">
        <v>-4.87259142100811E-2</v>
      </c>
      <c r="Q1752">
        <v>-3.0351554974913597E-2</v>
      </c>
      <c r="R1752">
        <v>-9.9321668967604637E-3</v>
      </c>
      <c r="S1752">
        <v>1.0484798811376095E-2</v>
      </c>
      <c r="T1752">
        <v>2.8861582279205322E-2</v>
      </c>
      <c r="U1752" t="s">
        <v>18</v>
      </c>
      <c r="V1752" t="s">
        <v>84</v>
      </c>
      <c r="W1752">
        <v>89.4874267578125</v>
      </c>
    </row>
    <row r="1753" spans="1:23" x14ac:dyDescent="0.25">
      <c r="A1753" s="48" t="str">
        <f t="shared" si="27"/>
        <v>42233Greater Bay Area3_12SmartAC-onlySingle</v>
      </c>
      <c r="B1753" t="s">
        <v>10</v>
      </c>
      <c r="C1753" s="35">
        <v>42233</v>
      </c>
      <c r="D1753">
        <v>12</v>
      </c>
      <c r="E1753" t="s">
        <v>110</v>
      </c>
      <c r="F1753">
        <v>0.95454871749300074</v>
      </c>
      <c r="G1753">
        <v>1.5344961679739713</v>
      </c>
      <c r="H1753">
        <v>13079</v>
      </c>
      <c r="I1753">
        <v>0.96448088410871324</v>
      </c>
      <c r="J1753">
        <v>1.543032753160118</v>
      </c>
      <c r="K1753">
        <v>3234</v>
      </c>
      <c r="L1753">
        <v>-9.9321668967604637E-3</v>
      </c>
      <c r="M1753">
        <v>-1.0405091047286987</v>
      </c>
      <c r="N1753">
        <v>32483</v>
      </c>
      <c r="O1753">
        <v>3.026977926492691E-2</v>
      </c>
      <c r="P1753">
        <v>-4.87259142100811E-2</v>
      </c>
      <c r="Q1753">
        <v>-3.0351554974913597E-2</v>
      </c>
      <c r="R1753">
        <v>-9.9321668967604637E-3</v>
      </c>
      <c r="S1753">
        <v>1.0484798811376095E-2</v>
      </c>
      <c r="T1753">
        <v>2.8861582279205322E-2</v>
      </c>
      <c r="U1753" t="s">
        <v>102</v>
      </c>
      <c r="V1753" t="s">
        <v>84</v>
      </c>
      <c r="W1753">
        <v>89.4874267578125</v>
      </c>
    </row>
    <row r="1754" spans="1:23" x14ac:dyDescent="0.25">
      <c r="A1754" s="48" t="str">
        <f t="shared" si="27"/>
        <v>42233Greater Bay Area3_13AllSingle</v>
      </c>
      <c r="B1754" t="s">
        <v>10</v>
      </c>
      <c r="C1754" s="35">
        <v>42233</v>
      </c>
      <c r="D1754">
        <v>13</v>
      </c>
      <c r="E1754" t="s">
        <v>110</v>
      </c>
      <c r="F1754">
        <v>1.2116181235200021</v>
      </c>
      <c r="G1754">
        <v>1.7468405654242671</v>
      </c>
      <c r="H1754">
        <v>13079</v>
      </c>
      <c r="I1754">
        <v>1.2199300744754846</v>
      </c>
      <c r="J1754">
        <v>1.7444155895174323</v>
      </c>
      <c r="K1754">
        <v>3234</v>
      </c>
      <c r="L1754">
        <v>-8.3119506016373634E-3</v>
      </c>
      <c r="M1754">
        <v>-0.68602067232131958</v>
      </c>
      <c r="N1754">
        <v>32483</v>
      </c>
      <c r="O1754">
        <v>3.4267257899045944E-2</v>
      </c>
      <c r="P1754">
        <v>-5.2228868007659912E-2</v>
      </c>
      <c r="Q1754">
        <v>-3.1427957117557526E-2</v>
      </c>
      <c r="R1754">
        <v>-8.3119506016373634E-3</v>
      </c>
      <c r="S1754">
        <v>1.4801315031945705E-2</v>
      </c>
      <c r="T1754">
        <v>3.5604968667030334E-2</v>
      </c>
      <c r="U1754" t="s">
        <v>18</v>
      </c>
      <c r="V1754" t="s">
        <v>84</v>
      </c>
      <c r="W1754">
        <v>92.376014709472656</v>
      </c>
    </row>
    <row r="1755" spans="1:23" x14ac:dyDescent="0.25">
      <c r="A1755" s="48" t="str">
        <f t="shared" si="27"/>
        <v>42233Greater Bay Area3_13SmartAC-onlySingle</v>
      </c>
      <c r="B1755" t="s">
        <v>10</v>
      </c>
      <c r="C1755" s="35">
        <v>42233</v>
      </c>
      <c r="D1755">
        <v>13</v>
      </c>
      <c r="E1755" t="s">
        <v>110</v>
      </c>
      <c r="F1755">
        <v>1.2116181235200021</v>
      </c>
      <c r="G1755">
        <v>1.7468405654242671</v>
      </c>
      <c r="H1755">
        <v>13079</v>
      </c>
      <c r="I1755">
        <v>1.2199300744754846</v>
      </c>
      <c r="J1755">
        <v>1.7444155895174323</v>
      </c>
      <c r="K1755">
        <v>3234</v>
      </c>
      <c r="L1755">
        <v>-8.3119506016373634E-3</v>
      </c>
      <c r="M1755">
        <v>-0.68602067232131958</v>
      </c>
      <c r="N1755">
        <v>32483</v>
      </c>
      <c r="O1755">
        <v>3.4267257899045944E-2</v>
      </c>
      <c r="P1755">
        <v>-5.2228868007659912E-2</v>
      </c>
      <c r="Q1755">
        <v>-3.1427957117557526E-2</v>
      </c>
      <c r="R1755">
        <v>-8.3119506016373634E-3</v>
      </c>
      <c r="S1755">
        <v>1.4801315031945705E-2</v>
      </c>
      <c r="T1755">
        <v>3.5604968667030334E-2</v>
      </c>
      <c r="U1755" t="s">
        <v>102</v>
      </c>
      <c r="V1755" t="s">
        <v>84</v>
      </c>
      <c r="W1755">
        <v>92.376014709472656</v>
      </c>
    </row>
    <row r="1756" spans="1:23" x14ac:dyDescent="0.25">
      <c r="A1756" s="48" t="str">
        <f t="shared" si="27"/>
        <v>42233Greater Bay Area3_14AllSingle</v>
      </c>
      <c r="B1756" t="s">
        <v>10</v>
      </c>
      <c r="C1756" s="35">
        <v>42233</v>
      </c>
      <c r="D1756">
        <v>14</v>
      </c>
      <c r="E1756" t="s">
        <v>110</v>
      </c>
      <c r="F1756">
        <v>1.5367194872092826</v>
      </c>
      <c r="G1756">
        <v>1.9481922120324988</v>
      </c>
      <c r="H1756">
        <v>13079</v>
      </c>
      <c r="I1756">
        <v>1.4087310393304522</v>
      </c>
      <c r="J1756">
        <v>1.8221838536770172</v>
      </c>
      <c r="K1756">
        <v>3234</v>
      </c>
      <c r="L1756">
        <v>0.12798844277858734</v>
      </c>
      <c r="M1756">
        <v>8.3286800384521484</v>
      </c>
      <c r="N1756">
        <v>32483</v>
      </c>
      <c r="O1756">
        <v>3.6289066076278687E-2</v>
      </c>
      <c r="P1756">
        <v>8.1480376422405243E-2</v>
      </c>
      <c r="Q1756">
        <v>0.10350856184959412</v>
      </c>
      <c r="R1756">
        <v>0.12798844277858734</v>
      </c>
      <c r="S1756">
        <v>0.15246541798114777</v>
      </c>
      <c r="T1756">
        <v>0.17449651658535004</v>
      </c>
      <c r="U1756" t="s">
        <v>18</v>
      </c>
      <c r="V1756" t="s">
        <v>84</v>
      </c>
      <c r="W1756">
        <v>95.072715759277344</v>
      </c>
    </row>
    <row r="1757" spans="1:23" x14ac:dyDescent="0.25">
      <c r="A1757" s="48" t="str">
        <f t="shared" si="27"/>
        <v>42233Greater Bay Area3_14SmartAC-onlySingle</v>
      </c>
      <c r="B1757" t="s">
        <v>10</v>
      </c>
      <c r="C1757" s="35">
        <v>42233</v>
      </c>
      <c r="D1757">
        <v>14</v>
      </c>
      <c r="E1757" t="s">
        <v>110</v>
      </c>
      <c r="F1757">
        <v>1.5367194872092826</v>
      </c>
      <c r="G1757">
        <v>1.9481922120324988</v>
      </c>
      <c r="H1757">
        <v>13079</v>
      </c>
      <c r="I1757">
        <v>1.4087310393304522</v>
      </c>
      <c r="J1757">
        <v>1.8221838536770172</v>
      </c>
      <c r="K1757">
        <v>3234</v>
      </c>
      <c r="L1757">
        <v>0.12798844277858734</v>
      </c>
      <c r="M1757">
        <v>8.3286800384521484</v>
      </c>
      <c r="N1757">
        <v>32483</v>
      </c>
      <c r="O1757">
        <v>3.6289066076278687E-2</v>
      </c>
      <c r="P1757">
        <v>8.1480376422405243E-2</v>
      </c>
      <c r="Q1757">
        <v>0.10350856184959412</v>
      </c>
      <c r="R1757">
        <v>0.12798844277858734</v>
      </c>
      <c r="S1757">
        <v>0.15246541798114777</v>
      </c>
      <c r="T1757">
        <v>0.17449651658535004</v>
      </c>
      <c r="U1757" t="s">
        <v>102</v>
      </c>
      <c r="V1757" t="s">
        <v>84</v>
      </c>
      <c r="W1757">
        <v>95.072715759277344</v>
      </c>
    </row>
    <row r="1758" spans="1:23" x14ac:dyDescent="0.25">
      <c r="A1758" s="48" t="str">
        <f t="shared" si="27"/>
        <v>42233Greater Bay Area3_15AllSingle</v>
      </c>
      <c r="B1758" t="s">
        <v>10</v>
      </c>
      <c r="C1758" s="35">
        <v>42233</v>
      </c>
      <c r="D1758">
        <v>15</v>
      </c>
      <c r="E1758" t="s">
        <v>110</v>
      </c>
      <c r="F1758">
        <v>1.859505360568062</v>
      </c>
      <c r="G1758">
        <v>2.069055957783323</v>
      </c>
      <c r="H1758">
        <v>13079</v>
      </c>
      <c r="I1758">
        <v>1.4297656601432818</v>
      </c>
      <c r="J1758">
        <v>1.6919313220669701</v>
      </c>
      <c r="K1758">
        <v>3234</v>
      </c>
      <c r="L1758">
        <v>0.42973971366882324</v>
      </c>
      <c r="M1758">
        <v>23.110431671142578</v>
      </c>
      <c r="N1758">
        <v>32483</v>
      </c>
      <c r="O1758">
        <v>3.4820761531591415E-2</v>
      </c>
      <c r="P1758">
        <v>0.3851134181022644</v>
      </c>
      <c r="Q1758">
        <v>0.40625032782554626</v>
      </c>
      <c r="R1758">
        <v>0.42973971366882324</v>
      </c>
      <c r="S1758">
        <v>0.45322632789611816</v>
      </c>
      <c r="T1758">
        <v>0.47436600923538208</v>
      </c>
      <c r="U1758" t="s">
        <v>18</v>
      </c>
      <c r="V1758" t="s">
        <v>84</v>
      </c>
      <c r="W1758">
        <v>96.149620056152344</v>
      </c>
    </row>
    <row r="1759" spans="1:23" x14ac:dyDescent="0.25">
      <c r="A1759" s="48" t="str">
        <f t="shared" si="27"/>
        <v>42233Greater Bay Area3_15SmartAC-onlySingle</v>
      </c>
      <c r="B1759" t="s">
        <v>10</v>
      </c>
      <c r="C1759" s="35">
        <v>42233</v>
      </c>
      <c r="D1759">
        <v>15</v>
      </c>
      <c r="E1759" t="s">
        <v>110</v>
      </c>
      <c r="F1759">
        <v>1.859505360568062</v>
      </c>
      <c r="G1759">
        <v>2.069055957783323</v>
      </c>
      <c r="H1759">
        <v>13079</v>
      </c>
      <c r="I1759">
        <v>1.4297656601432818</v>
      </c>
      <c r="J1759">
        <v>1.6919313220669701</v>
      </c>
      <c r="K1759">
        <v>3234</v>
      </c>
      <c r="L1759">
        <v>0.42973971366882324</v>
      </c>
      <c r="M1759">
        <v>23.110431671142578</v>
      </c>
      <c r="N1759">
        <v>32483</v>
      </c>
      <c r="O1759">
        <v>3.4820761531591415E-2</v>
      </c>
      <c r="P1759">
        <v>0.3851134181022644</v>
      </c>
      <c r="Q1759">
        <v>0.40625032782554626</v>
      </c>
      <c r="R1759">
        <v>0.42973971366882324</v>
      </c>
      <c r="S1759">
        <v>0.45322632789611816</v>
      </c>
      <c r="T1759">
        <v>0.47436600923538208</v>
      </c>
      <c r="U1759" t="s">
        <v>102</v>
      </c>
      <c r="V1759" t="s">
        <v>84</v>
      </c>
      <c r="W1759">
        <v>96.149620056152344</v>
      </c>
    </row>
    <row r="1760" spans="1:23" x14ac:dyDescent="0.25">
      <c r="A1760" s="48" t="str">
        <f t="shared" si="27"/>
        <v>42233Greater Bay Area3_16AllSingle</v>
      </c>
      <c r="B1760" t="s">
        <v>10</v>
      </c>
      <c r="C1760" s="35">
        <v>42233</v>
      </c>
      <c r="D1760">
        <v>16</v>
      </c>
      <c r="E1760" t="s">
        <v>110</v>
      </c>
      <c r="F1760">
        <v>2.1793903720342476</v>
      </c>
      <c r="G1760">
        <v>2.1225864193638819</v>
      </c>
      <c r="H1760">
        <v>13079</v>
      </c>
      <c r="I1760">
        <v>2.2579784864188062</v>
      </c>
      <c r="J1760">
        <v>2.1455293093864416</v>
      </c>
      <c r="K1760">
        <v>3234</v>
      </c>
      <c r="L1760">
        <v>-7.8588113188743591E-2</v>
      </c>
      <c r="M1760">
        <v>-3.6059677600860596</v>
      </c>
      <c r="N1760">
        <v>32483</v>
      </c>
      <c r="O1760">
        <v>4.2046166956424713E-2</v>
      </c>
      <c r="P1760">
        <v>-0.13247448205947876</v>
      </c>
      <c r="Q1760">
        <v>-0.10695161670446396</v>
      </c>
      <c r="R1760">
        <v>-7.8588113188743591E-2</v>
      </c>
      <c r="S1760">
        <v>-5.0227973610162735E-2</v>
      </c>
      <c r="T1760">
        <v>-2.4701746180653572E-2</v>
      </c>
      <c r="U1760" t="s">
        <v>18</v>
      </c>
      <c r="V1760" t="s">
        <v>84</v>
      </c>
      <c r="W1760">
        <v>96.087120056152344</v>
      </c>
    </row>
    <row r="1761" spans="1:23" x14ac:dyDescent="0.25">
      <c r="A1761" s="48" t="str">
        <f t="shared" si="27"/>
        <v>42233Greater Bay Area3_16SmartAC-onlySingle</v>
      </c>
      <c r="B1761" t="s">
        <v>10</v>
      </c>
      <c r="C1761" s="35">
        <v>42233</v>
      </c>
      <c r="D1761">
        <v>16</v>
      </c>
      <c r="E1761" t="s">
        <v>110</v>
      </c>
      <c r="F1761">
        <v>2.1793903720342476</v>
      </c>
      <c r="G1761">
        <v>2.1225864193638819</v>
      </c>
      <c r="H1761">
        <v>13079</v>
      </c>
      <c r="I1761">
        <v>2.2579784864188062</v>
      </c>
      <c r="J1761">
        <v>2.1455293093864416</v>
      </c>
      <c r="K1761">
        <v>3234</v>
      </c>
      <c r="L1761">
        <v>-7.8588113188743591E-2</v>
      </c>
      <c r="M1761">
        <v>-3.6059677600860596</v>
      </c>
      <c r="N1761">
        <v>32483</v>
      </c>
      <c r="O1761">
        <v>4.2046166956424713E-2</v>
      </c>
      <c r="P1761">
        <v>-0.13247448205947876</v>
      </c>
      <c r="Q1761">
        <v>-0.10695161670446396</v>
      </c>
      <c r="R1761">
        <v>-7.8588113188743591E-2</v>
      </c>
      <c r="S1761">
        <v>-5.0227973610162735E-2</v>
      </c>
      <c r="T1761">
        <v>-2.4701746180653572E-2</v>
      </c>
      <c r="U1761" t="s">
        <v>102</v>
      </c>
      <c r="V1761" t="s">
        <v>84</v>
      </c>
      <c r="W1761">
        <v>96.087120056152344</v>
      </c>
    </row>
    <row r="1762" spans="1:23" x14ac:dyDescent="0.25">
      <c r="A1762" s="48" t="str">
        <f t="shared" si="27"/>
        <v>42233Greater Bay Area3_17AllSingle</v>
      </c>
      <c r="B1762" t="s">
        <v>10</v>
      </c>
      <c r="C1762" s="35">
        <v>42233</v>
      </c>
      <c r="D1762">
        <v>17</v>
      </c>
      <c r="E1762" t="s">
        <v>110</v>
      </c>
      <c r="F1762">
        <v>2.460517669192313</v>
      </c>
      <c r="G1762">
        <v>2.111610810734097</v>
      </c>
      <c r="H1762">
        <v>13079</v>
      </c>
      <c r="I1762">
        <v>2.5573307274839965</v>
      </c>
      <c r="J1762">
        <v>2.1645835094035277</v>
      </c>
      <c r="K1762">
        <v>3234</v>
      </c>
      <c r="L1762">
        <v>-9.6813060343265533E-2</v>
      </c>
      <c r="M1762">
        <v>-3.9346621036529541</v>
      </c>
      <c r="N1762">
        <v>32483</v>
      </c>
      <c r="O1762">
        <v>4.2305096983909607E-2</v>
      </c>
      <c r="P1762">
        <v>-0.15103127062320709</v>
      </c>
      <c r="Q1762">
        <v>-0.12535123527050018</v>
      </c>
      <c r="R1762">
        <v>-9.6813060343265533E-2</v>
      </c>
      <c r="S1762">
        <v>-6.8278275430202484E-2</v>
      </c>
      <c r="T1762">
        <v>-4.2594846338033676E-2</v>
      </c>
      <c r="U1762" t="s">
        <v>18</v>
      </c>
      <c r="V1762" t="s">
        <v>84</v>
      </c>
      <c r="W1762">
        <v>93.571098327636719</v>
      </c>
    </row>
    <row r="1763" spans="1:23" x14ac:dyDescent="0.25">
      <c r="A1763" s="48" t="str">
        <f t="shared" si="27"/>
        <v>42233Greater Bay Area3_17SmartAC-onlySingle</v>
      </c>
      <c r="B1763" t="s">
        <v>10</v>
      </c>
      <c r="C1763" s="35">
        <v>42233</v>
      </c>
      <c r="D1763">
        <v>17</v>
      </c>
      <c r="E1763" t="s">
        <v>110</v>
      </c>
      <c r="F1763">
        <v>2.460517669192313</v>
      </c>
      <c r="G1763">
        <v>2.111610810734097</v>
      </c>
      <c r="H1763">
        <v>13079</v>
      </c>
      <c r="I1763">
        <v>2.5573307274839965</v>
      </c>
      <c r="J1763">
        <v>2.1645835094035277</v>
      </c>
      <c r="K1763">
        <v>3234</v>
      </c>
      <c r="L1763">
        <v>-9.6813060343265533E-2</v>
      </c>
      <c r="M1763">
        <v>-3.9346621036529541</v>
      </c>
      <c r="N1763">
        <v>32483</v>
      </c>
      <c r="O1763">
        <v>4.2305096983909607E-2</v>
      </c>
      <c r="P1763">
        <v>-0.15103127062320709</v>
      </c>
      <c r="Q1763">
        <v>-0.12535123527050018</v>
      </c>
      <c r="R1763">
        <v>-9.6813060343265533E-2</v>
      </c>
      <c r="S1763">
        <v>-6.8278275430202484E-2</v>
      </c>
      <c r="T1763">
        <v>-4.2594846338033676E-2</v>
      </c>
      <c r="U1763" t="s">
        <v>102</v>
      </c>
      <c r="V1763" t="s">
        <v>84</v>
      </c>
      <c r="W1763">
        <v>93.571098327636719</v>
      </c>
    </row>
    <row r="1764" spans="1:23" x14ac:dyDescent="0.25">
      <c r="A1764" s="48" t="str">
        <f t="shared" si="27"/>
        <v>42233Greater Bay Area3_18AllSingle</v>
      </c>
      <c r="B1764" t="s">
        <v>10</v>
      </c>
      <c r="C1764" s="35">
        <v>42233</v>
      </c>
      <c r="D1764">
        <v>18</v>
      </c>
      <c r="E1764" t="s">
        <v>110</v>
      </c>
      <c r="F1764">
        <v>2.6774431566413694</v>
      </c>
      <c r="G1764">
        <v>2.0641317028767099</v>
      </c>
      <c r="H1764">
        <v>13079</v>
      </c>
      <c r="I1764">
        <v>2.7464866758751292</v>
      </c>
      <c r="J1764">
        <v>2.1155946553665896</v>
      </c>
      <c r="K1764">
        <v>3234</v>
      </c>
      <c r="L1764">
        <v>-6.9043517112731934E-2</v>
      </c>
      <c r="M1764">
        <v>-2.5787110328674316</v>
      </c>
      <c r="N1764">
        <v>32483</v>
      </c>
      <c r="O1764">
        <v>4.1348837316036224E-2</v>
      </c>
      <c r="P1764">
        <v>-0.12203618884086609</v>
      </c>
      <c r="Q1764">
        <v>-9.6936613321304321E-2</v>
      </c>
      <c r="R1764">
        <v>-6.9043517112731934E-2</v>
      </c>
      <c r="S1764">
        <v>-4.1153725236654282E-2</v>
      </c>
      <c r="T1764">
        <v>-1.6050847247242928E-2</v>
      </c>
      <c r="U1764" t="s">
        <v>18</v>
      </c>
      <c r="V1764" t="s">
        <v>84</v>
      </c>
      <c r="W1764">
        <v>89.829322814941406</v>
      </c>
    </row>
    <row r="1765" spans="1:23" x14ac:dyDescent="0.25">
      <c r="A1765" s="48" t="str">
        <f t="shared" si="27"/>
        <v>42233Greater Bay Area3_18SmartAC-onlySingle</v>
      </c>
      <c r="B1765" t="s">
        <v>10</v>
      </c>
      <c r="C1765" s="35">
        <v>42233</v>
      </c>
      <c r="D1765">
        <v>18</v>
      </c>
      <c r="E1765" t="s">
        <v>110</v>
      </c>
      <c r="F1765">
        <v>2.6774431566413694</v>
      </c>
      <c r="G1765">
        <v>2.0641317028767099</v>
      </c>
      <c r="H1765">
        <v>13079</v>
      </c>
      <c r="I1765">
        <v>2.7464866758751292</v>
      </c>
      <c r="J1765">
        <v>2.1155946553665896</v>
      </c>
      <c r="K1765">
        <v>3234</v>
      </c>
      <c r="L1765">
        <v>-6.9043517112731934E-2</v>
      </c>
      <c r="M1765">
        <v>-2.5787110328674316</v>
      </c>
      <c r="N1765">
        <v>32483</v>
      </c>
      <c r="O1765">
        <v>4.1348837316036224E-2</v>
      </c>
      <c r="P1765">
        <v>-0.12203618884086609</v>
      </c>
      <c r="Q1765">
        <v>-9.6936613321304321E-2</v>
      </c>
      <c r="R1765">
        <v>-6.9043517112731934E-2</v>
      </c>
      <c r="S1765">
        <v>-4.1153725236654282E-2</v>
      </c>
      <c r="T1765">
        <v>-1.6050847247242928E-2</v>
      </c>
      <c r="U1765" t="s">
        <v>102</v>
      </c>
      <c r="V1765" t="s">
        <v>84</v>
      </c>
      <c r="W1765">
        <v>89.829322814941406</v>
      </c>
    </row>
    <row r="1766" spans="1:23" x14ac:dyDescent="0.25">
      <c r="A1766" s="48" t="str">
        <f t="shared" si="27"/>
        <v>42233Greater Bay Area3_19AllSingle</v>
      </c>
      <c r="B1766" t="s">
        <v>10</v>
      </c>
      <c r="C1766" s="35">
        <v>42233</v>
      </c>
      <c r="D1766">
        <v>19</v>
      </c>
      <c r="E1766" t="s">
        <v>110</v>
      </c>
      <c r="F1766">
        <v>2.7185032120743653</v>
      </c>
      <c r="G1766">
        <v>1.9805110083171285</v>
      </c>
      <c r="H1766">
        <v>13079</v>
      </c>
      <c r="I1766">
        <v>2.7536297951114976</v>
      </c>
      <c r="J1766">
        <v>2.0143057927515344</v>
      </c>
      <c r="K1766">
        <v>3234</v>
      </c>
      <c r="L1766">
        <v>-3.5126581788063049E-2</v>
      </c>
      <c r="M1766">
        <v>-1.2921295166015625</v>
      </c>
      <c r="N1766">
        <v>32483</v>
      </c>
      <c r="O1766">
        <v>3.9427381008863449E-2</v>
      </c>
      <c r="P1766">
        <v>-8.5656709969043732E-2</v>
      </c>
      <c r="Q1766">
        <v>-6.1723504215478897E-2</v>
      </c>
      <c r="R1766">
        <v>-3.5126581788063049E-2</v>
      </c>
      <c r="S1766">
        <v>-8.5328137502074242E-3</v>
      </c>
      <c r="T1766">
        <v>1.5403550118207932E-2</v>
      </c>
      <c r="U1766" t="s">
        <v>18</v>
      </c>
      <c r="V1766" t="s">
        <v>84</v>
      </c>
      <c r="W1766">
        <v>84.351570129394531</v>
      </c>
    </row>
    <row r="1767" spans="1:23" x14ac:dyDescent="0.25">
      <c r="A1767" s="48" t="str">
        <f t="shared" si="27"/>
        <v>42233Greater Bay Area3_19SmartAC-onlySingle</v>
      </c>
      <c r="B1767" t="s">
        <v>10</v>
      </c>
      <c r="C1767" s="35">
        <v>42233</v>
      </c>
      <c r="D1767">
        <v>19</v>
      </c>
      <c r="E1767" t="s">
        <v>110</v>
      </c>
      <c r="F1767">
        <v>2.7185032120743653</v>
      </c>
      <c r="G1767">
        <v>1.9805110083171285</v>
      </c>
      <c r="H1767">
        <v>13079</v>
      </c>
      <c r="I1767">
        <v>2.7536297951114976</v>
      </c>
      <c r="J1767">
        <v>2.0143057927515344</v>
      </c>
      <c r="K1767">
        <v>3234</v>
      </c>
      <c r="L1767">
        <v>-3.5126581788063049E-2</v>
      </c>
      <c r="M1767">
        <v>-1.2921295166015625</v>
      </c>
      <c r="N1767">
        <v>32483</v>
      </c>
      <c r="O1767">
        <v>3.9427381008863449E-2</v>
      </c>
      <c r="P1767">
        <v>-8.5656709969043732E-2</v>
      </c>
      <c r="Q1767">
        <v>-6.1723504215478897E-2</v>
      </c>
      <c r="R1767">
        <v>-3.5126581788063049E-2</v>
      </c>
      <c r="S1767">
        <v>-8.5328137502074242E-3</v>
      </c>
      <c r="T1767">
        <v>1.5403550118207932E-2</v>
      </c>
      <c r="U1767" t="s">
        <v>102</v>
      </c>
      <c r="V1767" t="s">
        <v>84</v>
      </c>
      <c r="W1767">
        <v>84.351570129394531</v>
      </c>
    </row>
    <row r="1768" spans="1:23" x14ac:dyDescent="0.25">
      <c r="A1768" s="48" t="str">
        <f t="shared" si="27"/>
        <v>42233Greater Bay Area3_20AllSingle</v>
      </c>
      <c r="B1768" t="s">
        <v>10</v>
      </c>
      <c r="C1768" s="35">
        <v>42233</v>
      </c>
      <c r="D1768">
        <v>20</v>
      </c>
      <c r="E1768" t="s">
        <v>110</v>
      </c>
      <c r="F1768">
        <v>2.4795894400244172</v>
      </c>
      <c r="G1768">
        <v>1.8597986664934401</v>
      </c>
      <c r="H1768">
        <v>13079</v>
      </c>
      <c r="I1768">
        <v>2.5070440842638018</v>
      </c>
      <c r="J1768">
        <v>1.8548437975116701</v>
      </c>
      <c r="K1768">
        <v>3234</v>
      </c>
      <c r="L1768">
        <v>-2.7454644441604614E-2</v>
      </c>
      <c r="M1768">
        <v>-1.1072254180908203</v>
      </c>
      <c r="N1768">
        <v>32483</v>
      </c>
      <c r="O1768">
        <v>3.6445774137973785E-2</v>
      </c>
      <c r="P1768">
        <v>-7.4163548648357391E-2</v>
      </c>
      <c r="Q1768">
        <v>-5.2040234208106995E-2</v>
      </c>
      <c r="R1768">
        <v>-2.7454644441604614E-2</v>
      </c>
      <c r="S1768">
        <v>-2.8719697147607803E-3</v>
      </c>
      <c r="T1768">
        <v>1.9254259765148163E-2</v>
      </c>
      <c r="U1768" t="s">
        <v>18</v>
      </c>
      <c r="V1768" t="s">
        <v>84</v>
      </c>
      <c r="W1768">
        <v>78.060188293457031</v>
      </c>
    </row>
    <row r="1769" spans="1:23" x14ac:dyDescent="0.25">
      <c r="A1769" s="48" t="str">
        <f t="shared" si="27"/>
        <v>42233Greater Bay Area3_20SmartAC-onlySingle</v>
      </c>
      <c r="B1769" t="s">
        <v>10</v>
      </c>
      <c r="C1769" s="35">
        <v>42233</v>
      </c>
      <c r="D1769">
        <v>20</v>
      </c>
      <c r="E1769" t="s">
        <v>110</v>
      </c>
      <c r="F1769">
        <v>2.4795894400244172</v>
      </c>
      <c r="G1769">
        <v>1.8597986664934401</v>
      </c>
      <c r="H1769">
        <v>13079</v>
      </c>
      <c r="I1769">
        <v>2.5070440842638018</v>
      </c>
      <c r="J1769">
        <v>1.8548437975116701</v>
      </c>
      <c r="K1769">
        <v>3234</v>
      </c>
      <c r="L1769">
        <v>-2.7454644441604614E-2</v>
      </c>
      <c r="M1769">
        <v>-1.1072254180908203</v>
      </c>
      <c r="N1769">
        <v>32483</v>
      </c>
      <c r="O1769">
        <v>3.6445774137973785E-2</v>
      </c>
      <c r="P1769">
        <v>-7.4163548648357391E-2</v>
      </c>
      <c r="Q1769">
        <v>-5.2040234208106995E-2</v>
      </c>
      <c r="R1769">
        <v>-2.7454644441604614E-2</v>
      </c>
      <c r="S1769">
        <v>-2.8719697147607803E-3</v>
      </c>
      <c r="T1769">
        <v>1.9254259765148163E-2</v>
      </c>
      <c r="U1769" t="s">
        <v>102</v>
      </c>
      <c r="V1769" t="s">
        <v>84</v>
      </c>
      <c r="W1769">
        <v>78.060188293457031</v>
      </c>
    </row>
    <row r="1770" spans="1:23" x14ac:dyDescent="0.25">
      <c r="A1770" s="48" t="str">
        <f t="shared" si="27"/>
        <v>42233Greater Bay Area3_21AllSingle</v>
      </c>
      <c r="B1770" t="s">
        <v>10</v>
      </c>
      <c r="C1770" s="35">
        <v>42233</v>
      </c>
      <c r="D1770">
        <v>21</v>
      </c>
      <c r="E1770" t="s">
        <v>110</v>
      </c>
      <c r="F1770">
        <v>2.1582629283751436</v>
      </c>
      <c r="G1770">
        <v>1.688702693515318</v>
      </c>
      <c r="H1770">
        <v>13079</v>
      </c>
      <c r="I1770">
        <v>2.1863949250573214</v>
      </c>
      <c r="J1770">
        <v>1.7051487520566153</v>
      </c>
      <c r="K1770">
        <v>3234</v>
      </c>
      <c r="L1770">
        <v>-2.8131997212767601E-2</v>
      </c>
      <c r="M1770">
        <v>-1.3034554719924927</v>
      </c>
      <c r="N1770">
        <v>32483</v>
      </c>
      <c r="O1770">
        <v>3.3422883599996567E-2</v>
      </c>
      <c r="P1770">
        <v>-7.0966765284538269E-2</v>
      </c>
      <c r="Q1770">
        <v>-5.0678405910730362E-2</v>
      </c>
      <c r="R1770">
        <v>-2.8131997212767601E-2</v>
      </c>
      <c r="S1770">
        <v>-5.5882623419165611E-3</v>
      </c>
      <c r="T1770">
        <v>1.4702770859003067E-2</v>
      </c>
      <c r="U1770" t="s">
        <v>18</v>
      </c>
      <c r="V1770" t="s">
        <v>84</v>
      </c>
      <c r="W1770">
        <v>74.114585876464844</v>
      </c>
    </row>
    <row r="1771" spans="1:23" x14ac:dyDescent="0.25">
      <c r="A1771" s="48" t="str">
        <f t="shared" si="27"/>
        <v>42233Greater Bay Area3_21SmartAC-onlySingle</v>
      </c>
      <c r="B1771" t="s">
        <v>10</v>
      </c>
      <c r="C1771" s="35">
        <v>42233</v>
      </c>
      <c r="D1771">
        <v>21</v>
      </c>
      <c r="E1771" t="s">
        <v>110</v>
      </c>
      <c r="F1771">
        <v>2.1582629283751436</v>
      </c>
      <c r="G1771">
        <v>1.688702693515318</v>
      </c>
      <c r="H1771">
        <v>13079</v>
      </c>
      <c r="I1771">
        <v>2.1863949250573214</v>
      </c>
      <c r="J1771">
        <v>1.7051487520566153</v>
      </c>
      <c r="K1771">
        <v>3234</v>
      </c>
      <c r="L1771">
        <v>-2.8131997212767601E-2</v>
      </c>
      <c r="M1771">
        <v>-1.3034554719924927</v>
      </c>
      <c r="N1771">
        <v>32483</v>
      </c>
      <c r="O1771">
        <v>3.3422883599996567E-2</v>
      </c>
      <c r="P1771">
        <v>-7.0966765284538269E-2</v>
      </c>
      <c r="Q1771">
        <v>-5.0678405910730362E-2</v>
      </c>
      <c r="R1771">
        <v>-2.8131997212767601E-2</v>
      </c>
      <c r="S1771">
        <v>-5.5882623419165611E-3</v>
      </c>
      <c r="T1771">
        <v>1.4702770859003067E-2</v>
      </c>
      <c r="U1771" t="s">
        <v>102</v>
      </c>
      <c r="V1771" t="s">
        <v>84</v>
      </c>
      <c r="W1771">
        <v>74.114585876464844</v>
      </c>
    </row>
    <row r="1772" spans="1:23" x14ac:dyDescent="0.25">
      <c r="A1772" s="48" t="str">
        <f t="shared" si="27"/>
        <v>42233Greater Bay Area3_22AllSingle</v>
      </c>
      <c r="B1772" t="s">
        <v>10</v>
      </c>
      <c r="C1772" s="35">
        <v>42233</v>
      </c>
      <c r="D1772">
        <v>22</v>
      </c>
      <c r="E1772" t="s">
        <v>110</v>
      </c>
      <c r="F1772">
        <v>1.8351299547082356</v>
      </c>
      <c r="G1772">
        <v>1.5224787179098864</v>
      </c>
      <c r="H1772">
        <v>13079</v>
      </c>
      <c r="I1772">
        <v>1.8293254356713347</v>
      </c>
      <c r="J1772">
        <v>1.4803683658112459</v>
      </c>
      <c r="K1772">
        <v>3234</v>
      </c>
      <c r="L1772">
        <v>5.8045191690325737E-3</v>
      </c>
      <c r="M1772">
        <v>0.3163001537322998</v>
      </c>
      <c r="N1772">
        <v>32483</v>
      </c>
      <c r="O1772">
        <v>2.9238108545541763E-2</v>
      </c>
      <c r="P1772">
        <v>-3.1667042523622513E-2</v>
      </c>
      <c r="Q1772">
        <v>-1.3918924145400524E-2</v>
      </c>
      <c r="R1772">
        <v>5.8045191690325737E-3</v>
      </c>
      <c r="S1772">
        <v>2.5525623932480812E-2</v>
      </c>
      <c r="T1772">
        <v>4.3276078999042511E-2</v>
      </c>
      <c r="U1772" t="s">
        <v>18</v>
      </c>
      <c r="V1772" t="s">
        <v>84</v>
      </c>
      <c r="W1772">
        <v>70.831695556640625</v>
      </c>
    </row>
    <row r="1773" spans="1:23" x14ac:dyDescent="0.25">
      <c r="A1773" s="48" t="str">
        <f t="shared" si="27"/>
        <v>42233Greater Bay Area3_22SmartAC-onlySingle</v>
      </c>
      <c r="B1773" t="s">
        <v>10</v>
      </c>
      <c r="C1773" s="35">
        <v>42233</v>
      </c>
      <c r="D1773">
        <v>22</v>
      </c>
      <c r="E1773" t="s">
        <v>110</v>
      </c>
      <c r="F1773">
        <v>1.8351299547082356</v>
      </c>
      <c r="G1773">
        <v>1.5224787179098864</v>
      </c>
      <c r="H1773">
        <v>13079</v>
      </c>
      <c r="I1773">
        <v>1.8293254356713347</v>
      </c>
      <c r="J1773">
        <v>1.4803683658112459</v>
      </c>
      <c r="K1773">
        <v>3234</v>
      </c>
      <c r="L1773">
        <v>5.8045191690325737E-3</v>
      </c>
      <c r="M1773">
        <v>0.3163001537322998</v>
      </c>
      <c r="N1773">
        <v>32483</v>
      </c>
      <c r="O1773">
        <v>2.9238108545541763E-2</v>
      </c>
      <c r="P1773">
        <v>-3.1667042523622513E-2</v>
      </c>
      <c r="Q1773">
        <v>-1.3918924145400524E-2</v>
      </c>
      <c r="R1773">
        <v>5.8045191690325737E-3</v>
      </c>
      <c r="S1773">
        <v>2.5525623932480812E-2</v>
      </c>
      <c r="T1773">
        <v>4.3276078999042511E-2</v>
      </c>
      <c r="U1773" t="s">
        <v>102</v>
      </c>
      <c r="V1773" t="s">
        <v>84</v>
      </c>
      <c r="W1773">
        <v>70.831695556640625</v>
      </c>
    </row>
    <row r="1774" spans="1:23" x14ac:dyDescent="0.25">
      <c r="A1774" s="48" t="str">
        <f t="shared" si="27"/>
        <v>42233Greater Bay Area3_23AllSingle</v>
      </c>
      <c r="B1774" t="s">
        <v>10</v>
      </c>
      <c r="C1774" s="35">
        <v>42233</v>
      </c>
      <c r="D1774">
        <v>23</v>
      </c>
      <c r="E1774" t="s">
        <v>110</v>
      </c>
      <c r="F1774">
        <v>1.42943155677506</v>
      </c>
      <c r="G1774">
        <v>1.3023736877990824</v>
      </c>
      <c r="H1774">
        <v>13079</v>
      </c>
      <c r="I1774">
        <v>1.4508671227122711</v>
      </c>
      <c r="J1774">
        <v>1.298551599145473</v>
      </c>
      <c r="K1774">
        <v>3234</v>
      </c>
      <c r="L1774">
        <v>-2.1435566246509552E-2</v>
      </c>
      <c r="M1774">
        <v>-1.4995867013931274</v>
      </c>
      <c r="N1774">
        <v>32483</v>
      </c>
      <c r="O1774">
        <v>2.5516580790281296E-2</v>
      </c>
      <c r="P1774">
        <v>-5.4137617349624634E-2</v>
      </c>
      <c r="Q1774">
        <v>-3.8648542016744614E-2</v>
      </c>
      <c r="R1774">
        <v>-2.1435566246509552E-2</v>
      </c>
      <c r="S1774">
        <v>-4.2246324010193348E-3</v>
      </c>
      <c r="T1774">
        <v>1.1266483925282955E-2</v>
      </c>
      <c r="U1774" t="s">
        <v>18</v>
      </c>
      <c r="V1774" t="s">
        <v>84</v>
      </c>
      <c r="W1774">
        <v>68.501029968261719</v>
      </c>
    </row>
    <row r="1775" spans="1:23" x14ac:dyDescent="0.25">
      <c r="A1775" s="48" t="str">
        <f t="shared" si="27"/>
        <v>42233Greater Bay Area3_23SmartAC-onlySingle</v>
      </c>
      <c r="B1775" t="s">
        <v>10</v>
      </c>
      <c r="C1775" s="35">
        <v>42233</v>
      </c>
      <c r="D1775">
        <v>23</v>
      </c>
      <c r="E1775" t="s">
        <v>110</v>
      </c>
      <c r="F1775">
        <v>1.42943155677506</v>
      </c>
      <c r="G1775">
        <v>1.3023736877990824</v>
      </c>
      <c r="H1775">
        <v>13079</v>
      </c>
      <c r="I1775">
        <v>1.4508671227122711</v>
      </c>
      <c r="J1775">
        <v>1.298551599145473</v>
      </c>
      <c r="K1775">
        <v>3234</v>
      </c>
      <c r="L1775">
        <v>-2.1435566246509552E-2</v>
      </c>
      <c r="M1775">
        <v>-1.4995867013931274</v>
      </c>
      <c r="N1775">
        <v>32483</v>
      </c>
      <c r="O1775">
        <v>2.5516580790281296E-2</v>
      </c>
      <c r="P1775">
        <v>-5.4137617349624634E-2</v>
      </c>
      <c r="Q1775">
        <v>-3.8648542016744614E-2</v>
      </c>
      <c r="R1775">
        <v>-2.1435566246509552E-2</v>
      </c>
      <c r="S1775">
        <v>-4.2246324010193348E-3</v>
      </c>
      <c r="T1775">
        <v>1.1266483925282955E-2</v>
      </c>
      <c r="U1775" t="s">
        <v>102</v>
      </c>
      <c r="V1775" t="s">
        <v>84</v>
      </c>
      <c r="W1775">
        <v>68.501029968261719</v>
      </c>
    </row>
    <row r="1776" spans="1:23" x14ac:dyDescent="0.25">
      <c r="A1776" s="48" t="str">
        <f t="shared" si="27"/>
        <v>42233Greater Bay Area3_24AllSingle</v>
      </c>
      <c r="B1776" t="s">
        <v>10</v>
      </c>
      <c r="C1776" s="35">
        <v>42233</v>
      </c>
      <c r="D1776">
        <v>24</v>
      </c>
      <c r="E1776" t="s">
        <v>110</v>
      </c>
      <c r="F1776">
        <v>1.0809781100510343</v>
      </c>
      <c r="G1776">
        <v>1.0957704874770786</v>
      </c>
      <c r="H1776">
        <v>13079</v>
      </c>
      <c r="I1776">
        <v>1.0995239414782316</v>
      </c>
      <c r="J1776">
        <v>1.0979067575830792</v>
      </c>
      <c r="K1776">
        <v>3234</v>
      </c>
      <c r="L1776">
        <v>-1.8545830622315407E-2</v>
      </c>
      <c r="M1776">
        <v>-1.7156528234481812</v>
      </c>
      <c r="N1776">
        <v>32483</v>
      </c>
      <c r="O1776">
        <v>2.1552996709942818E-2</v>
      </c>
      <c r="P1776">
        <v>-4.6168152242898941E-2</v>
      </c>
      <c r="Q1776">
        <v>-3.308505192399025E-2</v>
      </c>
      <c r="R1776">
        <v>-1.8545830622315407E-2</v>
      </c>
      <c r="S1776">
        <v>-4.0083341300487518E-3</v>
      </c>
      <c r="T1776">
        <v>9.0764900669455528E-3</v>
      </c>
      <c r="U1776" t="s">
        <v>18</v>
      </c>
      <c r="V1776" t="s">
        <v>84</v>
      </c>
      <c r="W1776">
        <v>65.823509216308594</v>
      </c>
    </row>
    <row r="1777" spans="1:23" x14ac:dyDescent="0.25">
      <c r="A1777" s="48" t="str">
        <f t="shared" si="27"/>
        <v>42233Greater Bay Area3_24SmartAC-onlySingle</v>
      </c>
      <c r="B1777" t="s">
        <v>10</v>
      </c>
      <c r="C1777" s="35">
        <v>42233</v>
      </c>
      <c r="D1777">
        <v>24</v>
      </c>
      <c r="E1777" t="s">
        <v>110</v>
      </c>
      <c r="F1777">
        <v>1.0809781100510343</v>
      </c>
      <c r="G1777">
        <v>1.0957704874770786</v>
      </c>
      <c r="H1777">
        <v>13079</v>
      </c>
      <c r="I1777">
        <v>1.0995239414782316</v>
      </c>
      <c r="J1777">
        <v>1.0979067575830792</v>
      </c>
      <c r="K1777">
        <v>3234</v>
      </c>
      <c r="L1777">
        <v>-1.8545830622315407E-2</v>
      </c>
      <c r="M1777">
        <v>-1.7156528234481812</v>
      </c>
      <c r="N1777">
        <v>32483</v>
      </c>
      <c r="O1777">
        <v>2.1552996709942818E-2</v>
      </c>
      <c r="P1777">
        <v>-4.6168152242898941E-2</v>
      </c>
      <c r="Q1777">
        <v>-3.308505192399025E-2</v>
      </c>
      <c r="R1777">
        <v>-1.8545830622315407E-2</v>
      </c>
      <c r="S1777">
        <v>-4.0083341300487518E-3</v>
      </c>
      <c r="T1777">
        <v>9.0764900669455528E-3</v>
      </c>
      <c r="U1777" t="s">
        <v>102</v>
      </c>
      <c r="V1777" t="s">
        <v>84</v>
      </c>
      <c r="W1777">
        <v>65.823509216308594</v>
      </c>
    </row>
    <row r="1778" spans="1:23" x14ac:dyDescent="0.25">
      <c r="A1778" s="48" t="str">
        <f t="shared" si="27"/>
        <v>42233Greater Bay Area4_1AllSingle</v>
      </c>
      <c r="B1778" t="s">
        <v>10</v>
      </c>
      <c r="C1778" s="35">
        <v>42233</v>
      </c>
      <c r="D1778">
        <v>1</v>
      </c>
      <c r="E1778" t="s">
        <v>111</v>
      </c>
      <c r="F1778">
        <v>1.0804082570884355</v>
      </c>
      <c r="G1778">
        <v>1.1739274591335338</v>
      </c>
      <c r="H1778">
        <v>13079</v>
      </c>
      <c r="I1778">
        <v>1.0691908866975559</v>
      </c>
      <c r="J1778">
        <v>1.1406803464773423</v>
      </c>
      <c r="K1778">
        <v>3254</v>
      </c>
      <c r="L1778">
        <v>1.1217370629310608E-2</v>
      </c>
      <c r="M1778">
        <v>1.0382529497146606</v>
      </c>
      <c r="N1778">
        <v>32483</v>
      </c>
      <c r="O1778">
        <v>2.2477323189377785E-2</v>
      </c>
      <c r="P1778">
        <v>-1.7589567229151726E-2</v>
      </c>
      <c r="Q1778">
        <v>-3.9453818462789059E-3</v>
      </c>
      <c r="R1778">
        <v>1.1217370629310608E-2</v>
      </c>
      <c r="S1778">
        <v>2.6378324255347252E-2</v>
      </c>
      <c r="T1778">
        <v>4.0024306625127792E-2</v>
      </c>
      <c r="U1778" t="s">
        <v>18</v>
      </c>
      <c r="V1778" t="s">
        <v>84</v>
      </c>
      <c r="W1778">
        <v>77.152664184570313</v>
      </c>
    </row>
    <row r="1779" spans="1:23" x14ac:dyDescent="0.25">
      <c r="A1779" s="48" t="str">
        <f t="shared" si="27"/>
        <v>42233Greater Bay Area4_1SmartAC-onlySingle</v>
      </c>
      <c r="B1779" t="s">
        <v>10</v>
      </c>
      <c r="C1779" s="35">
        <v>42233</v>
      </c>
      <c r="D1779">
        <v>1</v>
      </c>
      <c r="E1779" t="s">
        <v>111</v>
      </c>
      <c r="F1779">
        <v>1.0804082570884355</v>
      </c>
      <c r="G1779">
        <v>1.1739274591335338</v>
      </c>
      <c r="H1779">
        <v>13079</v>
      </c>
      <c r="I1779">
        <v>1.0691908866975559</v>
      </c>
      <c r="J1779">
        <v>1.1406803464773423</v>
      </c>
      <c r="K1779">
        <v>3254</v>
      </c>
      <c r="L1779">
        <v>1.1217370629310608E-2</v>
      </c>
      <c r="M1779">
        <v>1.0382529497146606</v>
      </c>
      <c r="N1779">
        <v>32483</v>
      </c>
      <c r="O1779">
        <v>2.2477323189377785E-2</v>
      </c>
      <c r="P1779">
        <v>-1.7589567229151726E-2</v>
      </c>
      <c r="Q1779">
        <v>-3.9453818462789059E-3</v>
      </c>
      <c r="R1779">
        <v>1.1217370629310608E-2</v>
      </c>
      <c r="S1779">
        <v>2.6378324255347252E-2</v>
      </c>
      <c r="T1779">
        <v>4.0024306625127792E-2</v>
      </c>
      <c r="U1779" t="s">
        <v>102</v>
      </c>
      <c r="V1779" t="s">
        <v>84</v>
      </c>
      <c r="W1779">
        <v>77.152664184570313</v>
      </c>
    </row>
    <row r="1780" spans="1:23" x14ac:dyDescent="0.25">
      <c r="A1780" s="48" t="str">
        <f t="shared" si="27"/>
        <v>42233Greater Bay Area4_2AllSingle</v>
      </c>
      <c r="B1780" t="s">
        <v>10</v>
      </c>
      <c r="C1780" s="35">
        <v>42233</v>
      </c>
      <c r="D1780">
        <v>2</v>
      </c>
      <c r="E1780" t="s">
        <v>111</v>
      </c>
      <c r="F1780">
        <v>0.87568111360092149</v>
      </c>
      <c r="G1780">
        <v>1.0079182083132665</v>
      </c>
      <c r="H1780">
        <v>13079</v>
      </c>
      <c r="I1780">
        <v>0.88027765054286644</v>
      </c>
      <c r="J1780">
        <v>0.96212780674199527</v>
      </c>
      <c r="K1780">
        <v>3254</v>
      </c>
      <c r="L1780">
        <v>-4.5965369790792465E-3</v>
      </c>
      <c r="M1780">
        <v>-0.52490991353988647</v>
      </c>
      <c r="N1780">
        <v>32483</v>
      </c>
      <c r="O1780">
        <v>1.9030280411243439E-2</v>
      </c>
      <c r="P1780">
        <v>-2.8985744342207909E-2</v>
      </c>
      <c r="Q1780">
        <v>-1.7433984205126762E-2</v>
      </c>
      <c r="R1780">
        <v>-4.5965369790792465E-3</v>
      </c>
      <c r="S1780">
        <v>8.239387534558773E-3</v>
      </c>
      <c r="T1780">
        <v>1.9792670384049416E-2</v>
      </c>
      <c r="U1780" t="s">
        <v>18</v>
      </c>
      <c r="V1780" t="s">
        <v>84</v>
      </c>
      <c r="W1780">
        <v>75.546897888183594</v>
      </c>
    </row>
    <row r="1781" spans="1:23" x14ac:dyDescent="0.25">
      <c r="A1781" s="48" t="str">
        <f t="shared" si="27"/>
        <v>42233Greater Bay Area4_2SmartAC-onlySingle</v>
      </c>
      <c r="B1781" t="s">
        <v>10</v>
      </c>
      <c r="C1781" s="35">
        <v>42233</v>
      </c>
      <c r="D1781">
        <v>2</v>
      </c>
      <c r="E1781" t="s">
        <v>111</v>
      </c>
      <c r="F1781">
        <v>0.87568111360092149</v>
      </c>
      <c r="G1781">
        <v>1.0079182083132665</v>
      </c>
      <c r="H1781">
        <v>13079</v>
      </c>
      <c r="I1781">
        <v>0.88027765054286644</v>
      </c>
      <c r="J1781">
        <v>0.96212780674199527</v>
      </c>
      <c r="K1781">
        <v>3254</v>
      </c>
      <c r="L1781">
        <v>-4.5965369790792465E-3</v>
      </c>
      <c r="M1781">
        <v>-0.52490991353988647</v>
      </c>
      <c r="N1781">
        <v>32483</v>
      </c>
      <c r="O1781">
        <v>1.9030280411243439E-2</v>
      </c>
      <c r="P1781">
        <v>-2.8985744342207909E-2</v>
      </c>
      <c r="Q1781">
        <v>-1.7433984205126762E-2</v>
      </c>
      <c r="R1781">
        <v>-4.5965369790792465E-3</v>
      </c>
      <c r="S1781">
        <v>8.239387534558773E-3</v>
      </c>
      <c r="T1781">
        <v>1.9792670384049416E-2</v>
      </c>
      <c r="U1781" t="s">
        <v>102</v>
      </c>
      <c r="V1781" t="s">
        <v>84</v>
      </c>
      <c r="W1781">
        <v>75.546897888183594</v>
      </c>
    </row>
    <row r="1782" spans="1:23" x14ac:dyDescent="0.25">
      <c r="A1782" s="48" t="str">
        <f t="shared" si="27"/>
        <v>42233Greater Bay Area4_3AllSingle</v>
      </c>
      <c r="B1782" t="s">
        <v>10</v>
      </c>
      <c r="C1782" s="35">
        <v>42233</v>
      </c>
      <c r="D1782">
        <v>3</v>
      </c>
      <c r="E1782" t="s">
        <v>111</v>
      </c>
      <c r="F1782">
        <v>0.75003992907891748</v>
      </c>
      <c r="G1782">
        <v>0.85429863835232867</v>
      </c>
      <c r="H1782">
        <v>13079</v>
      </c>
      <c r="I1782">
        <v>0.75807947914679741</v>
      </c>
      <c r="J1782">
        <v>0.84286536728773465</v>
      </c>
      <c r="K1782">
        <v>3254</v>
      </c>
      <c r="L1782">
        <v>-8.0395499244332314E-3</v>
      </c>
      <c r="M1782">
        <v>-1.071882963180542</v>
      </c>
      <c r="N1782">
        <v>32483</v>
      </c>
      <c r="O1782">
        <v>1.6556693241000175E-2</v>
      </c>
      <c r="P1782">
        <v>-2.9258608818054199E-2</v>
      </c>
      <c r="Q1782">
        <v>-1.9208364188671112E-2</v>
      </c>
      <c r="R1782">
        <v>-8.0395499244332314E-3</v>
      </c>
      <c r="S1782">
        <v>3.1279397662729025E-3</v>
      </c>
      <c r="T1782">
        <v>1.3179508037865162E-2</v>
      </c>
      <c r="U1782" t="s">
        <v>18</v>
      </c>
      <c r="V1782" t="s">
        <v>84</v>
      </c>
      <c r="W1782">
        <v>73.418678283691406</v>
      </c>
    </row>
    <row r="1783" spans="1:23" x14ac:dyDescent="0.25">
      <c r="A1783" s="48" t="str">
        <f t="shared" si="27"/>
        <v>42233Greater Bay Area4_3SmartAC-onlySingle</v>
      </c>
      <c r="B1783" t="s">
        <v>10</v>
      </c>
      <c r="C1783" s="35">
        <v>42233</v>
      </c>
      <c r="D1783">
        <v>3</v>
      </c>
      <c r="E1783" t="s">
        <v>111</v>
      </c>
      <c r="F1783">
        <v>0.75003992907891748</v>
      </c>
      <c r="G1783">
        <v>0.85429863835232867</v>
      </c>
      <c r="H1783">
        <v>13079</v>
      </c>
      <c r="I1783">
        <v>0.75807947914679741</v>
      </c>
      <c r="J1783">
        <v>0.84286536728773465</v>
      </c>
      <c r="K1783">
        <v>3254</v>
      </c>
      <c r="L1783">
        <v>-8.0395499244332314E-3</v>
      </c>
      <c r="M1783">
        <v>-1.071882963180542</v>
      </c>
      <c r="N1783">
        <v>32483</v>
      </c>
      <c r="O1783">
        <v>1.6556693241000175E-2</v>
      </c>
      <c r="P1783">
        <v>-2.9258608818054199E-2</v>
      </c>
      <c r="Q1783">
        <v>-1.9208364188671112E-2</v>
      </c>
      <c r="R1783">
        <v>-8.0395499244332314E-3</v>
      </c>
      <c r="S1783">
        <v>3.1279397662729025E-3</v>
      </c>
      <c r="T1783">
        <v>1.3179508037865162E-2</v>
      </c>
      <c r="U1783" t="s">
        <v>102</v>
      </c>
      <c r="V1783" t="s">
        <v>84</v>
      </c>
      <c r="W1783">
        <v>73.418678283691406</v>
      </c>
    </row>
    <row r="1784" spans="1:23" x14ac:dyDescent="0.25">
      <c r="A1784" s="48" t="str">
        <f t="shared" si="27"/>
        <v>42233Greater Bay Area4_4AllSingle</v>
      </c>
      <c r="B1784" t="s">
        <v>10</v>
      </c>
      <c r="C1784" s="35">
        <v>42233</v>
      </c>
      <c r="D1784">
        <v>4</v>
      </c>
      <c r="E1784" t="s">
        <v>111</v>
      </c>
      <c r="F1784">
        <v>0.66617536010235634</v>
      </c>
      <c r="G1784">
        <v>0.74104631510592867</v>
      </c>
      <c r="H1784">
        <v>13079</v>
      </c>
      <c r="I1784">
        <v>0.67753586498997298</v>
      </c>
      <c r="J1784">
        <v>0.73948512500861829</v>
      </c>
      <c r="K1784">
        <v>3254</v>
      </c>
      <c r="L1784">
        <v>-1.1360504664480686E-2</v>
      </c>
      <c r="M1784">
        <v>-1.7053325176239014</v>
      </c>
      <c r="N1784">
        <v>32483</v>
      </c>
      <c r="O1784">
        <v>1.4492695219814777E-2</v>
      </c>
      <c r="P1784">
        <v>-2.9934342950582504E-2</v>
      </c>
      <c r="Q1784">
        <v>-2.1136986091732979E-2</v>
      </c>
      <c r="R1784">
        <v>-1.1360504664480686E-2</v>
      </c>
      <c r="S1784">
        <v>-1.5851816860958934E-3</v>
      </c>
      <c r="T1784">
        <v>7.2133336216211319E-3</v>
      </c>
      <c r="U1784" t="s">
        <v>18</v>
      </c>
      <c r="V1784" t="s">
        <v>84</v>
      </c>
      <c r="W1784">
        <v>69.372718811035156</v>
      </c>
    </row>
    <row r="1785" spans="1:23" x14ac:dyDescent="0.25">
      <c r="A1785" s="48" t="str">
        <f t="shared" si="27"/>
        <v>42233Greater Bay Area4_4SmartAC-onlySingle</v>
      </c>
      <c r="B1785" t="s">
        <v>10</v>
      </c>
      <c r="C1785" s="35">
        <v>42233</v>
      </c>
      <c r="D1785">
        <v>4</v>
      </c>
      <c r="E1785" t="s">
        <v>111</v>
      </c>
      <c r="F1785">
        <v>0.66617536010235634</v>
      </c>
      <c r="G1785">
        <v>0.74104631510592867</v>
      </c>
      <c r="H1785">
        <v>13079</v>
      </c>
      <c r="I1785">
        <v>0.67753586498997298</v>
      </c>
      <c r="J1785">
        <v>0.73948512500861829</v>
      </c>
      <c r="K1785">
        <v>3254</v>
      </c>
      <c r="L1785">
        <v>-1.1360504664480686E-2</v>
      </c>
      <c r="M1785">
        <v>-1.7053325176239014</v>
      </c>
      <c r="N1785">
        <v>32483</v>
      </c>
      <c r="O1785">
        <v>1.4492695219814777E-2</v>
      </c>
      <c r="P1785">
        <v>-2.9934342950582504E-2</v>
      </c>
      <c r="Q1785">
        <v>-2.1136986091732979E-2</v>
      </c>
      <c r="R1785">
        <v>-1.1360504664480686E-2</v>
      </c>
      <c r="S1785">
        <v>-1.5851816860958934E-3</v>
      </c>
      <c r="T1785">
        <v>7.2133336216211319E-3</v>
      </c>
      <c r="U1785" t="s">
        <v>102</v>
      </c>
      <c r="V1785" t="s">
        <v>84</v>
      </c>
      <c r="W1785">
        <v>69.372718811035156</v>
      </c>
    </row>
    <row r="1786" spans="1:23" x14ac:dyDescent="0.25">
      <c r="A1786" s="48" t="str">
        <f t="shared" si="27"/>
        <v>42233Greater Bay Area4_5AllSingle</v>
      </c>
      <c r="B1786" t="s">
        <v>10</v>
      </c>
      <c r="C1786" s="35">
        <v>42233</v>
      </c>
      <c r="D1786">
        <v>5</v>
      </c>
      <c r="E1786" t="s">
        <v>111</v>
      </c>
      <c r="F1786">
        <v>0.61757777870590425</v>
      </c>
      <c r="G1786">
        <v>0.64376057665301178</v>
      </c>
      <c r="H1786">
        <v>13079</v>
      </c>
      <c r="I1786">
        <v>0.62846047732616561</v>
      </c>
      <c r="J1786">
        <v>0.6295588666394899</v>
      </c>
      <c r="K1786">
        <v>3254</v>
      </c>
      <c r="L1786">
        <v>-1.0882698930799961E-2</v>
      </c>
      <c r="M1786">
        <v>-1.7621583938598633</v>
      </c>
      <c r="N1786">
        <v>32483</v>
      </c>
      <c r="O1786">
        <v>1.2389055453240871E-2</v>
      </c>
      <c r="P1786">
        <v>-2.6760512962937355E-2</v>
      </c>
      <c r="Q1786">
        <v>-1.9240107387304306E-2</v>
      </c>
      <c r="R1786">
        <v>-1.0882698930799961E-2</v>
      </c>
      <c r="S1786">
        <v>-2.5262809358537197E-3</v>
      </c>
      <c r="T1786">
        <v>4.9951146356761456E-3</v>
      </c>
      <c r="U1786" t="s">
        <v>18</v>
      </c>
      <c r="V1786" t="s">
        <v>84</v>
      </c>
      <c r="W1786">
        <v>67.703750610351563</v>
      </c>
    </row>
    <row r="1787" spans="1:23" x14ac:dyDescent="0.25">
      <c r="A1787" s="48" t="str">
        <f t="shared" si="27"/>
        <v>42233Greater Bay Area4_5SmartAC-onlySingle</v>
      </c>
      <c r="B1787" t="s">
        <v>10</v>
      </c>
      <c r="C1787" s="35">
        <v>42233</v>
      </c>
      <c r="D1787">
        <v>5</v>
      </c>
      <c r="E1787" t="s">
        <v>111</v>
      </c>
      <c r="F1787">
        <v>0.61757777870590425</v>
      </c>
      <c r="G1787">
        <v>0.64376057665301178</v>
      </c>
      <c r="H1787">
        <v>13079</v>
      </c>
      <c r="I1787">
        <v>0.62846047732616561</v>
      </c>
      <c r="J1787">
        <v>0.6295588666394899</v>
      </c>
      <c r="K1787">
        <v>3254</v>
      </c>
      <c r="L1787">
        <v>-1.0882698930799961E-2</v>
      </c>
      <c r="M1787">
        <v>-1.7621583938598633</v>
      </c>
      <c r="N1787">
        <v>32483</v>
      </c>
      <c r="O1787">
        <v>1.2389055453240871E-2</v>
      </c>
      <c r="P1787">
        <v>-2.6760512962937355E-2</v>
      </c>
      <c r="Q1787">
        <v>-1.9240107387304306E-2</v>
      </c>
      <c r="R1787">
        <v>-1.0882698930799961E-2</v>
      </c>
      <c r="S1787">
        <v>-2.5262809358537197E-3</v>
      </c>
      <c r="T1787">
        <v>4.9951146356761456E-3</v>
      </c>
      <c r="U1787" t="s">
        <v>102</v>
      </c>
      <c r="V1787" t="s">
        <v>84</v>
      </c>
      <c r="W1787">
        <v>67.703750610351563</v>
      </c>
    </row>
    <row r="1788" spans="1:23" x14ac:dyDescent="0.25">
      <c r="A1788" s="48" t="str">
        <f t="shared" si="27"/>
        <v>42233Greater Bay Area4_6AllSingle</v>
      </c>
      <c r="B1788" t="s">
        <v>10</v>
      </c>
      <c r="C1788" s="35">
        <v>42233</v>
      </c>
      <c r="D1788">
        <v>6</v>
      </c>
      <c r="E1788" t="s">
        <v>111</v>
      </c>
      <c r="F1788">
        <v>0.62049775096643001</v>
      </c>
      <c r="G1788">
        <v>0.60779818853288514</v>
      </c>
      <c r="H1788">
        <v>13079</v>
      </c>
      <c r="I1788">
        <v>0.6290970550464754</v>
      </c>
      <c r="J1788">
        <v>0.61330999677988063</v>
      </c>
      <c r="K1788">
        <v>3254</v>
      </c>
      <c r="L1788">
        <v>-8.599303662776947E-3</v>
      </c>
      <c r="M1788">
        <v>-1.3858718872070313</v>
      </c>
      <c r="N1788">
        <v>32483</v>
      </c>
      <c r="O1788">
        <v>1.1993377469480038E-2</v>
      </c>
      <c r="P1788">
        <v>-2.3970015347003937E-2</v>
      </c>
      <c r="Q1788">
        <v>-1.668979600071907E-2</v>
      </c>
      <c r="R1788">
        <v>-8.599303662776947E-3</v>
      </c>
      <c r="S1788">
        <v>-5.0977058708667755E-4</v>
      </c>
      <c r="T1788">
        <v>6.7714089527726173E-3</v>
      </c>
      <c r="U1788" t="s">
        <v>18</v>
      </c>
      <c r="V1788" t="s">
        <v>84</v>
      </c>
      <c r="W1788">
        <v>66.912689208984375</v>
      </c>
    </row>
    <row r="1789" spans="1:23" x14ac:dyDescent="0.25">
      <c r="A1789" s="48" t="str">
        <f t="shared" si="27"/>
        <v>42233Greater Bay Area4_6SmartAC-onlySingle</v>
      </c>
      <c r="B1789" t="s">
        <v>10</v>
      </c>
      <c r="C1789" s="35">
        <v>42233</v>
      </c>
      <c r="D1789">
        <v>6</v>
      </c>
      <c r="E1789" t="s">
        <v>111</v>
      </c>
      <c r="F1789">
        <v>0.62049775096643001</v>
      </c>
      <c r="G1789">
        <v>0.60779818853288514</v>
      </c>
      <c r="H1789">
        <v>13079</v>
      </c>
      <c r="I1789">
        <v>0.6290970550464754</v>
      </c>
      <c r="J1789">
        <v>0.61330999677988063</v>
      </c>
      <c r="K1789">
        <v>3254</v>
      </c>
      <c r="L1789">
        <v>-8.599303662776947E-3</v>
      </c>
      <c r="M1789">
        <v>-1.3858718872070313</v>
      </c>
      <c r="N1789">
        <v>32483</v>
      </c>
      <c r="O1789">
        <v>1.1993377469480038E-2</v>
      </c>
      <c r="P1789">
        <v>-2.3970015347003937E-2</v>
      </c>
      <c r="Q1789">
        <v>-1.668979600071907E-2</v>
      </c>
      <c r="R1789">
        <v>-8.599303662776947E-3</v>
      </c>
      <c r="S1789">
        <v>-5.0977058708667755E-4</v>
      </c>
      <c r="T1789">
        <v>6.7714089527726173E-3</v>
      </c>
      <c r="U1789" t="s">
        <v>102</v>
      </c>
      <c r="V1789" t="s">
        <v>84</v>
      </c>
      <c r="W1789">
        <v>66.912689208984375</v>
      </c>
    </row>
    <row r="1790" spans="1:23" x14ac:dyDescent="0.25">
      <c r="A1790" s="48" t="str">
        <f t="shared" si="27"/>
        <v>42233Greater Bay Area4_7AllSingle</v>
      </c>
      <c r="B1790" t="s">
        <v>10</v>
      </c>
      <c r="C1790" s="35">
        <v>42233</v>
      </c>
      <c r="D1790">
        <v>7</v>
      </c>
      <c r="E1790" t="s">
        <v>111</v>
      </c>
      <c r="F1790">
        <v>0.68013000069370522</v>
      </c>
      <c r="G1790">
        <v>0.62893447338270847</v>
      </c>
      <c r="H1790">
        <v>13079</v>
      </c>
      <c r="I1790">
        <v>0.69043921265870023</v>
      </c>
      <c r="J1790">
        <v>0.63785724131408139</v>
      </c>
      <c r="K1790">
        <v>3254</v>
      </c>
      <c r="L1790">
        <v>-1.0309211909770966E-2</v>
      </c>
      <c r="M1790">
        <v>-1.5157707929611206</v>
      </c>
      <c r="N1790">
        <v>32483</v>
      </c>
      <c r="O1790">
        <v>1.2461066246032715E-2</v>
      </c>
      <c r="P1790">
        <v>-2.6279313489794731E-2</v>
      </c>
      <c r="Q1790">
        <v>-1.8715197220444679E-2</v>
      </c>
      <c r="R1790">
        <v>-1.0309211909770966E-2</v>
      </c>
      <c r="S1790">
        <v>-1.904222765006125E-3</v>
      </c>
      <c r="T1790">
        <v>5.6608906015753746E-3</v>
      </c>
      <c r="U1790" t="s">
        <v>18</v>
      </c>
      <c r="V1790" t="s">
        <v>84</v>
      </c>
      <c r="W1790">
        <v>68.429733276367188</v>
      </c>
    </row>
    <row r="1791" spans="1:23" x14ac:dyDescent="0.25">
      <c r="A1791" s="48" t="str">
        <f t="shared" si="27"/>
        <v>42233Greater Bay Area4_7SmartAC-onlySingle</v>
      </c>
      <c r="B1791" t="s">
        <v>10</v>
      </c>
      <c r="C1791" s="35">
        <v>42233</v>
      </c>
      <c r="D1791">
        <v>7</v>
      </c>
      <c r="E1791" t="s">
        <v>111</v>
      </c>
      <c r="F1791">
        <v>0.68013000069370522</v>
      </c>
      <c r="G1791">
        <v>0.62893447338270847</v>
      </c>
      <c r="H1791">
        <v>13079</v>
      </c>
      <c r="I1791">
        <v>0.69043921265870023</v>
      </c>
      <c r="J1791">
        <v>0.63785724131408139</v>
      </c>
      <c r="K1791">
        <v>3254</v>
      </c>
      <c r="L1791">
        <v>-1.0309211909770966E-2</v>
      </c>
      <c r="M1791">
        <v>-1.5157707929611206</v>
      </c>
      <c r="N1791">
        <v>32483</v>
      </c>
      <c r="O1791">
        <v>1.2461066246032715E-2</v>
      </c>
      <c r="P1791">
        <v>-2.6279313489794731E-2</v>
      </c>
      <c r="Q1791">
        <v>-1.8715197220444679E-2</v>
      </c>
      <c r="R1791">
        <v>-1.0309211909770966E-2</v>
      </c>
      <c r="S1791">
        <v>-1.904222765006125E-3</v>
      </c>
      <c r="T1791">
        <v>5.6608906015753746E-3</v>
      </c>
      <c r="U1791" t="s">
        <v>102</v>
      </c>
      <c r="V1791" t="s">
        <v>84</v>
      </c>
      <c r="W1791">
        <v>68.429733276367188</v>
      </c>
    </row>
    <row r="1792" spans="1:23" x14ac:dyDescent="0.25">
      <c r="A1792" s="48" t="str">
        <f t="shared" si="27"/>
        <v>42233Greater Bay Area4_8AllSingle</v>
      </c>
      <c r="B1792" t="s">
        <v>10</v>
      </c>
      <c r="C1792" s="35">
        <v>42233</v>
      </c>
      <c r="D1792">
        <v>8</v>
      </c>
      <c r="E1792" t="s">
        <v>111</v>
      </c>
      <c r="F1792">
        <v>0.71375830696126652</v>
      </c>
      <c r="G1792">
        <v>0.66432139321244288</v>
      </c>
      <c r="H1792">
        <v>13079</v>
      </c>
      <c r="I1792">
        <v>0.71840154974091031</v>
      </c>
      <c r="J1792">
        <v>0.65010292961711658</v>
      </c>
      <c r="K1792">
        <v>3254</v>
      </c>
      <c r="L1792">
        <v>-4.6432428061962128E-3</v>
      </c>
      <c r="M1792">
        <v>-0.65053433179855347</v>
      </c>
      <c r="N1792">
        <v>32483</v>
      </c>
      <c r="O1792">
        <v>1.2791566550731659E-2</v>
      </c>
      <c r="P1792">
        <v>-2.1036913618445396E-2</v>
      </c>
      <c r="Q1792">
        <v>-1.3272177428007126E-2</v>
      </c>
      <c r="R1792">
        <v>-4.6432428061962128E-3</v>
      </c>
      <c r="S1792">
        <v>3.9846687577664852E-3</v>
      </c>
      <c r="T1792">
        <v>1.1750428937375546E-2</v>
      </c>
      <c r="U1792" t="s">
        <v>18</v>
      </c>
      <c r="V1792" t="s">
        <v>84</v>
      </c>
      <c r="W1792">
        <v>73.190589904785156</v>
      </c>
    </row>
    <row r="1793" spans="1:23" x14ac:dyDescent="0.25">
      <c r="A1793" s="48" t="str">
        <f t="shared" si="27"/>
        <v>42233Greater Bay Area4_8SmartAC-onlySingle</v>
      </c>
      <c r="B1793" t="s">
        <v>10</v>
      </c>
      <c r="C1793" s="35">
        <v>42233</v>
      </c>
      <c r="D1793">
        <v>8</v>
      </c>
      <c r="E1793" t="s">
        <v>111</v>
      </c>
      <c r="F1793">
        <v>0.71375830696126652</v>
      </c>
      <c r="G1793">
        <v>0.66432139321244288</v>
      </c>
      <c r="H1793">
        <v>13079</v>
      </c>
      <c r="I1793">
        <v>0.71840154974091031</v>
      </c>
      <c r="J1793">
        <v>0.65010292961711658</v>
      </c>
      <c r="K1793">
        <v>3254</v>
      </c>
      <c r="L1793">
        <v>-4.6432428061962128E-3</v>
      </c>
      <c r="M1793">
        <v>-0.65053433179855347</v>
      </c>
      <c r="N1793">
        <v>32483</v>
      </c>
      <c r="O1793">
        <v>1.2791566550731659E-2</v>
      </c>
      <c r="P1793">
        <v>-2.1036913618445396E-2</v>
      </c>
      <c r="Q1793">
        <v>-1.3272177428007126E-2</v>
      </c>
      <c r="R1793">
        <v>-4.6432428061962128E-3</v>
      </c>
      <c r="S1793">
        <v>3.9846687577664852E-3</v>
      </c>
      <c r="T1793">
        <v>1.1750428937375546E-2</v>
      </c>
      <c r="U1793" t="s">
        <v>102</v>
      </c>
      <c r="V1793" t="s">
        <v>84</v>
      </c>
      <c r="W1793">
        <v>73.190589904785156</v>
      </c>
    </row>
    <row r="1794" spans="1:23" x14ac:dyDescent="0.25">
      <c r="A1794" s="48" t="str">
        <f t="shared" ref="A1794:A1857" si="28">CONCATENATE(C1794,B1794,E1794,"_",D1794,U1794,V1794)</f>
        <v>42233Greater Bay Area4_9AllSingle</v>
      </c>
      <c r="B1794" t="s">
        <v>10</v>
      </c>
      <c r="C1794" s="35">
        <v>42233</v>
      </c>
      <c r="D1794">
        <v>9</v>
      </c>
      <c r="E1794" t="s">
        <v>111</v>
      </c>
      <c r="F1794">
        <v>0.69893448359133248</v>
      </c>
      <c r="G1794">
        <v>0.7925641275114752</v>
      </c>
      <c r="H1794">
        <v>13079</v>
      </c>
      <c r="I1794">
        <v>0.70234457530769645</v>
      </c>
      <c r="J1794">
        <v>0.79852127103756587</v>
      </c>
      <c r="K1794">
        <v>3254</v>
      </c>
      <c r="L1794">
        <v>-3.4100916236639023E-3</v>
      </c>
      <c r="M1794">
        <v>-0.48789861798286438</v>
      </c>
      <c r="N1794">
        <v>32483</v>
      </c>
      <c r="O1794">
        <v>1.5619941055774689E-2</v>
      </c>
      <c r="P1794">
        <v>-2.3428607732057571E-2</v>
      </c>
      <c r="Q1794">
        <v>-1.3946991413831711E-2</v>
      </c>
      <c r="R1794">
        <v>-3.4100916236639023E-3</v>
      </c>
      <c r="S1794">
        <v>7.1255587972700596E-3</v>
      </c>
      <c r="T1794">
        <v>1.6608424484729767E-2</v>
      </c>
      <c r="U1794" t="s">
        <v>18</v>
      </c>
      <c r="V1794" t="s">
        <v>84</v>
      </c>
      <c r="W1794">
        <v>77.99969482421875</v>
      </c>
    </row>
    <row r="1795" spans="1:23" x14ac:dyDescent="0.25">
      <c r="A1795" s="48" t="str">
        <f t="shared" si="28"/>
        <v>42233Greater Bay Area4_9SmartAC-onlySingle</v>
      </c>
      <c r="B1795" t="s">
        <v>10</v>
      </c>
      <c r="C1795" s="35">
        <v>42233</v>
      </c>
      <c r="D1795">
        <v>9</v>
      </c>
      <c r="E1795" t="s">
        <v>111</v>
      </c>
      <c r="F1795">
        <v>0.69893448359133248</v>
      </c>
      <c r="G1795">
        <v>0.7925641275114752</v>
      </c>
      <c r="H1795">
        <v>13079</v>
      </c>
      <c r="I1795">
        <v>0.70234457530769645</v>
      </c>
      <c r="J1795">
        <v>0.79852127103756587</v>
      </c>
      <c r="K1795">
        <v>3254</v>
      </c>
      <c r="L1795">
        <v>-3.4100916236639023E-3</v>
      </c>
      <c r="M1795">
        <v>-0.48789861798286438</v>
      </c>
      <c r="N1795">
        <v>32483</v>
      </c>
      <c r="O1795">
        <v>1.5619941055774689E-2</v>
      </c>
      <c r="P1795">
        <v>-2.3428607732057571E-2</v>
      </c>
      <c r="Q1795">
        <v>-1.3946991413831711E-2</v>
      </c>
      <c r="R1795">
        <v>-3.4100916236639023E-3</v>
      </c>
      <c r="S1795">
        <v>7.1255587972700596E-3</v>
      </c>
      <c r="T1795">
        <v>1.6608424484729767E-2</v>
      </c>
      <c r="U1795" t="s">
        <v>102</v>
      </c>
      <c r="V1795" t="s">
        <v>84</v>
      </c>
      <c r="W1795">
        <v>77.99969482421875</v>
      </c>
    </row>
    <row r="1796" spans="1:23" x14ac:dyDescent="0.25">
      <c r="A1796" s="48" t="str">
        <f t="shared" si="28"/>
        <v>42233Greater Bay Area4_10AllSingle</v>
      </c>
      <c r="B1796" t="s">
        <v>10</v>
      </c>
      <c r="C1796" s="35">
        <v>42233</v>
      </c>
      <c r="D1796">
        <v>10</v>
      </c>
      <c r="E1796" t="s">
        <v>111</v>
      </c>
      <c r="F1796">
        <v>0.69812068851863929</v>
      </c>
      <c r="G1796">
        <v>1.0092505134596861</v>
      </c>
      <c r="H1796">
        <v>13079</v>
      </c>
      <c r="I1796">
        <v>0.69573233120334388</v>
      </c>
      <c r="J1796">
        <v>1.0574327788661213</v>
      </c>
      <c r="K1796">
        <v>3254</v>
      </c>
      <c r="L1796">
        <v>2.3883574176579714E-3</v>
      </c>
      <c r="M1796">
        <v>0.34211239218711853</v>
      </c>
      <c r="N1796">
        <v>32483</v>
      </c>
      <c r="O1796">
        <v>2.0530637353658676E-2</v>
      </c>
      <c r="P1796">
        <v>-2.3923708125948906E-2</v>
      </c>
      <c r="Q1796">
        <v>-1.1461200192570686E-2</v>
      </c>
      <c r="R1796">
        <v>2.3883574176579714E-3</v>
      </c>
      <c r="S1796">
        <v>1.623627170920372E-2</v>
      </c>
      <c r="T1796">
        <v>2.8700422495603561E-2</v>
      </c>
      <c r="U1796" t="s">
        <v>18</v>
      </c>
      <c r="V1796" t="s">
        <v>84</v>
      </c>
      <c r="W1796">
        <v>82.596588134765625</v>
      </c>
    </row>
    <row r="1797" spans="1:23" x14ac:dyDescent="0.25">
      <c r="A1797" s="48" t="str">
        <f t="shared" si="28"/>
        <v>42233Greater Bay Area4_10SmartAC-onlySingle</v>
      </c>
      <c r="B1797" t="s">
        <v>10</v>
      </c>
      <c r="C1797" s="35">
        <v>42233</v>
      </c>
      <c r="D1797">
        <v>10</v>
      </c>
      <c r="E1797" t="s">
        <v>111</v>
      </c>
      <c r="F1797">
        <v>0.69812068851863929</v>
      </c>
      <c r="G1797">
        <v>1.0092505134596861</v>
      </c>
      <c r="H1797">
        <v>13079</v>
      </c>
      <c r="I1797">
        <v>0.69573233120334388</v>
      </c>
      <c r="J1797">
        <v>1.0574327788661213</v>
      </c>
      <c r="K1797">
        <v>3254</v>
      </c>
      <c r="L1797">
        <v>2.3883574176579714E-3</v>
      </c>
      <c r="M1797">
        <v>0.34211239218711853</v>
      </c>
      <c r="N1797">
        <v>32483</v>
      </c>
      <c r="O1797">
        <v>2.0530637353658676E-2</v>
      </c>
      <c r="P1797">
        <v>-2.3923708125948906E-2</v>
      </c>
      <c r="Q1797">
        <v>-1.1461200192570686E-2</v>
      </c>
      <c r="R1797">
        <v>2.3883574176579714E-3</v>
      </c>
      <c r="S1797">
        <v>1.623627170920372E-2</v>
      </c>
      <c r="T1797">
        <v>2.8700422495603561E-2</v>
      </c>
      <c r="U1797" t="s">
        <v>102</v>
      </c>
      <c r="V1797" t="s">
        <v>84</v>
      </c>
      <c r="W1797">
        <v>82.596588134765625</v>
      </c>
    </row>
    <row r="1798" spans="1:23" x14ac:dyDescent="0.25">
      <c r="A1798" s="48" t="str">
        <f t="shared" si="28"/>
        <v>42233Greater Bay Area4_11AllSingle</v>
      </c>
      <c r="B1798" t="s">
        <v>10</v>
      </c>
      <c r="C1798" s="35">
        <v>42233</v>
      </c>
      <c r="D1798">
        <v>11</v>
      </c>
      <c r="E1798" t="s">
        <v>111</v>
      </c>
      <c r="F1798">
        <v>0.77447074651293146</v>
      </c>
      <c r="G1798">
        <v>1.2707138231744024</v>
      </c>
      <c r="H1798">
        <v>13079</v>
      </c>
      <c r="I1798">
        <v>0.75842634849156543</v>
      </c>
      <c r="J1798">
        <v>1.3423950659555519</v>
      </c>
      <c r="K1798">
        <v>3254</v>
      </c>
      <c r="L1798">
        <v>1.604439876973629E-2</v>
      </c>
      <c r="M1798">
        <v>2.0716595649719238</v>
      </c>
      <c r="N1798">
        <v>32483</v>
      </c>
      <c r="O1798">
        <v>2.6023950427770615E-2</v>
      </c>
      <c r="P1798">
        <v>-1.7307896167039871E-2</v>
      </c>
      <c r="Q1798">
        <v>-1.5108376974239945E-3</v>
      </c>
      <c r="R1798">
        <v>1.604439876973629E-2</v>
      </c>
      <c r="S1798">
        <v>3.3597555011510849E-2</v>
      </c>
      <c r="T1798">
        <v>4.9396693706512451E-2</v>
      </c>
      <c r="U1798" t="s">
        <v>18</v>
      </c>
      <c r="V1798" t="s">
        <v>84</v>
      </c>
      <c r="W1798">
        <v>85.894096374511719</v>
      </c>
    </row>
    <row r="1799" spans="1:23" x14ac:dyDescent="0.25">
      <c r="A1799" s="48" t="str">
        <f t="shared" si="28"/>
        <v>42233Greater Bay Area4_11SmartAC-onlySingle</v>
      </c>
      <c r="B1799" t="s">
        <v>10</v>
      </c>
      <c r="C1799" s="35">
        <v>42233</v>
      </c>
      <c r="D1799">
        <v>11</v>
      </c>
      <c r="E1799" t="s">
        <v>111</v>
      </c>
      <c r="F1799">
        <v>0.77447074651293146</v>
      </c>
      <c r="G1799">
        <v>1.2707138231744024</v>
      </c>
      <c r="H1799">
        <v>13079</v>
      </c>
      <c r="I1799">
        <v>0.75842634849156543</v>
      </c>
      <c r="J1799">
        <v>1.3423950659555519</v>
      </c>
      <c r="K1799">
        <v>3254</v>
      </c>
      <c r="L1799">
        <v>1.604439876973629E-2</v>
      </c>
      <c r="M1799">
        <v>2.0716595649719238</v>
      </c>
      <c r="N1799">
        <v>32483</v>
      </c>
      <c r="O1799">
        <v>2.6023950427770615E-2</v>
      </c>
      <c r="P1799">
        <v>-1.7307896167039871E-2</v>
      </c>
      <c r="Q1799">
        <v>-1.5108376974239945E-3</v>
      </c>
      <c r="R1799">
        <v>1.604439876973629E-2</v>
      </c>
      <c r="S1799">
        <v>3.3597555011510849E-2</v>
      </c>
      <c r="T1799">
        <v>4.9396693706512451E-2</v>
      </c>
      <c r="U1799" t="s">
        <v>102</v>
      </c>
      <c r="V1799" t="s">
        <v>84</v>
      </c>
      <c r="W1799">
        <v>85.894096374511719</v>
      </c>
    </row>
    <row r="1800" spans="1:23" x14ac:dyDescent="0.25">
      <c r="A1800" s="48" t="str">
        <f t="shared" si="28"/>
        <v>42233Greater Bay Area4_12AllSingle</v>
      </c>
      <c r="B1800" t="s">
        <v>10</v>
      </c>
      <c r="C1800" s="35">
        <v>42233</v>
      </c>
      <c r="D1800">
        <v>12</v>
      </c>
      <c r="E1800" t="s">
        <v>111</v>
      </c>
      <c r="F1800">
        <v>0.95454871749300074</v>
      </c>
      <c r="G1800">
        <v>1.5344961679739713</v>
      </c>
      <c r="H1800">
        <v>13079</v>
      </c>
      <c r="I1800">
        <v>0.9464306882359016</v>
      </c>
      <c r="J1800">
        <v>1.5720174630754455</v>
      </c>
      <c r="K1800">
        <v>3254</v>
      </c>
      <c r="L1800">
        <v>8.1180296838283539E-3</v>
      </c>
      <c r="M1800">
        <v>0.85045731067657471</v>
      </c>
      <c r="N1800">
        <v>32483</v>
      </c>
      <c r="O1800">
        <v>3.0650964006781578E-2</v>
      </c>
      <c r="P1800">
        <v>-3.1164245679974556E-2</v>
      </c>
      <c r="Q1800">
        <v>-1.2558497488498688E-2</v>
      </c>
      <c r="R1800">
        <v>8.1180296838283539E-3</v>
      </c>
      <c r="S1800">
        <v>2.8792105615139008E-2</v>
      </c>
      <c r="T1800">
        <v>4.7400306910276413E-2</v>
      </c>
      <c r="U1800" t="s">
        <v>18</v>
      </c>
      <c r="V1800" t="s">
        <v>84</v>
      </c>
      <c r="W1800">
        <v>89.4874267578125</v>
      </c>
    </row>
    <row r="1801" spans="1:23" x14ac:dyDescent="0.25">
      <c r="A1801" s="48" t="str">
        <f t="shared" si="28"/>
        <v>42233Greater Bay Area4_12SmartAC-onlySingle</v>
      </c>
      <c r="B1801" t="s">
        <v>10</v>
      </c>
      <c r="C1801" s="35">
        <v>42233</v>
      </c>
      <c r="D1801">
        <v>12</v>
      </c>
      <c r="E1801" t="s">
        <v>111</v>
      </c>
      <c r="F1801">
        <v>0.95454871749300074</v>
      </c>
      <c r="G1801">
        <v>1.5344961679739713</v>
      </c>
      <c r="H1801">
        <v>13079</v>
      </c>
      <c r="I1801">
        <v>0.9464306882359016</v>
      </c>
      <c r="J1801">
        <v>1.5720174630754455</v>
      </c>
      <c r="K1801">
        <v>3254</v>
      </c>
      <c r="L1801">
        <v>8.1180296838283539E-3</v>
      </c>
      <c r="M1801">
        <v>0.85045731067657471</v>
      </c>
      <c r="N1801">
        <v>32483</v>
      </c>
      <c r="O1801">
        <v>3.0650964006781578E-2</v>
      </c>
      <c r="P1801">
        <v>-3.1164245679974556E-2</v>
      </c>
      <c r="Q1801">
        <v>-1.2558497488498688E-2</v>
      </c>
      <c r="R1801">
        <v>8.1180296838283539E-3</v>
      </c>
      <c r="S1801">
        <v>2.8792105615139008E-2</v>
      </c>
      <c r="T1801">
        <v>4.7400306910276413E-2</v>
      </c>
      <c r="U1801" t="s">
        <v>102</v>
      </c>
      <c r="V1801" t="s">
        <v>84</v>
      </c>
      <c r="W1801">
        <v>89.4874267578125</v>
      </c>
    </row>
    <row r="1802" spans="1:23" x14ac:dyDescent="0.25">
      <c r="A1802" s="48" t="str">
        <f t="shared" si="28"/>
        <v>42233Greater Bay Area4_13AllSingle</v>
      </c>
      <c r="B1802" t="s">
        <v>10</v>
      </c>
      <c r="C1802" s="35">
        <v>42233</v>
      </c>
      <c r="D1802">
        <v>13</v>
      </c>
      <c r="E1802" t="s">
        <v>111</v>
      </c>
      <c r="F1802">
        <v>1.2116181235200021</v>
      </c>
      <c r="G1802">
        <v>1.7468405654242671</v>
      </c>
      <c r="H1802">
        <v>13079</v>
      </c>
      <c r="I1802">
        <v>1.1289371046587926</v>
      </c>
      <c r="J1802">
        <v>1.7603981333354388</v>
      </c>
      <c r="K1802">
        <v>3254</v>
      </c>
      <c r="L1802">
        <v>8.2681022584438324E-2</v>
      </c>
      <c r="M1802">
        <v>6.8240165710449219</v>
      </c>
      <c r="N1802">
        <v>32483</v>
      </c>
      <c r="O1802">
        <v>3.4433647990226746E-2</v>
      </c>
      <c r="P1802">
        <v>3.8550861179828644E-2</v>
      </c>
      <c r="Q1802">
        <v>5.945277214050293E-2</v>
      </c>
      <c r="R1802">
        <v>8.2681022584438324E-2</v>
      </c>
      <c r="S1802">
        <v>0.10590651631355286</v>
      </c>
      <c r="T1802">
        <v>0.1268111914396286</v>
      </c>
      <c r="U1802" t="s">
        <v>18</v>
      </c>
      <c r="V1802" t="s">
        <v>84</v>
      </c>
      <c r="W1802">
        <v>92.376014709472656</v>
      </c>
    </row>
    <row r="1803" spans="1:23" x14ac:dyDescent="0.25">
      <c r="A1803" s="48" t="str">
        <f t="shared" si="28"/>
        <v>42233Greater Bay Area4_13SmartAC-onlySingle</v>
      </c>
      <c r="B1803" t="s">
        <v>10</v>
      </c>
      <c r="C1803" s="35">
        <v>42233</v>
      </c>
      <c r="D1803">
        <v>13</v>
      </c>
      <c r="E1803" t="s">
        <v>111</v>
      </c>
      <c r="F1803">
        <v>1.2116181235200021</v>
      </c>
      <c r="G1803">
        <v>1.7468405654242671</v>
      </c>
      <c r="H1803">
        <v>13079</v>
      </c>
      <c r="I1803">
        <v>1.1289371046587926</v>
      </c>
      <c r="J1803">
        <v>1.7603981333354388</v>
      </c>
      <c r="K1803">
        <v>3254</v>
      </c>
      <c r="L1803">
        <v>8.2681022584438324E-2</v>
      </c>
      <c r="M1803">
        <v>6.8240165710449219</v>
      </c>
      <c r="N1803">
        <v>32483</v>
      </c>
      <c r="O1803">
        <v>3.4433647990226746E-2</v>
      </c>
      <c r="P1803">
        <v>3.8550861179828644E-2</v>
      </c>
      <c r="Q1803">
        <v>5.945277214050293E-2</v>
      </c>
      <c r="R1803">
        <v>8.2681022584438324E-2</v>
      </c>
      <c r="S1803">
        <v>0.10590651631355286</v>
      </c>
      <c r="T1803">
        <v>0.1268111914396286</v>
      </c>
      <c r="U1803" t="s">
        <v>102</v>
      </c>
      <c r="V1803" t="s">
        <v>84</v>
      </c>
      <c r="W1803">
        <v>92.376014709472656</v>
      </c>
    </row>
    <row r="1804" spans="1:23" x14ac:dyDescent="0.25">
      <c r="A1804" s="48" t="str">
        <f t="shared" si="28"/>
        <v>42233Greater Bay Area4_14AllSingle</v>
      </c>
      <c r="B1804" t="s">
        <v>10</v>
      </c>
      <c r="C1804" s="35">
        <v>42233</v>
      </c>
      <c r="D1804">
        <v>14</v>
      </c>
      <c r="E1804" t="s">
        <v>111</v>
      </c>
      <c r="F1804">
        <v>1.5367194872092826</v>
      </c>
      <c r="G1804">
        <v>1.9481922120324988</v>
      </c>
      <c r="H1804">
        <v>13079</v>
      </c>
      <c r="I1804">
        <v>1.2255662123247875</v>
      </c>
      <c r="J1804">
        <v>1.696150950046182</v>
      </c>
      <c r="K1804">
        <v>3254</v>
      </c>
      <c r="L1804">
        <v>0.31115326285362244</v>
      </c>
      <c r="M1804">
        <v>20.247890472412109</v>
      </c>
      <c r="N1804">
        <v>32483</v>
      </c>
      <c r="O1804">
        <v>3.4268278628587723E-2</v>
      </c>
      <c r="P1804">
        <v>0.26723504066467285</v>
      </c>
      <c r="Q1804">
        <v>0.28803655505180359</v>
      </c>
      <c r="R1804">
        <v>0.31115326285362244</v>
      </c>
      <c r="S1804">
        <v>0.33426722884178162</v>
      </c>
      <c r="T1804">
        <v>0.35507148504257202</v>
      </c>
      <c r="U1804" t="s">
        <v>18</v>
      </c>
      <c r="V1804" t="s">
        <v>84</v>
      </c>
      <c r="W1804">
        <v>95.072715759277344</v>
      </c>
    </row>
    <row r="1805" spans="1:23" x14ac:dyDescent="0.25">
      <c r="A1805" s="48" t="str">
        <f t="shared" si="28"/>
        <v>42233Greater Bay Area4_14SmartAC-onlySingle</v>
      </c>
      <c r="B1805" t="s">
        <v>10</v>
      </c>
      <c r="C1805" s="35">
        <v>42233</v>
      </c>
      <c r="D1805">
        <v>14</v>
      </c>
      <c r="E1805" t="s">
        <v>111</v>
      </c>
      <c r="F1805">
        <v>1.5367194872092826</v>
      </c>
      <c r="G1805">
        <v>1.9481922120324988</v>
      </c>
      <c r="H1805">
        <v>13079</v>
      </c>
      <c r="I1805">
        <v>1.2255662123247875</v>
      </c>
      <c r="J1805">
        <v>1.696150950046182</v>
      </c>
      <c r="K1805">
        <v>3254</v>
      </c>
      <c r="L1805">
        <v>0.31115326285362244</v>
      </c>
      <c r="M1805">
        <v>20.247890472412109</v>
      </c>
      <c r="N1805">
        <v>32483</v>
      </c>
      <c r="O1805">
        <v>3.4268278628587723E-2</v>
      </c>
      <c r="P1805">
        <v>0.26723504066467285</v>
      </c>
      <c r="Q1805">
        <v>0.28803655505180359</v>
      </c>
      <c r="R1805">
        <v>0.31115326285362244</v>
      </c>
      <c r="S1805">
        <v>0.33426722884178162</v>
      </c>
      <c r="T1805">
        <v>0.35507148504257202</v>
      </c>
      <c r="U1805" t="s">
        <v>102</v>
      </c>
      <c r="V1805" t="s">
        <v>84</v>
      </c>
      <c r="W1805">
        <v>95.072715759277344</v>
      </c>
    </row>
    <row r="1806" spans="1:23" x14ac:dyDescent="0.25">
      <c r="A1806" s="48" t="str">
        <f t="shared" si="28"/>
        <v>42233Greater Bay Area4_15AllSingle</v>
      </c>
      <c r="B1806" t="s">
        <v>10</v>
      </c>
      <c r="C1806" s="35">
        <v>42233</v>
      </c>
      <c r="D1806">
        <v>15</v>
      </c>
      <c r="E1806" t="s">
        <v>111</v>
      </c>
      <c r="F1806">
        <v>1.859505360568062</v>
      </c>
      <c r="G1806">
        <v>2.069055957783323</v>
      </c>
      <c r="H1806">
        <v>13079</v>
      </c>
      <c r="I1806">
        <v>1.9522807815852945</v>
      </c>
      <c r="J1806">
        <v>2.1399497373355274</v>
      </c>
      <c r="K1806">
        <v>3254</v>
      </c>
      <c r="L1806">
        <v>-9.2775419354438782E-2</v>
      </c>
      <c r="M1806">
        <v>-4.9892525672912598</v>
      </c>
      <c r="N1806">
        <v>32483</v>
      </c>
      <c r="O1806">
        <v>4.1648857295513153E-2</v>
      </c>
      <c r="P1806">
        <v>-0.14615260064601898</v>
      </c>
      <c r="Q1806">
        <v>-0.12087090313434601</v>
      </c>
      <c r="R1806">
        <v>-9.2775419354438782E-2</v>
      </c>
      <c r="S1806">
        <v>-6.468326598405838E-2</v>
      </c>
      <c r="T1806">
        <v>-3.9398245513439178E-2</v>
      </c>
      <c r="U1806" t="s">
        <v>18</v>
      </c>
      <c r="V1806" t="s">
        <v>84</v>
      </c>
      <c r="W1806">
        <v>96.149620056152344</v>
      </c>
    </row>
    <row r="1807" spans="1:23" x14ac:dyDescent="0.25">
      <c r="A1807" s="48" t="str">
        <f t="shared" si="28"/>
        <v>42233Greater Bay Area4_15SmartAC-onlySingle</v>
      </c>
      <c r="B1807" t="s">
        <v>10</v>
      </c>
      <c r="C1807" s="35">
        <v>42233</v>
      </c>
      <c r="D1807">
        <v>15</v>
      </c>
      <c r="E1807" t="s">
        <v>111</v>
      </c>
      <c r="F1807">
        <v>1.859505360568062</v>
      </c>
      <c r="G1807">
        <v>2.069055957783323</v>
      </c>
      <c r="H1807">
        <v>13079</v>
      </c>
      <c r="I1807">
        <v>1.9522807815852945</v>
      </c>
      <c r="J1807">
        <v>2.1399497373355274</v>
      </c>
      <c r="K1807">
        <v>3254</v>
      </c>
      <c r="L1807">
        <v>-9.2775419354438782E-2</v>
      </c>
      <c r="M1807">
        <v>-4.9892525672912598</v>
      </c>
      <c r="N1807">
        <v>32483</v>
      </c>
      <c r="O1807">
        <v>4.1648857295513153E-2</v>
      </c>
      <c r="P1807">
        <v>-0.14615260064601898</v>
      </c>
      <c r="Q1807">
        <v>-0.12087090313434601</v>
      </c>
      <c r="R1807">
        <v>-9.2775419354438782E-2</v>
      </c>
      <c r="S1807">
        <v>-6.468326598405838E-2</v>
      </c>
      <c r="T1807">
        <v>-3.9398245513439178E-2</v>
      </c>
      <c r="U1807" t="s">
        <v>102</v>
      </c>
      <c r="V1807" t="s">
        <v>84</v>
      </c>
      <c r="W1807">
        <v>96.149620056152344</v>
      </c>
    </row>
    <row r="1808" spans="1:23" x14ac:dyDescent="0.25">
      <c r="A1808" s="48" t="str">
        <f t="shared" si="28"/>
        <v>42233Greater Bay Area4_16AllSingle</v>
      </c>
      <c r="B1808" t="s">
        <v>10</v>
      </c>
      <c r="C1808" s="35">
        <v>42233</v>
      </c>
      <c r="D1808">
        <v>16</v>
      </c>
      <c r="E1808" t="s">
        <v>111</v>
      </c>
      <c r="F1808">
        <v>2.1793903720342476</v>
      </c>
      <c r="G1808">
        <v>2.1225864193638819</v>
      </c>
      <c r="H1808">
        <v>13079</v>
      </c>
      <c r="I1808">
        <v>2.2756709854157591</v>
      </c>
      <c r="J1808">
        <v>2.1812017990946475</v>
      </c>
      <c r="K1808">
        <v>3254</v>
      </c>
      <c r="L1808">
        <v>-9.6280612051486969E-2</v>
      </c>
      <c r="M1808">
        <v>-4.4177775382995605</v>
      </c>
      <c r="N1808">
        <v>32483</v>
      </c>
      <c r="O1808">
        <v>4.2503692209720612E-2</v>
      </c>
      <c r="P1808">
        <v>-0.15075334906578064</v>
      </c>
      <c r="Q1808">
        <v>-0.12495275586843491</v>
      </c>
      <c r="R1808">
        <v>-9.6280612051486969E-2</v>
      </c>
      <c r="S1808">
        <v>-6.7611873149871826E-2</v>
      </c>
      <c r="T1808">
        <v>-4.1807878762483597E-2</v>
      </c>
      <c r="U1808" t="s">
        <v>18</v>
      </c>
      <c r="V1808" t="s">
        <v>84</v>
      </c>
      <c r="W1808">
        <v>96.087120056152344</v>
      </c>
    </row>
    <row r="1809" spans="1:23" x14ac:dyDescent="0.25">
      <c r="A1809" s="48" t="str">
        <f t="shared" si="28"/>
        <v>42233Greater Bay Area4_16SmartAC-onlySingle</v>
      </c>
      <c r="B1809" t="s">
        <v>10</v>
      </c>
      <c r="C1809" s="35">
        <v>42233</v>
      </c>
      <c r="D1809">
        <v>16</v>
      </c>
      <c r="E1809" t="s">
        <v>111</v>
      </c>
      <c r="F1809">
        <v>2.1793903720342476</v>
      </c>
      <c r="G1809">
        <v>2.1225864193638819</v>
      </c>
      <c r="H1809">
        <v>13079</v>
      </c>
      <c r="I1809">
        <v>2.2756709854157591</v>
      </c>
      <c r="J1809">
        <v>2.1812017990946475</v>
      </c>
      <c r="K1809">
        <v>3254</v>
      </c>
      <c r="L1809">
        <v>-9.6280612051486969E-2</v>
      </c>
      <c r="M1809">
        <v>-4.4177775382995605</v>
      </c>
      <c r="N1809">
        <v>32483</v>
      </c>
      <c r="O1809">
        <v>4.2503692209720612E-2</v>
      </c>
      <c r="P1809">
        <v>-0.15075334906578064</v>
      </c>
      <c r="Q1809">
        <v>-0.12495275586843491</v>
      </c>
      <c r="R1809">
        <v>-9.6280612051486969E-2</v>
      </c>
      <c r="S1809">
        <v>-6.7611873149871826E-2</v>
      </c>
      <c r="T1809">
        <v>-4.1807878762483597E-2</v>
      </c>
      <c r="U1809" t="s">
        <v>102</v>
      </c>
      <c r="V1809" t="s">
        <v>84</v>
      </c>
      <c r="W1809">
        <v>96.087120056152344</v>
      </c>
    </row>
    <row r="1810" spans="1:23" x14ac:dyDescent="0.25">
      <c r="A1810" s="48" t="str">
        <f t="shared" si="28"/>
        <v>42233Greater Bay Area4_17AllSingle</v>
      </c>
      <c r="B1810" t="s">
        <v>10</v>
      </c>
      <c r="C1810" s="35">
        <v>42233</v>
      </c>
      <c r="D1810">
        <v>17</v>
      </c>
      <c r="E1810" t="s">
        <v>111</v>
      </c>
      <c r="F1810">
        <v>2.460517669192313</v>
      </c>
      <c r="G1810">
        <v>2.111610810734097</v>
      </c>
      <c r="H1810">
        <v>13079</v>
      </c>
      <c r="I1810">
        <v>2.541426410364513</v>
      </c>
      <c r="J1810">
        <v>2.1420227004060233</v>
      </c>
      <c r="K1810">
        <v>3254</v>
      </c>
      <c r="L1810">
        <v>-8.0908738076686859E-2</v>
      </c>
      <c r="M1810">
        <v>-3.2882812023162842</v>
      </c>
      <c r="N1810">
        <v>32483</v>
      </c>
      <c r="O1810">
        <v>4.1844449937343597E-2</v>
      </c>
      <c r="P1810">
        <v>-0.13453657925128937</v>
      </c>
      <c r="Q1810">
        <v>-0.10913616418838501</v>
      </c>
      <c r="R1810">
        <v>-8.0908738076686859E-2</v>
      </c>
      <c r="S1810">
        <v>-5.2684657275676727E-2</v>
      </c>
      <c r="T1810">
        <v>-2.7280891314148903E-2</v>
      </c>
      <c r="U1810" t="s">
        <v>18</v>
      </c>
      <c r="V1810" t="s">
        <v>84</v>
      </c>
      <c r="W1810">
        <v>93.571098327636719</v>
      </c>
    </row>
    <row r="1811" spans="1:23" x14ac:dyDescent="0.25">
      <c r="A1811" s="48" t="str">
        <f t="shared" si="28"/>
        <v>42233Greater Bay Area4_17SmartAC-onlySingle</v>
      </c>
      <c r="B1811" t="s">
        <v>10</v>
      </c>
      <c r="C1811" s="35">
        <v>42233</v>
      </c>
      <c r="D1811">
        <v>17</v>
      </c>
      <c r="E1811" t="s">
        <v>111</v>
      </c>
      <c r="F1811">
        <v>2.460517669192313</v>
      </c>
      <c r="G1811">
        <v>2.111610810734097</v>
      </c>
      <c r="H1811">
        <v>13079</v>
      </c>
      <c r="I1811">
        <v>2.541426410364513</v>
      </c>
      <c r="J1811">
        <v>2.1420227004060233</v>
      </c>
      <c r="K1811">
        <v>3254</v>
      </c>
      <c r="L1811">
        <v>-8.0908738076686859E-2</v>
      </c>
      <c r="M1811">
        <v>-3.2882812023162842</v>
      </c>
      <c r="N1811">
        <v>32483</v>
      </c>
      <c r="O1811">
        <v>4.1844449937343597E-2</v>
      </c>
      <c r="P1811">
        <v>-0.13453657925128937</v>
      </c>
      <c r="Q1811">
        <v>-0.10913616418838501</v>
      </c>
      <c r="R1811">
        <v>-8.0908738076686859E-2</v>
      </c>
      <c r="S1811">
        <v>-5.2684657275676727E-2</v>
      </c>
      <c r="T1811">
        <v>-2.7280891314148903E-2</v>
      </c>
      <c r="U1811" t="s">
        <v>102</v>
      </c>
      <c r="V1811" t="s">
        <v>84</v>
      </c>
      <c r="W1811">
        <v>93.571098327636719</v>
      </c>
    </row>
    <row r="1812" spans="1:23" x14ac:dyDescent="0.25">
      <c r="A1812" s="48" t="str">
        <f t="shared" si="28"/>
        <v>42233Greater Bay Area4_18AllSingle</v>
      </c>
      <c r="B1812" t="s">
        <v>10</v>
      </c>
      <c r="C1812" s="35">
        <v>42233</v>
      </c>
      <c r="D1812">
        <v>18</v>
      </c>
      <c r="E1812" t="s">
        <v>111</v>
      </c>
      <c r="F1812">
        <v>2.6774431566413694</v>
      </c>
      <c r="G1812">
        <v>2.0641317028767099</v>
      </c>
      <c r="H1812">
        <v>13079</v>
      </c>
      <c r="I1812">
        <v>2.7403318349770527</v>
      </c>
      <c r="J1812">
        <v>2.0848441627416068</v>
      </c>
      <c r="K1812">
        <v>3254</v>
      </c>
      <c r="L1812">
        <v>-6.2888681888580322E-2</v>
      </c>
      <c r="M1812">
        <v>-2.3488333225250244</v>
      </c>
      <c r="N1812">
        <v>32483</v>
      </c>
      <c r="O1812">
        <v>4.0761817246675491E-2</v>
      </c>
      <c r="P1812">
        <v>-0.1151290237903595</v>
      </c>
      <c r="Q1812">
        <v>-9.0385787189006805E-2</v>
      </c>
      <c r="R1812">
        <v>-6.2888681888580322E-2</v>
      </c>
      <c r="S1812">
        <v>-3.5394836217164993E-2</v>
      </c>
      <c r="T1812">
        <v>-1.0648337192833424E-2</v>
      </c>
      <c r="U1812" t="s">
        <v>18</v>
      </c>
      <c r="V1812" t="s">
        <v>84</v>
      </c>
      <c r="W1812">
        <v>89.829322814941406</v>
      </c>
    </row>
    <row r="1813" spans="1:23" x14ac:dyDescent="0.25">
      <c r="A1813" s="48" t="str">
        <f t="shared" si="28"/>
        <v>42233Greater Bay Area4_18SmartAC-onlySingle</v>
      </c>
      <c r="B1813" t="s">
        <v>10</v>
      </c>
      <c r="C1813" s="35">
        <v>42233</v>
      </c>
      <c r="D1813">
        <v>18</v>
      </c>
      <c r="E1813" t="s">
        <v>111</v>
      </c>
      <c r="F1813">
        <v>2.6774431566413694</v>
      </c>
      <c r="G1813">
        <v>2.0641317028767099</v>
      </c>
      <c r="H1813">
        <v>13079</v>
      </c>
      <c r="I1813">
        <v>2.7403318349770527</v>
      </c>
      <c r="J1813">
        <v>2.0848441627416068</v>
      </c>
      <c r="K1813">
        <v>3254</v>
      </c>
      <c r="L1813">
        <v>-6.2888681888580322E-2</v>
      </c>
      <c r="M1813">
        <v>-2.3488333225250244</v>
      </c>
      <c r="N1813">
        <v>32483</v>
      </c>
      <c r="O1813">
        <v>4.0761817246675491E-2</v>
      </c>
      <c r="P1813">
        <v>-0.1151290237903595</v>
      </c>
      <c r="Q1813">
        <v>-9.0385787189006805E-2</v>
      </c>
      <c r="R1813">
        <v>-6.2888681888580322E-2</v>
      </c>
      <c r="S1813">
        <v>-3.5394836217164993E-2</v>
      </c>
      <c r="T1813">
        <v>-1.0648337192833424E-2</v>
      </c>
      <c r="U1813" t="s">
        <v>102</v>
      </c>
      <c r="V1813" t="s">
        <v>84</v>
      </c>
      <c r="W1813">
        <v>89.829322814941406</v>
      </c>
    </row>
    <row r="1814" spans="1:23" x14ac:dyDescent="0.25">
      <c r="A1814" s="48" t="str">
        <f t="shared" si="28"/>
        <v>42233Greater Bay Area4_19AllSingle</v>
      </c>
      <c r="B1814" t="s">
        <v>10</v>
      </c>
      <c r="C1814" s="35">
        <v>42233</v>
      </c>
      <c r="D1814">
        <v>19</v>
      </c>
      <c r="E1814" t="s">
        <v>111</v>
      </c>
      <c r="F1814">
        <v>2.7185032120743653</v>
      </c>
      <c r="G1814">
        <v>1.9805110083171285</v>
      </c>
      <c r="H1814">
        <v>13079</v>
      </c>
      <c r="I1814">
        <v>2.8180953497734307</v>
      </c>
      <c r="J1814">
        <v>2.0509857990764737</v>
      </c>
      <c r="K1814">
        <v>3254</v>
      </c>
      <c r="L1814">
        <v>-9.9592134356498718E-2</v>
      </c>
      <c r="M1814">
        <v>-3.6634917259216309</v>
      </c>
      <c r="N1814">
        <v>32483</v>
      </c>
      <c r="O1814">
        <v>3.9907798171043396E-2</v>
      </c>
      <c r="P1814">
        <v>-0.15073797106742859</v>
      </c>
      <c r="Q1814">
        <v>-0.12651313841342926</v>
      </c>
      <c r="R1814">
        <v>-9.9592134356498718E-2</v>
      </c>
      <c r="S1814">
        <v>-7.2674326598644257E-2</v>
      </c>
      <c r="T1814">
        <v>-4.8446301370859146E-2</v>
      </c>
      <c r="U1814" t="s">
        <v>18</v>
      </c>
      <c r="V1814" t="s">
        <v>84</v>
      </c>
      <c r="W1814">
        <v>84.351570129394531</v>
      </c>
    </row>
    <row r="1815" spans="1:23" x14ac:dyDescent="0.25">
      <c r="A1815" s="48" t="str">
        <f t="shared" si="28"/>
        <v>42233Greater Bay Area4_19SmartAC-onlySingle</v>
      </c>
      <c r="B1815" t="s">
        <v>10</v>
      </c>
      <c r="C1815" s="35">
        <v>42233</v>
      </c>
      <c r="D1815">
        <v>19</v>
      </c>
      <c r="E1815" t="s">
        <v>111</v>
      </c>
      <c r="F1815">
        <v>2.7185032120743653</v>
      </c>
      <c r="G1815">
        <v>1.9805110083171285</v>
      </c>
      <c r="H1815">
        <v>13079</v>
      </c>
      <c r="I1815">
        <v>2.8180953497734307</v>
      </c>
      <c r="J1815">
        <v>2.0509857990764737</v>
      </c>
      <c r="K1815">
        <v>3254</v>
      </c>
      <c r="L1815">
        <v>-9.9592134356498718E-2</v>
      </c>
      <c r="M1815">
        <v>-3.6634917259216309</v>
      </c>
      <c r="N1815">
        <v>32483</v>
      </c>
      <c r="O1815">
        <v>3.9907798171043396E-2</v>
      </c>
      <c r="P1815">
        <v>-0.15073797106742859</v>
      </c>
      <c r="Q1815">
        <v>-0.12651313841342926</v>
      </c>
      <c r="R1815">
        <v>-9.9592134356498718E-2</v>
      </c>
      <c r="S1815">
        <v>-7.2674326598644257E-2</v>
      </c>
      <c r="T1815">
        <v>-4.8446301370859146E-2</v>
      </c>
      <c r="U1815" t="s">
        <v>102</v>
      </c>
      <c r="V1815" t="s">
        <v>84</v>
      </c>
      <c r="W1815">
        <v>84.351570129394531</v>
      </c>
    </row>
    <row r="1816" spans="1:23" x14ac:dyDescent="0.25">
      <c r="A1816" s="48" t="str">
        <f t="shared" si="28"/>
        <v>42233Greater Bay Area4_20AllSingle</v>
      </c>
      <c r="B1816" t="s">
        <v>10</v>
      </c>
      <c r="C1816" s="35">
        <v>42233</v>
      </c>
      <c r="D1816">
        <v>20</v>
      </c>
      <c r="E1816" t="s">
        <v>111</v>
      </c>
      <c r="F1816">
        <v>2.4795894400244172</v>
      </c>
      <c r="G1816">
        <v>1.8597986664934401</v>
      </c>
      <c r="H1816">
        <v>13079</v>
      </c>
      <c r="I1816">
        <v>2.5642897402298357</v>
      </c>
      <c r="J1816">
        <v>1.9080737569785633</v>
      </c>
      <c r="K1816">
        <v>3254</v>
      </c>
      <c r="L1816">
        <v>-8.4700301289558411E-2</v>
      </c>
      <c r="M1816">
        <v>-3.4159002304077148</v>
      </c>
      <c r="N1816">
        <v>32483</v>
      </c>
      <c r="O1816">
        <v>3.7192884832620621E-2</v>
      </c>
      <c r="P1816">
        <v>-0.13236670196056366</v>
      </c>
      <c r="Q1816">
        <v>-0.10978987812995911</v>
      </c>
      <c r="R1816">
        <v>-8.4700301289558411E-2</v>
      </c>
      <c r="S1816">
        <v>-5.9613700956106186E-2</v>
      </c>
      <c r="T1816">
        <v>-3.7033900618553162E-2</v>
      </c>
      <c r="U1816" t="s">
        <v>18</v>
      </c>
      <c r="V1816" t="s">
        <v>84</v>
      </c>
      <c r="W1816">
        <v>78.060188293457031</v>
      </c>
    </row>
    <row r="1817" spans="1:23" x14ac:dyDescent="0.25">
      <c r="A1817" s="48" t="str">
        <f t="shared" si="28"/>
        <v>42233Greater Bay Area4_20SmartAC-onlySingle</v>
      </c>
      <c r="B1817" t="s">
        <v>10</v>
      </c>
      <c r="C1817" s="35">
        <v>42233</v>
      </c>
      <c r="D1817">
        <v>20</v>
      </c>
      <c r="E1817" t="s">
        <v>111</v>
      </c>
      <c r="F1817">
        <v>2.4795894400244172</v>
      </c>
      <c r="G1817">
        <v>1.8597986664934401</v>
      </c>
      <c r="H1817">
        <v>13079</v>
      </c>
      <c r="I1817">
        <v>2.5642897402298357</v>
      </c>
      <c r="J1817">
        <v>1.9080737569785633</v>
      </c>
      <c r="K1817">
        <v>3254</v>
      </c>
      <c r="L1817">
        <v>-8.4700301289558411E-2</v>
      </c>
      <c r="M1817">
        <v>-3.4159002304077148</v>
      </c>
      <c r="N1817">
        <v>32483</v>
      </c>
      <c r="O1817">
        <v>3.7192884832620621E-2</v>
      </c>
      <c r="P1817">
        <v>-0.13236670196056366</v>
      </c>
      <c r="Q1817">
        <v>-0.10978987812995911</v>
      </c>
      <c r="R1817">
        <v>-8.4700301289558411E-2</v>
      </c>
      <c r="S1817">
        <v>-5.9613700956106186E-2</v>
      </c>
      <c r="T1817">
        <v>-3.7033900618553162E-2</v>
      </c>
      <c r="U1817" t="s">
        <v>102</v>
      </c>
      <c r="V1817" t="s">
        <v>84</v>
      </c>
      <c r="W1817">
        <v>78.060188293457031</v>
      </c>
    </row>
    <row r="1818" spans="1:23" x14ac:dyDescent="0.25">
      <c r="A1818" s="48" t="str">
        <f t="shared" si="28"/>
        <v>42233Greater Bay Area4_21AllSingle</v>
      </c>
      <c r="B1818" t="s">
        <v>10</v>
      </c>
      <c r="C1818" s="35">
        <v>42233</v>
      </c>
      <c r="D1818">
        <v>21</v>
      </c>
      <c r="E1818" t="s">
        <v>111</v>
      </c>
      <c r="F1818">
        <v>2.1582629283751436</v>
      </c>
      <c r="G1818">
        <v>1.688702693515318</v>
      </c>
      <c r="H1818">
        <v>13079</v>
      </c>
      <c r="I1818">
        <v>2.2161771542266284</v>
      </c>
      <c r="J1818">
        <v>1.695626190120024</v>
      </c>
      <c r="K1818">
        <v>3254</v>
      </c>
      <c r="L1818">
        <v>-5.7914227247238159E-2</v>
      </c>
      <c r="M1818">
        <v>-2.6833720207214355</v>
      </c>
      <c r="N1818">
        <v>32483</v>
      </c>
      <c r="O1818">
        <v>3.31905297935009E-2</v>
      </c>
      <c r="P1818">
        <v>-0.10045120865106583</v>
      </c>
      <c r="Q1818">
        <v>-8.0303892493247986E-2</v>
      </c>
      <c r="R1818">
        <v>-5.7914227247238159E-2</v>
      </c>
      <c r="S1818">
        <v>-3.5527214407920837E-2</v>
      </c>
      <c r="T1818">
        <v>-1.5377243980765343E-2</v>
      </c>
      <c r="U1818" t="s">
        <v>18</v>
      </c>
      <c r="V1818" t="s">
        <v>84</v>
      </c>
      <c r="W1818">
        <v>74.114585876464844</v>
      </c>
    </row>
    <row r="1819" spans="1:23" x14ac:dyDescent="0.25">
      <c r="A1819" s="48" t="str">
        <f t="shared" si="28"/>
        <v>42233Greater Bay Area4_21SmartAC-onlySingle</v>
      </c>
      <c r="B1819" t="s">
        <v>10</v>
      </c>
      <c r="C1819" s="35">
        <v>42233</v>
      </c>
      <c r="D1819">
        <v>21</v>
      </c>
      <c r="E1819" t="s">
        <v>111</v>
      </c>
      <c r="F1819">
        <v>2.1582629283751436</v>
      </c>
      <c r="G1819">
        <v>1.688702693515318</v>
      </c>
      <c r="H1819">
        <v>13079</v>
      </c>
      <c r="I1819">
        <v>2.2161771542266284</v>
      </c>
      <c r="J1819">
        <v>1.695626190120024</v>
      </c>
      <c r="K1819">
        <v>3254</v>
      </c>
      <c r="L1819">
        <v>-5.7914227247238159E-2</v>
      </c>
      <c r="M1819">
        <v>-2.6833720207214355</v>
      </c>
      <c r="N1819">
        <v>32483</v>
      </c>
      <c r="O1819">
        <v>3.31905297935009E-2</v>
      </c>
      <c r="P1819">
        <v>-0.10045120865106583</v>
      </c>
      <c r="Q1819">
        <v>-8.0303892493247986E-2</v>
      </c>
      <c r="R1819">
        <v>-5.7914227247238159E-2</v>
      </c>
      <c r="S1819">
        <v>-3.5527214407920837E-2</v>
      </c>
      <c r="T1819">
        <v>-1.5377243980765343E-2</v>
      </c>
      <c r="U1819" t="s">
        <v>102</v>
      </c>
      <c r="V1819" t="s">
        <v>84</v>
      </c>
      <c r="W1819">
        <v>74.114585876464844</v>
      </c>
    </row>
    <row r="1820" spans="1:23" x14ac:dyDescent="0.25">
      <c r="A1820" s="48" t="str">
        <f t="shared" si="28"/>
        <v>42233Greater Bay Area4_22AllSingle</v>
      </c>
      <c r="B1820" t="s">
        <v>10</v>
      </c>
      <c r="C1820" s="35">
        <v>42233</v>
      </c>
      <c r="D1820">
        <v>22</v>
      </c>
      <c r="E1820" t="s">
        <v>111</v>
      </c>
      <c r="F1820">
        <v>1.8351299547082356</v>
      </c>
      <c r="G1820">
        <v>1.5224787179098864</v>
      </c>
      <c r="H1820">
        <v>13079</v>
      </c>
      <c r="I1820">
        <v>1.8734451020951683</v>
      </c>
      <c r="J1820">
        <v>1.4931699060487964</v>
      </c>
      <c r="K1820">
        <v>3254</v>
      </c>
      <c r="L1820">
        <v>-3.8315147161483765E-2</v>
      </c>
      <c r="M1820">
        <v>-2.0878710746765137</v>
      </c>
      <c r="N1820">
        <v>32483</v>
      </c>
      <c r="O1820">
        <v>2.9366651549935341E-2</v>
      </c>
      <c r="P1820">
        <v>-7.5951449573040009E-2</v>
      </c>
      <c r="Q1820">
        <v>-5.8125302195549011E-2</v>
      </c>
      <c r="R1820">
        <v>-3.8315147161483765E-2</v>
      </c>
      <c r="S1820">
        <v>-1.8507340922951698E-2</v>
      </c>
      <c r="T1820">
        <v>-6.7884655436500907E-4</v>
      </c>
      <c r="U1820" t="s">
        <v>18</v>
      </c>
      <c r="V1820" t="s">
        <v>84</v>
      </c>
      <c r="W1820">
        <v>70.831695556640625</v>
      </c>
    </row>
    <row r="1821" spans="1:23" x14ac:dyDescent="0.25">
      <c r="A1821" s="48" t="str">
        <f t="shared" si="28"/>
        <v>42233Greater Bay Area4_22SmartAC-onlySingle</v>
      </c>
      <c r="B1821" t="s">
        <v>10</v>
      </c>
      <c r="C1821" s="35">
        <v>42233</v>
      </c>
      <c r="D1821">
        <v>22</v>
      </c>
      <c r="E1821" t="s">
        <v>111</v>
      </c>
      <c r="F1821">
        <v>1.8351299547082356</v>
      </c>
      <c r="G1821">
        <v>1.5224787179098864</v>
      </c>
      <c r="H1821">
        <v>13079</v>
      </c>
      <c r="I1821">
        <v>1.8734451020951683</v>
      </c>
      <c r="J1821">
        <v>1.4931699060487964</v>
      </c>
      <c r="K1821">
        <v>3254</v>
      </c>
      <c r="L1821">
        <v>-3.8315147161483765E-2</v>
      </c>
      <c r="M1821">
        <v>-2.0878710746765137</v>
      </c>
      <c r="N1821">
        <v>32483</v>
      </c>
      <c r="O1821">
        <v>2.9366651549935341E-2</v>
      </c>
      <c r="P1821">
        <v>-7.5951449573040009E-2</v>
      </c>
      <c r="Q1821">
        <v>-5.8125302195549011E-2</v>
      </c>
      <c r="R1821">
        <v>-3.8315147161483765E-2</v>
      </c>
      <c r="S1821">
        <v>-1.8507340922951698E-2</v>
      </c>
      <c r="T1821">
        <v>-6.7884655436500907E-4</v>
      </c>
      <c r="U1821" t="s">
        <v>102</v>
      </c>
      <c r="V1821" t="s">
        <v>84</v>
      </c>
      <c r="W1821">
        <v>70.831695556640625</v>
      </c>
    </row>
    <row r="1822" spans="1:23" x14ac:dyDescent="0.25">
      <c r="A1822" s="48" t="str">
        <f t="shared" si="28"/>
        <v>42233Greater Bay Area4_23AllSingle</v>
      </c>
      <c r="B1822" t="s">
        <v>10</v>
      </c>
      <c r="C1822" s="35">
        <v>42233</v>
      </c>
      <c r="D1822">
        <v>23</v>
      </c>
      <c r="E1822" t="s">
        <v>111</v>
      </c>
      <c r="F1822">
        <v>1.42943155677506</v>
      </c>
      <c r="G1822">
        <v>1.3023736877990824</v>
      </c>
      <c r="H1822">
        <v>13079</v>
      </c>
      <c r="I1822">
        <v>1.4364787352484838</v>
      </c>
      <c r="J1822">
        <v>1.2578750207489737</v>
      </c>
      <c r="K1822">
        <v>3254</v>
      </c>
      <c r="L1822">
        <v>-7.0471786893904209E-3</v>
      </c>
      <c r="M1822">
        <v>-0.4930056631565094</v>
      </c>
      <c r="N1822">
        <v>32483</v>
      </c>
      <c r="O1822">
        <v>2.4818031117320061E-2</v>
      </c>
      <c r="P1822">
        <v>-3.8853965699672699E-2</v>
      </c>
      <c r="Q1822">
        <v>-2.3788925260305405E-2</v>
      </c>
      <c r="R1822">
        <v>-7.0471786893904209E-3</v>
      </c>
      <c r="S1822">
        <v>9.6925832331180573E-3</v>
      </c>
      <c r="T1822">
        <v>2.4759609252214432E-2</v>
      </c>
      <c r="U1822" t="s">
        <v>18</v>
      </c>
      <c r="V1822" t="s">
        <v>84</v>
      </c>
      <c r="W1822">
        <v>68.501029968261719</v>
      </c>
    </row>
    <row r="1823" spans="1:23" x14ac:dyDescent="0.25">
      <c r="A1823" s="48" t="str">
        <f t="shared" si="28"/>
        <v>42233Greater Bay Area4_23SmartAC-onlySingle</v>
      </c>
      <c r="B1823" t="s">
        <v>10</v>
      </c>
      <c r="C1823" s="35">
        <v>42233</v>
      </c>
      <c r="D1823">
        <v>23</v>
      </c>
      <c r="E1823" t="s">
        <v>111</v>
      </c>
      <c r="F1823">
        <v>1.42943155677506</v>
      </c>
      <c r="G1823">
        <v>1.3023736877990824</v>
      </c>
      <c r="H1823">
        <v>13079</v>
      </c>
      <c r="I1823">
        <v>1.4364787352484838</v>
      </c>
      <c r="J1823">
        <v>1.2578750207489737</v>
      </c>
      <c r="K1823">
        <v>3254</v>
      </c>
      <c r="L1823">
        <v>-7.0471786893904209E-3</v>
      </c>
      <c r="M1823">
        <v>-0.4930056631565094</v>
      </c>
      <c r="N1823">
        <v>32483</v>
      </c>
      <c r="O1823">
        <v>2.4818031117320061E-2</v>
      </c>
      <c r="P1823">
        <v>-3.8853965699672699E-2</v>
      </c>
      <c r="Q1823">
        <v>-2.3788925260305405E-2</v>
      </c>
      <c r="R1823">
        <v>-7.0471786893904209E-3</v>
      </c>
      <c r="S1823">
        <v>9.6925832331180573E-3</v>
      </c>
      <c r="T1823">
        <v>2.4759609252214432E-2</v>
      </c>
      <c r="U1823" t="s">
        <v>102</v>
      </c>
      <c r="V1823" t="s">
        <v>84</v>
      </c>
      <c r="W1823">
        <v>68.501029968261719</v>
      </c>
    </row>
    <row r="1824" spans="1:23" x14ac:dyDescent="0.25">
      <c r="A1824" s="48" t="str">
        <f t="shared" si="28"/>
        <v>42233Greater Bay Area4_24AllSingle</v>
      </c>
      <c r="B1824" t="s">
        <v>10</v>
      </c>
      <c r="C1824" s="35">
        <v>42233</v>
      </c>
      <c r="D1824">
        <v>24</v>
      </c>
      <c r="E1824" t="s">
        <v>111</v>
      </c>
      <c r="F1824">
        <v>1.0809781100510343</v>
      </c>
      <c r="G1824">
        <v>1.0957704874770786</v>
      </c>
      <c r="H1824">
        <v>13079</v>
      </c>
      <c r="I1824">
        <v>1.0673181960112967</v>
      </c>
      <c r="J1824">
        <v>1.026010456163738</v>
      </c>
      <c r="K1824">
        <v>3254</v>
      </c>
      <c r="L1824">
        <v>1.3659914024174213E-2</v>
      </c>
      <c r="M1824">
        <v>1.2636624574661255</v>
      </c>
      <c r="N1824">
        <v>32483</v>
      </c>
      <c r="O1824">
        <v>2.0379239693284035E-2</v>
      </c>
      <c r="P1824">
        <v>-1.2458119541406631E-2</v>
      </c>
      <c r="Q1824">
        <v>-8.7513486505486071E-5</v>
      </c>
      <c r="R1824">
        <v>1.3659914024174213E-2</v>
      </c>
      <c r="S1824">
        <v>2.7405710890889168E-2</v>
      </c>
      <c r="T1824">
        <v>3.9777949452400208E-2</v>
      </c>
      <c r="U1824" t="s">
        <v>18</v>
      </c>
      <c r="V1824" t="s">
        <v>84</v>
      </c>
      <c r="W1824">
        <v>65.823509216308594</v>
      </c>
    </row>
    <row r="1825" spans="1:23" x14ac:dyDescent="0.25">
      <c r="A1825" s="48" t="str">
        <f t="shared" si="28"/>
        <v>42233Greater Bay Area4_24SmartAC-onlySingle</v>
      </c>
      <c r="B1825" t="s">
        <v>10</v>
      </c>
      <c r="C1825" s="35">
        <v>42233</v>
      </c>
      <c r="D1825">
        <v>24</v>
      </c>
      <c r="E1825" t="s">
        <v>111</v>
      </c>
      <c r="F1825">
        <v>1.0809781100510343</v>
      </c>
      <c r="G1825">
        <v>1.0957704874770786</v>
      </c>
      <c r="H1825">
        <v>13079</v>
      </c>
      <c r="I1825">
        <v>1.0673181960112967</v>
      </c>
      <c r="J1825">
        <v>1.026010456163738</v>
      </c>
      <c r="K1825">
        <v>3254</v>
      </c>
      <c r="L1825">
        <v>1.3659914024174213E-2</v>
      </c>
      <c r="M1825">
        <v>1.2636624574661255</v>
      </c>
      <c r="N1825">
        <v>32483</v>
      </c>
      <c r="O1825">
        <v>2.0379239693284035E-2</v>
      </c>
      <c r="P1825">
        <v>-1.2458119541406631E-2</v>
      </c>
      <c r="Q1825">
        <v>-8.7513486505486071E-5</v>
      </c>
      <c r="R1825">
        <v>1.3659914024174213E-2</v>
      </c>
      <c r="S1825">
        <v>2.7405710890889168E-2</v>
      </c>
      <c r="T1825">
        <v>3.9777949452400208E-2</v>
      </c>
      <c r="U1825" t="s">
        <v>102</v>
      </c>
      <c r="V1825" t="s">
        <v>84</v>
      </c>
      <c r="W1825">
        <v>65.823509216308594</v>
      </c>
    </row>
    <row r="1826" spans="1:23" x14ac:dyDescent="0.25">
      <c r="A1826" s="48" t="str">
        <f t="shared" si="28"/>
        <v>42233Greater Bay Area6_1AllSingle</v>
      </c>
      <c r="B1826" t="s">
        <v>10</v>
      </c>
      <c r="C1826" s="35">
        <v>42233</v>
      </c>
      <c r="D1826">
        <v>1</v>
      </c>
      <c r="E1826" t="s">
        <v>112</v>
      </c>
      <c r="F1826">
        <v>1.0804082570884355</v>
      </c>
      <c r="G1826">
        <v>1.1739274591335338</v>
      </c>
      <c r="H1826">
        <v>13079</v>
      </c>
      <c r="I1826">
        <v>1.0818750314407271</v>
      </c>
      <c r="J1826">
        <v>1.2089026729878867</v>
      </c>
      <c r="K1826">
        <v>3170</v>
      </c>
      <c r="L1826">
        <v>-1.4667743816971779E-3</v>
      </c>
      <c r="M1826">
        <v>-0.13576112687587738</v>
      </c>
      <c r="N1826">
        <v>32483</v>
      </c>
      <c r="O1826">
        <v>2.3798985406756401E-2</v>
      </c>
      <c r="P1826">
        <v>-3.1967554241418839E-2</v>
      </c>
      <c r="Q1826">
        <v>-1.7521094530820847E-2</v>
      </c>
      <c r="R1826">
        <v>-1.4667743816971779E-3</v>
      </c>
      <c r="S1826">
        <v>1.4585641212761402E-2</v>
      </c>
      <c r="T1826">
        <v>2.9034005478024483E-2</v>
      </c>
      <c r="U1826" t="s">
        <v>18</v>
      </c>
      <c r="V1826" t="s">
        <v>84</v>
      </c>
      <c r="W1826">
        <v>77.152664184570313</v>
      </c>
    </row>
    <row r="1827" spans="1:23" x14ac:dyDescent="0.25">
      <c r="A1827" s="48" t="str">
        <f t="shared" si="28"/>
        <v>42233Greater Bay Area6_1SmartAC-onlySingle</v>
      </c>
      <c r="B1827" t="s">
        <v>10</v>
      </c>
      <c r="C1827" s="35">
        <v>42233</v>
      </c>
      <c r="D1827">
        <v>1</v>
      </c>
      <c r="E1827" t="s">
        <v>112</v>
      </c>
      <c r="F1827">
        <v>1.0804082570884355</v>
      </c>
      <c r="G1827">
        <v>1.1739274591335338</v>
      </c>
      <c r="H1827">
        <v>13079</v>
      </c>
      <c r="I1827">
        <v>1.0818750314407271</v>
      </c>
      <c r="J1827">
        <v>1.2089026729878867</v>
      </c>
      <c r="K1827">
        <v>3170</v>
      </c>
      <c r="L1827">
        <v>-1.4667743816971779E-3</v>
      </c>
      <c r="M1827">
        <v>-0.13576112687587738</v>
      </c>
      <c r="N1827">
        <v>32483</v>
      </c>
      <c r="O1827">
        <v>2.3798985406756401E-2</v>
      </c>
      <c r="P1827">
        <v>-3.1967554241418839E-2</v>
      </c>
      <c r="Q1827">
        <v>-1.7521094530820847E-2</v>
      </c>
      <c r="R1827">
        <v>-1.4667743816971779E-3</v>
      </c>
      <c r="S1827">
        <v>1.4585641212761402E-2</v>
      </c>
      <c r="T1827">
        <v>2.9034005478024483E-2</v>
      </c>
      <c r="U1827" t="s">
        <v>102</v>
      </c>
      <c r="V1827" t="s">
        <v>84</v>
      </c>
      <c r="W1827">
        <v>77.152664184570313</v>
      </c>
    </row>
    <row r="1828" spans="1:23" x14ac:dyDescent="0.25">
      <c r="A1828" s="48" t="str">
        <f t="shared" si="28"/>
        <v>42233Greater Bay Area6_2AllSingle</v>
      </c>
      <c r="B1828" t="s">
        <v>10</v>
      </c>
      <c r="C1828" s="35">
        <v>42233</v>
      </c>
      <c r="D1828">
        <v>2</v>
      </c>
      <c r="E1828" t="s">
        <v>112</v>
      </c>
      <c r="F1828">
        <v>0.87568111360092149</v>
      </c>
      <c r="G1828">
        <v>1.0079182083132665</v>
      </c>
      <c r="H1828">
        <v>13079</v>
      </c>
      <c r="I1828">
        <v>0.88319412328654079</v>
      </c>
      <c r="J1828">
        <v>1.0560250518582195</v>
      </c>
      <c r="K1828">
        <v>3170</v>
      </c>
      <c r="L1828">
        <v>-7.5130094774067402E-3</v>
      </c>
      <c r="M1828">
        <v>-0.85796183347702026</v>
      </c>
      <c r="N1828">
        <v>32483</v>
      </c>
      <c r="O1828">
        <v>2.0723626017570496E-2</v>
      </c>
      <c r="P1828">
        <v>-3.4072410315275192E-2</v>
      </c>
      <c r="Q1828">
        <v>-2.1492753177881241E-2</v>
      </c>
      <c r="R1828">
        <v>-7.5130094774067402E-3</v>
      </c>
      <c r="S1828">
        <v>6.4650764688849449E-3</v>
      </c>
      <c r="T1828">
        <v>1.9046390429139137E-2</v>
      </c>
      <c r="U1828" t="s">
        <v>18</v>
      </c>
      <c r="V1828" t="s">
        <v>84</v>
      </c>
      <c r="W1828">
        <v>75.546897888183594</v>
      </c>
    </row>
    <row r="1829" spans="1:23" x14ac:dyDescent="0.25">
      <c r="A1829" s="48" t="str">
        <f t="shared" si="28"/>
        <v>42233Greater Bay Area6_2SmartAC-onlySingle</v>
      </c>
      <c r="B1829" t="s">
        <v>10</v>
      </c>
      <c r="C1829" s="35">
        <v>42233</v>
      </c>
      <c r="D1829">
        <v>2</v>
      </c>
      <c r="E1829" t="s">
        <v>112</v>
      </c>
      <c r="F1829">
        <v>0.87568111360092149</v>
      </c>
      <c r="G1829">
        <v>1.0079182083132665</v>
      </c>
      <c r="H1829">
        <v>13079</v>
      </c>
      <c r="I1829">
        <v>0.88319412328654079</v>
      </c>
      <c r="J1829">
        <v>1.0560250518582195</v>
      </c>
      <c r="K1829">
        <v>3170</v>
      </c>
      <c r="L1829">
        <v>-7.5130094774067402E-3</v>
      </c>
      <c r="M1829">
        <v>-0.85796183347702026</v>
      </c>
      <c r="N1829">
        <v>32483</v>
      </c>
      <c r="O1829">
        <v>2.0723626017570496E-2</v>
      </c>
      <c r="P1829">
        <v>-3.4072410315275192E-2</v>
      </c>
      <c r="Q1829">
        <v>-2.1492753177881241E-2</v>
      </c>
      <c r="R1829">
        <v>-7.5130094774067402E-3</v>
      </c>
      <c r="S1829">
        <v>6.4650764688849449E-3</v>
      </c>
      <c r="T1829">
        <v>1.9046390429139137E-2</v>
      </c>
      <c r="U1829" t="s">
        <v>102</v>
      </c>
      <c r="V1829" t="s">
        <v>84</v>
      </c>
      <c r="W1829">
        <v>75.546897888183594</v>
      </c>
    </row>
    <row r="1830" spans="1:23" x14ac:dyDescent="0.25">
      <c r="A1830" s="48" t="str">
        <f t="shared" si="28"/>
        <v>42233Greater Bay Area6_3AllSingle</v>
      </c>
      <c r="B1830" t="s">
        <v>10</v>
      </c>
      <c r="C1830" s="35">
        <v>42233</v>
      </c>
      <c r="D1830">
        <v>3</v>
      </c>
      <c r="E1830" t="s">
        <v>112</v>
      </c>
      <c r="F1830">
        <v>0.75003992907891748</v>
      </c>
      <c r="G1830">
        <v>0.85429863835232867</v>
      </c>
      <c r="H1830">
        <v>13079</v>
      </c>
      <c r="I1830">
        <v>0.75754653800686844</v>
      </c>
      <c r="J1830">
        <v>0.95442736409242379</v>
      </c>
      <c r="K1830">
        <v>3170</v>
      </c>
      <c r="L1830">
        <v>-7.5066089630126953E-3</v>
      </c>
      <c r="M1830">
        <v>-1.0008279085159302</v>
      </c>
      <c r="N1830">
        <v>32483</v>
      </c>
      <c r="O1830">
        <v>1.8524618819355965E-2</v>
      </c>
      <c r="P1830">
        <v>-3.1247761100530624E-2</v>
      </c>
      <c r="Q1830">
        <v>-2.0002946257591248E-2</v>
      </c>
      <c r="R1830">
        <v>-7.5066089630126953E-3</v>
      </c>
      <c r="S1830">
        <v>4.9882465973496437E-3</v>
      </c>
      <c r="T1830">
        <v>1.6234543174505234E-2</v>
      </c>
      <c r="U1830" t="s">
        <v>18</v>
      </c>
      <c r="V1830" t="s">
        <v>84</v>
      </c>
      <c r="W1830">
        <v>73.418678283691406</v>
      </c>
    </row>
    <row r="1831" spans="1:23" x14ac:dyDescent="0.25">
      <c r="A1831" s="48" t="str">
        <f t="shared" si="28"/>
        <v>42233Greater Bay Area6_3SmartAC-onlySingle</v>
      </c>
      <c r="B1831" t="s">
        <v>10</v>
      </c>
      <c r="C1831" s="35">
        <v>42233</v>
      </c>
      <c r="D1831">
        <v>3</v>
      </c>
      <c r="E1831" t="s">
        <v>112</v>
      </c>
      <c r="F1831">
        <v>0.75003992907891748</v>
      </c>
      <c r="G1831">
        <v>0.85429863835232867</v>
      </c>
      <c r="H1831">
        <v>13079</v>
      </c>
      <c r="I1831">
        <v>0.75754653800686844</v>
      </c>
      <c r="J1831">
        <v>0.95442736409242379</v>
      </c>
      <c r="K1831">
        <v>3170</v>
      </c>
      <c r="L1831">
        <v>-7.5066089630126953E-3</v>
      </c>
      <c r="M1831">
        <v>-1.0008279085159302</v>
      </c>
      <c r="N1831">
        <v>32483</v>
      </c>
      <c r="O1831">
        <v>1.8524618819355965E-2</v>
      </c>
      <c r="P1831">
        <v>-3.1247761100530624E-2</v>
      </c>
      <c r="Q1831">
        <v>-2.0002946257591248E-2</v>
      </c>
      <c r="R1831">
        <v>-7.5066089630126953E-3</v>
      </c>
      <c r="S1831">
        <v>4.9882465973496437E-3</v>
      </c>
      <c r="T1831">
        <v>1.6234543174505234E-2</v>
      </c>
      <c r="U1831" t="s">
        <v>102</v>
      </c>
      <c r="V1831" t="s">
        <v>84</v>
      </c>
      <c r="W1831">
        <v>73.418678283691406</v>
      </c>
    </row>
    <row r="1832" spans="1:23" x14ac:dyDescent="0.25">
      <c r="A1832" s="48" t="str">
        <f t="shared" si="28"/>
        <v>42233Greater Bay Area6_4AllSingle</v>
      </c>
      <c r="B1832" t="s">
        <v>10</v>
      </c>
      <c r="C1832" s="35">
        <v>42233</v>
      </c>
      <c r="D1832">
        <v>4</v>
      </c>
      <c r="E1832" t="s">
        <v>112</v>
      </c>
      <c r="F1832">
        <v>0.66617536010235634</v>
      </c>
      <c r="G1832">
        <v>0.74104631510592867</v>
      </c>
      <c r="H1832">
        <v>13079</v>
      </c>
      <c r="I1832">
        <v>0.6803374838676669</v>
      </c>
      <c r="J1832">
        <v>0.80764481261895704</v>
      </c>
      <c r="K1832">
        <v>3170</v>
      </c>
      <c r="L1832">
        <v>-1.4162124134600163E-2</v>
      </c>
      <c r="M1832">
        <v>-2.1258852481842041</v>
      </c>
      <c r="N1832">
        <v>32483</v>
      </c>
      <c r="O1832">
        <v>1.5740295872092247E-2</v>
      </c>
      <c r="P1832">
        <v>-3.4334886819124222E-2</v>
      </c>
      <c r="Q1832">
        <v>-2.4780213832855225E-2</v>
      </c>
      <c r="R1832">
        <v>-1.4162124134600163E-2</v>
      </c>
      <c r="S1832">
        <v>-3.5452945157885551E-3</v>
      </c>
      <c r="T1832">
        <v>6.0106390155851841E-3</v>
      </c>
      <c r="U1832" t="s">
        <v>18</v>
      </c>
      <c r="V1832" t="s">
        <v>84</v>
      </c>
      <c r="W1832">
        <v>69.372718811035156</v>
      </c>
    </row>
    <row r="1833" spans="1:23" x14ac:dyDescent="0.25">
      <c r="A1833" s="48" t="str">
        <f t="shared" si="28"/>
        <v>42233Greater Bay Area6_4SmartAC-onlySingle</v>
      </c>
      <c r="B1833" t="s">
        <v>10</v>
      </c>
      <c r="C1833" s="35">
        <v>42233</v>
      </c>
      <c r="D1833">
        <v>4</v>
      </c>
      <c r="E1833" t="s">
        <v>112</v>
      </c>
      <c r="F1833">
        <v>0.66617536010235634</v>
      </c>
      <c r="G1833">
        <v>0.74104631510592867</v>
      </c>
      <c r="H1833">
        <v>13079</v>
      </c>
      <c r="I1833">
        <v>0.6803374838676669</v>
      </c>
      <c r="J1833">
        <v>0.80764481261895704</v>
      </c>
      <c r="K1833">
        <v>3170</v>
      </c>
      <c r="L1833">
        <v>-1.4162124134600163E-2</v>
      </c>
      <c r="M1833">
        <v>-2.1258852481842041</v>
      </c>
      <c r="N1833">
        <v>32483</v>
      </c>
      <c r="O1833">
        <v>1.5740295872092247E-2</v>
      </c>
      <c r="P1833">
        <v>-3.4334886819124222E-2</v>
      </c>
      <c r="Q1833">
        <v>-2.4780213832855225E-2</v>
      </c>
      <c r="R1833">
        <v>-1.4162124134600163E-2</v>
      </c>
      <c r="S1833">
        <v>-3.5452945157885551E-3</v>
      </c>
      <c r="T1833">
        <v>6.0106390155851841E-3</v>
      </c>
      <c r="U1833" t="s">
        <v>102</v>
      </c>
      <c r="V1833" t="s">
        <v>84</v>
      </c>
      <c r="W1833">
        <v>69.372718811035156</v>
      </c>
    </row>
    <row r="1834" spans="1:23" x14ac:dyDescent="0.25">
      <c r="A1834" s="48" t="str">
        <f t="shared" si="28"/>
        <v>42233Greater Bay Area6_5AllSingle</v>
      </c>
      <c r="B1834" t="s">
        <v>10</v>
      </c>
      <c r="C1834" s="35">
        <v>42233</v>
      </c>
      <c r="D1834">
        <v>5</v>
      </c>
      <c r="E1834" t="s">
        <v>112</v>
      </c>
      <c r="F1834">
        <v>0.61757777870590425</v>
      </c>
      <c r="G1834">
        <v>0.64376057665301178</v>
      </c>
      <c r="H1834">
        <v>13079</v>
      </c>
      <c r="I1834">
        <v>0.62679961880904034</v>
      </c>
      <c r="J1834">
        <v>0.66789024084311344</v>
      </c>
      <c r="K1834">
        <v>3170</v>
      </c>
      <c r="L1834">
        <v>-9.2218397185206413E-3</v>
      </c>
      <c r="M1834">
        <v>-1.4932273626327515</v>
      </c>
      <c r="N1834">
        <v>32483</v>
      </c>
      <c r="O1834">
        <v>1.3130305334925652E-2</v>
      </c>
      <c r="P1834">
        <v>-2.6049638167023659E-2</v>
      </c>
      <c r="Q1834">
        <v>-1.8079280853271484E-2</v>
      </c>
      <c r="R1834">
        <v>-9.2218397185206413E-3</v>
      </c>
      <c r="S1834">
        <v>-3.6544876638799906E-4</v>
      </c>
      <c r="T1834">
        <v>7.6059596613049507E-3</v>
      </c>
      <c r="U1834" t="s">
        <v>18</v>
      </c>
      <c r="V1834" t="s">
        <v>84</v>
      </c>
      <c r="W1834">
        <v>67.703750610351563</v>
      </c>
    </row>
    <row r="1835" spans="1:23" x14ac:dyDescent="0.25">
      <c r="A1835" s="48" t="str">
        <f t="shared" si="28"/>
        <v>42233Greater Bay Area6_5SmartAC-onlySingle</v>
      </c>
      <c r="B1835" t="s">
        <v>10</v>
      </c>
      <c r="C1835" s="35">
        <v>42233</v>
      </c>
      <c r="D1835">
        <v>5</v>
      </c>
      <c r="E1835" t="s">
        <v>112</v>
      </c>
      <c r="F1835">
        <v>0.61757777870590425</v>
      </c>
      <c r="G1835">
        <v>0.64376057665301178</v>
      </c>
      <c r="H1835">
        <v>13079</v>
      </c>
      <c r="I1835">
        <v>0.62679961880904034</v>
      </c>
      <c r="J1835">
        <v>0.66789024084311344</v>
      </c>
      <c r="K1835">
        <v>3170</v>
      </c>
      <c r="L1835">
        <v>-9.2218397185206413E-3</v>
      </c>
      <c r="M1835">
        <v>-1.4932273626327515</v>
      </c>
      <c r="N1835">
        <v>32483</v>
      </c>
      <c r="O1835">
        <v>1.3130305334925652E-2</v>
      </c>
      <c r="P1835">
        <v>-2.6049638167023659E-2</v>
      </c>
      <c r="Q1835">
        <v>-1.8079280853271484E-2</v>
      </c>
      <c r="R1835">
        <v>-9.2218397185206413E-3</v>
      </c>
      <c r="S1835">
        <v>-3.6544876638799906E-4</v>
      </c>
      <c r="T1835">
        <v>7.6059596613049507E-3</v>
      </c>
      <c r="U1835" t="s">
        <v>102</v>
      </c>
      <c r="V1835" t="s">
        <v>84</v>
      </c>
      <c r="W1835">
        <v>67.703750610351563</v>
      </c>
    </row>
    <row r="1836" spans="1:23" x14ac:dyDescent="0.25">
      <c r="A1836" s="48" t="str">
        <f t="shared" si="28"/>
        <v>42233Greater Bay Area6_6AllSingle</v>
      </c>
      <c r="B1836" t="s">
        <v>10</v>
      </c>
      <c r="C1836" s="35">
        <v>42233</v>
      </c>
      <c r="D1836">
        <v>6</v>
      </c>
      <c r="E1836" t="s">
        <v>112</v>
      </c>
      <c r="F1836">
        <v>0.62049775096643001</v>
      </c>
      <c r="G1836">
        <v>0.60779818853288514</v>
      </c>
      <c r="H1836">
        <v>13079</v>
      </c>
      <c r="I1836">
        <v>0.62449730002805903</v>
      </c>
      <c r="J1836">
        <v>0.60849239854960613</v>
      </c>
      <c r="K1836">
        <v>3170</v>
      </c>
      <c r="L1836">
        <v>-3.999548964202404E-3</v>
      </c>
      <c r="M1836">
        <v>-0.64457106590270996</v>
      </c>
      <c r="N1836">
        <v>32483</v>
      </c>
      <c r="O1836">
        <v>1.2043561786413193E-2</v>
      </c>
      <c r="P1836">
        <v>-1.9434576854109764E-2</v>
      </c>
      <c r="Q1836">
        <v>-1.21238948777318E-2</v>
      </c>
      <c r="R1836">
        <v>-3.999548964202404E-3</v>
      </c>
      <c r="S1836">
        <v>4.1238334961235523E-3</v>
      </c>
      <c r="T1836">
        <v>1.1435479857027531E-2</v>
      </c>
      <c r="U1836" t="s">
        <v>18</v>
      </c>
      <c r="V1836" t="s">
        <v>84</v>
      </c>
      <c r="W1836">
        <v>66.912689208984375</v>
      </c>
    </row>
    <row r="1837" spans="1:23" x14ac:dyDescent="0.25">
      <c r="A1837" s="48" t="str">
        <f t="shared" si="28"/>
        <v>42233Greater Bay Area6_6SmartAC-onlySingle</v>
      </c>
      <c r="B1837" t="s">
        <v>10</v>
      </c>
      <c r="C1837" s="35">
        <v>42233</v>
      </c>
      <c r="D1837">
        <v>6</v>
      </c>
      <c r="E1837" t="s">
        <v>112</v>
      </c>
      <c r="F1837">
        <v>0.62049775096643001</v>
      </c>
      <c r="G1837">
        <v>0.60779818853288514</v>
      </c>
      <c r="H1837">
        <v>13079</v>
      </c>
      <c r="I1837">
        <v>0.62449730002805903</v>
      </c>
      <c r="J1837">
        <v>0.60849239854960613</v>
      </c>
      <c r="K1837">
        <v>3170</v>
      </c>
      <c r="L1837">
        <v>-3.999548964202404E-3</v>
      </c>
      <c r="M1837">
        <v>-0.64457106590270996</v>
      </c>
      <c r="N1837">
        <v>32483</v>
      </c>
      <c r="O1837">
        <v>1.2043561786413193E-2</v>
      </c>
      <c r="P1837">
        <v>-1.9434576854109764E-2</v>
      </c>
      <c r="Q1837">
        <v>-1.21238948777318E-2</v>
      </c>
      <c r="R1837">
        <v>-3.999548964202404E-3</v>
      </c>
      <c r="S1837">
        <v>4.1238334961235523E-3</v>
      </c>
      <c r="T1837">
        <v>1.1435479857027531E-2</v>
      </c>
      <c r="U1837" t="s">
        <v>102</v>
      </c>
      <c r="V1837" t="s">
        <v>84</v>
      </c>
      <c r="W1837">
        <v>66.912689208984375</v>
      </c>
    </row>
    <row r="1838" spans="1:23" x14ac:dyDescent="0.25">
      <c r="A1838" s="48" t="str">
        <f t="shared" si="28"/>
        <v>42233Greater Bay Area6_7AllSingle</v>
      </c>
      <c r="B1838" t="s">
        <v>10</v>
      </c>
      <c r="C1838" s="35">
        <v>42233</v>
      </c>
      <c r="D1838">
        <v>7</v>
      </c>
      <c r="E1838" t="s">
        <v>112</v>
      </c>
      <c r="F1838">
        <v>0.68013000069370522</v>
      </c>
      <c r="G1838">
        <v>0.62893447338270847</v>
      </c>
      <c r="H1838">
        <v>13079</v>
      </c>
      <c r="I1838">
        <v>0.6850923760443699</v>
      </c>
      <c r="J1838">
        <v>0.61038324274580247</v>
      </c>
      <c r="K1838">
        <v>3170</v>
      </c>
      <c r="L1838">
        <v>-4.9623753875494003E-3</v>
      </c>
      <c r="M1838">
        <v>-0.72962158918380737</v>
      </c>
      <c r="N1838">
        <v>32483</v>
      </c>
      <c r="O1838">
        <v>1.2156193144619465E-2</v>
      </c>
      <c r="P1838">
        <v>-2.0541751757264137E-2</v>
      </c>
      <c r="Q1838">
        <v>-1.3162700459361076E-2</v>
      </c>
      <c r="R1838">
        <v>-4.9623753875494003E-3</v>
      </c>
      <c r="S1838">
        <v>3.2369769178330898E-3</v>
      </c>
      <c r="T1838">
        <v>1.0617001913487911E-2</v>
      </c>
      <c r="U1838" t="s">
        <v>18</v>
      </c>
      <c r="V1838" t="s">
        <v>84</v>
      </c>
      <c r="W1838">
        <v>68.429733276367188</v>
      </c>
    </row>
    <row r="1839" spans="1:23" x14ac:dyDescent="0.25">
      <c r="A1839" s="48" t="str">
        <f t="shared" si="28"/>
        <v>42233Greater Bay Area6_7SmartAC-onlySingle</v>
      </c>
      <c r="B1839" t="s">
        <v>10</v>
      </c>
      <c r="C1839" s="35">
        <v>42233</v>
      </c>
      <c r="D1839">
        <v>7</v>
      </c>
      <c r="E1839" t="s">
        <v>112</v>
      </c>
      <c r="F1839">
        <v>0.68013000069370522</v>
      </c>
      <c r="G1839">
        <v>0.62893447338270847</v>
      </c>
      <c r="H1839">
        <v>13079</v>
      </c>
      <c r="I1839">
        <v>0.6850923760443699</v>
      </c>
      <c r="J1839">
        <v>0.61038324274580247</v>
      </c>
      <c r="K1839">
        <v>3170</v>
      </c>
      <c r="L1839">
        <v>-4.9623753875494003E-3</v>
      </c>
      <c r="M1839">
        <v>-0.72962158918380737</v>
      </c>
      <c r="N1839">
        <v>32483</v>
      </c>
      <c r="O1839">
        <v>1.2156193144619465E-2</v>
      </c>
      <c r="P1839">
        <v>-2.0541751757264137E-2</v>
      </c>
      <c r="Q1839">
        <v>-1.3162700459361076E-2</v>
      </c>
      <c r="R1839">
        <v>-4.9623753875494003E-3</v>
      </c>
      <c r="S1839">
        <v>3.2369769178330898E-3</v>
      </c>
      <c r="T1839">
        <v>1.0617001913487911E-2</v>
      </c>
      <c r="U1839" t="s">
        <v>102</v>
      </c>
      <c r="V1839" t="s">
        <v>84</v>
      </c>
      <c r="W1839">
        <v>68.429733276367188</v>
      </c>
    </row>
    <row r="1840" spans="1:23" x14ac:dyDescent="0.25">
      <c r="A1840" s="48" t="str">
        <f t="shared" si="28"/>
        <v>42233Greater Bay Area6_8AllSingle</v>
      </c>
      <c r="B1840" t="s">
        <v>10</v>
      </c>
      <c r="C1840" s="35">
        <v>42233</v>
      </c>
      <c r="D1840">
        <v>8</v>
      </c>
      <c r="E1840" t="s">
        <v>112</v>
      </c>
      <c r="F1840">
        <v>0.71375830696126652</v>
      </c>
      <c r="G1840">
        <v>0.66432139321244288</v>
      </c>
      <c r="H1840">
        <v>13079</v>
      </c>
      <c r="I1840">
        <v>0.71835600380622722</v>
      </c>
      <c r="J1840">
        <v>0.66745369525436238</v>
      </c>
      <c r="K1840">
        <v>3170</v>
      </c>
      <c r="L1840">
        <v>-4.5976969413459301E-3</v>
      </c>
      <c r="M1840">
        <v>-0.6441531777381897</v>
      </c>
      <c r="N1840">
        <v>32483</v>
      </c>
      <c r="O1840">
        <v>1.3201416470110416E-2</v>
      </c>
      <c r="P1840">
        <v>-2.1516632288694382E-2</v>
      </c>
      <c r="Q1840">
        <v>-1.350310817360878E-2</v>
      </c>
      <c r="R1840">
        <v>-4.5976969413459301E-3</v>
      </c>
      <c r="S1840">
        <v>4.3066586367785931E-3</v>
      </c>
      <c r="T1840">
        <v>1.2321238406002522E-2</v>
      </c>
      <c r="U1840" t="s">
        <v>18</v>
      </c>
      <c r="V1840" t="s">
        <v>84</v>
      </c>
      <c r="W1840">
        <v>73.190589904785156</v>
      </c>
    </row>
    <row r="1841" spans="1:23" x14ac:dyDescent="0.25">
      <c r="A1841" s="48" t="str">
        <f t="shared" si="28"/>
        <v>42233Greater Bay Area6_8SmartAC-onlySingle</v>
      </c>
      <c r="B1841" t="s">
        <v>10</v>
      </c>
      <c r="C1841" s="35">
        <v>42233</v>
      </c>
      <c r="D1841">
        <v>8</v>
      </c>
      <c r="E1841" t="s">
        <v>112</v>
      </c>
      <c r="F1841">
        <v>0.71375830696126652</v>
      </c>
      <c r="G1841">
        <v>0.66432139321244288</v>
      </c>
      <c r="H1841">
        <v>13079</v>
      </c>
      <c r="I1841">
        <v>0.71835600380622722</v>
      </c>
      <c r="J1841">
        <v>0.66745369525436238</v>
      </c>
      <c r="K1841">
        <v>3170</v>
      </c>
      <c r="L1841">
        <v>-4.5976969413459301E-3</v>
      </c>
      <c r="M1841">
        <v>-0.6441531777381897</v>
      </c>
      <c r="N1841">
        <v>32483</v>
      </c>
      <c r="O1841">
        <v>1.3201416470110416E-2</v>
      </c>
      <c r="P1841">
        <v>-2.1516632288694382E-2</v>
      </c>
      <c r="Q1841">
        <v>-1.350310817360878E-2</v>
      </c>
      <c r="R1841">
        <v>-4.5976969413459301E-3</v>
      </c>
      <c r="S1841">
        <v>4.3066586367785931E-3</v>
      </c>
      <c r="T1841">
        <v>1.2321238406002522E-2</v>
      </c>
      <c r="U1841" t="s">
        <v>102</v>
      </c>
      <c r="V1841" t="s">
        <v>84</v>
      </c>
      <c r="W1841">
        <v>73.190589904785156</v>
      </c>
    </row>
    <row r="1842" spans="1:23" x14ac:dyDescent="0.25">
      <c r="A1842" s="48" t="str">
        <f t="shared" si="28"/>
        <v>42233Greater Bay Area6_9AllSingle</v>
      </c>
      <c r="B1842" t="s">
        <v>10</v>
      </c>
      <c r="C1842" s="35">
        <v>42233</v>
      </c>
      <c r="D1842">
        <v>9</v>
      </c>
      <c r="E1842" t="s">
        <v>112</v>
      </c>
      <c r="F1842">
        <v>0.69893448359133248</v>
      </c>
      <c r="G1842">
        <v>0.7925641275114752</v>
      </c>
      <c r="H1842">
        <v>13079</v>
      </c>
      <c r="I1842">
        <v>0.71053224278949734</v>
      </c>
      <c r="J1842">
        <v>0.79066468826089675</v>
      </c>
      <c r="K1842">
        <v>3170</v>
      </c>
      <c r="L1842">
        <v>-1.1597759090363979E-2</v>
      </c>
      <c r="M1842">
        <v>-1.6593484878540039</v>
      </c>
      <c r="N1842">
        <v>32483</v>
      </c>
      <c r="O1842">
        <v>1.5660025179386139E-2</v>
      </c>
      <c r="P1842">
        <v>-3.1667646020650864E-2</v>
      </c>
      <c r="Q1842">
        <v>-2.2161697968840599E-2</v>
      </c>
      <c r="R1842">
        <v>-1.1597759090363979E-2</v>
      </c>
      <c r="S1842">
        <v>-1.0350721422582865E-3</v>
      </c>
      <c r="T1842">
        <v>8.4721287712454796E-3</v>
      </c>
      <c r="U1842" t="s">
        <v>18</v>
      </c>
      <c r="V1842" t="s">
        <v>84</v>
      </c>
      <c r="W1842">
        <v>77.99969482421875</v>
      </c>
    </row>
    <row r="1843" spans="1:23" x14ac:dyDescent="0.25">
      <c r="A1843" s="48" t="str">
        <f t="shared" si="28"/>
        <v>42233Greater Bay Area6_9SmartAC-onlySingle</v>
      </c>
      <c r="B1843" t="s">
        <v>10</v>
      </c>
      <c r="C1843" s="35">
        <v>42233</v>
      </c>
      <c r="D1843">
        <v>9</v>
      </c>
      <c r="E1843" t="s">
        <v>112</v>
      </c>
      <c r="F1843">
        <v>0.69893448359133248</v>
      </c>
      <c r="G1843">
        <v>0.7925641275114752</v>
      </c>
      <c r="H1843">
        <v>13079</v>
      </c>
      <c r="I1843">
        <v>0.71053224278949734</v>
      </c>
      <c r="J1843">
        <v>0.79066468826089675</v>
      </c>
      <c r="K1843">
        <v>3170</v>
      </c>
      <c r="L1843">
        <v>-1.1597759090363979E-2</v>
      </c>
      <c r="M1843">
        <v>-1.6593484878540039</v>
      </c>
      <c r="N1843">
        <v>32483</v>
      </c>
      <c r="O1843">
        <v>1.5660025179386139E-2</v>
      </c>
      <c r="P1843">
        <v>-3.1667646020650864E-2</v>
      </c>
      <c r="Q1843">
        <v>-2.2161697968840599E-2</v>
      </c>
      <c r="R1843">
        <v>-1.1597759090363979E-2</v>
      </c>
      <c r="S1843">
        <v>-1.0350721422582865E-3</v>
      </c>
      <c r="T1843">
        <v>8.4721287712454796E-3</v>
      </c>
      <c r="U1843" t="s">
        <v>102</v>
      </c>
      <c r="V1843" t="s">
        <v>84</v>
      </c>
      <c r="W1843">
        <v>77.99969482421875</v>
      </c>
    </row>
    <row r="1844" spans="1:23" x14ac:dyDescent="0.25">
      <c r="A1844" s="48" t="str">
        <f t="shared" si="28"/>
        <v>42233Greater Bay Area6_10AllSingle</v>
      </c>
      <c r="B1844" t="s">
        <v>10</v>
      </c>
      <c r="C1844" s="35">
        <v>42233</v>
      </c>
      <c r="D1844">
        <v>10</v>
      </c>
      <c r="E1844" t="s">
        <v>112</v>
      </c>
      <c r="F1844">
        <v>0.69812068851863929</v>
      </c>
      <c r="G1844">
        <v>1.0092505134596861</v>
      </c>
      <c r="H1844">
        <v>13079</v>
      </c>
      <c r="I1844">
        <v>0.71022722326692422</v>
      </c>
      <c r="J1844">
        <v>1.0157781799498529</v>
      </c>
      <c r="K1844">
        <v>3170</v>
      </c>
      <c r="L1844">
        <v>-1.2106535024940968E-2</v>
      </c>
      <c r="M1844">
        <v>-1.7341606616973877</v>
      </c>
      <c r="N1844">
        <v>32483</v>
      </c>
      <c r="O1844">
        <v>2.00840774923563E-2</v>
      </c>
      <c r="P1844">
        <v>-3.7846289575099945E-2</v>
      </c>
      <c r="Q1844">
        <v>-2.5654852390289307E-2</v>
      </c>
      <c r="R1844">
        <v>-1.2106535024940968E-2</v>
      </c>
      <c r="S1844">
        <v>1.4401752268895507E-3</v>
      </c>
      <c r="T1844">
        <v>1.3633218593895435E-2</v>
      </c>
      <c r="U1844" t="s">
        <v>18</v>
      </c>
      <c r="V1844" t="s">
        <v>84</v>
      </c>
      <c r="W1844">
        <v>82.596588134765625</v>
      </c>
    </row>
    <row r="1845" spans="1:23" x14ac:dyDescent="0.25">
      <c r="A1845" s="48" t="str">
        <f t="shared" si="28"/>
        <v>42233Greater Bay Area6_10SmartAC-onlySingle</v>
      </c>
      <c r="B1845" t="s">
        <v>10</v>
      </c>
      <c r="C1845" s="35">
        <v>42233</v>
      </c>
      <c r="D1845">
        <v>10</v>
      </c>
      <c r="E1845" t="s">
        <v>112</v>
      </c>
      <c r="F1845">
        <v>0.69812068851863929</v>
      </c>
      <c r="G1845">
        <v>1.0092505134596861</v>
      </c>
      <c r="H1845">
        <v>13079</v>
      </c>
      <c r="I1845">
        <v>0.71022722326692422</v>
      </c>
      <c r="J1845">
        <v>1.0157781799498529</v>
      </c>
      <c r="K1845">
        <v>3170</v>
      </c>
      <c r="L1845">
        <v>-1.2106535024940968E-2</v>
      </c>
      <c r="M1845">
        <v>-1.7341606616973877</v>
      </c>
      <c r="N1845">
        <v>32483</v>
      </c>
      <c r="O1845">
        <v>2.00840774923563E-2</v>
      </c>
      <c r="P1845">
        <v>-3.7846289575099945E-2</v>
      </c>
      <c r="Q1845">
        <v>-2.5654852390289307E-2</v>
      </c>
      <c r="R1845">
        <v>-1.2106535024940968E-2</v>
      </c>
      <c r="S1845">
        <v>1.4401752268895507E-3</v>
      </c>
      <c r="T1845">
        <v>1.3633218593895435E-2</v>
      </c>
      <c r="U1845" t="s">
        <v>102</v>
      </c>
      <c r="V1845" t="s">
        <v>84</v>
      </c>
      <c r="W1845">
        <v>82.596588134765625</v>
      </c>
    </row>
    <row r="1846" spans="1:23" x14ac:dyDescent="0.25">
      <c r="A1846" s="48" t="str">
        <f t="shared" si="28"/>
        <v>42233Greater Bay Area6_11AllSingle</v>
      </c>
      <c r="B1846" t="s">
        <v>10</v>
      </c>
      <c r="C1846" s="35">
        <v>42233</v>
      </c>
      <c r="D1846">
        <v>11</v>
      </c>
      <c r="E1846" t="s">
        <v>112</v>
      </c>
      <c r="F1846">
        <v>0.77447074651293146</v>
      </c>
      <c r="G1846">
        <v>1.2707138231744024</v>
      </c>
      <c r="H1846">
        <v>13079</v>
      </c>
      <c r="I1846">
        <v>0.7790752856864035</v>
      </c>
      <c r="J1846">
        <v>1.2840582362985824</v>
      </c>
      <c r="K1846">
        <v>3170</v>
      </c>
      <c r="L1846">
        <v>-4.60453936830163E-3</v>
      </c>
      <c r="M1846">
        <v>-0.59454011917114258</v>
      </c>
      <c r="N1846">
        <v>32483</v>
      </c>
      <c r="O1846">
        <v>2.5369005277752876E-2</v>
      </c>
      <c r="P1846">
        <v>-3.7117455154657364E-2</v>
      </c>
      <c r="Q1846">
        <v>-2.1717963740229607E-2</v>
      </c>
      <c r="R1846">
        <v>-4.60453936830163E-3</v>
      </c>
      <c r="S1846">
        <v>1.2506854720413685E-2</v>
      </c>
      <c r="T1846">
        <v>2.7908377349376678E-2</v>
      </c>
      <c r="U1846" t="s">
        <v>18</v>
      </c>
      <c r="V1846" t="s">
        <v>84</v>
      </c>
      <c r="W1846">
        <v>85.894096374511719</v>
      </c>
    </row>
    <row r="1847" spans="1:23" x14ac:dyDescent="0.25">
      <c r="A1847" s="48" t="str">
        <f t="shared" si="28"/>
        <v>42233Greater Bay Area6_11SmartAC-onlySingle</v>
      </c>
      <c r="B1847" t="s">
        <v>10</v>
      </c>
      <c r="C1847" s="35">
        <v>42233</v>
      </c>
      <c r="D1847">
        <v>11</v>
      </c>
      <c r="E1847" t="s">
        <v>112</v>
      </c>
      <c r="F1847">
        <v>0.77447074651293146</v>
      </c>
      <c r="G1847">
        <v>1.2707138231744024</v>
      </c>
      <c r="H1847">
        <v>13079</v>
      </c>
      <c r="I1847">
        <v>0.7790752856864035</v>
      </c>
      <c r="J1847">
        <v>1.2840582362985824</v>
      </c>
      <c r="K1847">
        <v>3170</v>
      </c>
      <c r="L1847">
        <v>-4.60453936830163E-3</v>
      </c>
      <c r="M1847">
        <v>-0.59454011917114258</v>
      </c>
      <c r="N1847">
        <v>32483</v>
      </c>
      <c r="O1847">
        <v>2.5369005277752876E-2</v>
      </c>
      <c r="P1847">
        <v>-3.7117455154657364E-2</v>
      </c>
      <c r="Q1847">
        <v>-2.1717963740229607E-2</v>
      </c>
      <c r="R1847">
        <v>-4.60453936830163E-3</v>
      </c>
      <c r="S1847">
        <v>1.2506854720413685E-2</v>
      </c>
      <c r="T1847">
        <v>2.7908377349376678E-2</v>
      </c>
      <c r="U1847" t="s">
        <v>102</v>
      </c>
      <c r="V1847" t="s">
        <v>84</v>
      </c>
      <c r="W1847">
        <v>85.894096374511719</v>
      </c>
    </row>
    <row r="1848" spans="1:23" x14ac:dyDescent="0.25">
      <c r="A1848" s="48" t="str">
        <f t="shared" si="28"/>
        <v>42233Greater Bay Area6_12AllSingle</v>
      </c>
      <c r="B1848" t="s">
        <v>10</v>
      </c>
      <c r="C1848" s="35">
        <v>42233</v>
      </c>
      <c r="D1848">
        <v>12</v>
      </c>
      <c r="E1848" t="s">
        <v>112</v>
      </c>
      <c r="F1848">
        <v>0.95454871749300074</v>
      </c>
      <c r="G1848">
        <v>1.5344961679739713</v>
      </c>
      <c r="H1848">
        <v>13079</v>
      </c>
      <c r="I1848">
        <v>0.9630217280379938</v>
      </c>
      <c r="J1848">
        <v>1.5706088257865547</v>
      </c>
      <c r="K1848">
        <v>3170</v>
      </c>
      <c r="L1848">
        <v>-8.4730107337236404E-3</v>
      </c>
      <c r="M1848">
        <v>-0.8876456618309021</v>
      </c>
      <c r="N1848">
        <v>32483</v>
      </c>
      <c r="O1848">
        <v>3.0954955145716667E-2</v>
      </c>
      <c r="P1848">
        <v>-4.8144880682229996E-2</v>
      </c>
      <c r="Q1848">
        <v>-2.9354603961110115E-2</v>
      </c>
      <c r="R1848">
        <v>-8.4730107337236404E-3</v>
      </c>
      <c r="S1848">
        <v>1.2406106106936932E-2</v>
      </c>
      <c r="T1848">
        <v>3.1198859214782715E-2</v>
      </c>
      <c r="U1848" t="s">
        <v>18</v>
      </c>
      <c r="V1848" t="s">
        <v>84</v>
      </c>
      <c r="W1848">
        <v>89.4874267578125</v>
      </c>
    </row>
    <row r="1849" spans="1:23" x14ac:dyDescent="0.25">
      <c r="A1849" s="48" t="str">
        <f t="shared" si="28"/>
        <v>42233Greater Bay Area6_12SmartAC-onlySingle</v>
      </c>
      <c r="B1849" t="s">
        <v>10</v>
      </c>
      <c r="C1849" s="35">
        <v>42233</v>
      </c>
      <c r="D1849">
        <v>12</v>
      </c>
      <c r="E1849" t="s">
        <v>112</v>
      </c>
      <c r="F1849">
        <v>0.95454871749300074</v>
      </c>
      <c r="G1849">
        <v>1.5344961679739713</v>
      </c>
      <c r="H1849">
        <v>13079</v>
      </c>
      <c r="I1849">
        <v>0.9630217280379938</v>
      </c>
      <c r="J1849">
        <v>1.5706088257865547</v>
      </c>
      <c r="K1849">
        <v>3170</v>
      </c>
      <c r="L1849">
        <v>-8.4730107337236404E-3</v>
      </c>
      <c r="M1849">
        <v>-0.8876456618309021</v>
      </c>
      <c r="N1849">
        <v>32483</v>
      </c>
      <c r="O1849">
        <v>3.0954955145716667E-2</v>
      </c>
      <c r="P1849">
        <v>-4.8144880682229996E-2</v>
      </c>
      <c r="Q1849">
        <v>-2.9354603961110115E-2</v>
      </c>
      <c r="R1849">
        <v>-8.4730107337236404E-3</v>
      </c>
      <c r="S1849">
        <v>1.2406106106936932E-2</v>
      </c>
      <c r="T1849">
        <v>3.1198859214782715E-2</v>
      </c>
      <c r="U1849" t="s">
        <v>102</v>
      </c>
      <c r="V1849" t="s">
        <v>84</v>
      </c>
      <c r="W1849">
        <v>89.4874267578125</v>
      </c>
    </row>
    <row r="1850" spans="1:23" x14ac:dyDescent="0.25">
      <c r="A1850" s="48" t="str">
        <f t="shared" si="28"/>
        <v>42233Greater Bay Area6_13AllSingle</v>
      </c>
      <c r="B1850" t="s">
        <v>10</v>
      </c>
      <c r="C1850" s="35">
        <v>42233</v>
      </c>
      <c r="D1850">
        <v>13</v>
      </c>
      <c r="E1850" t="s">
        <v>112</v>
      </c>
      <c r="F1850">
        <v>1.2116181235200021</v>
      </c>
      <c r="G1850">
        <v>1.7468405654242671</v>
      </c>
      <c r="H1850">
        <v>13079</v>
      </c>
      <c r="I1850">
        <v>1.2356389137862676</v>
      </c>
      <c r="J1850">
        <v>1.8050850003736048</v>
      </c>
      <c r="K1850">
        <v>3170</v>
      </c>
      <c r="L1850">
        <v>-2.4020791053771973E-2</v>
      </c>
      <c r="M1850">
        <v>-1.982538104057312</v>
      </c>
      <c r="N1850">
        <v>32483</v>
      </c>
      <c r="O1850">
        <v>3.5513013601303101E-2</v>
      </c>
      <c r="P1850">
        <v>-6.9534271955490112E-2</v>
      </c>
      <c r="Q1850">
        <v>-4.7977160662412643E-2</v>
      </c>
      <c r="R1850">
        <v>-2.4020791053771973E-2</v>
      </c>
      <c r="S1850">
        <v>-6.7263383243698627E-5</v>
      </c>
      <c r="T1850">
        <v>2.1492687985301018E-2</v>
      </c>
      <c r="U1850" t="s">
        <v>18</v>
      </c>
      <c r="V1850" t="s">
        <v>84</v>
      </c>
      <c r="W1850">
        <v>92.376014709472656</v>
      </c>
    </row>
    <row r="1851" spans="1:23" x14ac:dyDescent="0.25">
      <c r="A1851" s="48" t="str">
        <f t="shared" si="28"/>
        <v>42233Greater Bay Area6_13SmartAC-onlySingle</v>
      </c>
      <c r="B1851" t="s">
        <v>10</v>
      </c>
      <c r="C1851" s="35">
        <v>42233</v>
      </c>
      <c r="D1851">
        <v>13</v>
      </c>
      <c r="E1851" t="s">
        <v>112</v>
      </c>
      <c r="F1851">
        <v>1.2116181235200021</v>
      </c>
      <c r="G1851">
        <v>1.7468405654242671</v>
      </c>
      <c r="H1851">
        <v>13079</v>
      </c>
      <c r="I1851">
        <v>1.2356389137862676</v>
      </c>
      <c r="J1851">
        <v>1.8050850003736048</v>
      </c>
      <c r="K1851">
        <v>3170</v>
      </c>
      <c r="L1851">
        <v>-2.4020791053771973E-2</v>
      </c>
      <c r="M1851">
        <v>-1.982538104057312</v>
      </c>
      <c r="N1851">
        <v>32483</v>
      </c>
      <c r="O1851">
        <v>3.5513013601303101E-2</v>
      </c>
      <c r="P1851">
        <v>-6.9534271955490112E-2</v>
      </c>
      <c r="Q1851">
        <v>-4.7977160662412643E-2</v>
      </c>
      <c r="R1851">
        <v>-2.4020791053771973E-2</v>
      </c>
      <c r="S1851">
        <v>-6.7263383243698627E-5</v>
      </c>
      <c r="T1851">
        <v>2.1492687985301018E-2</v>
      </c>
      <c r="U1851" t="s">
        <v>102</v>
      </c>
      <c r="V1851" t="s">
        <v>84</v>
      </c>
      <c r="W1851">
        <v>92.376014709472656</v>
      </c>
    </row>
    <row r="1852" spans="1:23" x14ac:dyDescent="0.25">
      <c r="A1852" s="48" t="str">
        <f t="shared" si="28"/>
        <v>42233Greater Bay Area6_14AllSingle</v>
      </c>
      <c r="B1852" t="s">
        <v>10</v>
      </c>
      <c r="C1852" s="35">
        <v>42233</v>
      </c>
      <c r="D1852">
        <v>14</v>
      </c>
      <c r="E1852" t="s">
        <v>112</v>
      </c>
      <c r="F1852">
        <v>1.5367194872092826</v>
      </c>
      <c r="G1852">
        <v>1.9481922120324988</v>
      </c>
      <c r="H1852">
        <v>13079</v>
      </c>
      <c r="I1852">
        <v>1.5593441869336035</v>
      </c>
      <c r="J1852">
        <v>2.0056566049182316</v>
      </c>
      <c r="K1852">
        <v>3170</v>
      </c>
      <c r="L1852">
        <v>-2.2624699398875237E-2</v>
      </c>
      <c r="M1852">
        <v>-1.4722726345062256</v>
      </c>
      <c r="N1852">
        <v>32483</v>
      </c>
      <c r="O1852">
        <v>3.9486348628997803E-2</v>
      </c>
      <c r="P1852">
        <v>-7.3230400681495667E-2</v>
      </c>
      <c r="Q1852">
        <v>-4.9261398613452911E-2</v>
      </c>
      <c r="R1852">
        <v>-2.2624699398875237E-2</v>
      </c>
      <c r="S1852">
        <v>4.0088426321744919E-3</v>
      </c>
      <c r="T1852">
        <v>2.7981005609035492E-2</v>
      </c>
      <c r="U1852" t="s">
        <v>18</v>
      </c>
      <c r="V1852" t="s">
        <v>84</v>
      </c>
      <c r="W1852">
        <v>95.072715759277344</v>
      </c>
    </row>
    <row r="1853" spans="1:23" x14ac:dyDescent="0.25">
      <c r="A1853" s="48" t="str">
        <f t="shared" si="28"/>
        <v>42233Greater Bay Area6_14SmartAC-onlySingle</v>
      </c>
      <c r="B1853" t="s">
        <v>10</v>
      </c>
      <c r="C1853" s="35">
        <v>42233</v>
      </c>
      <c r="D1853">
        <v>14</v>
      </c>
      <c r="E1853" t="s">
        <v>112</v>
      </c>
      <c r="F1853">
        <v>1.5367194872092826</v>
      </c>
      <c r="G1853">
        <v>1.9481922120324988</v>
      </c>
      <c r="H1853">
        <v>13079</v>
      </c>
      <c r="I1853">
        <v>1.5593441869336035</v>
      </c>
      <c r="J1853">
        <v>2.0056566049182316</v>
      </c>
      <c r="K1853">
        <v>3170</v>
      </c>
      <c r="L1853">
        <v>-2.2624699398875237E-2</v>
      </c>
      <c r="M1853">
        <v>-1.4722726345062256</v>
      </c>
      <c r="N1853">
        <v>32483</v>
      </c>
      <c r="O1853">
        <v>3.9486348628997803E-2</v>
      </c>
      <c r="P1853">
        <v>-7.3230400681495667E-2</v>
      </c>
      <c r="Q1853">
        <v>-4.9261398613452911E-2</v>
      </c>
      <c r="R1853">
        <v>-2.2624699398875237E-2</v>
      </c>
      <c r="S1853">
        <v>4.0088426321744919E-3</v>
      </c>
      <c r="T1853">
        <v>2.7981005609035492E-2</v>
      </c>
      <c r="U1853" t="s">
        <v>102</v>
      </c>
      <c r="V1853" t="s">
        <v>84</v>
      </c>
      <c r="W1853">
        <v>95.072715759277344</v>
      </c>
    </row>
    <row r="1854" spans="1:23" x14ac:dyDescent="0.25">
      <c r="A1854" s="48" t="str">
        <f t="shared" si="28"/>
        <v>42233Greater Bay Area6_15AllSingle</v>
      </c>
      <c r="B1854" t="s">
        <v>10</v>
      </c>
      <c r="C1854" s="35">
        <v>42233</v>
      </c>
      <c r="D1854">
        <v>15</v>
      </c>
      <c r="E1854" t="s">
        <v>112</v>
      </c>
      <c r="F1854">
        <v>1.859505360568062</v>
      </c>
      <c r="G1854">
        <v>2.069055957783323</v>
      </c>
      <c r="H1854">
        <v>13079</v>
      </c>
      <c r="I1854">
        <v>1.6831537802622698</v>
      </c>
      <c r="J1854">
        <v>1.9353028164217396</v>
      </c>
      <c r="K1854">
        <v>3170</v>
      </c>
      <c r="L1854">
        <v>0.17635157704353333</v>
      </c>
      <c r="M1854">
        <v>9.4837894439697266</v>
      </c>
      <c r="N1854">
        <v>32483</v>
      </c>
      <c r="O1854">
        <v>3.8843676447868347E-2</v>
      </c>
      <c r="P1854">
        <v>0.12656952440738678</v>
      </c>
      <c r="Q1854">
        <v>0.15014840662479401</v>
      </c>
      <c r="R1854">
        <v>0.17635157704353333</v>
      </c>
      <c r="S1854">
        <v>0.20255163311958313</v>
      </c>
      <c r="T1854">
        <v>0.22613362967967987</v>
      </c>
      <c r="U1854" t="s">
        <v>18</v>
      </c>
      <c r="V1854" t="s">
        <v>84</v>
      </c>
      <c r="W1854">
        <v>96.149620056152344</v>
      </c>
    </row>
    <row r="1855" spans="1:23" x14ac:dyDescent="0.25">
      <c r="A1855" s="48" t="str">
        <f t="shared" si="28"/>
        <v>42233Greater Bay Area6_15SmartAC-onlySingle</v>
      </c>
      <c r="B1855" t="s">
        <v>10</v>
      </c>
      <c r="C1855" s="35">
        <v>42233</v>
      </c>
      <c r="D1855">
        <v>15</v>
      </c>
      <c r="E1855" t="s">
        <v>112</v>
      </c>
      <c r="F1855">
        <v>1.859505360568062</v>
      </c>
      <c r="G1855">
        <v>2.069055957783323</v>
      </c>
      <c r="H1855">
        <v>13079</v>
      </c>
      <c r="I1855">
        <v>1.6831537802622698</v>
      </c>
      <c r="J1855">
        <v>1.9353028164217396</v>
      </c>
      <c r="K1855">
        <v>3170</v>
      </c>
      <c r="L1855">
        <v>0.17635157704353333</v>
      </c>
      <c r="M1855">
        <v>9.4837894439697266</v>
      </c>
      <c r="N1855">
        <v>32483</v>
      </c>
      <c r="O1855">
        <v>3.8843676447868347E-2</v>
      </c>
      <c r="P1855">
        <v>0.12656952440738678</v>
      </c>
      <c r="Q1855">
        <v>0.15014840662479401</v>
      </c>
      <c r="R1855">
        <v>0.17635157704353333</v>
      </c>
      <c r="S1855">
        <v>0.20255163311958313</v>
      </c>
      <c r="T1855">
        <v>0.22613362967967987</v>
      </c>
      <c r="U1855" t="s">
        <v>102</v>
      </c>
      <c r="V1855" t="s">
        <v>84</v>
      </c>
      <c r="W1855">
        <v>96.149620056152344</v>
      </c>
    </row>
    <row r="1856" spans="1:23" x14ac:dyDescent="0.25">
      <c r="A1856" s="48" t="str">
        <f t="shared" si="28"/>
        <v>42233Greater Bay Area6_16AllSingle</v>
      </c>
      <c r="B1856" t="s">
        <v>10</v>
      </c>
      <c r="C1856" s="35">
        <v>42233</v>
      </c>
      <c r="D1856">
        <v>16</v>
      </c>
      <c r="E1856" t="s">
        <v>112</v>
      </c>
      <c r="F1856">
        <v>2.1793903720342476</v>
      </c>
      <c r="G1856">
        <v>2.1225864193638819</v>
      </c>
      <c r="H1856">
        <v>13079</v>
      </c>
      <c r="I1856">
        <v>1.6175326239165717</v>
      </c>
      <c r="J1856">
        <v>1.7294139414872325</v>
      </c>
      <c r="K1856">
        <v>3170</v>
      </c>
      <c r="L1856">
        <v>0.56185775995254517</v>
      </c>
      <c r="M1856">
        <v>25.780500411987305</v>
      </c>
      <c r="N1856">
        <v>32483</v>
      </c>
      <c r="O1856">
        <v>3.5888254642486572E-2</v>
      </c>
      <c r="P1856">
        <v>0.51586335897445679</v>
      </c>
      <c r="Q1856">
        <v>0.53764826059341431</v>
      </c>
      <c r="R1856">
        <v>0.56185775995254517</v>
      </c>
      <c r="S1856">
        <v>0.58606439828872681</v>
      </c>
      <c r="T1856">
        <v>0.60785216093063354</v>
      </c>
      <c r="U1856" t="s">
        <v>18</v>
      </c>
      <c r="V1856" t="s">
        <v>84</v>
      </c>
      <c r="W1856">
        <v>96.087120056152344</v>
      </c>
    </row>
    <row r="1857" spans="1:23" x14ac:dyDescent="0.25">
      <c r="A1857" s="48" t="str">
        <f t="shared" si="28"/>
        <v>42233Greater Bay Area6_16SmartAC-onlySingle</v>
      </c>
      <c r="B1857" t="s">
        <v>10</v>
      </c>
      <c r="C1857" s="35">
        <v>42233</v>
      </c>
      <c r="D1857">
        <v>16</v>
      </c>
      <c r="E1857" t="s">
        <v>112</v>
      </c>
      <c r="F1857">
        <v>2.1793903720342476</v>
      </c>
      <c r="G1857">
        <v>2.1225864193638819</v>
      </c>
      <c r="H1857">
        <v>13079</v>
      </c>
      <c r="I1857">
        <v>1.6175326239165717</v>
      </c>
      <c r="J1857">
        <v>1.7294139414872325</v>
      </c>
      <c r="K1857">
        <v>3170</v>
      </c>
      <c r="L1857">
        <v>0.56185775995254517</v>
      </c>
      <c r="M1857">
        <v>25.780500411987305</v>
      </c>
      <c r="N1857">
        <v>32483</v>
      </c>
      <c r="O1857">
        <v>3.5888254642486572E-2</v>
      </c>
      <c r="P1857">
        <v>0.51586335897445679</v>
      </c>
      <c r="Q1857">
        <v>0.53764826059341431</v>
      </c>
      <c r="R1857">
        <v>0.56185775995254517</v>
      </c>
      <c r="S1857">
        <v>0.58606439828872681</v>
      </c>
      <c r="T1857">
        <v>0.60785216093063354</v>
      </c>
      <c r="U1857" t="s">
        <v>102</v>
      </c>
      <c r="V1857" t="s">
        <v>84</v>
      </c>
      <c r="W1857">
        <v>96.087120056152344</v>
      </c>
    </row>
    <row r="1858" spans="1:23" x14ac:dyDescent="0.25">
      <c r="A1858" s="48" t="str">
        <f t="shared" ref="A1858:A1921" si="29">CONCATENATE(C1858,B1858,E1858,"_",D1858,U1858,V1858)</f>
        <v>42233Greater Bay Area6_17AllSingle</v>
      </c>
      <c r="B1858" t="s">
        <v>10</v>
      </c>
      <c r="C1858" s="35">
        <v>42233</v>
      </c>
      <c r="D1858">
        <v>17</v>
      </c>
      <c r="E1858" t="s">
        <v>112</v>
      </c>
      <c r="F1858">
        <v>2.460517669192313</v>
      </c>
      <c r="G1858">
        <v>2.111610810734097</v>
      </c>
      <c r="H1858">
        <v>13079</v>
      </c>
      <c r="I1858">
        <v>1.8525233800333647</v>
      </c>
      <c r="J1858">
        <v>1.692087697885436</v>
      </c>
      <c r="K1858">
        <v>3170</v>
      </c>
      <c r="L1858">
        <v>0.60799431800842285</v>
      </c>
      <c r="M1858">
        <v>24.710014343261719</v>
      </c>
      <c r="N1858">
        <v>32483</v>
      </c>
      <c r="O1858">
        <v>3.5272169858217239E-2</v>
      </c>
      <c r="P1858">
        <v>0.56278949975967407</v>
      </c>
      <c r="Q1858">
        <v>0.58420044183731079</v>
      </c>
      <c r="R1858">
        <v>0.60799431800842285</v>
      </c>
      <c r="S1858">
        <v>0.63178539276123047</v>
      </c>
      <c r="T1858">
        <v>0.65319913625717163</v>
      </c>
      <c r="U1858" t="s">
        <v>18</v>
      </c>
      <c r="V1858" t="s">
        <v>84</v>
      </c>
      <c r="W1858">
        <v>93.571098327636719</v>
      </c>
    </row>
    <row r="1859" spans="1:23" x14ac:dyDescent="0.25">
      <c r="A1859" s="48" t="str">
        <f t="shared" si="29"/>
        <v>42233Greater Bay Area6_17SmartAC-onlySingle</v>
      </c>
      <c r="B1859" t="s">
        <v>10</v>
      </c>
      <c r="C1859" s="35">
        <v>42233</v>
      </c>
      <c r="D1859">
        <v>17</v>
      </c>
      <c r="E1859" t="s">
        <v>112</v>
      </c>
      <c r="F1859">
        <v>2.460517669192313</v>
      </c>
      <c r="G1859">
        <v>2.111610810734097</v>
      </c>
      <c r="H1859">
        <v>13079</v>
      </c>
      <c r="I1859">
        <v>1.8525233800333647</v>
      </c>
      <c r="J1859">
        <v>1.692087697885436</v>
      </c>
      <c r="K1859">
        <v>3170</v>
      </c>
      <c r="L1859">
        <v>0.60799431800842285</v>
      </c>
      <c r="M1859">
        <v>24.710014343261719</v>
      </c>
      <c r="N1859">
        <v>32483</v>
      </c>
      <c r="O1859">
        <v>3.5272169858217239E-2</v>
      </c>
      <c r="P1859">
        <v>0.56278949975967407</v>
      </c>
      <c r="Q1859">
        <v>0.58420044183731079</v>
      </c>
      <c r="R1859">
        <v>0.60799431800842285</v>
      </c>
      <c r="S1859">
        <v>0.63178539276123047</v>
      </c>
      <c r="T1859">
        <v>0.65319913625717163</v>
      </c>
      <c r="U1859" t="s">
        <v>102</v>
      </c>
      <c r="V1859" t="s">
        <v>84</v>
      </c>
      <c r="W1859">
        <v>93.571098327636719</v>
      </c>
    </row>
    <row r="1860" spans="1:23" x14ac:dyDescent="0.25">
      <c r="A1860" s="48" t="str">
        <f t="shared" si="29"/>
        <v>42233Greater Bay Area6_18AllSingle</v>
      </c>
      <c r="B1860" t="s">
        <v>10</v>
      </c>
      <c r="C1860" s="35">
        <v>42233</v>
      </c>
      <c r="D1860">
        <v>18</v>
      </c>
      <c r="E1860" t="s">
        <v>112</v>
      </c>
      <c r="F1860">
        <v>2.6774431566413694</v>
      </c>
      <c r="G1860">
        <v>2.0641317028767099</v>
      </c>
      <c r="H1860">
        <v>13079</v>
      </c>
      <c r="I1860">
        <v>2.0554837352995485</v>
      </c>
      <c r="J1860">
        <v>1.6521611540775587</v>
      </c>
      <c r="K1860">
        <v>3170</v>
      </c>
      <c r="L1860">
        <v>0.62195944786071777</v>
      </c>
      <c r="M1860">
        <v>23.229602813720703</v>
      </c>
      <c r="N1860">
        <v>32483</v>
      </c>
      <c r="O1860">
        <v>3.4450631588697433E-2</v>
      </c>
      <c r="P1860">
        <v>0.57780754566192627</v>
      </c>
      <c r="Q1860">
        <v>0.59871971607208252</v>
      </c>
      <c r="R1860">
        <v>0.62195944786071777</v>
      </c>
      <c r="S1860">
        <v>0.64519637823104858</v>
      </c>
      <c r="T1860">
        <v>0.66611135005950928</v>
      </c>
      <c r="U1860" t="s">
        <v>18</v>
      </c>
      <c r="V1860" t="s">
        <v>84</v>
      </c>
      <c r="W1860">
        <v>89.829322814941406</v>
      </c>
    </row>
    <row r="1861" spans="1:23" x14ac:dyDescent="0.25">
      <c r="A1861" s="48" t="str">
        <f t="shared" si="29"/>
        <v>42233Greater Bay Area6_18SmartAC-onlySingle</v>
      </c>
      <c r="B1861" t="s">
        <v>10</v>
      </c>
      <c r="C1861" s="35">
        <v>42233</v>
      </c>
      <c r="D1861">
        <v>18</v>
      </c>
      <c r="E1861" t="s">
        <v>112</v>
      </c>
      <c r="F1861">
        <v>2.6774431566413694</v>
      </c>
      <c r="G1861">
        <v>2.0641317028767099</v>
      </c>
      <c r="H1861">
        <v>13079</v>
      </c>
      <c r="I1861">
        <v>2.0554837352995485</v>
      </c>
      <c r="J1861">
        <v>1.6521611540775587</v>
      </c>
      <c r="K1861">
        <v>3170</v>
      </c>
      <c r="L1861">
        <v>0.62195944786071777</v>
      </c>
      <c r="M1861">
        <v>23.229602813720703</v>
      </c>
      <c r="N1861">
        <v>32483</v>
      </c>
      <c r="O1861">
        <v>3.4450631588697433E-2</v>
      </c>
      <c r="P1861">
        <v>0.57780754566192627</v>
      </c>
      <c r="Q1861">
        <v>0.59871971607208252</v>
      </c>
      <c r="R1861">
        <v>0.62195944786071777</v>
      </c>
      <c r="S1861">
        <v>0.64519637823104858</v>
      </c>
      <c r="T1861">
        <v>0.66611135005950928</v>
      </c>
      <c r="U1861" t="s">
        <v>102</v>
      </c>
      <c r="V1861" t="s">
        <v>84</v>
      </c>
      <c r="W1861">
        <v>89.829322814941406</v>
      </c>
    </row>
    <row r="1862" spans="1:23" x14ac:dyDescent="0.25">
      <c r="A1862" s="48" t="str">
        <f t="shared" si="29"/>
        <v>42233Greater Bay Area6_19AllSingle</v>
      </c>
      <c r="B1862" t="s">
        <v>10</v>
      </c>
      <c r="C1862" s="35">
        <v>42233</v>
      </c>
      <c r="D1862">
        <v>19</v>
      </c>
      <c r="E1862" t="s">
        <v>112</v>
      </c>
      <c r="F1862">
        <v>2.7185032120743653</v>
      </c>
      <c r="G1862">
        <v>1.9805110083171285</v>
      </c>
      <c r="H1862">
        <v>13079</v>
      </c>
      <c r="I1862">
        <v>2.9372431064690807</v>
      </c>
      <c r="J1862">
        <v>2.0828188168144175</v>
      </c>
      <c r="K1862">
        <v>3170</v>
      </c>
      <c r="L1862">
        <v>-0.21873989701271057</v>
      </c>
      <c r="M1862">
        <v>-8.0463361740112305</v>
      </c>
      <c r="N1862">
        <v>32483</v>
      </c>
      <c r="O1862">
        <v>4.0846042335033417E-2</v>
      </c>
      <c r="P1862">
        <v>-0.27108818292617798</v>
      </c>
      <c r="Q1862">
        <v>-0.2462938129901886</v>
      </c>
      <c r="R1862">
        <v>-0.21873989701271057</v>
      </c>
      <c r="S1862">
        <v>-0.191189244389534</v>
      </c>
      <c r="T1862">
        <v>-0.16639161109924316</v>
      </c>
      <c r="U1862" t="s">
        <v>18</v>
      </c>
      <c r="V1862" t="s">
        <v>84</v>
      </c>
      <c r="W1862">
        <v>84.351570129394531</v>
      </c>
    </row>
    <row r="1863" spans="1:23" x14ac:dyDescent="0.25">
      <c r="A1863" s="48" t="str">
        <f t="shared" si="29"/>
        <v>42233Greater Bay Area6_19SmartAC-onlySingle</v>
      </c>
      <c r="B1863" t="s">
        <v>10</v>
      </c>
      <c r="C1863" s="35">
        <v>42233</v>
      </c>
      <c r="D1863">
        <v>19</v>
      </c>
      <c r="E1863" t="s">
        <v>112</v>
      </c>
      <c r="F1863">
        <v>2.7185032120743653</v>
      </c>
      <c r="G1863">
        <v>1.9805110083171285</v>
      </c>
      <c r="H1863">
        <v>13079</v>
      </c>
      <c r="I1863">
        <v>2.9372431064690807</v>
      </c>
      <c r="J1863">
        <v>2.0828188168144175</v>
      </c>
      <c r="K1863">
        <v>3170</v>
      </c>
      <c r="L1863">
        <v>-0.21873989701271057</v>
      </c>
      <c r="M1863">
        <v>-8.0463361740112305</v>
      </c>
      <c r="N1863">
        <v>32483</v>
      </c>
      <c r="O1863">
        <v>4.0846042335033417E-2</v>
      </c>
      <c r="P1863">
        <v>-0.27108818292617798</v>
      </c>
      <c r="Q1863">
        <v>-0.2462938129901886</v>
      </c>
      <c r="R1863">
        <v>-0.21873989701271057</v>
      </c>
      <c r="S1863">
        <v>-0.191189244389534</v>
      </c>
      <c r="T1863">
        <v>-0.16639161109924316</v>
      </c>
      <c r="U1863" t="s">
        <v>102</v>
      </c>
      <c r="V1863" t="s">
        <v>84</v>
      </c>
      <c r="W1863">
        <v>84.351570129394531</v>
      </c>
    </row>
    <row r="1864" spans="1:23" x14ac:dyDescent="0.25">
      <c r="A1864" s="48" t="str">
        <f t="shared" si="29"/>
        <v>42233Greater Bay Area6_20AllSingle</v>
      </c>
      <c r="B1864" t="s">
        <v>10</v>
      </c>
      <c r="C1864" s="35">
        <v>42233</v>
      </c>
      <c r="D1864">
        <v>20</v>
      </c>
      <c r="E1864" t="s">
        <v>112</v>
      </c>
      <c r="F1864">
        <v>2.4795894400244172</v>
      </c>
      <c r="G1864">
        <v>1.8597986664934401</v>
      </c>
      <c r="H1864">
        <v>13079</v>
      </c>
      <c r="I1864">
        <v>2.7939228717494182</v>
      </c>
      <c r="J1864">
        <v>2.0743665339468018</v>
      </c>
      <c r="K1864">
        <v>3170</v>
      </c>
      <c r="L1864">
        <v>-0.31433343887329102</v>
      </c>
      <c r="M1864">
        <v>-12.676834106445313</v>
      </c>
      <c r="N1864">
        <v>32483</v>
      </c>
      <c r="O1864">
        <v>4.0272451937198639E-2</v>
      </c>
      <c r="P1864">
        <v>-0.36594662070274353</v>
      </c>
      <c r="Q1864">
        <v>-0.34150043129920959</v>
      </c>
      <c r="R1864">
        <v>-0.31433343887329102</v>
      </c>
      <c r="S1864">
        <v>-0.28716966509819031</v>
      </c>
      <c r="T1864">
        <v>-0.2627202570438385</v>
      </c>
      <c r="U1864" t="s">
        <v>18</v>
      </c>
      <c r="V1864" t="s">
        <v>84</v>
      </c>
      <c r="W1864">
        <v>78.060188293457031</v>
      </c>
    </row>
    <row r="1865" spans="1:23" x14ac:dyDescent="0.25">
      <c r="A1865" s="48" t="str">
        <f t="shared" si="29"/>
        <v>42233Greater Bay Area6_20SmartAC-onlySingle</v>
      </c>
      <c r="B1865" t="s">
        <v>10</v>
      </c>
      <c r="C1865" s="35">
        <v>42233</v>
      </c>
      <c r="D1865">
        <v>20</v>
      </c>
      <c r="E1865" t="s">
        <v>112</v>
      </c>
      <c r="F1865">
        <v>2.4795894400244172</v>
      </c>
      <c r="G1865">
        <v>1.8597986664934401</v>
      </c>
      <c r="H1865">
        <v>13079</v>
      </c>
      <c r="I1865">
        <v>2.7939228717494182</v>
      </c>
      <c r="J1865">
        <v>2.0743665339468018</v>
      </c>
      <c r="K1865">
        <v>3170</v>
      </c>
      <c r="L1865">
        <v>-0.31433343887329102</v>
      </c>
      <c r="M1865">
        <v>-12.676834106445313</v>
      </c>
      <c r="N1865">
        <v>32483</v>
      </c>
      <c r="O1865">
        <v>4.0272451937198639E-2</v>
      </c>
      <c r="P1865">
        <v>-0.36594662070274353</v>
      </c>
      <c r="Q1865">
        <v>-0.34150043129920959</v>
      </c>
      <c r="R1865">
        <v>-0.31433343887329102</v>
      </c>
      <c r="S1865">
        <v>-0.28716966509819031</v>
      </c>
      <c r="T1865">
        <v>-0.2627202570438385</v>
      </c>
      <c r="U1865" t="s">
        <v>102</v>
      </c>
      <c r="V1865" t="s">
        <v>84</v>
      </c>
      <c r="W1865">
        <v>78.060188293457031</v>
      </c>
    </row>
    <row r="1866" spans="1:23" x14ac:dyDescent="0.25">
      <c r="A1866" s="48" t="str">
        <f t="shared" si="29"/>
        <v>42233Greater Bay Area6_21AllSingle</v>
      </c>
      <c r="B1866" t="s">
        <v>10</v>
      </c>
      <c r="C1866" s="35">
        <v>42233</v>
      </c>
      <c r="D1866">
        <v>21</v>
      </c>
      <c r="E1866" t="s">
        <v>112</v>
      </c>
      <c r="F1866">
        <v>2.1582629283751436</v>
      </c>
      <c r="G1866">
        <v>1.688702693515318</v>
      </c>
      <c r="H1866">
        <v>13079</v>
      </c>
      <c r="I1866">
        <v>2.3436475855963659</v>
      </c>
      <c r="J1866">
        <v>1.8474949861778436</v>
      </c>
      <c r="K1866">
        <v>3170</v>
      </c>
      <c r="L1866">
        <v>-0.18538466095924377</v>
      </c>
      <c r="M1866">
        <v>-8.5895309448242187</v>
      </c>
      <c r="N1866">
        <v>32483</v>
      </c>
      <c r="O1866">
        <v>3.5982899367809296E-2</v>
      </c>
      <c r="P1866">
        <v>-0.23150034248828888</v>
      </c>
      <c r="Q1866">
        <v>-0.20965801179409027</v>
      </c>
      <c r="R1866">
        <v>-0.18538466095924377</v>
      </c>
      <c r="S1866">
        <v>-0.16111420094966888</v>
      </c>
      <c r="T1866">
        <v>-0.13926897943019867</v>
      </c>
      <c r="U1866" t="s">
        <v>18</v>
      </c>
      <c r="V1866" t="s">
        <v>84</v>
      </c>
      <c r="W1866">
        <v>74.114585876464844</v>
      </c>
    </row>
    <row r="1867" spans="1:23" x14ac:dyDescent="0.25">
      <c r="A1867" s="48" t="str">
        <f t="shared" si="29"/>
        <v>42233Greater Bay Area6_21SmartAC-onlySingle</v>
      </c>
      <c r="B1867" t="s">
        <v>10</v>
      </c>
      <c r="C1867" s="35">
        <v>42233</v>
      </c>
      <c r="D1867">
        <v>21</v>
      </c>
      <c r="E1867" t="s">
        <v>112</v>
      </c>
      <c r="F1867">
        <v>2.1582629283751436</v>
      </c>
      <c r="G1867">
        <v>1.688702693515318</v>
      </c>
      <c r="H1867">
        <v>13079</v>
      </c>
      <c r="I1867">
        <v>2.3436475855963659</v>
      </c>
      <c r="J1867">
        <v>1.8474949861778436</v>
      </c>
      <c r="K1867">
        <v>3170</v>
      </c>
      <c r="L1867">
        <v>-0.18538466095924377</v>
      </c>
      <c r="M1867">
        <v>-8.5895309448242187</v>
      </c>
      <c r="N1867">
        <v>32483</v>
      </c>
      <c r="O1867">
        <v>3.5982899367809296E-2</v>
      </c>
      <c r="P1867">
        <v>-0.23150034248828888</v>
      </c>
      <c r="Q1867">
        <v>-0.20965801179409027</v>
      </c>
      <c r="R1867">
        <v>-0.18538466095924377</v>
      </c>
      <c r="S1867">
        <v>-0.16111420094966888</v>
      </c>
      <c r="T1867">
        <v>-0.13926897943019867</v>
      </c>
      <c r="U1867" t="s">
        <v>102</v>
      </c>
      <c r="V1867" t="s">
        <v>84</v>
      </c>
      <c r="W1867">
        <v>74.114585876464844</v>
      </c>
    </row>
    <row r="1868" spans="1:23" x14ac:dyDescent="0.25">
      <c r="A1868" s="48" t="str">
        <f t="shared" si="29"/>
        <v>42233Greater Bay Area6_22AllSingle</v>
      </c>
      <c r="B1868" t="s">
        <v>10</v>
      </c>
      <c r="C1868" s="35">
        <v>42233</v>
      </c>
      <c r="D1868">
        <v>22</v>
      </c>
      <c r="E1868" t="s">
        <v>112</v>
      </c>
      <c r="F1868">
        <v>1.8351299547082356</v>
      </c>
      <c r="G1868">
        <v>1.5224787179098864</v>
      </c>
      <c r="H1868">
        <v>13079</v>
      </c>
      <c r="I1868">
        <v>1.9290377381624444</v>
      </c>
      <c r="J1868">
        <v>1.6182998594353499</v>
      </c>
      <c r="K1868">
        <v>3170</v>
      </c>
      <c r="L1868">
        <v>-9.3907780945301056E-2</v>
      </c>
      <c r="M1868">
        <v>-5.1172280311584473</v>
      </c>
      <c r="N1868">
        <v>32483</v>
      </c>
      <c r="O1868">
        <v>3.1676109880208969E-2</v>
      </c>
      <c r="P1868">
        <v>-0.13450388610363007</v>
      </c>
      <c r="Q1868">
        <v>-0.11527585238218307</v>
      </c>
      <c r="R1868">
        <v>-9.3907780945301056E-2</v>
      </c>
      <c r="S1868">
        <v>-7.2542242705821991E-2</v>
      </c>
      <c r="T1868">
        <v>-5.3311679512262344E-2</v>
      </c>
      <c r="U1868" t="s">
        <v>18</v>
      </c>
      <c r="V1868" t="s">
        <v>84</v>
      </c>
      <c r="W1868">
        <v>70.831695556640625</v>
      </c>
    </row>
    <row r="1869" spans="1:23" x14ac:dyDescent="0.25">
      <c r="A1869" s="48" t="str">
        <f t="shared" si="29"/>
        <v>42233Greater Bay Area6_22SmartAC-onlySingle</v>
      </c>
      <c r="B1869" t="s">
        <v>10</v>
      </c>
      <c r="C1869" s="35">
        <v>42233</v>
      </c>
      <c r="D1869">
        <v>22</v>
      </c>
      <c r="E1869" t="s">
        <v>112</v>
      </c>
      <c r="F1869">
        <v>1.8351299547082356</v>
      </c>
      <c r="G1869">
        <v>1.5224787179098864</v>
      </c>
      <c r="H1869">
        <v>13079</v>
      </c>
      <c r="I1869">
        <v>1.9290377381624444</v>
      </c>
      <c r="J1869">
        <v>1.6182998594353499</v>
      </c>
      <c r="K1869">
        <v>3170</v>
      </c>
      <c r="L1869">
        <v>-9.3907780945301056E-2</v>
      </c>
      <c r="M1869">
        <v>-5.1172280311584473</v>
      </c>
      <c r="N1869">
        <v>32483</v>
      </c>
      <c r="O1869">
        <v>3.1676109880208969E-2</v>
      </c>
      <c r="P1869">
        <v>-0.13450388610363007</v>
      </c>
      <c r="Q1869">
        <v>-0.11527585238218307</v>
      </c>
      <c r="R1869">
        <v>-9.3907780945301056E-2</v>
      </c>
      <c r="S1869">
        <v>-7.2542242705821991E-2</v>
      </c>
      <c r="T1869">
        <v>-5.3311679512262344E-2</v>
      </c>
      <c r="U1869" t="s">
        <v>102</v>
      </c>
      <c r="V1869" t="s">
        <v>84</v>
      </c>
      <c r="W1869">
        <v>70.831695556640625</v>
      </c>
    </row>
    <row r="1870" spans="1:23" x14ac:dyDescent="0.25">
      <c r="A1870" s="48" t="str">
        <f t="shared" si="29"/>
        <v>42233Greater Bay Area6_23AllSingle</v>
      </c>
      <c r="B1870" t="s">
        <v>10</v>
      </c>
      <c r="C1870" s="35">
        <v>42233</v>
      </c>
      <c r="D1870">
        <v>23</v>
      </c>
      <c r="E1870" t="s">
        <v>112</v>
      </c>
      <c r="F1870">
        <v>1.42943155677506</v>
      </c>
      <c r="G1870">
        <v>1.3023736877990824</v>
      </c>
      <c r="H1870">
        <v>13079</v>
      </c>
      <c r="I1870">
        <v>1.4910611497033035</v>
      </c>
      <c r="J1870">
        <v>1.3692935058541751</v>
      </c>
      <c r="K1870">
        <v>3170</v>
      </c>
      <c r="L1870">
        <v>-6.1629593372344971E-2</v>
      </c>
      <c r="M1870">
        <v>-4.3114757537841797</v>
      </c>
      <c r="N1870">
        <v>32483</v>
      </c>
      <c r="O1870">
        <v>2.6854395866394043E-2</v>
      </c>
      <c r="P1870">
        <v>-9.6046186983585358E-2</v>
      </c>
      <c r="Q1870">
        <v>-7.9745031893253326E-2</v>
      </c>
      <c r="R1870">
        <v>-6.1629593372344971E-2</v>
      </c>
      <c r="S1870">
        <v>-4.3516304343938828E-2</v>
      </c>
      <c r="T1870">
        <v>-2.7212999761104584E-2</v>
      </c>
      <c r="U1870" t="s">
        <v>18</v>
      </c>
      <c r="V1870" t="s">
        <v>84</v>
      </c>
      <c r="W1870">
        <v>68.501029968261719</v>
      </c>
    </row>
    <row r="1871" spans="1:23" x14ac:dyDescent="0.25">
      <c r="A1871" s="48" t="str">
        <f t="shared" si="29"/>
        <v>42233Greater Bay Area6_23SmartAC-onlySingle</v>
      </c>
      <c r="B1871" t="s">
        <v>10</v>
      </c>
      <c r="C1871" s="35">
        <v>42233</v>
      </c>
      <c r="D1871">
        <v>23</v>
      </c>
      <c r="E1871" t="s">
        <v>112</v>
      </c>
      <c r="F1871">
        <v>1.42943155677506</v>
      </c>
      <c r="G1871">
        <v>1.3023736877990824</v>
      </c>
      <c r="H1871">
        <v>13079</v>
      </c>
      <c r="I1871">
        <v>1.4910611497033035</v>
      </c>
      <c r="J1871">
        <v>1.3692935058541751</v>
      </c>
      <c r="K1871">
        <v>3170</v>
      </c>
      <c r="L1871">
        <v>-6.1629593372344971E-2</v>
      </c>
      <c r="M1871">
        <v>-4.3114757537841797</v>
      </c>
      <c r="N1871">
        <v>32483</v>
      </c>
      <c r="O1871">
        <v>2.6854395866394043E-2</v>
      </c>
      <c r="P1871">
        <v>-9.6046186983585358E-2</v>
      </c>
      <c r="Q1871">
        <v>-7.9745031893253326E-2</v>
      </c>
      <c r="R1871">
        <v>-6.1629593372344971E-2</v>
      </c>
      <c r="S1871">
        <v>-4.3516304343938828E-2</v>
      </c>
      <c r="T1871">
        <v>-2.7212999761104584E-2</v>
      </c>
      <c r="U1871" t="s">
        <v>102</v>
      </c>
      <c r="V1871" t="s">
        <v>84</v>
      </c>
      <c r="W1871">
        <v>68.501029968261719</v>
      </c>
    </row>
    <row r="1872" spans="1:23" x14ac:dyDescent="0.25">
      <c r="A1872" s="48" t="str">
        <f t="shared" si="29"/>
        <v>42233Greater Bay Area6_24AllSingle</v>
      </c>
      <c r="B1872" t="s">
        <v>10</v>
      </c>
      <c r="C1872" s="35">
        <v>42233</v>
      </c>
      <c r="D1872">
        <v>24</v>
      </c>
      <c r="E1872" t="s">
        <v>112</v>
      </c>
      <c r="F1872">
        <v>1.0809781100510343</v>
      </c>
      <c r="G1872">
        <v>1.0957704874770786</v>
      </c>
      <c r="H1872">
        <v>13079</v>
      </c>
      <c r="I1872">
        <v>1.1333633734648598</v>
      </c>
      <c r="J1872">
        <v>1.2343730141915292</v>
      </c>
      <c r="K1872">
        <v>3170</v>
      </c>
      <c r="L1872">
        <v>-5.238526314496994E-2</v>
      </c>
      <c r="M1872">
        <v>-4.8460984230041504</v>
      </c>
      <c r="N1872">
        <v>32483</v>
      </c>
      <c r="O1872">
        <v>2.3926131427288055E-2</v>
      </c>
      <c r="P1872">
        <v>-8.3048991858959198E-2</v>
      </c>
      <c r="Q1872">
        <v>-6.8525351583957672E-2</v>
      </c>
      <c r="R1872">
        <v>-5.238526314496994E-2</v>
      </c>
      <c r="S1872">
        <v>-3.6247085779905319E-2</v>
      </c>
      <c r="T1872">
        <v>-2.1721532568335533E-2</v>
      </c>
      <c r="U1872" t="s">
        <v>18</v>
      </c>
      <c r="V1872" t="s">
        <v>84</v>
      </c>
      <c r="W1872">
        <v>65.823509216308594</v>
      </c>
    </row>
    <row r="1873" spans="1:23" x14ac:dyDescent="0.25">
      <c r="A1873" s="48" t="str">
        <f t="shared" si="29"/>
        <v>42233Greater Bay Area6_24SmartAC-onlySingle</v>
      </c>
      <c r="B1873" t="s">
        <v>10</v>
      </c>
      <c r="C1873" s="35">
        <v>42233</v>
      </c>
      <c r="D1873">
        <v>24</v>
      </c>
      <c r="E1873" t="s">
        <v>112</v>
      </c>
      <c r="F1873">
        <v>1.0809781100510343</v>
      </c>
      <c r="G1873">
        <v>1.0957704874770786</v>
      </c>
      <c r="H1873">
        <v>13079</v>
      </c>
      <c r="I1873">
        <v>1.1333633734648598</v>
      </c>
      <c r="J1873">
        <v>1.2343730141915292</v>
      </c>
      <c r="K1873">
        <v>3170</v>
      </c>
      <c r="L1873">
        <v>-5.238526314496994E-2</v>
      </c>
      <c r="M1873">
        <v>-4.8460984230041504</v>
      </c>
      <c r="N1873">
        <v>32483</v>
      </c>
      <c r="O1873">
        <v>2.3926131427288055E-2</v>
      </c>
      <c r="P1873">
        <v>-8.3048991858959198E-2</v>
      </c>
      <c r="Q1873">
        <v>-6.8525351583957672E-2</v>
      </c>
      <c r="R1873">
        <v>-5.238526314496994E-2</v>
      </c>
      <c r="S1873">
        <v>-3.6247085779905319E-2</v>
      </c>
      <c r="T1873">
        <v>-2.1721532568335533E-2</v>
      </c>
      <c r="U1873" t="s">
        <v>102</v>
      </c>
      <c r="V1873" t="s">
        <v>84</v>
      </c>
      <c r="W1873">
        <v>65.823509216308594</v>
      </c>
    </row>
    <row r="1874" spans="1:23" x14ac:dyDescent="0.25">
      <c r="A1874" s="48" t="str">
        <f t="shared" si="29"/>
        <v>42180Greater Bay Area8_1AllSingle</v>
      </c>
      <c r="B1874" t="s">
        <v>10</v>
      </c>
      <c r="C1874" s="35">
        <v>42180</v>
      </c>
      <c r="D1874">
        <v>1</v>
      </c>
      <c r="E1874" t="s">
        <v>113</v>
      </c>
      <c r="F1874">
        <v>0.73726175078214262</v>
      </c>
      <c r="G1874">
        <v>0.83670885260172778</v>
      </c>
      <c r="H1874">
        <v>26212</v>
      </c>
      <c r="I1874">
        <v>0.72307946732868555</v>
      </c>
      <c r="J1874">
        <v>0.77414616398519787</v>
      </c>
      <c r="K1874">
        <v>3253</v>
      </c>
      <c r="L1874">
        <v>1.4182283543050289E-2</v>
      </c>
      <c r="M1874">
        <v>1.9236428737640381</v>
      </c>
      <c r="N1874">
        <v>32723</v>
      </c>
      <c r="O1874">
        <v>1.4523741789162159E-2</v>
      </c>
      <c r="P1874">
        <v>-4.4313441030681133E-3</v>
      </c>
      <c r="Q1874">
        <v>4.384857602417469E-3</v>
      </c>
      <c r="R1874">
        <v>1.4182283543050289E-2</v>
      </c>
      <c r="S1874">
        <v>2.3978548124432564E-2</v>
      </c>
      <c r="T1874">
        <v>3.279590979218483E-2</v>
      </c>
      <c r="U1874" t="s">
        <v>18</v>
      </c>
      <c r="V1874" t="s">
        <v>84</v>
      </c>
      <c r="W1874">
        <v>66.297157287597656</v>
      </c>
    </row>
    <row r="1875" spans="1:23" x14ac:dyDescent="0.25">
      <c r="A1875" s="48" t="str">
        <f t="shared" si="29"/>
        <v>42180Greater Bay Area8_1SmartAC-onlySingle</v>
      </c>
      <c r="B1875" t="s">
        <v>10</v>
      </c>
      <c r="C1875" s="35">
        <v>42180</v>
      </c>
      <c r="D1875">
        <v>1</v>
      </c>
      <c r="E1875" t="s">
        <v>113</v>
      </c>
      <c r="F1875">
        <v>0.73726175078214262</v>
      </c>
      <c r="G1875">
        <v>0.83670885260172778</v>
      </c>
      <c r="H1875">
        <v>26212</v>
      </c>
      <c r="I1875">
        <v>0.72307946732868555</v>
      </c>
      <c r="J1875">
        <v>0.77414616398519787</v>
      </c>
      <c r="K1875">
        <v>3253</v>
      </c>
      <c r="L1875">
        <v>1.4182283543050289E-2</v>
      </c>
      <c r="M1875">
        <v>1.9236428737640381</v>
      </c>
      <c r="N1875">
        <v>32723</v>
      </c>
      <c r="O1875">
        <v>1.4523741789162159E-2</v>
      </c>
      <c r="P1875">
        <v>-4.4313441030681133E-3</v>
      </c>
      <c r="Q1875">
        <v>4.384857602417469E-3</v>
      </c>
      <c r="R1875">
        <v>1.4182283543050289E-2</v>
      </c>
      <c r="S1875">
        <v>2.3978548124432564E-2</v>
      </c>
      <c r="T1875">
        <v>3.279590979218483E-2</v>
      </c>
      <c r="U1875" t="s">
        <v>102</v>
      </c>
      <c r="V1875" t="s">
        <v>84</v>
      </c>
      <c r="W1875">
        <v>66.297157287597656</v>
      </c>
    </row>
    <row r="1876" spans="1:23" x14ac:dyDescent="0.25">
      <c r="A1876" s="48" t="str">
        <f t="shared" si="29"/>
        <v>42180Greater Bay Area8_2AllSingle</v>
      </c>
      <c r="B1876" t="s">
        <v>10</v>
      </c>
      <c r="C1876" s="35">
        <v>42180</v>
      </c>
      <c r="D1876">
        <v>2</v>
      </c>
      <c r="E1876" t="s">
        <v>113</v>
      </c>
      <c r="F1876">
        <v>0.62662217913866836</v>
      </c>
      <c r="G1876">
        <v>0.72303366091603338</v>
      </c>
      <c r="H1876">
        <v>26212</v>
      </c>
      <c r="I1876">
        <v>0.62064168460722846</v>
      </c>
      <c r="J1876">
        <v>0.69813955005090167</v>
      </c>
      <c r="K1876">
        <v>3253</v>
      </c>
      <c r="L1876">
        <v>5.9804944321513176E-3</v>
      </c>
      <c r="M1876">
        <v>0.95440196990966797</v>
      </c>
      <c r="N1876">
        <v>32723</v>
      </c>
      <c r="O1876">
        <v>1.3029765337705612E-2</v>
      </c>
      <c r="P1876">
        <v>-1.0718452744185925E-2</v>
      </c>
      <c r="Q1876">
        <v>-2.8091247659176588E-3</v>
      </c>
      <c r="R1876">
        <v>5.9804944321513176E-3</v>
      </c>
      <c r="S1876">
        <v>1.4769070781767368E-2</v>
      </c>
      <c r="T1876">
        <v>2.2679442539811134E-2</v>
      </c>
      <c r="U1876" t="s">
        <v>18</v>
      </c>
      <c r="V1876" t="s">
        <v>84</v>
      </c>
      <c r="W1876">
        <v>65.868682861328125</v>
      </c>
    </row>
    <row r="1877" spans="1:23" x14ac:dyDescent="0.25">
      <c r="A1877" s="48" t="str">
        <f t="shared" si="29"/>
        <v>42180Greater Bay Area8_2SmartAC-onlySingle</v>
      </c>
      <c r="B1877" t="s">
        <v>10</v>
      </c>
      <c r="C1877" s="35">
        <v>42180</v>
      </c>
      <c r="D1877">
        <v>2</v>
      </c>
      <c r="E1877" t="s">
        <v>113</v>
      </c>
      <c r="F1877">
        <v>0.62662217913866836</v>
      </c>
      <c r="G1877">
        <v>0.72303366091603338</v>
      </c>
      <c r="H1877">
        <v>26212</v>
      </c>
      <c r="I1877">
        <v>0.62064168460722846</v>
      </c>
      <c r="J1877">
        <v>0.69813955005090167</v>
      </c>
      <c r="K1877">
        <v>3253</v>
      </c>
      <c r="L1877">
        <v>5.9804944321513176E-3</v>
      </c>
      <c r="M1877">
        <v>0.95440196990966797</v>
      </c>
      <c r="N1877">
        <v>32723</v>
      </c>
      <c r="O1877">
        <v>1.3029765337705612E-2</v>
      </c>
      <c r="P1877">
        <v>-1.0718452744185925E-2</v>
      </c>
      <c r="Q1877">
        <v>-2.8091247659176588E-3</v>
      </c>
      <c r="R1877">
        <v>5.9804944321513176E-3</v>
      </c>
      <c r="S1877">
        <v>1.4769070781767368E-2</v>
      </c>
      <c r="T1877">
        <v>2.2679442539811134E-2</v>
      </c>
      <c r="U1877" t="s">
        <v>102</v>
      </c>
      <c r="V1877" t="s">
        <v>84</v>
      </c>
      <c r="W1877">
        <v>65.868682861328125</v>
      </c>
    </row>
    <row r="1878" spans="1:23" x14ac:dyDescent="0.25">
      <c r="A1878" s="48" t="str">
        <f t="shared" si="29"/>
        <v>42180Greater Bay Area8_3AllSingle</v>
      </c>
      <c r="B1878" t="s">
        <v>10</v>
      </c>
      <c r="C1878" s="35">
        <v>42180</v>
      </c>
      <c r="D1878">
        <v>3</v>
      </c>
      <c r="E1878" t="s">
        <v>113</v>
      </c>
      <c r="F1878">
        <v>0.56207616389372284</v>
      </c>
      <c r="G1878">
        <v>0.64150508998320599</v>
      </c>
      <c r="H1878">
        <v>26212</v>
      </c>
      <c r="I1878">
        <v>0.56325178092968464</v>
      </c>
      <c r="J1878">
        <v>0.63445907466509877</v>
      </c>
      <c r="K1878">
        <v>3253</v>
      </c>
      <c r="L1878">
        <v>-1.1756169842556119E-3</v>
      </c>
      <c r="M1878">
        <v>-0.20915618538856506</v>
      </c>
      <c r="N1878">
        <v>32723</v>
      </c>
      <c r="O1878">
        <v>1.1808630079030991E-2</v>
      </c>
      <c r="P1878">
        <v>-1.6309557482600212E-2</v>
      </c>
      <c r="Q1878">
        <v>-9.141482412815094E-3</v>
      </c>
      <c r="R1878">
        <v>-1.1756169842556119E-3</v>
      </c>
      <c r="S1878">
        <v>6.7893038503825665E-3</v>
      </c>
      <c r="T1878">
        <v>1.3958323746919632E-2</v>
      </c>
      <c r="U1878" t="s">
        <v>18</v>
      </c>
      <c r="V1878" t="s">
        <v>84</v>
      </c>
      <c r="W1878">
        <v>64.206642150878906</v>
      </c>
    </row>
    <row r="1879" spans="1:23" x14ac:dyDescent="0.25">
      <c r="A1879" s="48" t="str">
        <f t="shared" si="29"/>
        <v>42180Greater Bay Area8_3SmartAC-onlySingle</v>
      </c>
      <c r="B1879" t="s">
        <v>10</v>
      </c>
      <c r="C1879" s="35">
        <v>42180</v>
      </c>
      <c r="D1879">
        <v>3</v>
      </c>
      <c r="E1879" t="s">
        <v>113</v>
      </c>
      <c r="F1879">
        <v>0.56207616389372284</v>
      </c>
      <c r="G1879">
        <v>0.64150508998320599</v>
      </c>
      <c r="H1879">
        <v>26212</v>
      </c>
      <c r="I1879">
        <v>0.56325178092968464</v>
      </c>
      <c r="J1879">
        <v>0.63445907466509877</v>
      </c>
      <c r="K1879">
        <v>3253</v>
      </c>
      <c r="L1879">
        <v>-1.1756169842556119E-3</v>
      </c>
      <c r="M1879">
        <v>-0.20915618538856506</v>
      </c>
      <c r="N1879">
        <v>32723</v>
      </c>
      <c r="O1879">
        <v>1.1808630079030991E-2</v>
      </c>
      <c r="P1879">
        <v>-1.6309557482600212E-2</v>
      </c>
      <c r="Q1879">
        <v>-9.141482412815094E-3</v>
      </c>
      <c r="R1879">
        <v>-1.1756169842556119E-3</v>
      </c>
      <c r="S1879">
        <v>6.7893038503825665E-3</v>
      </c>
      <c r="T1879">
        <v>1.3958323746919632E-2</v>
      </c>
      <c r="U1879" t="s">
        <v>102</v>
      </c>
      <c r="V1879" t="s">
        <v>84</v>
      </c>
      <c r="W1879">
        <v>64.206642150878906</v>
      </c>
    </row>
    <row r="1880" spans="1:23" x14ac:dyDescent="0.25">
      <c r="A1880" s="48" t="str">
        <f t="shared" si="29"/>
        <v>42180Greater Bay Area8_4AllSingle</v>
      </c>
      <c r="B1880" t="s">
        <v>10</v>
      </c>
      <c r="C1880" s="35">
        <v>42180</v>
      </c>
      <c r="D1880">
        <v>4</v>
      </c>
      <c r="E1880" t="s">
        <v>113</v>
      </c>
      <c r="F1880">
        <v>0.52303077916849805</v>
      </c>
      <c r="G1880">
        <v>0.56203821702879497</v>
      </c>
      <c r="H1880">
        <v>26212</v>
      </c>
      <c r="I1880">
        <v>0.53173604845382205</v>
      </c>
      <c r="J1880">
        <v>0.55955931805527903</v>
      </c>
      <c r="K1880">
        <v>3253</v>
      </c>
      <c r="L1880">
        <v>-8.7052695453166962E-3</v>
      </c>
      <c r="M1880">
        <v>-1.6643894910812378</v>
      </c>
      <c r="N1880">
        <v>32723</v>
      </c>
      <c r="O1880">
        <v>1.0406867600977421E-2</v>
      </c>
      <c r="P1880">
        <v>-2.2042710334062576E-2</v>
      </c>
      <c r="Q1880">
        <v>-1.5725534409284592E-2</v>
      </c>
      <c r="R1880">
        <v>-8.7052695453166962E-3</v>
      </c>
      <c r="S1880">
        <v>-1.6858374001458287E-3</v>
      </c>
      <c r="T1880">
        <v>4.6321721747517586E-3</v>
      </c>
      <c r="U1880" t="s">
        <v>18</v>
      </c>
      <c r="V1880" t="s">
        <v>84</v>
      </c>
      <c r="W1880">
        <v>62.625125885009766</v>
      </c>
    </row>
    <row r="1881" spans="1:23" x14ac:dyDescent="0.25">
      <c r="A1881" s="48" t="str">
        <f t="shared" si="29"/>
        <v>42180Greater Bay Area8_4SmartAC-onlySingle</v>
      </c>
      <c r="B1881" t="s">
        <v>10</v>
      </c>
      <c r="C1881" s="35">
        <v>42180</v>
      </c>
      <c r="D1881">
        <v>4</v>
      </c>
      <c r="E1881" t="s">
        <v>113</v>
      </c>
      <c r="F1881">
        <v>0.52303077916849805</v>
      </c>
      <c r="G1881">
        <v>0.56203821702879497</v>
      </c>
      <c r="H1881">
        <v>26212</v>
      </c>
      <c r="I1881">
        <v>0.53173604845382205</v>
      </c>
      <c r="J1881">
        <v>0.55955931805527903</v>
      </c>
      <c r="K1881">
        <v>3253</v>
      </c>
      <c r="L1881">
        <v>-8.7052695453166962E-3</v>
      </c>
      <c r="M1881">
        <v>-1.6643894910812378</v>
      </c>
      <c r="N1881">
        <v>32723</v>
      </c>
      <c r="O1881">
        <v>1.0406867600977421E-2</v>
      </c>
      <c r="P1881">
        <v>-2.2042710334062576E-2</v>
      </c>
      <c r="Q1881">
        <v>-1.5725534409284592E-2</v>
      </c>
      <c r="R1881">
        <v>-8.7052695453166962E-3</v>
      </c>
      <c r="S1881">
        <v>-1.6858374001458287E-3</v>
      </c>
      <c r="T1881">
        <v>4.6321721747517586E-3</v>
      </c>
      <c r="U1881" t="s">
        <v>102</v>
      </c>
      <c r="V1881" t="s">
        <v>84</v>
      </c>
      <c r="W1881">
        <v>62.625125885009766</v>
      </c>
    </row>
    <row r="1882" spans="1:23" x14ac:dyDescent="0.25">
      <c r="A1882" s="48" t="str">
        <f t="shared" si="29"/>
        <v>42180Greater Bay Area8_5AllSingle</v>
      </c>
      <c r="B1882" t="s">
        <v>10</v>
      </c>
      <c r="C1882" s="35">
        <v>42180</v>
      </c>
      <c r="D1882">
        <v>5</v>
      </c>
      <c r="E1882" t="s">
        <v>113</v>
      </c>
      <c r="F1882">
        <v>0.50867255400421607</v>
      </c>
      <c r="G1882">
        <v>0.52309077989797959</v>
      </c>
      <c r="H1882">
        <v>26212</v>
      </c>
      <c r="I1882">
        <v>0.51834527735149127</v>
      </c>
      <c r="J1882">
        <v>0.52500924407771143</v>
      </c>
      <c r="K1882">
        <v>3253</v>
      </c>
      <c r="L1882">
        <v>-9.6727237105369568E-3</v>
      </c>
      <c r="M1882">
        <v>-1.9015618562698364</v>
      </c>
      <c r="N1882">
        <v>32723</v>
      </c>
      <c r="O1882">
        <v>9.7555806860327721E-3</v>
      </c>
      <c r="P1882">
        <v>-2.217547595500946E-2</v>
      </c>
      <c r="Q1882">
        <v>-1.6253642737865448E-2</v>
      </c>
      <c r="R1882">
        <v>-9.6727237105369568E-3</v>
      </c>
      <c r="S1882">
        <v>-3.0925844330340624E-3</v>
      </c>
      <c r="T1882">
        <v>2.8300285339355469E-3</v>
      </c>
      <c r="U1882" t="s">
        <v>18</v>
      </c>
      <c r="V1882" t="s">
        <v>84</v>
      </c>
      <c r="W1882">
        <v>62.268466949462891</v>
      </c>
    </row>
    <row r="1883" spans="1:23" x14ac:dyDescent="0.25">
      <c r="A1883" s="48" t="str">
        <f t="shared" si="29"/>
        <v>42180Greater Bay Area8_5SmartAC-onlySingle</v>
      </c>
      <c r="B1883" t="s">
        <v>10</v>
      </c>
      <c r="C1883" s="35">
        <v>42180</v>
      </c>
      <c r="D1883">
        <v>5</v>
      </c>
      <c r="E1883" t="s">
        <v>113</v>
      </c>
      <c r="F1883">
        <v>0.50867255400421607</v>
      </c>
      <c r="G1883">
        <v>0.52309077989797959</v>
      </c>
      <c r="H1883">
        <v>26212</v>
      </c>
      <c r="I1883">
        <v>0.51834527735149127</v>
      </c>
      <c r="J1883">
        <v>0.52500924407771143</v>
      </c>
      <c r="K1883">
        <v>3253</v>
      </c>
      <c r="L1883">
        <v>-9.6727237105369568E-3</v>
      </c>
      <c r="M1883">
        <v>-1.9015618562698364</v>
      </c>
      <c r="N1883">
        <v>32723</v>
      </c>
      <c r="O1883">
        <v>9.7555806860327721E-3</v>
      </c>
      <c r="P1883">
        <v>-2.217547595500946E-2</v>
      </c>
      <c r="Q1883">
        <v>-1.6253642737865448E-2</v>
      </c>
      <c r="R1883">
        <v>-9.6727237105369568E-3</v>
      </c>
      <c r="S1883">
        <v>-3.0925844330340624E-3</v>
      </c>
      <c r="T1883">
        <v>2.8300285339355469E-3</v>
      </c>
      <c r="U1883" t="s">
        <v>102</v>
      </c>
      <c r="V1883" t="s">
        <v>84</v>
      </c>
      <c r="W1883">
        <v>62.268466949462891</v>
      </c>
    </row>
    <row r="1884" spans="1:23" x14ac:dyDescent="0.25">
      <c r="A1884" s="48" t="str">
        <f t="shared" si="29"/>
        <v>42180Greater Bay Area8_6AllSingle</v>
      </c>
      <c r="B1884" t="s">
        <v>10</v>
      </c>
      <c r="C1884" s="35">
        <v>42180</v>
      </c>
      <c r="D1884">
        <v>6</v>
      </c>
      <c r="E1884" t="s">
        <v>113</v>
      </c>
      <c r="F1884">
        <v>0.52600319866370626</v>
      </c>
      <c r="G1884">
        <v>0.48147470213568699</v>
      </c>
      <c r="H1884">
        <v>26212</v>
      </c>
      <c r="I1884">
        <v>0.53228786007607831</v>
      </c>
      <c r="J1884">
        <v>0.4988124465167974</v>
      </c>
      <c r="K1884">
        <v>3253</v>
      </c>
      <c r="L1884">
        <v>-6.284661591053009E-3</v>
      </c>
      <c r="M1884">
        <v>-1.1947952508926392</v>
      </c>
      <c r="N1884">
        <v>32723</v>
      </c>
      <c r="O1884">
        <v>9.2375036329030991E-3</v>
      </c>
      <c r="P1884">
        <v>-1.81234460324049E-2</v>
      </c>
      <c r="Q1884">
        <v>-1.2516097165644169E-2</v>
      </c>
      <c r="R1884">
        <v>-6.284661591053009E-3</v>
      </c>
      <c r="S1884">
        <v>-5.3965391998644918E-5</v>
      </c>
      <c r="T1884">
        <v>5.5541228502988815E-3</v>
      </c>
      <c r="U1884" t="s">
        <v>18</v>
      </c>
      <c r="V1884" t="s">
        <v>84</v>
      </c>
      <c r="W1884">
        <v>62.763927459716797</v>
      </c>
    </row>
    <row r="1885" spans="1:23" x14ac:dyDescent="0.25">
      <c r="A1885" s="48" t="str">
        <f t="shared" si="29"/>
        <v>42180Greater Bay Area8_6SmartAC-onlySingle</v>
      </c>
      <c r="B1885" t="s">
        <v>10</v>
      </c>
      <c r="C1885" s="35">
        <v>42180</v>
      </c>
      <c r="D1885">
        <v>6</v>
      </c>
      <c r="E1885" t="s">
        <v>113</v>
      </c>
      <c r="F1885">
        <v>0.52600319866370626</v>
      </c>
      <c r="G1885">
        <v>0.48147470213568699</v>
      </c>
      <c r="H1885">
        <v>26212</v>
      </c>
      <c r="I1885">
        <v>0.53228786007607831</v>
      </c>
      <c r="J1885">
        <v>0.4988124465167974</v>
      </c>
      <c r="K1885">
        <v>3253</v>
      </c>
      <c r="L1885">
        <v>-6.284661591053009E-3</v>
      </c>
      <c r="M1885">
        <v>-1.1947952508926392</v>
      </c>
      <c r="N1885">
        <v>32723</v>
      </c>
      <c r="O1885">
        <v>9.2375036329030991E-3</v>
      </c>
      <c r="P1885">
        <v>-1.81234460324049E-2</v>
      </c>
      <c r="Q1885">
        <v>-1.2516097165644169E-2</v>
      </c>
      <c r="R1885">
        <v>-6.284661591053009E-3</v>
      </c>
      <c r="S1885">
        <v>-5.3965391998644918E-5</v>
      </c>
      <c r="T1885">
        <v>5.5541228502988815E-3</v>
      </c>
      <c r="U1885" t="s">
        <v>102</v>
      </c>
      <c r="V1885" t="s">
        <v>84</v>
      </c>
      <c r="W1885">
        <v>62.763927459716797</v>
      </c>
    </row>
    <row r="1886" spans="1:23" x14ac:dyDescent="0.25">
      <c r="A1886" s="48" t="str">
        <f t="shared" si="29"/>
        <v>42180Greater Bay Area8_7AllSingle</v>
      </c>
      <c r="B1886" t="s">
        <v>10</v>
      </c>
      <c r="C1886" s="35">
        <v>42180</v>
      </c>
      <c r="D1886">
        <v>7</v>
      </c>
      <c r="E1886" t="s">
        <v>113</v>
      </c>
      <c r="F1886">
        <v>0.57963159055457247</v>
      </c>
      <c r="G1886">
        <v>0.52186686943265825</v>
      </c>
      <c r="H1886">
        <v>26212</v>
      </c>
      <c r="I1886">
        <v>0.57790297302510796</v>
      </c>
      <c r="J1886">
        <v>0.52073434167130661</v>
      </c>
      <c r="K1886">
        <v>3253</v>
      </c>
      <c r="L1886">
        <v>1.7286175861954689E-3</v>
      </c>
      <c r="M1886">
        <v>0.29822692275047302</v>
      </c>
      <c r="N1886">
        <v>32723</v>
      </c>
      <c r="O1886">
        <v>9.6823703497648239E-3</v>
      </c>
      <c r="P1886">
        <v>-1.0680308565497398E-2</v>
      </c>
      <c r="Q1886">
        <v>-4.8029157333076E-3</v>
      </c>
      <c r="R1886">
        <v>1.7286175861954689E-3</v>
      </c>
      <c r="S1886">
        <v>8.2593765109777451E-3</v>
      </c>
      <c r="T1886">
        <v>1.4137543737888336E-2</v>
      </c>
      <c r="U1886" t="s">
        <v>18</v>
      </c>
      <c r="V1886" t="s">
        <v>84</v>
      </c>
      <c r="W1886">
        <v>65.796226501464844</v>
      </c>
    </row>
    <row r="1887" spans="1:23" x14ac:dyDescent="0.25">
      <c r="A1887" s="48" t="str">
        <f t="shared" si="29"/>
        <v>42180Greater Bay Area8_7SmartAC-onlySingle</v>
      </c>
      <c r="B1887" t="s">
        <v>10</v>
      </c>
      <c r="C1887" s="35">
        <v>42180</v>
      </c>
      <c r="D1887">
        <v>7</v>
      </c>
      <c r="E1887" t="s">
        <v>113</v>
      </c>
      <c r="F1887">
        <v>0.57963159055457247</v>
      </c>
      <c r="G1887">
        <v>0.52186686943265825</v>
      </c>
      <c r="H1887">
        <v>26212</v>
      </c>
      <c r="I1887">
        <v>0.57790297302510796</v>
      </c>
      <c r="J1887">
        <v>0.52073434167130661</v>
      </c>
      <c r="K1887">
        <v>3253</v>
      </c>
      <c r="L1887">
        <v>1.7286175861954689E-3</v>
      </c>
      <c r="M1887">
        <v>0.29822692275047302</v>
      </c>
      <c r="N1887">
        <v>32723</v>
      </c>
      <c r="O1887">
        <v>9.6823703497648239E-3</v>
      </c>
      <c r="P1887">
        <v>-1.0680308565497398E-2</v>
      </c>
      <c r="Q1887">
        <v>-4.8029157333076E-3</v>
      </c>
      <c r="R1887">
        <v>1.7286175861954689E-3</v>
      </c>
      <c r="S1887">
        <v>8.2593765109777451E-3</v>
      </c>
      <c r="T1887">
        <v>1.4137543737888336E-2</v>
      </c>
      <c r="U1887" t="s">
        <v>102</v>
      </c>
      <c r="V1887" t="s">
        <v>84</v>
      </c>
      <c r="W1887">
        <v>65.796226501464844</v>
      </c>
    </row>
    <row r="1888" spans="1:23" x14ac:dyDescent="0.25">
      <c r="A1888" s="48" t="str">
        <f t="shared" si="29"/>
        <v>42180Greater Bay Area8_8AllSingle</v>
      </c>
      <c r="B1888" t="s">
        <v>10</v>
      </c>
      <c r="C1888" s="35">
        <v>42180</v>
      </c>
      <c r="D1888">
        <v>8</v>
      </c>
      <c r="E1888" t="s">
        <v>113</v>
      </c>
      <c r="F1888">
        <v>0.6206473452573853</v>
      </c>
      <c r="G1888">
        <v>0.62210920169397055</v>
      </c>
      <c r="H1888">
        <v>26212</v>
      </c>
      <c r="I1888">
        <v>0.61190851668191215</v>
      </c>
      <c r="J1888">
        <v>0.60426222329488988</v>
      </c>
      <c r="K1888">
        <v>3253</v>
      </c>
      <c r="L1888">
        <v>8.7388288229703903E-3</v>
      </c>
      <c r="M1888">
        <v>1.4080183506011963</v>
      </c>
      <c r="N1888">
        <v>32723</v>
      </c>
      <c r="O1888">
        <v>1.1269868351519108E-2</v>
      </c>
      <c r="P1888">
        <v>-5.7046343572437763E-3</v>
      </c>
      <c r="Q1888">
        <v>1.136401086114347E-3</v>
      </c>
      <c r="R1888">
        <v>8.7388288229703903E-3</v>
      </c>
      <c r="S1888">
        <v>1.6340354457497597E-2</v>
      </c>
      <c r="T1888">
        <v>2.318229153752327E-2</v>
      </c>
      <c r="U1888" t="s">
        <v>18</v>
      </c>
      <c r="V1888" t="s">
        <v>84</v>
      </c>
      <c r="W1888">
        <v>70.177947998046875</v>
      </c>
    </row>
    <row r="1889" spans="1:23" x14ac:dyDescent="0.25">
      <c r="A1889" s="48" t="str">
        <f t="shared" si="29"/>
        <v>42180Greater Bay Area8_8SmartAC-onlySingle</v>
      </c>
      <c r="B1889" t="s">
        <v>10</v>
      </c>
      <c r="C1889" s="35">
        <v>42180</v>
      </c>
      <c r="D1889">
        <v>8</v>
      </c>
      <c r="E1889" t="s">
        <v>113</v>
      </c>
      <c r="F1889">
        <v>0.6206473452573853</v>
      </c>
      <c r="G1889">
        <v>0.62210920169397055</v>
      </c>
      <c r="H1889">
        <v>26212</v>
      </c>
      <c r="I1889">
        <v>0.61190851668191215</v>
      </c>
      <c r="J1889">
        <v>0.60426222329488988</v>
      </c>
      <c r="K1889">
        <v>3253</v>
      </c>
      <c r="L1889">
        <v>8.7388288229703903E-3</v>
      </c>
      <c r="M1889">
        <v>1.4080183506011963</v>
      </c>
      <c r="N1889">
        <v>32723</v>
      </c>
      <c r="O1889">
        <v>1.1269868351519108E-2</v>
      </c>
      <c r="P1889">
        <v>-5.7046343572437763E-3</v>
      </c>
      <c r="Q1889">
        <v>1.136401086114347E-3</v>
      </c>
      <c r="R1889">
        <v>8.7388288229703903E-3</v>
      </c>
      <c r="S1889">
        <v>1.6340354457497597E-2</v>
      </c>
      <c r="T1889">
        <v>2.318229153752327E-2</v>
      </c>
      <c r="U1889" t="s">
        <v>102</v>
      </c>
      <c r="V1889" t="s">
        <v>84</v>
      </c>
      <c r="W1889">
        <v>70.177947998046875</v>
      </c>
    </row>
    <row r="1890" spans="1:23" x14ac:dyDescent="0.25">
      <c r="A1890" s="48" t="str">
        <f t="shared" si="29"/>
        <v>42180Greater Bay Area8_9AllSingle</v>
      </c>
      <c r="B1890" t="s">
        <v>10</v>
      </c>
      <c r="C1890" s="35">
        <v>42180</v>
      </c>
      <c r="D1890">
        <v>9</v>
      </c>
      <c r="E1890" t="s">
        <v>113</v>
      </c>
      <c r="F1890">
        <v>0.58749349889614377</v>
      </c>
      <c r="G1890">
        <v>0.74385591791777173</v>
      </c>
      <c r="H1890">
        <v>26212</v>
      </c>
      <c r="I1890">
        <v>0.5897978012278412</v>
      </c>
      <c r="J1890">
        <v>0.73180210663367939</v>
      </c>
      <c r="K1890">
        <v>3253</v>
      </c>
      <c r="L1890">
        <v>-2.3043022956699133E-3</v>
      </c>
      <c r="M1890">
        <v>-0.39222601056098938</v>
      </c>
      <c r="N1890">
        <v>32723</v>
      </c>
      <c r="O1890">
        <v>1.3628547079861164E-2</v>
      </c>
      <c r="P1890">
        <v>-1.9770648330450058E-2</v>
      </c>
      <c r="Q1890">
        <v>-1.1497847735881805E-2</v>
      </c>
      <c r="R1890">
        <v>-2.3043022956699133E-3</v>
      </c>
      <c r="S1890">
        <v>6.8881525658071041E-3</v>
      </c>
      <c r="T1890">
        <v>1.5162043273448944E-2</v>
      </c>
      <c r="U1890" t="s">
        <v>18</v>
      </c>
      <c r="V1890" t="s">
        <v>84</v>
      </c>
      <c r="W1890">
        <v>74.64202880859375</v>
      </c>
    </row>
    <row r="1891" spans="1:23" x14ac:dyDescent="0.25">
      <c r="A1891" s="48" t="str">
        <f t="shared" si="29"/>
        <v>42180Greater Bay Area8_9SmartAC-onlySingle</v>
      </c>
      <c r="B1891" t="s">
        <v>10</v>
      </c>
      <c r="C1891" s="35">
        <v>42180</v>
      </c>
      <c r="D1891">
        <v>9</v>
      </c>
      <c r="E1891" t="s">
        <v>113</v>
      </c>
      <c r="F1891">
        <v>0.58749349889614377</v>
      </c>
      <c r="G1891">
        <v>0.74385591791777173</v>
      </c>
      <c r="H1891">
        <v>26212</v>
      </c>
      <c r="I1891">
        <v>0.5897978012278412</v>
      </c>
      <c r="J1891">
        <v>0.73180210663367939</v>
      </c>
      <c r="K1891">
        <v>3253</v>
      </c>
      <c r="L1891">
        <v>-2.3043022956699133E-3</v>
      </c>
      <c r="M1891">
        <v>-0.39222601056098938</v>
      </c>
      <c r="N1891">
        <v>32723</v>
      </c>
      <c r="O1891">
        <v>1.3628547079861164E-2</v>
      </c>
      <c r="P1891">
        <v>-1.9770648330450058E-2</v>
      </c>
      <c r="Q1891">
        <v>-1.1497847735881805E-2</v>
      </c>
      <c r="R1891">
        <v>-2.3043022956699133E-3</v>
      </c>
      <c r="S1891">
        <v>6.8881525658071041E-3</v>
      </c>
      <c r="T1891">
        <v>1.5162043273448944E-2</v>
      </c>
      <c r="U1891" t="s">
        <v>102</v>
      </c>
      <c r="V1891" t="s">
        <v>84</v>
      </c>
      <c r="W1891">
        <v>74.64202880859375</v>
      </c>
    </row>
    <row r="1892" spans="1:23" x14ac:dyDescent="0.25">
      <c r="A1892" s="48" t="str">
        <f t="shared" si="29"/>
        <v>42180Greater Bay Area8_10AllSingle</v>
      </c>
      <c r="B1892" t="s">
        <v>10</v>
      </c>
      <c r="C1892" s="35">
        <v>42180</v>
      </c>
      <c r="D1892">
        <v>10</v>
      </c>
      <c r="E1892" t="s">
        <v>113</v>
      </c>
      <c r="F1892">
        <v>0.55231234086970571</v>
      </c>
      <c r="G1892">
        <v>0.95417258879009181</v>
      </c>
      <c r="H1892">
        <v>26212</v>
      </c>
      <c r="I1892">
        <v>0.56786757510349817</v>
      </c>
      <c r="J1892">
        <v>0.97322789953603306</v>
      </c>
      <c r="K1892">
        <v>3253</v>
      </c>
      <c r="L1892">
        <v>-1.5555234625935555E-2</v>
      </c>
      <c r="M1892">
        <v>-2.8163836002349854</v>
      </c>
      <c r="N1892">
        <v>32723</v>
      </c>
      <c r="O1892">
        <v>1.8052779138088226E-2</v>
      </c>
      <c r="P1892">
        <v>-3.8691677153110504E-2</v>
      </c>
      <c r="Q1892">
        <v>-2.7733277529478073E-2</v>
      </c>
      <c r="R1892">
        <v>-1.5555234625935555E-2</v>
      </c>
      <c r="S1892">
        <v>-3.3786350395530462E-3</v>
      </c>
      <c r="T1892">
        <v>7.5812069699168205E-3</v>
      </c>
      <c r="U1892" t="s">
        <v>18</v>
      </c>
      <c r="V1892" t="s">
        <v>84</v>
      </c>
      <c r="W1892">
        <v>79.08856201171875</v>
      </c>
    </row>
    <row r="1893" spans="1:23" x14ac:dyDescent="0.25">
      <c r="A1893" s="48" t="str">
        <f t="shared" si="29"/>
        <v>42180Greater Bay Area8_10SmartAC-onlySingle</v>
      </c>
      <c r="B1893" t="s">
        <v>10</v>
      </c>
      <c r="C1893" s="35">
        <v>42180</v>
      </c>
      <c r="D1893">
        <v>10</v>
      </c>
      <c r="E1893" t="s">
        <v>113</v>
      </c>
      <c r="F1893">
        <v>0.55231234086970571</v>
      </c>
      <c r="G1893">
        <v>0.95417258879009181</v>
      </c>
      <c r="H1893">
        <v>26212</v>
      </c>
      <c r="I1893">
        <v>0.56786757510349817</v>
      </c>
      <c r="J1893">
        <v>0.97322789953603306</v>
      </c>
      <c r="K1893">
        <v>3253</v>
      </c>
      <c r="L1893">
        <v>-1.5555234625935555E-2</v>
      </c>
      <c r="M1893">
        <v>-2.8163836002349854</v>
      </c>
      <c r="N1893">
        <v>32723</v>
      </c>
      <c r="O1893">
        <v>1.8052779138088226E-2</v>
      </c>
      <c r="P1893">
        <v>-3.8691677153110504E-2</v>
      </c>
      <c r="Q1893">
        <v>-2.7733277529478073E-2</v>
      </c>
      <c r="R1893">
        <v>-1.5555234625935555E-2</v>
      </c>
      <c r="S1893">
        <v>-3.3786350395530462E-3</v>
      </c>
      <c r="T1893">
        <v>7.5812069699168205E-3</v>
      </c>
      <c r="U1893" t="s">
        <v>102</v>
      </c>
      <c r="V1893" t="s">
        <v>84</v>
      </c>
      <c r="W1893">
        <v>79.08856201171875</v>
      </c>
    </row>
    <row r="1894" spans="1:23" x14ac:dyDescent="0.25">
      <c r="A1894" s="48" t="str">
        <f t="shared" si="29"/>
        <v>42180Greater Bay Area8_11AllSingle</v>
      </c>
      <c r="B1894" t="s">
        <v>10</v>
      </c>
      <c r="C1894" s="35">
        <v>42180</v>
      </c>
      <c r="D1894">
        <v>11</v>
      </c>
      <c r="E1894" t="s">
        <v>113</v>
      </c>
      <c r="F1894">
        <v>0.57344792977113135</v>
      </c>
      <c r="G1894">
        <v>1.1817028675280628</v>
      </c>
      <c r="H1894">
        <v>26212</v>
      </c>
      <c r="I1894">
        <v>0.59078250246055231</v>
      </c>
      <c r="J1894">
        <v>1.1985026196975945</v>
      </c>
      <c r="K1894">
        <v>3253</v>
      </c>
      <c r="L1894">
        <v>-1.7334572970867157E-2</v>
      </c>
      <c r="M1894">
        <v>-3.0228676795959473</v>
      </c>
      <c r="N1894">
        <v>32723</v>
      </c>
      <c r="O1894">
        <v>2.2244963794946671E-2</v>
      </c>
      <c r="P1894">
        <v>-4.5843716710805893E-2</v>
      </c>
      <c r="Q1894">
        <v>-3.2340582460165024E-2</v>
      </c>
      <c r="R1894">
        <v>-1.7334572970867157E-2</v>
      </c>
      <c r="S1894">
        <v>-2.3303448688238859E-3</v>
      </c>
      <c r="T1894">
        <v>1.1174572631716728E-2</v>
      </c>
      <c r="U1894" t="s">
        <v>18</v>
      </c>
      <c r="V1894" t="s">
        <v>84</v>
      </c>
      <c r="W1894">
        <v>83.486419677734375</v>
      </c>
    </row>
    <row r="1895" spans="1:23" x14ac:dyDescent="0.25">
      <c r="A1895" s="48" t="str">
        <f t="shared" si="29"/>
        <v>42180Greater Bay Area8_11SmartAC-onlySingle</v>
      </c>
      <c r="B1895" t="s">
        <v>10</v>
      </c>
      <c r="C1895" s="35">
        <v>42180</v>
      </c>
      <c r="D1895">
        <v>11</v>
      </c>
      <c r="E1895" t="s">
        <v>113</v>
      </c>
      <c r="F1895">
        <v>0.57344792977113135</v>
      </c>
      <c r="G1895">
        <v>1.1817028675280628</v>
      </c>
      <c r="H1895">
        <v>26212</v>
      </c>
      <c r="I1895">
        <v>0.59078250246055231</v>
      </c>
      <c r="J1895">
        <v>1.1985026196975945</v>
      </c>
      <c r="K1895">
        <v>3253</v>
      </c>
      <c r="L1895">
        <v>-1.7334572970867157E-2</v>
      </c>
      <c r="M1895">
        <v>-3.0228676795959473</v>
      </c>
      <c r="N1895">
        <v>32723</v>
      </c>
      <c r="O1895">
        <v>2.2244963794946671E-2</v>
      </c>
      <c r="P1895">
        <v>-4.5843716710805893E-2</v>
      </c>
      <c r="Q1895">
        <v>-3.2340582460165024E-2</v>
      </c>
      <c r="R1895">
        <v>-1.7334572970867157E-2</v>
      </c>
      <c r="S1895">
        <v>-2.3303448688238859E-3</v>
      </c>
      <c r="T1895">
        <v>1.1174572631716728E-2</v>
      </c>
      <c r="U1895" t="s">
        <v>102</v>
      </c>
      <c r="V1895" t="s">
        <v>84</v>
      </c>
      <c r="W1895">
        <v>83.486419677734375</v>
      </c>
    </row>
    <row r="1896" spans="1:23" x14ac:dyDescent="0.25">
      <c r="A1896" s="48" t="str">
        <f t="shared" si="29"/>
        <v>42180Greater Bay Area8_12AllSingle</v>
      </c>
      <c r="B1896" t="s">
        <v>10</v>
      </c>
      <c r="C1896" s="35">
        <v>42180</v>
      </c>
      <c r="D1896">
        <v>12</v>
      </c>
      <c r="E1896" t="s">
        <v>113</v>
      </c>
      <c r="F1896">
        <v>0.65836215073845128</v>
      </c>
      <c r="G1896">
        <v>1.3879325293450173</v>
      </c>
      <c r="H1896">
        <v>26212</v>
      </c>
      <c r="I1896">
        <v>0.66953511905308116</v>
      </c>
      <c r="J1896">
        <v>1.390167042984126</v>
      </c>
      <c r="K1896">
        <v>3253</v>
      </c>
      <c r="L1896">
        <v>-1.1172967962920666E-2</v>
      </c>
      <c r="M1896">
        <v>-1.6970854997634888</v>
      </c>
      <c r="N1896">
        <v>32723</v>
      </c>
      <c r="O1896">
        <v>2.5837535038590431E-2</v>
      </c>
      <c r="P1896">
        <v>-4.4286351650953293E-2</v>
      </c>
      <c r="Q1896">
        <v>-2.8602452948689461E-2</v>
      </c>
      <c r="R1896">
        <v>-1.1172967962920666E-2</v>
      </c>
      <c r="S1896">
        <v>6.2544494867324829E-3</v>
      </c>
      <c r="T1896">
        <v>2.1940417587757111E-2</v>
      </c>
      <c r="U1896" t="s">
        <v>18</v>
      </c>
      <c r="V1896" t="s">
        <v>84</v>
      </c>
      <c r="W1896">
        <v>86.940010070800781</v>
      </c>
    </row>
    <row r="1897" spans="1:23" x14ac:dyDescent="0.25">
      <c r="A1897" s="48" t="str">
        <f t="shared" si="29"/>
        <v>42180Greater Bay Area8_12SmartAC-onlySingle</v>
      </c>
      <c r="B1897" t="s">
        <v>10</v>
      </c>
      <c r="C1897" s="35">
        <v>42180</v>
      </c>
      <c r="D1897">
        <v>12</v>
      </c>
      <c r="E1897" t="s">
        <v>113</v>
      </c>
      <c r="F1897">
        <v>0.65836215073845128</v>
      </c>
      <c r="G1897">
        <v>1.3879325293450173</v>
      </c>
      <c r="H1897">
        <v>26212</v>
      </c>
      <c r="I1897">
        <v>0.66953511905308116</v>
      </c>
      <c r="J1897">
        <v>1.390167042984126</v>
      </c>
      <c r="K1897">
        <v>3253</v>
      </c>
      <c r="L1897">
        <v>-1.1172967962920666E-2</v>
      </c>
      <c r="M1897">
        <v>-1.6970854997634888</v>
      </c>
      <c r="N1897">
        <v>32723</v>
      </c>
      <c r="O1897">
        <v>2.5837535038590431E-2</v>
      </c>
      <c r="P1897">
        <v>-4.4286351650953293E-2</v>
      </c>
      <c r="Q1897">
        <v>-2.8602452948689461E-2</v>
      </c>
      <c r="R1897">
        <v>-1.1172967962920666E-2</v>
      </c>
      <c r="S1897">
        <v>6.2544494867324829E-3</v>
      </c>
      <c r="T1897">
        <v>2.1940417587757111E-2</v>
      </c>
      <c r="U1897" t="s">
        <v>102</v>
      </c>
      <c r="V1897" t="s">
        <v>84</v>
      </c>
      <c r="W1897">
        <v>86.940010070800781</v>
      </c>
    </row>
    <row r="1898" spans="1:23" x14ac:dyDescent="0.25">
      <c r="A1898" s="48" t="str">
        <f t="shared" si="29"/>
        <v>42180Greater Bay Area8_13AllSingle</v>
      </c>
      <c r="B1898" t="s">
        <v>10</v>
      </c>
      <c r="C1898" s="35">
        <v>42180</v>
      </c>
      <c r="D1898">
        <v>13</v>
      </c>
      <c r="E1898" t="s">
        <v>113</v>
      </c>
      <c r="F1898">
        <v>0.80612611201997197</v>
      </c>
      <c r="G1898">
        <v>1.5734878473037865</v>
      </c>
      <c r="H1898">
        <v>26212</v>
      </c>
      <c r="I1898">
        <v>0.75847745430534108</v>
      </c>
      <c r="J1898">
        <v>1.5078782315939843</v>
      </c>
      <c r="K1898">
        <v>3253</v>
      </c>
      <c r="L1898">
        <v>4.7648657113313675E-2</v>
      </c>
      <c r="M1898">
        <v>5.9108190536499023</v>
      </c>
      <c r="N1898">
        <v>32723</v>
      </c>
      <c r="O1898">
        <v>2.8167519718408585E-2</v>
      </c>
      <c r="P1898">
        <v>1.1549163609743118E-2</v>
      </c>
      <c r="Q1898">
        <v>2.8647411614656448E-2</v>
      </c>
      <c r="R1898">
        <v>4.7648657113313675E-2</v>
      </c>
      <c r="S1898">
        <v>6.6647648811340332E-2</v>
      </c>
      <c r="T1898">
        <v>8.3748146891593933E-2</v>
      </c>
      <c r="U1898" t="s">
        <v>18</v>
      </c>
      <c r="V1898" t="s">
        <v>84</v>
      </c>
      <c r="W1898">
        <v>90.263389587402344</v>
      </c>
    </row>
    <row r="1899" spans="1:23" x14ac:dyDescent="0.25">
      <c r="A1899" s="48" t="str">
        <f t="shared" si="29"/>
        <v>42180Greater Bay Area8_13SmartAC-onlySingle</v>
      </c>
      <c r="B1899" t="s">
        <v>10</v>
      </c>
      <c r="C1899" s="35">
        <v>42180</v>
      </c>
      <c r="D1899">
        <v>13</v>
      </c>
      <c r="E1899" t="s">
        <v>113</v>
      </c>
      <c r="F1899">
        <v>0.80612611201997197</v>
      </c>
      <c r="G1899">
        <v>1.5734878473037865</v>
      </c>
      <c r="H1899">
        <v>26212</v>
      </c>
      <c r="I1899">
        <v>0.75847745430534108</v>
      </c>
      <c r="J1899">
        <v>1.5078782315939843</v>
      </c>
      <c r="K1899">
        <v>3253</v>
      </c>
      <c r="L1899">
        <v>4.7648657113313675E-2</v>
      </c>
      <c r="M1899">
        <v>5.9108190536499023</v>
      </c>
      <c r="N1899">
        <v>32723</v>
      </c>
      <c r="O1899">
        <v>2.8167519718408585E-2</v>
      </c>
      <c r="P1899">
        <v>1.1549163609743118E-2</v>
      </c>
      <c r="Q1899">
        <v>2.8647411614656448E-2</v>
      </c>
      <c r="R1899">
        <v>4.7648657113313675E-2</v>
      </c>
      <c r="S1899">
        <v>6.6647648811340332E-2</v>
      </c>
      <c r="T1899">
        <v>8.3748146891593933E-2</v>
      </c>
      <c r="U1899" t="s">
        <v>102</v>
      </c>
      <c r="V1899" t="s">
        <v>84</v>
      </c>
      <c r="W1899">
        <v>90.263389587402344</v>
      </c>
    </row>
    <row r="1900" spans="1:23" x14ac:dyDescent="0.25">
      <c r="A1900" s="48" t="str">
        <f t="shared" si="29"/>
        <v>42180Greater Bay Area8_14AllSingle</v>
      </c>
      <c r="B1900" t="s">
        <v>10</v>
      </c>
      <c r="C1900" s="35">
        <v>42180</v>
      </c>
      <c r="D1900">
        <v>14</v>
      </c>
      <c r="E1900" t="s">
        <v>113</v>
      </c>
      <c r="F1900">
        <v>1.0243594208881257</v>
      </c>
      <c r="G1900">
        <v>1.7370147166335883</v>
      </c>
      <c r="H1900">
        <v>26212</v>
      </c>
      <c r="I1900">
        <v>0.84337138407136292</v>
      </c>
      <c r="J1900">
        <v>1.5427607376632744</v>
      </c>
      <c r="K1900">
        <v>3253</v>
      </c>
      <c r="L1900">
        <v>0.18098804354667664</v>
      </c>
      <c r="M1900">
        <v>17.668411254882813</v>
      </c>
      <c r="N1900">
        <v>32723</v>
      </c>
      <c r="O1900">
        <v>2.9099393635988235E-2</v>
      </c>
      <c r="P1900">
        <v>0.14369426667690277</v>
      </c>
      <c r="Q1900">
        <v>0.16135817766189575</v>
      </c>
      <c r="R1900">
        <v>0.18098804354667664</v>
      </c>
      <c r="S1900">
        <v>0.20061558485031128</v>
      </c>
      <c r="T1900">
        <v>0.2182818204164505</v>
      </c>
      <c r="U1900" t="s">
        <v>18</v>
      </c>
      <c r="V1900" t="s">
        <v>84</v>
      </c>
      <c r="W1900">
        <v>93.234695434570313</v>
      </c>
    </row>
    <row r="1901" spans="1:23" x14ac:dyDescent="0.25">
      <c r="A1901" s="48" t="str">
        <f t="shared" si="29"/>
        <v>42180Greater Bay Area8_14SmartAC-onlySingle</v>
      </c>
      <c r="B1901" t="s">
        <v>10</v>
      </c>
      <c r="C1901" s="35">
        <v>42180</v>
      </c>
      <c r="D1901">
        <v>14</v>
      </c>
      <c r="E1901" t="s">
        <v>113</v>
      </c>
      <c r="F1901">
        <v>1.0243594208881257</v>
      </c>
      <c r="G1901">
        <v>1.7370147166335883</v>
      </c>
      <c r="H1901">
        <v>26212</v>
      </c>
      <c r="I1901">
        <v>0.84337138407136292</v>
      </c>
      <c r="J1901">
        <v>1.5427607376632744</v>
      </c>
      <c r="K1901">
        <v>3253</v>
      </c>
      <c r="L1901">
        <v>0.18098804354667664</v>
      </c>
      <c r="M1901">
        <v>17.668411254882813</v>
      </c>
      <c r="N1901">
        <v>32723</v>
      </c>
      <c r="O1901">
        <v>2.9099393635988235E-2</v>
      </c>
      <c r="P1901">
        <v>0.14369426667690277</v>
      </c>
      <c r="Q1901">
        <v>0.16135817766189575</v>
      </c>
      <c r="R1901">
        <v>0.18098804354667664</v>
      </c>
      <c r="S1901">
        <v>0.20061558485031128</v>
      </c>
      <c r="T1901">
        <v>0.2182818204164505</v>
      </c>
      <c r="U1901" t="s">
        <v>102</v>
      </c>
      <c r="V1901" t="s">
        <v>84</v>
      </c>
      <c r="W1901">
        <v>93.234695434570313</v>
      </c>
    </row>
    <row r="1902" spans="1:23" x14ac:dyDescent="0.25">
      <c r="A1902" s="48" t="str">
        <f t="shared" si="29"/>
        <v>42180Greater Bay Area8_15AllSingle</v>
      </c>
      <c r="B1902" t="s">
        <v>10</v>
      </c>
      <c r="C1902" s="35">
        <v>42180</v>
      </c>
      <c r="D1902">
        <v>15</v>
      </c>
      <c r="E1902" t="s">
        <v>113</v>
      </c>
      <c r="F1902">
        <v>1.30092710393518</v>
      </c>
      <c r="G1902">
        <v>1.888509429392911</v>
      </c>
      <c r="H1902">
        <v>26212</v>
      </c>
      <c r="I1902">
        <v>1.0081045212648272</v>
      </c>
      <c r="J1902">
        <v>1.5871420986460694</v>
      </c>
      <c r="K1902">
        <v>3253</v>
      </c>
      <c r="L1902">
        <v>0.29282256960868835</v>
      </c>
      <c r="M1902">
        <v>22.508762359619141</v>
      </c>
      <c r="N1902">
        <v>32723</v>
      </c>
      <c r="O1902">
        <v>3.0173344537615776E-2</v>
      </c>
      <c r="P1902">
        <v>0.25415241718292236</v>
      </c>
      <c r="Q1902">
        <v>0.27246823906898499</v>
      </c>
      <c r="R1902">
        <v>0.29282256960868835</v>
      </c>
      <c r="S1902">
        <v>0.31317448616027832</v>
      </c>
      <c r="T1902">
        <v>0.33149272203445435</v>
      </c>
      <c r="U1902" t="s">
        <v>18</v>
      </c>
      <c r="V1902" t="s">
        <v>84</v>
      </c>
      <c r="W1902">
        <v>94.405708312988281</v>
      </c>
    </row>
    <row r="1903" spans="1:23" x14ac:dyDescent="0.25">
      <c r="A1903" s="48" t="str">
        <f t="shared" si="29"/>
        <v>42180Greater Bay Area8_15SmartAC-onlySingle</v>
      </c>
      <c r="B1903" t="s">
        <v>10</v>
      </c>
      <c r="C1903" s="35">
        <v>42180</v>
      </c>
      <c r="D1903">
        <v>15</v>
      </c>
      <c r="E1903" t="s">
        <v>113</v>
      </c>
      <c r="F1903">
        <v>1.30092710393518</v>
      </c>
      <c r="G1903">
        <v>1.888509429392911</v>
      </c>
      <c r="H1903">
        <v>26212</v>
      </c>
      <c r="I1903">
        <v>1.0081045212648272</v>
      </c>
      <c r="J1903">
        <v>1.5871420986460694</v>
      </c>
      <c r="K1903">
        <v>3253</v>
      </c>
      <c r="L1903">
        <v>0.29282256960868835</v>
      </c>
      <c r="M1903">
        <v>22.508762359619141</v>
      </c>
      <c r="N1903">
        <v>32723</v>
      </c>
      <c r="O1903">
        <v>3.0173344537615776E-2</v>
      </c>
      <c r="P1903">
        <v>0.25415241718292236</v>
      </c>
      <c r="Q1903">
        <v>0.27246823906898499</v>
      </c>
      <c r="R1903">
        <v>0.29282256960868835</v>
      </c>
      <c r="S1903">
        <v>0.31317448616027832</v>
      </c>
      <c r="T1903">
        <v>0.33149272203445435</v>
      </c>
      <c r="U1903" t="s">
        <v>102</v>
      </c>
      <c r="V1903" t="s">
        <v>84</v>
      </c>
      <c r="W1903">
        <v>94.405708312988281</v>
      </c>
    </row>
    <row r="1904" spans="1:23" x14ac:dyDescent="0.25">
      <c r="A1904" s="48" t="str">
        <f t="shared" si="29"/>
        <v>42180Greater Bay Area8_16AllSingle</v>
      </c>
      <c r="B1904" t="s">
        <v>10</v>
      </c>
      <c r="C1904" s="35">
        <v>42180</v>
      </c>
      <c r="D1904">
        <v>16</v>
      </c>
      <c r="E1904" t="s">
        <v>113</v>
      </c>
      <c r="F1904">
        <v>1.6195843566511061</v>
      </c>
      <c r="G1904">
        <v>2.0134645060889182</v>
      </c>
      <c r="H1904">
        <v>26212</v>
      </c>
      <c r="I1904">
        <v>1.6483272835627092</v>
      </c>
      <c r="J1904">
        <v>2.0354026152677314</v>
      </c>
      <c r="K1904">
        <v>3253</v>
      </c>
      <c r="L1904">
        <v>-2.8742926195263863E-2</v>
      </c>
      <c r="M1904">
        <v>-1.7747100591659546</v>
      </c>
      <c r="N1904">
        <v>32723</v>
      </c>
      <c r="O1904">
        <v>3.7791736423969269E-2</v>
      </c>
      <c r="P1904">
        <v>-7.7176816761493683E-2</v>
      </c>
      <c r="Q1904">
        <v>-5.4236475378274918E-2</v>
      </c>
      <c r="R1904">
        <v>-2.8742926195263863E-2</v>
      </c>
      <c r="S1904">
        <v>-3.2524000853300095E-3</v>
      </c>
      <c r="T1904">
        <v>1.9690962508320808E-2</v>
      </c>
      <c r="U1904" t="s">
        <v>18</v>
      </c>
      <c r="V1904" t="s">
        <v>84</v>
      </c>
      <c r="W1904">
        <v>92.925865173339844</v>
      </c>
    </row>
    <row r="1905" spans="1:23" x14ac:dyDescent="0.25">
      <c r="A1905" s="48" t="str">
        <f t="shared" si="29"/>
        <v>42180Greater Bay Area8_16SmartAC-onlySingle</v>
      </c>
      <c r="B1905" t="s">
        <v>10</v>
      </c>
      <c r="C1905" s="35">
        <v>42180</v>
      </c>
      <c r="D1905">
        <v>16</v>
      </c>
      <c r="E1905" t="s">
        <v>113</v>
      </c>
      <c r="F1905">
        <v>1.6195843566511061</v>
      </c>
      <c r="G1905">
        <v>2.0134645060889182</v>
      </c>
      <c r="H1905">
        <v>26212</v>
      </c>
      <c r="I1905">
        <v>1.6483272835627092</v>
      </c>
      <c r="J1905">
        <v>2.0354026152677314</v>
      </c>
      <c r="K1905">
        <v>3253</v>
      </c>
      <c r="L1905">
        <v>-2.8742926195263863E-2</v>
      </c>
      <c r="M1905">
        <v>-1.7747100591659546</v>
      </c>
      <c r="N1905">
        <v>32723</v>
      </c>
      <c r="O1905">
        <v>3.7791736423969269E-2</v>
      </c>
      <c r="P1905">
        <v>-7.7176816761493683E-2</v>
      </c>
      <c r="Q1905">
        <v>-5.4236475378274918E-2</v>
      </c>
      <c r="R1905">
        <v>-2.8742926195263863E-2</v>
      </c>
      <c r="S1905">
        <v>-3.2524000853300095E-3</v>
      </c>
      <c r="T1905">
        <v>1.9690962508320808E-2</v>
      </c>
      <c r="U1905" t="s">
        <v>102</v>
      </c>
      <c r="V1905" t="s">
        <v>84</v>
      </c>
      <c r="W1905">
        <v>92.925865173339844</v>
      </c>
    </row>
    <row r="1906" spans="1:23" x14ac:dyDescent="0.25">
      <c r="A1906" s="48" t="str">
        <f t="shared" si="29"/>
        <v>42180Greater Bay Area8_17AllSingle</v>
      </c>
      <c r="B1906" t="s">
        <v>10</v>
      </c>
      <c r="C1906" s="35">
        <v>42180</v>
      </c>
      <c r="D1906">
        <v>17</v>
      </c>
      <c r="E1906" t="s">
        <v>113</v>
      </c>
      <c r="F1906">
        <v>1.9230356849673871</v>
      </c>
      <c r="G1906">
        <v>2.036472188488391</v>
      </c>
      <c r="H1906">
        <v>26212</v>
      </c>
      <c r="I1906">
        <v>1.9700367296570236</v>
      </c>
      <c r="J1906">
        <v>2.0978355254872234</v>
      </c>
      <c r="K1906">
        <v>3253</v>
      </c>
      <c r="L1906">
        <v>-4.7001045197248459E-2</v>
      </c>
      <c r="M1906">
        <v>-2.4441068172454834</v>
      </c>
      <c r="N1906">
        <v>32723</v>
      </c>
      <c r="O1906">
        <v>3.887283056974411E-2</v>
      </c>
      <c r="P1906">
        <v>-9.6820466220378876E-2</v>
      </c>
      <c r="Q1906">
        <v>-7.3223881423473358E-2</v>
      </c>
      <c r="R1906">
        <v>-4.7001045197248459E-2</v>
      </c>
      <c r="S1906">
        <v>-2.0781321451067924E-2</v>
      </c>
      <c r="T1906">
        <v>2.8183744288980961E-3</v>
      </c>
      <c r="U1906" t="s">
        <v>18</v>
      </c>
      <c r="V1906" t="s">
        <v>84</v>
      </c>
      <c r="W1906">
        <v>92.461387634277344</v>
      </c>
    </row>
    <row r="1907" spans="1:23" x14ac:dyDescent="0.25">
      <c r="A1907" s="48" t="str">
        <f t="shared" si="29"/>
        <v>42180Greater Bay Area8_17SmartAC-onlySingle</v>
      </c>
      <c r="B1907" t="s">
        <v>10</v>
      </c>
      <c r="C1907" s="35">
        <v>42180</v>
      </c>
      <c r="D1907">
        <v>17</v>
      </c>
      <c r="E1907" t="s">
        <v>113</v>
      </c>
      <c r="F1907">
        <v>1.9230356849673871</v>
      </c>
      <c r="G1907">
        <v>2.036472188488391</v>
      </c>
      <c r="H1907">
        <v>26212</v>
      </c>
      <c r="I1907">
        <v>1.9700367296570236</v>
      </c>
      <c r="J1907">
        <v>2.0978355254872234</v>
      </c>
      <c r="K1907">
        <v>3253</v>
      </c>
      <c r="L1907">
        <v>-4.7001045197248459E-2</v>
      </c>
      <c r="M1907">
        <v>-2.4441068172454834</v>
      </c>
      <c r="N1907">
        <v>32723</v>
      </c>
      <c r="O1907">
        <v>3.887283056974411E-2</v>
      </c>
      <c r="P1907">
        <v>-9.6820466220378876E-2</v>
      </c>
      <c r="Q1907">
        <v>-7.3223881423473358E-2</v>
      </c>
      <c r="R1907">
        <v>-4.7001045197248459E-2</v>
      </c>
      <c r="S1907">
        <v>-2.0781321451067924E-2</v>
      </c>
      <c r="T1907">
        <v>2.8183744288980961E-3</v>
      </c>
      <c r="U1907" t="s">
        <v>102</v>
      </c>
      <c r="V1907" t="s">
        <v>84</v>
      </c>
      <c r="W1907">
        <v>92.461387634277344</v>
      </c>
    </row>
    <row r="1908" spans="1:23" x14ac:dyDescent="0.25">
      <c r="A1908" s="48" t="str">
        <f t="shared" si="29"/>
        <v>42180Greater Bay Area8_18AllSingle</v>
      </c>
      <c r="B1908" t="s">
        <v>10</v>
      </c>
      <c r="C1908" s="35">
        <v>42180</v>
      </c>
      <c r="D1908">
        <v>18</v>
      </c>
      <c r="E1908" t="s">
        <v>113</v>
      </c>
      <c r="F1908">
        <v>2.1515144669154833</v>
      </c>
      <c r="G1908">
        <v>2.0124596041857945</v>
      </c>
      <c r="H1908">
        <v>26212</v>
      </c>
      <c r="I1908">
        <v>2.1760728399097067</v>
      </c>
      <c r="J1908">
        <v>2.0560453352601176</v>
      </c>
      <c r="K1908">
        <v>3253</v>
      </c>
      <c r="L1908">
        <v>-2.4558372795581818E-2</v>
      </c>
      <c r="M1908">
        <v>-1.1414458751678467</v>
      </c>
      <c r="N1908">
        <v>32723</v>
      </c>
      <c r="O1908">
        <v>3.8131669163703918E-2</v>
      </c>
      <c r="P1908">
        <v>-7.3427923023700714E-2</v>
      </c>
      <c r="Q1908">
        <v>-5.0281234085559845E-2</v>
      </c>
      <c r="R1908">
        <v>-2.4558372795581818E-2</v>
      </c>
      <c r="S1908">
        <v>1.1614380637183785E-3</v>
      </c>
      <c r="T1908">
        <v>2.431117370724678E-2</v>
      </c>
      <c r="U1908" t="s">
        <v>18</v>
      </c>
      <c r="V1908" t="s">
        <v>84</v>
      </c>
      <c r="W1908">
        <v>90.197418212890625</v>
      </c>
    </row>
    <row r="1909" spans="1:23" x14ac:dyDescent="0.25">
      <c r="A1909" s="48" t="str">
        <f t="shared" si="29"/>
        <v>42180Greater Bay Area8_18SmartAC-onlySingle</v>
      </c>
      <c r="B1909" t="s">
        <v>10</v>
      </c>
      <c r="C1909" s="35">
        <v>42180</v>
      </c>
      <c r="D1909">
        <v>18</v>
      </c>
      <c r="E1909" t="s">
        <v>113</v>
      </c>
      <c r="F1909">
        <v>2.1515144669154833</v>
      </c>
      <c r="G1909">
        <v>2.0124596041857945</v>
      </c>
      <c r="H1909">
        <v>26212</v>
      </c>
      <c r="I1909">
        <v>2.1760728399097067</v>
      </c>
      <c r="J1909">
        <v>2.0560453352601176</v>
      </c>
      <c r="K1909">
        <v>3253</v>
      </c>
      <c r="L1909">
        <v>-2.4558372795581818E-2</v>
      </c>
      <c r="M1909">
        <v>-1.1414458751678467</v>
      </c>
      <c r="N1909">
        <v>32723</v>
      </c>
      <c r="O1909">
        <v>3.8131669163703918E-2</v>
      </c>
      <c r="P1909">
        <v>-7.3427923023700714E-2</v>
      </c>
      <c r="Q1909">
        <v>-5.0281234085559845E-2</v>
      </c>
      <c r="R1909">
        <v>-2.4558372795581818E-2</v>
      </c>
      <c r="S1909">
        <v>1.1614380637183785E-3</v>
      </c>
      <c r="T1909">
        <v>2.431117370724678E-2</v>
      </c>
      <c r="U1909" t="s">
        <v>102</v>
      </c>
      <c r="V1909" t="s">
        <v>84</v>
      </c>
      <c r="W1909">
        <v>90.197418212890625</v>
      </c>
    </row>
    <row r="1910" spans="1:23" x14ac:dyDescent="0.25">
      <c r="A1910" s="48" t="str">
        <f t="shared" si="29"/>
        <v>42180Greater Bay Area8_19AllSingle</v>
      </c>
      <c r="B1910" t="s">
        <v>10</v>
      </c>
      <c r="C1910" s="35">
        <v>42180</v>
      </c>
      <c r="D1910">
        <v>19</v>
      </c>
      <c r="E1910" t="s">
        <v>113</v>
      </c>
      <c r="F1910">
        <v>2.2606902696285855</v>
      </c>
      <c r="G1910">
        <v>1.9596120408028939</v>
      </c>
      <c r="H1910">
        <v>26212</v>
      </c>
      <c r="I1910">
        <v>2.2849687519279174</v>
      </c>
      <c r="J1910">
        <v>1.9868016210696131</v>
      </c>
      <c r="K1910">
        <v>3253</v>
      </c>
      <c r="L1910">
        <v>-2.4278482422232628E-2</v>
      </c>
      <c r="M1910">
        <v>-1.0739411115646362</v>
      </c>
      <c r="N1910">
        <v>32723</v>
      </c>
      <c r="O1910">
        <v>3.6877628415822983E-2</v>
      </c>
      <c r="P1910">
        <v>-7.1540847420692444E-2</v>
      </c>
      <c r="Q1910">
        <v>-4.9155391752719879E-2</v>
      </c>
      <c r="R1910">
        <v>-2.4278482422232628E-2</v>
      </c>
      <c r="S1910">
        <v>5.9547793352976441E-4</v>
      </c>
      <c r="T1910">
        <v>2.2983886301517487E-2</v>
      </c>
      <c r="U1910" t="s">
        <v>18</v>
      </c>
      <c r="V1910" t="s">
        <v>84</v>
      </c>
      <c r="W1910">
        <v>86.084342956542969</v>
      </c>
    </row>
    <row r="1911" spans="1:23" x14ac:dyDescent="0.25">
      <c r="A1911" s="48" t="str">
        <f t="shared" si="29"/>
        <v>42180Greater Bay Area8_19SmartAC-onlySingle</v>
      </c>
      <c r="B1911" t="s">
        <v>10</v>
      </c>
      <c r="C1911" s="35">
        <v>42180</v>
      </c>
      <c r="D1911">
        <v>19</v>
      </c>
      <c r="E1911" t="s">
        <v>113</v>
      </c>
      <c r="F1911">
        <v>2.2606902696285855</v>
      </c>
      <c r="G1911">
        <v>1.9596120408028939</v>
      </c>
      <c r="H1911">
        <v>26212</v>
      </c>
      <c r="I1911">
        <v>2.2849687519279174</v>
      </c>
      <c r="J1911">
        <v>1.9868016210696131</v>
      </c>
      <c r="K1911">
        <v>3253</v>
      </c>
      <c r="L1911">
        <v>-2.4278482422232628E-2</v>
      </c>
      <c r="M1911">
        <v>-1.0739411115646362</v>
      </c>
      <c r="N1911">
        <v>32723</v>
      </c>
      <c r="O1911">
        <v>3.6877628415822983E-2</v>
      </c>
      <c r="P1911">
        <v>-7.1540847420692444E-2</v>
      </c>
      <c r="Q1911">
        <v>-4.9155391752719879E-2</v>
      </c>
      <c r="R1911">
        <v>-2.4278482422232628E-2</v>
      </c>
      <c r="S1911">
        <v>5.9547793352976441E-4</v>
      </c>
      <c r="T1911">
        <v>2.2983886301517487E-2</v>
      </c>
      <c r="U1911" t="s">
        <v>102</v>
      </c>
      <c r="V1911" t="s">
        <v>84</v>
      </c>
      <c r="W1911">
        <v>86.084342956542969</v>
      </c>
    </row>
    <row r="1912" spans="1:23" x14ac:dyDescent="0.25">
      <c r="A1912" s="48" t="str">
        <f t="shared" si="29"/>
        <v>42180Greater Bay Area8_20AllSingle</v>
      </c>
      <c r="B1912" t="s">
        <v>10</v>
      </c>
      <c r="C1912" s="35">
        <v>42180</v>
      </c>
      <c r="D1912">
        <v>20</v>
      </c>
      <c r="E1912" t="s">
        <v>113</v>
      </c>
      <c r="F1912">
        <v>2.1774607820476177</v>
      </c>
      <c r="G1912">
        <v>1.8482679258188977</v>
      </c>
      <c r="H1912">
        <v>26212</v>
      </c>
      <c r="I1912">
        <v>2.1985118923888498</v>
      </c>
      <c r="J1912">
        <v>1.8449755088749122</v>
      </c>
      <c r="K1912">
        <v>3253</v>
      </c>
      <c r="L1912">
        <v>-2.1051110699772835E-2</v>
      </c>
      <c r="M1912">
        <v>-0.96677333116531372</v>
      </c>
      <c r="N1912">
        <v>32723</v>
      </c>
      <c r="O1912">
        <v>3.4303411841392517E-2</v>
      </c>
      <c r="P1912">
        <v>-6.5014362335205078E-2</v>
      </c>
      <c r="Q1912">
        <v>-4.4191505759954453E-2</v>
      </c>
      <c r="R1912">
        <v>-2.1051110699772835E-2</v>
      </c>
      <c r="S1912">
        <v>2.0865406841039658E-3</v>
      </c>
      <c r="T1912">
        <v>2.2912142798304558E-2</v>
      </c>
      <c r="U1912" t="s">
        <v>18</v>
      </c>
      <c r="V1912" t="s">
        <v>84</v>
      </c>
      <c r="W1912">
        <v>81.062705993652344</v>
      </c>
    </row>
    <row r="1913" spans="1:23" x14ac:dyDescent="0.25">
      <c r="A1913" s="48" t="str">
        <f t="shared" si="29"/>
        <v>42180Greater Bay Area8_20SmartAC-onlySingle</v>
      </c>
      <c r="B1913" t="s">
        <v>10</v>
      </c>
      <c r="C1913" s="35">
        <v>42180</v>
      </c>
      <c r="D1913">
        <v>20</v>
      </c>
      <c r="E1913" t="s">
        <v>113</v>
      </c>
      <c r="F1913">
        <v>2.1774607820476177</v>
      </c>
      <c r="G1913">
        <v>1.8482679258188977</v>
      </c>
      <c r="H1913">
        <v>26212</v>
      </c>
      <c r="I1913">
        <v>2.1985118923888498</v>
      </c>
      <c r="J1913">
        <v>1.8449755088749122</v>
      </c>
      <c r="K1913">
        <v>3253</v>
      </c>
      <c r="L1913">
        <v>-2.1051110699772835E-2</v>
      </c>
      <c r="M1913">
        <v>-0.96677333116531372</v>
      </c>
      <c r="N1913">
        <v>32723</v>
      </c>
      <c r="O1913">
        <v>3.4303411841392517E-2</v>
      </c>
      <c r="P1913">
        <v>-6.5014362335205078E-2</v>
      </c>
      <c r="Q1913">
        <v>-4.4191505759954453E-2</v>
      </c>
      <c r="R1913">
        <v>-2.1051110699772835E-2</v>
      </c>
      <c r="S1913">
        <v>2.0865406841039658E-3</v>
      </c>
      <c r="T1913">
        <v>2.2912142798304558E-2</v>
      </c>
      <c r="U1913" t="s">
        <v>102</v>
      </c>
      <c r="V1913" t="s">
        <v>84</v>
      </c>
      <c r="W1913">
        <v>81.062705993652344</v>
      </c>
    </row>
    <row r="1914" spans="1:23" x14ac:dyDescent="0.25">
      <c r="A1914" s="48" t="str">
        <f t="shared" si="29"/>
        <v>42180Greater Bay Area8_21AllSingle</v>
      </c>
      <c r="B1914" t="s">
        <v>10</v>
      </c>
      <c r="C1914" s="35">
        <v>42180</v>
      </c>
      <c r="D1914">
        <v>21</v>
      </c>
      <c r="E1914" t="s">
        <v>113</v>
      </c>
      <c r="F1914">
        <v>1.9519793933248781</v>
      </c>
      <c r="G1914">
        <v>1.666367992831052</v>
      </c>
      <c r="H1914">
        <v>26212</v>
      </c>
      <c r="I1914">
        <v>1.9897360792754732</v>
      </c>
      <c r="J1914">
        <v>1.6838406283128371</v>
      </c>
      <c r="K1914">
        <v>3253</v>
      </c>
      <c r="L1914">
        <v>-3.7756685167551041E-2</v>
      </c>
      <c r="M1914">
        <v>-1.934276819229126</v>
      </c>
      <c r="N1914">
        <v>32723</v>
      </c>
      <c r="O1914">
        <v>3.1265586614608765E-2</v>
      </c>
      <c r="P1914">
        <v>-7.7826663851737976E-2</v>
      </c>
      <c r="Q1914">
        <v>-5.8847825974225998E-2</v>
      </c>
      <c r="R1914">
        <v>-3.7756685167551041E-2</v>
      </c>
      <c r="S1914">
        <v>-1.666804775595665E-2</v>
      </c>
      <c r="T1914">
        <v>2.3132907226681709E-3</v>
      </c>
      <c r="U1914" t="s">
        <v>18</v>
      </c>
      <c r="V1914" t="s">
        <v>84</v>
      </c>
      <c r="W1914">
        <v>78.238853454589844</v>
      </c>
    </row>
    <row r="1915" spans="1:23" x14ac:dyDescent="0.25">
      <c r="A1915" s="48" t="str">
        <f t="shared" si="29"/>
        <v>42180Greater Bay Area8_21SmartAC-onlySingle</v>
      </c>
      <c r="B1915" t="s">
        <v>10</v>
      </c>
      <c r="C1915" s="35">
        <v>42180</v>
      </c>
      <c r="D1915">
        <v>21</v>
      </c>
      <c r="E1915" t="s">
        <v>113</v>
      </c>
      <c r="F1915">
        <v>1.9519793933248781</v>
      </c>
      <c r="G1915">
        <v>1.666367992831052</v>
      </c>
      <c r="H1915">
        <v>26212</v>
      </c>
      <c r="I1915">
        <v>1.9897360792754732</v>
      </c>
      <c r="J1915">
        <v>1.6838406283128371</v>
      </c>
      <c r="K1915">
        <v>3253</v>
      </c>
      <c r="L1915">
        <v>-3.7756685167551041E-2</v>
      </c>
      <c r="M1915">
        <v>-1.934276819229126</v>
      </c>
      <c r="N1915">
        <v>32723</v>
      </c>
      <c r="O1915">
        <v>3.1265586614608765E-2</v>
      </c>
      <c r="P1915">
        <v>-7.7826663851737976E-2</v>
      </c>
      <c r="Q1915">
        <v>-5.8847825974225998E-2</v>
      </c>
      <c r="R1915">
        <v>-3.7756685167551041E-2</v>
      </c>
      <c r="S1915">
        <v>-1.666804775595665E-2</v>
      </c>
      <c r="T1915">
        <v>2.3132907226681709E-3</v>
      </c>
      <c r="U1915" t="s">
        <v>102</v>
      </c>
      <c r="V1915" t="s">
        <v>84</v>
      </c>
      <c r="W1915">
        <v>78.238853454589844</v>
      </c>
    </row>
    <row r="1916" spans="1:23" x14ac:dyDescent="0.25">
      <c r="A1916" s="48" t="str">
        <f t="shared" si="29"/>
        <v>42180Greater Bay Area8_22AllSingle</v>
      </c>
      <c r="B1916" t="s">
        <v>10</v>
      </c>
      <c r="C1916" s="35">
        <v>42180</v>
      </c>
      <c r="D1916">
        <v>22</v>
      </c>
      <c r="E1916" t="s">
        <v>113</v>
      </c>
      <c r="F1916">
        <v>1.7570676252432929</v>
      </c>
      <c r="G1916">
        <v>1.5178863782164649</v>
      </c>
      <c r="H1916">
        <v>26212</v>
      </c>
      <c r="I1916">
        <v>1.7819050171172162</v>
      </c>
      <c r="J1916">
        <v>1.5438856995611785</v>
      </c>
      <c r="K1916">
        <v>3253</v>
      </c>
      <c r="L1916">
        <v>-2.4837391451001167E-2</v>
      </c>
      <c r="M1916">
        <v>-1.4135706424713135</v>
      </c>
      <c r="N1916">
        <v>32723</v>
      </c>
      <c r="O1916">
        <v>2.8646670281887054E-2</v>
      </c>
      <c r="P1916">
        <v>-6.1550963670015335E-2</v>
      </c>
      <c r="Q1916">
        <v>-4.4161863625049591E-2</v>
      </c>
      <c r="R1916">
        <v>-2.4837391451001167E-2</v>
      </c>
      <c r="S1916">
        <v>-5.5152121931314468E-3</v>
      </c>
      <c r="T1916">
        <v>1.1876180768013E-2</v>
      </c>
      <c r="U1916" t="s">
        <v>18</v>
      </c>
      <c r="V1916" t="s">
        <v>84</v>
      </c>
      <c r="W1916">
        <v>75.736915588378906</v>
      </c>
    </row>
    <row r="1917" spans="1:23" x14ac:dyDescent="0.25">
      <c r="A1917" s="48" t="str">
        <f t="shared" si="29"/>
        <v>42180Greater Bay Area8_22SmartAC-onlySingle</v>
      </c>
      <c r="B1917" t="s">
        <v>10</v>
      </c>
      <c r="C1917" s="35">
        <v>42180</v>
      </c>
      <c r="D1917">
        <v>22</v>
      </c>
      <c r="E1917" t="s">
        <v>113</v>
      </c>
      <c r="F1917">
        <v>1.7570676252432929</v>
      </c>
      <c r="G1917">
        <v>1.5178863782164649</v>
      </c>
      <c r="H1917">
        <v>26212</v>
      </c>
      <c r="I1917">
        <v>1.7819050171172162</v>
      </c>
      <c r="J1917">
        <v>1.5438856995611785</v>
      </c>
      <c r="K1917">
        <v>3253</v>
      </c>
      <c r="L1917">
        <v>-2.4837391451001167E-2</v>
      </c>
      <c r="M1917">
        <v>-1.4135706424713135</v>
      </c>
      <c r="N1917">
        <v>32723</v>
      </c>
      <c r="O1917">
        <v>2.8646670281887054E-2</v>
      </c>
      <c r="P1917">
        <v>-6.1550963670015335E-2</v>
      </c>
      <c r="Q1917">
        <v>-4.4161863625049591E-2</v>
      </c>
      <c r="R1917">
        <v>-2.4837391451001167E-2</v>
      </c>
      <c r="S1917">
        <v>-5.5152121931314468E-3</v>
      </c>
      <c r="T1917">
        <v>1.1876180768013E-2</v>
      </c>
      <c r="U1917" t="s">
        <v>102</v>
      </c>
      <c r="V1917" t="s">
        <v>84</v>
      </c>
      <c r="W1917">
        <v>75.736915588378906</v>
      </c>
    </row>
    <row r="1918" spans="1:23" x14ac:dyDescent="0.25">
      <c r="A1918" s="48" t="str">
        <f t="shared" si="29"/>
        <v>42180Greater Bay Area8_23AllSingle</v>
      </c>
      <c r="B1918" t="s">
        <v>10</v>
      </c>
      <c r="C1918" s="35">
        <v>42180</v>
      </c>
      <c r="D1918">
        <v>23</v>
      </c>
      <c r="E1918" t="s">
        <v>113</v>
      </c>
      <c r="F1918">
        <v>1.4443991312042013</v>
      </c>
      <c r="G1918">
        <v>1.3353952506662696</v>
      </c>
      <c r="H1918">
        <v>26212</v>
      </c>
      <c r="I1918">
        <v>1.4408708891105437</v>
      </c>
      <c r="J1918">
        <v>1.3367765542025707</v>
      </c>
      <c r="K1918">
        <v>3253</v>
      </c>
      <c r="L1918">
        <v>3.5282419994473457E-3</v>
      </c>
      <c r="M1918">
        <v>0.24427057802677155</v>
      </c>
      <c r="N1918">
        <v>32723</v>
      </c>
      <c r="O1918">
        <v>2.4846795946359634E-2</v>
      </c>
      <c r="P1918">
        <v>-2.8315411880612373E-2</v>
      </c>
      <c r="Q1918">
        <v>-1.3232910074293613E-2</v>
      </c>
      <c r="R1918">
        <v>3.5282419994473457E-3</v>
      </c>
      <c r="S1918">
        <v>2.0287405699491501E-2</v>
      </c>
      <c r="T1918">
        <v>3.5371895879507065E-2</v>
      </c>
      <c r="U1918" t="s">
        <v>18</v>
      </c>
      <c r="V1918" t="s">
        <v>84</v>
      </c>
      <c r="W1918">
        <v>74.344039916992188</v>
      </c>
    </row>
    <row r="1919" spans="1:23" x14ac:dyDescent="0.25">
      <c r="A1919" s="48" t="str">
        <f t="shared" si="29"/>
        <v>42180Greater Bay Area8_23SmartAC-onlySingle</v>
      </c>
      <c r="B1919" t="s">
        <v>10</v>
      </c>
      <c r="C1919" s="35">
        <v>42180</v>
      </c>
      <c r="D1919">
        <v>23</v>
      </c>
      <c r="E1919" t="s">
        <v>113</v>
      </c>
      <c r="F1919">
        <v>1.4443991312042013</v>
      </c>
      <c r="G1919">
        <v>1.3353952506662696</v>
      </c>
      <c r="H1919">
        <v>26212</v>
      </c>
      <c r="I1919">
        <v>1.4408708891105437</v>
      </c>
      <c r="J1919">
        <v>1.3367765542025707</v>
      </c>
      <c r="K1919">
        <v>3253</v>
      </c>
      <c r="L1919">
        <v>3.5282419994473457E-3</v>
      </c>
      <c r="M1919">
        <v>0.24427057802677155</v>
      </c>
      <c r="N1919">
        <v>32723</v>
      </c>
      <c r="O1919">
        <v>2.4846795946359634E-2</v>
      </c>
      <c r="P1919">
        <v>-2.8315411880612373E-2</v>
      </c>
      <c r="Q1919">
        <v>-1.3232910074293613E-2</v>
      </c>
      <c r="R1919">
        <v>3.5282419994473457E-3</v>
      </c>
      <c r="S1919">
        <v>2.0287405699491501E-2</v>
      </c>
      <c r="T1919">
        <v>3.5371895879507065E-2</v>
      </c>
      <c r="U1919" t="s">
        <v>102</v>
      </c>
      <c r="V1919" t="s">
        <v>84</v>
      </c>
      <c r="W1919">
        <v>74.344039916992188</v>
      </c>
    </row>
    <row r="1920" spans="1:23" x14ac:dyDescent="0.25">
      <c r="A1920" s="48" t="str">
        <f t="shared" si="29"/>
        <v>42180Greater Bay Area8_24AllSingle</v>
      </c>
      <c r="B1920" t="s">
        <v>10</v>
      </c>
      <c r="C1920" s="35">
        <v>42180</v>
      </c>
      <c r="D1920">
        <v>24</v>
      </c>
      <c r="E1920" t="s">
        <v>113</v>
      </c>
      <c r="F1920">
        <v>1.1178099881239836</v>
      </c>
      <c r="G1920">
        <v>1.1496098580547311</v>
      </c>
      <c r="H1920">
        <v>26212</v>
      </c>
      <c r="I1920">
        <v>1.1051737691282881</v>
      </c>
      <c r="J1920">
        <v>1.1124288882477353</v>
      </c>
      <c r="K1920">
        <v>3253</v>
      </c>
      <c r="L1920">
        <v>1.2636219151318073E-2</v>
      </c>
      <c r="M1920">
        <v>1.1304442882537842</v>
      </c>
      <c r="N1920">
        <v>32723</v>
      </c>
      <c r="O1920">
        <v>2.0756619051098824E-2</v>
      </c>
      <c r="P1920">
        <v>-1.3965464197099209E-2</v>
      </c>
      <c r="Q1920">
        <v>-1.3657809467986226E-3</v>
      </c>
      <c r="R1920">
        <v>1.2636219151318073E-2</v>
      </c>
      <c r="S1920">
        <v>2.6636559516191483E-2</v>
      </c>
      <c r="T1920">
        <v>3.9237901568412781E-2</v>
      </c>
      <c r="U1920" t="s">
        <v>18</v>
      </c>
      <c r="V1920" t="s">
        <v>84</v>
      </c>
      <c r="W1920">
        <v>72.660484313964844</v>
      </c>
    </row>
    <row r="1921" spans="1:23" x14ac:dyDescent="0.25">
      <c r="A1921" s="48" t="str">
        <f t="shared" si="29"/>
        <v>42180Greater Bay Area8_24SmartAC-onlySingle</v>
      </c>
      <c r="B1921" t="s">
        <v>10</v>
      </c>
      <c r="C1921" s="35">
        <v>42180</v>
      </c>
      <c r="D1921">
        <v>24</v>
      </c>
      <c r="E1921" t="s">
        <v>113</v>
      </c>
      <c r="F1921">
        <v>1.1178099881239836</v>
      </c>
      <c r="G1921">
        <v>1.1496098580547311</v>
      </c>
      <c r="H1921">
        <v>26212</v>
      </c>
      <c r="I1921">
        <v>1.1051737691282881</v>
      </c>
      <c r="J1921">
        <v>1.1124288882477353</v>
      </c>
      <c r="K1921">
        <v>3253</v>
      </c>
      <c r="L1921">
        <v>1.2636219151318073E-2</v>
      </c>
      <c r="M1921">
        <v>1.1304442882537842</v>
      </c>
      <c r="N1921">
        <v>32723</v>
      </c>
      <c r="O1921">
        <v>2.0756619051098824E-2</v>
      </c>
      <c r="P1921">
        <v>-1.3965464197099209E-2</v>
      </c>
      <c r="Q1921">
        <v>-1.3657809467986226E-3</v>
      </c>
      <c r="R1921">
        <v>1.2636219151318073E-2</v>
      </c>
      <c r="S1921">
        <v>2.6636559516191483E-2</v>
      </c>
      <c r="T1921">
        <v>3.9237901568412781E-2</v>
      </c>
      <c r="U1921" t="s">
        <v>102</v>
      </c>
      <c r="V1921" t="s">
        <v>84</v>
      </c>
      <c r="W1921">
        <v>72.660484313964844</v>
      </c>
    </row>
    <row r="1922" spans="1:23" x14ac:dyDescent="0.25">
      <c r="A1922" s="48" t="str">
        <f t="shared" ref="A1922:A1985" si="30">CONCATENATE(C1922,B1922,E1922,"_",D1922,U1922,V1922)</f>
        <v>42233Greater Bay Area8_1AllSingle</v>
      </c>
      <c r="B1922" t="s">
        <v>10</v>
      </c>
      <c r="C1922" s="35">
        <v>42233</v>
      </c>
      <c r="D1922">
        <v>1</v>
      </c>
      <c r="E1922" t="s">
        <v>113</v>
      </c>
      <c r="F1922">
        <v>1.0804082570884355</v>
      </c>
      <c r="G1922">
        <v>1.1739274591335338</v>
      </c>
      <c r="H1922">
        <v>13079</v>
      </c>
      <c r="I1922">
        <v>1.1132567792772226</v>
      </c>
      <c r="J1922">
        <v>1.1959075587202315</v>
      </c>
      <c r="K1922">
        <v>3247</v>
      </c>
      <c r="L1922">
        <v>-3.2848522067070007E-2</v>
      </c>
      <c r="M1922">
        <v>-3.0403804779052734</v>
      </c>
      <c r="N1922">
        <v>32483</v>
      </c>
      <c r="O1922">
        <v>2.3363098502159119E-2</v>
      </c>
      <c r="P1922">
        <v>-6.2790669500827789E-2</v>
      </c>
      <c r="Q1922">
        <v>-4.8608802258968353E-2</v>
      </c>
      <c r="R1922">
        <v>-3.2848522067070007E-2</v>
      </c>
      <c r="S1922">
        <v>-1.7090111970901489E-2</v>
      </c>
      <c r="T1922">
        <v>-2.9063750989735126E-3</v>
      </c>
      <c r="U1922" t="s">
        <v>18</v>
      </c>
      <c r="V1922" t="s">
        <v>84</v>
      </c>
      <c r="W1922">
        <v>77.152664184570313</v>
      </c>
    </row>
    <row r="1923" spans="1:23" x14ac:dyDescent="0.25">
      <c r="A1923" s="48" t="str">
        <f t="shared" si="30"/>
        <v>42233Greater Bay Area8_1SmartAC-onlySingle</v>
      </c>
      <c r="B1923" t="s">
        <v>10</v>
      </c>
      <c r="C1923" s="35">
        <v>42233</v>
      </c>
      <c r="D1923">
        <v>1</v>
      </c>
      <c r="E1923" t="s">
        <v>113</v>
      </c>
      <c r="F1923">
        <v>1.0804082570884355</v>
      </c>
      <c r="G1923">
        <v>1.1739274591335338</v>
      </c>
      <c r="H1923">
        <v>13079</v>
      </c>
      <c r="I1923">
        <v>1.1132567792772226</v>
      </c>
      <c r="J1923">
        <v>1.1959075587202315</v>
      </c>
      <c r="K1923">
        <v>3247</v>
      </c>
      <c r="L1923">
        <v>-3.2848522067070007E-2</v>
      </c>
      <c r="M1923">
        <v>-3.0403804779052734</v>
      </c>
      <c r="N1923">
        <v>32483</v>
      </c>
      <c r="O1923">
        <v>2.3363098502159119E-2</v>
      </c>
      <c r="P1923">
        <v>-6.2790669500827789E-2</v>
      </c>
      <c r="Q1923">
        <v>-4.8608802258968353E-2</v>
      </c>
      <c r="R1923">
        <v>-3.2848522067070007E-2</v>
      </c>
      <c r="S1923">
        <v>-1.7090111970901489E-2</v>
      </c>
      <c r="T1923">
        <v>-2.9063750989735126E-3</v>
      </c>
      <c r="U1923" t="s">
        <v>102</v>
      </c>
      <c r="V1923" t="s">
        <v>84</v>
      </c>
      <c r="W1923">
        <v>77.152664184570313</v>
      </c>
    </row>
    <row r="1924" spans="1:23" x14ac:dyDescent="0.25">
      <c r="A1924" s="48" t="str">
        <f t="shared" si="30"/>
        <v>42233Greater Bay Area8_2AllSingle</v>
      </c>
      <c r="B1924" t="s">
        <v>10</v>
      </c>
      <c r="C1924" s="35">
        <v>42233</v>
      </c>
      <c r="D1924">
        <v>2</v>
      </c>
      <c r="E1924" t="s">
        <v>113</v>
      </c>
      <c r="F1924">
        <v>0.87568111360092149</v>
      </c>
      <c r="G1924">
        <v>1.0079182083132665</v>
      </c>
      <c r="H1924">
        <v>13079</v>
      </c>
      <c r="I1924">
        <v>0.91917294410128247</v>
      </c>
      <c r="J1924">
        <v>1.0370665412882152</v>
      </c>
      <c r="K1924">
        <v>3247</v>
      </c>
      <c r="L1924">
        <v>-4.3491829186677933E-2</v>
      </c>
      <c r="M1924">
        <v>-4.9666290283203125</v>
      </c>
      <c r="N1924">
        <v>32483</v>
      </c>
      <c r="O1924">
        <v>2.0221401005983353E-2</v>
      </c>
      <c r="P1924">
        <v>-6.9407574832439423E-2</v>
      </c>
      <c r="Q1924">
        <v>-5.71327805519104E-2</v>
      </c>
      <c r="R1924">
        <v>-4.3491829186677933E-2</v>
      </c>
      <c r="S1924">
        <v>-2.9852494597434998E-2</v>
      </c>
      <c r="T1924">
        <v>-1.7576081678271294E-2</v>
      </c>
      <c r="U1924" t="s">
        <v>18</v>
      </c>
      <c r="V1924" t="s">
        <v>84</v>
      </c>
      <c r="W1924">
        <v>75.546897888183594</v>
      </c>
    </row>
    <row r="1925" spans="1:23" x14ac:dyDescent="0.25">
      <c r="A1925" s="48" t="str">
        <f t="shared" si="30"/>
        <v>42233Greater Bay Area8_2SmartAC-onlySingle</v>
      </c>
      <c r="B1925" t="s">
        <v>10</v>
      </c>
      <c r="C1925" s="35">
        <v>42233</v>
      </c>
      <c r="D1925">
        <v>2</v>
      </c>
      <c r="E1925" t="s">
        <v>113</v>
      </c>
      <c r="F1925">
        <v>0.87568111360092149</v>
      </c>
      <c r="G1925">
        <v>1.0079182083132665</v>
      </c>
      <c r="H1925">
        <v>13079</v>
      </c>
      <c r="I1925">
        <v>0.91917294410128247</v>
      </c>
      <c r="J1925">
        <v>1.0370665412882152</v>
      </c>
      <c r="K1925">
        <v>3247</v>
      </c>
      <c r="L1925">
        <v>-4.3491829186677933E-2</v>
      </c>
      <c r="M1925">
        <v>-4.9666290283203125</v>
      </c>
      <c r="N1925">
        <v>32483</v>
      </c>
      <c r="O1925">
        <v>2.0221401005983353E-2</v>
      </c>
      <c r="P1925">
        <v>-6.9407574832439423E-2</v>
      </c>
      <c r="Q1925">
        <v>-5.71327805519104E-2</v>
      </c>
      <c r="R1925">
        <v>-4.3491829186677933E-2</v>
      </c>
      <c r="S1925">
        <v>-2.9852494597434998E-2</v>
      </c>
      <c r="T1925">
        <v>-1.7576081678271294E-2</v>
      </c>
      <c r="U1925" t="s">
        <v>102</v>
      </c>
      <c r="V1925" t="s">
        <v>84</v>
      </c>
      <c r="W1925">
        <v>75.546897888183594</v>
      </c>
    </row>
    <row r="1926" spans="1:23" x14ac:dyDescent="0.25">
      <c r="A1926" s="48" t="str">
        <f t="shared" si="30"/>
        <v>42233Greater Bay Area8_3AllSingle</v>
      </c>
      <c r="B1926" t="s">
        <v>10</v>
      </c>
      <c r="C1926" s="35">
        <v>42233</v>
      </c>
      <c r="D1926">
        <v>3</v>
      </c>
      <c r="E1926" t="s">
        <v>113</v>
      </c>
      <c r="F1926">
        <v>0.75003992907891748</v>
      </c>
      <c r="G1926">
        <v>0.85429863835232867</v>
      </c>
      <c r="H1926">
        <v>13079</v>
      </c>
      <c r="I1926">
        <v>0.77939078472598955</v>
      </c>
      <c r="J1926">
        <v>0.89989475525619211</v>
      </c>
      <c r="K1926">
        <v>3247</v>
      </c>
      <c r="L1926">
        <v>-2.9350856319069862E-2</v>
      </c>
      <c r="M1926">
        <v>-3.9132390022277832</v>
      </c>
      <c r="N1926">
        <v>32483</v>
      </c>
      <c r="O1926">
        <v>1.7470091581344604E-2</v>
      </c>
      <c r="P1926">
        <v>-5.1740527153015137E-2</v>
      </c>
      <c r="Q1926">
        <v>-4.1135828942060471E-2</v>
      </c>
      <c r="R1926">
        <v>-2.9350856319069862E-2</v>
      </c>
      <c r="S1926">
        <v>-1.7567278817296028E-2</v>
      </c>
      <c r="T1926">
        <v>-6.9611868821084499E-3</v>
      </c>
      <c r="U1926" t="s">
        <v>18</v>
      </c>
      <c r="V1926" t="s">
        <v>84</v>
      </c>
      <c r="W1926">
        <v>73.418678283691406</v>
      </c>
    </row>
    <row r="1927" spans="1:23" x14ac:dyDescent="0.25">
      <c r="A1927" s="48" t="str">
        <f t="shared" si="30"/>
        <v>42233Greater Bay Area8_3SmartAC-onlySingle</v>
      </c>
      <c r="B1927" t="s">
        <v>10</v>
      </c>
      <c r="C1927" s="35">
        <v>42233</v>
      </c>
      <c r="D1927">
        <v>3</v>
      </c>
      <c r="E1927" t="s">
        <v>113</v>
      </c>
      <c r="F1927">
        <v>0.75003992907891748</v>
      </c>
      <c r="G1927">
        <v>0.85429863835232867</v>
      </c>
      <c r="H1927">
        <v>13079</v>
      </c>
      <c r="I1927">
        <v>0.77939078472598955</v>
      </c>
      <c r="J1927">
        <v>0.89989475525619211</v>
      </c>
      <c r="K1927">
        <v>3247</v>
      </c>
      <c r="L1927">
        <v>-2.9350856319069862E-2</v>
      </c>
      <c r="M1927">
        <v>-3.9132390022277832</v>
      </c>
      <c r="N1927">
        <v>32483</v>
      </c>
      <c r="O1927">
        <v>1.7470091581344604E-2</v>
      </c>
      <c r="P1927">
        <v>-5.1740527153015137E-2</v>
      </c>
      <c r="Q1927">
        <v>-4.1135828942060471E-2</v>
      </c>
      <c r="R1927">
        <v>-2.9350856319069862E-2</v>
      </c>
      <c r="S1927">
        <v>-1.7567278817296028E-2</v>
      </c>
      <c r="T1927">
        <v>-6.9611868821084499E-3</v>
      </c>
      <c r="U1927" t="s">
        <v>102</v>
      </c>
      <c r="V1927" t="s">
        <v>84</v>
      </c>
      <c r="W1927">
        <v>73.418678283691406</v>
      </c>
    </row>
    <row r="1928" spans="1:23" x14ac:dyDescent="0.25">
      <c r="A1928" s="48" t="str">
        <f t="shared" si="30"/>
        <v>42233Greater Bay Area8_4AllSingle</v>
      </c>
      <c r="B1928" t="s">
        <v>10</v>
      </c>
      <c r="C1928" s="35">
        <v>42233</v>
      </c>
      <c r="D1928">
        <v>4</v>
      </c>
      <c r="E1928" t="s">
        <v>113</v>
      </c>
      <c r="F1928">
        <v>0.66617536010235634</v>
      </c>
      <c r="G1928">
        <v>0.74104631510592867</v>
      </c>
      <c r="H1928">
        <v>13079</v>
      </c>
      <c r="I1928">
        <v>0.68845466919348863</v>
      </c>
      <c r="J1928">
        <v>0.78991662857011002</v>
      </c>
      <c r="K1928">
        <v>3247</v>
      </c>
      <c r="L1928">
        <v>-2.227930910885334E-2</v>
      </c>
      <c r="M1928">
        <v>-3.3443610668182373</v>
      </c>
      <c r="N1928">
        <v>32483</v>
      </c>
      <c r="O1928">
        <v>1.5302116051316261E-2</v>
      </c>
      <c r="P1928">
        <v>-4.1890501976013184E-2</v>
      </c>
      <c r="Q1928">
        <v>-3.2601810991764069E-2</v>
      </c>
      <c r="R1928">
        <v>-2.227930910885334E-2</v>
      </c>
      <c r="S1928">
        <v>-1.1958031915128231E-2</v>
      </c>
      <c r="T1928">
        <v>-2.6681171730160713E-3</v>
      </c>
      <c r="U1928" t="s">
        <v>18</v>
      </c>
      <c r="V1928" t="s">
        <v>84</v>
      </c>
      <c r="W1928">
        <v>69.372718811035156</v>
      </c>
    </row>
    <row r="1929" spans="1:23" x14ac:dyDescent="0.25">
      <c r="A1929" s="48" t="str">
        <f t="shared" si="30"/>
        <v>42233Greater Bay Area8_4SmartAC-onlySingle</v>
      </c>
      <c r="B1929" t="s">
        <v>10</v>
      </c>
      <c r="C1929" s="35">
        <v>42233</v>
      </c>
      <c r="D1929">
        <v>4</v>
      </c>
      <c r="E1929" t="s">
        <v>113</v>
      </c>
      <c r="F1929">
        <v>0.66617536010235634</v>
      </c>
      <c r="G1929">
        <v>0.74104631510592867</v>
      </c>
      <c r="H1929">
        <v>13079</v>
      </c>
      <c r="I1929">
        <v>0.68845466919348863</v>
      </c>
      <c r="J1929">
        <v>0.78991662857011002</v>
      </c>
      <c r="K1929">
        <v>3247</v>
      </c>
      <c r="L1929">
        <v>-2.227930910885334E-2</v>
      </c>
      <c r="M1929">
        <v>-3.3443610668182373</v>
      </c>
      <c r="N1929">
        <v>32483</v>
      </c>
      <c r="O1929">
        <v>1.5302116051316261E-2</v>
      </c>
      <c r="P1929">
        <v>-4.1890501976013184E-2</v>
      </c>
      <c r="Q1929">
        <v>-3.2601810991764069E-2</v>
      </c>
      <c r="R1929">
        <v>-2.227930910885334E-2</v>
      </c>
      <c r="S1929">
        <v>-1.1958031915128231E-2</v>
      </c>
      <c r="T1929">
        <v>-2.6681171730160713E-3</v>
      </c>
      <c r="U1929" t="s">
        <v>102</v>
      </c>
      <c r="V1929" t="s">
        <v>84</v>
      </c>
      <c r="W1929">
        <v>69.372718811035156</v>
      </c>
    </row>
    <row r="1930" spans="1:23" x14ac:dyDescent="0.25">
      <c r="A1930" s="48" t="str">
        <f t="shared" si="30"/>
        <v>42233Greater Bay Area8_5AllSingle</v>
      </c>
      <c r="B1930" t="s">
        <v>10</v>
      </c>
      <c r="C1930" s="35">
        <v>42233</v>
      </c>
      <c r="D1930">
        <v>5</v>
      </c>
      <c r="E1930" t="s">
        <v>113</v>
      </c>
      <c r="F1930">
        <v>0.61757777870590425</v>
      </c>
      <c r="G1930">
        <v>0.64376057665301178</v>
      </c>
      <c r="H1930">
        <v>13079</v>
      </c>
      <c r="I1930">
        <v>0.63266770081468537</v>
      </c>
      <c r="J1930">
        <v>0.69807709471589718</v>
      </c>
      <c r="K1930">
        <v>3247</v>
      </c>
      <c r="L1930">
        <v>-1.5089921653270721E-2</v>
      </c>
      <c r="M1930">
        <v>-2.4434044361114502</v>
      </c>
      <c r="N1930">
        <v>32483</v>
      </c>
      <c r="O1930">
        <v>1.3482102192938328E-2</v>
      </c>
      <c r="P1930">
        <v>-3.2368585467338562E-2</v>
      </c>
      <c r="Q1930">
        <v>-2.4184677749872208E-2</v>
      </c>
      <c r="R1930">
        <v>-1.5089921653270721E-2</v>
      </c>
      <c r="S1930">
        <v>-5.9962435625493526E-3</v>
      </c>
      <c r="T1930">
        <v>2.1887405309826136E-3</v>
      </c>
      <c r="U1930" t="s">
        <v>18</v>
      </c>
      <c r="V1930" t="s">
        <v>84</v>
      </c>
      <c r="W1930">
        <v>67.703750610351563</v>
      </c>
    </row>
    <row r="1931" spans="1:23" x14ac:dyDescent="0.25">
      <c r="A1931" s="48" t="str">
        <f t="shared" si="30"/>
        <v>42233Greater Bay Area8_5SmartAC-onlySingle</v>
      </c>
      <c r="B1931" t="s">
        <v>10</v>
      </c>
      <c r="C1931" s="35">
        <v>42233</v>
      </c>
      <c r="D1931">
        <v>5</v>
      </c>
      <c r="E1931" t="s">
        <v>113</v>
      </c>
      <c r="F1931">
        <v>0.61757777870590425</v>
      </c>
      <c r="G1931">
        <v>0.64376057665301178</v>
      </c>
      <c r="H1931">
        <v>13079</v>
      </c>
      <c r="I1931">
        <v>0.63266770081468537</v>
      </c>
      <c r="J1931">
        <v>0.69807709471589718</v>
      </c>
      <c r="K1931">
        <v>3247</v>
      </c>
      <c r="L1931">
        <v>-1.5089921653270721E-2</v>
      </c>
      <c r="M1931">
        <v>-2.4434044361114502</v>
      </c>
      <c r="N1931">
        <v>32483</v>
      </c>
      <c r="O1931">
        <v>1.3482102192938328E-2</v>
      </c>
      <c r="P1931">
        <v>-3.2368585467338562E-2</v>
      </c>
      <c r="Q1931">
        <v>-2.4184677749872208E-2</v>
      </c>
      <c r="R1931">
        <v>-1.5089921653270721E-2</v>
      </c>
      <c r="S1931">
        <v>-5.9962435625493526E-3</v>
      </c>
      <c r="T1931">
        <v>2.1887405309826136E-3</v>
      </c>
      <c r="U1931" t="s">
        <v>102</v>
      </c>
      <c r="V1931" t="s">
        <v>84</v>
      </c>
      <c r="W1931">
        <v>67.703750610351563</v>
      </c>
    </row>
    <row r="1932" spans="1:23" x14ac:dyDescent="0.25">
      <c r="A1932" s="48" t="str">
        <f t="shared" si="30"/>
        <v>42233Greater Bay Area8_6AllSingle</v>
      </c>
      <c r="B1932" t="s">
        <v>10</v>
      </c>
      <c r="C1932" s="35">
        <v>42233</v>
      </c>
      <c r="D1932">
        <v>6</v>
      </c>
      <c r="E1932" t="s">
        <v>113</v>
      </c>
      <c r="F1932">
        <v>0.62049775096643001</v>
      </c>
      <c r="G1932">
        <v>0.60779818853288514</v>
      </c>
      <c r="H1932">
        <v>13079</v>
      </c>
      <c r="I1932">
        <v>0.62520257519176536</v>
      </c>
      <c r="J1932">
        <v>0.58507187809180761</v>
      </c>
      <c r="K1932">
        <v>3247</v>
      </c>
      <c r="L1932">
        <v>-4.7048241831362247E-3</v>
      </c>
      <c r="M1932">
        <v>-0.75823390483856201</v>
      </c>
      <c r="N1932">
        <v>32483</v>
      </c>
      <c r="O1932">
        <v>1.1561503633856773E-2</v>
      </c>
      <c r="P1932">
        <v>-1.952204667031765E-2</v>
      </c>
      <c r="Q1932">
        <v>-1.2503983452916145E-2</v>
      </c>
      <c r="R1932">
        <v>-4.7048241831362247E-3</v>
      </c>
      <c r="S1932">
        <v>3.093410050496459E-3</v>
      </c>
      <c r="T1932">
        <v>1.0112399235367775E-2</v>
      </c>
      <c r="U1932" t="s">
        <v>18</v>
      </c>
      <c r="V1932" t="s">
        <v>84</v>
      </c>
      <c r="W1932">
        <v>66.912689208984375</v>
      </c>
    </row>
    <row r="1933" spans="1:23" x14ac:dyDescent="0.25">
      <c r="A1933" s="48" t="str">
        <f t="shared" si="30"/>
        <v>42233Greater Bay Area8_6SmartAC-onlySingle</v>
      </c>
      <c r="B1933" t="s">
        <v>10</v>
      </c>
      <c r="C1933" s="35">
        <v>42233</v>
      </c>
      <c r="D1933">
        <v>6</v>
      </c>
      <c r="E1933" t="s">
        <v>113</v>
      </c>
      <c r="F1933">
        <v>0.62049775096643001</v>
      </c>
      <c r="G1933">
        <v>0.60779818853288514</v>
      </c>
      <c r="H1933">
        <v>13079</v>
      </c>
      <c r="I1933">
        <v>0.62520257519176536</v>
      </c>
      <c r="J1933">
        <v>0.58507187809180761</v>
      </c>
      <c r="K1933">
        <v>3247</v>
      </c>
      <c r="L1933">
        <v>-4.7048241831362247E-3</v>
      </c>
      <c r="M1933">
        <v>-0.75823390483856201</v>
      </c>
      <c r="N1933">
        <v>32483</v>
      </c>
      <c r="O1933">
        <v>1.1561503633856773E-2</v>
      </c>
      <c r="P1933">
        <v>-1.952204667031765E-2</v>
      </c>
      <c r="Q1933">
        <v>-1.2503983452916145E-2</v>
      </c>
      <c r="R1933">
        <v>-4.7048241831362247E-3</v>
      </c>
      <c r="S1933">
        <v>3.093410050496459E-3</v>
      </c>
      <c r="T1933">
        <v>1.0112399235367775E-2</v>
      </c>
      <c r="U1933" t="s">
        <v>102</v>
      </c>
      <c r="V1933" t="s">
        <v>84</v>
      </c>
      <c r="W1933">
        <v>66.912689208984375</v>
      </c>
    </row>
    <row r="1934" spans="1:23" x14ac:dyDescent="0.25">
      <c r="A1934" s="48" t="str">
        <f t="shared" si="30"/>
        <v>42233Greater Bay Area8_7AllSingle</v>
      </c>
      <c r="B1934" t="s">
        <v>10</v>
      </c>
      <c r="C1934" s="35">
        <v>42233</v>
      </c>
      <c r="D1934">
        <v>7</v>
      </c>
      <c r="E1934" t="s">
        <v>113</v>
      </c>
      <c r="F1934">
        <v>0.68013000069370522</v>
      </c>
      <c r="G1934">
        <v>0.62893447338270847</v>
      </c>
      <c r="H1934">
        <v>13079</v>
      </c>
      <c r="I1934">
        <v>0.68210251307664505</v>
      </c>
      <c r="J1934">
        <v>0.5993458450952881</v>
      </c>
      <c r="K1934">
        <v>3247</v>
      </c>
      <c r="L1934">
        <v>-1.9725123420357704E-3</v>
      </c>
      <c r="M1934">
        <v>-0.29001989960670471</v>
      </c>
      <c r="N1934">
        <v>32483</v>
      </c>
      <c r="O1934">
        <v>1.1869024485349655E-2</v>
      </c>
      <c r="P1934">
        <v>-1.7183853313326836E-2</v>
      </c>
      <c r="Q1934">
        <v>-9.9791185930371284E-3</v>
      </c>
      <c r="R1934">
        <v>-1.9725123420357704E-3</v>
      </c>
      <c r="S1934">
        <v>6.0331448912620544E-3</v>
      </c>
      <c r="T1934">
        <v>1.3238829560577869E-2</v>
      </c>
      <c r="U1934" t="s">
        <v>18</v>
      </c>
      <c r="V1934" t="s">
        <v>84</v>
      </c>
      <c r="W1934">
        <v>68.429733276367188</v>
      </c>
    </row>
    <row r="1935" spans="1:23" x14ac:dyDescent="0.25">
      <c r="A1935" s="48" t="str">
        <f t="shared" si="30"/>
        <v>42233Greater Bay Area8_7SmartAC-onlySingle</v>
      </c>
      <c r="B1935" t="s">
        <v>10</v>
      </c>
      <c r="C1935" s="35">
        <v>42233</v>
      </c>
      <c r="D1935">
        <v>7</v>
      </c>
      <c r="E1935" t="s">
        <v>113</v>
      </c>
      <c r="F1935">
        <v>0.68013000069370522</v>
      </c>
      <c r="G1935">
        <v>0.62893447338270847</v>
      </c>
      <c r="H1935">
        <v>13079</v>
      </c>
      <c r="I1935">
        <v>0.68210251307664505</v>
      </c>
      <c r="J1935">
        <v>0.5993458450952881</v>
      </c>
      <c r="K1935">
        <v>3247</v>
      </c>
      <c r="L1935">
        <v>-1.9725123420357704E-3</v>
      </c>
      <c r="M1935">
        <v>-0.29001989960670471</v>
      </c>
      <c r="N1935">
        <v>32483</v>
      </c>
      <c r="O1935">
        <v>1.1869024485349655E-2</v>
      </c>
      <c r="P1935">
        <v>-1.7183853313326836E-2</v>
      </c>
      <c r="Q1935">
        <v>-9.9791185930371284E-3</v>
      </c>
      <c r="R1935">
        <v>-1.9725123420357704E-3</v>
      </c>
      <c r="S1935">
        <v>6.0331448912620544E-3</v>
      </c>
      <c r="T1935">
        <v>1.3238829560577869E-2</v>
      </c>
      <c r="U1935" t="s">
        <v>102</v>
      </c>
      <c r="V1935" t="s">
        <v>84</v>
      </c>
      <c r="W1935">
        <v>68.429733276367188</v>
      </c>
    </row>
    <row r="1936" spans="1:23" x14ac:dyDescent="0.25">
      <c r="A1936" s="48" t="str">
        <f t="shared" si="30"/>
        <v>42233Greater Bay Area8_8AllSingle</v>
      </c>
      <c r="B1936" t="s">
        <v>10</v>
      </c>
      <c r="C1936" s="35">
        <v>42233</v>
      </c>
      <c r="D1936">
        <v>8</v>
      </c>
      <c r="E1936" t="s">
        <v>113</v>
      </c>
      <c r="F1936">
        <v>0.71375830696126652</v>
      </c>
      <c r="G1936">
        <v>0.66432139321244288</v>
      </c>
      <c r="H1936">
        <v>13079</v>
      </c>
      <c r="I1936">
        <v>0.71827396831421719</v>
      </c>
      <c r="J1936">
        <v>0.65173698025834848</v>
      </c>
      <c r="K1936">
        <v>3247</v>
      </c>
      <c r="L1936">
        <v>-4.5156613923609257E-3</v>
      </c>
      <c r="M1936">
        <v>-0.63265973329544067</v>
      </c>
      <c r="N1936">
        <v>32483</v>
      </c>
      <c r="O1936">
        <v>1.2828068807721138E-2</v>
      </c>
      <c r="P1936">
        <v>-2.0956113934516907E-2</v>
      </c>
      <c r="Q1936">
        <v>-1.3169219717383385E-2</v>
      </c>
      <c r="R1936">
        <v>-4.5156613923609257E-3</v>
      </c>
      <c r="S1936">
        <v>4.1368710808455944E-3</v>
      </c>
      <c r="T1936">
        <v>1.1924791149795055E-2</v>
      </c>
      <c r="U1936" t="s">
        <v>18</v>
      </c>
      <c r="V1936" t="s">
        <v>84</v>
      </c>
      <c r="W1936">
        <v>73.190589904785156</v>
      </c>
    </row>
    <row r="1937" spans="1:23" x14ac:dyDescent="0.25">
      <c r="A1937" s="48" t="str">
        <f t="shared" si="30"/>
        <v>42233Greater Bay Area8_8SmartAC-onlySingle</v>
      </c>
      <c r="B1937" t="s">
        <v>10</v>
      </c>
      <c r="C1937" s="35">
        <v>42233</v>
      </c>
      <c r="D1937">
        <v>8</v>
      </c>
      <c r="E1937" t="s">
        <v>113</v>
      </c>
      <c r="F1937">
        <v>0.71375830696126652</v>
      </c>
      <c r="G1937">
        <v>0.66432139321244288</v>
      </c>
      <c r="H1937">
        <v>13079</v>
      </c>
      <c r="I1937">
        <v>0.71827396831421719</v>
      </c>
      <c r="J1937">
        <v>0.65173698025834848</v>
      </c>
      <c r="K1937">
        <v>3247</v>
      </c>
      <c r="L1937">
        <v>-4.5156613923609257E-3</v>
      </c>
      <c r="M1937">
        <v>-0.63265973329544067</v>
      </c>
      <c r="N1937">
        <v>32483</v>
      </c>
      <c r="O1937">
        <v>1.2828068807721138E-2</v>
      </c>
      <c r="P1937">
        <v>-2.0956113934516907E-2</v>
      </c>
      <c r="Q1937">
        <v>-1.3169219717383385E-2</v>
      </c>
      <c r="R1937">
        <v>-4.5156613923609257E-3</v>
      </c>
      <c r="S1937">
        <v>4.1368710808455944E-3</v>
      </c>
      <c r="T1937">
        <v>1.1924791149795055E-2</v>
      </c>
      <c r="U1937" t="s">
        <v>102</v>
      </c>
      <c r="V1937" t="s">
        <v>84</v>
      </c>
      <c r="W1937">
        <v>73.190589904785156</v>
      </c>
    </row>
    <row r="1938" spans="1:23" x14ac:dyDescent="0.25">
      <c r="A1938" s="48" t="str">
        <f t="shared" si="30"/>
        <v>42233Greater Bay Area8_9AllSingle</v>
      </c>
      <c r="B1938" t="s">
        <v>10</v>
      </c>
      <c r="C1938" s="35">
        <v>42233</v>
      </c>
      <c r="D1938">
        <v>9</v>
      </c>
      <c r="E1938" t="s">
        <v>113</v>
      </c>
      <c r="F1938">
        <v>0.69893448359133248</v>
      </c>
      <c r="G1938">
        <v>0.7925641275114752</v>
      </c>
      <c r="H1938">
        <v>13079</v>
      </c>
      <c r="I1938">
        <v>0.70120356813003293</v>
      </c>
      <c r="J1938">
        <v>0.77157212729224323</v>
      </c>
      <c r="K1938">
        <v>3247</v>
      </c>
      <c r="L1938">
        <v>-2.2690845653414726E-3</v>
      </c>
      <c r="M1938">
        <v>-0.32464909553527832</v>
      </c>
      <c r="N1938">
        <v>32483</v>
      </c>
      <c r="O1938">
        <v>1.5210973098874092E-2</v>
      </c>
      <c r="P1938">
        <v>-2.1763468161225319E-2</v>
      </c>
      <c r="Q1938">
        <v>-1.2530102394521236E-2</v>
      </c>
      <c r="R1938">
        <v>-2.2690845653414726E-3</v>
      </c>
      <c r="S1938">
        <v>7.9907169565558434E-3</v>
      </c>
      <c r="T1938">
        <v>1.7225299030542374E-2</v>
      </c>
      <c r="U1938" t="s">
        <v>18</v>
      </c>
      <c r="V1938" t="s">
        <v>84</v>
      </c>
      <c r="W1938">
        <v>77.99969482421875</v>
      </c>
    </row>
    <row r="1939" spans="1:23" x14ac:dyDescent="0.25">
      <c r="A1939" s="48" t="str">
        <f t="shared" si="30"/>
        <v>42233Greater Bay Area8_9SmartAC-onlySingle</v>
      </c>
      <c r="B1939" t="s">
        <v>10</v>
      </c>
      <c r="C1939" s="35">
        <v>42233</v>
      </c>
      <c r="D1939">
        <v>9</v>
      </c>
      <c r="E1939" t="s">
        <v>113</v>
      </c>
      <c r="F1939">
        <v>0.69893448359133248</v>
      </c>
      <c r="G1939">
        <v>0.7925641275114752</v>
      </c>
      <c r="H1939">
        <v>13079</v>
      </c>
      <c r="I1939">
        <v>0.70120356813003293</v>
      </c>
      <c r="J1939">
        <v>0.77157212729224323</v>
      </c>
      <c r="K1939">
        <v>3247</v>
      </c>
      <c r="L1939">
        <v>-2.2690845653414726E-3</v>
      </c>
      <c r="M1939">
        <v>-0.32464909553527832</v>
      </c>
      <c r="N1939">
        <v>32483</v>
      </c>
      <c r="O1939">
        <v>1.5210973098874092E-2</v>
      </c>
      <c r="P1939">
        <v>-2.1763468161225319E-2</v>
      </c>
      <c r="Q1939">
        <v>-1.2530102394521236E-2</v>
      </c>
      <c r="R1939">
        <v>-2.2690845653414726E-3</v>
      </c>
      <c r="S1939">
        <v>7.9907169565558434E-3</v>
      </c>
      <c r="T1939">
        <v>1.7225299030542374E-2</v>
      </c>
      <c r="U1939" t="s">
        <v>102</v>
      </c>
      <c r="V1939" t="s">
        <v>84</v>
      </c>
      <c r="W1939">
        <v>77.99969482421875</v>
      </c>
    </row>
    <row r="1940" spans="1:23" x14ac:dyDescent="0.25">
      <c r="A1940" s="48" t="str">
        <f t="shared" si="30"/>
        <v>42233Greater Bay Area8_10AllSingle</v>
      </c>
      <c r="B1940" t="s">
        <v>10</v>
      </c>
      <c r="C1940" s="35">
        <v>42233</v>
      </c>
      <c r="D1940">
        <v>10</v>
      </c>
      <c r="E1940" t="s">
        <v>113</v>
      </c>
      <c r="F1940">
        <v>0.69812068851863929</v>
      </c>
      <c r="G1940">
        <v>1.0092505134596861</v>
      </c>
      <c r="H1940">
        <v>13079</v>
      </c>
      <c r="I1940">
        <v>0.68825041873467008</v>
      </c>
      <c r="J1940">
        <v>0.95840289587397587</v>
      </c>
      <c r="K1940">
        <v>3247</v>
      </c>
      <c r="L1940">
        <v>9.8702693358063698E-3</v>
      </c>
      <c r="M1940">
        <v>1.4138343334197998</v>
      </c>
      <c r="N1940">
        <v>32483</v>
      </c>
      <c r="O1940">
        <v>1.8993871286511421E-2</v>
      </c>
      <c r="P1940">
        <v>-1.4472275972366333E-2</v>
      </c>
      <c r="Q1940">
        <v>-2.9426163528114557E-3</v>
      </c>
      <c r="R1940">
        <v>9.8702693358063698E-3</v>
      </c>
      <c r="S1940">
        <v>2.2681634873151779E-2</v>
      </c>
      <c r="T1940">
        <v>3.4212816506624222E-2</v>
      </c>
      <c r="U1940" t="s">
        <v>18</v>
      </c>
      <c r="V1940" t="s">
        <v>84</v>
      </c>
      <c r="W1940">
        <v>82.596588134765625</v>
      </c>
    </row>
    <row r="1941" spans="1:23" x14ac:dyDescent="0.25">
      <c r="A1941" s="48" t="str">
        <f t="shared" si="30"/>
        <v>42233Greater Bay Area8_10SmartAC-onlySingle</v>
      </c>
      <c r="B1941" t="s">
        <v>10</v>
      </c>
      <c r="C1941" s="35">
        <v>42233</v>
      </c>
      <c r="D1941">
        <v>10</v>
      </c>
      <c r="E1941" t="s">
        <v>113</v>
      </c>
      <c r="F1941">
        <v>0.69812068851863929</v>
      </c>
      <c r="G1941">
        <v>1.0092505134596861</v>
      </c>
      <c r="H1941">
        <v>13079</v>
      </c>
      <c r="I1941">
        <v>0.68825041873467008</v>
      </c>
      <c r="J1941">
        <v>0.95840289587397587</v>
      </c>
      <c r="K1941">
        <v>3247</v>
      </c>
      <c r="L1941">
        <v>9.8702693358063698E-3</v>
      </c>
      <c r="M1941">
        <v>1.4138343334197998</v>
      </c>
      <c r="N1941">
        <v>32483</v>
      </c>
      <c r="O1941">
        <v>1.8993871286511421E-2</v>
      </c>
      <c r="P1941">
        <v>-1.4472275972366333E-2</v>
      </c>
      <c r="Q1941">
        <v>-2.9426163528114557E-3</v>
      </c>
      <c r="R1941">
        <v>9.8702693358063698E-3</v>
      </c>
      <c r="S1941">
        <v>2.2681634873151779E-2</v>
      </c>
      <c r="T1941">
        <v>3.4212816506624222E-2</v>
      </c>
      <c r="U1941" t="s">
        <v>102</v>
      </c>
      <c r="V1941" t="s">
        <v>84</v>
      </c>
      <c r="W1941">
        <v>82.596588134765625</v>
      </c>
    </row>
    <row r="1942" spans="1:23" x14ac:dyDescent="0.25">
      <c r="A1942" s="48" t="str">
        <f t="shared" si="30"/>
        <v>42233Greater Bay Area8_11AllSingle</v>
      </c>
      <c r="B1942" t="s">
        <v>10</v>
      </c>
      <c r="C1942" s="35">
        <v>42233</v>
      </c>
      <c r="D1942">
        <v>11</v>
      </c>
      <c r="E1942" t="s">
        <v>113</v>
      </c>
      <c r="F1942">
        <v>0.77447074651293146</v>
      </c>
      <c r="G1942">
        <v>1.2707138231744024</v>
      </c>
      <c r="H1942">
        <v>13079</v>
      </c>
      <c r="I1942">
        <v>0.7664625192907949</v>
      </c>
      <c r="J1942">
        <v>1.2330607647349092</v>
      </c>
      <c r="K1942">
        <v>3247</v>
      </c>
      <c r="L1942">
        <v>8.0082276836037636E-3</v>
      </c>
      <c r="M1942">
        <v>1.0340257883071899</v>
      </c>
      <c r="N1942">
        <v>32483</v>
      </c>
      <c r="O1942">
        <v>2.4325255304574966E-2</v>
      </c>
      <c r="P1942">
        <v>-2.3167019709944725E-2</v>
      </c>
      <c r="Q1942">
        <v>-8.4011033177375793E-3</v>
      </c>
      <c r="R1942">
        <v>8.0082276836037636E-3</v>
      </c>
      <c r="S1942">
        <v>2.441561222076416E-2</v>
      </c>
      <c r="T1942">
        <v>3.9183475077152252E-2</v>
      </c>
      <c r="U1942" t="s">
        <v>18</v>
      </c>
      <c r="V1942" t="s">
        <v>84</v>
      </c>
      <c r="W1942">
        <v>85.894096374511719</v>
      </c>
    </row>
    <row r="1943" spans="1:23" x14ac:dyDescent="0.25">
      <c r="A1943" s="48" t="str">
        <f t="shared" si="30"/>
        <v>42233Greater Bay Area8_11SmartAC-onlySingle</v>
      </c>
      <c r="B1943" t="s">
        <v>10</v>
      </c>
      <c r="C1943" s="35">
        <v>42233</v>
      </c>
      <c r="D1943">
        <v>11</v>
      </c>
      <c r="E1943" t="s">
        <v>113</v>
      </c>
      <c r="F1943">
        <v>0.77447074651293146</v>
      </c>
      <c r="G1943">
        <v>1.2707138231744024</v>
      </c>
      <c r="H1943">
        <v>13079</v>
      </c>
      <c r="I1943">
        <v>0.7664625192907949</v>
      </c>
      <c r="J1943">
        <v>1.2330607647349092</v>
      </c>
      <c r="K1943">
        <v>3247</v>
      </c>
      <c r="L1943">
        <v>8.0082276836037636E-3</v>
      </c>
      <c r="M1943">
        <v>1.0340257883071899</v>
      </c>
      <c r="N1943">
        <v>32483</v>
      </c>
      <c r="O1943">
        <v>2.4325255304574966E-2</v>
      </c>
      <c r="P1943">
        <v>-2.3167019709944725E-2</v>
      </c>
      <c r="Q1943">
        <v>-8.4011033177375793E-3</v>
      </c>
      <c r="R1943">
        <v>8.0082276836037636E-3</v>
      </c>
      <c r="S1943">
        <v>2.441561222076416E-2</v>
      </c>
      <c r="T1943">
        <v>3.9183475077152252E-2</v>
      </c>
      <c r="U1943" t="s">
        <v>102</v>
      </c>
      <c r="V1943" t="s">
        <v>84</v>
      </c>
      <c r="W1943">
        <v>85.894096374511719</v>
      </c>
    </row>
    <row r="1944" spans="1:23" x14ac:dyDescent="0.25">
      <c r="A1944" s="48" t="str">
        <f t="shared" si="30"/>
        <v>42233Greater Bay Area8_12AllSingle</v>
      </c>
      <c r="B1944" t="s">
        <v>10</v>
      </c>
      <c r="C1944" s="35">
        <v>42233</v>
      </c>
      <c r="D1944">
        <v>12</v>
      </c>
      <c r="E1944" t="s">
        <v>113</v>
      </c>
      <c r="F1944">
        <v>0.95454871749300074</v>
      </c>
      <c r="G1944">
        <v>1.5344961679739713</v>
      </c>
      <c r="H1944">
        <v>13079</v>
      </c>
      <c r="I1944">
        <v>0.96635435934438074</v>
      </c>
      <c r="J1944">
        <v>1.5400155931998434</v>
      </c>
      <c r="K1944">
        <v>3247</v>
      </c>
      <c r="L1944">
        <v>-1.180564146488905E-2</v>
      </c>
      <c r="M1944">
        <v>-1.2367773056030273</v>
      </c>
      <c r="N1944">
        <v>32483</v>
      </c>
      <c r="O1944">
        <v>3.0173616483807564E-2</v>
      </c>
      <c r="P1944">
        <v>-5.0476148724555969E-2</v>
      </c>
      <c r="Q1944">
        <v>-3.2160159200429916E-2</v>
      </c>
      <c r="R1944">
        <v>-1.180564146488905E-2</v>
      </c>
      <c r="S1944">
        <v>8.5464632138609886E-3</v>
      </c>
      <c r="T1944">
        <v>2.686486579477787E-2</v>
      </c>
      <c r="U1944" t="s">
        <v>18</v>
      </c>
      <c r="V1944" t="s">
        <v>84</v>
      </c>
      <c r="W1944">
        <v>89.4874267578125</v>
      </c>
    </row>
    <row r="1945" spans="1:23" x14ac:dyDescent="0.25">
      <c r="A1945" s="48" t="str">
        <f t="shared" si="30"/>
        <v>42233Greater Bay Area8_12SmartAC-onlySingle</v>
      </c>
      <c r="B1945" t="s">
        <v>10</v>
      </c>
      <c r="C1945" s="35">
        <v>42233</v>
      </c>
      <c r="D1945">
        <v>12</v>
      </c>
      <c r="E1945" t="s">
        <v>113</v>
      </c>
      <c r="F1945">
        <v>0.95454871749300074</v>
      </c>
      <c r="G1945">
        <v>1.5344961679739713</v>
      </c>
      <c r="H1945">
        <v>13079</v>
      </c>
      <c r="I1945">
        <v>0.96635435934438074</v>
      </c>
      <c r="J1945">
        <v>1.5400155931998434</v>
      </c>
      <c r="K1945">
        <v>3247</v>
      </c>
      <c r="L1945">
        <v>-1.180564146488905E-2</v>
      </c>
      <c r="M1945">
        <v>-1.2367773056030273</v>
      </c>
      <c r="N1945">
        <v>32483</v>
      </c>
      <c r="O1945">
        <v>3.0173616483807564E-2</v>
      </c>
      <c r="P1945">
        <v>-5.0476148724555969E-2</v>
      </c>
      <c r="Q1945">
        <v>-3.2160159200429916E-2</v>
      </c>
      <c r="R1945">
        <v>-1.180564146488905E-2</v>
      </c>
      <c r="S1945">
        <v>8.5464632138609886E-3</v>
      </c>
      <c r="T1945">
        <v>2.686486579477787E-2</v>
      </c>
      <c r="U1945" t="s">
        <v>102</v>
      </c>
      <c r="V1945" t="s">
        <v>84</v>
      </c>
      <c r="W1945">
        <v>89.4874267578125</v>
      </c>
    </row>
    <row r="1946" spans="1:23" x14ac:dyDescent="0.25">
      <c r="A1946" s="48" t="str">
        <f t="shared" si="30"/>
        <v>42233Greater Bay Area8_13AllSingle</v>
      </c>
      <c r="B1946" t="s">
        <v>10</v>
      </c>
      <c r="C1946" s="35">
        <v>42233</v>
      </c>
      <c r="D1946">
        <v>13</v>
      </c>
      <c r="E1946" t="s">
        <v>113</v>
      </c>
      <c r="F1946">
        <v>1.2116181235200021</v>
      </c>
      <c r="G1946">
        <v>1.7468405654242671</v>
      </c>
      <c r="H1946">
        <v>13079</v>
      </c>
      <c r="I1946">
        <v>1.2298203228782429</v>
      </c>
      <c r="J1946">
        <v>1.7842018996837361</v>
      </c>
      <c r="K1946">
        <v>3247</v>
      </c>
      <c r="L1946">
        <v>-1.8202198669314384E-2</v>
      </c>
      <c r="M1946">
        <v>-1.5023050308227539</v>
      </c>
      <c r="N1946">
        <v>32483</v>
      </c>
      <c r="O1946">
        <v>3.4838408231735229E-2</v>
      </c>
      <c r="P1946">
        <v>-6.2851101160049438E-2</v>
      </c>
      <c r="Q1946">
        <v>-4.1703492403030396E-2</v>
      </c>
      <c r="R1946">
        <v>-1.8202198669314384E-2</v>
      </c>
      <c r="S1946">
        <v>5.2963076159358025E-3</v>
      </c>
      <c r="T1946">
        <v>2.6446705684065819E-2</v>
      </c>
      <c r="U1946" t="s">
        <v>18</v>
      </c>
      <c r="V1946" t="s">
        <v>84</v>
      </c>
      <c r="W1946">
        <v>92.376014709472656</v>
      </c>
    </row>
    <row r="1947" spans="1:23" x14ac:dyDescent="0.25">
      <c r="A1947" s="48" t="str">
        <f t="shared" si="30"/>
        <v>42233Greater Bay Area8_13SmartAC-onlySingle</v>
      </c>
      <c r="B1947" t="s">
        <v>10</v>
      </c>
      <c r="C1947" s="35">
        <v>42233</v>
      </c>
      <c r="D1947">
        <v>13</v>
      </c>
      <c r="E1947" t="s">
        <v>113</v>
      </c>
      <c r="F1947">
        <v>1.2116181235200021</v>
      </c>
      <c r="G1947">
        <v>1.7468405654242671</v>
      </c>
      <c r="H1947">
        <v>13079</v>
      </c>
      <c r="I1947">
        <v>1.2298203228782429</v>
      </c>
      <c r="J1947">
        <v>1.7842018996837361</v>
      </c>
      <c r="K1947">
        <v>3247</v>
      </c>
      <c r="L1947">
        <v>-1.8202198669314384E-2</v>
      </c>
      <c r="M1947">
        <v>-1.5023050308227539</v>
      </c>
      <c r="N1947">
        <v>32483</v>
      </c>
      <c r="O1947">
        <v>3.4838408231735229E-2</v>
      </c>
      <c r="P1947">
        <v>-6.2851101160049438E-2</v>
      </c>
      <c r="Q1947">
        <v>-4.1703492403030396E-2</v>
      </c>
      <c r="R1947">
        <v>-1.8202198669314384E-2</v>
      </c>
      <c r="S1947">
        <v>5.2963076159358025E-3</v>
      </c>
      <c r="T1947">
        <v>2.6446705684065819E-2</v>
      </c>
      <c r="U1947" t="s">
        <v>102</v>
      </c>
      <c r="V1947" t="s">
        <v>84</v>
      </c>
      <c r="W1947">
        <v>92.376014709472656</v>
      </c>
    </row>
    <row r="1948" spans="1:23" x14ac:dyDescent="0.25">
      <c r="A1948" s="48" t="str">
        <f t="shared" si="30"/>
        <v>42233Greater Bay Area8_14AllSingle</v>
      </c>
      <c r="B1948" t="s">
        <v>10</v>
      </c>
      <c r="C1948" s="35">
        <v>42233</v>
      </c>
      <c r="D1948">
        <v>14</v>
      </c>
      <c r="E1948" t="s">
        <v>113</v>
      </c>
      <c r="F1948">
        <v>1.5367194872092826</v>
      </c>
      <c r="G1948">
        <v>1.9481922120324988</v>
      </c>
      <c r="H1948">
        <v>13079</v>
      </c>
      <c r="I1948">
        <v>1.5110399935984857</v>
      </c>
      <c r="J1948">
        <v>1.9465279959534749</v>
      </c>
      <c r="K1948">
        <v>3247</v>
      </c>
      <c r="L1948">
        <v>2.5679493322968483E-2</v>
      </c>
      <c r="M1948">
        <v>1.671059250831604</v>
      </c>
      <c r="N1948">
        <v>32483</v>
      </c>
      <c r="O1948">
        <v>3.8172096014022827E-2</v>
      </c>
      <c r="P1948">
        <v>-2.3241864517331123E-2</v>
      </c>
      <c r="Q1948">
        <v>-7.0639209297951311E-5</v>
      </c>
      <c r="R1948">
        <v>2.5679493322968483E-2</v>
      </c>
      <c r="S1948">
        <v>5.1426570862531662E-2</v>
      </c>
      <c r="T1948">
        <v>7.4600853025913239E-2</v>
      </c>
      <c r="U1948" t="s">
        <v>18</v>
      </c>
      <c r="V1948" t="s">
        <v>84</v>
      </c>
      <c r="W1948">
        <v>95.072715759277344</v>
      </c>
    </row>
    <row r="1949" spans="1:23" x14ac:dyDescent="0.25">
      <c r="A1949" s="48" t="str">
        <f t="shared" si="30"/>
        <v>42233Greater Bay Area8_14SmartAC-onlySingle</v>
      </c>
      <c r="B1949" t="s">
        <v>10</v>
      </c>
      <c r="C1949" s="35">
        <v>42233</v>
      </c>
      <c r="D1949">
        <v>14</v>
      </c>
      <c r="E1949" t="s">
        <v>113</v>
      </c>
      <c r="F1949">
        <v>1.5367194872092826</v>
      </c>
      <c r="G1949">
        <v>1.9481922120324988</v>
      </c>
      <c r="H1949">
        <v>13079</v>
      </c>
      <c r="I1949">
        <v>1.5110399935984857</v>
      </c>
      <c r="J1949">
        <v>1.9465279959534749</v>
      </c>
      <c r="K1949">
        <v>3247</v>
      </c>
      <c r="L1949">
        <v>2.5679493322968483E-2</v>
      </c>
      <c r="M1949">
        <v>1.671059250831604</v>
      </c>
      <c r="N1949">
        <v>32483</v>
      </c>
      <c r="O1949">
        <v>3.8172096014022827E-2</v>
      </c>
      <c r="P1949">
        <v>-2.3241864517331123E-2</v>
      </c>
      <c r="Q1949">
        <v>-7.0639209297951311E-5</v>
      </c>
      <c r="R1949">
        <v>2.5679493322968483E-2</v>
      </c>
      <c r="S1949">
        <v>5.1426570862531662E-2</v>
      </c>
      <c r="T1949">
        <v>7.4600853025913239E-2</v>
      </c>
      <c r="U1949" t="s">
        <v>102</v>
      </c>
      <c r="V1949" t="s">
        <v>84</v>
      </c>
      <c r="W1949">
        <v>95.072715759277344</v>
      </c>
    </row>
    <row r="1950" spans="1:23" x14ac:dyDescent="0.25">
      <c r="A1950" s="48" t="str">
        <f t="shared" si="30"/>
        <v>42233Greater Bay Area8_15AllSingle</v>
      </c>
      <c r="B1950" t="s">
        <v>10</v>
      </c>
      <c r="C1950" s="35">
        <v>42233</v>
      </c>
      <c r="D1950">
        <v>15</v>
      </c>
      <c r="E1950" t="s">
        <v>113</v>
      </c>
      <c r="F1950">
        <v>1.859505360568062</v>
      </c>
      <c r="G1950">
        <v>2.069055957783323</v>
      </c>
      <c r="H1950">
        <v>13079</v>
      </c>
      <c r="I1950">
        <v>1.8520148306519515</v>
      </c>
      <c r="J1950">
        <v>2.0903724722747645</v>
      </c>
      <c r="K1950">
        <v>3247</v>
      </c>
      <c r="L1950">
        <v>7.4905301444232464E-3</v>
      </c>
      <c r="M1950">
        <v>0.40282377600669861</v>
      </c>
      <c r="N1950">
        <v>32483</v>
      </c>
      <c r="O1950">
        <v>4.0903180837631226E-2</v>
      </c>
      <c r="P1950">
        <v>-4.4930987060070038E-2</v>
      </c>
      <c r="Q1950">
        <v>-2.0101938396692276E-2</v>
      </c>
      <c r="R1950">
        <v>7.4905301444232464E-3</v>
      </c>
      <c r="S1950">
        <v>3.5079725086688995E-2</v>
      </c>
      <c r="T1950">
        <v>5.9912048280239105E-2</v>
      </c>
      <c r="U1950" t="s">
        <v>18</v>
      </c>
      <c r="V1950" t="s">
        <v>84</v>
      </c>
      <c r="W1950">
        <v>96.149620056152344</v>
      </c>
    </row>
    <row r="1951" spans="1:23" x14ac:dyDescent="0.25">
      <c r="A1951" s="48" t="str">
        <f t="shared" si="30"/>
        <v>42233Greater Bay Area8_15SmartAC-onlySingle</v>
      </c>
      <c r="B1951" t="s">
        <v>10</v>
      </c>
      <c r="C1951" s="35">
        <v>42233</v>
      </c>
      <c r="D1951">
        <v>15</v>
      </c>
      <c r="E1951" t="s">
        <v>113</v>
      </c>
      <c r="F1951">
        <v>1.859505360568062</v>
      </c>
      <c r="G1951">
        <v>2.069055957783323</v>
      </c>
      <c r="H1951">
        <v>13079</v>
      </c>
      <c r="I1951">
        <v>1.8520148306519515</v>
      </c>
      <c r="J1951">
        <v>2.0903724722747645</v>
      </c>
      <c r="K1951">
        <v>3247</v>
      </c>
      <c r="L1951">
        <v>7.4905301444232464E-3</v>
      </c>
      <c r="M1951">
        <v>0.40282377600669861</v>
      </c>
      <c r="N1951">
        <v>32483</v>
      </c>
      <c r="O1951">
        <v>4.0903180837631226E-2</v>
      </c>
      <c r="P1951">
        <v>-4.4930987060070038E-2</v>
      </c>
      <c r="Q1951">
        <v>-2.0101938396692276E-2</v>
      </c>
      <c r="R1951">
        <v>7.4905301444232464E-3</v>
      </c>
      <c r="S1951">
        <v>3.5079725086688995E-2</v>
      </c>
      <c r="T1951">
        <v>5.9912048280239105E-2</v>
      </c>
      <c r="U1951" t="s">
        <v>102</v>
      </c>
      <c r="V1951" t="s">
        <v>84</v>
      </c>
      <c r="W1951">
        <v>96.149620056152344</v>
      </c>
    </row>
    <row r="1952" spans="1:23" x14ac:dyDescent="0.25">
      <c r="A1952" s="48" t="str">
        <f t="shared" si="30"/>
        <v>42233Greater Bay Area8_16AllSingle</v>
      </c>
      <c r="B1952" t="s">
        <v>10</v>
      </c>
      <c r="C1952" s="35">
        <v>42233</v>
      </c>
      <c r="D1952">
        <v>16</v>
      </c>
      <c r="E1952" t="s">
        <v>113</v>
      </c>
      <c r="F1952">
        <v>2.1793903720342476</v>
      </c>
      <c r="G1952">
        <v>2.1225864193638819</v>
      </c>
      <c r="H1952">
        <v>13079</v>
      </c>
      <c r="I1952">
        <v>2.1789613097848042</v>
      </c>
      <c r="J1952">
        <v>2.1140267304663949</v>
      </c>
      <c r="K1952">
        <v>3247</v>
      </c>
      <c r="L1952">
        <v>4.2906226008199155E-4</v>
      </c>
      <c r="M1952">
        <v>1.9687259569764137E-2</v>
      </c>
      <c r="N1952">
        <v>32483</v>
      </c>
      <c r="O1952">
        <v>4.1483186185359955E-2</v>
      </c>
      <c r="P1952">
        <v>-5.2735790610313416E-2</v>
      </c>
      <c r="Q1952">
        <v>-2.7554664760828018E-2</v>
      </c>
      <c r="R1952">
        <v>4.2906226008199155E-4</v>
      </c>
      <c r="S1952">
        <v>2.8409471735358238E-2</v>
      </c>
      <c r="T1952">
        <v>5.3593914955854416E-2</v>
      </c>
      <c r="U1952" t="s">
        <v>18</v>
      </c>
      <c r="V1952" t="s">
        <v>84</v>
      </c>
      <c r="W1952">
        <v>96.087120056152344</v>
      </c>
    </row>
    <row r="1953" spans="1:23" x14ac:dyDescent="0.25">
      <c r="A1953" s="48" t="str">
        <f t="shared" si="30"/>
        <v>42233Greater Bay Area8_16SmartAC-onlySingle</v>
      </c>
      <c r="B1953" t="s">
        <v>10</v>
      </c>
      <c r="C1953" s="35">
        <v>42233</v>
      </c>
      <c r="D1953">
        <v>16</v>
      </c>
      <c r="E1953" t="s">
        <v>113</v>
      </c>
      <c r="F1953">
        <v>2.1793903720342476</v>
      </c>
      <c r="G1953">
        <v>2.1225864193638819</v>
      </c>
      <c r="H1953">
        <v>13079</v>
      </c>
      <c r="I1953">
        <v>2.1789613097848042</v>
      </c>
      <c r="J1953">
        <v>2.1140267304663949</v>
      </c>
      <c r="K1953">
        <v>3247</v>
      </c>
      <c r="L1953">
        <v>4.2906226008199155E-4</v>
      </c>
      <c r="M1953">
        <v>1.9687259569764137E-2</v>
      </c>
      <c r="N1953">
        <v>32483</v>
      </c>
      <c r="O1953">
        <v>4.1483186185359955E-2</v>
      </c>
      <c r="P1953">
        <v>-5.2735790610313416E-2</v>
      </c>
      <c r="Q1953">
        <v>-2.7554664760828018E-2</v>
      </c>
      <c r="R1953">
        <v>4.2906226008199155E-4</v>
      </c>
      <c r="S1953">
        <v>2.8409471735358238E-2</v>
      </c>
      <c r="T1953">
        <v>5.3593914955854416E-2</v>
      </c>
      <c r="U1953" t="s">
        <v>102</v>
      </c>
      <c r="V1953" t="s">
        <v>84</v>
      </c>
      <c r="W1953">
        <v>96.087120056152344</v>
      </c>
    </row>
    <row r="1954" spans="1:23" x14ac:dyDescent="0.25">
      <c r="A1954" s="48" t="str">
        <f t="shared" si="30"/>
        <v>42233Greater Bay Area8_17AllSingle</v>
      </c>
      <c r="B1954" t="s">
        <v>10</v>
      </c>
      <c r="C1954" s="35">
        <v>42233</v>
      </c>
      <c r="D1954">
        <v>17</v>
      </c>
      <c r="E1954" t="s">
        <v>113</v>
      </c>
      <c r="F1954">
        <v>2.460517669192313</v>
      </c>
      <c r="G1954">
        <v>2.111610810734097</v>
      </c>
      <c r="H1954">
        <v>13079</v>
      </c>
      <c r="I1954">
        <v>2.4773094941037548</v>
      </c>
      <c r="J1954">
        <v>2.1131685510772269</v>
      </c>
      <c r="K1954">
        <v>3247</v>
      </c>
      <c r="L1954">
        <v>-1.6791824251413345E-2</v>
      </c>
      <c r="M1954">
        <v>-0.68245089054107666</v>
      </c>
      <c r="N1954">
        <v>32483</v>
      </c>
      <c r="O1954">
        <v>4.1426856070756912E-2</v>
      </c>
      <c r="P1954">
        <v>-6.9884486496448517E-2</v>
      </c>
      <c r="Q1954">
        <v>-4.4737551361322403E-2</v>
      </c>
      <c r="R1954">
        <v>-1.6791824251413345E-2</v>
      </c>
      <c r="S1954">
        <v>1.1150590144097805E-2</v>
      </c>
      <c r="T1954">
        <v>3.6300834268331528E-2</v>
      </c>
      <c r="U1954" t="s">
        <v>18</v>
      </c>
      <c r="V1954" t="s">
        <v>84</v>
      </c>
      <c r="W1954">
        <v>93.571098327636719</v>
      </c>
    </row>
    <row r="1955" spans="1:23" x14ac:dyDescent="0.25">
      <c r="A1955" s="48" t="str">
        <f t="shared" si="30"/>
        <v>42233Greater Bay Area8_17SmartAC-onlySingle</v>
      </c>
      <c r="B1955" t="s">
        <v>10</v>
      </c>
      <c r="C1955" s="35">
        <v>42233</v>
      </c>
      <c r="D1955">
        <v>17</v>
      </c>
      <c r="E1955" t="s">
        <v>113</v>
      </c>
      <c r="F1955">
        <v>2.460517669192313</v>
      </c>
      <c r="G1955">
        <v>2.111610810734097</v>
      </c>
      <c r="H1955">
        <v>13079</v>
      </c>
      <c r="I1955">
        <v>2.4773094941037548</v>
      </c>
      <c r="J1955">
        <v>2.1131685510772269</v>
      </c>
      <c r="K1955">
        <v>3247</v>
      </c>
      <c r="L1955">
        <v>-1.6791824251413345E-2</v>
      </c>
      <c r="M1955">
        <v>-0.68245089054107666</v>
      </c>
      <c r="N1955">
        <v>32483</v>
      </c>
      <c r="O1955">
        <v>4.1426856070756912E-2</v>
      </c>
      <c r="P1955">
        <v>-6.9884486496448517E-2</v>
      </c>
      <c r="Q1955">
        <v>-4.4737551361322403E-2</v>
      </c>
      <c r="R1955">
        <v>-1.6791824251413345E-2</v>
      </c>
      <c r="S1955">
        <v>1.1150590144097805E-2</v>
      </c>
      <c r="T1955">
        <v>3.6300834268331528E-2</v>
      </c>
      <c r="U1955" t="s">
        <v>102</v>
      </c>
      <c r="V1955" t="s">
        <v>84</v>
      </c>
      <c r="W1955">
        <v>93.571098327636719</v>
      </c>
    </row>
    <row r="1956" spans="1:23" x14ac:dyDescent="0.25">
      <c r="A1956" s="48" t="str">
        <f t="shared" si="30"/>
        <v>42233Greater Bay Area8_18AllSingle</v>
      </c>
      <c r="B1956" t="s">
        <v>10</v>
      </c>
      <c r="C1956" s="35">
        <v>42233</v>
      </c>
      <c r="D1956">
        <v>18</v>
      </c>
      <c r="E1956" t="s">
        <v>113</v>
      </c>
      <c r="F1956">
        <v>2.6774431566413694</v>
      </c>
      <c r="G1956">
        <v>2.0641317028767099</v>
      </c>
      <c r="H1956">
        <v>13079</v>
      </c>
      <c r="I1956">
        <v>2.500576977784736</v>
      </c>
      <c r="J1956">
        <v>1.9531370075899162</v>
      </c>
      <c r="K1956">
        <v>3247</v>
      </c>
      <c r="L1956">
        <v>0.17686617374420166</v>
      </c>
      <c r="M1956">
        <v>6.6057863235473633</v>
      </c>
      <c r="N1956">
        <v>32483</v>
      </c>
      <c r="O1956">
        <v>3.873775526881218E-2</v>
      </c>
      <c r="P1956">
        <v>0.12721987068653107</v>
      </c>
      <c r="Q1956">
        <v>0.15073445439338684</v>
      </c>
      <c r="R1956">
        <v>0.17686617374420166</v>
      </c>
      <c r="S1956">
        <v>0.20299479365348816</v>
      </c>
      <c r="T1956">
        <v>0.22651247680187225</v>
      </c>
      <c r="U1956" t="s">
        <v>18</v>
      </c>
      <c r="V1956" t="s">
        <v>84</v>
      </c>
      <c r="W1956">
        <v>89.829322814941406</v>
      </c>
    </row>
    <row r="1957" spans="1:23" x14ac:dyDescent="0.25">
      <c r="A1957" s="48" t="str">
        <f t="shared" si="30"/>
        <v>42233Greater Bay Area8_18SmartAC-onlySingle</v>
      </c>
      <c r="B1957" t="s">
        <v>10</v>
      </c>
      <c r="C1957" s="35">
        <v>42233</v>
      </c>
      <c r="D1957">
        <v>18</v>
      </c>
      <c r="E1957" t="s">
        <v>113</v>
      </c>
      <c r="F1957">
        <v>2.6774431566413694</v>
      </c>
      <c r="G1957">
        <v>2.0641317028767099</v>
      </c>
      <c r="H1957">
        <v>13079</v>
      </c>
      <c r="I1957">
        <v>2.500576977784736</v>
      </c>
      <c r="J1957">
        <v>1.9531370075899162</v>
      </c>
      <c r="K1957">
        <v>3247</v>
      </c>
      <c r="L1957">
        <v>0.17686617374420166</v>
      </c>
      <c r="M1957">
        <v>6.6057863235473633</v>
      </c>
      <c r="N1957">
        <v>32483</v>
      </c>
      <c r="O1957">
        <v>3.873775526881218E-2</v>
      </c>
      <c r="P1957">
        <v>0.12721987068653107</v>
      </c>
      <c r="Q1957">
        <v>0.15073445439338684</v>
      </c>
      <c r="R1957">
        <v>0.17686617374420166</v>
      </c>
      <c r="S1957">
        <v>0.20299479365348816</v>
      </c>
      <c r="T1957">
        <v>0.22651247680187225</v>
      </c>
      <c r="U1957" t="s">
        <v>102</v>
      </c>
      <c r="V1957" t="s">
        <v>84</v>
      </c>
      <c r="W1957">
        <v>89.829322814941406</v>
      </c>
    </row>
    <row r="1958" spans="1:23" x14ac:dyDescent="0.25">
      <c r="A1958" s="48" t="str">
        <f t="shared" si="30"/>
        <v>42233Greater Bay Area8_19AllSingle</v>
      </c>
      <c r="B1958" t="s">
        <v>10</v>
      </c>
      <c r="C1958" s="35">
        <v>42233</v>
      </c>
      <c r="D1958">
        <v>19</v>
      </c>
      <c r="E1958" t="s">
        <v>113</v>
      </c>
      <c r="F1958">
        <v>2.7185032120743653</v>
      </c>
      <c r="G1958">
        <v>1.9805110083171285</v>
      </c>
      <c r="H1958">
        <v>13079</v>
      </c>
      <c r="I1958">
        <v>2.172228420632317</v>
      </c>
      <c r="J1958">
        <v>1.6278174140813224</v>
      </c>
      <c r="K1958">
        <v>3247</v>
      </c>
      <c r="L1958">
        <v>0.54627478122711182</v>
      </c>
      <c r="M1958">
        <v>20.094690322875977</v>
      </c>
      <c r="N1958">
        <v>32483</v>
      </c>
      <c r="O1958">
        <v>3.3406220376491547E-2</v>
      </c>
      <c r="P1958">
        <v>0.50346136093139648</v>
      </c>
      <c r="Q1958">
        <v>0.52373963594436646</v>
      </c>
      <c r="R1958">
        <v>0.54627478122711182</v>
      </c>
      <c r="S1958">
        <v>0.56880730390548706</v>
      </c>
      <c r="T1958">
        <v>0.58908820152282715</v>
      </c>
      <c r="U1958" t="s">
        <v>18</v>
      </c>
      <c r="V1958" t="s">
        <v>84</v>
      </c>
      <c r="W1958">
        <v>84.351570129394531</v>
      </c>
    </row>
    <row r="1959" spans="1:23" x14ac:dyDescent="0.25">
      <c r="A1959" s="48" t="str">
        <f t="shared" si="30"/>
        <v>42233Greater Bay Area8_19SmartAC-onlySingle</v>
      </c>
      <c r="B1959" t="s">
        <v>10</v>
      </c>
      <c r="C1959" s="35">
        <v>42233</v>
      </c>
      <c r="D1959">
        <v>19</v>
      </c>
      <c r="E1959" t="s">
        <v>113</v>
      </c>
      <c r="F1959">
        <v>2.7185032120743653</v>
      </c>
      <c r="G1959">
        <v>1.9805110083171285</v>
      </c>
      <c r="H1959">
        <v>13079</v>
      </c>
      <c r="I1959">
        <v>2.172228420632317</v>
      </c>
      <c r="J1959">
        <v>1.6278174140813224</v>
      </c>
      <c r="K1959">
        <v>3247</v>
      </c>
      <c r="L1959">
        <v>0.54627478122711182</v>
      </c>
      <c r="M1959">
        <v>20.094690322875977</v>
      </c>
      <c r="N1959">
        <v>32483</v>
      </c>
      <c r="O1959">
        <v>3.3406220376491547E-2</v>
      </c>
      <c r="P1959">
        <v>0.50346136093139648</v>
      </c>
      <c r="Q1959">
        <v>0.52373963594436646</v>
      </c>
      <c r="R1959">
        <v>0.54627478122711182</v>
      </c>
      <c r="S1959">
        <v>0.56880730390548706</v>
      </c>
      <c r="T1959">
        <v>0.58908820152282715</v>
      </c>
      <c r="U1959" t="s">
        <v>102</v>
      </c>
      <c r="V1959" t="s">
        <v>84</v>
      </c>
      <c r="W1959">
        <v>84.351570129394531</v>
      </c>
    </row>
    <row r="1960" spans="1:23" x14ac:dyDescent="0.25">
      <c r="A1960" s="48" t="str">
        <f t="shared" si="30"/>
        <v>42233Greater Bay Area8_20AllSingle</v>
      </c>
      <c r="B1960" t="s">
        <v>10</v>
      </c>
      <c r="C1960" s="35">
        <v>42233</v>
      </c>
      <c r="D1960">
        <v>20</v>
      </c>
      <c r="E1960" t="s">
        <v>113</v>
      </c>
      <c r="F1960">
        <v>2.4795894400244172</v>
      </c>
      <c r="G1960">
        <v>1.8597986664934401</v>
      </c>
      <c r="H1960">
        <v>13079</v>
      </c>
      <c r="I1960">
        <v>2.6705453301911608</v>
      </c>
      <c r="J1960">
        <v>1.9347721707227674</v>
      </c>
      <c r="K1960">
        <v>3247</v>
      </c>
      <c r="L1960">
        <v>-0.19095589220523834</v>
      </c>
      <c r="M1960">
        <v>-7.7011094093322754</v>
      </c>
      <c r="N1960">
        <v>32483</v>
      </c>
      <c r="O1960">
        <v>3.7647318094968796E-2</v>
      </c>
      <c r="P1960">
        <v>-0.23920468986034393</v>
      </c>
      <c r="Q1960">
        <v>-0.21635201573371887</v>
      </c>
      <c r="R1960">
        <v>-0.19095589220523834</v>
      </c>
      <c r="S1960">
        <v>-0.16556277871131897</v>
      </c>
      <c r="T1960">
        <v>-0.14270709455013275</v>
      </c>
      <c r="U1960" t="s">
        <v>18</v>
      </c>
      <c r="V1960" t="s">
        <v>84</v>
      </c>
      <c r="W1960">
        <v>78.060188293457031</v>
      </c>
    </row>
    <row r="1961" spans="1:23" x14ac:dyDescent="0.25">
      <c r="A1961" s="48" t="str">
        <f t="shared" si="30"/>
        <v>42233Greater Bay Area8_20SmartAC-onlySingle</v>
      </c>
      <c r="B1961" t="s">
        <v>10</v>
      </c>
      <c r="C1961" s="35">
        <v>42233</v>
      </c>
      <c r="D1961">
        <v>20</v>
      </c>
      <c r="E1961" t="s">
        <v>113</v>
      </c>
      <c r="F1961">
        <v>2.4795894400244172</v>
      </c>
      <c r="G1961">
        <v>1.8597986664934401</v>
      </c>
      <c r="H1961">
        <v>13079</v>
      </c>
      <c r="I1961">
        <v>2.6705453301911608</v>
      </c>
      <c r="J1961">
        <v>1.9347721707227674</v>
      </c>
      <c r="K1961">
        <v>3247</v>
      </c>
      <c r="L1961">
        <v>-0.19095589220523834</v>
      </c>
      <c r="M1961">
        <v>-7.7011094093322754</v>
      </c>
      <c r="N1961">
        <v>32483</v>
      </c>
      <c r="O1961">
        <v>3.7647318094968796E-2</v>
      </c>
      <c r="P1961">
        <v>-0.23920468986034393</v>
      </c>
      <c r="Q1961">
        <v>-0.21635201573371887</v>
      </c>
      <c r="R1961">
        <v>-0.19095589220523834</v>
      </c>
      <c r="S1961">
        <v>-0.16556277871131897</v>
      </c>
      <c r="T1961">
        <v>-0.14270709455013275</v>
      </c>
      <c r="U1961" t="s">
        <v>102</v>
      </c>
      <c r="V1961" t="s">
        <v>84</v>
      </c>
      <c r="W1961">
        <v>78.060188293457031</v>
      </c>
    </row>
    <row r="1962" spans="1:23" x14ac:dyDescent="0.25">
      <c r="A1962" s="48" t="str">
        <f t="shared" si="30"/>
        <v>42233Greater Bay Area8_21AllSingle</v>
      </c>
      <c r="B1962" t="s">
        <v>10</v>
      </c>
      <c r="C1962" s="35">
        <v>42233</v>
      </c>
      <c r="D1962">
        <v>21</v>
      </c>
      <c r="E1962" t="s">
        <v>113</v>
      </c>
      <c r="F1962">
        <v>2.1582629283751436</v>
      </c>
      <c r="G1962">
        <v>1.688702693515318</v>
      </c>
      <c r="H1962">
        <v>13079</v>
      </c>
      <c r="I1962">
        <v>2.3273140861910195</v>
      </c>
      <c r="J1962">
        <v>1.8160309884155055</v>
      </c>
      <c r="K1962">
        <v>3247</v>
      </c>
      <c r="L1962">
        <v>-0.1690511554479599</v>
      </c>
      <c r="M1962">
        <v>-7.8327417373657227</v>
      </c>
      <c r="N1962">
        <v>32483</v>
      </c>
      <c r="O1962">
        <v>3.5124562680721283E-2</v>
      </c>
      <c r="P1962">
        <v>-0.21406678855419159</v>
      </c>
      <c r="Q1962">
        <v>-0.19274547696113586</v>
      </c>
      <c r="R1962">
        <v>-0.1690511554479599</v>
      </c>
      <c r="S1962">
        <v>-0.14535963535308838</v>
      </c>
      <c r="T1962">
        <v>-0.12403551489114761</v>
      </c>
      <c r="U1962" t="s">
        <v>18</v>
      </c>
      <c r="V1962" t="s">
        <v>84</v>
      </c>
      <c r="W1962">
        <v>74.114585876464844</v>
      </c>
    </row>
    <row r="1963" spans="1:23" x14ac:dyDescent="0.25">
      <c r="A1963" s="48" t="str">
        <f t="shared" si="30"/>
        <v>42233Greater Bay Area8_21SmartAC-onlySingle</v>
      </c>
      <c r="B1963" t="s">
        <v>10</v>
      </c>
      <c r="C1963" s="35">
        <v>42233</v>
      </c>
      <c r="D1963">
        <v>21</v>
      </c>
      <c r="E1963" t="s">
        <v>113</v>
      </c>
      <c r="F1963">
        <v>2.1582629283751436</v>
      </c>
      <c r="G1963">
        <v>1.688702693515318</v>
      </c>
      <c r="H1963">
        <v>13079</v>
      </c>
      <c r="I1963">
        <v>2.3273140861910195</v>
      </c>
      <c r="J1963">
        <v>1.8160309884155055</v>
      </c>
      <c r="K1963">
        <v>3247</v>
      </c>
      <c r="L1963">
        <v>-0.1690511554479599</v>
      </c>
      <c r="M1963">
        <v>-7.8327417373657227</v>
      </c>
      <c r="N1963">
        <v>32483</v>
      </c>
      <c r="O1963">
        <v>3.5124562680721283E-2</v>
      </c>
      <c r="P1963">
        <v>-0.21406678855419159</v>
      </c>
      <c r="Q1963">
        <v>-0.19274547696113586</v>
      </c>
      <c r="R1963">
        <v>-0.1690511554479599</v>
      </c>
      <c r="S1963">
        <v>-0.14535963535308838</v>
      </c>
      <c r="T1963">
        <v>-0.12403551489114761</v>
      </c>
      <c r="U1963" t="s">
        <v>102</v>
      </c>
      <c r="V1963" t="s">
        <v>84</v>
      </c>
      <c r="W1963">
        <v>74.114585876464844</v>
      </c>
    </row>
    <row r="1964" spans="1:23" x14ac:dyDescent="0.25">
      <c r="A1964" s="48" t="str">
        <f t="shared" si="30"/>
        <v>42233Greater Bay Area8_22AllSingle</v>
      </c>
      <c r="B1964" t="s">
        <v>10</v>
      </c>
      <c r="C1964" s="35">
        <v>42233</v>
      </c>
      <c r="D1964">
        <v>22</v>
      </c>
      <c r="E1964" t="s">
        <v>113</v>
      </c>
      <c r="F1964">
        <v>1.8351299547082356</v>
      </c>
      <c r="G1964">
        <v>1.5224787179098864</v>
      </c>
      <c r="H1964">
        <v>13079</v>
      </c>
      <c r="I1964">
        <v>1.9082789324663976</v>
      </c>
      <c r="J1964">
        <v>1.5924959290762675</v>
      </c>
      <c r="K1964">
        <v>3247</v>
      </c>
      <c r="L1964">
        <v>-7.3148980736732483E-2</v>
      </c>
      <c r="M1964">
        <v>-3.9860379695892334</v>
      </c>
      <c r="N1964">
        <v>32483</v>
      </c>
      <c r="O1964">
        <v>3.0955906957387924E-2</v>
      </c>
      <c r="P1964">
        <v>-0.11282207071781158</v>
      </c>
      <c r="Q1964">
        <v>-9.4031214714050293E-2</v>
      </c>
      <c r="R1964">
        <v>-7.3148980736732483E-2</v>
      </c>
      <c r="S1964">
        <v>-5.2269220352172852E-2</v>
      </c>
      <c r="T1964">
        <v>-3.3475890755653381E-2</v>
      </c>
      <c r="U1964" t="s">
        <v>18</v>
      </c>
      <c r="V1964" t="s">
        <v>84</v>
      </c>
      <c r="W1964">
        <v>70.831695556640625</v>
      </c>
    </row>
    <row r="1965" spans="1:23" x14ac:dyDescent="0.25">
      <c r="A1965" s="48" t="str">
        <f t="shared" si="30"/>
        <v>42233Greater Bay Area8_22SmartAC-onlySingle</v>
      </c>
      <c r="B1965" t="s">
        <v>10</v>
      </c>
      <c r="C1965" s="35">
        <v>42233</v>
      </c>
      <c r="D1965">
        <v>22</v>
      </c>
      <c r="E1965" t="s">
        <v>113</v>
      </c>
      <c r="F1965">
        <v>1.8351299547082356</v>
      </c>
      <c r="G1965">
        <v>1.5224787179098864</v>
      </c>
      <c r="H1965">
        <v>13079</v>
      </c>
      <c r="I1965">
        <v>1.9082789324663976</v>
      </c>
      <c r="J1965">
        <v>1.5924959290762675</v>
      </c>
      <c r="K1965">
        <v>3247</v>
      </c>
      <c r="L1965">
        <v>-7.3148980736732483E-2</v>
      </c>
      <c r="M1965">
        <v>-3.9860379695892334</v>
      </c>
      <c r="N1965">
        <v>32483</v>
      </c>
      <c r="O1965">
        <v>3.0955906957387924E-2</v>
      </c>
      <c r="P1965">
        <v>-0.11282207071781158</v>
      </c>
      <c r="Q1965">
        <v>-9.4031214714050293E-2</v>
      </c>
      <c r="R1965">
        <v>-7.3148980736732483E-2</v>
      </c>
      <c r="S1965">
        <v>-5.2269220352172852E-2</v>
      </c>
      <c r="T1965">
        <v>-3.3475890755653381E-2</v>
      </c>
      <c r="U1965" t="s">
        <v>102</v>
      </c>
      <c r="V1965" t="s">
        <v>84</v>
      </c>
      <c r="W1965">
        <v>70.831695556640625</v>
      </c>
    </row>
    <row r="1966" spans="1:23" x14ac:dyDescent="0.25">
      <c r="A1966" s="48" t="str">
        <f t="shared" si="30"/>
        <v>42233Greater Bay Area8_23AllSingle</v>
      </c>
      <c r="B1966" t="s">
        <v>10</v>
      </c>
      <c r="C1966" s="35">
        <v>42233</v>
      </c>
      <c r="D1966">
        <v>23</v>
      </c>
      <c r="E1966" t="s">
        <v>113</v>
      </c>
      <c r="F1966">
        <v>1.42943155677506</v>
      </c>
      <c r="G1966">
        <v>1.3023736877990824</v>
      </c>
      <c r="H1966">
        <v>13079</v>
      </c>
      <c r="I1966">
        <v>1.4748681976428082</v>
      </c>
      <c r="J1966">
        <v>1.3486438152054168</v>
      </c>
      <c r="K1966">
        <v>3247</v>
      </c>
      <c r="L1966">
        <v>-4.5436639338731766E-2</v>
      </c>
      <c r="M1966">
        <v>-3.1786510944366455</v>
      </c>
      <c r="N1966">
        <v>32483</v>
      </c>
      <c r="O1966">
        <v>2.6264943182468414E-2</v>
      </c>
      <c r="P1966">
        <v>-7.9097792506217957E-2</v>
      </c>
      <c r="Q1966">
        <v>-6.3154444098472595E-2</v>
      </c>
      <c r="R1966">
        <v>-4.5436639338731766E-2</v>
      </c>
      <c r="S1966">
        <v>-2.7720935642719269E-2</v>
      </c>
      <c r="T1966">
        <v>-1.1775488033890724E-2</v>
      </c>
      <c r="U1966" t="s">
        <v>18</v>
      </c>
      <c r="V1966" t="s">
        <v>84</v>
      </c>
      <c r="W1966">
        <v>68.501029968261719</v>
      </c>
    </row>
    <row r="1967" spans="1:23" x14ac:dyDescent="0.25">
      <c r="A1967" s="48" t="str">
        <f t="shared" si="30"/>
        <v>42233Greater Bay Area8_23SmartAC-onlySingle</v>
      </c>
      <c r="B1967" t="s">
        <v>10</v>
      </c>
      <c r="C1967" s="35">
        <v>42233</v>
      </c>
      <c r="D1967">
        <v>23</v>
      </c>
      <c r="E1967" t="s">
        <v>113</v>
      </c>
      <c r="F1967">
        <v>1.42943155677506</v>
      </c>
      <c r="G1967">
        <v>1.3023736877990824</v>
      </c>
      <c r="H1967">
        <v>13079</v>
      </c>
      <c r="I1967">
        <v>1.4748681976428082</v>
      </c>
      <c r="J1967">
        <v>1.3486438152054168</v>
      </c>
      <c r="K1967">
        <v>3247</v>
      </c>
      <c r="L1967">
        <v>-4.5436639338731766E-2</v>
      </c>
      <c r="M1967">
        <v>-3.1786510944366455</v>
      </c>
      <c r="N1967">
        <v>32483</v>
      </c>
      <c r="O1967">
        <v>2.6264943182468414E-2</v>
      </c>
      <c r="P1967">
        <v>-7.9097792506217957E-2</v>
      </c>
      <c r="Q1967">
        <v>-6.3154444098472595E-2</v>
      </c>
      <c r="R1967">
        <v>-4.5436639338731766E-2</v>
      </c>
      <c r="S1967">
        <v>-2.7720935642719269E-2</v>
      </c>
      <c r="T1967">
        <v>-1.1775488033890724E-2</v>
      </c>
      <c r="U1967" t="s">
        <v>102</v>
      </c>
      <c r="V1967" t="s">
        <v>84</v>
      </c>
      <c r="W1967">
        <v>68.501029968261719</v>
      </c>
    </row>
    <row r="1968" spans="1:23" x14ac:dyDescent="0.25">
      <c r="A1968" s="48" t="str">
        <f t="shared" si="30"/>
        <v>42233Greater Bay Area8_24AllSingle</v>
      </c>
      <c r="B1968" t="s">
        <v>10</v>
      </c>
      <c r="C1968" s="35">
        <v>42233</v>
      </c>
      <c r="D1968">
        <v>24</v>
      </c>
      <c r="E1968" t="s">
        <v>113</v>
      </c>
      <c r="F1968">
        <v>1.0809781100510343</v>
      </c>
      <c r="G1968">
        <v>1.0957704874770786</v>
      </c>
      <c r="H1968">
        <v>13079</v>
      </c>
      <c r="I1968">
        <v>1.1107930503767496</v>
      </c>
      <c r="J1968">
        <v>1.0764390723120254</v>
      </c>
      <c r="K1968">
        <v>3247</v>
      </c>
      <c r="L1968">
        <v>-2.9814939945936203E-2</v>
      </c>
      <c r="M1968">
        <v>-2.7581446170806885</v>
      </c>
      <c r="N1968">
        <v>32483</v>
      </c>
      <c r="O1968">
        <v>2.1181680262088776E-2</v>
      </c>
      <c r="P1968">
        <v>-5.6961379945278168E-2</v>
      </c>
      <c r="Q1968">
        <v>-4.4103678315877914E-2</v>
      </c>
      <c r="R1968">
        <v>-2.9814939945936203E-2</v>
      </c>
      <c r="S1968">
        <v>-1.5527896583080292E-2</v>
      </c>
      <c r="T1968">
        <v>-2.6684985496103764E-3</v>
      </c>
      <c r="U1968" t="s">
        <v>18</v>
      </c>
      <c r="V1968" t="s">
        <v>84</v>
      </c>
      <c r="W1968">
        <v>65.823509216308594</v>
      </c>
    </row>
    <row r="1969" spans="1:23" x14ac:dyDescent="0.25">
      <c r="A1969" s="48" t="str">
        <f t="shared" si="30"/>
        <v>42233Greater Bay Area8_24SmartAC-onlySingle</v>
      </c>
      <c r="B1969" t="s">
        <v>10</v>
      </c>
      <c r="C1969" s="35">
        <v>42233</v>
      </c>
      <c r="D1969">
        <v>24</v>
      </c>
      <c r="E1969" t="s">
        <v>113</v>
      </c>
      <c r="F1969">
        <v>1.0809781100510343</v>
      </c>
      <c r="G1969">
        <v>1.0957704874770786</v>
      </c>
      <c r="H1969">
        <v>13079</v>
      </c>
      <c r="I1969">
        <v>1.1107930503767496</v>
      </c>
      <c r="J1969">
        <v>1.0764390723120254</v>
      </c>
      <c r="K1969">
        <v>3247</v>
      </c>
      <c r="L1969">
        <v>-2.9814939945936203E-2</v>
      </c>
      <c r="M1969">
        <v>-2.7581446170806885</v>
      </c>
      <c r="N1969">
        <v>32483</v>
      </c>
      <c r="O1969">
        <v>2.1181680262088776E-2</v>
      </c>
      <c r="P1969">
        <v>-5.6961379945278168E-2</v>
      </c>
      <c r="Q1969">
        <v>-4.4103678315877914E-2</v>
      </c>
      <c r="R1969">
        <v>-2.9814939945936203E-2</v>
      </c>
      <c r="S1969">
        <v>-1.5527896583080292E-2</v>
      </c>
      <c r="T1969">
        <v>-2.6684985496103764E-3</v>
      </c>
      <c r="U1969" t="s">
        <v>102</v>
      </c>
      <c r="V1969" t="s">
        <v>84</v>
      </c>
      <c r="W1969">
        <v>65.823509216308594</v>
      </c>
    </row>
    <row r="1970" spans="1:23" x14ac:dyDescent="0.25">
      <c r="A1970" s="48" t="str">
        <f t="shared" si="30"/>
        <v>42233Greater Bay Area9_1AllSingle</v>
      </c>
      <c r="B1970" t="s">
        <v>10</v>
      </c>
      <c r="C1970" s="35">
        <v>42233</v>
      </c>
      <c r="D1970">
        <v>1</v>
      </c>
      <c r="E1970" t="s">
        <v>114</v>
      </c>
      <c r="F1970">
        <v>1.0804082570884355</v>
      </c>
      <c r="G1970">
        <v>1.1739274591335338</v>
      </c>
      <c r="H1970">
        <v>13079</v>
      </c>
      <c r="I1970">
        <v>1.069935249999582</v>
      </c>
      <c r="J1970">
        <v>1.1485362083721899</v>
      </c>
      <c r="K1970">
        <v>3228</v>
      </c>
      <c r="L1970">
        <v>1.0473007336258888E-2</v>
      </c>
      <c r="M1970">
        <v>0.96935641765594482</v>
      </c>
      <c r="N1970">
        <v>32483</v>
      </c>
      <c r="O1970">
        <v>2.2672051563858986E-2</v>
      </c>
      <c r="P1970">
        <v>-1.8583493307232857E-2</v>
      </c>
      <c r="Q1970">
        <v>-4.8211053945124149E-3</v>
      </c>
      <c r="R1970">
        <v>1.0473007336258888E-2</v>
      </c>
      <c r="S1970">
        <v>2.5765305384993553E-2</v>
      </c>
      <c r="T1970">
        <v>3.9529509842395782E-2</v>
      </c>
      <c r="U1970" t="s">
        <v>18</v>
      </c>
      <c r="V1970" t="s">
        <v>84</v>
      </c>
      <c r="W1970">
        <v>77.152664184570313</v>
      </c>
    </row>
    <row r="1971" spans="1:23" x14ac:dyDescent="0.25">
      <c r="A1971" s="48" t="str">
        <f t="shared" si="30"/>
        <v>42233Greater Bay Area9_1SmartAC-onlySingle</v>
      </c>
      <c r="B1971" t="s">
        <v>10</v>
      </c>
      <c r="C1971" s="35">
        <v>42233</v>
      </c>
      <c r="D1971">
        <v>1</v>
      </c>
      <c r="E1971" t="s">
        <v>114</v>
      </c>
      <c r="F1971">
        <v>1.0804082570884355</v>
      </c>
      <c r="G1971">
        <v>1.1739274591335338</v>
      </c>
      <c r="H1971">
        <v>13079</v>
      </c>
      <c r="I1971">
        <v>1.069935249999582</v>
      </c>
      <c r="J1971">
        <v>1.1485362083721899</v>
      </c>
      <c r="K1971">
        <v>3228</v>
      </c>
      <c r="L1971">
        <v>1.0473007336258888E-2</v>
      </c>
      <c r="M1971">
        <v>0.96935641765594482</v>
      </c>
      <c r="N1971">
        <v>32483</v>
      </c>
      <c r="O1971">
        <v>2.2672051563858986E-2</v>
      </c>
      <c r="P1971">
        <v>-1.8583493307232857E-2</v>
      </c>
      <c r="Q1971">
        <v>-4.8211053945124149E-3</v>
      </c>
      <c r="R1971">
        <v>1.0473007336258888E-2</v>
      </c>
      <c r="S1971">
        <v>2.5765305384993553E-2</v>
      </c>
      <c r="T1971">
        <v>3.9529509842395782E-2</v>
      </c>
      <c r="U1971" t="s">
        <v>102</v>
      </c>
      <c r="V1971" t="s">
        <v>84</v>
      </c>
      <c r="W1971">
        <v>77.152664184570313</v>
      </c>
    </row>
    <row r="1972" spans="1:23" x14ac:dyDescent="0.25">
      <c r="A1972" s="48" t="str">
        <f t="shared" si="30"/>
        <v>42233Greater Bay Area9_2AllSingle</v>
      </c>
      <c r="B1972" t="s">
        <v>10</v>
      </c>
      <c r="C1972" s="35">
        <v>42233</v>
      </c>
      <c r="D1972">
        <v>2</v>
      </c>
      <c r="E1972" t="s">
        <v>114</v>
      </c>
      <c r="F1972">
        <v>0.87568111360092149</v>
      </c>
      <c r="G1972">
        <v>1.0079182083132665</v>
      </c>
      <c r="H1972">
        <v>13079</v>
      </c>
      <c r="I1972">
        <v>0.87265134391619126</v>
      </c>
      <c r="J1972">
        <v>0.97209549490458069</v>
      </c>
      <c r="K1972">
        <v>3228</v>
      </c>
      <c r="L1972">
        <v>3.0297697521746159E-3</v>
      </c>
      <c r="M1972">
        <v>0.34599006175994873</v>
      </c>
      <c r="N1972">
        <v>32483</v>
      </c>
      <c r="O1972">
        <v>1.9246183335781097E-2</v>
      </c>
      <c r="P1972">
        <v>-2.163613960146904E-2</v>
      </c>
      <c r="Q1972">
        <v>-9.9533209577202797E-3</v>
      </c>
      <c r="R1972">
        <v>3.0297697521746159E-3</v>
      </c>
      <c r="S1972">
        <v>1.6011320054531097E-2</v>
      </c>
      <c r="T1972">
        <v>2.7695678174495697E-2</v>
      </c>
      <c r="U1972" t="s">
        <v>18</v>
      </c>
      <c r="V1972" t="s">
        <v>84</v>
      </c>
      <c r="W1972">
        <v>75.546897888183594</v>
      </c>
    </row>
    <row r="1973" spans="1:23" x14ac:dyDescent="0.25">
      <c r="A1973" s="48" t="str">
        <f t="shared" si="30"/>
        <v>42233Greater Bay Area9_2SmartAC-onlySingle</v>
      </c>
      <c r="B1973" t="s">
        <v>10</v>
      </c>
      <c r="C1973" s="35">
        <v>42233</v>
      </c>
      <c r="D1973">
        <v>2</v>
      </c>
      <c r="E1973" t="s">
        <v>114</v>
      </c>
      <c r="F1973">
        <v>0.87568111360092149</v>
      </c>
      <c r="G1973">
        <v>1.0079182083132665</v>
      </c>
      <c r="H1973">
        <v>13079</v>
      </c>
      <c r="I1973">
        <v>0.87265134391619126</v>
      </c>
      <c r="J1973">
        <v>0.97209549490458069</v>
      </c>
      <c r="K1973">
        <v>3228</v>
      </c>
      <c r="L1973">
        <v>3.0297697521746159E-3</v>
      </c>
      <c r="M1973">
        <v>0.34599006175994873</v>
      </c>
      <c r="N1973">
        <v>32483</v>
      </c>
      <c r="O1973">
        <v>1.9246183335781097E-2</v>
      </c>
      <c r="P1973">
        <v>-2.163613960146904E-2</v>
      </c>
      <c r="Q1973">
        <v>-9.9533209577202797E-3</v>
      </c>
      <c r="R1973">
        <v>3.0297697521746159E-3</v>
      </c>
      <c r="S1973">
        <v>1.6011320054531097E-2</v>
      </c>
      <c r="T1973">
        <v>2.7695678174495697E-2</v>
      </c>
      <c r="U1973" t="s">
        <v>102</v>
      </c>
      <c r="V1973" t="s">
        <v>84</v>
      </c>
      <c r="W1973">
        <v>75.546897888183594</v>
      </c>
    </row>
    <row r="1974" spans="1:23" x14ac:dyDescent="0.25">
      <c r="A1974" s="48" t="str">
        <f t="shared" si="30"/>
        <v>42233Greater Bay Area9_3AllSingle</v>
      </c>
      <c r="B1974" t="s">
        <v>10</v>
      </c>
      <c r="C1974" s="35">
        <v>42233</v>
      </c>
      <c r="D1974">
        <v>3</v>
      </c>
      <c r="E1974" t="s">
        <v>114</v>
      </c>
      <c r="F1974">
        <v>0.75003992907891748</v>
      </c>
      <c r="G1974">
        <v>0.85429863835232867</v>
      </c>
      <c r="H1974">
        <v>13079</v>
      </c>
      <c r="I1974">
        <v>0.7506866249251134</v>
      </c>
      <c r="J1974">
        <v>0.8451014281303868</v>
      </c>
      <c r="K1974">
        <v>3228</v>
      </c>
      <c r="L1974">
        <v>-6.4669584389775991E-4</v>
      </c>
      <c r="M1974">
        <v>-8.6221523582935333E-2</v>
      </c>
      <c r="N1974">
        <v>32483</v>
      </c>
      <c r="O1974">
        <v>1.6644872725009918E-2</v>
      </c>
      <c r="P1974">
        <v>-2.1978763863444328E-2</v>
      </c>
      <c r="Q1974">
        <v>-1.187499426305294E-2</v>
      </c>
      <c r="R1974">
        <v>-6.4669584389775991E-4</v>
      </c>
      <c r="S1974">
        <v>1.0580270551145077E-2</v>
      </c>
      <c r="T1974">
        <v>2.0685372874140739E-2</v>
      </c>
      <c r="U1974" t="s">
        <v>18</v>
      </c>
      <c r="V1974" t="s">
        <v>84</v>
      </c>
      <c r="W1974">
        <v>73.418678283691406</v>
      </c>
    </row>
    <row r="1975" spans="1:23" x14ac:dyDescent="0.25">
      <c r="A1975" s="48" t="str">
        <f t="shared" si="30"/>
        <v>42233Greater Bay Area9_3SmartAC-onlySingle</v>
      </c>
      <c r="B1975" t="s">
        <v>10</v>
      </c>
      <c r="C1975" s="35">
        <v>42233</v>
      </c>
      <c r="D1975">
        <v>3</v>
      </c>
      <c r="E1975" t="s">
        <v>114</v>
      </c>
      <c r="F1975">
        <v>0.75003992907891748</v>
      </c>
      <c r="G1975">
        <v>0.85429863835232867</v>
      </c>
      <c r="H1975">
        <v>13079</v>
      </c>
      <c r="I1975">
        <v>0.7506866249251134</v>
      </c>
      <c r="J1975">
        <v>0.8451014281303868</v>
      </c>
      <c r="K1975">
        <v>3228</v>
      </c>
      <c r="L1975">
        <v>-6.4669584389775991E-4</v>
      </c>
      <c r="M1975">
        <v>-8.6221523582935333E-2</v>
      </c>
      <c r="N1975">
        <v>32483</v>
      </c>
      <c r="O1975">
        <v>1.6644872725009918E-2</v>
      </c>
      <c r="P1975">
        <v>-2.1978763863444328E-2</v>
      </c>
      <c r="Q1975">
        <v>-1.187499426305294E-2</v>
      </c>
      <c r="R1975">
        <v>-6.4669584389775991E-4</v>
      </c>
      <c r="S1975">
        <v>1.0580270551145077E-2</v>
      </c>
      <c r="T1975">
        <v>2.0685372874140739E-2</v>
      </c>
      <c r="U1975" t="s">
        <v>102</v>
      </c>
      <c r="V1975" t="s">
        <v>84</v>
      </c>
      <c r="W1975">
        <v>73.418678283691406</v>
      </c>
    </row>
    <row r="1976" spans="1:23" x14ac:dyDescent="0.25">
      <c r="A1976" s="48" t="str">
        <f t="shared" si="30"/>
        <v>42233Greater Bay Area9_4AllSingle</v>
      </c>
      <c r="B1976" t="s">
        <v>10</v>
      </c>
      <c r="C1976" s="35">
        <v>42233</v>
      </c>
      <c r="D1976">
        <v>4</v>
      </c>
      <c r="E1976" t="s">
        <v>114</v>
      </c>
      <c r="F1976">
        <v>0.66617536010235634</v>
      </c>
      <c r="G1976">
        <v>0.74104631510592867</v>
      </c>
      <c r="H1976">
        <v>13079</v>
      </c>
      <c r="I1976">
        <v>0.67717734358555459</v>
      </c>
      <c r="J1976">
        <v>0.76301925777954882</v>
      </c>
      <c r="K1976">
        <v>3228</v>
      </c>
      <c r="L1976">
        <v>-1.1001983657479286E-2</v>
      </c>
      <c r="M1976">
        <v>-1.6515146493911743</v>
      </c>
      <c r="N1976">
        <v>32483</v>
      </c>
      <c r="O1976">
        <v>1.4911270700395107E-2</v>
      </c>
      <c r="P1976">
        <v>-3.0112268403172493E-2</v>
      </c>
      <c r="Q1976">
        <v>-2.1060828119516373E-2</v>
      </c>
      <c r="R1976">
        <v>-1.1001983657479286E-2</v>
      </c>
      <c r="S1976">
        <v>-9.4433157937601209E-4</v>
      </c>
      <c r="T1976">
        <v>8.1083010882139206E-3</v>
      </c>
      <c r="U1976" t="s">
        <v>18</v>
      </c>
      <c r="V1976" t="s">
        <v>84</v>
      </c>
      <c r="W1976">
        <v>69.372718811035156</v>
      </c>
    </row>
    <row r="1977" spans="1:23" x14ac:dyDescent="0.25">
      <c r="A1977" s="48" t="str">
        <f t="shared" si="30"/>
        <v>42233Greater Bay Area9_4SmartAC-onlySingle</v>
      </c>
      <c r="B1977" t="s">
        <v>10</v>
      </c>
      <c r="C1977" s="35">
        <v>42233</v>
      </c>
      <c r="D1977">
        <v>4</v>
      </c>
      <c r="E1977" t="s">
        <v>114</v>
      </c>
      <c r="F1977">
        <v>0.66617536010235634</v>
      </c>
      <c r="G1977">
        <v>0.74104631510592867</v>
      </c>
      <c r="H1977">
        <v>13079</v>
      </c>
      <c r="I1977">
        <v>0.67717734358555459</v>
      </c>
      <c r="J1977">
        <v>0.76301925777954882</v>
      </c>
      <c r="K1977">
        <v>3228</v>
      </c>
      <c r="L1977">
        <v>-1.1001983657479286E-2</v>
      </c>
      <c r="M1977">
        <v>-1.6515146493911743</v>
      </c>
      <c r="N1977">
        <v>32483</v>
      </c>
      <c r="O1977">
        <v>1.4911270700395107E-2</v>
      </c>
      <c r="P1977">
        <v>-3.0112268403172493E-2</v>
      </c>
      <c r="Q1977">
        <v>-2.1060828119516373E-2</v>
      </c>
      <c r="R1977">
        <v>-1.1001983657479286E-2</v>
      </c>
      <c r="S1977">
        <v>-9.4433157937601209E-4</v>
      </c>
      <c r="T1977">
        <v>8.1083010882139206E-3</v>
      </c>
      <c r="U1977" t="s">
        <v>102</v>
      </c>
      <c r="V1977" t="s">
        <v>84</v>
      </c>
      <c r="W1977">
        <v>69.372718811035156</v>
      </c>
    </row>
    <row r="1978" spans="1:23" x14ac:dyDescent="0.25">
      <c r="A1978" s="48" t="str">
        <f t="shared" si="30"/>
        <v>42233Greater Bay Area9_5AllSingle</v>
      </c>
      <c r="B1978" t="s">
        <v>10</v>
      </c>
      <c r="C1978" s="35">
        <v>42233</v>
      </c>
      <c r="D1978">
        <v>5</v>
      </c>
      <c r="E1978" t="s">
        <v>114</v>
      </c>
      <c r="F1978">
        <v>0.61757777870590425</v>
      </c>
      <c r="G1978">
        <v>0.64376057665301178</v>
      </c>
      <c r="H1978">
        <v>13079</v>
      </c>
      <c r="I1978">
        <v>0.62836603129602631</v>
      </c>
      <c r="J1978">
        <v>0.66070321349749084</v>
      </c>
      <c r="K1978">
        <v>3228</v>
      </c>
      <c r="L1978">
        <v>-1.0788252577185631E-2</v>
      </c>
      <c r="M1978">
        <v>-1.7468653917312622</v>
      </c>
      <c r="N1978">
        <v>32483</v>
      </c>
      <c r="O1978">
        <v>1.2919692322611809E-2</v>
      </c>
      <c r="P1978">
        <v>-2.7346130460500717E-2</v>
      </c>
      <c r="Q1978">
        <v>-1.9503619521856308E-2</v>
      </c>
      <c r="R1978">
        <v>-1.0788252577185631E-2</v>
      </c>
      <c r="S1978">
        <v>-2.0739200990647078E-3</v>
      </c>
      <c r="T1978">
        <v>5.7696253061294556E-3</v>
      </c>
      <c r="U1978" t="s">
        <v>18</v>
      </c>
      <c r="V1978" t="s">
        <v>84</v>
      </c>
      <c r="W1978">
        <v>67.703750610351563</v>
      </c>
    </row>
    <row r="1979" spans="1:23" x14ac:dyDescent="0.25">
      <c r="A1979" s="48" t="str">
        <f t="shared" si="30"/>
        <v>42233Greater Bay Area9_5SmartAC-onlySingle</v>
      </c>
      <c r="B1979" t="s">
        <v>10</v>
      </c>
      <c r="C1979" s="35">
        <v>42233</v>
      </c>
      <c r="D1979">
        <v>5</v>
      </c>
      <c r="E1979" t="s">
        <v>114</v>
      </c>
      <c r="F1979">
        <v>0.61757777870590425</v>
      </c>
      <c r="G1979">
        <v>0.64376057665301178</v>
      </c>
      <c r="H1979">
        <v>13079</v>
      </c>
      <c r="I1979">
        <v>0.62836603129602631</v>
      </c>
      <c r="J1979">
        <v>0.66070321349749084</v>
      </c>
      <c r="K1979">
        <v>3228</v>
      </c>
      <c r="L1979">
        <v>-1.0788252577185631E-2</v>
      </c>
      <c r="M1979">
        <v>-1.7468653917312622</v>
      </c>
      <c r="N1979">
        <v>32483</v>
      </c>
      <c r="O1979">
        <v>1.2919692322611809E-2</v>
      </c>
      <c r="P1979">
        <v>-2.7346130460500717E-2</v>
      </c>
      <c r="Q1979">
        <v>-1.9503619521856308E-2</v>
      </c>
      <c r="R1979">
        <v>-1.0788252577185631E-2</v>
      </c>
      <c r="S1979">
        <v>-2.0739200990647078E-3</v>
      </c>
      <c r="T1979">
        <v>5.7696253061294556E-3</v>
      </c>
      <c r="U1979" t="s">
        <v>102</v>
      </c>
      <c r="V1979" t="s">
        <v>84</v>
      </c>
      <c r="W1979">
        <v>67.703750610351563</v>
      </c>
    </row>
    <row r="1980" spans="1:23" x14ac:dyDescent="0.25">
      <c r="A1980" s="48" t="str">
        <f t="shared" si="30"/>
        <v>42233Greater Bay Area9_6AllSingle</v>
      </c>
      <c r="B1980" t="s">
        <v>10</v>
      </c>
      <c r="C1980" s="35">
        <v>42233</v>
      </c>
      <c r="D1980">
        <v>6</v>
      </c>
      <c r="E1980" t="s">
        <v>114</v>
      </c>
      <c r="F1980">
        <v>0.62049775096643001</v>
      </c>
      <c r="G1980">
        <v>0.60779818853288514</v>
      </c>
      <c r="H1980">
        <v>13079</v>
      </c>
      <c r="I1980">
        <v>0.62971603139350518</v>
      </c>
      <c r="J1980">
        <v>0.64323873085703698</v>
      </c>
      <c r="K1980">
        <v>3228</v>
      </c>
      <c r="L1980">
        <v>-9.218280203640461E-3</v>
      </c>
      <c r="M1980">
        <v>-1.4856266975402832</v>
      </c>
      <c r="N1980">
        <v>32483</v>
      </c>
      <c r="O1980">
        <v>1.2506893835961819E-2</v>
      </c>
      <c r="P1980">
        <v>-2.5247115641832352E-2</v>
      </c>
      <c r="Q1980">
        <v>-1.7655180767178535E-2</v>
      </c>
      <c r="R1980">
        <v>-9.218280203640461E-3</v>
      </c>
      <c r="S1980">
        <v>-7.8238028800114989E-4</v>
      </c>
      <c r="T1980">
        <v>6.8105547688901424E-3</v>
      </c>
      <c r="U1980" t="s">
        <v>18</v>
      </c>
      <c r="V1980" t="s">
        <v>84</v>
      </c>
      <c r="W1980">
        <v>66.912689208984375</v>
      </c>
    </row>
    <row r="1981" spans="1:23" x14ac:dyDescent="0.25">
      <c r="A1981" s="48" t="str">
        <f t="shared" si="30"/>
        <v>42233Greater Bay Area9_6SmartAC-onlySingle</v>
      </c>
      <c r="B1981" t="s">
        <v>10</v>
      </c>
      <c r="C1981" s="35">
        <v>42233</v>
      </c>
      <c r="D1981">
        <v>6</v>
      </c>
      <c r="E1981" t="s">
        <v>114</v>
      </c>
      <c r="F1981">
        <v>0.62049775096643001</v>
      </c>
      <c r="G1981">
        <v>0.60779818853288514</v>
      </c>
      <c r="H1981">
        <v>13079</v>
      </c>
      <c r="I1981">
        <v>0.62971603139350518</v>
      </c>
      <c r="J1981">
        <v>0.64323873085703698</v>
      </c>
      <c r="K1981">
        <v>3228</v>
      </c>
      <c r="L1981">
        <v>-9.218280203640461E-3</v>
      </c>
      <c r="M1981">
        <v>-1.4856266975402832</v>
      </c>
      <c r="N1981">
        <v>32483</v>
      </c>
      <c r="O1981">
        <v>1.2506893835961819E-2</v>
      </c>
      <c r="P1981">
        <v>-2.5247115641832352E-2</v>
      </c>
      <c r="Q1981">
        <v>-1.7655180767178535E-2</v>
      </c>
      <c r="R1981">
        <v>-9.218280203640461E-3</v>
      </c>
      <c r="S1981">
        <v>-7.8238028800114989E-4</v>
      </c>
      <c r="T1981">
        <v>6.8105547688901424E-3</v>
      </c>
      <c r="U1981" t="s">
        <v>102</v>
      </c>
      <c r="V1981" t="s">
        <v>84</v>
      </c>
      <c r="W1981">
        <v>66.912689208984375</v>
      </c>
    </row>
    <row r="1982" spans="1:23" x14ac:dyDescent="0.25">
      <c r="A1982" s="48" t="str">
        <f t="shared" si="30"/>
        <v>42233Greater Bay Area9_7AllSingle</v>
      </c>
      <c r="B1982" t="s">
        <v>10</v>
      </c>
      <c r="C1982" s="35">
        <v>42233</v>
      </c>
      <c r="D1982">
        <v>7</v>
      </c>
      <c r="E1982" t="s">
        <v>114</v>
      </c>
      <c r="F1982">
        <v>0.68013000069370522</v>
      </c>
      <c r="G1982">
        <v>0.62893447338270847</v>
      </c>
      <c r="H1982">
        <v>13079</v>
      </c>
      <c r="I1982">
        <v>0.69857134365211448</v>
      </c>
      <c r="J1982">
        <v>0.66525664610887458</v>
      </c>
      <c r="K1982">
        <v>3228</v>
      </c>
      <c r="L1982">
        <v>-1.8441343680024147E-2</v>
      </c>
      <c r="M1982">
        <v>-2.7114439010620117</v>
      </c>
      <c r="N1982">
        <v>32483</v>
      </c>
      <c r="O1982">
        <v>1.2936233542859554E-2</v>
      </c>
      <c r="P1982">
        <v>-3.502042219042778E-2</v>
      </c>
      <c r="Q1982">
        <v>-2.7167867869138718E-2</v>
      </c>
      <c r="R1982">
        <v>-1.8441343680024147E-2</v>
      </c>
      <c r="S1982">
        <v>-9.7158541902899742E-3</v>
      </c>
      <c r="T1982">
        <v>-1.8622667994350195E-3</v>
      </c>
      <c r="U1982" t="s">
        <v>18</v>
      </c>
      <c r="V1982" t="s">
        <v>84</v>
      </c>
      <c r="W1982">
        <v>68.429733276367188</v>
      </c>
    </row>
    <row r="1983" spans="1:23" x14ac:dyDescent="0.25">
      <c r="A1983" s="48" t="str">
        <f t="shared" si="30"/>
        <v>42233Greater Bay Area9_7SmartAC-onlySingle</v>
      </c>
      <c r="B1983" t="s">
        <v>10</v>
      </c>
      <c r="C1983" s="35">
        <v>42233</v>
      </c>
      <c r="D1983">
        <v>7</v>
      </c>
      <c r="E1983" t="s">
        <v>114</v>
      </c>
      <c r="F1983">
        <v>0.68013000069370522</v>
      </c>
      <c r="G1983">
        <v>0.62893447338270847</v>
      </c>
      <c r="H1983">
        <v>13079</v>
      </c>
      <c r="I1983">
        <v>0.69857134365211448</v>
      </c>
      <c r="J1983">
        <v>0.66525664610887458</v>
      </c>
      <c r="K1983">
        <v>3228</v>
      </c>
      <c r="L1983">
        <v>-1.8441343680024147E-2</v>
      </c>
      <c r="M1983">
        <v>-2.7114439010620117</v>
      </c>
      <c r="N1983">
        <v>32483</v>
      </c>
      <c r="O1983">
        <v>1.2936233542859554E-2</v>
      </c>
      <c r="P1983">
        <v>-3.502042219042778E-2</v>
      </c>
      <c r="Q1983">
        <v>-2.7167867869138718E-2</v>
      </c>
      <c r="R1983">
        <v>-1.8441343680024147E-2</v>
      </c>
      <c r="S1983">
        <v>-9.7158541902899742E-3</v>
      </c>
      <c r="T1983">
        <v>-1.8622667994350195E-3</v>
      </c>
      <c r="U1983" t="s">
        <v>102</v>
      </c>
      <c r="V1983" t="s">
        <v>84</v>
      </c>
      <c r="W1983">
        <v>68.429733276367188</v>
      </c>
    </row>
    <row r="1984" spans="1:23" x14ac:dyDescent="0.25">
      <c r="A1984" s="48" t="str">
        <f t="shared" si="30"/>
        <v>42233Greater Bay Area9_8AllSingle</v>
      </c>
      <c r="B1984" t="s">
        <v>10</v>
      </c>
      <c r="C1984" s="35">
        <v>42233</v>
      </c>
      <c r="D1984">
        <v>8</v>
      </c>
      <c r="E1984" t="s">
        <v>114</v>
      </c>
      <c r="F1984">
        <v>0.71375830696126652</v>
      </c>
      <c r="G1984">
        <v>0.66432139321244288</v>
      </c>
      <c r="H1984">
        <v>13079</v>
      </c>
      <c r="I1984">
        <v>0.73044781248715851</v>
      </c>
      <c r="J1984">
        <v>0.71340399523582343</v>
      </c>
      <c r="K1984">
        <v>3228</v>
      </c>
      <c r="L1984">
        <v>-1.668950542807579E-2</v>
      </c>
      <c r="M1984">
        <v>-2.3382573127746582</v>
      </c>
      <c r="N1984">
        <v>32483</v>
      </c>
      <c r="O1984">
        <v>1.3835052959620953E-2</v>
      </c>
      <c r="P1984">
        <v>-3.442050889134407E-2</v>
      </c>
      <c r="Q1984">
        <v>-2.6022356003522873E-2</v>
      </c>
      <c r="R1984">
        <v>-1.668950542807579E-2</v>
      </c>
      <c r="S1984">
        <v>-7.3577621951699257E-3</v>
      </c>
      <c r="T1984">
        <v>1.0414985008537769E-3</v>
      </c>
      <c r="U1984" t="s">
        <v>18</v>
      </c>
      <c r="V1984" t="s">
        <v>84</v>
      </c>
      <c r="W1984">
        <v>73.190589904785156</v>
      </c>
    </row>
    <row r="1985" spans="1:23" x14ac:dyDescent="0.25">
      <c r="A1985" s="48" t="str">
        <f t="shared" si="30"/>
        <v>42233Greater Bay Area9_8SmartAC-onlySingle</v>
      </c>
      <c r="B1985" t="s">
        <v>10</v>
      </c>
      <c r="C1985" s="35">
        <v>42233</v>
      </c>
      <c r="D1985">
        <v>8</v>
      </c>
      <c r="E1985" t="s">
        <v>114</v>
      </c>
      <c r="F1985">
        <v>0.71375830696126652</v>
      </c>
      <c r="G1985">
        <v>0.66432139321244288</v>
      </c>
      <c r="H1985">
        <v>13079</v>
      </c>
      <c r="I1985">
        <v>0.73044781248715851</v>
      </c>
      <c r="J1985">
        <v>0.71340399523582343</v>
      </c>
      <c r="K1985">
        <v>3228</v>
      </c>
      <c r="L1985">
        <v>-1.668950542807579E-2</v>
      </c>
      <c r="M1985">
        <v>-2.3382573127746582</v>
      </c>
      <c r="N1985">
        <v>32483</v>
      </c>
      <c r="O1985">
        <v>1.3835052959620953E-2</v>
      </c>
      <c r="P1985">
        <v>-3.442050889134407E-2</v>
      </c>
      <c r="Q1985">
        <v>-2.6022356003522873E-2</v>
      </c>
      <c r="R1985">
        <v>-1.668950542807579E-2</v>
      </c>
      <c r="S1985">
        <v>-7.3577621951699257E-3</v>
      </c>
      <c r="T1985">
        <v>1.0414985008537769E-3</v>
      </c>
      <c r="U1985" t="s">
        <v>102</v>
      </c>
      <c r="V1985" t="s">
        <v>84</v>
      </c>
      <c r="W1985">
        <v>73.190589904785156</v>
      </c>
    </row>
    <row r="1986" spans="1:23" x14ac:dyDescent="0.25">
      <c r="A1986" s="48" t="str">
        <f t="shared" ref="A1986:A2049" si="31">CONCATENATE(C1986,B1986,E1986,"_",D1986,U1986,V1986)</f>
        <v>42233Greater Bay Area9_9AllSingle</v>
      </c>
      <c r="B1986" t="s">
        <v>10</v>
      </c>
      <c r="C1986" s="35">
        <v>42233</v>
      </c>
      <c r="D1986">
        <v>9</v>
      </c>
      <c r="E1986" t="s">
        <v>114</v>
      </c>
      <c r="F1986">
        <v>0.69893448359133248</v>
      </c>
      <c r="G1986">
        <v>0.7925641275114752</v>
      </c>
      <c r="H1986">
        <v>13079</v>
      </c>
      <c r="I1986">
        <v>0.71783212501459526</v>
      </c>
      <c r="J1986">
        <v>0.83297739642296076</v>
      </c>
      <c r="K1986">
        <v>3228</v>
      </c>
      <c r="L1986">
        <v>-1.8897641450166702E-2</v>
      </c>
      <c r="M1986">
        <v>-2.7037787437438965</v>
      </c>
      <c r="N1986">
        <v>32483</v>
      </c>
      <c r="O1986">
        <v>1.6216525807976723E-2</v>
      </c>
      <c r="P1986">
        <v>-3.9680741727352142E-2</v>
      </c>
      <c r="Q1986">
        <v>-2.9836986213922501E-2</v>
      </c>
      <c r="R1986">
        <v>-1.8897641450166702E-2</v>
      </c>
      <c r="S1986">
        <v>-7.9595949500799179E-3</v>
      </c>
      <c r="T1986">
        <v>1.885458012111485E-3</v>
      </c>
      <c r="U1986" t="s">
        <v>18</v>
      </c>
      <c r="V1986" t="s">
        <v>84</v>
      </c>
      <c r="W1986">
        <v>77.99969482421875</v>
      </c>
    </row>
    <row r="1987" spans="1:23" x14ac:dyDescent="0.25">
      <c r="A1987" s="48" t="str">
        <f t="shared" si="31"/>
        <v>42233Greater Bay Area9_9SmartAC-onlySingle</v>
      </c>
      <c r="B1987" t="s">
        <v>10</v>
      </c>
      <c r="C1987" s="35">
        <v>42233</v>
      </c>
      <c r="D1987">
        <v>9</v>
      </c>
      <c r="E1987" t="s">
        <v>114</v>
      </c>
      <c r="F1987">
        <v>0.69893448359133248</v>
      </c>
      <c r="G1987">
        <v>0.7925641275114752</v>
      </c>
      <c r="H1987">
        <v>13079</v>
      </c>
      <c r="I1987">
        <v>0.71783212501459526</v>
      </c>
      <c r="J1987">
        <v>0.83297739642296076</v>
      </c>
      <c r="K1987">
        <v>3228</v>
      </c>
      <c r="L1987">
        <v>-1.8897641450166702E-2</v>
      </c>
      <c r="M1987">
        <v>-2.7037787437438965</v>
      </c>
      <c r="N1987">
        <v>32483</v>
      </c>
      <c r="O1987">
        <v>1.6216525807976723E-2</v>
      </c>
      <c r="P1987">
        <v>-3.9680741727352142E-2</v>
      </c>
      <c r="Q1987">
        <v>-2.9836986213922501E-2</v>
      </c>
      <c r="R1987">
        <v>-1.8897641450166702E-2</v>
      </c>
      <c r="S1987">
        <v>-7.9595949500799179E-3</v>
      </c>
      <c r="T1987">
        <v>1.885458012111485E-3</v>
      </c>
      <c r="U1987" t="s">
        <v>102</v>
      </c>
      <c r="V1987" t="s">
        <v>84</v>
      </c>
      <c r="W1987">
        <v>77.99969482421875</v>
      </c>
    </row>
    <row r="1988" spans="1:23" x14ac:dyDescent="0.25">
      <c r="A1988" s="48" t="str">
        <f t="shared" si="31"/>
        <v>42233Greater Bay Area9_10AllSingle</v>
      </c>
      <c r="B1988" t="s">
        <v>10</v>
      </c>
      <c r="C1988" s="35">
        <v>42233</v>
      </c>
      <c r="D1988">
        <v>10</v>
      </c>
      <c r="E1988" t="s">
        <v>114</v>
      </c>
      <c r="F1988">
        <v>0.69812068851863929</v>
      </c>
      <c r="G1988">
        <v>1.0092505134596861</v>
      </c>
      <c r="H1988">
        <v>13079</v>
      </c>
      <c r="I1988">
        <v>0.72644218759353607</v>
      </c>
      <c r="J1988">
        <v>1.0452092472106189</v>
      </c>
      <c r="K1988">
        <v>3228</v>
      </c>
      <c r="L1988">
        <v>-2.832149900496006E-2</v>
      </c>
      <c r="M1988">
        <v>-4.0568199157714844</v>
      </c>
      <c r="N1988">
        <v>32483</v>
      </c>
      <c r="O1988">
        <v>2.0403742790222168E-2</v>
      </c>
      <c r="P1988">
        <v>-5.4470933973789215E-2</v>
      </c>
      <c r="Q1988">
        <v>-4.2085457593202591E-2</v>
      </c>
      <c r="R1988">
        <v>-2.832149900496006E-2</v>
      </c>
      <c r="S1988">
        <v>-1.4559174887835979E-2</v>
      </c>
      <c r="T1988">
        <v>-2.1720621734857559E-3</v>
      </c>
      <c r="U1988" t="s">
        <v>18</v>
      </c>
      <c r="V1988" t="s">
        <v>84</v>
      </c>
      <c r="W1988">
        <v>82.596588134765625</v>
      </c>
    </row>
    <row r="1989" spans="1:23" x14ac:dyDescent="0.25">
      <c r="A1989" s="48" t="str">
        <f t="shared" si="31"/>
        <v>42233Greater Bay Area9_10SmartAC-onlySingle</v>
      </c>
      <c r="B1989" t="s">
        <v>10</v>
      </c>
      <c r="C1989" s="35">
        <v>42233</v>
      </c>
      <c r="D1989">
        <v>10</v>
      </c>
      <c r="E1989" t="s">
        <v>114</v>
      </c>
      <c r="F1989">
        <v>0.69812068851863929</v>
      </c>
      <c r="G1989">
        <v>1.0092505134596861</v>
      </c>
      <c r="H1989">
        <v>13079</v>
      </c>
      <c r="I1989">
        <v>0.72644218759353607</v>
      </c>
      <c r="J1989">
        <v>1.0452092472106189</v>
      </c>
      <c r="K1989">
        <v>3228</v>
      </c>
      <c r="L1989">
        <v>-2.832149900496006E-2</v>
      </c>
      <c r="M1989">
        <v>-4.0568199157714844</v>
      </c>
      <c r="N1989">
        <v>32483</v>
      </c>
      <c r="O1989">
        <v>2.0403742790222168E-2</v>
      </c>
      <c r="P1989">
        <v>-5.4470933973789215E-2</v>
      </c>
      <c r="Q1989">
        <v>-4.2085457593202591E-2</v>
      </c>
      <c r="R1989">
        <v>-2.832149900496006E-2</v>
      </c>
      <c r="S1989">
        <v>-1.4559174887835979E-2</v>
      </c>
      <c r="T1989">
        <v>-2.1720621734857559E-3</v>
      </c>
      <c r="U1989" t="s">
        <v>102</v>
      </c>
      <c r="V1989" t="s">
        <v>84</v>
      </c>
      <c r="W1989">
        <v>82.596588134765625</v>
      </c>
    </row>
    <row r="1990" spans="1:23" x14ac:dyDescent="0.25">
      <c r="A1990" s="48" t="str">
        <f t="shared" si="31"/>
        <v>42233Greater Bay Area9_11AllSingle</v>
      </c>
      <c r="B1990" t="s">
        <v>10</v>
      </c>
      <c r="C1990" s="35">
        <v>42233</v>
      </c>
      <c r="D1990">
        <v>11</v>
      </c>
      <c r="E1990" t="s">
        <v>114</v>
      </c>
      <c r="F1990">
        <v>0.77447074651293146</v>
      </c>
      <c r="G1990">
        <v>1.2707138231744024</v>
      </c>
      <c r="H1990">
        <v>13079</v>
      </c>
      <c r="I1990">
        <v>0.82544303120845963</v>
      </c>
      <c r="J1990">
        <v>1.2877902158356125</v>
      </c>
      <c r="K1990">
        <v>3228</v>
      </c>
      <c r="L1990">
        <v>-5.0972282886505127E-2</v>
      </c>
      <c r="M1990">
        <v>-6.5815634727478027</v>
      </c>
      <c r="N1990">
        <v>32483</v>
      </c>
      <c r="O1990">
        <v>2.5243103504180908E-2</v>
      </c>
      <c r="P1990">
        <v>-8.3323843777179718E-2</v>
      </c>
      <c r="Q1990">
        <v>-6.8000778555870056E-2</v>
      </c>
      <c r="R1990">
        <v>-5.0972282886505127E-2</v>
      </c>
      <c r="S1990">
        <v>-3.3945810049772263E-2</v>
      </c>
      <c r="T1990">
        <v>-1.8620721995830536E-2</v>
      </c>
      <c r="U1990" t="s">
        <v>18</v>
      </c>
      <c r="V1990" t="s">
        <v>84</v>
      </c>
      <c r="W1990">
        <v>85.894096374511719</v>
      </c>
    </row>
    <row r="1991" spans="1:23" x14ac:dyDescent="0.25">
      <c r="A1991" s="48" t="str">
        <f t="shared" si="31"/>
        <v>42233Greater Bay Area9_11SmartAC-onlySingle</v>
      </c>
      <c r="B1991" t="s">
        <v>10</v>
      </c>
      <c r="C1991" s="35">
        <v>42233</v>
      </c>
      <c r="D1991">
        <v>11</v>
      </c>
      <c r="E1991" t="s">
        <v>114</v>
      </c>
      <c r="F1991">
        <v>0.77447074651293146</v>
      </c>
      <c r="G1991">
        <v>1.2707138231744024</v>
      </c>
      <c r="H1991">
        <v>13079</v>
      </c>
      <c r="I1991">
        <v>0.82544303120845963</v>
      </c>
      <c r="J1991">
        <v>1.2877902158356125</v>
      </c>
      <c r="K1991">
        <v>3228</v>
      </c>
      <c r="L1991">
        <v>-5.0972282886505127E-2</v>
      </c>
      <c r="M1991">
        <v>-6.5815634727478027</v>
      </c>
      <c r="N1991">
        <v>32483</v>
      </c>
      <c r="O1991">
        <v>2.5243103504180908E-2</v>
      </c>
      <c r="P1991">
        <v>-8.3323843777179718E-2</v>
      </c>
      <c r="Q1991">
        <v>-6.8000778555870056E-2</v>
      </c>
      <c r="R1991">
        <v>-5.0972282886505127E-2</v>
      </c>
      <c r="S1991">
        <v>-3.3945810049772263E-2</v>
      </c>
      <c r="T1991">
        <v>-1.8620721995830536E-2</v>
      </c>
      <c r="U1991" t="s">
        <v>102</v>
      </c>
      <c r="V1991" t="s">
        <v>84</v>
      </c>
      <c r="W1991">
        <v>85.894096374511719</v>
      </c>
    </row>
    <row r="1992" spans="1:23" x14ac:dyDescent="0.25">
      <c r="A1992" s="48" t="str">
        <f t="shared" si="31"/>
        <v>42233Greater Bay Area9_12AllSingle</v>
      </c>
      <c r="B1992" t="s">
        <v>10</v>
      </c>
      <c r="C1992" s="35">
        <v>42233</v>
      </c>
      <c r="D1992">
        <v>12</v>
      </c>
      <c r="E1992" t="s">
        <v>114</v>
      </c>
      <c r="F1992">
        <v>0.95454871749300074</v>
      </c>
      <c r="G1992">
        <v>1.5344961679739713</v>
      </c>
      <c r="H1992">
        <v>13079</v>
      </c>
      <c r="I1992">
        <v>0.99938193784940832</v>
      </c>
      <c r="J1992">
        <v>1.5262116583937628</v>
      </c>
      <c r="K1992">
        <v>3228</v>
      </c>
      <c r="L1992">
        <v>-4.4833220541477203E-2</v>
      </c>
      <c r="M1992">
        <v>-4.6967973709106445</v>
      </c>
      <c r="N1992">
        <v>32483</v>
      </c>
      <c r="O1992">
        <v>3.0027223750948906E-2</v>
      </c>
      <c r="P1992">
        <v>-8.3316110074520111E-2</v>
      </c>
      <c r="Q1992">
        <v>-6.5088987350463867E-2</v>
      </c>
      <c r="R1992">
        <v>-4.4833220541477203E-2</v>
      </c>
      <c r="S1992">
        <v>-2.4579858407378197E-2</v>
      </c>
      <c r="T1992">
        <v>-6.3503305427730083E-3</v>
      </c>
      <c r="U1992" t="s">
        <v>18</v>
      </c>
      <c r="V1992" t="s">
        <v>84</v>
      </c>
      <c r="W1992">
        <v>89.4874267578125</v>
      </c>
    </row>
    <row r="1993" spans="1:23" x14ac:dyDescent="0.25">
      <c r="A1993" s="48" t="str">
        <f t="shared" si="31"/>
        <v>42233Greater Bay Area9_12SmartAC-onlySingle</v>
      </c>
      <c r="B1993" t="s">
        <v>10</v>
      </c>
      <c r="C1993" s="35">
        <v>42233</v>
      </c>
      <c r="D1993">
        <v>12</v>
      </c>
      <c r="E1993" t="s">
        <v>114</v>
      </c>
      <c r="F1993">
        <v>0.95454871749300074</v>
      </c>
      <c r="G1993">
        <v>1.5344961679739713</v>
      </c>
      <c r="H1993">
        <v>13079</v>
      </c>
      <c r="I1993">
        <v>0.99938193784940832</v>
      </c>
      <c r="J1993">
        <v>1.5262116583937628</v>
      </c>
      <c r="K1993">
        <v>3228</v>
      </c>
      <c r="L1993">
        <v>-4.4833220541477203E-2</v>
      </c>
      <c r="M1993">
        <v>-4.6967973709106445</v>
      </c>
      <c r="N1993">
        <v>32483</v>
      </c>
      <c r="O1993">
        <v>3.0027223750948906E-2</v>
      </c>
      <c r="P1993">
        <v>-8.3316110074520111E-2</v>
      </c>
      <c r="Q1993">
        <v>-6.5088987350463867E-2</v>
      </c>
      <c r="R1993">
        <v>-4.4833220541477203E-2</v>
      </c>
      <c r="S1993">
        <v>-2.4579858407378197E-2</v>
      </c>
      <c r="T1993">
        <v>-6.3503305427730083E-3</v>
      </c>
      <c r="U1993" t="s">
        <v>102</v>
      </c>
      <c r="V1993" t="s">
        <v>84</v>
      </c>
      <c r="W1993">
        <v>89.4874267578125</v>
      </c>
    </row>
    <row r="1994" spans="1:23" x14ac:dyDescent="0.25">
      <c r="A1994" s="48" t="str">
        <f t="shared" si="31"/>
        <v>42233Greater Bay Area9_13AllSingle</v>
      </c>
      <c r="B1994" t="s">
        <v>10</v>
      </c>
      <c r="C1994" s="35">
        <v>42233</v>
      </c>
      <c r="D1994">
        <v>13</v>
      </c>
      <c r="E1994" t="s">
        <v>114</v>
      </c>
      <c r="F1994">
        <v>1.2116181235200021</v>
      </c>
      <c r="G1994">
        <v>1.7468405654242671</v>
      </c>
      <c r="H1994">
        <v>13079</v>
      </c>
      <c r="I1994">
        <v>1.2591998128617592</v>
      </c>
      <c r="J1994">
        <v>1.7535394938937401</v>
      </c>
      <c r="K1994">
        <v>3228</v>
      </c>
      <c r="L1994">
        <v>-4.7581687569618225E-2</v>
      </c>
      <c r="M1994">
        <v>-3.927119255065918</v>
      </c>
      <c r="N1994">
        <v>32483</v>
      </c>
      <c r="O1994">
        <v>3.4436620771884918E-2</v>
      </c>
      <c r="P1994">
        <v>-9.171566367149353E-2</v>
      </c>
      <c r="Q1994">
        <v>-7.0811942219734192E-2</v>
      </c>
      <c r="R1994">
        <v>-4.7581687569618225E-2</v>
      </c>
      <c r="S1994">
        <v>-2.4354187771677971E-2</v>
      </c>
      <c r="T1994">
        <v>-3.4477144945412874E-3</v>
      </c>
      <c r="U1994" t="s">
        <v>18</v>
      </c>
      <c r="V1994" t="s">
        <v>84</v>
      </c>
      <c r="W1994">
        <v>92.376014709472656</v>
      </c>
    </row>
    <row r="1995" spans="1:23" x14ac:dyDescent="0.25">
      <c r="A1995" s="48" t="str">
        <f t="shared" si="31"/>
        <v>42233Greater Bay Area9_13SmartAC-onlySingle</v>
      </c>
      <c r="B1995" t="s">
        <v>10</v>
      </c>
      <c r="C1995" s="35">
        <v>42233</v>
      </c>
      <c r="D1995">
        <v>13</v>
      </c>
      <c r="E1995" t="s">
        <v>114</v>
      </c>
      <c r="F1995">
        <v>1.2116181235200021</v>
      </c>
      <c r="G1995">
        <v>1.7468405654242671</v>
      </c>
      <c r="H1995">
        <v>13079</v>
      </c>
      <c r="I1995">
        <v>1.2591998128617592</v>
      </c>
      <c r="J1995">
        <v>1.7535394938937401</v>
      </c>
      <c r="K1995">
        <v>3228</v>
      </c>
      <c r="L1995">
        <v>-4.7581687569618225E-2</v>
      </c>
      <c r="M1995">
        <v>-3.927119255065918</v>
      </c>
      <c r="N1995">
        <v>32483</v>
      </c>
      <c r="O1995">
        <v>3.4436620771884918E-2</v>
      </c>
      <c r="P1995">
        <v>-9.171566367149353E-2</v>
      </c>
      <c r="Q1995">
        <v>-7.0811942219734192E-2</v>
      </c>
      <c r="R1995">
        <v>-4.7581687569618225E-2</v>
      </c>
      <c r="S1995">
        <v>-2.4354187771677971E-2</v>
      </c>
      <c r="T1995">
        <v>-3.4477144945412874E-3</v>
      </c>
      <c r="U1995" t="s">
        <v>102</v>
      </c>
      <c r="V1995" t="s">
        <v>84</v>
      </c>
      <c r="W1995">
        <v>92.376014709472656</v>
      </c>
    </row>
    <row r="1996" spans="1:23" x14ac:dyDescent="0.25">
      <c r="A1996" s="48" t="str">
        <f t="shared" si="31"/>
        <v>42233Greater Bay Area9_14AllSingle</v>
      </c>
      <c r="B1996" t="s">
        <v>10</v>
      </c>
      <c r="C1996" s="35">
        <v>42233</v>
      </c>
      <c r="D1996">
        <v>14</v>
      </c>
      <c r="E1996" t="s">
        <v>114</v>
      </c>
      <c r="F1996">
        <v>1.5367194872092826</v>
      </c>
      <c r="G1996">
        <v>1.9481922120324988</v>
      </c>
      <c r="H1996">
        <v>13079</v>
      </c>
      <c r="I1996">
        <v>1.5459195938301129</v>
      </c>
      <c r="J1996">
        <v>1.9050002003378717</v>
      </c>
      <c r="K1996">
        <v>3228</v>
      </c>
      <c r="L1996">
        <v>-9.2001063749194145E-3</v>
      </c>
      <c r="M1996">
        <v>-0.59868484735488892</v>
      </c>
      <c r="N1996">
        <v>32483</v>
      </c>
      <c r="O1996">
        <v>3.7608880549669266E-2</v>
      </c>
      <c r="P1996">
        <v>-5.7399649173021317E-2</v>
      </c>
      <c r="Q1996">
        <v>-3.4570306539535522E-2</v>
      </c>
      <c r="R1996">
        <v>-9.2001063749194145E-3</v>
      </c>
      <c r="S1996">
        <v>1.6167083755135536E-2</v>
      </c>
      <c r="T1996">
        <v>3.8999434560537338E-2</v>
      </c>
      <c r="U1996" t="s">
        <v>18</v>
      </c>
      <c r="V1996" t="s">
        <v>84</v>
      </c>
      <c r="W1996">
        <v>95.072715759277344</v>
      </c>
    </row>
    <row r="1997" spans="1:23" x14ac:dyDescent="0.25">
      <c r="A1997" s="48" t="str">
        <f t="shared" si="31"/>
        <v>42233Greater Bay Area9_14SmartAC-onlySingle</v>
      </c>
      <c r="B1997" t="s">
        <v>10</v>
      </c>
      <c r="C1997" s="35">
        <v>42233</v>
      </c>
      <c r="D1997">
        <v>14</v>
      </c>
      <c r="E1997" t="s">
        <v>114</v>
      </c>
      <c r="F1997">
        <v>1.5367194872092826</v>
      </c>
      <c r="G1997">
        <v>1.9481922120324988</v>
      </c>
      <c r="H1997">
        <v>13079</v>
      </c>
      <c r="I1997">
        <v>1.5459195938301129</v>
      </c>
      <c r="J1997">
        <v>1.9050002003378717</v>
      </c>
      <c r="K1997">
        <v>3228</v>
      </c>
      <c r="L1997">
        <v>-9.2001063749194145E-3</v>
      </c>
      <c r="M1997">
        <v>-0.59868484735488892</v>
      </c>
      <c r="N1997">
        <v>32483</v>
      </c>
      <c r="O1997">
        <v>3.7608880549669266E-2</v>
      </c>
      <c r="P1997">
        <v>-5.7399649173021317E-2</v>
      </c>
      <c r="Q1997">
        <v>-3.4570306539535522E-2</v>
      </c>
      <c r="R1997">
        <v>-9.2001063749194145E-3</v>
      </c>
      <c r="S1997">
        <v>1.6167083755135536E-2</v>
      </c>
      <c r="T1997">
        <v>3.8999434560537338E-2</v>
      </c>
      <c r="U1997" t="s">
        <v>102</v>
      </c>
      <c r="V1997" t="s">
        <v>84</v>
      </c>
      <c r="W1997">
        <v>95.072715759277344</v>
      </c>
    </row>
    <row r="1998" spans="1:23" x14ac:dyDescent="0.25">
      <c r="A1998" s="48" t="str">
        <f t="shared" si="31"/>
        <v>42233Greater Bay Area9_15AllSingle</v>
      </c>
      <c r="B1998" t="s">
        <v>10</v>
      </c>
      <c r="C1998" s="35">
        <v>42233</v>
      </c>
      <c r="D1998">
        <v>15</v>
      </c>
      <c r="E1998" t="s">
        <v>114</v>
      </c>
      <c r="F1998">
        <v>1.859505360568062</v>
      </c>
      <c r="G1998">
        <v>2.069055957783323</v>
      </c>
      <c r="H1998">
        <v>13079</v>
      </c>
      <c r="I1998">
        <v>1.8908185000685374</v>
      </c>
      <c r="J1998">
        <v>2.0510592988816714</v>
      </c>
      <c r="K1998">
        <v>3228</v>
      </c>
      <c r="L1998">
        <v>-3.1313139945268631E-2</v>
      </c>
      <c r="M1998">
        <v>-1.6839499473571777</v>
      </c>
      <c r="N1998">
        <v>32483</v>
      </c>
      <c r="O1998">
        <v>4.0380112826824188E-2</v>
      </c>
      <c r="P1998">
        <v>-8.306429535150528E-2</v>
      </c>
      <c r="Q1998">
        <v>-5.8552756905555725E-2</v>
      </c>
      <c r="R1998">
        <v>-3.1313139945268631E-2</v>
      </c>
      <c r="S1998">
        <v>-4.076753742992878E-3</v>
      </c>
      <c r="T1998">
        <v>2.0438011735677719E-2</v>
      </c>
      <c r="U1998" t="s">
        <v>18</v>
      </c>
      <c r="V1998" t="s">
        <v>84</v>
      </c>
      <c r="W1998">
        <v>96.149620056152344</v>
      </c>
    </row>
    <row r="1999" spans="1:23" x14ac:dyDescent="0.25">
      <c r="A1999" s="48" t="str">
        <f t="shared" si="31"/>
        <v>42233Greater Bay Area9_15SmartAC-onlySingle</v>
      </c>
      <c r="B1999" t="s">
        <v>10</v>
      </c>
      <c r="C1999" s="35">
        <v>42233</v>
      </c>
      <c r="D1999">
        <v>15</v>
      </c>
      <c r="E1999" t="s">
        <v>114</v>
      </c>
      <c r="F1999">
        <v>1.859505360568062</v>
      </c>
      <c r="G1999">
        <v>2.069055957783323</v>
      </c>
      <c r="H1999">
        <v>13079</v>
      </c>
      <c r="I1999">
        <v>1.8908185000685374</v>
      </c>
      <c r="J1999">
        <v>2.0510592988816714</v>
      </c>
      <c r="K1999">
        <v>3228</v>
      </c>
      <c r="L1999">
        <v>-3.1313139945268631E-2</v>
      </c>
      <c r="M1999">
        <v>-1.6839499473571777</v>
      </c>
      <c r="N1999">
        <v>32483</v>
      </c>
      <c r="O1999">
        <v>4.0380112826824188E-2</v>
      </c>
      <c r="P1999">
        <v>-8.306429535150528E-2</v>
      </c>
      <c r="Q1999">
        <v>-5.8552756905555725E-2</v>
      </c>
      <c r="R1999">
        <v>-3.1313139945268631E-2</v>
      </c>
      <c r="S1999">
        <v>-4.076753742992878E-3</v>
      </c>
      <c r="T1999">
        <v>2.0438011735677719E-2</v>
      </c>
      <c r="U1999" t="s">
        <v>102</v>
      </c>
      <c r="V1999" t="s">
        <v>84</v>
      </c>
      <c r="W1999">
        <v>96.149620056152344</v>
      </c>
    </row>
    <row r="2000" spans="1:23" x14ac:dyDescent="0.25">
      <c r="A2000" s="48" t="str">
        <f t="shared" si="31"/>
        <v>42233Greater Bay Area9_16AllSingle</v>
      </c>
      <c r="B2000" t="s">
        <v>10</v>
      </c>
      <c r="C2000" s="35">
        <v>42233</v>
      </c>
      <c r="D2000">
        <v>16</v>
      </c>
      <c r="E2000" t="s">
        <v>114</v>
      </c>
      <c r="F2000">
        <v>2.1793903720342476</v>
      </c>
      <c r="G2000">
        <v>2.1225864193638819</v>
      </c>
      <c r="H2000">
        <v>13079</v>
      </c>
      <c r="I2000">
        <v>2.2053480941005121</v>
      </c>
      <c r="J2000">
        <v>2.0983645576219749</v>
      </c>
      <c r="K2000">
        <v>3228</v>
      </c>
      <c r="L2000">
        <v>-2.5957722216844559E-2</v>
      </c>
      <c r="M2000">
        <v>-1.1910542249679565</v>
      </c>
      <c r="N2000">
        <v>32483</v>
      </c>
      <c r="O2000">
        <v>4.133421927690506E-2</v>
      </c>
      <c r="P2000">
        <v>-7.8931659460067749E-2</v>
      </c>
      <c r="Q2000">
        <v>-5.3840961307287216E-2</v>
      </c>
      <c r="R2000">
        <v>-2.5957722216844559E-2</v>
      </c>
      <c r="S2000">
        <v>1.9222086993977427E-3</v>
      </c>
      <c r="T2000">
        <v>2.7016213163733482E-2</v>
      </c>
      <c r="U2000" t="s">
        <v>18</v>
      </c>
      <c r="V2000" t="s">
        <v>84</v>
      </c>
      <c r="W2000">
        <v>96.087120056152344</v>
      </c>
    </row>
    <row r="2001" spans="1:23" x14ac:dyDescent="0.25">
      <c r="A2001" s="48" t="str">
        <f t="shared" si="31"/>
        <v>42233Greater Bay Area9_16SmartAC-onlySingle</v>
      </c>
      <c r="B2001" t="s">
        <v>10</v>
      </c>
      <c r="C2001" s="35">
        <v>42233</v>
      </c>
      <c r="D2001">
        <v>16</v>
      </c>
      <c r="E2001" t="s">
        <v>114</v>
      </c>
      <c r="F2001">
        <v>2.1793903720342476</v>
      </c>
      <c r="G2001">
        <v>2.1225864193638819</v>
      </c>
      <c r="H2001">
        <v>13079</v>
      </c>
      <c r="I2001">
        <v>2.2053480941005121</v>
      </c>
      <c r="J2001">
        <v>2.0983645576219749</v>
      </c>
      <c r="K2001">
        <v>3228</v>
      </c>
      <c r="L2001">
        <v>-2.5957722216844559E-2</v>
      </c>
      <c r="M2001">
        <v>-1.1910542249679565</v>
      </c>
      <c r="N2001">
        <v>32483</v>
      </c>
      <c r="O2001">
        <v>4.133421927690506E-2</v>
      </c>
      <c r="P2001">
        <v>-7.8931659460067749E-2</v>
      </c>
      <c r="Q2001">
        <v>-5.3840961307287216E-2</v>
      </c>
      <c r="R2001">
        <v>-2.5957722216844559E-2</v>
      </c>
      <c r="S2001">
        <v>1.9222086993977427E-3</v>
      </c>
      <c r="T2001">
        <v>2.7016213163733482E-2</v>
      </c>
      <c r="U2001" t="s">
        <v>102</v>
      </c>
      <c r="V2001" t="s">
        <v>84</v>
      </c>
      <c r="W2001">
        <v>96.087120056152344</v>
      </c>
    </row>
    <row r="2002" spans="1:23" x14ac:dyDescent="0.25">
      <c r="A2002" s="48" t="str">
        <f t="shared" si="31"/>
        <v>42233Greater Bay Area9_17AllSingle</v>
      </c>
      <c r="B2002" t="s">
        <v>10</v>
      </c>
      <c r="C2002" s="35">
        <v>42233</v>
      </c>
      <c r="D2002">
        <v>17</v>
      </c>
      <c r="E2002" t="s">
        <v>114</v>
      </c>
      <c r="F2002">
        <v>2.460517669192313</v>
      </c>
      <c r="G2002">
        <v>2.111610810734097</v>
      </c>
      <c r="H2002">
        <v>13079</v>
      </c>
      <c r="I2002">
        <v>2.5043456255779137</v>
      </c>
      <c r="J2002">
        <v>2.089295320029378</v>
      </c>
      <c r="K2002">
        <v>3228</v>
      </c>
      <c r="L2002">
        <v>-4.3827954679727554E-2</v>
      </c>
      <c r="M2002">
        <v>-1.7812494039535522</v>
      </c>
      <c r="N2002">
        <v>32483</v>
      </c>
      <c r="O2002">
        <v>4.114849865436554E-2</v>
      </c>
      <c r="P2002">
        <v>-9.6563868224620819E-2</v>
      </c>
      <c r="Q2002">
        <v>-7.1585908532142639E-2</v>
      </c>
      <c r="R2002">
        <v>-4.3827954679727554E-2</v>
      </c>
      <c r="S2002">
        <v>-1.6073292121291161E-2</v>
      </c>
      <c r="T2002">
        <v>8.9079616591334343E-3</v>
      </c>
      <c r="U2002" t="s">
        <v>18</v>
      </c>
      <c r="V2002" t="s">
        <v>84</v>
      </c>
      <c r="W2002">
        <v>93.571098327636719</v>
      </c>
    </row>
    <row r="2003" spans="1:23" x14ac:dyDescent="0.25">
      <c r="A2003" s="48" t="str">
        <f t="shared" si="31"/>
        <v>42233Greater Bay Area9_17SmartAC-onlySingle</v>
      </c>
      <c r="B2003" t="s">
        <v>10</v>
      </c>
      <c r="C2003" s="35">
        <v>42233</v>
      </c>
      <c r="D2003">
        <v>17</v>
      </c>
      <c r="E2003" t="s">
        <v>114</v>
      </c>
      <c r="F2003">
        <v>2.460517669192313</v>
      </c>
      <c r="G2003">
        <v>2.111610810734097</v>
      </c>
      <c r="H2003">
        <v>13079</v>
      </c>
      <c r="I2003">
        <v>2.5043456255779137</v>
      </c>
      <c r="J2003">
        <v>2.089295320029378</v>
      </c>
      <c r="K2003">
        <v>3228</v>
      </c>
      <c r="L2003">
        <v>-4.3827954679727554E-2</v>
      </c>
      <c r="M2003">
        <v>-1.7812494039535522</v>
      </c>
      <c r="N2003">
        <v>32483</v>
      </c>
      <c r="O2003">
        <v>4.114849865436554E-2</v>
      </c>
      <c r="P2003">
        <v>-9.6563868224620819E-2</v>
      </c>
      <c r="Q2003">
        <v>-7.1585908532142639E-2</v>
      </c>
      <c r="R2003">
        <v>-4.3827954679727554E-2</v>
      </c>
      <c r="S2003">
        <v>-1.6073292121291161E-2</v>
      </c>
      <c r="T2003">
        <v>8.9079616591334343E-3</v>
      </c>
      <c r="U2003" t="s">
        <v>102</v>
      </c>
      <c r="V2003" t="s">
        <v>84</v>
      </c>
      <c r="W2003">
        <v>93.571098327636719</v>
      </c>
    </row>
    <row r="2004" spans="1:23" x14ac:dyDescent="0.25">
      <c r="A2004" s="48" t="str">
        <f t="shared" si="31"/>
        <v>42233Greater Bay Area9_18AllSingle</v>
      </c>
      <c r="B2004" t="s">
        <v>10</v>
      </c>
      <c r="C2004" s="35">
        <v>42233</v>
      </c>
      <c r="D2004">
        <v>18</v>
      </c>
      <c r="E2004" t="s">
        <v>114</v>
      </c>
      <c r="F2004">
        <v>2.6774431566413694</v>
      </c>
      <c r="G2004">
        <v>2.0641317028767099</v>
      </c>
      <c r="H2004">
        <v>13079</v>
      </c>
      <c r="I2004">
        <v>2.7040184377500314</v>
      </c>
      <c r="J2004">
        <v>2.0716563413546205</v>
      </c>
      <c r="K2004">
        <v>3228</v>
      </c>
      <c r="L2004">
        <v>-2.6575280353426933E-2</v>
      </c>
      <c r="M2004">
        <v>-0.992561936378479</v>
      </c>
      <c r="N2004">
        <v>32483</v>
      </c>
      <c r="O2004">
        <v>4.0685418993234634E-2</v>
      </c>
      <c r="P2004">
        <v>-7.8717716038227081E-2</v>
      </c>
      <c r="Q2004">
        <v>-5.4020851850509644E-2</v>
      </c>
      <c r="R2004">
        <v>-2.6575280353426933E-2</v>
      </c>
      <c r="S2004">
        <v>8.6703477427363396E-4</v>
      </c>
      <c r="T2004">
        <v>2.5567153468728065E-2</v>
      </c>
      <c r="U2004" t="s">
        <v>18</v>
      </c>
      <c r="V2004" t="s">
        <v>84</v>
      </c>
      <c r="W2004">
        <v>89.829322814941406</v>
      </c>
    </row>
    <row r="2005" spans="1:23" x14ac:dyDescent="0.25">
      <c r="A2005" s="48" t="str">
        <f t="shared" si="31"/>
        <v>42233Greater Bay Area9_18SmartAC-onlySingle</v>
      </c>
      <c r="B2005" t="s">
        <v>10</v>
      </c>
      <c r="C2005" s="35">
        <v>42233</v>
      </c>
      <c r="D2005">
        <v>18</v>
      </c>
      <c r="E2005" t="s">
        <v>114</v>
      </c>
      <c r="F2005">
        <v>2.6774431566413694</v>
      </c>
      <c r="G2005">
        <v>2.0641317028767099</v>
      </c>
      <c r="H2005">
        <v>13079</v>
      </c>
      <c r="I2005">
        <v>2.7040184377500314</v>
      </c>
      <c r="J2005">
        <v>2.0716563413546205</v>
      </c>
      <c r="K2005">
        <v>3228</v>
      </c>
      <c r="L2005">
        <v>-2.6575280353426933E-2</v>
      </c>
      <c r="M2005">
        <v>-0.992561936378479</v>
      </c>
      <c r="N2005">
        <v>32483</v>
      </c>
      <c r="O2005">
        <v>4.0685418993234634E-2</v>
      </c>
      <c r="P2005">
        <v>-7.8717716038227081E-2</v>
      </c>
      <c r="Q2005">
        <v>-5.4020851850509644E-2</v>
      </c>
      <c r="R2005">
        <v>-2.6575280353426933E-2</v>
      </c>
      <c r="S2005">
        <v>8.6703477427363396E-4</v>
      </c>
      <c r="T2005">
        <v>2.5567153468728065E-2</v>
      </c>
      <c r="U2005" t="s">
        <v>102</v>
      </c>
      <c r="V2005" t="s">
        <v>84</v>
      </c>
      <c r="W2005">
        <v>89.829322814941406</v>
      </c>
    </row>
    <row r="2006" spans="1:23" x14ac:dyDescent="0.25">
      <c r="A2006" s="48" t="str">
        <f t="shared" si="31"/>
        <v>42233Greater Bay Area9_19AllSingle</v>
      </c>
      <c r="B2006" t="s">
        <v>10</v>
      </c>
      <c r="C2006" s="35">
        <v>42233</v>
      </c>
      <c r="D2006">
        <v>19</v>
      </c>
      <c r="E2006" t="s">
        <v>114</v>
      </c>
      <c r="F2006">
        <v>2.7185032120743653</v>
      </c>
      <c r="G2006">
        <v>1.9805110083171285</v>
      </c>
      <c r="H2006">
        <v>13079</v>
      </c>
      <c r="I2006">
        <v>2.5872447503096589</v>
      </c>
      <c r="J2006">
        <v>1.8847708530480727</v>
      </c>
      <c r="K2006">
        <v>3228</v>
      </c>
      <c r="L2006">
        <v>0.13125845789909363</v>
      </c>
      <c r="M2006">
        <v>4.8283357620239258</v>
      </c>
      <c r="N2006">
        <v>32483</v>
      </c>
      <c r="O2006">
        <v>3.7421733140945435E-2</v>
      </c>
      <c r="P2006">
        <v>8.3298765122890472E-2</v>
      </c>
      <c r="Q2006">
        <v>0.10601450502872467</v>
      </c>
      <c r="R2006">
        <v>0.13125845789909363</v>
      </c>
      <c r="S2006">
        <v>0.15649941563606262</v>
      </c>
      <c r="T2006">
        <v>0.17921815812587738</v>
      </c>
      <c r="U2006" t="s">
        <v>18</v>
      </c>
      <c r="V2006" t="s">
        <v>84</v>
      </c>
      <c r="W2006">
        <v>84.351570129394531</v>
      </c>
    </row>
    <row r="2007" spans="1:23" x14ac:dyDescent="0.25">
      <c r="A2007" s="48" t="str">
        <f t="shared" si="31"/>
        <v>42233Greater Bay Area9_19SmartAC-onlySingle</v>
      </c>
      <c r="B2007" t="s">
        <v>10</v>
      </c>
      <c r="C2007" s="35">
        <v>42233</v>
      </c>
      <c r="D2007">
        <v>19</v>
      </c>
      <c r="E2007" t="s">
        <v>114</v>
      </c>
      <c r="F2007">
        <v>2.7185032120743653</v>
      </c>
      <c r="G2007">
        <v>1.9805110083171285</v>
      </c>
      <c r="H2007">
        <v>13079</v>
      </c>
      <c r="I2007">
        <v>2.5872447503096589</v>
      </c>
      <c r="J2007">
        <v>1.8847708530480727</v>
      </c>
      <c r="K2007">
        <v>3228</v>
      </c>
      <c r="L2007">
        <v>0.13125845789909363</v>
      </c>
      <c r="M2007">
        <v>4.8283357620239258</v>
      </c>
      <c r="N2007">
        <v>32483</v>
      </c>
      <c r="O2007">
        <v>3.7421733140945435E-2</v>
      </c>
      <c r="P2007">
        <v>8.3298765122890472E-2</v>
      </c>
      <c r="Q2007">
        <v>0.10601450502872467</v>
      </c>
      <c r="R2007">
        <v>0.13125845789909363</v>
      </c>
      <c r="S2007">
        <v>0.15649941563606262</v>
      </c>
      <c r="T2007">
        <v>0.17921815812587738</v>
      </c>
      <c r="U2007" t="s">
        <v>102</v>
      </c>
      <c r="V2007" t="s">
        <v>84</v>
      </c>
      <c r="W2007">
        <v>84.351570129394531</v>
      </c>
    </row>
    <row r="2008" spans="1:23" x14ac:dyDescent="0.25">
      <c r="A2008" s="48" t="str">
        <f t="shared" si="31"/>
        <v>42233Greater Bay Area9_20AllSingle</v>
      </c>
      <c r="B2008" t="s">
        <v>10</v>
      </c>
      <c r="C2008" s="35">
        <v>42233</v>
      </c>
      <c r="D2008">
        <v>20</v>
      </c>
      <c r="E2008" t="s">
        <v>114</v>
      </c>
      <c r="F2008">
        <v>2.4795894400244172</v>
      </c>
      <c r="G2008">
        <v>1.8597986664934401</v>
      </c>
      <c r="H2008">
        <v>13079</v>
      </c>
      <c r="I2008">
        <v>2.1100545314766777</v>
      </c>
      <c r="J2008">
        <v>1.5323537829135156</v>
      </c>
      <c r="K2008">
        <v>3228</v>
      </c>
      <c r="L2008">
        <v>0.36953490972518921</v>
      </c>
      <c r="M2008">
        <v>14.903068542480469</v>
      </c>
      <c r="N2008">
        <v>32483</v>
      </c>
      <c r="O2008">
        <v>3.1494081020355225E-2</v>
      </c>
      <c r="P2008">
        <v>0.32917210459709167</v>
      </c>
      <c r="Q2008">
        <v>0.34828963875770569</v>
      </c>
      <c r="R2008">
        <v>0.36953490972518921</v>
      </c>
      <c r="S2008">
        <v>0.39077767729759216</v>
      </c>
      <c r="T2008">
        <v>0.40989771485328674</v>
      </c>
      <c r="U2008" t="s">
        <v>18</v>
      </c>
      <c r="V2008" t="s">
        <v>84</v>
      </c>
      <c r="W2008">
        <v>78.060188293457031</v>
      </c>
    </row>
    <row r="2009" spans="1:23" x14ac:dyDescent="0.25">
      <c r="A2009" s="48" t="str">
        <f t="shared" si="31"/>
        <v>42233Greater Bay Area9_20SmartAC-onlySingle</v>
      </c>
      <c r="B2009" t="s">
        <v>10</v>
      </c>
      <c r="C2009" s="35">
        <v>42233</v>
      </c>
      <c r="D2009">
        <v>20</v>
      </c>
      <c r="E2009" t="s">
        <v>114</v>
      </c>
      <c r="F2009">
        <v>2.4795894400244172</v>
      </c>
      <c r="G2009">
        <v>1.8597986664934401</v>
      </c>
      <c r="H2009">
        <v>13079</v>
      </c>
      <c r="I2009">
        <v>2.1100545314766777</v>
      </c>
      <c r="J2009">
        <v>1.5323537829135156</v>
      </c>
      <c r="K2009">
        <v>3228</v>
      </c>
      <c r="L2009">
        <v>0.36953490972518921</v>
      </c>
      <c r="M2009">
        <v>14.903068542480469</v>
      </c>
      <c r="N2009">
        <v>32483</v>
      </c>
      <c r="O2009">
        <v>3.1494081020355225E-2</v>
      </c>
      <c r="P2009">
        <v>0.32917210459709167</v>
      </c>
      <c r="Q2009">
        <v>0.34828963875770569</v>
      </c>
      <c r="R2009">
        <v>0.36953490972518921</v>
      </c>
      <c r="S2009">
        <v>0.39077767729759216</v>
      </c>
      <c r="T2009">
        <v>0.40989771485328674</v>
      </c>
      <c r="U2009" t="s">
        <v>102</v>
      </c>
      <c r="V2009" t="s">
        <v>84</v>
      </c>
      <c r="W2009">
        <v>78.060188293457031</v>
      </c>
    </row>
    <row r="2010" spans="1:23" x14ac:dyDescent="0.25">
      <c r="A2010" s="48" t="str">
        <f t="shared" si="31"/>
        <v>42233Greater Bay Area9_21AllSingle</v>
      </c>
      <c r="B2010" t="s">
        <v>10</v>
      </c>
      <c r="C2010" s="35">
        <v>42233</v>
      </c>
      <c r="D2010">
        <v>21</v>
      </c>
      <c r="E2010" t="s">
        <v>114</v>
      </c>
      <c r="F2010">
        <v>2.1582629283751436</v>
      </c>
      <c r="G2010">
        <v>1.688702693515318</v>
      </c>
      <c r="H2010">
        <v>13079</v>
      </c>
      <c r="I2010">
        <v>1.9476486876302517</v>
      </c>
      <c r="J2010">
        <v>1.4406872433410771</v>
      </c>
      <c r="K2010">
        <v>3228</v>
      </c>
      <c r="L2010">
        <v>0.21061423420906067</v>
      </c>
      <c r="M2010">
        <v>9.7585067749023437</v>
      </c>
      <c r="N2010">
        <v>32483</v>
      </c>
      <c r="O2010">
        <v>2.9343318194150925E-2</v>
      </c>
      <c r="P2010">
        <v>0.17300783097743988</v>
      </c>
      <c r="Q2010">
        <v>0.19081981480121613</v>
      </c>
      <c r="R2010">
        <v>0.21061423420906067</v>
      </c>
      <c r="S2010">
        <v>0.23040629923343658</v>
      </c>
      <c r="T2010">
        <v>0.24822063744068146</v>
      </c>
      <c r="U2010" t="s">
        <v>18</v>
      </c>
      <c r="V2010" t="s">
        <v>84</v>
      </c>
      <c r="W2010">
        <v>74.114585876464844</v>
      </c>
    </row>
    <row r="2011" spans="1:23" x14ac:dyDescent="0.25">
      <c r="A2011" s="48" t="str">
        <f t="shared" si="31"/>
        <v>42233Greater Bay Area9_21SmartAC-onlySingle</v>
      </c>
      <c r="B2011" t="s">
        <v>10</v>
      </c>
      <c r="C2011" s="35">
        <v>42233</v>
      </c>
      <c r="D2011">
        <v>21</v>
      </c>
      <c r="E2011" t="s">
        <v>114</v>
      </c>
      <c r="F2011">
        <v>2.1582629283751436</v>
      </c>
      <c r="G2011">
        <v>1.688702693515318</v>
      </c>
      <c r="H2011">
        <v>13079</v>
      </c>
      <c r="I2011">
        <v>1.9476486876302517</v>
      </c>
      <c r="J2011">
        <v>1.4406872433410771</v>
      </c>
      <c r="K2011">
        <v>3228</v>
      </c>
      <c r="L2011">
        <v>0.21061423420906067</v>
      </c>
      <c r="M2011">
        <v>9.7585067749023437</v>
      </c>
      <c r="N2011">
        <v>32483</v>
      </c>
      <c r="O2011">
        <v>2.9343318194150925E-2</v>
      </c>
      <c r="P2011">
        <v>0.17300783097743988</v>
      </c>
      <c r="Q2011">
        <v>0.19081981480121613</v>
      </c>
      <c r="R2011">
        <v>0.21061423420906067</v>
      </c>
      <c r="S2011">
        <v>0.23040629923343658</v>
      </c>
      <c r="T2011">
        <v>0.24822063744068146</v>
      </c>
      <c r="U2011" t="s">
        <v>102</v>
      </c>
      <c r="V2011" t="s">
        <v>84</v>
      </c>
      <c r="W2011">
        <v>74.114585876464844</v>
      </c>
    </row>
    <row r="2012" spans="1:23" x14ac:dyDescent="0.25">
      <c r="A2012" s="48" t="str">
        <f t="shared" si="31"/>
        <v>42233Greater Bay Area9_22AllSingle</v>
      </c>
      <c r="B2012" t="s">
        <v>10</v>
      </c>
      <c r="C2012" s="35">
        <v>42233</v>
      </c>
      <c r="D2012">
        <v>22</v>
      </c>
      <c r="E2012" t="s">
        <v>114</v>
      </c>
      <c r="F2012">
        <v>1.8351299547082356</v>
      </c>
      <c r="G2012">
        <v>1.5224787179098864</v>
      </c>
      <c r="H2012">
        <v>13079</v>
      </c>
      <c r="I2012">
        <v>2.0811265624514159</v>
      </c>
      <c r="J2012">
        <v>1.7157274748168401</v>
      </c>
      <c r="K2012">
        <v>3228</v>
      </c>
      <c r="L2012">
        <v>-0.24599660933017731</v>
      </c>
      <c r="M2012">
        <v>-13.404860496520996</v>
      </c>
      <c r="N2012">
        <v>32483</v>
      </c>
      <c r="O2012">
        <v>3.3002417534589767E-2</v>
      </c>
      <c r="P2012">
        <v>-0.28829249739646912</v>
      </c>
      <c r="Q2012">
        <v>-0.26825937628746033</v>
      </c>
      <c r="R2012">
        <v>-0.24599660933017731</v>
      </c>
      <c r="S2012">
        <v>-0.2237364798784256</v>
      </c>
      <c r="T2012">
        <v>-0.2037007063627243</v>
      </c>
      <c r="U2012" t="s">
        <v>18</v>
      </c>
      <c r="V2012" t="s">
        <v>84</v>
      </c>
      <c r="W2012">
        <v>70.831695556640625</v>
      </c>
    </row>
    <row r="2013" spans="1:23" x14ac:dyDescent="0.25">
      <c r="A2013" s="48" t="str">
        <f t="shared" si="31"/>
        <v>42233Greater Bay Area9_22SmartAC-onlySingle</v>
      </c>
      <c r="B2013" t="s">
        <v>10</v>
      </c>
      <c r="C2013" s="35">
        <v>42233</v>
      </c>
      <c r="D2013">
        <v>22</v>
      </c>
      <c r="E2013" t="s">
        <v>114</v>
      </c>
      <c r="F2013">
        <v>1.8351299547082356</v>
      </c>
      <c r="G2013">
        <v>1.5224787179098864</v>
      </c>
      <c r="H2013">
        <v>13079</v>
      </c>
      <c r="I2013">
        <v>2.0811265624514159</v>
      </c>
      <c r="J2013">
        <v>1.7157274748168401</v>
      </c>
      <c r="K2013">
        <v>3228</v>
      </c>
      <c r="L2013">
        <v>-0.24599660933017731</v>
      </c>
      <c r="M2013">
        <v>-13.404860496520996</v>
      </c>
      <c r="N2013">
        <v>32483</v>
      </c>
      <c r="O2013">
        <v>3.3002417534589767E-2</v>
      </c>
      <c r="P2013">
        <v>-0.28829249739646912</v>
      </c>
      <c r="Q2013">
        <v>-0.26825937628746033</v>
      </c>
      <c r="R2013">
        <v>-0.24599660933017731</v>
      </c>
      <c r="S2013">
        <v>-0.2237364798784256</v>
      </c>
      <c r="T2013">
        <v>-0.2037007063627243</v>
      </c>
      <c r="U2013" t="s">
        <v>102</v>
      </c>
      <c r="V2013" t="s">
        <v>84</v>
      </c>
      <c r="W2013">
        <v>70.831695556640625</v>
      </c>
    </row>
    <row r="2014" spans="1:23" x14ac:dyDescent="0.25">
      <c r="A2014" s="48" t="str">
        <f t="shared" si="31"/>
        <v>42233Greater Bay Area9_23AllSingle</v>
      </c>
      <c r="B2014" t="s">
        <v>10</v>
      </c>
      <c r="C2014" s="35">
        <v>42233</v>
      </c>
      <c r="D2014">
        <v>23</v>
      </c>
      <c r="E2014" t="s">
        <v>114</v>
      </c>
      <c r="F2014">
        <v>1.42943155677506</v>
      </c>
      <c r="G2014">
        <v>1.3023736877990824</v>
      </c>
      <c r="H2014">
        <v>13079</v>
      </c>
      <c r="I2014">
        <v>1.5531751870459471</v>
      </c>
      <c r="J2014">
        <v>1.4606829939862565</v>
      </c>
      <c r="K2014">
        <v>3228</v>
      </c>
      <c r="L2014">
        <v>-0.12374363094568253</v>
      </c>
      <c r="M2014">
        <v>-8.6568422317504883</v>
      </c>
      <c r="N2014">
        <v>32483</v>
      </c>
      <c r="O2014">
        <v>2.811853401362896E-2</v>
      </c>
      <c r="P2014">
        <v>-0.15978033840656281</v>
      </c>
      <c r="Q2014">
        <v>-0.1427118331193924</v>
      </c>
      <c r="R2014">
        <v>-0.12374363094568253</v>
      </c>
      <c r="S2014">
        <v>-0.10477767884731293</v>
      </c>
      <c r="T2014">
        <v>-8.7706916034221649E-2</v>
      </c>
      <c r="U2014" t="s">
        <v>18</v>
      </c>
      <c r="V2014" t="s">
        <v>84</v>
      </c>
      <c r="W2014">
        <v>68.501029968261719</v>
      </c>
    </row>
    <row r="2015" spans="1:23" x14ac:dyDescent="0.25">
      <c r="A2015" s="48" t="str">
        <f t="shared" si="31"/>
        <v>42233Greater Bay Area9_23SmartAC-onlySingle</v>
      </c>
      <c r="B2015" t="s">
        <v>10</v>
      </c>
      <c r="C2015" s="35">
        <v>42233</v>
      </c>
      <c r="D2015">
        <v>23</v>
      </c>
      <c r="E2015" t="s">
        <v>114</v>
      </c>
      <c r="F2015">
        <v>1.42943155677506</v>
      </c>
      <c r="G2015">
        <v>1.3023736877990824</v>
      </c>
      <c r="H2015">
        <v>13079</v>
      </c>
      <c r="I2015">
        <v>1.5531751870459471</v>
      </c>
      <c r="J2015">
        <v>1.4606829939862565</v>
      </c>
      <c r="K2015">
        <v>3228</v>
      </c>
      <c r="L2015">
        <v>-0.12374363094568253</v>
      </c>
      <c r="M2015">
        <v>-8.6568422317504883</v>
      </c>
      <c r="N2015">
        <v>32483</v>
      </c>
      <c r="O2015">
        <v>2.811853401362896E-2</v>
      </c>
      <c r="P2015">
        <v>-0.15978033840656281</v>
      </c>
      <c r="Q2015">
        <v>-0.1427118331193924</v>
      </c>
      <c r="R2015">
        <v>-0.12374363094568253</v>
      </c>
      <c r="S2015">
        <v>-0.10477767884731293</v>
      </c>
      <c r="T2015">
        <v>-8.7706916034221649E-2</v>
      </c>
      <c r="U2015" t="s">
        <v>102</v>
      </c>
      <c r="V2015" t="s">
        <v>84</v>
      </c>
      <c r="W2015">
        <v>68.501029968261719</v>
      </c>
    </row>
    <row r="2016" spans="1:23" x14ac:dyDescent="0.25">
      <c r="A2016" s="48" t="str">
        <f t="shared" si="31"/>
        <v>42233Greater Bay Area9_24AllSingle</v>
      </c>
      <c r="B2016" t="s">
        <v>10</v>
      </c>
      <c r="C2016" s="35">
        <v>42233</v>
      </c>
      <c r="D2016">
        <v>24</v>
      </c>
      <c r="E2016" t="s">
        <v>114</v>
      </c>
      <c r="F2016">
        <v>1.0809781100510343</v>
      </c>
      <c r="G2016">
        <v>1.0957704874770786</v>
      </c>
      <c r="H2016">
        <v>13079</v>
      </c>
      <c r="I2016">
        <v>1.146899500097974</v>
      </c>
      <c r="J2016">
        <v>1.2151135015151922</v>
      </c>
      <c r="K2016">
        <v>3228</v>
      </c>
      <c r="L2016">
        <v>-6.5921388566493988E-2</v>
      </c>
      <c r="M2016">
        <v>-6.0983095169067383</v>
      </c>
      <c r="N2016">
        <v>32483</v>
      </c>
      <c r="O2016">
        <v>2.3435205221176147E-2</v>
      </c>
      <c r="P2016">
        <v>-9.5955945551395416E-2</v>
      </c>
      <c r="Q2016">
        <v>-8.1730306148529053E-2</v>
      </c>
      <c r="R2016">
        <v>-6.5921388566493988E-2</v>
      </c>
      <c r="S2016">
        <v>-5.0114341080188751E-2</v>
      </c>
      <c r="T2016">
        <v>-3.5886827856302261E-2</v>
      </c>
      <c r="U2016" t="s">
        <v>18</v>
      </c>
      <c r="V2016" t="s">
        <v>84</v>
      </c>
      <c r="W2016">
        <v>65.823509216308594</v>
      </c>
    </row>
    <row r="2017" spans="1:23" x14ac:dyDescent="0.25">
      <c r="A2017" s="48" t="str">
        <f t="shared" si="31"/>
        <v>42233Greater Bay Area9_24SmartAC-onlySingle</v>
      </c>
      <c r="B2017" t="s">
        <v>10</v>
      </c>
      <c r="C2017" s="35">
        <v>42233</v>
      </c>
      <c r="D2017">
        <v>24</v>
      </c>
      <c r="E2017" t="s">
        <v>114</v>
      </c>
      <c r="F2017">
        <v>1.0809781100510343</v>
      </c>
      <c r="G2017">
        <v>1.0957704874770786</v>
      </c>
      <c r="H2017">
        <v>13079</v>
      </c>
      <c r="I2017">
        <v>1.146899500097974</v>
      </c>
      <c r="J2017">
        <v>1.2151135015151922</v>
      </c>
      <c r="K2017">
        <v>3228</v>
      </c>
      <c r="L2017">
        <v>-6.5921388566493988E-2</v>
      </c>
      <c r="M2017">
        <v>-6.0983095169067383</v>
      </c>
      <c r="N2017">
        <v>32483</v>
      </c>
      <c r="O2017">
        <v>2.3435205221176147E-2</v>
      </c>
      <c r="P2017">
        <v>-9.5955945551395416E-2</v>
      </c>
      <c r="Q2017">
        <v>-8.1730306148529053E-2</v>
      </c>
      <c r="R2017">
        <v>-6.5921388566493988E-2</v>
      </c>
      <c r="S2017">
        <v>-5.0114341080188751E-2</v>
      </c>
      <c r="T2017">
        <v>-3.5886827856302261E-2</v>
      </c>
      <c r="U2017" t="s">
        <v>102</v>
      </c>
      <c r="V2017" t="s">
        <v>84</v>
      </c>
      <c r="W2017">
        <v>65.823509216308594</v>
      </c>
    </row>
    <row r="2018" spans="1:23" x14ac:dyDescent="0.25">
      <c r="A2018" s="48" t="str">
        <f t="shared" si="31"/>
        <v>42185Greater Bay AreaN/A_1AllSingle</v>
      </c>
      <c r="B2018" t="s">
        <v>10</v>
      </c>
      <c r="C2018" s="35">
        <v>42185</v>
      </c>
      <c r="D2018">
        <v>1</v>
      </c>
      <c r="E2018" t="s">
        <v>32</v>
      </c>
      <c r="F2018">
        <v>0.75866999906649968</v>
      </c>
      <c r="G2018">
        <v>0.84520563365643619</v>
      </c>
      <c r="H2018">
        <v>29450</v>
      </c>
      <c r="I2018">
        <v>0.75767506197352485</v>
      </c>
      <c r="J2018">
        <v>0.81818323695792172</v>
      </c>
      <c r="K2018">
        <v>3238</v>
      </c>
      <c r="L2018">
        <v>9.9493714515119791E-4</v>
      </c>
      <c r="M2018">
        <v>0.1311422735452652</v>
      </c>
      <c r="N2018">
        <v>32688</v>
      </c>
      <c r="O2018">
        <v>1.5198586508631706E-2</v>
      </c>
      <c r="P2018">
        <v>-1.8483571708202362E-2</v>
      </c>
      <c r="Q2018">
        <v>-9.2577254399657249E-3</v>
      </c>
      <c r="R2018">
        <v>9.9493714515119791E-4</v>
      </c>
      <c r="S2018">
        <v>1.1246384121477604E-2</v>
      </c>
      <c r="T2018">
        <v>2.047344483435154E-2</v>
      </c>
      <c r="U2018" t="s">
        <v>18</v>
      </c>
      <c r="V2018" t="s">
        <v>84</v>
      </c>
      <c r="W2018">
        <v>66.756851196289062</v>
      </c>
    </row>
    <row r="2019" spans="1:23" x14ac:dyDescent="0.25">
      <c r="A2019" s="48" t="str">
        <f t="shared" si="31"/>
        <v>42185Greater Bay AreaN/A_1SmartAC-onlySingle</v>
      </c>
      <c r="B2019" t="s">
        <v>10</v>
      </c>
      <c r="C2019" s="35">
        <v>42185</v>
      </c>
      <c r="D2019">
        <v>1</v>
      </c>
      <c r="E2019" t="s">
        <v>32</v>
      </c>
      <c r="F2019">
        <v>0.75866999906649968</v>
      </c>
      <c r="G2019">
        <v>0.84520563365643619</v>
      </c>
      <c r="H2019">
        <v>29450</v>
      </c>
      <c r="I2019">
        <v>0.75767506197352485</v>
      </c>
      <c r="J2019">
        <v>0.81818323695792172</v>
      </c>
      <c r="K2019">
        <v>3238</v>
      </c>
      <c r="L2019">
        <v>9.9493714515119791E-4</v>
      </c>
      <c r="M2019">
        <v>0.1311422735452652</v>
      </c>
      <c r="N2019">
        <v>32688</v>
      </c>
      <c r="O2019">
        <v>1.5198586508631706E-2</v>
      </c>
      <c r="P2019">
        <v>-1.8483571708202362E-2</v>
      </c>
      <c r="Q2019">
        <v>-9.2577254399657249E-3</v>
      </c>
      <c r="R2019">
        <v>9.9493714515119791E-4</v>
      </c>
      <c r="S2019">
        <v>1.1246384121477604E-2</v>
      </c>
      <c r="T2019">
        <v>2.047344483435154E-2</v>
      </c>
      <c r="U2019" t="s">
        <v>102</v>
      </c>
      <c r="V2019" t="s">
        <v>84</v>
      </c>
      <c r="W2019">
        <v>66.756851196289062</v>
      </c>
    </row>
    <row r="2020" spans="1:23" x14ac:dyDescent="0.25">
      <c r="A2020" s="48" t="str">
        <f t="shared" si="31"/>
        <v>42185Greater Bay AreaN/A_2AllSingle</v>
      </c>
      <c r="B2020" t="s">
        <v>10</v>
      </c>
      <c r="C2020" s="35">
        <v>42185</v>
      </c>
      <c r="D2020">
        <v>2</v>
      </c>
      <c r="E2020" t="s">
        <v>32</v>
      </c>
      <c r="F2020">
        <v>0.64583910500469432</v>
      </c>
      <c r="G2020">
        <v>0.73130441236189592</v>
      </c>
      <c r="H2020">
        <v>29450</v>
      </c>
      <c r="I2020">
        <v>0.64713097765573813</v>
      </c>
      <c r="J2020">
        <v>0.76618144090342322</v>
      </c>
      <c r="K2020">
        <v>3238</v>
      </c>
      <c r="L2020">
        <v>-1.291872700676322E-3</v>
      </c>
      <c r="M2020">
        <v>-0.20003010332584381</v>
      </c>
      <c r="N2020">
        <v>32688</v>
      </c>
      <c r="O2020">
        <v>1.4122855849564075E-2</v>
      </c>
      <c r="P2020">
        <v>-1.9391724839806557E-2</v>
      </c>
      <c r="Q2020">
        <v>-1.081886887550354E-2</v>
      </c>
      <c r="R2020">
        <v>-1.291872700676322E-3</v>
      </c>
      <c r="S2020">
        <v>8.2339933142066002E-3</v>
      </c>
      <c r="T2020">
        <v>1.6807978972792625E-2</v>
      </c>
      <c r="U2020" t="s">
        <v>18</v>
      </c>
      <c r="V2020" t="s">
        <v>84</v>
      </c>
      <c r="W2020">
        <v>65.915351867675781</v>
      </c>
    </row>
    <row r="2021" spans="1:23" x14ac:dyDescent="0.25">
      <c r="A2021" s="48" t="str">
        <f t="shared" si="31"/>
        <v>42185Greater Bay AreaN/A_2SmartAC-onlySingle</v>
      </c>
      <c r="B2021" t="s">
        <v>10</v>
      </c>
      <c r="C2021" s="35">
        <v>42185</v>
      </c>
      <c r="D2021">
        <v>2</v>
      </c>
      <c r="E2021" t="s">
        <v>32</v>
      </c>
      <c r="F2021">
        <v>0.64583910500469432</v>
      </c>
      <c r="G2021">
        <v>0.73130441236189592</v>
      </c>
      <c r="H2021">
        <v>29450</v>
      </c>
      <c r="I2021">
        <v>0.64713097765573813</v>
      </c>
      <c r="J2021">
        <v>0.76618144090342322</v>
      </c>
      <c r="K2021">
        <v>3238</v>
      </c>
      <c r="L2021">
        <v>-1.291872700676322E-3</v>
      </c>
      <c r="M2021">
        <v>-0.20003010332584381</v>
      </c>
      <c r="N2021">
        <v>32688</v>
      </c>
      <c r="O2021">
        <v>1.4122855849564075E-2</v>
      </c>
      <c r="P2021">
        <v>-1.9391724839806557E-2</v>
      </c>
      <c r="Q2021">
        <v>-1.081886887550354E-2</v>
      </c>
      <c r="R2021">
        <v>-1.291872700676322E-3</v>
      </c>
      <c r="S2021">
        <v>8.2339933142066002E-3</v>
      </c>
      <c r="T2021">
        <v>1.6807978972792625E-2</v>
      </c>
      <c r="U2021" t="s">
        <v>102</v>
      </c>
      <c r="V2021" t="s">
        <v>84</v>
      </c>
      <c r="W2021">
        <v>65.915351867675781</v>
      </c>
    </row>
    <row r="2022" spans="1:23" x14ac:dyDescent="0.25">
      <c r="A2022" s="48" t="str">
        <f t="shared" si="31"/>
        <v>42185Greater Bay AreaN/A_3AllSingle</v>
      </c>
      <c r="B2022" t="s">
        <v>10</v>
      </c>
      <c r="C2022" s="35">
        <v>42185</v>
      </c>
      <c r="D2022">
        <v>3</v>
      </c>
      <c r="E2022" t="s">
        <v>32</v>
      </c>
      <c r="F2022">
        <v>0.57775639602368223</v>
      </c>
      <c r="G2022">
        <v>0.63357486593496404</v>
      </c>
      <c r="H2022">
        <v>29450</v>
      </c>
      <c r="I2022">
        <v>0.58163844962260947</v>
      </c>
      <c r="J2022">
        <v>0.69884062345030196</v>
      </c>
      <c r="K2022">
        <v>3238</v>
      </c>
      <c r="L2022">
        <v>-3.8820535410195589E-3</v>
      </c>
      <c r="M2022">
        <v>-0.67191874980926514</v>
      </c>
      <c r="N2022">
        <v>32688</v>
      </c>
      <c r="O2022">
        <v>1.2824101373553276E-2</v>
      </c>
      <c r="P2022">
        <v>-2.0317422226071358E-2</v>
      </c>
      <c r="Q2022">
        <v>-1.2532935477793217E-2</v>
      </c>
      <c r="R2022">
        <v>-3.8820535410195589E-3</v>
      </c>
      <c r="S2022">
        <v>4.7678030095994473E-3</v>
      </c>
      <c r="T2022">
        <v>1.2553314678370953E-2</v>
      </c>
      <c r="U2022" t="s">
        <v>18</v>
      </c>
      <c r="V2022" t="s">
        <v>84</v>
      </c>
      <c r="W2022">
        <v>64.48602294921875</v>
      </c>
    </row>
    <row r="2023" spans="1:23" x14ac:dyDescent="0.25">
      <c r="A2023" s="48" t="str">
        <f t="shared" si="31"/>
        <v>42185Greater Bay AreaN/A_3SmartAC-onlySingle</v>
      </c>
      <c r="B2023" t="s">
        <v>10</v>
      </c>
      <c r="C2023" s="35">
        <v>42185</v>
      </c>
      <c r="D2023">
        <v>3</v>
      </c>
      <c r="E2023" t="s">
        <v>32</v>
      </c>
      <c r="F2023">
        <v>0.57775639602368223</v>
      </c>
      <c r="G2023">
        <v>0.63357486593496404</v>
      </c>
      <c r="H2023">
        <v>29450</v>
      </c>
      <c r="I2023">
        <v>0.58163844962260947</v>
      </c>
      <c r="J2023">
        <v>0.69884062345030196</v>
      </c>
      <c r="K2023">
        <v>3238</v>
      </c>
      <c r="L2023">
        <v>-3.8820535410195589E-3</v>
      </c>
      <c r="M2023">
        <v>-0.67191874980926514</v>
      </c>
      <c r="N2023">
        <v>32688</v>
      </c>
      <c r="O2023">
        <v>1.2824101373553276E-2</v>
      </c>
      <c r="P2023">
        <v>-2.0317422226071358E-2</v>
      </c>
      <c r="Q2023">
        <v>-1.2532935477793217E-2</v>
      </c>
      <c r="R2023">
        <v>-3.8820535410195589E-3</v>
      </c>
      <c r="S2023">
        <v>4.7678030095994473E-3</v>
      </c>
      <c r="T2023">
        <v>1.2553314678370953E-2</v>
      </c>
      <c r="U2023" t="s">
        <v>102</v>
      </c>
      <c r="V2023" t="s">
        <v>84</v>
      </c>
      <c r="W2023">
        <v>64.48602294921875</v>
      </c>
    </row>
    <row r="2024" spans="1:23" x14ac:dyDescent="0.25">
      <c r="A2024" s="48" t="str">
        <f t="shared" si="31"/>
        <v>42185Greater Bay AreaN/A_4AllSingle</v>
      </c>
      <c r="B2024" t="s">
        <v>10</v>
      </c>
      <c r="C2024" s="35">
        <v>42185</v>
      </c>
      <c r="D2024">
        <v>4</v>
      </c>
      <c r="E2024" t="s">
        <v>32</v>
      </c>
      <c r="F2024">
        <v>0.53492028805147762</v>
      </c>
      <c r="G2024">
        <v>0.54341648505511309</v>
      </c>
      <c r="H2024">
        <v>29450</v>
      </c>
      <c r="I2024">
        <v>0.54223929009981275</v>
      </c>
      <c r="J2024">
        <v>0.58882630740664721</v>
      </c>
      <c r="K2024">
        <v>3238</v>
      </c>
      <c r="L2024">
        <v>-7.3190019465982914E-3</v>
      </c>
      <c r="M2024">
        <v>-1.3682416677474976</v>
      </c>
      <c r="N2024">
        <v>32688</v>
      </c>
      <c r="O2024">
        <v>1.082148589193821E-2</v>
      </c>
      <c r="P2024">
        <v>-2.1187817677855492E-2</v>
      </c>
      <c r="Q2024">
        <v>-1.4618960209190845E-2</v>
      </c>
      <c r="R2024">
        <v>-7.3190019465982914E-3</v>
      </c>
      <c r="S2024">
        <v>-1.9909712136723101E-5</v>
      </c>
      <c r="T2024">
        <v>6.5498142503201962E-3</v>
      </c>
      <c r="U2024" t="s">
        <v>18</v>
      </c>
      <c r="V2024" t="s">
        <v>84</v>
      </c>
      <c r="W2024">
        <v>64.029640197753906</v>
      </c>
    </row>
    <row r="2025" spans="1:23" x14ac:dyDescent="0.25">
      <c r="A2025" s="48" t="str">
        <f t="shared" si="31"/>
        <v>42185Greater Bay AreaN/A_4SmartAC-onlySingle</v>
      </c>
      <c r="B2025" t="s">
        <v>10</v>
      </c>
      <c r="C2025" s="35">
        <v>42185</v>
      </c>
      <c r="D2025">
        <v>4</v>
      </c>
      <c r="E2025" t="s">
        <v>32</v>
      </c>
      <c r="F2025">
        <v>0.53492028805147762</v>
      </c>
      <c r="G2025">
        <v>0.54341648505511309</v>
      </c>
      <c r="H2025">
        <v>29450</v>
      </c>
      <c r="I2025">
        <v>0.54223929009981275</v>
      </c>
      <c r="J2025">
        <v>0.58882630740664721</v>
      </c>
      <c r="K2025">
        <v>3238</v>
      </c>
      <c r="L2025">
        <v>-7.3190019465982914E-3</v>
      </c>
      <c r="M2025">
        <v>-1.3682416677474976</v>
      </c>
      <c r="N2025">
        <v>32688</v>
      </c>
      <c r="O2025">
        <v>1.082148589193821E-2</v>
      </c>
      <c r="P2025">
        <v>-2.1187817677855492E-2</v>
      </c>
      <c r="Q2025">
        <v>-1.4618960209190845E-2</v>
      </c>
      <c r="R2025">
        <v>-7.3190019465982914E-3</v>
      </c>
      <c r="S2025">
        <v>-1.9909712136723101E-5</v>
      </c>
      <c r="T2025">
        <v>6.5498142503201962E-3</v>
      </c>
      <c r="U2025" t="s">
        <v>102</v>
      </c>
      <c r="V2025" t="s">
        <v>84</v>
      </c>
      <c r="W2025">
        <v>64.029640197753906</v>
      </c>
    </row>
    <row r="2026" spans="1:23" x14ac:dyDescent="0.25">
      <c r="A2026" s="48" t="str">
        <f t="shared" si="31"/>
        <v>42185Greater Bay AreaN/A_5AllSingle</v>
      </c>
      <c r="B2026" t="s">
        <v>10</v>
      </c>
      <c r="C2026" s="35">
        <v>42185</v>
      </c>
      <c r="D2026">
        <v>5</v>
      </c>
      <c r="E2026" t="s">
        <v>32</v>
      </c>
      <c r="F2026">
        <v>0.51942420536627454</v>
      </c>
      <c r="G2026">
        <v>0.49804512866433176</v>
      </c>
      <c r="H2026">
        <v>29450</v>
      </c>
      <c r="I2026">
        <v>0.52612275859217761</v>
      </c>
      <c r="J2026">
        <v>0.55002135306890776</v>
      </c>
      <c r="K2026">
        <v>3238</v>
      </c>
      <c r="L2026">
        <v>-6.6985534504055977E-3</v>
      </c>
      <c r="M2026">
        <v>-1.2896113395690918</v>
      </c>
      <c r="N2026">
        <v>32688</v>
      </c>
      <c r="O2026">
        <v>1.0092167183756828E-2</v>
      </c>
      <c r="P2026">
        <v>-1.9632674753665924E-2</v>
      </c>
      <c r="Q2026">
        <v>-1.3506527990102768E-2</v>
      </c>
      <c r="R2026">
        <v>-6.6985534504055977E-3</v>
      </c>
      <c r="S2026">
        <v>1.0861331247724593E-4</v>
      </c>
      <c r="T2026">
        <v>6.2355678528547287E-3</v>
      </c>
      <c r="U2026" t="s">
        <v>18</v>
      </c>
      <c r="V2026" t="s">
        <v>84</v>
      </c>
      <c r="W2026">
        <v>62.994831085205078</v>
      </c>
    </row>
    <row r="2027" spans="1:23" x14ac:dyDescent="0.25">
      <c r="A2027" s="48" t="str">
        <f t="shared" si="31"/>
        <v>42185Greater Bay AreaN/A_5SmartAC-onlySingle</v>
      </c>
      <c r="B2027" t="s">
        <v>10</v>
      </c>
      <c r="C2027" s="35">
        <v>42185</v>
      </c>
      <c r="D2027">
        <v>5</v>
      </c>
      <c r="E2027" t="s">
        <v>32</v>
      </c>
      <c r="F2027">
        <v>0.51942420536627454</v>
      </c>
      <c r="G2027">
        <v>0.49804512866433176</v>
      </c>
      <c r="H2027">
        <v>29450</v>
      </c>
      <c r="I2027">
        <v>0.52612275859217761</v>
      </c>
      <c r="J2027">
        <v>0.55002135306890776</v>
      </c>
      <c r="K2027">
        <v>3238</v>
      </c>
      <c r="L2027">
        <v>-6.6985534504055977E-3</v>
      </c>
      <c r="M2027">
        <v>-1.2896113395690918</v>
      </c>
      <c r="N2027">
        <v>32688</v>
      </c>
      <c r="O2027">
        <v>1.0092167183756828E-2</v>
      </c>
      <c r="P2027">
        <v>-1.9632674753665924E-2</v>
      </c>
      <c r="Q2027">
        <v>-1.3506527990102768E-2</v>
      </c>
      <c r="R2027">
        <v>-6.6985534504055977E-3</v>
      </c>
      <c r="S2027">
        <v>1.0861331247724593E-4</v>
      </c>
      <c r="T2027">
        <v>6.2355678528547287E-3</v>
      </c>
      <c r="U2027" t="s">
        <v>102</v>
      </c>
      <c r="V2027" t="s">
        <v>84</v>
      </c>
      <c r="W2027">
        <v>62.994831085205078</v>
      </c>
    </row>
    <row r="2028" spans="1:23" x14ac:dyDescent="0.25">
      <c r="A2028" s="48" t="str">
        <f t="shared" si="31"/>
        <v>42185Greater Bay AreaN/A_6AllSingle</v>
      </c>
      <c r="B2028" t="s">
        <v>10</v>
      </c>
      <c r="C2028" s="35">
        <v>42185</v>
      </c>
      <c r="D2028">
        <v>6</v>
      </c>
      <c r="E2028" t="s">
        <v>32</v>
      </c>
      <c r="F2028">
        <v>0.53631884093835247</v>
      </c>
      <c r="G2028">
        <v>0.47423889158413846</v>
      </c>
      <c r="H2028">
        <v>29450</v>
      </c>
      <c r="I2028">
        <v>0.55163455794729321</v>
      </c>
      <c r="J2028">
        <v>0.54375790209492836</v>
      </c>
      <c r="K2028">
        <v>3238</v>
      </c>
      <c r="L2028">
        <v>-1.5315717086195946E-2</v>
      </c>
      <c r="M2028">
        <v>-2.8557112216949463</v>
      </c>
      <c r="N2028">
        <v>32688</v>
      </c>
      <c r="O2028">
        <v>9.9473670125007629E-3</v>
      </c>
      <c r="P2028">
        <v>-2.8064262121915817E-2</v>
      </c>
      <c r="Q2028">
        <v>-2.2026011720299721E-2</v>
      </c>
      <c r="R2028">
        <v>-1.5315717086195946E-2</v>
      </c>
      <c r="S2028">
        <v>-8.6062178015708923E-3</v>
      </c>
      <c r="T2028">
        <v>-2.5671715848147869E-3</v>
      </c>
      <c r="U2028" t="s">
        <v>18</v>
      </c>
      <c r="V2028" t="s">
        <v>84</v>
      </c>
      <c r="W2028">
        <v>63.973415374755859</v>
      </c>
    </row>
    <row r="2029" spans="1:23" x14ac:dyDescent="0.25">
      <c r="A2029" s="48" t="str">
        <f t="shared" si="31"/>
        <v>42185Greater Bay AreaN/A_6SmartAC-onlySingle</v>
      </c>
      <c r="B2029" t="s">
        <v>10</v>
      </c>
      <c r="C2029" s="35">
        <v>42185</v>
      </c>
      <c r="D2029">
        <v>6</v>
      </c>
      <c r="E2029" t="s">
        <v>32</v>
      </c>
      <c r="F2029">
        <v>0.53631884093835247</v>
      </c>
      <c r="G2029">
        <v>0.47423889158413846</v>
      </c>
      <c r="H2029">
        <v>29450</v>
      </c>
      <c r="I2029">
        <v>0.55163455794729321</v>
      </c>
      <c r="J2029">
        <v>0.54375790209492836</v>
      </c>
      <c r="K2029">
        <v>3238</v>
      </c>
      <c r="L2029">
        <v>-1.5315717086195946E-2</v>
      </c>
      <c r="M2029">
        <v>-2.8557112216949463</v>
      </c>
      <c r="N2029">
        <v>32688</v>
      </c>
      <c r="O2029">
        <v>9.9473670125007629E-3</v>
      </c>
      <c r="P2029">
        <v>-2.8064262121915817E-2</v>
      </c>
      <c r="Q2029">
        <v>-2.2026011720299721E-2</v>
      </c>
      <c r="R2029">
        <v>-1.5315717086195946E-2</v>
      </c>
      <c r="S2029">
        <v>-8.6062178015708923E-3</v>
      </c>
      <c r="T2029">
        <v>-2.5671715848147869E-3</v>
      </c>
      <c r="U2029" t="s">
        <v>102</v>
      </c>
      <c r="V2029" t="s">
        <v>84</v>
      </c>
      <c r="W2029">
        <v>63.973415374755859</v>
      </c>
    </row>
    <row r="2030" spans="1:23" x14ac:dyDescent="0.25">
      <c r="A2030" s="48" t="str">
        <f t="shared" si="31"/>
        <v>42185Greater Bay AreaN/A_7AllSingle</v>
      </c>
      <c r="B2030" t="s">
        <v>10</v>
      </c>
      <c r="C2030" s="35">
        <v>42185</v>
      </c>
      <c r="D2030">
        <v>7</v>
      </c>
      <c r="E2030" t="s">
        <v>32</v>
      </c>
      <c r="F2030">
        <v>0.59170110163975143</v>
      </c>
      <c r="G2030">
        <v>0.53317498381760575</v>
      </c>
      <c r="H2030">
        <v>29450</v>
      </c>
      <c r="I2030">
        <v>0.58278798259058673</v>
      </c>
      <c r="J2030">
        <v>0.51006272715508583</v>
      </c>
      <c r="K2030">
        <v>3238</v>
      </c>
      <c r="L2030">
        <v>8.9131193235516548E-3</v>
      </c>
      <c r="M2030">
        <v>1.5063549280166626</v>
      </c>
      <c r="N2030">
        <v>32688</v>
      </c>
      <c r="O2030">
        <v>9.486829861998558E-3</v>
      </c>
      <c r="P2030">
        <v>-3.2452018931508064E-3</v>
      </c>
      <c r="Q2030">
        <v>2.5134936440736055E-3</v>
      </c>
      <c r="R2030">
        <v>8.9131193235516548E-3</v>
      </c>
      <c r="S2030">
        <v>1.5311986207962036E-2</v>
      </c>
      <c r="T2030">
        <v>2.1071439608931541E-2</v>
      </c>
      <c r="U2030" t="s">
        <v>18</v>
      </c>
      <c r="V2030" t="s">
        <v>84</v>
      </c>
      <c r="W2030">
        <v>66.458183288574219</v>
      </c>
    </row>
    <row r="2031" spans="1:23" x14ac:dyDescent="0.25">
      <c r="A2031" s="48" t="str">
        <f t="shared" si="31"/>
        <v>42185Greater Bay AreaN/A_7SmartAC-onlySingle</v>
      </c>
      <c r="B2031" t="s">
        <v>10</v>
      </c>
      <c r="C2031" s="35">
        <v>42185</v>
      </c>
      <c r="D2031">
        <v>7</v>
      </c>
      <c r="E2031" t="s">
        <v>32</v>
      </c>
      <c r="F2031">
        <v>0.59170110163975143</v>
      </c>
      <c r="G2031">
        <v>0.53317498381760575</v>
      </c>
      <c r="H2031">
        <v>29450</v>
      </c>
      <c r="I2031">
        <v>0.58278798259058673</v>
      </c>
      <c r="J2031">
        <v>0.51006272715508583</v>
      </c>
      <c r="K2031">
        <v>3238</v>
      </c>
      <c r="L2031">
        <v>8.9131193235516548E-3</v>
      </c>
      <c r="M2031">
        <v>1.5063549280166626</v>
      </c>
      <c r="N2031">
        <v>32688</v>
      </c>
      <c r="O2031">
        <v>9.486829861998558E-3</v>
      </c>
      <c r="P2031">
        <v>-3.2452018931508064E-3</v>
      </c>
      <c r="Q2031">
        <v>2.5134936440736055E-3</v>
      </c>
      <c r="R2031">
        <v>8.9131193235516548E-3</v>
      </c>
      <c r="S2031">
        <v>1.5311986207962036E-2</v>
      </c>
      <c r="T2031">
        <v>2.1071439608931541E-2</v>
      </c>
      <c r="U2031" t="s">
        <v>102</v>
      </c>
      <c r="V2031" t="s">
        <v>84</v>
      </c>
      <c r="W2031">
        <v>66.458183288574219</v>
      </c>
    </row>
    <row r="2032" spans="1:23" x14ac:dyDescent="0.25">
      <c r="A2032" s="48" t="str">
        <f t="shared" si="31"/>
        <v>42185Greater Bay AreaN/A_8AllSingle</v>
      </c>
      <c r="B2032" t="s">
        <v>10</v>
      </c>
      <c r="C2032" s="35">
        <v>42185</v>
      </c>
      <c r="D2032">
        <v>8</v>
      </c>
      <c r="E2032" t="s">
        <v>32</v>
      </c>
      <c r="F2032">
        <v>0.62982393519282098</v>
      </c>
      <c r="G2032">
        <v>0.62233262179674875</v>
      </c>
      <c r="H2032">
        <v>29450</v>
      </c>
      <c r="I2032">
        <v>0.62191566015709676</v>
      </c>
      <c r="J2032">
        <v>0.60237200907985489</v>
      </c>
      <c r="K2032">
        <v>3238</v>
      </c>
      <c r="L2032">
        <v>7.9082753509283066E-3</v>
      </c>
      <c r="M2032">
        <v>1.2556326389312744</v>
      </c>
      <c r="N2032">
        <v>32688</v>
      </c>
      <c r="O2032">
        <v>1.1189797893166542E-2</v>
      </c>
      <c r="P2032">
        <v>-6.4325695857405663E-3</v>
      </c>
      <c r="Q2032">
        <v>3.5986150032840669E-4</v>
      </c>
      <c r="R2032">
        <v>7.9082753509283066E-3</v>
      </c>
      <c r="S2032">
        <v>1.5455793589353561E-2</v>
      </c>
      <c r="T2032">
        <v>2.2249121218919754E-2</v>
      </c>
      <c r="U2032" t="s">
        <v>18</v>
      </c>
      <c r="V2032" t="s">
        <v>84</v>
      </c>
      <c r="W2032">
        <v>70.845573425292969</v>
      </c>
    </row>
    <row r="2033" spans="1:23" x14ac:dyDescent="0.25">
      <c r="A2033" s="48" t="str">
        <f t="shared" si="31"/>
        <v>42185Greater Bay AreaN/A_8SmartAC-onlySingle</v>
      </c>
      <c r="B2033" t="s">
        <v>10</v>
      </c>
      <c r="C2033" s="35">
        <v>42185</v>
      </c>
      <c r="D2033">
        <v>8</v>
      </c>
      <c r="E2033" t="s">
        <v>32</v>
      </c>
      <c r="F2033">
        <v>0.62982393519282098</v>
      </c>
      <c r="G2033">
        <v>0.62233262179674875</v>
      </c>
      <c r="H2033">
        <v>29450</v>
      </c>
      <c r="I2033">
        <v>0.62191566015709676</v>
      </c>
      <c r="J2033">
        <v>0.60237200907985489</v>
      </c>
      <c r="K2033">
        <v>3238</v>
      </c>
      <c r="L2033">
        <v>7.9082753509283066E-3</v>
      </c>
      <c r="M2033">
        <v>1.2556326389312744</v>
      </c>
      <c r="N2033">
        <v>32688</v>
      </c>
      <c r="O2033">
        <v>1.1189797893166542E-2</v>
      </c>
      <c r="P2033">
        <v>-6.4325695857405663E-3</v>
      </c>
      <c r="Q2033">
        <v>3.5986150032840669E-4</v>
      </c>
      <c r="R2033">
        <v>7.9082753509283066E-3</v>
      </c>
      <c r="S2033">
        <v>1.5455793589353561E-2</v>
      </c>
      <c r="T2033">
        <v>2.2249121218919754E-2</v>
      </c>
      <c r="U2033" t="s">
        <v>102</v>
      </c>
      <c r="V2033" t="s">
        <v>84</v>
      </c>
      <c r="W2033">
        <v>70.845573425292969</v>
      </c>
    </row>
    <row r="2034" spans="1:23" x14ac:dyDescent="0.25">
      <c r="A2034" s="48" t="str">
        <f t="shared" si="31"/>
        <v>42185Greater Bay AreaN/A_9AllSingle</v>
      </c>
      <c r="B2034" t="s">
        <v>10</v>
      </c>
      <c r="C2034" s="35">
        <v>42185</v>
      </c>
      <c r="D2034">
        <v>9</v>
      </c>
      <c r="E2034" t="s">
        <v>32</v>
      </c>
      <c r="F2034">
        <v>0.61761379796068783</v>
      </c>
      <c r="G2034">
        <v>0.7713359869069959</v>
      </c>
      <c r="H2034">
        <v>29450</v>
      </c>
      <c r="I2034">
        <v>0.59312942096251697</v>
      </c>
      <c r="J2034">
        <v>0.72813924107986117</v>
      </c>
      <c r="K2034">
        <v>3238</v>
      </c>
      <c r="L2034">
        <v>2.4484377354383469E-2</v>
      </c>
      <c r="M2034">
        <v>3.964350700378418</v>
      </c>
      <c r="N2034">
        <v>32688</v>
      </c>
      <c r="O2034">
        <v>1.356249675154686E-2</v>
      </c>
      <c r="P2034">
        <v>7.1026813238859177E-3</v>
      </c>
      <c r="Q2034">
        <v>1.5335388481616974E-2</v>
      </c>
      <c r="R2034">
        <v>2.4484377354383469E-2</v>
      </c>
      <c r="S2034">
        <v>3.3632282167673111E-2</v>
      </c>
      <c r="T2034">
        <v>4.186607152223587E-2</v>
      </c>
      <c r="U2034" t="s">
        <v>18</v>
      </c>
      <c r="V2034" t="s">
        <v>84</v>
      </c>
      <c r="W2034">
        <v>75.467422485351563</v>
      </c>
    </row>
    <row r="2035" spans="1:23" x14ac:dyDescent="0.25">
      <c r="A2035" s="48" t="str">
        <f t="shared" si="31"/>
        <v>42185Greater Bay AreaN/A_9SmartAC-onlySingle</v>
      </c>
      <c r="B2035" t="s">
        <v>10</v>
      </c>
      <c r="C2035" s="35">
        <v>42185</v>
      </c>
      <c r="D2035">
        <v>9</v>
      </c>
      <c r="E2035" t="s">
        <v>32</v>
      </c>
      <c r="F2035">
        <v>0.61761379796068783</v>
      </c>
      <c r="G2035">
        <v>0.7713359869069959</v>
      </c>
      <c r="H2035">
        <v>29450</v>
      </c>
      <c r="I2035">
        <v>0.59312942096251697</v>
      </c>
      <c r="J2035">
        <v>0.72813924107986117</v>
      </c>
      <c r="K2035">
        <v>3238</v>
      </c>
      <c r="L2035">
        <v>2.4484377354383469E-2</v>
      </c>
      <c r="M2035">
        <v>3.964350700378418</v>
      </c>
      <c r="N2035">
        <v>32688</v>
      </c>
      <c r="O2035">
        <v>1.356249675154686E-2</v>
      </c>
      <c r="P2035">
        <v>7.1026813238859177E-3</v>
      </c>
      <c r="Q2035">
        <v>1.5335388481616974E-2</v>
      </c>
      <c r="R2035">
        <v>2.4484377354383469E-2</v>
      </c>
      <c r="S2035">
        <v>3.3632282167673111E-2</v>
      </c>
      <c r="T2035">
        <v>4.186607152223587E-2</v>
      </c>
      <c r="U2035" t="s">
        <v>102</v>
      </c>
      <c r="V2035" t="s">
        <v>84</v>
      </c>
      <c r="W2035">
        <v>75.467422485351563</v>
      </c>
    </row>
    <row r="2036" spans="1:23" x14ac:dyDescent="0.25">
      <c r="A2036" s="48" t="str">
        <f t="shared" si="31"/>
        <v>42185Greater Bay AreaN/A_10AllSingle</v>
      </c>
      <c r="B2036" t="s">
        <v>10</v>
      </c>
      <c r="C2036" s="35">
        <v>42185</v>
      </c>
      <c r="D2036">
        <v>10</v>
      </c>
      <c r="E2036" t="s">
        <v>32</v>
      </c>
      <c r="F2036">
        <v>0.60884042223765511</v>
      </c>
      <c r="G2036">
        <v>0.99608649701708563</v>
      </c>
      <c r="H2036">
        <v>29450</v>
      </c>
      <c r="I2036">
        <v>0.5695242841382202</v>
      </c>
      <c r="J2036">
        <v>0.9510413327855014</v>
      </c>
      <c r="K2036">
        <v>3238</v>
      </c>
      <c r="L2036">
        <v>3.9316136389970779E-2</v>
      </c>
      <c r="M2036">
        <v>6.4575438499450684</v>
      </c>
      <c r="N2036">
        <v>32688</v>
      </c>
      <c r="O2036">
        <v>1.7692467197775841E-2</v>
      </c>
      <c r="P2036">
        <v>1.6641469672322273E-2</v>
      </c>
      <c r="Q2036">
        <v>2.7381151914596558E-2</v>
      </c>
      <c r="R2036">
        <v>3.9316136389970779E-2</v>
      </c>
      <c r="S2036">
        <v>5.1249705255031586E-2</v>
      </c>
      <c r="T2036">
        <v>6.1990801244974136E-2</v>
      </c>
      <c r="U2036" t="s">
        <v>18</v>
      </c>
      <c r="V2036" t="s">
        <v>84</v>
      </c>
      <c r="W2036">
        <v>80.402534484863281</v>
      </c>
    </row>
    <row r="2037" spans="1:23" x14ac:dyDescent="0.25">
      <c r="A2037" s="48" t="str">
        <f t="shared" si="31"/>
        <v>42185Greater Bay AreaN/A_10SmartAC-onlySingle</v>
      </c>
      <c r="B2037" t="s">
        <v>10</v>
      </c>
      <c r="C2037" s="35">
        <v>42185</v>
      </c>
      <c r="D2037">
        <v>10</v>
      </c>
      <c r="E2037" t="s">
        <v>32</v>
      </c>
      <c r="F2037">
        <v>0.60884042223765511</v>
      </c>
      <c r="G2037">
        <v>0.99608649701708563</v>
      </c>
      <c r="H2037">
        <v>29450</v>
      </c>
      <c r="I2037">
        <v>0.5695242841382202</v>
      </c>
      <c r="J2037">
        <v>0.9510413327855014</v>
      </c>
      <c r="K2037">
        <v>3238</v>
      </c>
      <c r="L2037">
        <v>3.9316136389970779E-2</v>
      </c>
      <c r="M2037">
        <v>6.4575438499450684</v>
      </c>
      <c r="N2037">
        <v>32688</v>
      </c>
      <c r="O2037">
        <v>1.7692467197775841E-2</v>
      </c>
      <c r="P2037">
        <v>1.6641469672322273E-2</v>
      </c>
      <c r="Q2037">
        <v>2.7381151914596558E-2</v>
      </c>
      <c r="R2037">
        <v>3.9316136389970779E-2</v>
      </c>
      <c r="S2037">
        <v>5.1249705255031586E-2</v>
      </c>
      <c r="T2037">
        <v>6.1990801244974136E-2</v>
      </c>
      <c r="U2037" t="s">
        <v>102</v>
      </c>
      <c r="V2037" t="s">
        <v>84</v>
      </c>
      <c r="W2037">
        <v>80.402534484863281</v>
      </c>
    </row>
    <row r="2038" spans="1:23" x14ac:dyDescent="0.25">
      <c r="A2038" s="48" t="str">
        <f t="shared" si="31"/>
        <v>42185Greater Bay AreaN/A_11AllSingle</v>
      </c>
      <c r="B2038" t="s">
        <v>10</v>
      </c>
      <c r="C2038" s="35">
        <v>42185</v>
      </c>
      <c r="D2038">
        <v>11</v>
      </c>
      <c r="E2038" t="s">
        <v>32</v>
      </c>
      <c r="F2038">
        <v>0.66371923094760465</v>
      </c>
      <c r="G2038">
        <v>1.2293929659897305</v>
      </c>
      <c r="H2038">
        <v>29450</v>
      </c>
      <c r="I2038">
        <v>0.61952453284575559</v>
      </c>
      <c r="J2038">
        <v>1.2147999793786763</v>
      </c>
      <c r="K2038">
        <v>3238</v>
      </c>
      <c r="L2038">
        <v>4.4194698333740234E-2</v>
      </c>
      <c r="M2038">
        <v>6.6586437225341797</v>
      </c>
      <c r="N2038">
        <v>32688</v>
      </c>
      <c r="O2038">
        <v>2.2518379613757133E-2</v>
      </c>
      <c r="P2038">
        <v>1.5335142612457275E-2</v>
      </c>
      <c r="Q2038">
        <v>2.9004249721765518E-2</v>
      </c>
      <c r="R2038">
        <v>4.4194698333740234E-2</v>
      </c>
      <c r="S2038">
        <v>5.9383343905210495E-2</v>
      </c>
      <c r="T2038">
        <v>7.3054254055023193E-2</v>
      </c>
      <c r="U2038" t="s">
        <v>18</v>
      </c>
      <c r="V2038" t="s">
        <v>84</v>
      </c>
      <c r="W2038">
        <v>85.900115966796875</v>
      </c>
    </row>
    <row r="2039" spans="1:23" x14ac:dyDescent="0.25">
      <c r="A2039" s="48" t="str">
        <f t="shared" si="31"/>
        <v>42185Greater Bay AreaN/A_11SmartAC-onlySingle</v>
      </c>
      <c r="B2039" t="s">
        <v>10</v>
      </c>
      <c r="C2039" s="35">
        <v>42185</v>
      </c>
      <c r="D2039">
        <v>11</v>
      </c>
      <c r="E2039" t="s">
        <v>32</v>
      </c>
      <c r="F2039">
        <v>0.66371923094760465</v>
      </c>
      <c r="G2039">
        <v>1.2293929659897305</v>
      </c>
      <c r="H2039">
        <v>29450</v>
      </c>
      <c r="I2039">
        <v>0.61952453284575559</v>
      </c>
      <c r="J2039">
        <v>1.2147999793786763</v>
      </c>
      <c r="K2039">
        <v>3238</v>
      </c>
      <c r="L2039">
        <v>4.4194698333740234E-2</v>
      </c>
      <c r="M2039">
        <v>6.6586437225341797</v>
      </c>
      <c r="N2039">
        <v>32688</v>
      </c>
      <c r="O2039">
        <v>2.2518379613757133E-2</v>
      </c>
      <c r="P2039">
        <v>1.5335142612457275E-2</v>
      </c>
      <c r="Q2039">
        <v>2.9004249721765518E-2</v>
      </c>
      <c r="R2039">
        <v>4.4194698333740234E-2</v>
      </c>
      <c r="S2039">
        <v>5.9383343905210495E-2</v>
      </c>
      <c r="T2039">
        <v>7.3054254055023193E-2</v>
      </c>
      <c r="U2039" t="s">
        <v>102</v>
      </c>
      <c r="V2039" t="s">
        <v>84</v>
      </c>
      <c r="W2039">
        <v>85.900115966796875</v>
      </c>
    </row>
    <row r="2040" spans="1:23" x14ac:dyDescent="0.25">
      <c r="A2040" s="48" t="str">
        <f t="shared" si="31"/>
        <v>42185Greater Bay AreaN/A_12AllSingle</v>
      </c>
      <c r="B2040" t="s">
        <v>10</v>
      </c>
      <c r="C2040" s="35">
        <v>42185</v>
      </c>
      <c r="D2040">
        <v>12</v>
      </c>
      <c r="E2040" t="s">
        <v>32</v>
      </c>
      <c r="F2040">
        <v>0.80406630755517261</v>
      </c>
      <c r="G2040">
        <v>1.4589826786124596</v>
      </c>
      <c r="H2040">
        <v>29450</v>
      </c>
      <c r="I2040">
        <v>0.77711223588811085</v>
      </c>
      <c r="J2040">
        <v>1.4505964856998823</v>
      </c>
      <c r="K2040">
        <v>3238</v>
      </c>
      <c r="L2040">
        <v>2.6954071596264839E-2</v>
      </c>
      <c r="M2040">
        <v>3.3522200584411621</v>
      </c>
      <c r="N2040">
        <v>32688</v>
      </c>
      <c r="O2040">
        <v>2.6872558519244194E-2</v>
      </c>
      <c r="P2040">
        <v>-7.4857994914054871E-3</v>
      </c>
      <c r="Q2040">
        <v>8.8263815268874168E-3</v>
      </c>
      <c r="R2040">
        <v>2.6954071596264839E-2</v>
      </c>
      <c r="S2040">
        <v>4.5079611241817474E-2</v>
      </c>
      <c r="T2040">
        <v>6.1393942683935165E-2</v>
      </c>
      <c r="U2040" t="s">
        <v>18</v>
      </c>
      <c r="V2040" t="s">
        <v>84</v>
      </c>
      <c r="W2040">
        <v>90.143966674804688</v>
      </c>
    </row>
    <row r="2041" spans="1:23" x14ac:dyDescent="0.25">
      <c r="A2041" s="48" t="str">
        <f t="shared" si="31"/>
        <v>42185Greater Bay AreaN/A_12SmartAC-onlySingle</v>
      </c>
      <c r="B2041" t="s">
        <v>10</v>
      </c>
      <c r="C2041" s="35">
        <v>42185</v>
      </c>
      <c r="D2041">
        <v>12</v>
      </c>
      <c r="E2041" t="s">
        <v>32</v>
      </c>
      <c r="F2041">
        <v>0.80406630755517261</v>
      </c>
      <c r="G2041">
        <v>1.4589826786124596</v>
      </c>
      <c r="H2041">
        <v>29450</v>
      </c>
      <c r="I2041">
        <v>0.77711223588811085</v>
      </c>
      <c r="J2041">
        <v>1.4505964856998823</v>
      </c>
      <c r="K2041">
        <v>3238</v>
      </c>
      <c r="L2041">
        <v>2.6954071596264839E-2</v>
      </c>
      <c r="M2041">
        <v>3.3522200584411621</v>
      </c>
      <c r="N2041">
        <v>32688</v>
      </c>
      <c r="O2041">
        <v>2.6872558519244194E-2</v>
      </c>
      <c r="P2041">
        <v>-7.4857994914054871E-3</v>
      </c>
      <c r="Q2041">
        <v>8.8263815268874168E-3</v>
      </c>
      <c r="R2041">
        <v>2.6954071596264839E-2</v>
      </c>
      <c r="S2041">
        <v>4.5079611241817474E-2</v>
      </c>
      <c r="T2041">
        <v>6.1393942683935165E-2</v>
      </c>
      <c r="U2041" t="s">
        <v>102</v>
      </c>
      <c r="V2041" t="s">
        <v>84</v>
      </c>
      <c r="W2041">
        <v>90.143966674804688</v>
      </c>
    </row>
    <row r="2042" spans="1:23" x14ac:dyDescent="0.25">
      <c r="A2042" s="48" t="str">
        <f t="shared" si="31"/>
        <v>42185Greater Bay AreaN/A_13AllSingle</v>
      </c>
      <c r="B2042" t="s">
        <v>10</v>
      </c>
      <c r="C2042" s="35">
        <v>42185</v>
      </c>
      <c r="D2042">
        <v>13</v>
      </c>
      <c r="E2042" t="s">
        <v>32</v>
      </c>
      <c r="F2042">
        <v>1.036750480625205</v>
      </c>
      <c r="G2042">
        <v>1.668536084436675</v>
      </c>
      <c r="H2042">
        <v>29450</v>
      </c>
      <c r="I2042">
        <v>1.0415392588414021</v>
      </c>
      <c r="J2042">
        <v>1.7135451142332092</v>
      </c>
      <c r="K2042">
        <v>3238</v>
      </c>
      <c r="L2042">
        <v>-4.7887782566249371E-3</v>
      </c>
      <c r="M2042">
        <v>-0.4619026780128479</v>
      </c>
      <c r="N2042">
        <v>32688</v>
      </c>
      <c r="O2042">
        <v>3.1643945723772049E-2</v>
      </c>
      <c r="P2042">
        <v>-4.5343659818172455E-2</v>
      </c>
      <c r="Q2042">
        <v>-2.6135150343179703E-2</v>
      </c>
      <c r="R2042">
        <v>-4.7887782566249371E-3</v>
      </c>
      <c r="S2042">
        <v>1.6555063426494598E-2</v>
      </c>
      <c r="T2042">
        <v>3.5766102373600006E-2</v>
      </c>
      <c r="U2042" t="s">
        <v>18</v>
      </c>
      <c r="V2042" t="s">
        <v>84</v>
      </c>
      <c r="W2042">
        <v>93.588592529296875</v>
      </c>
    </row>
    <row r="2043" spans="1:23" x14ac:dyDescent="0.25">
      <c r="A2043" s="48" t="str">
        <f t="shared" si="31"/>
        <v>42185Greater Bay AreaN/A_13SmartAC-onlySingle</v>
      </c>
      <c r="B2043" t="s">
        <v>10</v>
      </c>
      <c r="C2043" s="35">
        <v>42185</v>
      </c>
      <c r="D2043">
        <v>13</v>
      </c>
      <c r="E2043" t="s">
        <v>32</v>
      </c>
      <c r="F2043">
        <v>1.036750480625205</v>
      </c>
      <c r="G2043">
        <v>1.668536084436675</v>
      </c>
      <c r="H2043">
        <v>29450</v>
      </c>
      <c r="I2043">
        <v>1.0415392588414021</v>
      </c>
      <c r="J2043">
        <v>1.7135451142332092</v>
      </c>
      <c r="K2043">
        <v>3238</v>
      </c>
      <c r="L2043">
        <v>-4.7887782566249371E-3</v>
      </c>
      <c r="M2043">
        <v>-0.4619026780128479</v>
      </c>
      <c r="N2043">
        <v>32688</v>
      </c>
      <c r="O2043">
        <v>3.1643945723772049E-2</v>
      </c>
      <c r="P2043">
        <v>-4.5343659818172455E-2</v>
      </c>
      <c r="Q2043">
        <v>-2.6135150343179703E-2</v>
      </c>
      <c r="R2043">
        <v>-4.7887782566249371E-3</v>
      </c>
      <c r="S2043">
        <v>1.6555063426494598E-2</v>
      </c>
      <c r="T2043">
        <v>3.5766102373600006E-2</v>
      </c>
      <c r="U2043" t="s">
        <v>102</v>
      </c>
      <c r="V2043" t="s">
        <v>84</v>
      </c>
      <c r="W2043">
        <v>93.588592529296875</v>
      </c>
    </row>
    <row r="2044" spans="1:23" x14ac:dyDescent="0.25">
      <c r="A2044" s="48" t="str">
        <f t="shared" si="31"/>
        <v>42185Greater Bay AreaN/A_14AllSingle</v>
      </c>
      <c r="B2044" t="s">
        <v>10</v>
      </c>
      <c r="C2044" s="35">
        <v>42185</v>
      </c>
      <c r="D2044">
        <v>14</v>
      </c>
      <c r="E2044" t="s">
        <v>32</v>
      </c>
      <c r="F2044">
        <v>1.3296675904176019</v>
      </c>
      <c r="G2044">
        <v>1.8758203059271812</v>
      </c>
      <c r="H2044">
        <v>29450</v>
      </c>
      <c r="I2044">
        <v>1.3230968241892207</v>
      </c>
      <c r="J2044">
        <v>1.8949405178561236</v>
      </c>
      <c r="K2044">
        <v>3238</v>
      </c>
      <c r="L2044">
        <v>6.5707662142813206E-3</v>
      </c>
      <c r="M2044">
        <v>0.49416607618331909</v>
      </c>
      <c r="N2044">
        <v>32688</v>
      </c>
      <c r="O2044">
        <v>3.5049058496952057E-2</v>
      </c>
      <c r="P2044">
        <v>-3.8348108530044556E-2</v>
      </c>
      <c r="Q2044">
        <v>-1.7072627320885658E-2</v>
      </c>
      <c r="R2044">
        <v>6.5707662142813206E-3</v>
      </c>
      <c r="S2044">
        <v>3.0211355537176132E-2</v>
      </c>
      <c r="T2044">
        <v>5.1489640027284622E-2</v>
      </c>
      <c r="U2044" t="s">
        <v>18</v>
      </c>
      <c r="V2044" t="s">
        <v>84</v>
      </c>
      <c r="W2044">
        <v>95.77545166015625</v>
      </c>
    </row>
    <row r="2045" spans="1:23" x14ac:dyDescent="0.25">
      <c r="A2045" s="48" t="str">
        <f t="shared" si="31"/>
        <v>42185Greater Bay AreaN/A_14SmartAC-onlySingle</v>
      </c>
      <c r="B2045" t="s">
        <v>10</v>
      </c>
      <c r="C2045" s="35">
        <v>42185</v>
      </c>
      <c r="D2045">
        <v>14</v>
      </c>
      <c r="E2045" t="s">
        <v>32</v>
      </c>
      <c r="F2045">
        <v>1.3296675904176019</v>
      </c>
      <c r="G2045">
        <v>1.8758203059271812</v>
      </c>
      <c r="H2045">
        <v>29450</v>
      </c>
      <c r="I2045">
        <v>1.3230968241892207</v>
      </c>
      <c r="J2045">
        <v>1.8949405178561236</v>
      </c>
      <c r="K2045">
        <v>3238</v>
      </c>
      <c r="L2045">
        <v>6.5707662142813206E-3</v>
      </c>
      <c r="M2045">
        <v>0.49416607618331909</v>
      </c>
      <c r="N2045">
        <v>32688</v>
      </c>
      <c r="O2045">
        <v>3.5049058496952057E-2</v>
      </c>
      <c r="P2045">
        <v>-3.8348108530044556E-2</v>
      </c>
      <c r="Q2045">
        <v>-1.7072627320885658E-2</v>
      </c>
      <c r="R2045">
        <v>6.5707662142813206E-3</v>
      </c>
      <c r="S2045">
        <v>3.0211355537176132E-2</v>
      </c>
      <c r="T2045">
        <v>5.1489640027284622E-2</v>
      </c>
      <c r="U2045" t="s">
        <v>102</v>
      </c>
      <c r="V2045" t="s">
        <v>84</v>
      </c>
      <c r="W2045">
        <v>95.77545166015625</v>
      </c>
    </row>
    <row r="2046" spans="1:23" x14ac:dyDescent="0.25">
      <c r="A2046" s="48" t="str">
        <f t="shared" si="31"/>
        <v>42185Greater Bay AreaN/A_15AllSingle</v>
      </c>
      <c r="B2046" t="s">
        <v>10</v>
      </c>
      <c r="C2046" s="35">
        <v>42185</v>
      </c>
      <c r="D2046">
        <v>15</v>
      </c>
      <c r="E2046" t="s">
        <v>32</v>
      </c>
      <c r="F2046">
        <v>1.671283612168337</v>
      </c>
      <c r="G2046">
        <v>2.0248672405203165</v>
      </c>
      <c r="H2046">
        <v>29450</v>
      </c>
      <c r="I2046">
        <v>1.6658740346275567</v>
      </c>
      <c r="J2046">
        <v>2.0484393666683283</v>
      </c>
      <c r="K2046">
        <v>3238</v>
      </c>
      <c r="L2046">
        <v>5.4095773957669735E-3</v>
      </c>
      <c r="M2046">
        <v>0.32367801666259766</v>
      </c>
      <c r="N2046">
        <v>32688</v>
      </c>
      <c r="O2046">
        <v>3.7882920354604721E-2</v>
      </c>
      <c r="P2046">
        <v>-4.314117506146431E-2</v>
      </c>
      <c r="Q2046">
        <v>-2.0145483314990997E-2</v>
      </c>
      <c r="R2046">
        <v>5.4095773957669735E-3</v>
      </c>
      <c r="S2046">
        <v>3.0961606651544571E-2</v>
      </c>
      <c r="T2046">
        <v>5.3960327059030533E-2</v>
      </c>
      <c r="U2046" t="s">
        <v>18</v>
      </c>
      <c r="V2046" t="s">
        <v>84</v>
      </c>
      <c r="W2046">
        <v>96.894210815429688</v>
      </c>
    </row>
    <row r="2047" spans="1:23" x14ac:dyDescent="0.25">
      <c r="A2047" s="48" t="str">
        <f t="shared" si="31"/>
        <v>42185Greater Bay AreaN/A_15SmartAC-onlySingle</v>
      </c>
      <c r="B2047" t="s">
        <v>10</v>
      </c>
      <c r="C2047" s="35">
        <v>42185</v>
      </c>
      <c r="D2047">
        <v>15</v>
      </c>
      <c r="E2047" t="s">
        <v>32</v>
      </c>
      <c r="F2047">
        <v>1.671283612168337</v>
      </c>
      <c r="G2047">
        <v>2.0248672405203165</v>
      </c>
      <c r="H2047">
        <v>29450</v>
      </c>
      <c r="I2047">
        <v>1.6658740346275567</v>
      </c>
      <c r="J2047">
        <v>2.0484393666683283</v>
      </c>
      <c r="K2047">
        <v>3238</v>
      </c>
      <c r="L2047">
        <v>5.4095773957669735E-3</v>
      </c>
      <c r="M2047">
        <v>0.32367801666259766</v>
      </c>
      <c r="N2047">
        <v>32688</v>
      </c>
      <c r="O2047">
        <v>3.7882920354604721E-2</v>
      </c>
      <c r="P2047">
        <v>-4.314117506146431E-2</v>
      </c>
      <c r="Q2047">
        <v>-2.0145483314990997E-2</v>
      </c>
      <c r="R2047">
        <v>5.4095773957669735E-3</v>
      </c>
      <c r="S2047">
        <v>3.0961606651544571E-2</v>
      </c>
      <c r="T2047">
        <v>5.3960327059030533E-2</v>
      </c>
      <c r="U2047" t="s">
        <v>102</v>
      </c>
      <c r="V2047" t="s">
        <v>84</v>
      </c>
      <c r="W2047">
        <v>96.894210815429688</v>
      </c>
    </row>
    <row r="2048" spans="1:23" x14ac:dyDescent="0.25">
      <c r="A2048" s="48" t="str">
        <f t="shared" si="31"/>
        <v>42185Greater Bay AreaN/A_16AllSingle</v>
      </c>
      <c r="B2048" t="s">
        <v>10</v>
      </c>
      <c r="C2048" s="35">
        <v>42185</v>
      </c>
      <c r="D2048">
        <v>16</v>
      </c>
      <c r="E2048" t="s">
        <v>32</v>
      </c>
      <c r="F2048">
        <v>2.0176617504472771</v>
      </c>
      <c r="G2048">
        <v>2.1467919268669755</v>
      </c>
      <c r="H2048">
        <v>29450</v>
      </c>
      <c r="I2048">
        <v>2.0063869861537866</v>
      </c>
      <c r="J2048">
        <v>2.1332741966018145</v>
      </c>
      <c r="K2048">
        <v>3238</v>
      </c>
      <c r="L2048">
        <v>1.1274764314293861E-2</v>
      </c>
      <c r="M2048">
        <v>0.5588034987449646</v>
      </c>
      <c r="N2048">
        <v>32688</v>
      </c>
      <c r="O2048">
        <v>3.9521470665931702E-2</v>
      </c>
      <c r="P2048">
        <v>-3.9375953376293182E-2</v>
      </c>
      <c r="Q2048">
        <v>-1.538562960922718E-2</v>
      </c>
      <c r="R2048">
        <v>1.1274764314293861E-2</v>
      </c>
      <c r="S2048">
        <v>3.7931997328996658E-2</v>
      </c>
      <c r="T2048">
        <v>6.1925482004880905E-2</v>
      </c>
      <c r="U2048" t="s">
        <v>18</v>
      </c>
      <c r="V2048" t="s">
        <v>84</v>
      </c>
      <c r="W2048">
        <v>98.060264587402344</v>
      </c>
    </row>
    <row r="2049" spans="1:23" x14ac:dyDescent="0.25">
      <c r="A2049" s="48" t="str">
        <f t="shared" si="31"/>
        <v>42185Greater Bay AreaN/A_16SmartAC-onlySingle</v>
      </c>
      <c r="B2049" t="s">
        <v>10</v>
      </c>
      <c r="C2049" s="35">
        <v>42185</v>
      </c>
      <c r="D2049">
        <v>16</v>
      </c>
      <c r="E2049" t="s">
        <v>32</v>
      </c>
      <c r="F2049">
        <v>2.0176617504472771</v>
      </c>
      <c r="G2049">
        <v>2.1467919268669755</v>
      </c>
      <c r="H2049">
        <v>29450</v>
      </c>
      <c r="I2049">
        <v>2.0063869861537866</v>
      </c>
      <c r="J2049">
        <v>2.1332741966018145</v>
      </c>
      <c r="K2049">
        <v>3238</v>
      </c>
      <c r="L2049">
        <v>1.1274764314293861E-2</v>
      </c>
      <c r="M2049">
        <v>0.5588034987449646</v>
      </c>
      <c r="N2049">
        <v>32688</v>
      </c>
      <c r="O2049">
        <v>3.9521470665931702E-2</v>
      </c>
      <c r="P2049">
        <v>-3.9375953376293182E-2</v>
      </c>
      <c r="Q2049">
        <v>-1.538562960922718E-2</v>
      </c>
      <c r="R2049">
        <v>1.1274764314293861E-2</v>
      </c>
      <c r="S2049">
        <v>3.7931997328996658E-2</v>
      </c>
      <c r="T2049">
        <v>6.1925482004880905E-2</v>
      </c>
      <c r="U2049" t="s">
        <v>102</v>
      </c>
      <c r="V2049" t="s">
        <v>84</v>
      </c>
      <c r="W2049">
        <v>98.060264587402344</v>
      </c>
    </row>
    <row r="2050" spans="1:23" x14ac:dyDescent="0.25">
      <c r="A2050" s="48" t="str">
        <f t="shared" ref="A2050:A2113" si="32">CONCATENATE(C2050,B2050,E2050,"_",D2050,U2050,V2050)</f>
        <v>42185Greater Bay AreaN/A_17AllSingle</v>
      </c>
      <c r="B2050" t="s">
        <v>10</v>
      </c>
      <c r="C2050" s="35">
        <v>42185</v>
      </c>
      <c r="D2050">
        <v>17</v>
      </c>
      <c r="E2050" t="s">
        <v>32</v>
      </c>
      <c r="F2050">
        <v>2.3375981835785051</v>
      </c>
      <c r="G2050">
        <v>2.2045335420096919</v>
      </c>
      <c r="H2050">
        <v>29450</v>
      </c>
      <c r="I2050">
        <v>2.3128599316612721</v>
      </c>
      <c r="J2050">
        <v>2.1774479024225859</v>
      </c>
      <c r="K2050">
        <v>3238</v>
      </c>
      <c r="L2050">
        <v>2.473825216293335E-2</v>
      </c>
      <c r="M2050">
        <v>1.0582765340805054</v>
      </c>
      <c r="N2050">
        <v>32688</v>
      </c>
      <c r="O2050">
        <v>4.036441445350647E-2</v>
      </c>
      <c r="P2050">
        <v>-2.6992781087756157E-2</v>
      </c>
      <c r="Q2050">
        <v>-2.4907744955271482E-3</v>
      </c>
      <c r="R2050">
        <v>2.473825216293335E-2</v>
      </c>
      <c r="S2050">
        <v>5.196404829621315E-2</v>
      </c>
      <c r="T2050">
        <v>7.6469287276268005E-2</v>
      </c>
      <c r="U2050" t="s">
        <v>18</v>
      </c>
      <c r="V2050" t="s">
        <v>84</v>
      </c>
      <c r="W2050">
        <v>97.848480224609375</v>
      </c>
    </row>
    <row r="2051" spans="1:23" x14ac:dyDescent="0.25">
      <c r="A2051" s="48" t="str">
        <f t="shared" si="32"/>
        <v>42185Greater Bay AreaN/A_17SmartAC-onlySingle</v>
      </c>
      <c r="B2051" t="s">
        <v>10</v>
      </c>
      <c r="C2051" s="35">
        <v>42185</v>
      </c>
      <c r="D2051">
        <v>17</v>
      </c>
      <c r="E2051" t="s">
        <v>32</v>
      </c>
      <c r="F2051">
        <v>2.3375981835785051</v>
      </c>
      <c r="G2051">
        <v>2.2045335420096919</v>
      </c>
      <c r="H2051">
        <v>29450</v>
      </c>
      <c r="I2051">
        <v>2.3128599316612721</v>
      </c>
      <c r="J2051">
        <v>2.1774479024225859</v>
      </c>
      <c r="K2051">
        <v>3238</v>
      </c>
      <c r="L2051">
        <v>2.473825216293335E-2</v>
      </c>
      <c r="M2051">
        <v>1.0582765340805054</v>
      </c>
      <c r="N2051">
        <v>32688</v>
      </c>
      <c r="O2051">
        <v>4.036441445350647E-2</v>
      </c>
      <c r="P2051">
        <v>-2.6992781087756157E-2</v>
      </c>
      <c r="Q2051">
        <v>-2.4907744955271482E-3</v>
      </c>
      <c r="R2051">
        <v>2.473825216293335E-2</v>
      </c>
      <c r="S2051">
        <v>5.196404829621315E-2</v>
      </c>
      <c r="T2051">
        <v>7.6469287276268005E-2</v>
      </c>
      <c r="U2051" t="s">
        <v>102</v>
      </c>
      <c r="V2051" t="s">
        <v>84</v>
      </c>
      <c r="W2051">
        <v>97.848480224609375</v>
      </c>
    </row>
    <row r="2052" spans="1:23" x14ac:dyDescent="0.25">
      <c r="A2052" s="48" t="str">
        <f t="shared" si="32"/>
        <v>42185Greater Bay AreaN/A_18AllSingle</v>
      </c>
      <c r="B2052" t="s">
        <v>10</v>
      </c>
      <c r="C2052" s="35">
        <v>42185</v>
      </c>
      <c r="D2052">
        <v>18</v>
      </c>
      <c r="E2052" t="s">
        <v>32</v>
      </c>
      <c r="F2052">
        <v>2.6034738957910268</v>
      </c>
      <c r="G2052">
        <v>2.2044031150098258</v>
      </c>
      <c r="H2052">
        <v>29450</v>
      </c>
      <c r="I2052">
        <v>2.6116345889216892</v>
      </c>
      <c r="J2052">
        <v>2.1910651906529979</v>
      </c>
      <c r="K2052">
        <v>3238</v>
      </c>
      <c r="L2052">
        <v>-8.160693570971489E-3</v>
      </c>
      <c r="M2052">
        <v>-0.31345400214195251</v>
      </c>
      <c r="N2052">
        <v>32688</v>
      </c>
      <c r="O2052">
        <v>4.0591109544038773E-2</v>
      </c>
      <c r="P2052">
        <v>-6.0182258486747742E-2</v>
      </c>
      <c r="Q2052">
        <v>-3.5542644560337067E-2</v>
      </c>
      <c r="R2052">
        <v>-8.160693570971489E-3</v>
      </c>
      <c r="S2052">
        <v>1.921800896525383E-2</v>
      </c>
      <c r="T2052">
        <v>4.3860871344804764E-2</v>
      </c>
      <c r="U2052" t="s">
        <v>18</v>
      </c>
      <c r="V2052" t="s">
        <v>84</v>
      </c>
      <c r="W2052">
        <v>95.482101440429688</v>
      </c>
    </row>
    <row r="2053" spans="1:23" x14ac:dyDescent="0.25">
      <c r="A2053" s="48" t="str">
        <f t="shared" si="32"/>
        <v>42185Greater Bay AreaN/A_18SmartAC-onlySingle</v>
      </c>
      <c r="B2053" t="s">
        <v>10</v>
      </c>
      <c r="C2053" s="35">
        <v>42185</v>
      </c>
      <c r="D2053">
        <v>18</v>
      </c>
      <c r="E2053" t="s">
        <v>32</v>
      </c>
      <c r="F2053">
        <v>2.6034738957910268</v>
      </c>
      <c r="G2053">
        <v>2.2044031150098258</v>
      </c>
      <c r="H2053">
        <v>29450</v>
      </c>
      <c r="I2053">
        <v>2.6116345889216892</v>
      </c>
      <c r="J2053">
        <v>2.1910651906529979</v>
      </c>
      <c r="K2053">
        <v>3238</v>
      </c>
      <c r="L2053">
        <v>-8.160693570971489E-3</v>
      </c>
      <c r="M2053">
        <v>-0.31345400214195251</v>
      </c>
      <c r="N2053">
        <v>32688</v>
      </c>
      <c r="O2053">
        <v>4.0591109544038773E-2</v>
      </c>
      <c r="P2053">
        <v>-6.0182258486747742E-2</v>
      </c>
      <c r="Q2053">
        <v>-3.5542644560337067E-2</v>
      </c>
      <c r="R2053">
        <v>-8.160693570971489E-3</v>
      </c>
      <c r="S2053">
        <v>1.921800896525383E-2</v>
      </c>
      <c r="T2053">
        <v>4.3860871344804764E-2</v>
      </c>
      <c r="U2053" t="s">
        <v>102</v>
      </c>
      <c r="V2053" t="s">
        <v>84</v>
      </c>
      <c r="W2053">
        <v>95.482101440429688</v>
      </c>
    </row>
    <row r="2054" spans="1:23" x14ac:dyDescent="0.25">
      <c r="A2054" s="48" t="str">
        <f t="shared" si="32"/>
        <v>42185Greater Bay AreaN/A_19AllSingle</v>
      </c>
      <c r="B2054" t="s">
        <v>10</v>
      </c>
      <c r="C2054" s="35">
        <v>42185</v>
      </c>
      <c r="D2054">
        <v>19</v>
      </c>
      <c r="E2054" t="s">
        <v>32</v>
      </c>
      <c r="F2054">
        <v>2.7579838583969081</v>
      </c>
      <c r="G2054">
        <v>2.1530199518309168</v>
      </c>
      <c r="H2054">
        <v>29450</v>
      </c>
      <c r="I2054">
        <v>2.5509644775503229</v>
      </c>
      <c r="J2054">
        <v>2.0093576135366642</v>
      </c>
      <c r="K2054">
        <v>3238</v>
      </c>
      <c r="L2054">
        <v>0.2070193737745285</v>
      </c>
      <c r="M2054">
        <v>7.5061855316162109</v>
      </c>
      <c r="N2054">
        <v>32688</v>
      </c>
      <c r="O2054">
        <v>3.7474248558282852E-2</v>
      </c>
      <c r="P2054">
        <v>0.15899237990379333</v>
      </c>
      <c r="Q2054">
        <v>0.18174000084400177</v>
      </c>
      <c r="R2054">
        <v>0.2070193737745285</v>
      </c>
      <c r="S2054">
        <v>0.23229575157165527</v>
      </c>
      <c r="T2054">
        <v>0.25504636764526367</v>
      </c>
      <c r="U2054" t="s">
        <v>18</v>
      </c>
      <c r="V2054" t="s">
        <v>84</v>
      </c>
      <c r="W2054">
        <v>91.400543212890625</v>
      </c>
    </row>
    <row r="2055" spans="1:23" x14ac:dyDescent="0.25">
      <c r="A2055" s="48" t="str">
        <f t="shared" si="32"/>
        <v>42185Greater Bay AreaN/A_19SmartAC-onlySingle</v>
      </c>
      <c r="B2055" t="s">
        <v>10</v>
      </c>
      <c r="C2055" s="35">
        <v>42185</v>
      </c>
      <c r="D2055">
        <v>19</v>
      </c>
      <c r="E2055" t="s">
        <v>32</v>
      </c>
      <c r="F2055">
        <v>2.7579838583969081</v>
      </c>
      <c r="G2055">
        <v>2.1530199518309168</v>
      </c>
      <c r="H2055">
        <v>29450</v>
      </c>
      <c r="I2055">
        <v>2.5509644775503229</v>
      </c>
      <c r="J2055">
        <v>2.0093576135366642</v>
      </c>
      <c r="K2055">
        <v>3238</v>
      </c>
      <c r="L2055">
        <v>0.2070193737745285</v>
      </c>
      <c r="M2055">
        <v>7.5061855316162109</v>
      </c>
      <c r="N2055">
        <v>32688</v>
      </c>
      <c r="O2055">
        <v>3.7474248558282852E-2</v>
      </c>
      <c r="P2055">
        <v>0.15899237990379333</v>
      </c>
      <c r="Q2055">
        <v>0.18174000084400177</v>
      </c>
      <c r="R2055">
        <v>0.2070193737745285</v>
      </c>
      <c r="S2055">
        <v>0.23229575157165527</v>
      </c>
      <c r="T2055">
        <v>0.25504636764526367</v>
      </c>
      <c r="U2055" t="s">
        <v>102</v>
      </c>
      <c r="V2055" t="s">
        <v>84</v>
      </c>
      <c r="W2055">
        <v>91.400543212890625</v>
      </c>
    </row>
    <row r="2056" spans="1:23" x14ac:dyDescent="0.25">
      <c r="A2056" s="48" t="str">
        <f t="shared" si="32"/>
        <v>42185Greater Bay AreaN/A_20AllSingle</v>
      </c>
      <c r="B2056" t="s">
        <v>10</v>
      </c>
      <c r="C2056" s="35">
        <v>42185</v>
      </c>
      <c r="D2056">
        <v>20</v>
      </c>
      <c r="E2056" t="s">
        <v>32</v>
      </c>
      <c r="F2056">
        <v>2.6997207190654353</v>
      </c>
      <c r="G2056">
        <v>2.0589144736764795</v>
      </c>
      <c r="H2056">
        <v>29450</v>
      </c>
      <c r="I2056">
        <v>2.136069862681814</v>
      </c>
      <c r="J2056">
        <v>1.6484611805670049</v>
      </c>
      <c r="K2056">
        <v>3238</v>
      </c>
      <c r="L2056">
        <v>0.56365084648132324</v>
      </c>
      <c r="M2056">
        <v>20.878116607666016</v>
      </c>
      <c r="N2056">
        <v>32688</v>
      </c>
      <c r="O2056">
        <v>3.1355582177639008E-2</v>
      </c>
      <c r="P2056">
        <v>0.52346551418304443</v>
      </c>
      <c r="Q2056">
        <v>0.54249900579452515</v>
      </c>
      <c r="R2056">
        <v>0.56365084648132324</v>
      </c>
      <c r="S2056">
        <v>0.58480018377304077</v>
      </c>
      <c r="T2056">
        <v>0.60383617877960205</v>
      </c>
      <c r="U2056" t="s">
        <v>18</v>
      </c>
      <c r="V2056" t="s">
        <v>84</v>
      </c>
      <c r="W2056">
        <v>86.223320007324219</v>
      </c>
    </row>
    <row r="2057" spans="1:23" x14ac:dyDescent="0.25">
      <c r="A2057" s="48" t="str">
        <f t="shared" si="32"/>
        <v>42185Greater Bay AreaN/A_20SmartAC-onlySingle</v>
      </c>
      <c r="B2057" t="s">
        <v>10</v>
      </c>
      <c r="C2057" s="35">
        <v>42185</v>
      </c>
      <c r="D2057">
        <v>20</v>
      </c>
      <c r="E2057" t="s">
        <v>32</v>
      </c>
      <c r="F2057">
        <v>2.6997207190654353</v>
      </c>
      <c r="G2057">
        <v>2.0589144736764795</v>
      </c>
      <c r="H2057">
        <v>29450</v>
      </c>
      <c r="I2057">
        <v>2.136069862681814</v>
      </c>
      <c r="J2057">
        <v>1.6484611805670049</v>
      </c>
      <c r="K2057">
        <v>3238</v>
      </c>
      <c r="L2057">
        <v>0.56365084648132324</v>
      </c>
      <c r="M2057">
        <v>20.878116607666016</v>
      </c>
      <c r="N2057">
        <v>32688</v>
      </c>
      <c r="O2057">
        <v>3.1355582177639008E-2</v>
      </c>
      <c r="P2057">
        <v>0.52346551418304443</v>
      </c>
      <c r="Q2057">
        <v>0.54249900579452515</v>
      </c>
      <c r="R2057">
        <v>0.56365084648132324</v>
      </c>
      <c r="S2057">
        <v>0.58480018377304077</v>
      </c>
      <c r="T2057">
        <v>0.60383617877960205</v>
      </c>
      <c r="U2057" t="s">
        <v>102</v>
      </c>
      <c r="V2057" t="s">
        <v>84</v>
      </c>
      <c r="W2057">
        <v>86.223320007324219</v>
      </c>
    </row>
    <row r="2058" spans="1:23" x14ac:dyDescent="0.25">
      <c r="A2058" s="48" t="str">
        <f t="shared" si="32"/>
        <v>42185Greater Bay AreaN/A_21AllSingle</v>
      </c>
      <c r="B2058" t="s">
        <v>10</v>
      </c>
      <c r="C2058" s="35">
        <v>42185</v>
      </c>
      <c r="D2058">
        <v>21</v>
      </c>
      <c r="E2058" t="s">
        <v>32</v>
      </c>
      <c r="F2058">
        <v>2.486796058754809</v>
      </c>
      <c r="G2058">
        <v>1.9247839211666229</v>
      </c>
      <c r="H2058">
        <v>29450</v>
      </c>
      <c r="I2058">
        <v>2.6631923727065616</v>
      </c>
      <c r="J2058">
        <v>1.9696573501180643</v>
      </c>
      <c r="K2058">
        <v>3238</v>
      </c>
      <c r="L2058">
        <v>-0.17639631032943726</v>
      </c>
      <c r="M2058">
        <v>-7.0933165550231934</v>
      </c>
      <c r="N2058">
        <v>32688</v>
      </c>
      <c r="O2058">
        <v>3.6385864019393921E-2</v>
      </c>
      <c r="P2058">
        <v>-0.22302843630313873</v>
      </c>
      <c r="Q2058">
        <v>-0.20094148814678192</v>
      </c>
      <c r="R2058">
        <v>-0.17639631032943726</v>
      </c>
      <c r="S2058">
        <v>-0.15185403823852539</v>
      </c>
      <c r="T2058">
        <v>-0.12976418435573578</v>
      </c>
      <c r="U2058" t="s">
        <v>18</v>
      </c>
      <c r="V2058" t="s">
        <v>84</v>
      </c>
      <c r="W2058">
        <v>82.915779113769531</v>
      </c>
    </row>
    <row r="2059" spans="1:23" x14ac:dyDescent="0.25">
      <c r="A2059" s="48" t="str">
        <f t="shared" si="32"/>
        <v>42185Greater Bay AreaN/A_21SmartAC-onlySingle</v>
      </c>
      <c r="B2059" t="s">
        <v>10</v>
      </c>
      <c r="C2059" s="35">
        <v>42185</v>
      </c>
      <c r="D2059">
        <v>21</v>
      </c>
      <c r="E2059" t="s">
        <v>32</v>
      </c>
      <c r="F2059">
        <v>2.486796058754809</v>
      </c>
      <c r="G2059">
        <v>1.9247839211666229</v>
      </c>
      <c r="H2059">
        <v>29450</v>
      </c>
      <c r="I2059">
        <v>2.6631923727065616</v>
      </c>
      <c r="J2059">
        <v>1.9696573501180643</v>
      </c>
      <c r="K2059">
        <v>3238</v>
      </c>
      <c r="L2059">
        <v>-0.17639631032943726</v>
      </c>
      <c r="M2059">
        <v>-7.0933165550231934</v>
      </c>
      <c r="N2059">
        <v>32688</v>
      </c>
      <c r="O2059">
        <v>3.6385864019393921E-2</v>
      </c>
      <c r="P2059">
        <v>-0.22302843630313873</v>
      </c>
      <c r="Q2059">
        <v>-0.20094148814678192</v>
      </c>
      <c r="R2059">
        <v>-0.17639631032943726</v>
      </c>
      <c r="S2059">
        <v>-0.15185403823852539</v>
      </c>
      <c r="T2059">
        <v>-0.12976418435573578</v>
      </c>
      <c r="U2059" t="s">
        <v>102</v>
      </c>
      <c r="V2059" t="s">
        <v>84</v>
      </c>
      <c r="W2059">
        <v>82.915779113769531</v>
      </c>
    </row>
    <row r="2060" spans="1:23" x14ac:dyDescent="0.25">
      <c r="A2060" s="48" t="str">
        <f t="shared" si="32"/>
        <v>42185Greater Bay AreaN/A_22AllSingle</v>
      </c>
      <c r="B2060" t="s">
        <v>10</v>
      </c>
      <c r="C2060" s="35">
        <v>42185</v>
      </c>
      <c r="D2060">
        <v>22</v>
      </c>
      <c r="E2060" t="s">
        <v>32</v>
      </c>
      <c r="F2060">
        <v>2.2547654383182709</v>
      </c>
      <c r="G2060">
        <v>1.7928995046121219</v>
      </c>
      <c r="H2060">
        <v>29450</v>
      </c>
      <c r="I2060">
        <v>2.4142627028696881</v>
      </c>
      <c r="J2060">
        <v>1.8896095403321442</v>
      </c>
      <c r="K2060">
        <v>3238</v>
      </c>
      <c r="L2060">
        <v>-0.15949726104736328</v>
      </c>
      <c r="M2060">
        <v>-7.0737853050231934</v>
      </c>
      <c r="N2060">
        <v>32688</v>
      </c>
      <c r="O2060">
        <v>3.481200709939003E-2</v>
      </c>
      <c r="P2060">
        <v>-0.20411233603954315</v>
      </c>
      <c r="Q2060">
        <v>-0.1829807460308075</v>
      </c>
      <c r="R2060">
        <v>-0.15949726104736328</v>
      </c>
      <c r="S2060">
        <v>-0.13601656258106232</v>
      </c>
      <c r="T2060">
        <v>-0.11488219350576401</v>
      </c>
      <c r="U2060" t="s">
        <v>18</v>
      </c>
      <c r="V2060" t="s">
        <v>84</v>
      </c>
      <c r="W2060">
        <v>79.913909912109375</v>
      </c>
    </row>
    <row r="2061" spans="1:23" x14ac:dyDescent="0.25">
      <c r="A2061" s="48" t="str">
        <f t="shared" si="32"/>
        <v>42185Greater Bay AreaN/A_22SmartAC-onlySingle</v>
      </c>
      <c r="B2061" t="s">
        <v>10</v>
      </c>
      <c r="C2061" s="35">
        <v>42185</v>
      </c>
      <c r="D2061">
        <v>22</v>
      </c>
      <c r="E2061" t="s">
        <v>32</v>
      </c>
      <c r="F2061">
        <v>2.2547654383182709</v>
      </c>
      <c r="G2061">
        <v>1.7928995046121219</v>
      </c>
      <c r="H2061">
        <v>29450</v>
      </c>
      <c r="I2061">
        <v>2.4142627028696881</v>
      </c>
      <c r="J2061">
        <v>1.8896095403321442</v>
      </c>
      <c r="K2061">
        <v>3238</v>
      </c>
      <c r="L2061">
        <v>-0.15949726104736328</v>
      </c>
      <c r="M2061">
        <v>-7.0737853050231934</v>
      </c>
      <c r="N2061">
        <v>32688</v>
      </c>
      <c r="O2061">
        <v>3.481200709939003E-2</v>
      </c>
      <c r="P2061">
        <v>-0.20411233603954315</v>
      </c>
      <c r="Q2061">
        <v>-0.1829807460308075</v>
      </c>
      <c r="R2061">
        <v>-0.15949726104736328</v>
      </c>
      <c r="S2061">
        <v>-0.13601656258106232</v>
      </c>
      <c r="T2061">
        <v>-0.11488219350576401</v>
      </c>
      <c r="U2061" t="s">
        <v>102</v>
      </c>
      <c r="V2061" t="s">
        <v>84</v>
      </c>
      <c r="W2061">
        <v>79.913909912109375</v>
      </c>
    </row>
    <row r="2062" spans="1:23" x14ac:dyDescent="0.25">
      <c r="A2062" s="48" t="str">
        <f t="shared" si="32"/>
        <v>42185Greater Bay AreaN/A_23AllSingle</v>
      </c>
      <c r="B2062" t="s">
        <v>10</v>
      </c>
      <c r="C2062" s="35">
        <v>42185</v>
      </c>
      <c r="D2062">
        <v>23</v>
      </c>
      <c r="E2062" t="s">
        <v>32</v>
      </c>
      <c r="F2062">
        <v>1.8609690684102391</v>
      </c>
      <c r="G2062">
        <v>1.6250026093976129</v>
      </c>
      <c r="H2062">
        <v>29450</v>
      </c>
      <c r="I2062">
        <v>1.9202203615006412</v>
      </c>
      <c r="J2062">
        <v>1.6565559422284077</v>
      </c>
      <c r="K2062">
        <v>3238</v>
      </c>
      <c r="L2062">
        <v>-5.9251293540000916E-2</v>
      </c>
      <c r="M2062">
        <v>-3.1838946342468262</v>
      </c>
      <c r="N2062">
        <v>32688</v>
      </c>
      <c r="O2062">
        <v>3.0613012611865997E-2</v>
      </c>
      <c r="P2062">
        <v>-9.8484933376312256E-2</v>
      </c>
      <c r="Q2062">
        <v>-7.9902216792106628E-2</v>
      </c>
      <c r="R2062">
        <v>-5.9251293540000916E-2</v>
      </c>
      <c r="S2062">
        <v>-3.8602817803621292E-2</v>
      </c>
      <c r="T2062">
        <v>-2.0017657428979874E-2</v>
      </c>
      <c r="U2062" t="s">
        <v>18</v>
      </c>
      <c r="V2062" t="s">
        <v>84</v>
      </c>
      <c r="W2062">
        <v>78.618392944335938</v>
      </c>
    </row>
    <row r="2063" spans="1:23" x14ac:dyDescent="0.25">
      <c r="A2063" s="48" t="str">
        <f t="shared" si="32"/>
        <v>42185Greater Bay AreaN/A_23SmartAC-onlySingle</v>
      </c>
      <c r="B2063" t="s">
        <v>10</v>
      </c>
      <c r="C2063" s="35">
        <v>42185</v>
      </c>
      <c r="D2063">
        <v>23</v>
      </c>
      <c r="E2063" t="s">
        <v>32</v>
      </c>
      <c r="F2063">
        <v>1.8609690684102391</v>
      </c>
      <c r="G2063">
        <v>1.6250026093976129</v>
      </c>
      <c r="H2063">
        <v>29450</v>
      </c>
      <c r="I2063">
        <v>1.9202203615006412</v>
      </c>
      <c r="J2063">
        <v>1.6565559422284077</v>
      </c>
      <c r="K2063">
        <v>3238</v>
      </c>
      <c r="L2063">
        <v>-5.9251293540000916E-2</v>
      </c>
      <c r="M2063">
        <v>-3.1838946342468262</v>
      </c>
      <c r="N2063">
        <v>32688</v>
      </c>
      <c r="O2063">
        <v>3.0613012611865997E-2</v>
      </c>
      <c r="P2063">
        <v>-9.8484933376312256E-2</v>
      </c>
      <c r="Q2063">
        <v>-7.9902216792106628E-2</v>
      </c>
      <c r="R2063">
        <v>-5.9251293540000916E-2</v>
      </c>
      <c r="S2063">
        <v>-3.8602817803621292E-2</v>
      </c>
      <c r="T2063">
        <v>-2.0017657428979874E-2</v>
      </c>
      <c r="U2063" t="s">
        <v>102</v>
      </c>
      <c r="V2063" t="s">
        <v>84</v>
      </c>
      <c r="W2063">
        <v>78.618392944335938</v>
      </c>
    </row>
    <row r="2064" spans="1:23" x14ac:dyDescent="0.25">
      <c r="A2064" s="48" t="str">
        <f t="shared" si="32"/>
        <v>42185Greater Bay AreaN/A_24AllSingle</v>
      </c>
      <c r="B2064" t="s">
        <v>10</v>
      </c>
      <c r="C2064" s="35">
        <v>42185</v>
      </c>
      <c r="D2064">
        <v>24</v>
      </c>
      <c r="E2064" t="s">
        <v>32</v>
      </c>
      <c r="F2064">
        <v>1.4607451742263962</v>
      </c>
      <c r="G2064">
        <v>1.4431958542063466</v>
      </c>
      <c r="H2064">
        <v>29450</v>
      </c>
      <c r="I2064">
        <v>1.4915569119158307</v>
      </c>
      <c r="J2064">
        <v>1.4499601373230675</v>
      </c>
      <c r="K2064">
        <v>3238</v>
      </c>
      <c r="L2064">
        <v>-3.0811738222837448E-2</v>
      </c>
      <c r="M2064">
        <v>-2.109316349029541</v>
      </c>
      <c r="N2064">
        <v>32688</v>
      </c>
      <c r="O2064">
        <v>2.6832975447177887E-2</v>
      </c>
      <c r="P2064">
        <v>-6.5200880169868469E-2</v>
      </c>
      <c r="Q2064">
        <v>-4.891272634267807E-2</v>
      </c>
      <c r="R2064">
        <v>-3.0811738222837448E-2</v>
      </c>
      <c r="S2064">
        <v>-1.271289587020874E-2</v>
      </c>
      <c r="T2064">
        <v>3.577403025701642E-3</v>
      </c>
      <c r="U2064" t="s">
        <v>18</v>
      </c>
      <c r="V2064" t="s">
        <v>84</v>
      </c>
      <c r="W2064">
        <v>76.998565673828125</v>
      </c>
    </row>
    <row r="2065" spans="1:23" x14ac:dyDescent="0.25">
      <c r="A2065" s="48" t="str">
        <f t="shared" si="32"/>
        <v>42185Greater Bay AreaN/A_24SmartAC-onlySingle</v>
      </c>
      <c r="B2065" t="s">
        <v>10</v>
      </c>
      <c r="C2065" s="35">
        <v>42185</v>
      </c>
      <c r="D2065">
        <v>24</v>
      </c>
      <c r="E2065" t="s">
        <v>32</v>
      </c>
      <c r="F2065">
        <v>1.4607451742263962</v>
      </c>
      <c r="G2065">
        <v>1.4431958542063466</v>
      </c>
      <c r="H2065">
        <v>29450</v>
      </c>
      <c r="I2065">
        <v>1.4915569119158307</v>
      </c>
      <c r="J2065">
        <v>1.4499601373230675</v>
      </c>
      <c r="K2065">
        <v>3238</v>
      </c>
      <c r="L2065">
        <v>-3.0811738222837448E-2</v>
      </c>
      <c r="M2065">
        <v>-2.109316349029541</v>
      </c>
      <c r="N2065">
        <v>32688</v>
      </c>
      <c r="O2065">
        <v>2.6832975447177887E-2</v>
      </c>
      <c r="P2065">
        <v>-6.5200880169868469E-2</v>
      </c>
      <c r="Q2065">
        <v>-4.891272634267807E-2</v>
      </c>
      <c r="R2065">
        <v>-3.0811738222837448E-2</v>
      </c>
      <c r="S2065">
        <v>-1.271289587020874E-2</v>
      </c>
      <c r="T2065">
        <v>3.577403025701642E-3</v>
      </c>
      <c r="U2065" t="s">
        <v>102</v>
      </c>
      <c r="V2065" t="s">
        <v>84</v>
      </c>
      <c r="W2065">
        <v>76.998565673828125</v>
      </c>
    </row>
    <row r="2066" spans="1:23" x14ac:dyDescent="0.25">
      <c r="A2066" s="48" t="str">
        <f t="shared" si="32"/>
        <v>42186Greater Bay AreaN/A_1AllSingle</v>
      </c>
      <c r="B2066" t="s">
        <v>10</v>
      </c>
      <c r="C2066" s="35">
        <v>42186</v>
      </c>
      <c r="D2066">
        <v>1</v>
      </c>
      <c r="E2066" t="s">
        <v>32</v>
      </c>
      <c r="F2066">
        <v>1.1587453136200896</v>
      </c>
      <c r="G2066">
        <v>1.2820795979035007</v>
      </c>
      <c r="H2066">
        <v>29390</v>
      </c>
      <c r="I2066">
        <v>1.1508495501450358</v>
      </c>
      <c r="J2066">
        <v>1.2778720936679184</v>
      </c>
      <c r="K2066">
        <v>3253</v>
      </c>
      <c r="L2066">
        <v>7.8957630321383476E-3</v>
      </c>
      <c r="M2066">
        <v>0.68140631914138794</v>
      </c>
      <c r="N2066">
        <v>32643</v>
      </c>
      <c r="O2066">
        <v>2.3620184510946274E-2</v>
      </c>
      <c r="P2066">
        <v>-2.2375864908099174E-2</v>
      </c>
      <c r="Q2066">
        <v>-8.0379405990242958E-3</v>
      </c>
      <c r="R2066">
        <v>7.8957630321383476E-3</v>
      </c>
      <c r="S2066">
        <v>2.3827577009797096E-2</v>
      </c>
      <c r="T2066">
        <v>3.816739097237587E-2</v>
      </c>
      <c r="U2066" t="s">
        <v>18</v>
      </c>
      <c r="V2066" t="s">
        <v>84</v>
      </c>
      <c r="W2066">
        <v>75.066658020019531</v>
      </c>
    </row>
    <row r="2067" spans="1:23" x14ac:dyDescent="0.25">
      <c r="A2067" s="48" t="str">
        <f t="shared" si="32"/>
        <v>42186Greater Bay AreaN/A_1SmartAC-onlySingle</v>
      </c>
      <c r="B2067" t="s">
        <v>10</v>
      </c>
      <c r="C2067" s="35">
        <v>42186</v>
      </c>
      <c r="D2067">
        <v>1</v>
      </c>
      <c r="E2067" t="s">
        <v>32</v>
      </c>
      <c r="F2067">
        <v>1.1587453136200896</v>
      </c>
      <c r="G2067">
        <v>1.2820795979035007</v>
      </c>
      <c r="H2067">
        <v>29390</v>
      </c>
      <c r="I2067">
        <v>1.1508495501450358</v>
      </c>
      <c r="J2067">
        <v>1.2778720936679184</v>
      </c>
      <c r="K2067">
        <v>3253</v>
      </c>
      <c r="L2067">
        <v>7.8957630321383476E-3</v>
      </c>
      <c r="M2067">
        <v>0.68140631914138794</v>
      </c>
      <c r="N2067">
        <v>32643</v>
      </c>
      <c r="O2067">
        <v>2.3620184510946274E-2</v>
      </c>
      <c r="P2067">
        <v>-2.2375864908099174E-2</v>
      </c>
      <c r="Q2067">
        <v>-8.0379405990242958E-3</v>
      </c>
      <c r="R2067">
        <v>7.8957630321383476E-3</v>
      </c>
      <c r="S2067">
        <v>2.3827577009797096E-2</v>
      </c>
      <c r="T2067">
        <v>3.816739097237587E-2</v>
      </c>
      <c r="U2067" t="s">
        <v>102</v>
      </c>
      <c r="V2067" t="s">
        <v>84</v>
      </c>
      <c r="W2067">
        <v>75.066658020019531</v>
      </c>
    </row>
    <row r="2068" spans="1:23" x14ac:dyDescent="0.25">
      <c r="A2068" s="48" t="str">
        <f t="shared" si="32"/>
        <v>42186Greater Bay AreaN/A_2AllSingle</v>
      </c>
      <c r="B2068" t="s">
        <v>10</v>
      </c>
      <c r="C2068" s="35">
        <v>42186</v>
      </c>
      <c r="D2068">
        <v>2</v>
      </c>
      <c r="E2068" t="s">
        <v>32</v>
      </c>
      <c r="F2068">
        <v>0.94575380871040948</v>
      </c>
      <c r="G2068">
        <v>1.0919848697492436</v>
      </c>
      <c r="H2068">
        <v>29390</v>
      </c>
      <c r="I2068">
        <v>0.95405413962311569</v>
      </c>
      <c r="J2068">
        <v>1.124323654931789</v>
      </c>
      <c r="K2068">
        <v>3253</v>
      </c>
      <c r="L2068">
        <v>-8.3003304898738861E-3</v>
      </c>
      <c r="M2068">
        <v>-0.87764179706573486</v>
      </c>
      <c r="N2068">
        <v>32643</v>
      </c>
      <c r="O2068">
        <v>2.0716393366456032E-2</v>
      </c>
      <c r="P2068">
        <v>-3.4850459545850754E-2</v>
      </c>
      <c r="Q2068">
        <v>-2.2275194525718689E-2</v>
      </c>
      <c r="R2068">
        <v>-8.3003304898738861E-3</v>
      </c>
      <c r="S2068">
        <v>5.6728767231106758E-3</v>
      </c>
      <c r="T2068">
        <v>1.8249798566102982E-2</v>
      </c>
      <c r="U2068" t="s">
        <v>18</v>
      </c>
      <c r="V2068" t="s">
        <v>84</v>
      </c>
      <c r="W2068">
        <v>70.588790893554687</v>
      </c>
    </row>
    <row r="2069" spans="1:23" x14ac:dyDescent="0.25">
      <c r="A2069" s="48" t="str">
        <f t="shared" si="32"/>
        <v>42186Greater Bay AreaN/A_2SmartAC-onlySingle</v>
      </c>
      <c r="B2069" t="s">
        <v>10</v>
      </c>
      <c r="C2069" s="35">
        <v>42186</v>
      </c>
      <c r="D2069">
        <v>2</v>
      </c>
      <c r="E2069" t="s">
        <v>32</v>
      </c>
      <c r="F2069">
        <v>0.94575380871040948</v>
      </c>
      <c r="G2069">
        <v>1.0919848697492436</v>
      </c>
      <c r="H2069">
        <v>29390</v>
      </c>
      <c r="I2069">
        <v>0.95405413962311569</v>
      </c>
      <c r="J2069">
        <v>1.124323654931789</v>
      </c>
      <c r="K2069">
        <v>3253</v>
      </c>
      <c r="L2069">
        <v>-8.3003304898738861E-3</v>
      </c>
      <c r="M2069">
        <v>-0.87764179706573486</v>
      </c>
      <c r="N2069">
        <v>32643</v>
      </c>
      <c r="O2069">
        <v>2.0716393366456032E-2</v>
      </c>
      <c r="P2069">
        <v>-3.4850459545850754E-2</v>
      </c>
      <c r="Q2069">
        <v>-2.2275194525718689E-2</v>
      </c>
      <c r="R2069">
        <v>-8.3003304898738861E-3</v>
      </c>
      <c r="S2069">
        <v>5.6728767231106758E-3</v>
      </c>
      <c r="T2069">
        <v>1.8249798566102982E-2</v>
      </c>
      <c r="U2069" t="s">
        <v>102</v>
      </c>
      <c r="V2069" t="s">
        <v>84</v>
      </c>
      <c r="W2069">
        <v>70.588790893554687</v>
      </c>
    </row>
    <row r="2070" spans="1:23" x14ac:dyDescent="0.25">
      <c r="A2070" s="48" t="str">
        <f t="shared" si="32"/>
        <v>42186Greater Bay AreaN/A_3AllSingle</v>
      </c>
      <c r="B2070" t="s">
        <v>10</v>
      </c>
      <c r="C2070" s="35">
        <v>42186</v>
      </c>
      <c r="D2070">
        <v>3</v>
      </c>
      <c r="E2070" t="s">
        <v>32</v>
      </c>
      <c r="F2070">
        <v>0.80421934867250111</v>
      </c>
      <c r="G2070">
        <v>0.92290682155102899</v>
      </c>
      <c r="H2070">
        <v>29390</v>
      </c>
      <c r="I2070">
        <v>0.80938868202621128</v>
      </c>
      <c r="J2070">
        <v>0.98345355767437648</v>
      </c>
      <c r="K2070">
        <v>3253</v>
      </c>
      <c r="L2070">
        <v>-5.1693334244191647E-3</v>
      </c>
      <c r="M2070">
        <v>-0.64277654886245728</v>
      </c>
      <c r="N2070">
        <v>32643</v>
      </c>
      <c r="O2070">
        <v>1.8063800409436226E-2</v>
      </c>
      <c r="P2070">
        <v>-2.831990085542202E-2</v>
      </c>
      <c r="Q2070">
        <v>-1.7354812473058701E-2</v>
      </c>
      <c r="R2070">
        <v>-5.1693334244191647E-3</v>
      </c>
      <c r="S2070">
        <v>7.0146997459232807E-3</v>
      </c>
      <c r="T2070">
        <v>1.7981233075261116E-2</v>
      </c>
      <c r="U2070" t="s">
        <v>18</v>
      </c>
      <c r="V2070" t="s">
        <v>84</v>
      </c>
      <c r="W2070">
        <v>68.305030822753906</v>
      </c>
    </row>
    <row r="2071" spans="1:23" x14ac:dyDescent="0.25">
      <c r="A2071" s="48" t="str">
        <f t="shared" si="32"/>
        <v>42186Greater Bay AreaN/A_3SmartAC-onlySingle</v>
      </c>
      <c r="B2071" t="s">
        <v>10</v>
      </c>
      <c r="C2071" s="35">
        <v>42186</v>
      </c>
      <c r="D2071">
        <v>3</v>
      </c>
      <c r="E2071" t="s">
        <v>32</v>
      </c>
      <c r="F2071">
        <v>0.80421934867250111</v>
      </c>
      <c r="G2071">
        <v>0.92290682155102899</v>
      </c>
      <c r="H2071">
        <v>29390</v>
      </c>
      <c r="I2071">
        <v>0.80938868202621128</v>
      </c>
      <c r="J2071">
        <v>0.98345355767437648</v>
      </c>
      <c r="K2071">
        <v>3253</v>
      </c>
      <c r="L2071">
        <v>-5.1693334244191647E-3</v>
      </c>
      <c r="M2071">
        <v>-0.64277654886245728</v>
      </c>
      <c r="N2071">
        <v>32643</v>
      </c>
      <c r="O2071">
        <v>1.8063800409436226E-2</v>
      </c>
      <c r="P2071">
        <v>-2.831990085542202E-2</v>
      </c>
      <c r="Q2071">
        <v>-1.7354812473058701E-2</v>
      </c>
      <c r="R2071">
        <v>-5.1693334244191647E-3</v>
      </c>
      <c r="S2071">
        <v>7.0146997459232807E-3</v>
      </c>
      <c r="T2071">
        <v>1.7981233075261116E-2</v>
      </c>
      <c r="U2071" t="s">
        <v>102</v>
      </c>
      <c r="V2071" t="s">
        <v>84</v>
      </c>
      <c r="W2071">
        <v>68.305030822753906</v>
      </c>
    </row>
    <row r="2072" spans="1:23" x14ac:dyDescent="0.25">
      <c r="A2072" s="48" t="str">
        <f t="shared" si="32"/>
        <v>42186Greater Bay AreaN/A_4AllSingle</v>
      </c>
      <c r="B2072" t="s">
        <v>10</v>
      </c>
      <c r="C2072" s="35">
        <v>42186</v>
      </c>
      <c r="D2072">
        <v>4</v>
      </c>
      <c r="E2072" t="s">
        <v>32</v>
      </c>
      <c r="F2072">
        <v>0.71208387044063282</v>
      </c>
      <c r="G2072">
        <v>0.79074363890629318</v>
      </c>
      <c r="H2072">
        <v>29390</v>
      </c>
      <c r="I2072">
        <v>0.71995857365251914</v>
      </c>
      <c r="J2072">
        <v>0.88097978210606853</v>
      </c>
      <c r="K2072">
        <v>3253</v>
      </c>
      <c r="L2072">
        <v>-7.8747030347585678E-3</v>
      </c>
      <c r="M2072">
        <v>-1.1058673858642578</v>
      </c>
      <c r="N2072">
        <v>32643</v>
      </c>
      <c r="O2072">
        <v>1.612025685608387E-2</v>
      </c>
      <c r="P2072">
        <v>-2.8534423559904099E-2</v>
      </c>
      <c r="Q2072">
        <v>-1.8749106675386429E-2</v>
      </c>
      <c r="R2072">
        <v>-7.8747030347585678E-3</v>
      </c>
      <c r="S2072">
        <v>2.9984102584421635E-3</v>
      </c>
      <c r="T2072">
        <v>1.2785018421709538E-2</v>
      </c>
      <c r="U2072" t="s">
        <v>18</v>
      </c>
      <c r="V2072" t="s">
        <v>84</v>
      </c>
      <c r="W2072">
        <v>67.35247802734375</v>
      </c>
    </row>
    <row r="2073" spans="1:23" x14ac:dyDescent="0.25">
      <c r="A2073" s="48" t="str">
        <f t="shared" si="32"/>
        <v>42186Greater Bay AreaN/A_4SmartAC-onlySingle</v>
      </c>
      <c r="B2073" t="s">
        <v>10</v>
      </c>
      <c r="C2073" s="35">
        <v>42186</v>
      </c>
      <c r="D2073">
        <v>4</v>
      </c>
      <c r="E2073" t="s">
        <v>32</v>
      </c>
      <c r="F2073">
        <v>0.71208387044063282</v>
      </c>
      <c r="G2073">
        <v>0.79074363890629318</v>
      </c>
      <c r="H2073">
        <v>29390</v>
      </c>
      <c r="I2073">
        <v>0.71995857365251914</v>
      </c>
      <c r="J2073">
        <v>0.88097978210606853</v>
      </c>
      <c r="K2073">
        <v>3253</v>
      </c>
      <c r="L2073">
        <v>-7.8747030347585678E-3</v>
      </c>
      <c r="M2073">
        <v>-1.1058673858642578</v>
      </c>
      <c r="N2073">
        <v>32643</v>
      </c>
      <c r="O2073">
        <v>1.612025685608387E-2</v>
      </c>
      <c r="P2073">
        <v>-2.8534423559904099E-2</v>
      </c>
      <c r="Q2073">
        <v>-1.8749106675386429E-2</v>
      </c>
      <c r="R2073">
        <v>-7.8747030347585678E-3</v>
      </c>
      <c r="S2073">
        <v>2.9984102584421635E-3</v>
      </c>
      <c r="T2073">
        <v>1.2785018421709538E-2</v>
      </c>
      <c r="U2073" t="s">
        <v>102</v>
      </c>
      <c r="V2073" t="s">
        <v>84</v>
      </c>
      <c r="W2073">
        <v>67.35247802734375</v>
      </c>
    </row>
    <row r="2074" spans="1:23" x14ac:dyDescent="0.25">
      <c r="A2074" s="48" t="str">
        <f t="shared" si="32"/>
        <v>42186Greater Bay AreaN/A_5AllSingle</v>
      </c>
      <c r="B2074" t="s">
        <v>10</v>
      </c>
      <c r="C2074" s="35">
        <v>42186</v>
      </c>
      <c r="D2074">
        <v>5</v>
      </c>
      <c r="E2074" t="s">
        <v>32</v>
      </c>
      <c r="F2074">
        <v>0.65412021603891235</v>
      </c>
      <c r="G2074">
        <v>0.68509710929403012</v>
      </c>
      <c r="H2074">
        <v>29390</v>
      </c>
      <c r="I2074">
        <v>0.66792555050257996</v>
      </c>
      <c r="J2074">
        <v>0.75661965914328888</v>
      </c>
      <c r="K2074">
        <v>3253</v>
      </c>
      <c r="L2074">
        <v>-1.3805334456264973E-2</v>
      </c>
      <c r="M2074">
        <v>-2.1105194091796875</v>
      </c>
      <c r="N2074">
        <v>32643</v>
      </c>
      <c r="O2074">
        <v>1.3854716904461384E-2</v>
      </c>
      <c r="P2074">
        <v>-3.1561538577079773E-2</v>
      </c>
      <c r="Q2074">
        <v>-2.3151449859142303E-2</v>
      </c>
      <c r="R2074">
        <v>-1.3805334456264973E-2</v>
      </c>
      <c r="S2074">
        <v>-4.4603277929127216E-3</v>
      </c>
      <c r="T2074">
        <v>3.9508705958724022E-3</v>
      </c>
      <c r="U2074" t="s">
        <v>18</v>
      </c>
      <c r="V2074" t="s">
        <v>84</v>
      </c>
      <c r="W2074">
        <v>66.8563232421875</v>
      </c>
    </row>
    <row r="2075" spans="1:23" x14ac:dyDescent="0.25">
      <c r="A2075" s="48" t="str">
        <f t="shared" si="32"/>
        <v>42186Greater Bay AreaN/A_5SmartAC-onlySingle</v>
      </c>
      <c r="B2075" t="s">
        <v>10</v>
      </c>
      <c r="C2075" s="35">
        <v>42186</v>
      </c>
      <c r="D2075">
        <v>5</v>
      </c>
      <c r="E2075" t="s">
        <v>32</v>
      </c>
      <c r="F2075">
        <v>0.65412021603891235</v>
      </c>
      <c r="G2075">
        <v>0.68509710929403012</v>
      </c>
      <c r="H2075">
        <v>29390</v>
      </c>
      <c r="I2075">
        <v>0.66792555050257996</v>
      </c>
      <c r="J2075">
        <v>0.75661965914328888</v>
      </c>
      <c r="K2075">
        <v>3253</v>
      </c>
      <c r="L2075">
        <v>-1.3805334456264973E-2</v>
      </c>
      <c r="M2075">
        <v>-2.1105194091796875</v>
      </c>
      <c r="N2075">
        <v>32643</v>
      </c>
      <c r="O2075">
        <v>1.3854716904461384E-2</v>
      </c>
      <c r="P2075">
        <v>-3.1561538577079773E-2</v>
      </c>
      <c r="Q2075">
        <v>-2.3151449859142303E-2</v>
      </c>
      <c r="R2075">
        <v>-1.3805334456264973E-2</v>
      </c>
      <c r="S2075">
        <v>-4.4603277929127216E-3</v>
      </c>
      <c r="T2075">
        <v>3.9508705958724022E-3</v>
      </c>
      <c r="U2075" t="s">
        <v>102</v>
      </c>
      <c r="V2075" t="s">
        <v>84</v>
      </c>
      <c r="W2075">
        <v>66.8563232421875</v>
      </c>
    </row>
    <row r="2076" spans="1:23" x14ac:dyDescent="0.25">
      <c r="A2076" s="48" t="str">
        <f t="shared" si="32"/>
        <v>42186Greater Bay AreaN/A_6AllSingle</v>
      </c>
      <c r="B2076" t="s">
        <v>10</v>
      </c>
      <c r="C2076" s="35">
        <v>42186</v>
      </c>
      <c r="D2076">
        <v>6</v>
      </c>
      <c r="E2076" t="s">
        <v>32</v>
      </c>
      <c r="F2076">
        <v>0.65299397323642205</v>
      </c>
      <c r="G2076">
        <v>0.64523792385699374</v>
      </c>
      <c r="H2076">
        <v>29390</v>
      </c>
      <c r="I2076">
        <v>0.66893748821727184</v>
      </c>
      <c r="J2076">
        <v>0.72099315634323602</v>
      </c>
      <c r="K2076">
        <v>3253</v>
      </c>
      <c r="L2076">
        <v>-1.5943514183163643E-2</v>
      </c>
      <c r="M2076">
        <v>-2.4416022300720215</v>
      </c>
      <c r="N2076">
        <v>32643</v>
      </c>
      <c r="O2076">
        <v>1.3189628720283508E-2</v>
      </c>
      <c r="P2076">
        <v>-3.2847341150045395E-2</v>
      </c>
      <c r="Q2076">
        <v>-2.4840973317623138E-2</v>
      </c>
      <c r="R2076">
        <v>-1.5943514183163643E-2</v>
      </c>
      <c r="S2076">
        <v>-7.0471097715198994E-3</v>
      </c>
      <c r="T2076">
        <v>9.6031400607898831E-4</v>
      </c>
      <c r="U2076" t="s">
        <v>18</v>
      </c>
      <c r="V2076" t="s">
        <v>84</v>
      </c>
      <c r="W2076">
        <v>67.530067443847656</v>
      </c>
    </row>
    <row r="2077" spans="1:23" x14ac:dyDescent="0.25">
      <c r="A2077" s="48" t="str">
        <f t="shared" si="32"/>
        <v>42186Greater Bay AreaN/A_6SmartAC-onlySingle</v>
      </c>
      <c r="B2077" t="s">
        <v>10</v>
      </c>
      <c r="C2077" s="35">
        <v>42186</v>
      </c>
      <c r="D2077">
        <v>6</v>
      </c>
      <c r="E2077" t="s">
        <v>32</v>
      </c>
      <c r="F2077">
        <v>0.65299397323642205</v>
      </c>
      <c r="G2077">
        <v>0.64523792385699374</v>
      </c>
      <c r="H2077">
        <v>29390</v>
      </c>
      <c r="I2077">
        <v>0.66893748821727184</v>
      </c>
      <c r="J2077">
        <v>0.72099315634323602</v>
      </c>
      <c r="K2077">
        <v>3253</v>
      </c>
      <c r="L2077">
        <v>-1.5943514183163643E-2</v>
      </c>
      <c r="M2077">
        <v>-2.4416022300720215</v>
      </c>
      <c r="N2077">
        <v>32643</v>
      </c>
      <c r="O2077">
        <v>1.3189628720283508E-2</v>
      </c>
      <c r="P2077">
        <v>-3.2847341150045395E-2</v>
      </c>
      <c r="Q2077">
        <v>-2.4840973317623138E-2</v>
      </c>
      <c r="R2077">
        <v>-1.5943514183163643E-2</v>
      </c>
      <c r="S2077">
        <v>-7.0471097715198994E-3</v>
      </c>
      <c r="T2077">
        <v>9.6031400607898831E-4</v>
      </c>
      <c r="U2077" t="s">
        <v>102</v>
      </c>
      <c r="V2077" t="s">
        <v>84</v>
      </c>
      <c r="W2077">
        <v>67.530067443847656</v>
      </c>
    </row>
    <row r="2078" spans="1:23" x14ac:dyDescent="0.25">
      <c r="A2078" s="48" t="str">
        <f t="shared" si="32"/>
        <v>42186Greater Bay AreaN/A_7AllSingle</v>
      </c>
      <c r="B2078" t="s">
        <v>10</v>
      </c>
      <c r="C2078" s="35">
        <v>42186</v>
      </c>
      <c r="D2078">
        <v>7</v>
      </c>
      <c r="E2078" t="s">
        <v>32</v>
      </c>
      <c r="F2078">
        <v>0.70086971884788574</v>
      </c>
      <c r="G2078">
        <v>0.66034950868397779</v>
      </c>
      <c r="H2078">
        <v>29390</v>
      </c>
      <c r="I2078">
        <v>0.71083888360618719</v>
      </c>
      <c r="J2078">
        <v>0.71240818969192576</v>
      </c>
      <c r="K2078">
        <v>3253</v>
      </c>
      <c r="L2078">
        <v>-9.9691646173596382E-3</v>
      </c>
      <c r="M2078">
        <v>-1.4223991632461548</v>
      </c>
      <c r="N2078">
        <v>32643</v>
      </c>
      <c r="O2078">
        <v>1.3071141205728054E-2</v>
      </c>
      <c r="P2078">
        <v>-2.6721138507127762E-2</v>
      </c>
      <c r="Q2078">
        <v>-1.878669485449791E-2</v>
      </c>
      <c r="R2078">
        <v>-9.9691646173596382E-3</v>
      </c>
      <c r="S2078">
        <v>-1.1526799062266946E-3</v>
      </c>
      <c r="T2078">
        <v>6.7828097380697727E-3</v>
      </c>
      <c r="U2078" t="s">
        <v>18</v>
      </c>
      <c r="V2078" t="s">
        <v>84</v>
      </c>
      <c r="W2078">
        <v>68.120849609375</v>
      </c>
    </row>
    <row r="2079" spans="1:23" x14ac:dyDescent="0.25">
      <c r="A2079" s="48" t="str">
        <f t="shared" si="32"/>
        <v>42186Greater Bay AreaN/A_7SmartAC-onlySingle</v>
      </c>
      <c r="B2079" t="s">
        <v>10</v>
      </c>
      <c r="C2079" s="35">
        <v>42186</v>
      </c>
      <c r="D2079">
        <v>7</v>
      </c>
      <c r="E2079" t="s">
        <v>32</v>
      </c>
      <c r="F2079">
        <v>0.70086971884788574</v>
      </c>
      <c r="G2079">
        <v>0.66034950868397779</v>
      </c>
      <c r="H2079">
        <v>29390</v>
      </c>
      <c r="I2079">
        <v>0.71083888360618719</v>
      </c>
      <c r="J2079">
        <v>0.71240818969192576</v>
      </c>
      <c r="K2079">
        <v>3253</v>
      </c>
      <c r="L2079">
        <v>-9.9691646173596382E-3</v>
      </c>
      <c r="M2079">
        <v>-1.4223991632461548</v>
      </c>
      <c r="N2079">
        <v>32643</v>
      </c>
      <c r="O2079">
        <v>1.3071141205728054E-2</v>
      </c>
      <c r="P2079">
        <v>-2.6721138507127762E-2</v>
      </c>
      <c r="Q2079">
        <v>-1.878669485449791E-2</v>
      </c>
      <c r="R2079">
        <v>-9.9691646173596382E-3</v>
      </c>
      <c r="S2079">
        <v>-1.1526799062266946E-3</v>
      </c>
      <c r="T2079">
        <v>6.7828097380697727E-3</v>
      </c>
      <c r="U2079" t="s">
        <v>102</v>
      </c>
      <c r="V2079" t="s">
        <v>84</v>
      </c>
      <c r="W2079">
        <v>68.120849609375</v>
      </c>
    </row>
    <row r="2080" spans="1:23" x14ac:dyDescent="0.25">
      <c r="A2080" s="48" t="str">
        <f t="shared" si="32"/>
        <v>42186Greater Bay AreaN/A_8AllSingle</v>
      </c>
      <c r="B2080" t="s">
        <v>10</v>
      </c>
      <c r="C2080" s="35">
        <v>42186</v>
      </c>
      <c r="D2080">
        <v>8</v>
      </c>
      <c r="E2080" t="s">
        <v>32</v>
      </c>
      <c r="F2080">
        <v>0.74220446014871488</v>
      </c>
      <c r="G2080">
        <v>0.71295411945038112</v>
      </c>
      <c r="H2080">
        <v>29390</v>
      </c>
      <c r="I2080">
        <v>0.75425048077631007</v>
      </c>
      <c r="J2080">
        <v>0.73210537409530985</v>
      </c>
      <c r="K2080">
        <v>3253</v>
      </c>
      <c r="L2080">
        <v>-1.2046020478010178E-2</v>
      </c>
      <c r="M2080">
        <v>-1.623005747795105</v>
      </c>
      <c r="N2080">
        <v>32643</v>
      </c>
      <c r="O2080">
        <v>1.3492939993739128E-2</v>
      </c>
      <c r="P2080">
        <v>-2.9338572174310684E-2</v>
      </c>
      <c r="Q2080">
        <v>-2.1148087456822395E-2</v>
      </c>
      <c r="R2080">
        <v>-1.2046020478010178E-2</v>
      </c>
      <c r="S2080">
        <v>-2.9450324364006519E-3</v>
      </c>
      <c r="T2080">
        <v>5.246531218290329E-3</v>
      </c>
      <c r="U2080" t="s">
        <v>18</v>
      </c>
      <c r="V2080" t="s">
        <v>84</v>
      </c>
      <c r="W2080">
        <v>71.55963134765625</v>
      </c>
    </row>
    <row r="2081" spans="1:23" x14ac:dyDescent="0.25">
      <c r="A2081" s="48" t="str">
        <f t="shared" si="32"/>
        <v>42186Greater Bay AreaN/A_8SmartAC-onlySingle</v>
      </c>
      <c r="B2081" t="s">
        <v>10</v>
      </c>
      <c r="C2081" s="35">
        <v>42186</v>
      </c>
      <c r="D2081">
        <v>8</v>
      </c>
      <c r="E2081" t="s">
        <v>32</v>
      </c>
      <c r="F2081">
        <v>0.74220446014871488</v>
      </c>
      <c r="G2081">
        <v>0.71295411945038112</v>
      </c>
      <c r="H2081">
        <v>29390</v>
      </c>
      <c r="I2081">
        <v>0.75425048077631007</v>
      </c>
      <c r="J2081">
        <v>0.73210537409530985</v>
      </c>
      <c r="K2081">
        <v>3253</v>
      </c>
      <c r="L2081">
        <v>-1.2046020478010178E-2</v>
      </c>
      <c r="M2081">
        <v>-1.623005747795105</v>
      </c>
      <c r="N2081">
        <v>32643</v>
      </c>
      <c r="O2081">
        <v>1.3492939993739128E-2</v>
      </c>
      <c r="P2081">
        <v>-2.9338572174310684E-2</v>
      </c>
      <c r="Q2081">
        <v>-2.1148087456822395E-2</v>
      </c>
      <c r="R2081">
        <v>-1.2046020478010178E-2</v>
      </c>
      <c r="S2081">
        <v>-2.9450324364006519E-3</v>
      </c>
      <c r="T2081">
        <v>5.246531218290329E-3</v>
      </c>
      <c r="U2081" t="s">
        <v>102</v>
      </c>
      <c r="V2081" t="s">
        <v>84</v>
      </c>
      <c r="W2081">
        <v>71.55963134765625</v>
      </c>
    </row>
    <row r="2082" spans="1:23" x14ac:dyDescent="0.25">
      <c r="A2082" s="48" t="str">
        <f t="shared" si="32"/>
        <v>42186Greater Bay AreaN/A_9AllSingle</v>
      </c>
      <c r="B2082" t="s">
        <v>10</v>
      </c>
      <c r="C2082" s="35">
        <v>42186</v>
      </c>
      <c r="D2082">
        <v>9</v>
      </c>
      <c r="E2082" t="s">
        <v>32</v>
      </c>
      <c r="F2082">
        <v>0.73169632837929499</v>
      </c>
      <c r="G2082">
        <v>0.83839590538720332</v>
      </c>
      <c r="H2082">
        <v>29390</v>
      </c>
      <c r="I2082">
        <v>0.76352927144034355</v>
      </c>
      <c r="J2082">
        <v>0.88997643386807435</v>
      </c>
      <c r="K2082">
        <v>3253</v>
      </c>
      <c r="L2082">
        <v>-3.1832944601774216E-2</v>
      </c>
      <c r="M2082">
        <v>-4.3505673408508301</v>
      </c>
      <c r="N2082">
        <v>32643</v>
      </c>
      <c r="O2082">
        <v>1.6352429986000061E-2</v>
      </c>
      <c r="P2082">
        <v>-5.2790217101573944E-2</v>
      </c>
      <c r="Q2082">
        <v>-4.2863965034484863E-2</v>
      </c>
      <c r="R2082">
        <v>-3.1832944601774216E-2</v>
      </c>
      <c r="S2082">
        <v>-2.0803229883313179E-2</v>
      </c>
      <c r="T2082">
        <v>-1.0875670239329338E-2</v>
      </c>
      <c r="U2082" t="s">
        <v>18</v>
      </c>
      <c r="V2082" t="s">
        <v>84</v>
      </c>
      <c r="W2082">
        <v>77.798606872558594</v>
      </c>
    </row>
    <row r="2083" spans="1:23" x14ac:dyDescent="0.25">
      <c r="A2083" s="48" t="str">
        <f t="shared" si="32"/>
        <v>42186Greater Bay AreaN/A_9SmartAC-onlySingle</v>
      </c>
      <c r="B2083" t="s">
        <v>10</v>
      </c>
      <c r="C2083" s="35">
        <v>42186</v>
      </c>
      <c r="D2083">
        <v>9</v>
      </c>
      <c r="E2083" t="s">
        <v>32</v>
      </c>
      <c r="F2083">
        <v>0.73169632837929499</v>
      </c>
      <c r="G2083">
        <v>0.83839590538720332</v>
      </c>
      <c r="H2083">
        <v>29390</v>
      </c>
      <c r="I2083">
        <v>0.76352927144034355</v>
      </c>
      <c r="J2083">
        <v>0.88997643386807435</v>
      </c>
      <c r="K2083">
        <v>3253</v>
      </c>
      <c r="L2083">
        <v>-3.1832944601774216E-2</v>
      </c>
      <c r="M2083">
        <v>-4.3505673408508301</v>
      </c>
      <c r="N2083">
        <v>32643</v>
      </c>
      <c r="O2083">
        <v>1.6352429986000061E-2</v>
      </c>
      <c r="P2083">
        <v>-5.2790217101573944E-2</v>
      </c>
      <c r="Q2083">
        <v>-4.2863965034484863E-2</v>
      </c>
      <c r="R2083">
        <v>-3.1832944601774216E-2</v>
      </c>
      <c r="S2083">
        <v>-2.0803229883313179E-2</v>
      </c>
      <c r="T2083">
        <v>-1.0875670239329338E-2</v>
      </c>
      <c r="U2083" t="s">
        <v>102</v>
      </c>
      <c r="V2083" t="s">
        <v>84</v>
      </c>
      <c r="W2083">
        <v>77.798606872558594</v>
      </c>
    </row>
    <row r="2084" spans="1:23" x14ac:dyDescent="0.25">
      <c r="A2084" s="48" t="str">
        <f t="shared" si="32"/>
        <v>42186Greater Bay AreaN/A_10AllSingle</v>
      </c>
      <c r="B2084" t="s">
        <v>10</v>
      </c>
      <c r="C2084" s="35">
        <v>42186</v>
      </c>
      <c r="D2084">
        <v>10</v>
      </c>
      <c r="E2084" t="s">
        <v>32</v>
      </c>
      <c r="F2084">
        <v>0.75874187863984022</v>
      </c>
      <c r="G2084">
        <v>1.0576909655374274</v>
      </c>
      <c r="H2084">
        <v>29390</v>
      </c>
      <c r="I2084">
        <v>0.78050657353880182</v>
      </c>
      <c r="J2084">
        <v>1.0891649452816978</v>
      </c>
      <c r="K2084">
        <v>3253</v>
      </c>
      <c r="L2084">
        <v>-2.1764695644378662E-2</v>
      </c>
      <c r="M2084">
        <v>-2.8685243129730225</v>
      </c>
      <c r="N2084">
        <v>32643</v>
      </c>
      <c r="O2084">
        <v>2.0068308338522911E-2</v>
      </c>
      <c r="P2084">
        <v>-4.7484241425991058E-2</v>
      </c>
      <c r="Q2084">
        <v>-3.5302374511957169E-2</v>
      </c>
      <c r="R2084">
        <v>-2.1764695644378662E-2</v>
      </c>
      <c r="S2084">
        <v>-8.2286214455962181E-3</v>
      </c>
      <c r="T2084">
        <v>3.9548482745885849E-3</v>
      </c>
      <c r="U2084" t="s">
        <v>18</v>
      </c>
      <c r="V2084" t="s">
        <v>84</v>
      </c>
      <c r="W2084">
        <v>83.899185180664063</v>
      </c>
    </row>
    <row r="2085" spans="1:23" x14ac:dyDescent="0.25">
      <c r="A2085" s="48" t="str">
        <f t="shared" si="32"/>
        <v>42186Greater Bay AreaN/A_10SmartAC-onlySingle</v>
      </c>
      <c r="B2085" t="s">
        <v>10</v>
      </c>
      <c r="C2085" s="35">
        <v>42186</v>
      </c>
      <c r="D2085">
        <v>10</v>
      </c>
      <c r="E2085" t="s">
        <v>32</v>
      </c>
      <c r="F2085">
        <v>0.75874187863984022</v>
      </c>
      <c r="G2085">
        <v>1.0576909655374274</v>
      </c>
      <c r="H2085">
        <v>29390</v>
      </c>
      <c r="I2085">
        <v>0.78050657353880182</v>
      </c>
      <c r="J2085">
        <v>1.0891649452816978</v>
      </c>
      <c r="K2085">
        <v>3253</v>
      </c>
      <c r="L2085">
        <v>-2.1764695644378662E-2</v>
      </c>
      <c r="M2085">
        <v>-2.8685243129730225</v>
      </c>
      <c r="N2085">
        <v>32643</v>
      </c>
      <c r="O2085">
        <v>2.0068308338522911E-2</v>
      </c>
      <c r="P2085">
        <v>-4.7484241425991058E-2</v>
      </c>
      <c r="Q2085">
        <v>-3.5302374511957169E-2</v>
      </c>
      <c r="R2085">
        <v>-2.1764695644378662E-2</v>
      </c>
      <c r="S2085">
        <v>-8.2286214455962181E-3</v>
      </c>
      <c r="T2085">
        <v>3.9548482745885849E-3</v>
      </c>
      <c r="U2085" t="s">
        <v>102</v>
      </c>
      <c r="V2085" t="s">
        <v>84</v>
      </c>
      <c r="W2085">
        <v>83.899185180664063</v>
      </c>
    </row>
    <row r="2086" spans="1:23" x14ac:dyDescent="0.25">
      <c r="A2086" s="48" t="str">
        <f t="shared" si="32"/>
        <v>42186Greater Bay AreaN/A_11AllSingle</v>
      </c>
      <c r="B2086" t="s">
        <v>10</v>
      </c>
      <c r="C2086" s="35">
        <v>42186</v>
      </c>
      <c r="D2086">
        <v>11</v>
      </c>
      <c r="E2086" t="s">
        <v>32</v>
      </c>
      <c r="F2086">
        <v>0.83572714080197563</v>
      </c>
      <c r="G2086">
        <v>1.3410954316080277</v>
      </c>
      <c r="H2086">
        <v>29390</v>
      </c>
      <c r="I2086">
        <v>0.84165119396783195</v>
      </c>
      <c r="J2086">
        <v>1.33008893870039</v>
      </c>
      <c r="K2086">
        <v>3253</v>
      </c>
      <c r="L2086">
        <v>-5.9240530245006084E-3</v>
      </c>
      <c r="M2086">
        <v>-0.70885014533996582</v>
      </c>
      <c r="N2086">
        <v>32643</v>
      </c>
      <c r="O2086">
        <v>2.4597626179456711E-2</v>
      </c>
      <c r="P2086">
        <v>-3.7448368966579437E-2</v>
      </c>
      <c r="Q2086">
        <v>-2.2517120465636253E-2</v>
      </c>
      <c r="R2086">
        <v>-5.9240530245006084E-3</v>
      </c>
      <c r="S2086">
        <v>1.0667045600712299E-2</v>
      </c>
      <c r="T2086">
        <v>2.5600263848900795E-2</v>
      </c>
      <c r="U2086" t="s">
        <v>18</v>
      </c>
      <c r="V2086" t="s">
        <v>84</v>
      </c>
      <c r="W2086">
        <v>88.337013244628906</v>
      </c>
    </row>
    <row r="2087" spans="1:23" x14ac:dyDescent="0.25">
      <c r="A2087" s="48" t="str">
        <f t="shared" si="32"/>
        <v>42186Greater Bay AreaN/A_11SmartAC-onlySingle</v>
      </c>
      <c r="B2087" t="s">
        <v>10</v>
      </c>
      <c r="C2087" s="35">
        <v>42186</v>
      </c>
      <c r="D2087">
        <v>11</v>
      </c>
      <c r="E2087" t="s">
        <v>32</v>
      </c>
      <c r="F2087">
        <v>0.83572714080197563</v>
      </c>
      <c r="G2087">
        <v>1.3410954316080277</v>
      </c>
      <c r="H2087">
        <v>29390</v>
      </c>
      <c r="I2087">
        <v>0.84165119396783195</v>
      </c>
      <c r="J2087">
        <v>1.33008893870039</v>
      </c>
      <c r="K2087">
        <v>3253</v>
      </c>
      <c r="L2087">
        <v>-5.9240530245006084E-3</v>
      </c>
      <c r="M2087">
        <v>-0.70885014533996582</v>
      </c>
      <c r="N2087">
        <v>32643</v>
      </c>
      <c r="O2087">
        <v>2.4597626179456711E-2</v>
      </c>
      <c r="P2087">
        <v>-3.7448368966579437E-2</v>
      </c>
      <c r="Q2087">
        <v>-2.2517120465636253E-2</v>
      </c>
      <c r="R2087">
        <v>-5.9240530245006084E-3</v>
      </c>
      <c r="S2087">
        <v>1.0667045600712299E-2</v>
      </c>
      <c r="T2087">
        <v>2.5600263848900795E-2</v>
      </c>
      <c r="U2087" t="s">
        <v>102</v>
      </c>
      <c r="V2087" t="s">
        <v>84</v>
      </c>
      <c r="W2087">
        <v>88.337013244628906</v>
      </c>
    </row>
    <row r="2088" spans="1:23" x14ac:dyDescent="0.25">
      <c r="A2088" s="48" t="str">
        <f t="shared" si="32"/>
        <v>42186Greater Bay AreaN/A_12AllSingle</v>
      </c>
      <c r="B2088" t="s">
        <v>10</v>
      </c>
      <c r="C2088" s="35">
        <v>42186</v>
      </c>
      <c r="D2088">
        <v>12</v>
      </c>
      <c r="E2088" t="s">
        <v>32</v>
      </c>
      <c r="F2088">
        <v>1.0450780322780715</v>
      </c>
      <c r="G2088">
        <v>1.6005024093247753</v>
      </c>
      <c r="H2088">
        <v>29390</v>
      </c>
      <c r="I2088">
        <v>1.0496581085729566</v>
      </c>
      <c r="J2088">
        <v>1.5457168078716952</v>
      </c>
      <c r="K2088">
        <v>3253</v>
      </c>
      <c r="L2088">
        <v>-4.5800763182342052E-3</v>
      </c>
      <c r="M2088">
        <v>-0.43825209140777588</v>
      </c>
      <c r="N2088">
        <v>32643</v>
      </c>
      <c r="O2088">
        <v>2.8664125129580498E-2</v>
      </c>
      <c r="P2088">
        <v>-4.1316017508506775E-2</v>
      </c>
      <c r="Q2088">
        <v>-2.3916322737932205E-2</v>
      </c>
      <c r="R2088">
        <v>-4.5800763182342052E-3</v>
      </c>
      <c r="S2088">
        <v>1.4753876253962517E-2</v>
      </c>
      <c r="T2088">
        <v>3.2155867666006088E-2</v>
      </c>
      <c r="U2088" t="s">
        <v>18</v>
      </c>
      <c r="V2088" t="s">
        <v>84</v>
      </c>
      <c r="W2088">
        <v>89.057502746582031</v>
      </c>
    </row>
    <row r="2089" spans="1:23" x14ac:dyDescent="0.25">
      <c r="A2089" s="48" t="str">
        <f t="shared" si="32"/>
        <v>42186Greater Bay AreaN/A_12SmartAC-onlySingle</v>
      </c>
      <c r="B2089" t="s">
        <v>10</v>
      </c>
      <c r="C2089" s="35">
        <v>42186</v>
      </c>
      <c r="D2089">
        <v>12</v>
      </c>
      <c r="E2089" t="s">
        <v>32</v>
      </c>
      <c r="F2089">
        <v>1.0450780322780715</v>
      </c>
      <c r="G2089">
        <v>1.6005024093247753</v>
      </c>
      <c r="H2089">
        <v>29390</v>
      </c>
      <c r="I2089">
        <v>1.0496581085729566</v>
      </c>
      <c r="J2089">
        <v>1.5457168078716952</v>
      </c>
      <c r="K2089">
        <v>3253</v>
      </c>
      <c r="L2089">
        <v>-4.5800763182342052E-3</v>
      </c>
      <c r="M2089">
        <v>-0.43825209140777588</v>
      </c>
      <c r="N2089">
        <v>32643</v>
      </c>
      <c r="O2089">
        <v>2.8664125129580498E-2</v>
      </c>
      <c r="P2089">
        <v>-4.1316017508506775E-2</v>
      </c>
      <c r="Q2089">
        <v>-2.3916322737932205E-2</v>
      </c>
      <c r="R2089">
        <v>-4.5800763182342052E-3</v>
      </c>
      <c r="S2089">
        <v>1.4753876253962517E-2</v>
      </c>
      <c r="T2089">
        <v>3.2155867666006088E-2</v>
      </c>
      <c r="U2089" t="s">
        <v>102</v>
      </c>
      <c r="V2089" t="s">
        <v>84</v>
      </c>
      <c r="W2089">
        <v>89.057502746582031</v>
      </c>
    </row>
    <row r="2090" spans="1:23" x14ac:dyDescent="0.25">
      <c r="A2090" s="48" t="str">
        <f t="shared" si="32"/>
        <v>42186Greater Bay AreaN/A_13AllSingle</v>
      </c>
      <c r="B2090" t="s">
        <v>10</v>
      </c>
      <c r="C2090" s="35">
        <v>42186</v>
      </c>
      <c r="D2090">
        <v>13</v>
      </c>
      <c r="E2090" t="s">
        <v>32</v>
      </c>
      <c r="F2090">
        <v>1.321965776510039</v>
      </c>
      <c r="G2090">
        <v>1.7940037605575749</v>
      </c>
      <c r="H2090">
        <v>29390</v>
      </c>
      <c r="I2090">
        <v>1.3457793178981257</v>
      </c>
      <c r="J2090">
        <v>1.7206604535445926</v>
      </c>
      <c r="K2090">
        <v>3253</v>
      </c>
      <c r="L2090">
        <v>-2.3813541978597641E-2</v>
      </c>
      <c r="M2090">
        <v>-1.8013734817504883</v>
      </c>
      <c r="N2090">
        <v>32643</v>
      </c>
      <c r="O2090">
        <v>3.1931869685649872E-2</v>
      </c>
      <c r="P2090">
        <v>-6.4737424254417419E-2</v>
      </c>
      <c r="Q2090">
        <v>-4.5354142785072327E-2</v>
      </c>
      <c r="R2090">
        <v>-2.3813541978597641E-2</v>
      </c>
      <c r="S2090">
        <v>-2.2754957899451256E-3</v>
      </c>
      <c r="T2090">
        <v>1.7110342159867287E-2</v>
      </c>
      <c r="U2090" t="s">
        <v>18</v>
      </c>
      <c r="V2090" t="s">
        <v>84</v>
      </c>
      <c r="W2090">
        <v>89.924850463867188</v>
      </c>
    </row>
    <row r="2091" spans="1:23" x14ac:dyDescent="0.25">
      <c r="A2091" s="48" t="str">
        <f t="shared" si="32"/>
        <v>42186Greater Bay AreaN/A_13SmartAC-onlySingle</v>
      </c>
      <c r="B2091" t="s">
        <v>10</v>
      </c>
      <c r="C2091" s="35">
        <v>42186</v>
      </c>
      <c r="D2091">
        <v>13</v>
      </c>
      <c r="E2091" t="s">
        <v>32</v>
      </c>
      <c r="F2091">
        <v>1.321965776510039</v>
      </c>
      <c r="G2091">
        <v>1.7940037605575749</v>
      </c>
      <c r="H2091">
        <v>29390</v>
      </c>
      <c r="I2091">
        <v>1.3457793178981257</v>
      </c>
      <c r="J2091">
        <v>1.7206604535445926</v>
      </c>
      <c r="K2091">
        <v>3253</v>
      </c>
      <c r="L2091">
        <v>-2.3813541978597641E-2</v>
      </c>
      <c r="M2091">
        <v>-1.8013734817504883</v>
      </c>
      <c r="N2091">
        <v>32643</v>
      </c>
      <c r="O2091">
        <v>3.1931869685649872E-2</v>
      </c>
      <c r="P2091">
        <v>-6.4737424254417419E-2</v>
      </c>
      <c r="Q2091">
        <v>-4.5354142785072327E-2</v>
      </c>
      <c r="R2091">
        <v>-2.3813541978597641E-2</v>
      </c>
      <c r="S2091">
        <v>-2.2754957899451256E-3</v>
      </c>
      <c r="T2091">
        <v>1.7110342159867287E-2</v>
      </c>
      <c r="U2091" t="s">
        <v>102</v>
      </c>
      <c r="V2091" t="s">
        <v>84</v>
      </c>
      <c r="W2091">
        <v>89.924850463867188</v>
      </c>
    </row>
    <row r="2092" spans="1:23" x14ac:dyDescent="0.25">
      <c r="A2092" s="48" t="str">
        <f t="shared" si="32"/>
        <v>42186Greater Bay AreaN/A_14AllSingle</v>
      </c>
      <c r="B2092" t="s">
        <v>10</v>
      </c>
      <c r="C2092" s="35">
        <v>42186</v>
      </c>
      <c r="D2092">
        <v>14</v>
      </c>
      <c r="E2092" t="s">
        <v>32</v>
      </c>
      <c r="F2092">
        <v>1.6254760473033587</v>
      </c>
      <c r="G2092">
        <v>1.9032382156028447</v>
      </c>
      <c r="H2092">
        <v>29390</v>
      </c>
      <c r="I2092">
        <v>1.677564651371942</v>
      </c>
      <c r="J2092">
        <v>1.8779810869981186</v>
      </c>
      <c r="K2092">
        <v>3253</v>
      </c>
      <c r="L2092">
        <v>-5.2088603377342224E-2</v>
      </c>
      <c r="M2092">
        <v>-3.2045137882232666</v>
      </c>
      <c r="N2092">
        <v>32643</v>
      </c>
      <c r="O2092">
        <v>3.4747984260320663E-2</v>
      </c>
      <c r="P2092">
        <v>-9.6621617674827576E-2</v>
      </c>
      <c r="Q2092">
        <v>-7.5528897345066071E-2</v>
      </c>
      <c r="R2092">
        <v>-5.2088603377342224E-2</v>
      </c>
      <c r="S2092">
        <v>-2.865108847618103E-2</v>
      </c>
      <c r="T2092">
        <v>-7.555586751550436E-3</v>
      </c>
      <c r="U2092" t="s">
        <v>18</v>
      </c>
      <c r="V2092" t="s">
        <v>84</v>
      </c>
      <c r="W2092">
        <v>90.689064025878906</v>
      </c>
    </row>
    <row r="2093" spans="1:23" x14ac:dyDescent="0.25">
      <c r="A2093" s="48" t="str">
        <f t="shared" si="32"/>
        <v>42186Greater Bay AreaN/A_14SmartAC-onlySingle</v>
      </c>
      <c r="B2093" t="s">
        <v>10</v>
      </c>
      <c r="C2093" s="35">
        <v>42186</v>
      </c>
      <c r="D2093">
        <v>14</v>
      </c>
      <c r="E2093" t="s">
        <v>32</v>
      </c>
      <c r="F2093">
        <v>1.6254760473033587</v>
      </c>
      <c r="G2093">
        <v>1.9032382156028447</v>
      </c>
      <c r="H2093">
        <v>29390</v>
      </c>
      <c r="I2093">
        <v>1.677564651371942</v>
      </c>
      <c r="J2093">
        <v>1.8779810869981186</v>
      </c>
      <c r="K2093">
        <v>3253</v>
      </c>
      <c r="L2093">
        <v>-5.2088603377342224E-2</v>
      </c>
      <c r="M2093">
        <v>-3.2045137882232666</v>
      </c>
      <c r="N2093">
        <v>32643</v>
      </c>
      <c r="O2093">
        <v>3.4747984260320663E-2</v>
      </c>
      <c r="P2093">
        <v>-9.6621617674827576E-2</v>
      </c>
      <c r="Q2093">
        <v>-7.5528897345066071E-2</v>
      </c>
      <c r="R2093">
        <v>-5.2088603377342224E-2</v>
      </c>
      <c r="S2093">
        <v>-2.865108847618103E-2</v>
      </c>
      <c r="T2093">
        <v>-7.555586751550436E-3</v>
      </c>
      <c r="U2093" t="s">
        <v>102</v>
      </c>
      <c r="V2093" t="s">
        <v>84</v>
      </c>
      <c r="W2093">
        <v>90.689064025878906</v>
      </c>
    </row>
    <row r="2094" spans="1:23" x14ac:dyDescent="0.25">
      <c r="A2094" s="48" t="str">
        <f t="shared" si="32"/>
        <v>42186Greater Bay AreaN/A_15AllSingle</v>
      </c>
      <c r="B2094" t="s">
        <v>10</v>
      </c>
      <c r="C2094" s="35">
        <v>42186</v>
      </c>
      <c r="D2094">
        <v>15</v>
      </c>
      <c r="E2094" t="s">
        <v>32</v>
      </c>
      <c r="F2094">
        <v>1.8229299073130671</v>
      </c>
      <c r="G2094">
        <v>1.9418648900222193</v>
      </c>
      <c r="H2094">
        <v>29390</v>
      </c>
      <c r="I2094">
        <v>1.8492023257265957</v>
      </c>
      <c r="J2094">
        <v>1.9215437066236669</v>
      </c>
      <c r="K2094">
        <v>3253</v>
      </c>
      <c r="L2094">
        <v>-2.6272417977452278E-2</v>
      </c>
      <c r="M2094">
        <v>-1.4412193298339844</v>
      </c>
      <c r="N2094">
        <v>32643</v>
      </c>
      <c r="O2094">
        <v>3.5543739795684814E-2</v>
      </c>
      <c r="P2094">
        <v>-7.1825273334980011E-2</v>
      </c>
      <c r="Q2094">
        <v>-5.0249513238668442E-2</v>
      </c>
      <c r="R2094">
        <v>-2.6272417977452278E-2</v>
      </c>
      <c r="S2094">
        <v>-2.2981655783951283E-3</v>
      </c>
      <c r="T2094">
        <v>1.9280439242720604E-2</v>
      </c>
      <c r="U2094" t="s">
        <v>18</v>
      </c>
      <c r="V2094" t="s">
        <v>84</v>
      </c>
      <c r="W2094">
        <v>91.394386291503906</v>
      </c>
    </row>
    <row r="2095" spans="1:23" x14ac:dyDescent="0.25">
      <c r="A2095" s="48" t="str">
        <f t="shared" si="32"/>
        <v>42186Greater Bay AreaN/A_15SmartAC-onlySingle</v>
      </c>
      <c r="B2095" t="s">
        <v>10</v>
      </c>
      <c r="C2095" s="35">
        <v>42186</v>
      </c>
      <c r="D2095">
        <v>15</v>
      </c>
      <c r="E2095" t="s">
        <v>32</v>
      </c>
      <c r="F2095">
        <v>1.8229299073130671</v>
      </c>
      <c r="G2095">
        <v>1.9418648900222193</v>
      </c>
      <c r="H2095">
        <v>29390</v>
      </c>
      <c r="I2095">
        <v>1.8492023257265957</v>
      </c>
      <c r="J2095">
        <v>1.9215437066236669</v>
      </c>
      <c r="K2095">
        <v>3253</v>
      </c>
      <c r="L2095">
        <v>-2.6272417977452278E-2</v>
      </c>
      <c r="M2095">
        <v>-1.4412193298339844</v>
      </c>
      <c r="N2095">
        <v>32643</v>
      </c>
      <c r="O2095">
        <v>3.5543739795684814E-2</v>
      </c>
      <c r="P2095">
        <v>-7.1825273334980011E-2</v>
      </c>
      <c r="Q2095">
        <v>-5.0249513238668442E-2</v>
      </c>
      <c r="R2095">
        <v>-2.6272417977452278E-2</v>
      </c>
      <c r="S2095">
        <v>-2.2981655783951283E-3</v>
      </c>
      <c r="T2095">
        <v>1.9280439242720604E-2</v>
      </c>
      <c r="U2095" t="s">
        <v>102</v>
      </c>
      <c r="V2095" t="s">
        <v>84</v>
      </c>
      <c r="W2095">
        <v>91.394386291503906</v>
      </c>
    </row>
    <row r="2096" spans="1:23" x14ac:dyDescent="0.25">
      <c r="A2096" s="48" t="str">
        <f t="shared" si="32"/>
        <v>42186Greater Bay AreaN/A_16AllSingle</v>
      </c>
      <c r="B2096" t="s">
        <v>10</v>
      </c>
      <c r="C2096" s="35">
        <v>42186</v>
      </c>
      <c r="D2096">
        <v>16</v>
      </c>
      <c r="E2096" t="s">
        <v>32</v>
      </c>
      <c r="F2096">
        <v>2.0074689232711647</v>
      </c>
      <c r="G2096">
        <v>1.970646080194149</v>
      </c>
      <c r="H2096">
        <v>29390</v>
      </c>
      <c r="I2096">
        <v>1.8602503563910309</v>
      </c>
      <c r="J2096">
        <v>1.8111465364091404</v>
      </c>
      <c r="K2096">
        <v>3253</v>
      </c>
      <c r="L2096">
        <v>0.14721857011318207</v>
      </c>
      <c r="M2096">
        <v>7.3335413932800293</v>
      </c>
      <c r="N2096">
        <v>32643</v>
      </c>
      <c r="O2096">
        <v>3.3771473914384842E-2</v>
      </c>
      <c r="P2096">
        <v>0.1039370521903038</v>
      </c>
      <c r="Q2096">
        <v>0.12443701177835464</v>
      </c>
      <c r="R2096">
        <v>0.14721857011318207</v>
      </c>
      <c r="S2096">
        <v>0.16999742388725281</v>
      </c>
      <c r="T2096">
        <v>0.19050009548664093</v>
      </c>
      <c r="U2096" t="s">
        <v>18</v>
      </c>
      <c r="V2096" t="s">
        <v>84</v>
      </c>
      <c r="W2096">
        <v>91.252761840820313</v>
      </c>
    </row>
    <row r="2097" spans="1:23" x14ac:dyDescent="0.25">
      <c r="A2097" s="48" t="str">
        <f t="shared" si="32"/>
        <v>42186Greater Bay AreaN/A_16SmartAC-onlySingle</v>
      </c>
      <c r="B2097" t="s">
        <v>10</v>
      </c>
      <c r="C2097" s="35">
        <v>42186</v>
      </c>
      <c r="D2097">
        <v>16</v>
      </c>
      <c r="E2097" t="s">
        <v>32</v>
      </c>
      <c r="F2097">
        <v>2.0074689232711647</v>
      </c>
      <c r="G2097">
        <v>1.970646080194149</v>
      </c>
      <c r="H2097">
        <v>29390</v>
      </c>
      <c r="I2097">
        <v>1.8602503563910309</v>
      </c>
      <c r="J2097">
        <v>1.8111465364091404</v>
      </c>
      <c r="K2097">
        <v>3253</v>
      </c>
      <c r="L2097">
        <v>0.14721857011318207</v>
      </c>
      <c r="M2097">
        <v>7.3335413932800293</v>
      </c>
      <c r="N2097">
        <v>32643</v>
      </c>
      <c r="O2097">
        <v>3.3771473914384842E-2</v>
      </c>
      <c r="P2097">
        <v>0.1039370521903038</v>
      </c>
      <c r="Q2097">
        <v>0.12443701177835464</v>
      </c>
      <c r="R2097">
        <v>0.14721857011318207</v>
      </c>
      <c r="S2097">
        <v>0.16999742388725281</v>
      </c>
      <c r="T2097">
        <v>0.19050009548664093</v>
      </c>
      <c r="U2097" t="s">
        <v>102</v>
      </c>
      <c r="V2097" t="s">
        <v>84</v>
      </c>
      <c r="W2097">
        <v>91.252761840820313</v>
      </c>
    </row>
    <row r="2098" spans="1:23" x14ac:dyDescent="0.25">
      <c r="A2098" s="48" t="str">
        <f t="shared" si="32"/>
        <v>42186Greater Bay AreaN/A_17AllSingle</v>
      </c>
      <c r="B2098" t="s">
        <v>10</v>
      </c>
      <c r="C2098" s="35">
        <v>42186</v>
      </c>
      <c r="D2098">
        <v>17</v>
      </c>
      <c r="E2098" t="s">
        <v>32</v>
      </c>
      <c r="F2098">
        <v>2.1985305693191917</v>
      </c>
      <c r="G2098">
        <v>1.9723285603507916</v>
      </c>
      <c r="H2098">
        <v>29390</v>
      </c>
      <c r="I2098">
        <v>1.7493679687477386</v>
      </c>
      <c r="J2098">
        <v>1.5453382332051928</v>
      </c>
      <c r="K2098">
        <v>3253</v>
      </c>
      <c r="L2098">
        <v>0.44916260242462158</v>
      </c>
      <c r="M2098">
        <v>20.43012809753418</v>
      </c>
      <c r="N2098">
        <v>32643</v>
      </c>
      <c r="O2098">
        <v>2.9435928910970688E-2</v>
      </c>
      <c r="P2098">
        <v>0.4114375114440918</v>
      </c>
      <c r="Q2098">
        <v>0.42930570244789124</v>
      </c>
      <c r="R2098">
        <v>0.44916260242462158</v>
      </c>
      <c r="S2098">
        <v>0.4690171480178833</v>
      </c>
      <c r="T2098">
        <v>0.48688769340515137</v>
      </c>
      <c r="U2098" t="s">
        <v>18</v>
      </c>
      <c r="V2098" t="s">
        <v>84</v>
      </c>
      <c r="W2098">
        <v>88.72784423828125</v>
      </c>
    </row>
    <row r="2099" spans="1:23" x14ac:dyDescent="0.25">
      <c r="A2099" s="48" t="str">
        <f t="shared" si="32"/>
        <v>42186Greater Bay AreaN/A_17SmartAC-onlySingle</v>
      </c>
      <c r="B2099" t="s">
        <v>10</v>
      </c>
      <c r="C2099" s="35">
        <v>42186</v>
      </c>
      <c r="D2099">
        <v>17</v>
      </c>
      <c r="E2099" t="s">
        <v>32</v>
      </c>
      <c r="F2099">
        <v>2.1985305693191917</v>
      </c>
      <c r="G2099">
        <v>1.9723285603507916</v>
      </c>
      <c r="H2099">
        <v>29390</v>
      </c>
      <c r="I2099">
        <v>1.7493679687477386</v>
      </c>
      <c r="J2099">
        <v>1.5453382332051928</v>
      </c>
      <c r="K2099">
        <v>3253</v>
      </c>
      <c r="L2099">
        <v>0.44916260242462158</v>
      </c>
      <c r="M2099">
        <v>20.43012809753418</v>
      </c>
      <c r="N2099">
        <v>32643</v>
      </c>
      <c r="O2099">
        <v>2.9435928910970688E-2</v>
      </c>
      <c r="P2099">
        <v>0.4114375114440918</v>
      </c>
      <c r="Q2099">
        <v>0.42930570244789124</v>
      </c>
      <c r="R2099">
        <v>0.44916260242462158</v>
      </c>
      <c r="S2099">
        <v>0.4690171480178833</v>
      </c>
      <c r="T2099">
        <v>0.48688769340515137</v>
      </c>
      <c r="U2099" t="s">
        <v>102</v>
      </c>
      <c r="V2099" t="s">
        <v>84</v>
      </c>
      <c r="W2099">
        <v>88.72784423828125</v>
      </c>
    </row>
    <row r="2100" spans="1:23" x14ac:dyDescent="0.25">
      <c r="A2100" s="48" t="str">
        <f t="shared" si="32"/>
        <v>42186Greater Bay AreaN/A_18AllSingle</v>
      </c>
      <c r="B2100" t="s">
        <v>10</v>
      </c>
      <c r="C2100" s="35">
        <v>42186</v>
      </c>
      <c r="D2100">
        <v>18</v>
      </c>
      <c r="E2100" t="s">
        <v>32</v>
      </c>
      <c r="F2100">
        <v>2.2801084369388072</v>
      </c>
      <c r="G2100">
        <v>1.9047668608630575</v>
      </c>
      <c r="H2100">
        <v>29390</v>
      </c>
      <c r="I2100">
        <v>1.8560348216738038</v>
      </c>
      <c r="J2100">
        <v>1.4811113496122137</v>
      </c>
      <c r="K2100">
        <v>3253</v>
      </c>
      <c r="L2100">
        <v>0.42407360672950745</v>
      </c>
      <c r="M2100">
        <v>18.598834991455078</v>
      </c>
      <c r="N2100">
        <v>32643</v>
      </c>
      <c r="O2100">
        <v>2.8245482593774796E-2</v>
      </c>
      <c r="P2100">
        <v>0.38787418603897095</v>
      </c>
      <c r="Q2100">
        <v>0.40501976013183594</v>
      </c>
      <c r="R2100">
        <v>0.42407360672950745</v>
      </c>
      <c r="S2100">
        <v>0.44312518835067749</v>
      </c>
      <c r="T2100">
        <v>0.46027302742004395</v>
      </c>
      <c r="U2100" t="s">
        <v>18</v>
      </c>
      <c r="V2100" t="s">
        <v>84</v>
      </c>
      <c r="W2100">
        <v>85.759033203125</v>
      </c>
    </row>
    <row r="2101" spans="1:23" x14ac:dyDescent="0.25">
      <c r="A2101" s="48" t="str">
        <f t="shared" si="32"/>
        <v>42186Greater Bay AreaN/A_18SmartAC-onlySingle</v>
      </c>
      <c r="B2101" t="s">
        <v>10</v>
      </c>
      <c r="C2101" s="35">
        <v>42186</v>
      </c>
      <c r="D2101">
        <v>18</v>
      </c>
      <c r="E2101" t="s">
        <v>32</v>
      </c>
      <c r="F2101">
        <v>2.2801084369388072</v>
      </c>
      <c r="G2101">
        <v>1.9047668608630575</v>
      </c>
      <c r="H2101">
        <v>29390</v>
      </c>
      <c r="I2101">
        <v>1.8560348216738038</v>
      </c>
      <c r="J2101">
        <v>1.4811113496122137</v>
      </c>
      <c r="K2101">
        <v>3253</v>
      </c>
      <c r="L2101">
        <v>0.42407360672950745</v>
      </c>
      <c r="M2101">
        <v>18.598834991455078</v>
      </c>
      <c r="N2101">
        <v>32643</v>
      </c>
      <c r="O2101">
        <v>2.8245482593774796E-2</v>
      </c>
      <c r="P2101">
        <v>0.38787418603897095</v>
      </c>
      <c r="Q2101">
        <v>0.40501976013183594</v>
      </c>
      <c r="R2101">
        <v>0.42407360672950745</v>
      </c>
      <c r="S2101">
        <v>0.44312518835067749</v>
      </c>
      <c r="T2101">
        <v>0.46027302742004395</v>
      </c>
      <c r="U2101" t="s">
        <v>102</v>
      </c>
      <c r="V2101" t="s">
        <v>84</v>
      </c>
      <c r="W2101">
        <v>85.759033203125</v>
      </c>
    </row>
    <row r="2102" spans="1:23" x14ac:dyDescent="0.25">
      <c r="A2102" s="48" t="str">
        <f t="shared" si="32"/>
        <v>42186Greater Bay AreaN/A_19AllSingle</v>
      </c>
      <c r="B2102" t="s">
        <v>10</v>
      </c>
      <c r="C2102" s="35">
        <v>42186</v>
      </c>
      <c r="D2102">
        <v>19</v>
      </c>
      <c r="E2102" t="s">
        <v>32</v>
      </c>
      <c r="F2102">
        <v>2.1694546624312552</v>
      </c>
      <c r="G2102">
        <v>1.8091344732308559</v>
      </c>
      <c r="H2102">
        <v>29390</v>
      </c>
      <c r="I2102">
        <v>1.8402779223131756</v>
      </c>
      <c r="J2102">
        <v>1.436529162228726</v>
      </c>
      <c r="K2102">
        <v>3253</v>
      </c>
      <c r="L2102">
        <v>0.32917675375938416</v>
      </c>
      <c r="M2102">
        <v>15.173248291015625</v>
      </c>
      <c r="N2102">
        <v>32643</v>
      </c>
      <c r="O2102">
        <v>2.7308177202939987E-2</v>
      </c>
      <c r="P2102">
        <v>0.29417860507965088</v>
      </c>
      <c r="Q2102">
        <v>0.31075519323348999</v>
      </c>
      <c r="R2102">
        <v>0.32917675375938416</v>
      </c>
      <c r="S2102">
        <v>0.34759610891342163</v>
      </c>
      <c r="T2102">
        <v>0.36417490243911743</v>
      </c>
      <c r="U2102" t="s">
        <v>18</v>
      </c>
      <c r="V2102" t="s">
        <v>84</v>
      </c>
      <c r="W2102">
        <v>82.102317810058594</v>
      </c>
    </row>
    <row r="2103" spans="1:23" x14ac:dyDescent="0.25">
      <c r="A2103" s="48" t="str">
        <f t="shared" si="32"/>
        <v>42186Greater Bay AreaN/A_19SmartAC-onlySingle</v>
      </c>
      <c r="B2103" t="s">
        <v>10</v>
      </c>
      <c r="C2103" s="35">
        <v>42186</v>
      </c>
      <c r="D2103">
        <v>19</v>
      </c>
      <c r="E2103" t="s">
        <v>32</v>
      </c>
      <c r="F2103">
        <v>2.1694546624312552</v>
      </c>
      <c r="G2103">
        <v>1.8091344732308559</v>
      </c>
      <c r="H2103">
        <v>29390</v>
      </c>
      <c r="I2103">
        <v>1.8402779223131756</v>
      </c>
      <c r="J2103">
        <v>1.436529162228726</v>
      </c>
      <c r="K2103">
        <v>3253</v>
      </c>
      <c r="L2103">
        <v>0.32917675375938416</v>
      </c>
      <c r="M2103">
        <v>15.173248291015625</v>
      </c>
      <c r="N2103">
        <v>32643</v>
      </c>
      <c r="O2103">
        <v>2.7308177202939987E-2</v>
      </c>
      <c r="P2103">
        <v>0.29417860507965088</v>
      </c>
      <c r="Q2103">
        <v>0.31075519323348999</v>
      </c>
      <c r="R2103">
        <v>0.32917675375938416</v>
      </c>
      <c r="S2103">
        <v>0.34759610891342163</v>
      </c>
      <c r="T2103">
        <v>0.36417490243911743</v>
      </c>
      <c r="U2103" t="s">
        <v>102</v>
      </c>
      <c r="V2103" t="s">
        <v>84</v>
      </c>
      <c r="W2103">
        <v>82.102317810058594</v>
      </c>
    </row>
    <row r="2104" spans="1:23" x14ac:dyDescent="0.25">
      <c r="A2104" s="48" t="str">
        <f t="shared" si="32"/>
        <v>42186Greater Bay AreaN/A_20AllSingle</v>
      </c>
      <c r="B2104" t="s">
        <v>10</v>
      </c>
      <c r="C2104" s="35">
        <v>42186</v>
      </c>
      <c r="D2104">
        <v>20</v>
      </c>
      <c r="E2104" t="s">
        <v>32</v>
      </c>
      <c r="F2104">
        <v>1.9977012272312509</v>
      </c>
      <c r="G2104">
        <v>1.7115886544664862</v>
      </c>
      <c r="H2104">
        <v>29390</v>
      </c>
      <c r="I2104">
        <v>2.2666103254117727</v>
      </c>
      <c r="J2104">
        <v>1.8933927599715914</v>
      </c>
      <c r="K2104">
        <v>3253</v>
      </c>
      <c r="L2104">
        <v>-0.26890909671783447</v>
      </c>
      <c r="M2104">
        <v>-13.46092700958252</v>
      </c>
      <c r="N2104">
        <v>32643</v>
      </c>
      <c r="O2104">
        <v>3.4665804356336594E-2</v>
      </c>
      <c r="P2104">
        <v>-0.31333678960800171</v>
      </c>
      <c r="Q2104">
        <v>-0.2922939658164978</v>
      </c>
      <c r="R2104">
        <v>-0.26890909671783447</v>
      </c>
      <c r="S2104">
        <v>-0.24552701413631439</v>
      </c>
      <c r="T2104">
        <v>-0.22448140382766724</v>
      </c>
      <c r="U2104" t="s">
        <v>18</v>
      </c>
      <c r="V2104" t="s">
        <v>84</v>
      </c>
      <c r="W2104">
        <v>80.422477722167969</v>
      </c>
    </row>
    <row r="2105" spans="1:23" x14ac:dyDescent="0.25">
      <c r="A2105" s="48" t="str">
        <f t="shared" si="32"/>
        <v>42186Greater Bay AreaN/A_20SmartAC-onlySingle</v>
      </c>
      <c r="B2105" t="s">
        <v>10</v>
      </c>
      <c r="C2105" s="35">
        <v>42186</v>
      </c>
      <c r="D2105">
        <v>20</v>
      </c>
      <c r="E2105" t="s">
        <v>32</v>
      </c>
      <c r="F2105">
        <v>1.9977012272312509</v>
      </c>
      <c r="G2105">
        <v>1.7115886544664862</v>
      </c>
      <c r="H2105">
        <v>29390</v>
      </c>
      <c r="I2105">
        <v>2.2666103254117727</v>
      </c>
      <c r="J2105">
        <v>1.8933927599715914</v>
      </c>
      <c r="K2105">
        <v>3253</v>
      </c>
      <c r="L2105">
        <v>-0.26890909671783447</v>
      </c>
      <c r="M2105">
        <v>-13.46092700958252</v>
      </c>
      <c r="N2105">
        <v>32643</v>
      </c>
      <c r="O2105">
        <v>3.4665804356336594E-2</v>
      </c>
      <c r="P2105">
        <v>-0.31333678960800171</v>
      </c>
      <c r="Q2105">
        <v>-0.2922939658164978</v>
      </c>
      <c r="R2105">
        <v>-0.26890909671783447</v>
      </c>
      <c r="S2105">
        <v>-0.24552701413631439</v>
      </c>
      <c r="T2105">
        <v>-0.22448140382766724</v>
      </c>
      <c r="U2105" t="s">
        <v>102</v>
      </c>
      <c r="V2105" t="s">
        <v>84</v>
      </c>
      <c r="W2105">
        <v>80.422477722167969</v>
      </c>
    </row>
    <row r="2106" spans="1:23" x14ac:dyDescent="0.25">
      <c r="A2106" s="48" t="str">
        <f t="shared" si="32"/>
        <v>42186Greater Bay AreaN/A_21AllSingle</v>
      </c>
      <c r="B2106" t="s">
        <v>10</v>
      </c>
      <c r="C2106" s="35">
        <v>42186</v>
      </c>
      <c r="D2106">
        <v>21</v>
      </c>
      <c r="E2106" t="s">
        <v>32</v>
      </c>
      <c r="F2106">
        <v>1.8474238225993489</v>
      </c>
      <c r="G2106">
        <v>1.5805236443652431</v>
      </c>
      <c r="H2106">
        <v>29390</v>
      </c>
      <c r="I2106">
        <v>2.0388636900304187</v>
      </c>
      <c r="J2106">
        <v>1.759949809560051</v>
      </c>
      <c r="K2106">
        <v>3253</v>
      </c>
      <c r="L2106">
        <v>-0.19143986701965332</v>
      </c>
      <c r="M2106">
        <v>-10.362530708312988</v>
      </c>
      <c r="N2106">
        <v>32643</v>
      </c>
      <c r="O2106">
        <v>3.2205142080783844E-2</v>
      </c>
      <c r="P2106">
        <v>-0.232713982462883</v>
      </c>
      <c r="Q2106">
        <v>-0.2131648063659668</v>
      </c>
      <c r="R2106">
        <v>-0.19143986701965332</v>
      </c>
      <c r="S2106">
        <v>-0.16971750557422638</v>
      </c>
      <c r="T2106">
        <v>-0.15016575157642365</v>
      </c>
      <c r="U2106" t="s">
        <v>18</v>
      </c>
      <c r="V2106" t="s">
        <v>84</v>
      </c>
      <c r="W2106">
        <v>78.241127014160156</v>
      </c>
    </row>
    <row r="2107" spans="1:23" x14ac:dyDescent="0.25">
      <c r="A2107" s="48" t="str">
        <f t="shared" si="32"/>
        <v>42186Greater Bay AreaN/A_21SmartAC-onlySingle</v>
      </c>
      <c r="B2107" t="s">
        <v>10</v>
      </c>
      <c r="C2107" s="35">
        <v>42186</v>
      </c>
      <c r="D2107">
        <v>21</v>
      </c>
      <c r="E2107" t="s">
        <v>32</v>
      </c>
      <c r="F2107">
        <v>1.8474238225993489</v>
      </c>
      <c r="G2107">
        <v>1.5805236443652431</v>
      </c>
      <c r="H2107">
        <v>29390</v>
      </c>
      <c r="I2107">
        <v>2.0388636900304187</v>
      </c>
      <c r="J2107">
        <v>1.759949809560051</v>
      </c>
      <c r="K2107">
        <v>3253</v>
      </c>
      <c r="L2107">
        <v>-0.19143986701965332</v>
      </c>
      <c r="M2107">
        <v>-10.362530708312988</v>
      </c>
      <c r="N2107">
        <v>32643</v>
      </c>
      <c r="O2107">
        <v>3.2205142080783844E-2</v>
      </c>
      <c r="P2107">
        <v>-0.232713982462883</v>
      </c>
      <c r="Q2107">
        <v>-0.2131648063659668</v>
      </c>
      <c r="R2107">
        <v>-0.19143986701965332</v>
      </c>
      <c r="S2107">
        <v>-0.16971750557422638</v>
      </c>
      <c r="T2107">
        <v>-0.15016575157642365</v>
      </c>
      <c r="U2107" t="s">
        <v>102</v>
      </c>
      <c r="V2107" t="s">
        <v>84</v>
      </c>
      <c r="W2107">
        <v>78.241127014160156</v>
      </c>
    </row>
    <row r="2108" spans="1:23" x14ac:dyDescent="0.25">
      <c r="A2108" s="48" t="str">
        <f t="shared" si="32"/>
        <v>42186Greater Bay AreaN/A_22AllSingle</v>
      </c>
      <c r="B2108" t="s">
        <v>10</v>
      </c>
      <c r="C2108" s="35">
        <v>42186</v>
      </c>
      <c r="D2108">
        <v>22</v>
      </c>
      <c r="E2108" t="s">
        <v>32</v>
      </c>
      <c r="F2108">
        <v>1.725620634219897</v>
      </c>
      <c r="G2108">
        <v>1.4720214564412697</v>
      </c>
      <c r="H2108">
        <v>29390</v>
      </c>
      <c r="I2108">
        <v>1.843920744375414</v>
      </c>
      <c r="J2108">
        <v>1.6055132704377515</v>
      </c>
      <c r="K2108">
        <v>3253</v>
      </c>
      <c r="L2108">
        <v>-0.11830011010169983</v>
      </c>
      <c r="M2108">
        <v>-6.8555107116699219</v>
      </c>
      <c r="N2108">
        <v>32643</v>
      </c>
      <c r="O2108">
        <v>2.9430018737912178E-2</v>
      </c>
      <c r="P2108">
        <v>-0.15601761639118195</v>
      </c>
      <c r="Q2108">
        <v>-0.13815301656723022</v>
      </c>
      <c r="R2108">
        <v>-0.11830011010169983</v>
      </c>
      <c r="S2108">
        <v>-9.8449565470218658E-2</v>
      </c>
      <c r="T2108">
        <v>-8.0582596361637115E-2</v>
      </c>
      <c r="U2108" t="s">
        <v>18</v>
      </c>
      <c r="V2108" t="s">
        <v>84</v>
      </c>
      <c r="W2108">
        <v>75.770393371582031</v>
      </c>
    </row>
    <row r="2109" spans="1:23" x14ac:dyDescent="0.25">
      <c r="A2109" s="48" t="str">
        <f t="shared" si="32"/>
        <v>42186Greater Bay AreaN/A_22SmartAC-onlySingle</v>
      </c>
      <c r="B2109" t="s">
        <v>10</v>
      </c>
      <c r="C2109" s="35">
        <v>42186</v>
      </c>
      <c r="D2109">
        <v>22</v>
      </c>
      <c r="E2109" t="s">
        <v>32</v>
      </c>
      <c r="F2109">
        <v>1.725620634219897</v>
      </c>
      <c r="G2109">
        <v>1.4720214564412697</v>
      </c>
      <c r="H2109">
        <v>29390</v>
      </c>
      <c r="I2109">
        <v>1.843920744375414</v>
      </c>
      <c r="J2109">
        <v>1.6055132704377515</v>
      </c>
      <c r="K2109">
        <v>3253</v>
      </c>
      <c r="L2109">
        <v>-0.11830011010169983</v>
      </c>
      <c r="M2109">
        <v>-6.8555107116699219</v>
      </c>
      <c r="N2109">
        <v>32643</v>
      </c>
      <c r="O2109">
        <v>2.9430018737912178E-2</v>
      </c>
      <c r="P2109">
        <v>-0.15601761639118195</v>
      </c>
      <c r="Q2109">
        <v>-0.13815301656723022</v>
      </c>
      <c r="R2109">
        <v>-0.11830011010169983</v>
      </c>
      <c r="S2109">
        <v>-9.8449565470218658E-2</v>
      </c>
      <c r="T2109">
        <v>-8.0582596361637115E-2</v>
      </c>
      <c r="U2109" t="s">
        <v>102</v>
      </c>
      <c r="V2109" t="s">
        <v>84</v>
      </c>
      <c r="W2109">
        <v>75.770393371582031</v>
      </c>
    </row>
    <row r="2110" spans="1:23" x14ac:dyDescent="0.25">
      <c r="A2110" s="48" t="str">
        <f t="shared" si="32"/>
        <v>42186Greater Bay AreaN/A_23AllSingle</v>
      </c>
      <c r="B2110" t="s">
        <v>10</v>
      </c>
      <c r="C2110" s="35">
        <v>42186</v>
      </c>
      <c r="D2110">
        <v>23</v>
      </c>
      <c r="E2110" t="s">
        <v>32</v>
      </c>
      <c r="F2110">
        <v>1.4679244840555963</v>
      </c>
      <c r="G2110">
        <v>1.3421734139280435</v>
      </c>
      <c r="H2110">
        <v>29390</v>
      </c>
      <c r="I2110">
        <v>1.5122742324937672</v>
      </c>
      <c r="J2110">
        <v>1.4287509616485732</v>
      </c>
      <c r="K2110">
        <v>3253</v>
      </c>
      <c r="L2110">
        <v>-4.4349748641252518E-2</v>
      </c>
      <c r="M2110">
        <v>-3.0212554931640625</v>
      </c>
      <c r="N2110">
        <v>32643</v>
      </c>
      <c r="O2110">
        <v>2.6245305314660072E-2</v>
      </c>
      <c r="P2110">
        <v>-7.79857337474823E-2</v>
      </c>
      <c r="Q2110">
        <v>-6.2054306268692017E-2</v>
      </c>
      <c r="R2110">
        <v>-4.4349748641252518E-2</v>
      </c>
      <c r="S2110">
        <v>-2.6647290214896202E-2</v>
      </c>
      <c r="T2110">
        <v>-1.0713765397667885E-2</v>
      </c>
      <c r="U2110" t="s">
        <v>18</v>
      </c>
      <c r="V2110" t="s">
        <v>84</v>
      </c>
      <c r="W2110">
        <v>75.265266418457031</v>
      </c>
    </row>
    <row r="2111" spans="1:23" x14ac:dyDescent="0.25">
      <c r="A2111" s="48" t="str">
        <f t="shared" si="32"/>
        <v>42186Greater Bay AreaN/A_23SmartAC-onlySingle</v>
      </c>
      <c r="B2111" t="s">
        <v>10</v>
      </c>
      <c r="C2111" s="35">
        <v>42186</v>
      </c>
      <c r="D2111">
        <v>23</v>
      </c>
      <c r="E2111" t="s">
        <v>32</v>
      </c>
      <c r="F2111">
        <v>1.4679244840555963</v>
      </c>
      <c r="G2111">
        <v>1.3421734139280435</v>
      </c>
      <c r="H2111">
        <v>29390</v>
      </c>
      <c r="I2111">
        <v>1.5122742324937672</v>
      </c>
      <c r="J2111">
        <v>1.4287509616485732</v>
      </c>
      <c r="K2111">
        <v>3253</v>
      </c>
      <c r="L2111">
        <v>-4.4349748641252518E-2</v>
      </c>
      <c r="M2111">
        <v>-3.0212554931640625</v>
      </c>
      <c r="N2111">
        <v>32643</v>
      </c>
      <c r="O2111">
        <v>2.6245305314660072E-2</v>
      </c>
      <c r="P2111">
        <v>-7.79857337474823E-2</v>
      </c>
      <c r="Q2111">
        <v>-6.2054306268692017E-2</v>
      </c>
      <c r="R2111">
        <v>-4.4349748641252518E-2</v>
      </c>
      <c r="S2111">
        <v>-2.6647290214896202E-2</v>
      </c>
      <c r="T2111">
        <v>-1.0713765397667885E-2</v>
      </c>
      <c r="U2111" t="s">
        <v>102</v>
      </c>
      <c r="V2111" t="s">
        <v>84</v>
      </c>
      <c r="W2111">
        <v>75.265266418457031</v>
      </c>
    </row>
    <row r="2112" spans="1:23" x14ac:dyDescent="0.25">
      <c r="A2112" s="48" t="str">
        <f t="shared" si="32"/>
        <v>42186Greater Bay AreaN/A_24AllSingle</v>
      </c>
      <c r="B2112" t="s">
        <v>10</v>
      </c>
      <c r="C2112" s="35">
        <v>42186</v>
      </c>
      <c r="D2112">
        <v>24</v>
      </c>
      <c r="E2112" t="s">
        <v>32</v>
      </c>
      <c r="F2112">
        <v>1.1754044291886323</v>
      </c>
      <c r="G2112">
        <v>1.185499039146076</v>
      </c>
      <c r="H2112">
        <v>29390</v>
      </c>
      <c r="I2112">
        <v>1.1957374265170808</v>
      </c>
      <c r="J2112">
        <v>1.2261212555578438</v>
      </c>
      <c r="K2112">
        <v>3253</v>
      </c>
      <c r="L2112">
        <v>-2.0332997664809227E-2</v>
      </c>
      <c r="M2112">
        <v>-1.729872465133667</v>
      </c>
      <c r="N2112">
        <v>32643</v>
      </c>
      <c r="O2112">
        <v>2.2582495585083961E-2</v>
      </c>
      <c r="P2112">
        <v>-4.927472397685051E-2</v>
      </c>
      <c r="Q2112">
        <v>-3.5566698759794235E-2</v>
      </c>
      <c r="R2112">
        <v>-2.0332997664809227E-2</v>
      </c>
      <c r="S2112">
        <v>-5.1011042669415474E-3</v>
      </c>
      <c r="T2112">
        <v>8.6087286472320557E-3</v>
      </c>
      <c r="U2112" t="s">
        <v>18</v>
      </c>
      <c r="V2112" t="s">
        <v>84</v>
      </c>
      <c r="W2112">
        <v>74.501029968261719</v>
      </c>
    </row>
    <row r="2113" spans="1:23" x14ac:dyDescent="0.25">
      <c r="A2113" s="48" t="str">
        <f t="shared" si="32"/>
        <v>42186Greater Bay AreaN/A_24SmartAC-onlySingle</v>
      </c>
      <c r="B2113" t="s">
        <v>10</v>
      </c>
      <c r="C2113" s="35">
        <v>42186</v>
      </c>
      <c r="D2113">
        <v>24</v>
      </c>
      <c r="E2113" t="s">
        <v>32</v>
      </c>
      <c r="F2113">
        <v>1.1754044291886323</v>
      </c>
      <c r="G2113">
        <v>1.185499039146076</v>
      </c>
      <c r="H2113">
        <v>29390</v>
      </c>
      <c r="I2113">
        <v>1.1957374265170808</v>
      </c>
      <c r="J2113">
        <v>1.2261212555578438</v>
      </c>
      <c r="K2113">
        <v>3253</v>
      </c>
      <c r="L2113">
        <v>-2.0332997664809227E-2</v>
      </c>
      <c r="M2113">
        <v>-1.729872465133667</v>
      </c>
      <c r="N2113">
        <v>32643</v>
      </c>
      <c r="O2113">
        <v>2.2582495585083961E-2</v>
      </c>
      <c r="P2113">
        <v>-4.927472397685051E-2</v>
      </c>
      <c r="Q2113">
        <v>-3.5566698759794235E-2</v>
      </c>
      <c r="R2113">
        <v>-2.0332997664809227E-2</v>
      </c>
      <c r="S2113">
        <v>-5.1011042669415474E-3</v>
      </c>
      <c r="T2113">
        <v>8.6087286472320557E-3</v>
      </c>
      <c r="U2113" t="s">
        <v>102</v>
      </c>
      <c r="V2113" t="s">
        <v>84</v>
      </c>
      <c r="W2113">
        <v>74.501029968261719</v>
      </c>
    </row>
    <row r="2114" spans="1:23" x14ac:dyDescent="0.25">
      <c r="A2114" s="48" t="str">
        <f t="shared" ref="A2114:A2177" si="33">CONCATENATE(C2114,B2114,E2114,"_",D2114,U2114,V2114)</f>
        <v>42213Greater Bay AreaN/A_1AllSingle</v>
      </c>
      <c r="B2114" t="s">
        <v>10</v>
      </c>
      <c r="C2114" s="35">
        <v>42213</v>
      </c>
      <c r="D2114">
        <v>1</v>
      </c>
      <c r="E2114" t="s">
        <v>32</v>
      </c>
      <c r="F2114">
        <v>0.76600611589127843</v>
      </c>
      <c r="G2114">
        <v>0.85610430124477921</v>
      </c>
      <c r="H2114">
        <v>19409</v>
      </c>
      <c r="I2114">
        <v>0.76487932501540223</v>
      </c>
      <c r="J2114">
        <v>0.85311521615587493</v>
      </c>
      <c r="K2114">
        <v>13044</v>
      </c>
      <c r="L2114">
        <v>1.1267908848822117E-3</v>
      </c>
      <c r="M2114">
        <v>0.14709946513175964</v>
      </c>
      <c r="N2114">
        <v>32453</v>
      </c>
      <c r="O2114">
        <v>9.6725272014737129E-3</v>
      </c>
      <c r="P2114">
        <v>-1.1269520036876202E-2</v>
      </c>
      <c r="Q2114">
        <v>-5.3981025703251362E-3</v>
      </c>
      <c r="R2114">
        <v>1.1267908848822117E-3</v>
      </c>
      <c r="S2114">
        <v>7.6509104110300541E-3</v>
      </c>
      <c r="T2114">
        <v>1.3523101806640625E-2</v>
      </c>
      <c r="U2114" t="s">
        <v>18</v>
      </c>
      <c r="V2114" t="s">
        <v>84</v>
      </c>
      <c r="W2114">
        <v>67.73370361328125</v>
      </c>
    </row>
    <row r="2115" spans="1:23" x14ac:dyDescent="0.25">
      <c r="A2115" s="48" t="str">
        <f t="shared" si="33"/>
        <v>42213Greater Bay AreaN/A_1SmartAC-onlySingle</v>
      </c>
      <c r="B2115" t="s">
        <v>10</v>
      </c>
      <c r="C2115" s="35">
        <v>42213</v>
      </c>
      <c r="D2115">
        <v>1</v>
      </c>
      <c r="E2115" t="s">
        <v>32</v>
      </c>
      <c r="F2115">
        <v>0.76600611589127843</v>
      </c>
      <c r="G2115">
        <v>0.85610430124477921</v>
      </c>
      <c r="H2115">
        <v>19409</v>
      </c>
      <c r="I2115">
        <v>0.76487932501540223</v>
      </c>
      <c r="J2115">
        <v>0.85311521615587493</v>
      </c>
      <c r="K2115">
        <v>13044</v>
      </c>
      <c r="L2115">
        <v>1.1267908848822117E-3</v>
      </c>
      <c r="M2115">
        <v>0.14709946513175964</v>
      </c>
      <c r="N2115">
        <v>32453</v>
      </c>
      <c r="O2115">
        <v>9.6725272014737129E-3</v>
      </c>
      <c r="P2115">
        <v>-1.1269520036876202E-2</v>
      </c>
      <c r="Q2115">
        <v>-5.3981025703251362E-3</v>
      </c>
      <c r="R2115">
        <v>1.1267908848822117E-3</v>
      </c>
      <c r="S2115">
        <v>7.6509104110300541E-3</v>
      </c>
      <c r="T2115">
        <v>1.3523101806640625E-2</v>
      </c>
      <c r="U2115" t="s">
        <v>102</v>
      </c>
      <c r="V2115" t="s">
        <v>84</v>
      </c>
      <c r="W2115">
        <v>67.73370361328125</v>
      </c>
    </row>
    <row r="2116" spans="1:23" x14ac:dyDescent="0.25">
      <c r="A2116" s="48" t="str">
        <f t="shared" si="33"/>
        <v>42213Greater Bay AreaN/A_2AllSingle</v>
      </c>
      <c r="B2116" t="s">
        <v>10</v>
      </c>
      <c r="C2116" s="35">
        <v>42213</v>
      </c>
      <c r="D2116">
        <v>2</v>
      </c>
      <c r="E2116" t="s">
        <v>32</v>
      </c>
      <c r="F2116">
        <v>0.64993057997800241</v>
      </c>
      <c r="G2116">
        <v>0.74216583837784167</v>
      </c>
      <c r="H2116">
        <v>19409</v>
      </c>
      <c r="I2116">
        <v>0.64200304289731946</v>
      </c>
      <c r="J2116">
        <v>0.73606296453676678</v>
      </c>
      <c r="K2116">
        <v>13044</v>
      </c>
      <c r="L2116">
        <v>7.9275369644165039E-3</v>
      </c>
      <c r="M2116">
        <v>1.2197513580322266</v>
      </c>
      <c r="N2116">
        <v>32453</v>
      </c>
      <c r="O2116">
        <v>8.361494168639183E-3</v>
      </c>
      <c r="P2116">
        <v>-2.7885539457201958E-3</v>
      </c>
      <c r="Q2116">
        <v>2.2870402317494154E-3</v>
      </c>
      <c r="R2116">
        <v>7.9275369644165039E-3</v>
      </c>
      <c r="S2116">
        <v>1.3567364774644375E-2</v>
      </c>
      <c r="T2116">
        <v>1.8643628805875778E-2</v>
      </c>
      <c r="U2116" t="s">
        <v>18</v>
      </c>
      <c r="V2116" t="s">
        <v>84</v>
      </c>
      <c r="W2116">
        <v>65.440048217773438</v>
      </c>
    </row>
    <row r="2117" spans="1:23" x14ac:dyDescent="0.25">
      <c r="A2117" s="48" t="str">
        <f t="shared" si="33"/>
        <v>42213Greater Bay AreaN/A_2SmartAC-onlySingle</v>
      </c>
      <c r="B2117" t="s">
        <v>10</v>
      </c>
      <c r="C2117" s="35">
        <v>42213</v>
      </c>
      <c r="D2117">
        <v>2</v>
      </c>
      <c r="E2117" t="s">
        <v>32</v>
      </c>
      <c r="F2117">
        <v>0.64993057997800241</v>
      </c>
      <c r="G2117">
        <v>0.74216583837784167</v>
      </c>
      <c r="H2117">
        <v>19409</v>
      </c>
      <c r="I2117">
        <v>0.64200304289731946</v>
      </c>
      <c r="J2117">
        <v>0.73606296453676678</v>
      </c>
      <c r="K2117">
        <v>13044</v>
      </c>
      <c r="L2117">
        <v>7.9275369644165039E-3</v>
      </c>
      <c r="M2117">
        <v>1.2197513580322266</v>
      </c>
      <c r="N2117">
        <v>32453</v>
      </c>
      <c r="O2117">
        <v>8.361494168639183E-3</v>
      </c>
      <c r="P2117">
        <v>-2.7885539457201958E-3</v>
      </c>
      <c r="Q2117">
        <v>2.2870402317494154E-3</v>
      </c>
      <c r="R2117">
        <v>7.9275369644165039E-3</v>
      </c>
      <c r="S2117">
        <v>1.3567364774644375E-2</v>
      </c>
      <c r="T2117">
        <v>1.8643628805875778E-2</v>
      </c>
      <c r="U2117" t="s">
        <v>102</v>
      </c>
      <c r="V2117" t="s">
        <v>84</v>
      </c>
      <c r="W2117">
        <v>65.440048217773438</v>
      </c>
    </row>
    <row r="2118" spans="1:23" x14ac:dyDescent="0.25">
      <c r="A2118" s="48" t="str">
        <f t="shared" si="33"/>
        <v>42213Greater Bay AreaN/A_3AllSingle</v>
      </c>
      <c r="B2118" t="s">
        <v>10</v>
      </c>
      <c r="C2118" s="35">
        <v>42213</v>
      </c>
      <c r="D2118">
        <v>3</v>
      </c>
      <c r="E2118" t="s">
        <v>32</v>
      </c>
      <c r="F2118">
        <v>0.57233140030536078</v>
      </c>
      <c r="G2118">
        <v>0.60231779629489768</v>
      </c>
      <c r="H2118">
        <v>19409</v>
      </c>
      <c r="I2118">
        <v>0.56872092991530498</v>
      </c>
      <c r="J2118">
        <v>0.61934583406800536</v>
      </c>
      <c r="K2118">
        <v>13044</v>
      </c>
      <c r="L2118">
        <v>3.6104703322052956E-3</v>
      </c>
      <c r="M2118">
        <v>0.63083565235137939</v>
      </c>
      <c r="N2118">
        <v>32453</v>
      </c>
      <c r="O2118">
        <v>6.9353450089693069E-3</v>
      </c>
      <c r="P2118">
        <v>-5.2778678946197033E-3</v>
      </c>
      <c r="Q2118">
        <v>-1.0679747210815549E-3</v>
      </c>
      <c r="R2118">
        <v>3.6104703322052956E-3</v>
      </c>
      <c r="S2118">
        <v>8.2883602008223534E-3</v>
      </c>
      <c r="T2118">
        <v>1.2498808093369007E-2</v>
      </c>
      <c r="U2118" t="s">
        <v>18</v>
      </c>
      <c r="V2118" t="s">
        <v>84</v>
      </c>
      <c r="W2118">
        <v>63.868762969970703</v>
      </c>
    </row>
    <row r="2119" spans="1:23" x14ac:dyDescent="0.25">
      <c r="A2119" s="48" t="str">
        <f t="shared" si="33"/>
        <v>42213Greater Bay AreaN/A_3SmartAC-onlySingle</v>
      </c>
      <c r="B2119" t="s">
        <v>10</v>
      </c>
      <c r="C2119" s="35">
        <v>42213</v>
      </c>
      <c r="D2119">
        <v>3</v>
      </c>
      <c r="E2119" t="s">
        <v>32</v>
      </c>
      <c r="F2119">
        <v>0.57233140030536078</v>
      </c>
      <c r="G2119">
        <v>0.60231779629489768</v>
      </c>
      <c r="H2119">
        <v>19409</v>
      </c>
      <c r="I2119">
        <v>0.56872092991530498</v>
      </c>
      <c r="J2119">
        <v>0.61934583406800536</v>
      </c>
      <c r="K2119">
        <v>13044</v>
      </c>
      <c r="L2119">
        <v>3.6104703322052956E-3</v>
      </c>
      <c r="M2119">
        <v>0.63083565235137939</v>
      </c>
      <c r="N2119">
        <v>32453</v>
      </c>
      <c r="O2119">
        <v>6.9353450089693069E-3</v>
      </c>
      <c r="P2119">
        <v>-5.2778678946197033E-3</v>
      </c>
      <c r="Q2119">
        <v>-1.0679747210815549E-3</v>
      </c>
      <c r="R2119">
        <v>3.6104703322052956E-3</v>
      </c>
      <c r="S2119">
        <v>8.2883602008223534E-3</v>
      </c>
      <c r="T2119">
        <v>1.2498808093369007E-2</v>
      </c>
      <c r="U2119" t="s">
        <v>102</v>
      </c>
      <c r="V2119" t="s">
        <v>84</v>
      </c>
      <c r="W2119">
        <v>63.868762969970703</v>
      </c>
    </row>
    <row r="2120" spans="1:23" x14ac:dyDescent="0.25">
      <c r="A2120" s="48" t="str">
        <f t="shared" si="33"/>
        <v>42213Greater Bay AreaN/A_4AllSingle</v>
      </c>
      <c r="B2120" t="s">
        <v>10</v>
      </c>
      <c r="C2120" s="35">
        <v>42213</v>
      </c>
      <c r="D2120">
        <v>4</v>
      </c>
      <c r="E2120" t="s">
        <v>32</v>
      </c>
      <c r="F2120">
        <v>0.52968977724757516</v>
      </c>
      <c r="G2120">
        <v>0.51557915291968437</v>
      </c>
      <c r="H2120">
        <v>19409</v>
      </c>
      <c r="I2120">
        <v>0.53160670371020846</v>
      </c>
      <c r="J2120">
        <v>0.56769338409561965</v>
      </c>
      <c r="K2120">
        <v>13044</v>
      </c>
      <c r="L2120">
        <v>-1.9169264705851674E-3</v>
      </c>
      <c r="M2120">
        <v>-0.36189606785774231</v>
      </c>
      <c r="N2120">
        <v>32453</v>
      </c>
      <c r="O2120">
        <v>6.1969850212335587E-3</v>
      </c>
      <c r="P2120">
        <v>-9.8589826375246048E-3</v>
      </c>
      <c r="Q2120">
        <v>-6.0972888022661209E-3</v>
      </c>
      <c r="R2120">
        <v>-1.9169264705851674E-3</v>
      </c>
      <c r="S2120">
        <v>2.2629399318248034E-3</v>
      </c>
      <c r="T2120">
        <v>6.0251294635236263E-3</v>
      </c>
      <c r="U2120" t="s">
        <v>18</v>
      </c>
      <c r="V2120" t="s">
        <v>84</v>
      </c>
      <c r="W2120">
        <v>62.722061157226563</v>
      </c>
    </row>
    <row r="2121" spans="1:23" x14ac:dyDescent="0.25">
      <c r="A2121" s="48" t="str">
        <f t="shared" si="33"/>
        <v>42213Greater Bay AreaN/A_4SmartAC-onlySingle</v>
      </c>
      <c r="B2121" t="s">
        <v>10</v>
      </c>
      <c r="C2121" s="35">
        <v>42213</v>
      </c>
      <c r="D2121">
        <v>4</v>
      </c>
      <c r="E2121" t="s">
        <v>32</v>
      </c>
      <c r="F2121">
        <v>0.52968977724757516</v>
      </c>
      <c r="G2121">
        <v>0.51557915291968437</v>
      </c>
      <c r="H2121">
        <v>19409</v>
      </c>
      <c r="I2121">
        <v>0.53160670371020846</v>
      </c>
      <c r="J2121">
        <v>0.56769338409561965</v>
      </c>
      <c r="K2121">
        <v>13044</v>
      </c>
      <c r="L2121">
        <v>-1.9169264705851674E-3</v>
      </c>
      <c r="M2121">
        <v>-0.36189606785774231</v>
      </c>
      <c r="N2121">
        <v>32453</v>
      </c>
      <c r="O2121">
        <v>6.1969850212335587E-3</v>
      </c>
      <c r="P2121">
        <v>-9.8589826375246048E-3</v>
      </c>
      <c r="Q2121">
        <v>-6.0972888022661209E-3</v>
      </c>
      <c r="R2121">
        <v>-1.9169264705851674E-3</v>
      </c>
      <c r="S2121">
        <v>2.2629399318248034E-3</v>
      </c>
      <c r="T2121">
        <v>6.0251294635236263E-3</v>
      </c>
      <c r="U2121" t="s">
        <v>102</v>
      </c>
      <c r="V2121" t="s">
        <v>84</v>
      </c>
      <c r="W2121">
        <v>62.722061157226563</v>
      </c>
    </row>
    <row r="2122" spans="1:23" x14ac:dyDescent="0.25">
      <c r="A2122" s="48" t="str">
        <f t="shared" si="33"/>
        <v>42213Greater Bay AreaN/A_5AllSingle</v>
      </c>
      <c r="B2122" t="s">
        <v>10</v>
      </c>
      <c r="C2122" s="35">
        <v>42213</v>
      </c>
      <c r="D2122">
        <v>5</v>
      </c>
      <c r="E2122" t="s">
        <v>32</v>
      </c>
      <c r="F2122">
        <v>0.51420618859784173</v>
      </c>
      <c r="G2122">
        <v>0.47829124135030893</v>
      </c>
      <c r="H2122">
        <v>19409</v>
      </c>
      <c r="I2122">
        <v>0.51286141483095549</v>
      </c>
      <c r="J2122">
        <v>0.49825816096947739</v>
      </c>
      <c r="K2122">
        <v>13044</v>
      </c>
      <c r="L2122">
        <v>1.3447738019749522E-3</v>
      </c>
      <c r="M2122">
        <v>0.26152423024177551</v>
      </c>
      <c r="N2122">
        <v>32453</v>
      </c>
      <c r="O2122">
        <v>5.5514872074127197E-3</v>
      </c>
      <c r="P2122">
        <v>-5.7700122706592083E-3</v>
      </c>
      <c r="Q2122">
        <v>-2.4001484271138906E-3</v>
      </c>
      <c r="R2122">
        <v>1.3447738019749522E-3</v>
      </c>
      <c r="S2122">
        <v>5.0892517901957035E-3</v>
      </c>
      <c r="T2122">
        <v>8.4595596417784691E-3</v>
      </c>
      <c r="U2122" t="s">
        <v>18</v>
      </c>
      <c r="V2122" t="s">
        <v>84</v>
      </c>
      <c r="W2122">
        <v>61.741935729980469</v>
      </c>
    </row>
    <row r="2123" spans="1:23" x14ac:dyDescent="0.25">
      <c r="A2123" s="48" t="str">
        <f t="shared" si="33"/>
        <v>42213Greater Bay AreaN/A_5SmartAC-onlySingle</v>
      </c>
      <c r="B2123" t="s">
        <v>10</v>
      </c>
      <c r="C2123" s="35">
        <v>42213</v>
      </c>
      <c r="D2123">
        <v>5</v>
      </c>
      <c r="E2123" t="s">
        <v>32</v>
      </c>
      <c r="F2123">
        <v>0.51420618859784173</v>
      </c>
      <c r="G2123">
        <v>0.47829124135030893</v>
      </c>
      <c r="H2123">
        <v>19409</v>
      </c>
      <c r="I2123">
        <v>0.51286141483095549</v>
      </c>
      <c r="J2123">
        <v>0.49825816096947739</v>
      </c>
      <c r="K2123">
        <v>13044</v>
      </c>
      <c r="L2123">
        <v>1.3447738019749522E-3</v>
      </c>
      <c r="M2123">
        <v>0.26152423024177551</v>
      </c>
      <c r="N2123">
        <v>32453</v>
      </c>
      <c r="O2123">
        <v>5.5514872074127197E-3</v>
      </c>
      <c r="P2123">
        <v>-5.7700122706592083E-3</v>
      </c>
      <c r="Q2123">
        <v>-2.4001484271138906E-3</v>
      </c>
      <c r="R2123">
        <v>1.3447738019749522E-3</v>
      </c>
      <c r="S2123">
        <v>5.0892517901957035E-3</v>
      </c>
      <c r="T2123">
        <v>8.4595596417784691E-3</v>
      </c>
      <c r="U2123" t="s">
        <v>102</v>
      </c>
      <c r="V2123" t="s">
        <v>84</v>
      </c>
      <c r="W2123">
        <v>61.741935729980469</v>
      </c>
    </row>
    <row r="2124" spans="1:23" x14ac:dyDescent="0.25">
      <c r="A2124" s="48" t="str">
        <f t="shared" si="33"/>
        <v>42213Greater Bay AreaN/A_6AllSingle</v>
      </c>
      <c r="B2124" t="s">
        <v>10</v>
      </c>
      <c r="C2124" s="35">
        <v>42213</v>
      </c>
      <c r="D2124">
        <v>6</v>
      </c>
      <c r="E2124" t="s">
        <v>32</v>
      </c>
      <c r="F2124">
        <v>0.5321814184383048</v>
      </c>
      <c r="G2124">
        <v>0.46750857257752859</v>
      </c>
      <c r="H2124">
        <v>19409</v>
      </c>
      <c r="I2124">
        <v>0.5305961770448363</v>
      </c>
      <c r="J2124">
        <v>0.47827975108280563</v>
      </c>
      <c r="K2124">
        <v>13044</v>
      </c>
      <c r="L2124">
        <v>1.5852414071559906E-3</v>
      </c>
      <c r="M2124">
        <v>0.29787611961364746</v>
      </c>
      <c r="N2124">
        <v>32453</v>
      </c>
      <c r="O2124">
        <v>5.3663663566112518E-3</v>
      </c>
      <c r="P2124">
        <v>-5.2922936156392097E-3</v>
      </c>
      <c r="Q2124">
        <v>-2.0348019897937775E-3</v>
      </c>
      <c r="R2124">
        <v>1.5852414071559906E-3</v>
      </c>
      <c r="S2124">
        <v>5.2048554643988609E-3</v>
      </c>
      <c r="T2124">
        <v>8.4627764299511909E-3</v>
      </c>
      <c r="U2124" t="s">
        <v>18</v>
      </c>
      <c r="V2124" t="s">
        <v>84</v>
      </c>
      <c r="W2124">
        <v>62.667736053466797</v>
      </c>
    </row>
    <row r="2125" spans="1:23" x14ac:dyDescent="0.25">
      <c r="A2125" s="48" t="str">
        <f t="shared" si="33"/>
        <v>42213Greater Bay AreaN/A_6SmartAC-onlySingle</v>
      </c>
      <c r="B2125" t="s">
        <v>10</v>
      </c>
      <c r="C2125" s="35">
        <v>42213</v>
      </c>
      <c r="D2125">
        <v>6</v>
      </c>
      <c r="E2125" t="s">
        <v>32</v>
      </c>
      <c r="F2125">
        <v>0.5321814184383048</v>
      </c>
      <c r="G2125">
        <v>0.46750857257752859</v>
      </c>
      <c r="H2125">
        <v>19409</v>
      </c>
      <c r="I2125">
        <v>0.5305961770448363</v>
      </c>
      <c r="J2125">
        <v>0.47827975108280563</v>
      </c>
      <c r="K2125">
        <v>13044</v>
      </c>
      <c r="L2125">
        <v>1.5852414071559906E-3</v>
      </c>
      <c r="M2125">
        <v>0.29787611961364746</v>
      </c>
      <c r="N2125">
        <v>32453</v>
      </c>
      <c r="O2125">
        <v>5.3663663566112518E-3</v>
      </c>
      <c r="P2125">
        <v>-5.2922936156392097E-3</v>
      </c>
      <c r="Q2125">
        <v>-2.0348019897937775E-3</v>
      </c>
      <c r="R2125">
        <v>1.5852414071559906E-3</v>
      </c>
      <c r="S2125">
        <v>5.2048554643988609E-3</v>
      </c>
      <c r="T2125">
        <v>8.4627764299511909E-3</v>
      </c>
      <c r="U2125" t="s">
        <v>102</v>
      </c>
      <c r="V2125" t="s">
        <v>84</v>
      </c>
      <c r="W2125">
        <v>62.667736053466797</v>
      </c>
    </row>
    <row r="2126" spans="1:23" x14ac:dyDescent="0.25">
      <c r="A2126" s="48" t="str">
        <f t="shared" si="33"/>
        <v>42213Greater Bay AreaN/A_7AllSingle</v>
      </c>
      <c r="B2126" t="s">
        <v>10</v>
      </c>
      <c r="C2126" s="35">
        <v>42213</v>
      </c>
      <c r="D2126">
        <v>7</v>
      </c>
      <c r="E2126" t="s">
        <v>32</v>
      </c>
      <c r="F2126">
        <v>0.59246418149792812</v>
      </c>
      <c r="G2126">
        <v>0.52709454483641816</v>
      </c>
      <c r="H2126">
        <v>19409</v>
      </c>
      <c r="I2126">
        <v>0.58380484244237285</v>
      </c>
      <c r="J2126">
        <v>0.51911098982276105</v>
      </c>
      <c r="K2126">
        <v>13044</v>
      </c>
      <c r="L2126">
        <v>8.6593395099043846E-3</v>
      </c>
      <c r="M2126">
        <v>1.4615801572799683</v>
      </c>
      <c r="N2126">
        <v>32453</v>
      </c>
      <c r="O2126">
        <v>5.9138345532119274E-3</v>
      </c>
      <c r="P2126">
        <v>1.0801691096276045E-3</v>
      </c>
      <c r="Q2126">
        <v>4.6699848026037216E-3</v>
      </c>
      <c r="R2126">
        <v>8.6593395099043846E-3</v>
      </c>
      <c r="S2126">
        <v>1.2648221105337143E-2</v>
      </c>
      <c r="T2126">
        <v>1.6238510608673096E-2</v>
      </c>
      <c r="U2126" t="s">
        <v>18</v>
      </c>
      <c r="V2126" t="s">
        <v>84</v>
      </c>
      <c r="W2126">
        <v>66.566108703613281</v>
      </c>
    </row>
    <row r="2127" spans="1:23" x14ac:dyDescent="0.25">
      <c r="A2127" s="48" t="str">
        <f t="shared" si="33"/>
        <v>42213Greater Bay AreaN/A_7SmartAC-onlySingle</v>
      </c>
      <c r="B2127" t="s">
        <v>10</v>
      </c>
      <c r="C2127" s="35">
        <v>42213</v>
      </c>
      <c r="D2127">
        <v>7</v>
      </c>
      <c r="E2127" t="s">
        <v>32</v>
      </c>
      <c r="F2127">
        <v>0.59246418149792812</v>
      </c>
      <c r="G2127">
        <v>0.52709454483641816</v>
      </c>
      <c r="H2127">
        <v>19409</v>
      </c>
      <c r="I2127">
        <v>0.58380484244237285</v>
      </c>
      <c r="J2127">
        <v>0.51911098982276105</v>
      </c>
      <c r="K2127">
        <v>13044</v>
      </c>
      <c r="L2127">
        <v>8.6593395099043846E-3</v>
      </c>
      <c r="M2127">
        <v>1.4615801572799683</v>
      </c>
      <c r="N2127">
        <v>32453</v>
      </c>
      <c r="O2127">
        <v>5.9138345532119274E-3</v>
      </c>
      <c r="P2127">
        <v>1.0801691096276045E-3</v>
      </c>
      <c r="Q2127">
        <v>4.6699848026037216E-3</v>
      </c>
      <c r="R2127">
        <v>8.6593395099043846E-3</v>
      </c>
      <c r="S2127">
        <v>1.2648221105337143E-2</v>
      </c>
      <c r="T2127">
        <v>1.6238510608673096E-2</v>
      </c>
      <c r="U2127" t="s">
        <v>102</v>
      </c>
      <c r="V2127" t="s">
        <v>84</v>
      </c>
      <c r="W2127">
        <v>66.566108703613281</v>
      </c>
    </row>
    <row r="2128" spans="1:23" x14ac:dyDescent="0.25">
      <c r="A2128" s="48" t="str">
        <f t="shared" si="33"/>
        <v>42213Greater Bay AreaN/A_8AllSingle</v>
      </c>
      <c r="B2128" t="s">
        <v>10</v>
      </c>
      <c r="C2128" s="35">
        <v>42213</v>
      </c>
      <c r="D2128">
        <v>8</v>
      </c>
      <c r="E2128" t="s">
        <v>32</v>
      </c>
      <c r="F2128">
        <v>0.62392468724939998</v>
      </c>
      <c r="G2128">
        <v>0.59693271737906528</v>
      </c>
      <c r="H2128">
        <v>19409</v>
      </c>
      <c r="I2128">
        <v>0.61810398523351229</v>
      </c>
      <c r="J2128">
        <v>0.57563381427960336</v>
      </c>
      <c r="K2128">
        <v>13044</v>
      </c>
      <c r="L2128">
        <v>5.8207018300890923E-3</v>
      </c>
      <c r="M2128">
        <v>0.93291741609573364</v>
      </c>
      <c r="N2128">
        <v>32453</v>
      </c>
      <c r="O2128">
        <v>6.6152666695415974E-3</v>
      </c>
      <c r="P2128">
        <v>-2.65742396004498E-3</v>
      </c>
      <c r="Q2128">
        <v>1.3581751845777035E-3</v>
      </c>
      <c r="R2128">
        <v>5.8207018300890923E-3</v>
      </c>
      <c r="S2128">
        <v>1.0282699018716812E-2</v>
      </c>
      <c r="T2128">
        <v>1.4298827387392521E-2</v>
      </c>
      <c r="U2128" t="s">
        <v>18</v>
      </c>
      <c r="V2128" t="s">
        <v>84</v>
      </c>
      <c r="W2128">
        <v>71.838630676269531</v>
      </c>
    </row>
    <row r="2129" spans="1:23" x14ac:dyDescent="0.25">
      <c r="A2129" s="48" t="str">
        <f t="shared" si="33"/>
        <v>42213Greater Bay AreaN/A_8SmartAC-onlySingle</v>
      </c>
      <c r="B2129" t="s">
        <v>10</v>
      </c>
      <c r="C2129" s="35">
        <v>42213</v>
      </c>
      <c r="D2129">
        <v>8</v>
      </c>
      <c r="E2129" t="s">
        <v>32</v>
      </c>
      <c r="F2129">
        <v>0.62392468724939998</v>
      </c>
      <c r="G2129">
        <v>0.59693271737906528</v>
      </c>
      <c r="H2129">
        <v>19409</v>
      </c>
      <c r="I2129">
        <v>0.61810398523351229</v>
      </c>
      <c r="J2129">
        <v>0.57563381427960336</v>
      </c>
      <c r="K2129">
        <v>13044</v>
      </c>
      <c r="L2129">
        <v>5.8207018300890923E-3</v>
      </c>
      <c r="M2129">
        <v>0.93291741609573364</v>
      </c>
      <c r="N2129">
        <v>32453</v>
      </c>
      <c r="O2129">
        <v>6.6152666695415974E-3</v>
      </c>
      <c r="P2129">
        <v>-2.65742396004498E-3</v>
      </c>
      <c r="Q2129">
        <v>1.3581751845777035E-3</v>
      </c>
      <c r="R2129">
        <v>5.8207018300890923E-3</v>
      </c>
      <c r="S2129">
        <v>1.0282699018716812E-2</v>
      </c>
      <c r="T2129">
        <v>1.4298827387392521E-2</v>
      </c>
      <c r="U2129" t="s">
        <v>102</v>
      </c>
      <c r="V2129" t="s">
        <v>84</v>
      </c>
      <c r="W2129">
        <v>71.838630676269531</v>
      </c>
    </row>
    <row r="2130" spans="1:23" x14ac:dyDescent="0.25">
      <c r="A2130" s="48" t="str">
        <f t="shared" si="33"/>
        <v>42213Greater Bay AreaN/A_9AllSingle</v>
      </c>
      <c r="B2130" t="s">
        <v>10</v>
      </c>
      <c r="C2130" s="35">
        <v>42213</v>
      </c>
      <c r="D2130">
        <v>9</v>
      </c>
      <c r="E2130" t="s">
        <v>32</v>
      </c>
      <c r="F2130">
        <v>0.6063485540602529</v>
      </c>
      <c r="G2130">
        <v>0.73953224031759845</v>
      </c>
      <c r="H2130">
        <v>19409</v>
      </c>
      <c r="I2130">
        <v>0.59357361758185512</v>
      </c>
      <c r="J2130">
        <v>0.7124422684534899</v>
      </c>
      <c r="K2130">
        <v>13044</v>
      </c>
      <c r="L2130">
        <v>1.2774936854839325E-2</v>
      </c>
      <c r="M2130">
        <v>2.1068634986877441</v>
      </c>
      <c r="N2130">
        <v>32453</v>
      </c>
      <c r="O2130">
        <v>8.1908795982599258E-3</v>
      </c>
      <c r="P2130">
        <v>2.2775055840611458E-3</v>
      </c>
      <c r="Q2130">
        <v>7.2495331987738609E-3</v>
      </c>
      <c r="R2130">
        <v>1.2774936854839325E-2</v>
      </c>
      <c r="S2130">
        <v>1.8299685791134834E-2</v>
      </c>
      <c r="T2130">
        <v>2.3272369056940079E-2</v>
      </c>
      <c r="U2130" t="s">
        <v>18</v>
      </c>
      <c r="V2130" t="s">
        <v>84</v>
      </c>
      <c r="W2130">
        <v>77.550460815429688</v>
      </c>
    </row>
    <row r="2131" spans="1:23" x14ac:dyDescent="0.25">
      <c r="A2131" s="48" t="str">
        <f t="shared" si="33"/>
        <v>42213Greater Bay AreaN/A_9SmartAC-onlySingle</v>
      </c>
      <c r="B2131" t="s">
        <v>10</v>
      </c>
      <c r="C2131" s="35">
        <v>42213</v>
      </c>
      <c r="D2131">
        <v>9</v>
      </c>
      <c r="E2131" t="s">
        <v>32</v>
      </c>
      <c r="F2131">
        <v>0.6063485540602529</v>
      </c>
      <c r="G2131">
        <v>0.73953224031759845</v>
      </c>
      <c r="H2131">
        <v>19409</v>
      </c>
      <c r="I2131">
        <v>0.59357361758185512</v>
      </c>
      <c r="J2131">
        <v>0.7124422684534899</v>
      </c>
      <c r="K2131">
        <v>13044</v>
      </c>
      <c r="L2131">
        <v>1.2774936854839325E-2</v>
      </c>
      <c r="M2131">
        <v>2.1068634986877441</v>
      </c>
      <c r="N2131">
        <v>32453</v>
      </c>
      <c r="O2131">
        <v>8.1908795982599258E-3</v>
      </c>
      <c r="P2131">
        <v>2.2775055840611458E-3</v>
      </c>
      <c r="Q2131">
        <v>7.2495331987738609E-3</v>
      </c>
      <c r="R2131">
        <v>1.2774936854839325E-2</v>
      </c>
      <c r="S2131">
        <v>1.8299685791134834E-2</v>
      </c>
      <c r="T2131">
        <v>2.3272369056940079E-2</v>
      </c>
      <c r="U2131" t="s">
        <v>102</v>
      </c>
      <c r="V2131" t="s">
        <v>84</v>
      </c>
      <c r="W2131">
        <v>77.550460815429688</v>
      </c>
    </row>
    <row r="2132" spans="1:23" x14ac:dyDescent="0.25">
      <c r="A2132" s="48" t="str">
        <f t="shared" si="33"/>
        <v>42213Greater Bay AreaN/A_10AllSingle</v>
      </c>
      <c r="B2132" t="s">
        <v>10</v>
      </c>
      <c r="C2132" s="35">
        <v>42213</v>
      </c>
      <c r="D2132">
        <v>10</v>
      </c>
      <c r="E2132" t="s">
        <v>32</v>
      </c>
      <c r="F2132">
        <v>0.56451639577112545</v>
      </c>
      <c r="G2132">
        <v>0.93495343593234181</v>
      </c>
      <c r="H2132">
        <v>19409</v>
      </c>
      <c r="I2132">
        <v>0.55294597617792973</v>
      </c>
      <c r="J2132">
        <v>0.91856627409270208</v>
      </c>
      <c r="K2132">
        <v>13044</v>
      </c>
      <c r="L2132">
        <v>1.1570419184863567E-2</v>
      </c>
      <c r="M2132">
        <v>2.0496160984039307</v>
      </c>
      <c r="N2132">
        <v>32453</v>
      </c>
      <c r="O2132">
        <v>1.0474910028278828E-2</v>
      </c>
      <c r="P2132">
        <v>-1.8542255274951458E-3</v>
      </c>
      <c r="Q2132">
        <v>4.5042545534670353E-3</v>
      </c>
      <c r="R2132">
        <v>1.1570419184863567E-2</v>
      </c>
      <c r="S2132">
        <v>1.8635746091604233E-2</v>
      </c>
      <c r="T2132">
        <v>2.4995064362883568E-2</v>
      </c>
      <c r="U2132" t="s">
        <v>18</v>
      </c>
      <c r="V2132" t="s">
        <v>84</v>
      </c>
      <c r="W2132">
        <v>83.434196472167969</v>
      </c>
    </row>
    <row r="2133" spans="1:23" x14ac:dyDescent="0.25">
      <c r="A2133" s="48" t="str">
        <f t="shared" si="33"/>
        <v>42213Greater Bay AreaN/A_10SmartAC-onlySingle</v>
      </c>
      <c r="B2133" t="s">
        <v>10</v>
      </c>
      <c r="C2133" s="35">
        <v>42213</v>
      </c>
      <c r="D2133">
        <v>10</v>
      </c>
      <c r="E2133" t="s">
        <v>32</v>
      </c>
      <c r="F2133">
        <v>0.56451639577112545</v>
      </c>
      <c r="G2133">
        <v>0.93495343593234181</v>
      </c>
      <c r="H2133">
        <v>19409</v>
      </c>
      <c r="I2133">
        <v>0.55294597617792973</v>
      </c>
      <c r="J2133">
        <v>0.91856627409270208</v>
      </c>
      <c r="K2133">
        <v>13044</v>
      </c>
      <c r="L2133">
        <v>1.1570419184863567E-2</v>
      </c>
      <c r="M2133">
        <v>2.0496160984039307</v>
      </c>
      <c r="N2133">
        <v>32453</v>
      </c>
      <c r="O2133">
        <v>1.0474910028278828E-2</v>
      </c>
      <c r="P2133">
        <v>-1.8542255274951458E-3</v>
      </c>
      <c r="Q2133">
        <v>4.5042545534670353E-3</v>
      </c>
      <c r="R2133">
        <v>1.1570419184863567E-2</v>
      </c>
      <c r="S2133">
        <v>1.8635746091604233E-2</v>
      </c>
      <c r="T2133">
        <v>2.4995064362883568E-2</v>
      </c>
      <c r="U2133" t="s">
        <v>102</v>
      </c>
      <c r="V2133" t="s">
        <v>84</v>
      </c>
      <c r="W2133">
        <v>83.434196472167969</v>
      </c>
    </row>
    <row r="2134" spans="1:23" x14ac:dyDescent="0.25">
      <c r="A2134" s="48" t="str">
        <f t="shared" si="33"/>
        <v>42213Greater Bay AreaN/A_11AllSingle</v>
      </c>
      <c r="B2134" t="s">
        <v>10</v>
      </c>
      <c r="C2134" s="35">
        <v>42213</v>
      </c>
      <c r="D2134">
        <v>11</v>
      </c>
      <c r="E2134" t="s">
        <v>32</v>
      </c>
      <c r="F2134">
        <v>0.57624852293158202</v>
      </c>
      <c r="G2134">
        <v>1.1536761140644323</v>
      </c>
      <c r="H2134">
        <v>19409</v>
      </c>
      <c r="I2134">
        <v>0.57256768610466047</v>
      </c>
      <c r="J2134">
        <v>1.1456319823686336</v>
      </c>
      <c r="K2134">
        <v>13044</v>
      </c>
      <c r="L2134">
        <v>3.6808368749916553E-3</v>
      </c>
      <c r="M2134">
        <v>0.63875859975814819</v>
      </c>
      <c r="N2134">
        <v>32453</v>
      </c>
      <c r="O2134">
        <v>1.3007447123527527E-2</v>
      </c>
      <c r="P2134">
        <v>-1.2989507056772709E-2</v>
      </c>
      <c r="Q2134">
        <v>-5.0937267951667309E-3</v>
      </c>
      <c r="R2134">
        <v>3.6808368749916553E-3</v>
      </c>
      <c r="S2134">
        <v>1.2454359792172909E-2</v>
      </c>
      <c r="T2134">
        <v>2.035118080675602E-2</v>
      </c>
      <c r="U2134" t="s">
        <v>18</v>
      </c>
      <c r="V2134" t="s">
        <v>84</v>
      </c>
      <c r="W2134">
        <v>87.937507629394531</v>
      </c>
    </row>
    <row r="2135" spans="1:23" x14ac:dyDescent="0.25">
      <c r="A2135" s="48" t="str">
        <f t="shared" si="33"/>
        <v>42213Greater Bay AreaN/A_11SmartAC-onlySingle</v>
      </c>
      <c r="B2135" t="s">
        <v>10</v>
      </c>
      <c r="C2135" s="35">
        <v>42213</v>
      </c>
      <c r="D2135">
        <v>11</v>
      </c>
      <c r="E2135" t="s">
        <v>32</v>
      </c>
      <c r="F2135">
        <v>0.57624852293158202</v>
      </c>
      <c r="G2135">
        <v>1.1536761140644323</v>
      </c>
      <c r="H2135">
        <v>19409</v>
      </c>
      <c r="I2135">
        <v>0.57256768610466047</v>
      </c>
      <c r="J2135">
        <v>1.1456319823686336</v>
      </c>
      <c r="K2135">
        <v>13044</v>
      </c>
      <c r="L2135">
        <v>3.6808368749916553E-3</v>
      </c>
      <c r="M2135">
        <v>0.63875859975814819</v>
      </c>
      <c r="N2135">
        <v>32453</v>
      </c>
      <c r="O2135">
        <v>1.3007447123527527E-2</v>
      </c>
      <c r="P2135">
        <v>-1.2989507056772709E-2</v>
      </c>
      <c r="Q2135">
        <v>-5.0937267951667309E-3</v>
      </c>
      <c r="R2135">
        <v>3.6808368749916553E-3</v>
      </c>
      <c r="S2135">
        <v>1.2454359792172909E-2</v>
      </c>
      <c r="T2135">
        <v>2.035118080675602E-2</v>
      </c>
      <c r="U2135" t="s">
        <v>102</v>
      </c>
      <c r="V2135" t="s">
        <v>84</v>
      </c>
      <c r="W2135">
        <v>87.937507629394531</v>
      </c>
    </row>
    <row r="2136" spans="1:23" x14ac:dyDescent="0.25">
      <c r="A2136" s="48" t="str">
        <f t="shared" si="33"/>
        <v>42213Greater Bay AreaN/A_12AllSingle</v>
      </c>
      <c r="B2136" t="s">
        <v>10</v>
      </c>
      <c r="C2136" s="35">
        <v>42213</v>
      </c>
      <c r="D2136">
        <v>12</v>
      </c>
      <c r="E2136" t="s">
        <v>32</v>
      </c>
      <c r="F2136">
        <v>0.66882408502910051</v>
      </c>
      <c r="G2136">
        <v>1.3663179516976358</v>
      </c>
      <c r="H2136">
        <v>19409</v>
      </c>
      <c r="I2136">
        <v>0.65197341668852105</v>
      </c>
      <c r="J2136">
        <v>1.347253399172935</v>
      </c>
      <c r="K2136">
        <v>13044</v>
      </c>
      <c r="L2136">
        <v>1.685066893696785E-2</v>
      </c>
      <c r="M2136">
        <v>2.5194470882415771</v>
      </c>
      <c r="N2136">
        <v>32453</v>
      </c>
      <c r="O2136">
        <v>1.534062996506691E-2</v>
      </c>
      <c r="P2136">
        <v>-2.8098823968321085E-3</v>
      </c>
      <c r="Q2136">
        <v>6.5021868795156479E-3</v>
      </c>
      <c r="R2136">
        <v>1.685066893696785E-2</v>
      </c>
      <c r="S2136">
        <v>2.7197923511266708E-2</v>
      </c>
      <c r="T2136">
        <v>3.6511220037937164E-2</v>
      </c>
      <c r="U2136" t="s">
        <v>18</v>
      </c>
      <c r="V2136" t="s">
        <v>84</v>
      </c>
      <c r="W2136">
        <v>91.3336181640625</v>
      </c>
    </row>
    <row r="2137" spans="1:23" x14ac:dyDescent="0.25">
      <c r="A2137" s="48" t="str">
        <f t="shared" si="33"/>
        <v>42213Greater Bay AreaN/A_12SmartAC-onlySingle</v>
      </c>
      <c r="B2137" t="s">
        <v>10</v>
      </c>
      <c r="C2137" s="35">
        <v>42213</v>
      </c>
      <c r="D2137">
        <v>12</v>
      </c>
      <c r="E2137" t="s">
        <v>32</v>
      </c>
      <c r="F2137">
        <v>0.66882408502910051</v>
      </c>
      <c r="G2137">
        <v>1.3663179516976358</v>
      </c>
      <c r="H2137">
        <v>19409</v>
      </c>
      <c r="I2137">
        <v>0.65197341668852105</v>
      </c>
      <c r="J2137">
        <v>1.347253399172935</v>
      </c>
      <c r="K2137">
        <v>13044</v>
      </c>
      <c r="L2137">
        <v>1.685066893696785E-2</v>
      </c>
      <c r="M2137">
        <v>2.5194470882415771</v>
      </c>
      <c r="N2137">
        <v>32453</v>
      </c>
      <c r="O2137">
        <v>1.534062996506691E-2</v>
      </c>
      <c r="P2137">
        <v>-2.8098823968321085E-3</v>
      </c>
      <c r="Q2137">
        <v>6.5021868795156479E-3</v>
      </c>
      <c r="R2137">
        <v>1.685066893696785E-2</v>
      </c>
      <c r="S2137">
        <v>2.7197923511266708E-2</v>
      </c>
      <c r="T2137">
        <v>3.6511220037937164E-2</v>
      </c>
      <c r="U2137" t="s">
        <v>102</v>
      </c>
      <c r="V2137" t="s">
        <v>84</v>
      </c>
      <c r="W2137">
        <v>91.3336181640625</v>
      </c>
    </row>
    <row r="2138" spans="1:23" x14ac:dyDescent="0.25">
      <c r="A2138" s="48" t="str">
        <f t="shared" si="33"/>
        <v>42213Greater Bay AreaN/A_13AllSingle</v>
      </c>
      <c r="B2138" t="s">
        <v>10</v>
      </c>
      <c r="C2138" s="35">
        <v>42213</v>
      </c>
      <c r="D2138">
        <v>13</v>
      </c>
      <c r="E2138" t="s">
        <v>32</v>
      </c>
      <c r="F2138">
        <v>0.83244582845215698</v>
      </c>
      <c r="G2138">
        <v>1.5579855006721695</v>
      </c>
      <c r="H2138">
        <v>19409</v>
      </c>
      <c r="I2138">
        <v>0.8141752239848784</v>
      </c>
      <c r="J2138">
        <v>1.550934564868536</v>
      </c>
      <c r="K2138">
        <v>13044</v>
      </c>
      <c r="L2138">
        <v>1.8270604312419891E-2</v>
      </c>
      <c r="M2138">
        <v>2.1948099136352539</v>
      </c>
      <c r="N2138">
        <v>32453</v>
      </c>
      <c r="O2138">
        <v>1.7591701820492744E-2</v>
      </c>
      <c r="P2138">
        <v>-4.2749205604195595E-3</v>
      </c>
      <c r="Q2138">
        <v>6.4035942777991295E-3</v>
      </c>
      <c r="R2138">
        <v>1.8270604312419891E-2</v>
      </c>
      <c r="S2138">
        <v>3.0136207118630409E-2</v>
      </c>
      <c r="T2138">
        <v>4.0816128253936768E-2</v>
      </c>
      <c r="U2138" t="s">
        <v>18</v>
      </c>
      <c r="V2138" t="s">
        <v>84</v>
      </c>
      <c r="W2138">
        <v>94.968849182128906</v>
      </c>
    </row>
    <row r="2139" spans="1:23" x14ac:dyDescent="0.25">
      <c r="A2139" s="48" t="str">
        <f t="shared" si="33"/>
        <v>42213Greater Bay AreaN/A_13SmartAC-onlySingle</v>
      </c>
      <c r="B2139" t="s">
        <v>10</v>
      </c>
      <c r="C2139" s="35">
        <v>42213</v>
      </c>
      <c r="D2139">
        <v>13</v>
      </c>
      <c r="E2139" t="s">
        <v>32</v>
      </c>
      <c r="F2139">
        <v>0.83244582845215698</v>
      </c>
      <c r="G2139">
        <v>1.5579855006721695</v>
      </c>
      <c r="H2139">
        <v>19409</v>
      </c>
      <c r="I2139">
        <v>0.8141752239848784</v>
      </c>
      <c r="J2139">
        <v>1.550934564868536</v>
      </c>
      <c r="K2139">
        <v>13044</v>
      </c>
      <c r="L2139">
        <v>1.8270604312419891E-2</v>
      </c>
      <c r="M2139">
        <v>2.1948099136352539</v>
      </c>
      <c r="N2139">
        <v>32453</v>
      </c>
      <c r="O2139">
        <v>1.7591701820492744E-2</v>
      </c>
      <c r="P2139">
        <v>-4.2749205604195595E-3</v>
      </c>
      <c r="Q2139">
        <v>6.4035942777991295E-3</v>
      </c>
      <c r="R2139">
        <v>1.8270604312419891E-2</v>
      </c>
      <c r="S2139">
        <v>3.0136207118630409E-2</v>
      </c>
      <c r="T2139">
        <v>4.0816128253936768E-2</v>
      </c>
      <c r="U2139" t="s">
        <v>102</v>
      </c>
      <c r="V2139" t="s">
        <v>84</v>
      </c>
      <c r="W2139">
        <v>94.968849182128906</v>
      </c>
    </row>
    <row r="2140" spans="1:23" x14ac:dyDescent="0.25">
      <c r="A2140" s="48" t="str">
        <f t="shared" si="33"/>
        <v>42213Greater Bay AreaN/A_14AllSingle</v>
      </c>
      <c r="B2140" t="s">
        <v>10</v>
      </c>
      <c r="C2140" s="35">
        <v>42213</v>
      </c>
      <c r="D2140">
        <v>14</v>
      </c>
      <c r="E2140" t="s">
        <v>32</v>
      </c>
      <c r="F2140">
        <v>1.0778380509857557</v>
      </c>
      <c r="G2140">
        <v>1.7580193921364997</v>
      </c>
      <c r="H2140">
        <v>19409</v>
      </c>
      <c r="I2140">
        <v>1.0654329703854621</v>
      </c>
      <c r="J2140">
        <v>1.7475324561894494</v>
      </c>
      <c r="K2140">
        <v>13044</v>
      </c>
      <c r="L2140">
        <v>1.240508072078228E-2</v>
      </c>
      <c r="M2140">
        <v>1.1509225368499756</v>
      </c>
      <c r="N2140">
        <v>32453</v>
      </c>
      <c r="O2140">
        <v>1.9833248108625412E-2</v>
      </c>
      <c r="P2140">
        <v>-1.3013210147619247E-2</v>
      </c>
      <c r="Q2140">
        <v>-9.7403180552646518E-4</v>
      </c>
      <c r="R2140">
        <v>1.240508072078228E-2</v>
      </c>
      <c r="S2140">
        <v>2.578260749578476E-2</v>
      </c>
      <c r="T2140">
        <v>3.7823371589183807E-2</v>
      </c>
      <c r="U2140" t="s">
        <v>18</v>
      </c>
      <c r="V2140" t="s">
        <v>84</v>
      </c>
      <c r="W2140">
        <v>96.587646484375</v>
      </c>
    </row>
    <row r="2141" spans="1:23" x14ac:dyDescent="0.25">
      <c r="A2141" s="48" t="str">
        <f t="shared" si="33"/>
        <v>42213Greater Bay AreaN/A_14SmartAC-onlySingle</v>
      </c>
      <c r="B2141" t="s">
        <v>10</v>
      </c>
      <c r="C2141" s="35">
        <v>42213</v>
      </c>
      <c r="D2141">
        <v>14</v>
      </c>
      <c r="E2141" t="s">
        <v>32</v>
      </c>
      <c r="F2141">
        <v>1.0778380509857557</v>
      </c>
      <c r="G2141">
        <v>1.7580193921364997</v>
      </c>
      <c r="H2141">
        <v>19409</v>
      </c>
      <c r="I2141">
        <v>1.0654329703854621</v>
      </c>
      <c r="J2141">
        <v>1.7475324561894494</v>
      </c>
      <c r="K2141">
        <v>13044</v>
      </c>
      <c r="L2141">
        <v>1.240508072078228E-2</v>
      </c>
      <c r="M2141">
        <v>1.1509225368499756</v>
      </c>
      <c r="N2141">
        <v>32453</v>
      </c>
      <c r="O2141">
        <v>1.9833248108625412E-2</v>
      </c>
      <c r="P2141">
        <v>-1.3013210147619247E-2</v>
      </c>
      <c r="Q2141">
        <v>-9.7403180552646518E-4</v>
      </c>
      <c r="R2141">
        <v>1.240508072078228E-2</v>
      </c>
      <c r="S2141">
        <v>2.578260749578476E-2</v>
      </c>
      <c r="T2141">
        <v>3.7823371589183807E-2</v>
      </c>
      <c r="U2141" t="s">
        <v>102</v>
      </c>
      <c r="V2141" t="s">
        <v>84</v>
      </c>
      <c r="W2141">
        <v>96.587646484375</v>
      </c>
    </row>
    <row r="2142" spans="1:23" x14ac:dyDescent="0.25">
      <c r="A2142" s="48" t="str">
        <f t="shared" si="33"/>
        <v>42213Greater Bay AreaN/A_15AllSingle</v>
      </c>
      <c r="B2142" t="s">
        <v>10</v>
      </c>
      <c r="C2142" s="35">
        <v>42213</v>
      </c>
      <c r="D2142">
        <v>15</v>
      </c>
      <c r="E2142" t="s">
        <v>32</v>
      </c>
      <c r="F2142">
        <v>1.3832311562482904</v>
      </c>
      <c r="G2142">
        <v>1.9029190750067639</v>
      </c>
      <c r="H2142">
        <v>19409</v>
      </c>
      <c r="I2142">
        <v>1.3742033597705967</v>
      </c>
      <c r="J2142">
        <v>1.9006940882950629</v>
      </c>
      <c r="K2142">
        <v>13044</v>
      </c>
      <c r="L2142">
        <v>9.0277967974543571E-3</v>
      </c>
      <c r="M2142">
        <v>0.65266001224517822</v>
      </c>
      <c r="N2142">
        <v>32453</v>
      </c>
      <c r="O2142">
        <v>2.1529654040932655E-2</v>
      </c>
      <c r="P2142">
        <v>-1.8564607948064804E-2</v>
      </c>
      <c r="Q2142">
        <v>-5.4956772364675999E-3</v>
      </c>
      <c r="R2142">
        <v>9.0277967974543571E-3</v>
      </c>
      <c r="S2142">
        <v>2.3549549281597137E-2</v>
      </c>
      <c r="T2142">
        <v>3.6620199680328369E-2</v>
      </c>
      <c r="U2142" t="s">
        <v>18</v>
      </c>
      <c r="V2142" t="s">
        <v>84</v>
      </c>
      <c r="W2142">
        <v>97.418792724609375</v>
      </c>
    </row>
    <row r="2143" spans="1:23" x14ac:dyDescent="0.25">
      <c r="A2143" s="48" t="str">
        <f t="shared" si="33"/>
        <v>42213Greater Bay AreaN/A_15SmartAC-onlySingle</v>
      </c>
      <c r="B2143" t="s">
        <v>10</v>
      </c>
      <c r="C2143" s="35">
        <v>42213</v>
      </c>
      <c r="D2143">
        <v>15</v>
      </c>
      <c r="E2143" t="s">
        <v>32</v>
      </c>
      <c r="F2143">
        <v>1.3832311562482904</v>
      </c>
      <c r="G2143">
        <v>1.9029190750067639</v>
      </c>
      <c r="H2143">
        <v>19409</v>
      </c>
      <c r="I2143">
        <v>1.3742033597705967</v>
      </c>
      <c r="J2143">
        <v>1.9006940882950629</v>
      </c>
      <c r="K2143">
        <v>13044</v>
      </c>
      <c r="L2143">
        <v>9.0277967974543571E-3</v>
      </c>
      <c r="M2143">
        <v>0.65266001224517822</v>
      </c>
      <c r="N2143">
        <v>32453</v>
      </c>
      <c r="O2143">
        <v>2.1529654040932655E-2</v>
      </c>
      <c r="P2143">
        <v>-1.8564607948064804E-2</v>
      </c>
      <c r="Q2143">
        <v>-5.4956772364675999E-3</v>
      </c>
      <c r="R2143">
        <v>9.0277967974543571E-3</v>
      </c>
      <c r="S2143">
        <v>2.3549549281597137E-2</v>
      </c>
      <c r="T2143">
        <v>3.6620199680328369E-2</v>
      </c>
      <c r="U2143" t="s">
        <v>102</v>
      </c>
      <c r="V2143" t="s">
        <v>84</v>
      </c>
      <c r="W2143">
        <v>97.418792724609375</v>
      </c>
    </row>
    <row r="2144" spans="1:23" x14ac:dyDescent="0.25">
      <c r="A2144" s="48" t="str">
        <f t="shared" si="33"/>
        <v>42213Greater Bay AreaN/A_16AllSingle</v>
      </c>
      <c r="B2144" t="s">
        <v>10</v>
      </c>
      <c r="C2144" s="35">
        <v>42213</v>
      </c>
      <c r="D2144">
        <v>16</v>
      </c>
      <c r="E2144" t="s">
        <v>32</v>
      </c>
      <c r="F2144">
        <v>1.7443493273944786</v>
      </c>
      <c r="G2144">
        <v>2.0186249369257774</v>
      </c>
      <c r="H2144">
        <v>19409</v>
      </c>
      <c r="I2144">
        <v>1.6024443547823302</v>
      </c>
      <c r="J2144">
        <v>1.8844707838812864</v>
      </c>
      <c r="K2144">
        <v>13044</v>
      </c>
      <c r="L2144">
        <v>0.14190497994422913</v>
      </c>
      <c r="M2144">
        <v>8.1351232528686523</v>
      </c>
      <c r="N2144">
        <v>32453</v>
      </c>
      <c r="O2144">
        <v>2.1958969533443451E-2</v>
      </c>
      <c r="P2144">
        <v>0.11376236379146576</v>
      </c>
      <c r="Q2144">
        <v>0.1270918995141983</v>
      </c>
      <c r="R2144">
        <v>0.14190497994422913</v>
      </c>
      <c r="S2144">
        <v>0.15671630203723907</v>
      </c>
      <c r="T2144">
        <v>0.17004759609699249</v>
      </c>
      <c r="U2144" t="s">
        <v>18</v>
      </c>
      <c r="V2144" t="s">
        <v>84</v>
      </c>
      <c r="W2144">
        <v>97.578125</v>
      </c>
    </row>
    <row r="2145" spans="1:23" x14ac:dyDescent="0.25">
      <c r="A2145" s="48" t="str">
        <f t="shared" si="33"/>
        <v>42213Greater Bay AreaN/A_16SmartAC-onlySingle</v>
      </c>
      <c r="B2145" t="s">
        <v>10</v>
      </c>
      <c r="C2145" s="35">
        <v>42213</v>
      </c>
      <c r="D2145">
        <v>16</v>
      </c>
      <c r="E2145" t="s">
        <v>32</v>
      </c>
      <c r="F2145">
        <v>1.7443493273944786</v>
      </c>
      <c r="G2145">
        <v>2.0186249369257774</v>
      </c>
      <c r="H2145">
        <v>19409</v>
      </c>
      <c r="I2145">
        <v>1.6024443547823302</v>
      </c>
      <c r="J2145">
        <v>1.8844707838812864</v>
      </c>
      <c r="K2145">
        <v>13044</v>
      </c>
      <c r="L2145">
        <v>0.14190497994422913</v>
      </c>
      <c r="M2145">
        <v>8.1351232528686523</v>
      </c>
      <c r="N2145">
        <v>32453</v>
      </c>
      <c r="O2145">
        <v>2.1958969533443451E-2</v>
      </c>
      <c r="P2145">
        <v>0.11376236379146576</v>
      </c>
      <c r="Q2145">
        <v>0.1270918995141983</v>
      </c>
      <c r="R2145">
        <v>0.14190497994422913</v>
      </c>
      <c r="S2145">
        <v>0.15671630203723907</v>
      </c>
      <c r="T2145">
        <v>0.17004759609699249</v>
      </c>
      <c r="U2145" t="s">
        <v>102</v>
      </c>
      <c r="V2145" t="s">
        <v>84</v>
      </c>
      <c r="W2145">
        <v>97.578125</v>
      </c>
    </row>
    <row r="2146" spans="1:23" x14ac:dyDescent="0.25">
      <c r="A2146" s="48" t="str">
        <f t="shared" si="33"/>
        <v>42213Greater Bay AreaN/A_17AllSingle</v>
      </c>
      <c r="B2146" t="s">
        <v>10</v>
      </c>
      <c r="C2146" s="35">
        <v>42213</v>
      </c>
      <c r="D2146">
        <v>17</v>
      </c>
      <c r="E2146" t="s">
        <v>32</v>
      </c>
      <c r="F2146">
        <v>2.1100540365729641</v>
      </c>
      <c r="G2146">
        <v>2.0867971647953927</v>
      </c>
      <c r="H2146">
        <v>19409</v>
      </c>
      <c r="I2146">
        <v>1.6075897512050474</v>
      </c>
      <c r="J2146">
        <v>1.6389851930074861</v>
      </c>
      <c r="K2146">
        <v>13044</v>
      </c>
      <c r="L2146">
        <v>0.50246429443359375</v>
      </c>
      <c r="M2146">
        <v>23.812864303588867</v>
      </c>
      <c r="N2146">
        <v>32453</v>
      </c>
      <c r="O2146">
        <v>2.0743805915117264E-2</v>
      </c>
      <c r="P2146">
        <v>0.47587904334068298</v>
      </c>
      <c r="Q2146">
        <v>0.48847094178199768</v>
      </c>
      <c r="R2146">
        <v>0.50246429443359375</v>
      </c>
      <c r="S2146">
        <v>0.5164560079574585</v>
      </c>
      <c r="T2146">
        <v>0.5290495753288269</v>
      </c>
      <c r="U2146" t="s">
        <v>18</v>
      </c>
      <c r="V2146" t="s">
        <v>84</v>
      </c>
      <c r="W2146">
        <v>96.416229248046875</v>
      </c>
    </row>
    <row r="2147" spans="1:23" x14ac:dyDescent="0.25">
      <c r="A2147" s="48" t="str">
        <f t="shared" si="33"/>
        <v>42213Greater Bay AreaN/A_17SmartAC-onlySingle</v>
      </c>
      <c r="B2147" t="s">
        <v>10</v>
      </c>
      <c r="C2147" s="35">
        <v>42213</v>
      </c>
      <c r="D2147">
        <v>17</v>
      </c>
      <c r="E2147" t="s">
        <v>32</v>
      </c>
      <c r="F2147">
        <v>2.1100540365729641</v>
      </c>
      <c r="G2147">
        <v>2.0867971647953927</v>
      </c>
      <c r="H2147">
        <v>19409</v>
      </c>
      <c r="I2147">
        <v>1.6075897512050474</v>
      </c>
      <c r="J2147">
        <v>1.6389851930074861</v>
      </c>
      <c r="K2147">
        <v>13044</v>
      </c>
      <c r="L2147">
        <v>0.50246429443359375</v>
      </c>
      <c r="M2147">
        <v>23.812864303588867</v>
      </c>
      <c r="N2147">
        <v>32453</v>
      </c>
      <c r="O2147">
        <v>2.0743805915117264E-2</v>
      </c>
      <c r="P2147">
        <v>0.47587904334068298</v>
      </c>
      <c r="Q2147">
        <v>0.48847094178199768</v>
      </c>
      <c r="R2147">
        <v>0.50246429443359375</v>
      </c>
      <c r="S2147">
        <v>0.5164560079574585</v>
      </c>
      <c r="T2147">
        <v>0.5290495753288269</v>
      </c>
      <c r="U2147" t="s">
        <v>102</v>
      </c>
      <c r="V2147" t="s">
        <v>84</v>
      </c>
      <c r="W2147">
        <v>96.416229248046875</v>
      </c>
    </row>
    <row r="2148" spans="1:23" x14ac:dyDescent="0.25">
      <c r="A2148" s="48" t="str">
        <f t="shared" si="33"/>
        <v>42213Greater Bay AreaN/A_18AllSingle</v>
      </c>
      <c r="B2148" t="s">
        <v>10</v>
      </c>
      <c r="C2148" s="35">
        <v>42213</v>
      </c>
      <c r="D2148">
        <v>18</v>
      </c>
      <c r="E2148" t="s">
        <v>32</v>
      </c>
      <c r="F2148">
        <v>2.4225532475461722</v>
      </c>
      <c r="G2148">
        <v>2.0850903911125629</v>
      </c>
      <c r="H2148">
        <v>19409</v>
      </c>
      <c r="I2148">
        <v>1.8640455670988767</v>
      </c>
      <c r="J2148">
        <v>1.6156061133845219</v>
      </c>
      <c r="K2148">
        <v>13044</v>
      </c>
      <c r="L2148">
        <v>0.55850768089294434</v>
      </c>
      <c r="M2148">
        <v>23.054506301879883</v>
      </c>
      <c r="N2148">
        <v>32453</v>
      </c>
      <c r="O2148">
        <v>2.0593816414475441E-2</v>
      </c>
      <c r="P2148">
        <v>0.53211462497711182</v>
      </c>
      <c r="Q2148">
        <v>0.54461550712585449</v>
      </c>
      <c r="R2148">
        <v>0.55850768089294434</v>
      </c>
      <c r="S2148">
        <v>0.57239818572998047</v>
      </c>
      <c r="T2148">
        <v>0.58490073680877686</v>
      </c>
      <c r="U2148" t="s">
        <v>18</v>
      </c>
      <c r="V2148" t="s">
        <v>84</v>
      </c>
      <c r="W2148">
        <v>93.264076232910156</v>
      </c>
    </row>
    <row r="2149" spans="1:23" x14ac:dyDescent="0.25">
      <c r="A2149" s="48" t="str">
        <f t="shared" si="33"/>
        <v>42213Greater Bay AreaN/A_18SmartAC-onlySingle</v>
      </c>
      <c r="B2149" t="s">
        <v>10</v>
      </c>
      <c r="C2149" s="35">
        <v>42213</v>
      </c>
      <c r="D2149">
        <v>18</v>
      </c>
      <c r="E2149" t="s">
        <v>32</v>
      </c>
      <c r="F2149">
        <v>2.4225532475461722</v>
      </c>
      <c r="G2149">
        <v>2.0850903911125629</v>
      </c>
      <c r="H2149">
        <v>19409</v>
      </c>
      <c r="I2149">
        <v>1.8640455670988767</v>
      </c>
      <c r="J2149">
        <v>1.6156061133845219</v>
      </c>
      <c r="K2149">
        <v>13044</v>
      </c>
      <c r="L2149">
        <v>0.55850768089294434</v>
      </c>
      <c r="M2149">
        <v>23.054506301879883</v>
      </c>
      <c r="N2149">
        <v>32453</v>
      </c>
      <c r="O2149">
        <v>2.0593816414475441E-2</v>
      </c>
      <c r="P2149">
        <v>0.53211462497711182</v>
      </c>
      <c r="Q2149">
        <v>0.54461550712585449</v>
      </c>
      <c r="R2149">
        <v>0.55850768089294434</v>
      </c>
      <c r="S2149">
        <v>0.57239818572998047</v>
      </c>
      <c r="T2149">
        <v>0.58490073680877686</v>
      </c>
      <c r="U2149" t="s">
        <v>102</v>
      </c>
      <c r="V2149" t="s">
        <v>84</v>
      </c>
      <c r="W2149">
        <v>93.264076232910156</v>
      </c>
    </row>
    <row r="2150" spans="1:23" x14ac:dyDescent="0.25">
      <c r="A2150" s="48" t="str">
        <f t="shared" si="33"/>
        <v>42213Greater Bay AreaN/A_19AllSingle</v>
      </c>
      <c r="B2150" t="s">
        <v>10</v>
      </c>
      <c r="C2150" s="35">
        <v>42213</v>
      </c>
      <c r="D2150">
        <v>19</v>
      </c>
      <c r="E2150" t="s">
        <v>32</v>
      </c>
      <c r="F2150">
        <v>2.5933091687149425</v>
      </c>
      <c r="G2150">
        <v>2.0476071301476702</v>
      </c>
      <c r="H2150">
        <v>19409</v>
      </c>
      <c r="I2150">
        <v>2.0093146355556124</v>
      </c>
      <c r="J2150">
        <v>1.5550856431384312</v>
      </c>
      <c r="K2150">
        <v>13044</v>
      </c>
      <c r="L2150">
        <v>0.58399450778961182</v>
      </c>
      <c r="M2150">
        <v>22.519279479980469</v>
      </c>
      <c r="N2150">
        <v>32453</v>
      </c>
      <c r="O2150">
        <v>2.0035294815897942E-2</v>
      </c>
      <c r="P2150">
        <v>0.55831730365753174</v>
      </c>
      <c r="Q2150">
        <v>0.57047909498214722</v>
      </c>
      <c r="R2150">
        <v>0.58399450778961182</v>
      </c>
      <c r="S2150">
        <v>0.59750831127166748</v>
      </c>
      <c r="T2150">
        <v>0.60967171192169189</v>
      </c>
      <c r="U2150" t="s">
        <v>18</v>
      </c>
      <c r="V2150" t="s">
        <v>84</v>
      </c>
      <c r="W2150">
        <v>88.296707153320312</v>
      </c>
    </row>
    <row r="2151" spans="1:23" x14ac:dyDescent="0.25">
      <c r="A2151" s="48" t="str">
        <f t="shared" si="33"/>
        <v>42213Greater Bay AreaN/A_19SmartAC-onlySingle</v>
      </c>
      <c r="B2151" t="s">
        <v>10</v>
      </c>
      <c r="C2151" s="35">
        <v>42213</v>
      </c>
      <c r="D2151">
        <v>19</v>
      </c>
      <c r="E2151" t="s">
        <v>32</v>
      </c>
      <c r="F2151">
        <v>2.5933091687149425</v>
      </c>
      <c r="G2151">
        <v>2.0476071301476702</v>
      </c>
      <c r="H2151">
        <v>19409</v>
      </c>
      <c r="I2151">
        <v>2.0093146355556124</v>
      </c>
      <c r="J2151">
        <v>1.5550856431384312</v>
      </c>
      <c r="K2151">
        <v>13044</v>
      </c>
      <c r="L2151">
        <v>0.58399450778961182</v>
      </c>
      <c r="M2151">
        <v>22.519279479980469</v>
      </c>
      <c r="N2151">
        <v>32453</v>
      </c>
      <c r="O2151">
        <v>2.0035294815897942E-2</v>
      </c>
      <c r="P2151">
        <v>0.55831730365753174</v>
      </c>
      <c r="Q2151">
        <v>0.57047909498214722</v>
      </c>
      <c r="R2151">
        <v>0.58399450778961182</v>
      </c>
      <c r="S2151">
        <v>0.59750831127166748</v>
      </c>
      <c r="T2151">
        <v>0.60967171192169189</v>
      </c>
      <c r="U2151" t="s">
        <v>102</v>
      </c>
      <c r="V2151" t="s">
        <v>84</v>
      </c>
      <c r="W2151">
        <v>88.296707153320312</v>
      </c>
    </row>
    <row r="2152" spans="1:23" x14ac:dyDescent="0.25">
      <c r="A2152" s="48" t="str">
        <f t="shared" si="33"/>
        <v>42213Greater Bay AreaN/A_20AllSingle</v>
      </c>
      <c r="B2152" t="s">
        <v>10</v>
      </c>
      <c r="C2152" s="35">
        <v>42213</v>
      </c>
      <c r="D2152">
        <v>20</v>
      </c>
      <c r="E2152" t="s">
        <v>32</v>
      </c>
      <c r="F2152">
        <v>2.4857214991903973</v>
      </c>
      <c r="G2152">
        <v>1.9465881971654853</v>
      </c>
      <c r="H2152">
        <v>19409</v>
      </c>
      <c r="I2152">
        <v>2.6785842989683704</v>
      </c>
      <c r="J2152">
        <v>1.9878199796083198</v>
      </c>
      <c r="K2152">
        <v>13044</v>
      </c>
      <c r="L2152">
        <v>-0.19286279380321503</v>
      </c>
      <c r="M2152">
        <v>-7.7588257789611816</v>
      </c>
      <c r="N2152">
        <v>32453</v>
      </c>
      <c r="O2152">
        <v>2.2319499403238297E-2</v>
      </c>
      <c r="P2152">
        <v>-0.22146746516227722</v>
      </c>
      <c r="Q2152">
        <v>-0.20791907608509064</v>
      </c>
      <c r="R2152">
        <v>-0.19286279380321503</v>
      </c>
      <c r="S2152">
        <v>-0.17780828475952148</v>
      </c>
      <c r="T2152">
        <v>-0.16425812244415283</v>
      </c>
      <c r="U2152" t="s">
        <v>18</v>
      </c>
      <c r="V2152" t="s">
        <v>84</v>
      </c>
      <c r="W2152">
        <v>84.496070861816406</v>
      </c>
    </row>
    <row r="2153" spans="1:23" x14ac:dyDescent="0.25">
      <c r="A2153" s="48" t="str">
        <f t="shared" si="33"/>
        <v>42213Greater Bay AreaN/A_20SmartAC-onlySingle</v>
      </c>
      <c r="B2153" t="s">
        <v>10</v>
      </c>
      <c r="C2153" s="35">
        <v>42213</v>
      </c>
      <c r="D2153">
        <v>20</v>
      </c>
      <c r="E2153" t="s">
        <v>32</v>
      </c>
      <c r="F2153">
        <v>2.4857214991903973</v>
      </c>
      <c r="G2153">
        <v>1.9465881971654853</v>
      </c>
      <c r="H2153">
        <v>19409</v>
      </c>
      <c r="I2153">
        <v>2.6785842989683704</v>
      </c>
      <c r="J2153">
        <v>1.9878199796083198</v>
      </c>
      <c r="K2153">
        <v>13044</v>
      </c>
      <c r="L2153">
        <v>-0.19286279380321503</v>
      </c>
      <c r="M2153">
        <v>-7.7588257789611816</v>
      </c>
      <c r="N2153">
        <v>32453</v>
      </c>
      <c r="O2153">
        <v>2.2319499403238297E-2</v>
      </c>
      <c r="P2153">
        <v>-0.22146746516227722</v>
      </c>
      <c r="Q2153">
        <v>-0.20791907608509064</v>
      </c>
      <c r="R2153">
        <v>-0.19286279380321503</v>
      </c>
      <c r="S2153">
        <v>-0.17780828475952148</v>
      </c>
      <c r="T2153">
        <v>-0.16425812244415283</v>
      </c>
      <c r="U2153" t="s">
        <v>102</v>
      </c>
      <c r="V2153" t="s">
        <v>84</v>
      </c>
      <c r="W2153">
        <v>84.496070861816406</v>
      </c>
    </row>
    <row r="2154" spans="1:23" x14ac:dyDescent="0.25">
      <c r="A2154" s="48" t="str">
        <f t="shared" si="33"/>
        <v>42213Greater Bay AreaN/A_21AllSingle</v>
      </c>
      <c r="B2154" t="s">
        <v>10</v>
      </c>
      <c r="C2154" s="35">
        <v>42213</v>
      </c>
      <c r="D2154">
        <v>21</v>
      </c>
      <c r="E2154" t="s">
        <v>32</v>
      </c>
      <c r="F2154">
        <v>2.2223058823499997</v>
      </c>
      <c r="G2154">
        <v>1.7732942306325084</v>
      </c>
      <c r="H2154">
        <v>19409</v>
      </c>
      <c r="I2154">
        <v>2.5093613679850244</v>
      </c>
      <c r="J2154">
        <v>1.9502753614532706</v>
      </c>
      <c r="K2154">
        <v>13044</v>
      </c>
      <c r="L2154">
        <v>-0.28705549240112305</v>
      </c>
      <c r="M2154">
        <v>-12.917010307312012</v>
      </c>
      <c r="N2154">
        <v>32453</v>
      </c>
      <c r="O2154">
        <v>2.1298166364431381E-2</v>
      </c>
      <c r="P2154">
        <v>-0.31435123085975647</v>
      </c>
      <c r="Q2154">
        <v>-0.30142280459403992</v>
      </c>
      <c r="R2154">
        <v>-0.28705549240112305</v>
      </c>
      <c r="S2154">
        <v>-0.27268987894058228</v>
      </c>
      <c r="T2154">
        <v>-0.25975975394248962</v>
      </c>
      <c r="U2154" t="s">
        <v>18</v>
      </c>
      <c r="V2154" t="s">
        <v>84</v>
      </c>
      <c r="W2154">
        <v>81.680831909179688</v>
      </c>
    </row>
    <row r="2155" spans="1:23" x14ac:dyDescent="0.25">
      <c r="A2155" s="48" t="str">
        <f t="shared" si="33"/>
        <v>42213Greater Bay AreaN/A_21SmartAC-onlySingle</v>
      </c>
      <c r="B2155" t="s">
        <v>10</v>
      </c>
      <c r="C2155" s="35">
        <v>42213</v>
      </c>
      <c r="D2155">
        <v>21</v>
      </c>
      <c r="E2155" t="s">
        <v>32</v>
      </c>
      <c r="F2155">
        <v>2.2223058823499997</v>
      </c>
      <c r="G2155">
        <v>1.7732942306325084</v>
      </c>
      <c r="H2155">
        <v>19409</v>
      </c>
      <c r="I2155">
        <v>2.5093613679850244</v>
      </c>
      <c r="J2155">
        <v>1.9502753614532706</v>
      </c>
      <c r="K2155">
        <v>13044</v>
      </c>
      <c r="L2155">
        <v>-0.28705549240112305</v>
      </c>
      <c r="M2155">
        <v>-12.917010307312012</v>
      </c>
      <c r="N2155">
        <v>32453</v>
      </c>
      <c r="O2155">
        <v>2.1298166364431381E-2</v>
      </c>
      <c r="P2155">
        <v>-0.31435123085975647</v>
      </c>
      <c r="Q2155">
        <v>-0.30142280459403992</v>
      </c>
      <c r="R2155">
        <v>-0.28705549240112305</v>
      </c>
      <c r="S2155">
        <v>-0.27268987894058228</v>
      </c>
      <c r="T2155">
        <v>-0.25975975394248962</v>
      </c>
      <c r="U2155" t="s">
        <v>102</v>
      </c>
      <c r="V2155" t="s">
        <v>84</v>
      </c>
      <c r="W2155">
        <v>81.680831909179688</v>
      </c>
    </row>
    <row r="2156" spans="1:23" x14ac:dyDescent="0.25">
      <c r="A2156" s="48" t="str">
        <f t="shared" si="33"/>
        <v>42213Greater Bay AreaN/A_22AllSingle</v>
      </c>
      <c r="B2156" t="s">
        <v>10</v>
      </c>
      <c r="C2156" s="35">
        <v>42213</v>
      </c>
      <c r="D2156">
        <v>22</v>
      </c>
      <c r="E2156" t="s">
        <v>32</v>
      </c>
      <c r="F2156">
        <v>1.9687095060927324</v>
      </c>
      <c r="G2156">
        <v>1.6162293627055317</v>
      </c>
      <c r="H2156">
        <v>19409</v>
      </c>
      <c r="I2156">
        <v>2.1522120251203489</v>
      </c>
      <c r="J2156">
        <v>1.7514096500497633</v>
      </c>
      <c r="K2156">
        <v>13044</v>
      </c>
      <c r="L2156">
        <v>-0.18350252509117126</v>
      </c>
      <c r="M2156">
        <v>-9.3209543228149414</v>
      </c>
      <c r="N2156">
        <v>32453</v>
      </c>
      <c r="O2156">
        <v>1.9228821620345116E-2</v>
      </c>
      <c r="P2156">
        <v>-0.20814618468284607</v>
      </c>
      <c r="Q2156">
        <v>-0.19647389650344849</v>
      </c>
      <c r="R2156">
        <v>-0.18350252509117126</v>
      </c>
      <c r="S2156">
        <v>-0.17053268849849701</v>
      </c>
      <c r="T2156">
        <v>-0.15885886549949646</v>
      </c>
      <c r="U2156" t="s">
        <v>18</v>
      </c>
      <c r="V2156" t="s">
        <v>84</v>
      </c>
      <c r="W2156">
        <v>78.980308532714844</v>
      </c>
    </row>
    <row r="2157" spans="1:23" x14ac:dyDescent="0.25">
      <c r="A2157" s="48" t="str">
        <f t="shared" si="33"/>
        <v>42213Greater Bay AreaN/A_22SmartAC-onlySingle</v>
      </c>
      <c r="B2157" t="s">
        <v>10</v>
      </c>
      <c r="C2157" s="35">
        <v>42213</v>
      </c>
      <c r="D2157">
        <v>22</v>
      </c>
      <c r="E2157" t="s">
        <v>32</v>
      </c>
      <c r="F2157">
        <v>1.9687095060927324</v>
      </c>
      <c r="G2157">
        <v>1.6162293627055317</v>
      </c>
      <c r="H2157">
        <v>19409</v>
      </c>
      <c r="I2157">
        <v>2.1522120251203489</v>
      </c>
      <c r="J2157">
        <v>1.7514096500497633</v>
      </c>
      <c r="K2157">
        <v>13044</v>
      </c>
      <c r="L2157">
        <v>-0.18350252509117126</v>
      </c>
      <c r="M2157">
        <v>-9.3209543228149414</v>
      </c>
      <c r="N2157">
        <v>32453</v>
      </c>
      <c r="O2157">
        <v>1.9228821620345116E-2</v>
      </c>
      <c r="P2157">
        <v>-0.20814618468284607</v>
      </c>
      <c r="Q2157">
        <v>-0.19647389650344849</v>
      </c>
      <c r="R2157">
        <v>-0.18350252509117126</v>
      </c>
      <c r="S2157">
        <v>-0.17053268849849701</v>
      </c>
      <c r="T2157">
        <v>-0.15885886549949646</v>
      </c>
      <c r="U2157" t="s">
        <v>102</v>
      </c>
      <c r="V2157" t="s">
        <v>84</v>
      </c>
      <c r="W2157">
        <v>78.980308532714844</v>
      </c>
    </row>
    <row r="2158" spans="1:23" x14ac:dyDescent="0.25">
      <c r="A2158" s="48" t="str">
        <f t="shared" si="33"/>
        <v>42213Greater Bay AreaN/A_23AllSingle</v>
      </c>
      <c r="B2158" t="s">
        <v>10</v>
      </c>
      <c r="C2158" s="35">
        <v>42213</v>
      </c>
      <c r="D2158">
        <v>23</v>
      </c>
      <c r="E2158" t="s">
        <v>32</v>
      </c>
      <c r="F2158">
        <v>1.5706719795671604</v>
      </c>
      <c r="G2158">
        <v>1.4097468469348966</v>
      </c>
      <c r="H2158">
        <v>19409</v>
      </c>
      <c r="I2158">
        <v>1.6756346153495032</v>
      </c>
      <c r="J2158">
        <v>1.5100866741422616</v>
      </c>
      <c r="K2158">
        <v>13044</v>
      </c>
      <c r="L2158">
        <v>-0.10496263206005096</v>
      </c>
      <c r="M2158">
        <v>-6.6826577186584473</v>
      </c>
      <c r="N2158">
        <v>32453</v>
      </c>
      <c r="O2158">
        <v>1.6649799421429634E-2</v>
      </c>
      <c r="P2158">
        <v>-0.12630102038383484</v>
      </c>
      <c r="Q2158">
        <v>-0.11619425565004349</v>
      </c>
      <c r="R2158">
        <v>-0.10496263206005096</v>
      </c>
      <c r="S2158">
        <v>-9.3732342123985291E-2</v>
      </c>
      <c r="T2158">
        <v>-8.3624251186847687E-2</v>
      </c>
      <c r="U2158" t="s">
        <v>18</v>
      </c>
      <c r="V2158" t="s">
        <v>84</v>
      </c>
      <c r="W2158">
        <v>76.254554748535156</v>
      </c>
    </row>
    <row r="2159" spans="1:23" x14ac:dyDescent="0.25">
      <c r="A2159" s="48" t="str">
        <f t="shared" si="33"/>
        <v>42213Greater Bay AreaN/A_23SmartAC-onlySingle</v>
      </c>
      <c r="B2159" t="s">
        <v>10</v>
      </c>
      <c r="C2159" s="35">
        <v>42213</v>
      </c>
      <c r="D2159">
        <v>23</v>
      </c>
      <c r="E2159" t="s">
        <v>32</v>
      </c>
      <c r="F2159">
        <v>1.5706719795671604</v>
      </c>
      <c r="G2159">
        <v>1.4097468469348966</v>
      </c>
      <c r="H2159">
        <v>19409</v>
      </c>
      <c r="I2159">
        <v>1.6756346153495032</v>
      </c>
      <c r="J2159">
        <v>1.5100866741422616</v>
      </c>
      <c r="K2159">
        <v>13044</v>
      </c>
      <c r="L2159">
        <v>-0.10496263206005096</v>
      </c>
      <c r="M2159">
        <v>-6.6826577186584473</v>
      </c>
      <c r="N2159">
        <v>32453</v>
      </c>
      <c r="O2159">
        <v>1.6649799421429634E-2</v>
      </c>
      <c r="P2159">
        <v>-0.12630102038383484</v>
      </c>
      <c r="Q2159">
        <v>-0.11619425565004349</v>
      </c>
      <c r="R2159">
        <v>-0.10496263206005096</v>
      </c>
      <c r="S2159">
        <v>-9.3732342123985291E-2</v>
      </c>
      <c r="T2159">
        <v>-8.3624251186847687E-2</v>
      </c>
      <c r="U2159" t="s">
        <v>102</v>
      </c>
      <c r="V2159" t="s">
        <v>84</v>
      </c>
      <c r="W2159">
        <v>76.254554748535156</v>
      </c>
    </row>
    <row r="2160" spans="1:23" x14ac:dyDescent="0.25">
      <c r="A2160" s="48" t="str">
        <f t="shared" si="33"/>
        <v>42213Greater Bay AreaN/A_24AllSingle</v>
      </c>
      <c r="B2160" t="s">
        <v>10</v>
      </c>
      <c r="C2160" s="35">
        <v>42213</v>
      </c>
      <c r="D2160">
        <v>24</v>
      </c>
      <c r="E2160" t="s">
        <v>32</v>
      </c>
      <c r="F2160">
        <v>1.2013407767114108</v>
      </c>
      <c r="G2160">
        <v>1.2190912822075315</v>
      </c>
      <c r="H2160">
        <v>19409</v>
      </c>
      <c r="I2160">
        <v>1.2634640329012585</v>
      </c>
      <c r="J2160">
        <v>1.2609126154307542</v>
      </c>
      <c r="K2160">
        <v>13044</v>
      </c>
      <c r="L2160">
        <v>-6.2123257666826248E-2</v>
      </c>
      <c r="M2160">
        <v>-5.1711602210998535</v>
      </c>
      <c r="N2160">
        <v>32453</v>
      </c>
      <c r="O2160">
        <v>1.4087561517953873E-2</v>
      </c>
      <c r="P2160">
        <v>-8.0177873373031616E-2</v>
      </c>
      <c r="Q2160">
        <v>-7.1626447141170502E-2</v>
      </c>
      <c r="R2160">
        <v>-6.2123257666826248E-2</v>
      </c>
      <c r="S2160">
        <v>-5.2621196955442429E-2</v>
      </c>
      <c r="T2160">
        <v>-4.4068638235330582E-2</v>
      </c>
      <c r="U2160" t="s">
        <v>18</v>
      </c>
      <c r="V2160" t="s">
        <v>84</v>
      </c>
      <c r="W2160">
        <v>74.779464721679688</v>
      </c>
    </row>
    <row r="2161" spans="1:23" x14ac:dyDescent="0.25">
      <c r="A2161" s="48" t="str">
        <f t="shared" si="33"/>
        <v>42213Greater Bay AreaN/A_24SmartAC-onlySingle</v>
      </c>
      <c r="B2161" t="s">
        <v>10</v>
      </c>
      <c r="C2161" s="35">
        <v>42213</v>
      </c>
      <c r="D2161">
        <v>24</v>
      </c>
      <c r="E2161" t="s">
        <v>32</v>
      </c>
      <c r="F2161">
        <v>1.2013407767114108</v>
      </c>
      <c r="G2161">
        <v>1.2190912822075315</v>
      </c>
      <c r="H2161">
        <v>19409</v>
      </c>
      <c r="I2161">
        <v>1.2634640329012585</v>
      </c>
      <c r="J2161">
        <v>1.2609126154307542</v>
      </c>
      <c r="K2161">
        <v>13044</v>
      </c>
      <c r="L2161">
        <v>-6.2123257666826248E-2</v>
      </c>
      <c r="M2161">
        <v>-5.1711602210998535</v>
      </c>
      <c r="N2161">
        <v>32453</v>
      </c>
      <c r="O2161">
        <v>1.4087561517953873E-2</v>
      </c>
      <c r="P2161">
        <v>-8.0177873373031616E-2</v>
      </c>
      <c r="Q2161">
        <v>-7.1626447141170502E-2</v>
      </c>
      <c r="R2161">
        <v>-6.2123257666826248E-2</v>
      </c>
      <c r="S2161">
        <v>-5.2621196955442429E-2</v>
      </c>
      <c r="T2161">
        <v>-4.4068638235330582E-2</v>
      </c>
      <c r="U2161" t="s">
        <v>102</v>
      </c>
      <c r="V2161" t="s">
        <v>84</v>
      </c>
      <c r="W2161">
        <v>74.779464721679688</v>
      </c>
    </row>
    <row r="2162" spans="1:23" x14ac:dyDescent="0.25">
      <c r="A2162" s="48" t="str">
        <f t="shared" si="33"/>
        <v>42214Greater Bay AreaN/A_1AllSingle</v>
      </c>
      <c r="B2162" t="s">
        <v>10</v>
      </c>
      <c r="C2162" s="35">
        <v>42214</v>
      </c>
      <c r="D2162">
        <v>1</v>
      </c>
      <c r="E2162" t="s">
        <v>32</v>
      </c>
      <c r="F2162">
        <v>0.96640546490769252</v>
      </c>
      <c r="G2162">
        <v>1.0845772466427077</v>
      </c>
      <c r="H2162">
        <v>29256</v>
      </c>
      <c r="I2162">
        <v>0.93358558431639715</v>
      </c>
      <c r="J2162">
        <v>1.0235800135621873</v>
      </c>
      <c r="K2162">
        <v>3219</v>
      </c>
      <c r="L2162">
        <v>3.2819882035255432E-2</v>
      </c>
      <c r="M2162">
        <v>3.3960776329040527</v>
      </c>
      <c r="N2162">
        <v>32475</v>
      </c>
      <c r="O2162">
        <v>1.912292093038559E-2</v>
      </c>
      <c r="P2162">
        <v>8.311946876347065E-3</v>
      </c>
      <c r="Q2162">
        <v>1.9919941201806068E-2</v>
      </c>
      <c r="R2162">
        <v>3.2819882035255432E-2</v>
      </c>
      <c r="S2162">
        <v>4.5718293637037277E-2</v>
      </c>
      <c r="T2162">
        <v>5.7327818125486374E-2</v>
      </c>
      <c r="U2162" t="s">
        <v>18</v>
      </c>
      <c r="V2162" t="s">
        <v>84</v>
      </c>
      <c r="W2162">
        <v>73.728683471679688</v>
      </c>
    </row>
    <row r="2163" spans="1:23" x14ac:dyDescent="0.25">
      <c r="A2163" s="48" t="str">
        <f t="shared" si="33"/>
        <v>42214Greater Bay AreaN/A_1SmartAC-onlySingle</v>
      </c>
      <c r="B2163" t="s">
        <v>10</v>
      </c>
      <c r="C2163" s="35">
        <v>42214</v>
      </c>
      <c r="D2163">
        <v>1</v>
      </c>
      <c r="E2163" t="s">
        <v>32</v>
      </c>
      <c r="F2163">
        <v>0.96640546490769252</v>
      </c>
      <c r="G2163">
        <v>1.0845772466427077</v>
      </c>
      <c r="H2163">
        <v>29256</v>
      </c>
      <c r="I2163">
        <v>0.93358558431639715</v>
      </c>
      <c r="J2163">
        <v>1.0235800135621873</v>
      </c>
      <c r="K2163">
        <v>3219</v>
      </c>
      <c r="L2163">
        <v>3.2819882035255432E-2</v>
      </c>
      <c r="M2163">
        <v>3.3960776329040527</v>
      </c>
      <c r="N2163">
        <v>32475</v>
      </c>
      <c r="O2163">
        <v>1.912292093038559E-2</v>
      </c>
      <c r="P2163">
        <v>8.311946876347065E-3</v>
      </c>
      <c r="Q2163">
        <v>1.9919941201806068E-2</v>
      </c>
      <c r="R2163">
        <v>3.2819882035255432E-2</v>
      </c>
      <c r="S2163">
        <v>4.5718293637037277E-2</v>
      </c>
      <c r="T2163">
        <v>5.7327818125486374E-2</v>
      </c>
      <c r="U2163" t="s">
        <v>102</v>
      </c>
      <c r="V2163" t="s">
        <v>84</v>
      </c>
      <c r="W2163">
        <v>73.728683471679688</v>
      </c>
    </row>
    <row r="2164" spans="1:23" x14ac:dyDescent="0.25">
      <c r="A2164" s="48" t="str">
        <f t="shared" si="33"/>
        <v>42214Greater Bay AreaN/A_2AllSingle</v>
      </c>
      <c r="B2164" t="s">
        <v>10</v>
      </c>
      <c r="C2164" s="35">
        <v>42214</v>
      </c>
      <c r="D2164">
        <v>2</v>
      </c>
      <c r="E2164" t="s">
        <v>32</v>
      </c>
      <c r="F2164">
        <v>0.79916112947251994</v>
      </c>
      <c r="G2164">
        <v>0.93187608427789803</v>
      </c>
      <c r="H2164">
        <v>29256</v>
      </c>
      <c r="I2164">
        <v>0.76318975266334521</v>
      </c>
      <c r="J2164">
        <v>0.85365805974496334</v>
      </c>
      <c r="K2164">
        <v>3219</v>
      </c>
      <c r="L2164">
        <v>3.5971377044916153E-2</v>
      </c>
      <c r="M2164">
        <v>4.5011420249938965</v>
      </c>
      <c r="N2164">
        <v>32475</v>
      </c>
      <c r="O2164">
        <v>1.6002099961042404E-2</v>
      </c>
      <c r="P2164">
        <v>1.5463085845112801E-2</v>
      </c>
      <c r="Q2164">
        <v>2.5176679715514183E-2</v>
      </c>
      <c r="R2164">
        <v>3.5971377044916153E-2</v>
      </c>
      <c r="S2164">
        <v>4.6764794737100601E-2</v>
      </c>
      <c r="T2164">
        <v>5.6479670107364655E-2</v>
      </c>
      <c r="U2164" t="s">
        <v>18</v>
      </c>
      <c r="V2164" t="s">
        <v>84</v>
      </c>
      <c r="W2164">
        <v>72.379119873046875</v>
      </c>
    </row>
    <row r="2165" spans="1:23" x14ac:dyDescent="0.25">
      <c r="A2165" s="48" t="str">
        <f t="shared" si="33"/>
        <v>42214Greater Bay AreaN/A_2SmartAC-onlySingle</v>
      </c>
      <c r="B2165" t="s">
        <v>10</v>
      </c>
      <c r="C2165" s="35">
        <v>42214</v>
      </c>
      <c r="D2165">
        <v>2</v>
      </c>
      <c r="E2165" t="s">
        <v>32</v>
      </c>
      <c r="F2165">
        <v>0.79916112947251994</v>
      </c>
      <c r="G2165">
        <v>0.93187608427789803</v>
      </c>
      <c r="H2165">
        <v>29256</v>
      </c>
      <c r="I2165">
        <v>0.76318975266334521</v>
      </c>
      <c r="J2165">
        <v>0.85365805974496334</v>
      </c>
      <c r="K2165">
        <v>3219</v>
      </c>
      <c r="L2165">
        <v>3.5971377044916153E-2</v>
      </c>
      <c r="M2165">
        <v>4.5011420249938965</v>
      </c>
      <c r="N2165">
        <v>32475</v>
      </c>
      <c r="O2165">
        <v>1.6002099961042404E-2</v>
      </c>
      <c r="P2165">
        <v>1.5463085845112801E-2</v>
      </c>
      <c r="Q2165">
        <v>2.5176679715514183E-2</v>
      </c>
      <c r="R2165">
        <v>3.5971377044916153E-2</v>
      </c>
      <c r="S2165">
        <v>4.6764794737100601E-2</v>
      </c>
      <c r="T2165">
        <v>5.6479670107364655E-2</v>
      </c>
      <c r="U2165" t="s">
        <v>102</v>
      </c>
      <c r="V2165" t="s">
        <v>84</v>
      </c>
      <c r="W2165">
        <v>72.379119873046875</v>
      </c>
    </row>
    <row r="2166" spans="1:23" x14ac:dyDescent="0.25">
      <c r="A2166" s="48" t="str">
        <f t="shared" si="33"/>
        <v>42214Greater Bay AreaN/A_3AllSingle</v>
      </c>
      <c r="B2166" t="s">
        <v>10</v>
      </c>
      <c r="C2166" s="35">
        <v>42214</v>
      </c>
      <c r="D2166">
        <v>3</v>
      </c>
      <c r="E2166" t="s">
        <v>32</v>
      </c>
      <c r="F2166">
        <v>0.68857150493012786</v>
      </c>
      <c r="G2166">
        <v>0.77188406685831157</v>
      </c>
      <c r="H2166">
        <v>29256</v>
      </c>
      <c r="I2166">
        <v>0.66179225932532804</v>
      </c>
      <c r="J2166">
        <v>0.73409758653032708</v>
      </c>
      <c r="K2166">
        <v>3219</v>
      </c>
      <c r="L2166">
        <v>2.6779245585203171E-2</v>
      </c>
      <c r="M2166">
        <v>3.8891017436981201</v>
      </c>
      <c r="N2166">
        <v>32475</v>
      </c>
      <c r="O2166">
        <v>1.3703183270990849E-2</v>
      </c>
      <c r="P2166">
        <v>9.2172455042600632E-3</v>
      </c>
      <c r="Q2166">
        <v>1.753535307943821E-2</v>
      </c>
      <c r="R2166">
        <v>2.6779245585203171E-2</v>
      </c>
      <c r="S2166">
        <v>3.6022040992975235E-2</v>
      </c>
      <c r="T2166">
        <v>4.4341243803501129E-2</v>
      </c>
      <c r="U2166" t="s">
        <v>18</v>
      </c>
      <c r="V2166" t="s">
        <v>84</v>
      </c>
      <c r="W2166">
        <v>70.420783996582031</v>
      </c>
    </row>
    <row r="2167" spans="1:23" x14ac:dyDescent="0.25">
      <c r="A2167" s="48" t="str">
        <f t="shared" si="33"/>
        <v>42214Greater Bay AreaN/A_3SmartAC-onlySingle</v>
      </c>
      <c r="B2167" t="s">
        <v>10</v>
      </c>
      <c r="C2167" s="35">
        <v>42214</v>
      </c>
      <c r="D2167">
        <v>3</v>
      </c>
      <c r="E2167" t="s">
        <v>32</v>
      </c>
      <c r="F2167">
        <v>0.68857150493012786</v>
      </c>
      <c r="G2167">
        <v>0.77188406685831157</v>
      </c>
      <c r="H2167">
        <v>29256</v>
      </c>
      <c r="I2167">
        <v>0.66179225932532804</v>
      </c>
      <c r="J2167">
        <v>0.73409758653032708</v>
      </c>
      <c r="K2167">
        <v>3219</v>
      </c>
      <c r="L2167">
        <v>2.6779245585203171E-2</v>
      </c>
      <c r="M2167">
        <v>3.8891017436981201</v>
      </c>
      <c r="N2167">
        <v>32475</v>
      </c>
      <c r="O2167">
        <v>1.3703183270990849E-2</v>
      </c>
      <c r="P2167">
        <v>9.2172455042600632E-3</v>
      </c>
      <c r="Q2167">
        <v>1.753535307943821E-2</v>
      </c>
      <c r="R2167">
        <v>2.6779245585203171E-2</v>
      </c>
      <c r="S2167">
        <v>3.6022040992975235E-2</v>
      </c>
      <c r="T2167">
        <v>4.4341243803501129E-2</v>
      </c>
      <c r="U2167" t="s">
        <v>102</v>
      </c>
      <c r="V2167" t="s">
        <v>84</v>
      </c>
      <c r="W2167">
        <v>70.420783996582031</v>
      </c>
    </row>
    <row r="2168" spans="1:23" x14ac:dyDescent="0.25">
      <c r="A2168" s="48" t="str">
        <f t="shared" si="33"/>
        <v>42214Greater Bay AreaN/A_4AllSingle</v>
      </c>
      <c r="B2168" t="s">
        <v>10</v>
      </c>
      <c r="C2168" s="35">
        <v>42214</v>
      </c>
      <c r="D2168">
        <v>4</v>
      </c>
      <c r="E2168" t="s">
        <v>32</v>
      </c>
      <c r="F2168">
        <v>0.62431247240846044</v>
      </c>
      <c r="G2168">
        <v>0.67577559216294047</v>
      </c>
      <c r="H2168">
        <v>29256</v>
      </c>
      <c r="I2168">
        <v>0.60846345948399816</v>
      </c>
      <c r="J2168">
        <v>0.6519259771963124</v>
      </c>
      <c r="K2168">
        <v>3219</v>
      </c>
      <c r="L2168">
        <v>1.584901288151741E-2</v>
      </c>
      <c r="M2168">
        <v>2.5386347770690918</v>
      </c>
      <c r="N2168">
        <v>32475</v>
      </c>
      <c r="O2168">
        <v>1.2150738388299942E-2</v>
      </c>
      <c r="P2168">
        <v>2.7662655338644981E-4</v>
      </c>
      <c r="Q2168">
        <v>7.6523679308593273E-3</v>
      </c>
      <c r="R2168">
        <v>1.584901288151741E-2</v>
      </c>
      <c r="S2168">
        <v>2.4044685065746307E-2</v>
      </c>
      <c r="T2168">
        <v>3.1421400606632233E-2</v>
      </c>
      <c r="U2168" t="s">
        <v>18</v>
      </c>
      <c r="V2168" t="s">
        <v>84</v>
      </c>
      <c r="W2168">
        <v>68.040214538574219</v>
      </c>
    </row>
    <row r="2169" spans="1:23" x14ac:dyDescent="0.25">
      <c r="A2169" s="48" t="str">
        <f t="shared" si="33"/>
        <v>42214Greater Bay AreaN/A_4SmartAC-onlySingle</v>
      </c>
      <c r="B2169" t="s">
        <v>10</v>
      </c>
      <c r="C2169" s="35">
        <v>42214</v>
      </c>
      <c r="D2169">
        <v>4</v>
      </c>
      <c r="E2169" t="s">
        <v>32</v>
      </c>
      <c r="F2169">
        <v>0.62431247240846044</v>
      </c>
      <c r="G2169">
        <v>0.67577559216294047</v>
      </c>
      <c r="H2169">
        <v>29256</v>
      </c>
      <c r="I2169">
        <v>0.60846345948399816</v>
      </c>
      <c r="J2169">
        <v>0.6519259771963124</v>
      </c>
      <c r="K2169">
        <v>3219</v>
      </c>
      <c r="L2169">
        <v>1.584901288151741E-2</v>
      </c>
      <c r="M2169">
        <v>2.5386347770690918</v>
      </c>
      <c r="N2169">
        <v>32475</v>
      </c>
      <c r="O2169">
        <v>1.2150738388299942E-2</v>
      </c>
      <c r="P2169">
        <v>2.7662655338644981E-4</v>
      </c>
      <c r="Q2169">
        <v>7.6523679308593273E-3</v>
      </c>
      <c r="R2169">
        <v>1.584901288151741E-2</v>
      </c>
      <c r="S2169">
        <v>2.4044685065746307E-2</v>
      </c>
      <c r="T2169">
        <v>3.1421400606632233E-2</v>
      </c>
      <c r="U2169" t="s">
        <v>102</v>
      </c>
      <c r="V2169" t="s">
        <v>84</v>
      </c>
      <c r="W2169">
        <v>68.040214538574219</v>
      </c>
    </row>
    <row r="2170" spans="1:23" x14ac:dyDescent="0.25">
      <c r="A2170" s="48" t="str">
        <f t="shared" si="33"/>
        <v>42214Greater Bay AreaN/A_5AllSingle</v>
      </c>
      <c r="B2170" t="s">
        <v>10</v>
      </c>
      <c r="C2170" s="35">
        <v>42214</v>
      </c>
      <c r="D2170">
        <v>5</v>
      </c>
      <c r="E2170" t="s">
        <v>32</v>
      </c>
      <c r="F2170">
        <v>0.58741345729339289</v>
      </c>
      <c r="G2170">
        <v>0.60251523284523978</v>
      </c>
      <c r="H2170">
        <v>29256</v>
      </c>
      <c r="I2170">
        <v>0.57560015697779265</v>
      </c>
      <c r="J2170">
        <v>0.6056827533095327</v>
      </c>
      <c r="K2170">
        <v>3219</v>
      </c>
      <c r="L2170">
        <v>1.1813300661742687E-2</v>
      </c>
      <c r="M2170">
        <v>2.011070728302002</v>
      </c>
      <c r="N2170">
        <v>32475</v>
      </c>
      <c r="O2170">
        <v>1.124157477170229E-2</v>
      </c>
      <c r="P2170">
        <v>-2.5939014740288258E-3</v>
      </c>
      <c r="Q2170">
        <v>4.229959100484848E-3</v>
      </c>
      <c r="R2170">
        <v>1.1813300661742687E-2</v>
      </c>
      <c r="S2170">
        <v>1.9395742565393448E-2</v>
      </c>
      <c r="T2170">
        <v>2.6220502331852913E-2</v>
      </c>
      <c r="U2170" t="s">
        <v>18</v>
      </c>
      <c r="V2170" t="s">
        <v>84</v>
      </c>
      <c r="W2170">
        <v>66.852592468261719</v>
      </c>
    </row>
    <row r="2171" spans="1:23" x14ac:dyDescent="0.25">
      <c r="A2171" s="48" t="str">
        <f t="shared" si="33"/>
        <v>42214Greater Bay AreaN/A_5SmartAC-onlySingle</v>
      </c>
      <c r="B2171" t="s">
        <v>10</v>
      </c>
      <c r="C2171" s="35">
        <v>42214</v>
      </c>
      <c r="D2171">
        <v>5</v>
      </c>
      <c r="E2171" t="s">
        <v>32</v>
      </c>
      <c r="F2171">
        <v>0.58741345729339289</v>
      </c>
      <c r="G2171">
        <v>0.60251523284523978</v>
      </c>
      <c r="H2171">
        <v>29256</v>
      </c>
      <c r="I2171">
        <v>0.57560015697779265</v>
      </c>
      <c r="J2171">
        <v>0.6056827533095327</v>
      </c>
      <c r="K2171">
        <v>3219</v>
      </c>
      <c r="L2171">
        <v>1.1813300661742687E-2</v>
      </c>
      <c r="M2171">
        <v>2.011070728302002</v>
      </c>
      <c r="N2171">
        <v>32475</v>
      </c>
      <c r="O2171">
        <v>1.124157477170229E-2</v>
      </c>
      <c r="P2171">
        <v>-2.5939014740288258E-3</v>
      </c>
      <c r="Q2171">
        <v>4.229959100484848E-3</v>
      </c>
      <c r="R2171">
        <v>1.1813300661742687E-2</v>
      </c>
      <c r="S2171">
        <v>1.9395742565393448E-2</v>
      </c>
      <c r="T2171">
        <v>2.6220502331852913E-2</v>
      </c>
      <c r="U2171" t="s">
        <v>102</v>
      </c>
      <c r="V2171" t="s">
        <v>84</v>
      </c>
      <c r="W2171">
        <v>66.852592468261719</v>
      </c>
    </row>
    <row r="2172" spans="1:23" x14ac:dyDescent="0.25">
      <c r="A2172" s="48" t="str">
        <f t="shared" si="33"/>
        <v>42214Greater Bay AreaN/A_6AllSingle</v>
      </c>
      <c r="B2172" t="s">
        <v>10</v>
      </c>
      <c r="C2172" s="35">
        <v>42214</v>
      </c>
      <c r="D2172">
        <v>6</v>
      </c>
      <c r="E2172" t="s">
        <v>32</v>
      </c>
      <c r="F2172">
        <v>0.59215169419258373</v>
      </c>
      <c r="G2172">
        <v>0.56636013975012256</v>
      </c>
      <c r="H2172">
        <v>29256</v>
      </c>
      <c r="I2172">
        <v>0.58030068935396151</v>
      </c>
      <c r="J2172">
        <v>0.57581333145070202</v>
      </c>
      <c r="K2172">
        <v>3219</v>
      </c>
      <c r="L2172">
        <v>1.1851005256175995E-2</v>
      </c>
      <c r="M2172">
        <v>2.0013461112976074</v>
      </c>
      <c r="N2172">
        <v>32475</v>
      </c>
      <c r="O2172">
        <v>1.0675451718270779E-2</v>
      </c>
      <c r="P2172">
        <v>-1.8306536367163062E-3</v>
      </c>
      <c r="Q2172">
        <v>4.6495590358972549E-3</v>
      </c>
      <c r="R2172">
        <v>1.1851005256175995E-2</v>
      </c>
      <c r="S2172">
        <v>1.9051596522331238E-2</v>
      </c>
      <c r="T2172">
        <v>2.5532664731144905E-2</v>
      </c>
      <c r="U2172" t="s">
        <v>18</v>
      </c>
      <c r="V2172" t="s">
        <v>84</v>
      </c>
      <c r="W2172">
        <v>66.43304443359375</v>
      </c>
    </row>
    <row r="2173" spans="1:23" x14ac:dyDescent="0.25">
      <c r="A2173" s="48" t="str">
        <f t="shared" si="33"/>
        <v>42214Greater Bay AreaN/A_6SmartAC-onlySingle</v>
      </c>
      <c r="B2173" t="s">
        <v>10</v>
      </c>
      <c r="C2173" s="35">
        <v>42214</v>
      </c>
      <c r="D2173">
        <v>6</v>
      </c>
      <c r="E2173" t="s">
        <v>32</v>
      </c>
      <c r="F2173">
        <v>0.59215169419258373</v>
      </c>
      <c r="G2173">
        <v>0.56636013975012256</v>
      </c>
      <c r="H2173">
        <v>29256</v>
      </c>
      <c r="I2173">
        <v>0.58030068935396151</v>
      </c>
      <c r="J2173">
        <v>0.57581333145070202</v>
      </c>
      <c r="K2173">
        <v>3219</v>
      </c>
      <c r="L2173">
        <v>1.1851005256175995E-2</v>
      </c>
      <c r="M2173">
        <v>2.0013461112976074</v>
      </c>
      <c r="N2173">
        <v>32475</v>
      </c>
      <c r="O2173">
        <v>1.0675451718270779E-2</v>
      </c>
      <c r="P2173">
        <v>-1.8306536367163062E-3</v>
      </c>
      <c r="Q2173">
        <v>4.6495590358972549E-3</v>
      </c>
      <c r="R2173">
        <v>1.1851005256175995E-2</v>
      </c>
      <c r="S2173">
        <v>1.9051596522331238E-2</v>
      </c>
      <c r="T2173">
        <v>2.5532664731144905E-2</v>
      </c>
      <c r="U2173" t="s">
        <v>102</v>
      </c>
      <c r="V2173" t="s">
        <v>84</v>
      </c>
      <c r="W2173">
        <v>66.43304443359375</v>
      </c>
    </row>
    <row r="2174" spans="1:23" x14ac:dyDescent="0.25">
      <c r="A2174" s="48" t="str">
        <f t="shared" si="33"/>
        <v>42214Greater Bay AreaN/A_7AllSingle</v>
      </c>
      <c r="B2174" t="s">
        <v>10</v>
      </c>
      <c r="C2174" s="35">
        <v>42214</v>
      </c>
      <c r="D2174">
        <v>7</v>
      </c>
      <c r="E2174" t="s">
        <v>32</v>
      </c>
      <c r="F2174">
        <v>0.64020975208644637</v>
      </c>
      <c r="G2174">
        <v>0.58816183163101543</v>
      </c>
      <c r="H2174">
        <v>29256</v>
      </c>
      <c r="I2174">
        <v>0.6361715137709596</v>
      </c>
      <c r="J2174">
        <v>0.60705218990584064</v>
      </c>
      <c r="K2174">
        <v>3219</v>
      </c>
      <c r="L2174">
        <v>4.0382384322583675E-3</v>
      </c>
      <c r="M2174">
        <v>0.63076800107955933</v>
      </c>
      <c r="N2174">
        <v>32475</v>
      </c>
      <c r="O2174">
        <v>1.1238539591431618E-2</v>
      </c>
      <c r="P2174">
        <v>-1.0365073569118977E-2</v>
      </c>
      <c r="Q2174">
        <v>-3.5430556163191795E-3</v>
      </c>
      <c r="R2174">
        <v>4.0382384322583675E-3</v>
      </c>
      <c r="S2174">
        <v>1.1618633754551411E-2</v>
      </c>
      <c r="T2174">
        <v>1.8441550433635712E-2</v>
      </c>
      <c r="U2174" t="s">
        <v>18</v>
      </c>
      <c r="V2174" t="s">
        <v>84</v>
      </c>
      <c r="W2174">
        <v>68.944107055664063</v>
      </c>
    </row>
    <row r="2175" spans="1:23" x14ac:dyDescent="0.25">
      <c r="A2175" s="48" t="str">
        <f t="shared" si="33"/>
        <v>42214Greater Bay AreaN/A_7SmartAC-onlySingle</v>
      </c>
      <c r="B2175" t="s">
        <v>10</v>
      </c>
      <c r="C2175" s="35">
        <v>42214</v>
      </c>
      <c r="D2175">
        <v>7</v>
      </c>
      <c r="E2175" t="s">
        <v>32</v>
      </c>
      <c r="F2175">
        <v>0.64020975208644637</v>
      </c>
      <c r="G2175">
        <v>0.58816183163101543</v>
      </c>
      <c r="H2175">
        <v>29256</v>
      </c>
      <c r="I2175">
        <v>0.6361715137709596</v>
      </c>
      <c r="J2175">
        <v>0.60705218990584064</v>
      </c>
      <c r="K2175">
        <v>3219</v>
      </c>
      <c r="L2175">
        <v>4.0382384322583675E-3</v>
      </c>
      <c r="M2175">
        <v>0.63076800107955933</v>
      </c>
      <c r="N2175">
        <v>32475</v>
      </c>
      <c r="O2175">
        <v>1.1238539591431618E-2</v>
      </c>
      <c r="P2175">
        <v>-1.0365073569118977E-2</v>
      </c>
      <c r="Q2175">
        <v>-3.5430556163191795E-3</v>
      </c>
      <c r="R2175">
        <v>4.0382384322583675E-3</v>
      </c>
      <c r="S2175">
        <v>1.1618633754551411E-2</v>
      </c>
      <c r="T2175">
        <v>1.8441550433635712E-2</v>
      </c>
      <c r="U2175" t="s">
        <v>102</v>
      </c>
      <c r="V2175" t="s">
        <v>84</v>
      </c>
      <c r="W2175">
        <v>68.944107055664063</v>
      </c>
    </row>
    <row r="2176" spans="1:23" x14ac:dyDescent="0.25">
      <c r="A2176" s="48" t="str">
        <f t="shared" si="33"/>
        <v>42214Greater Bay AreaN/A_8AllSingle</v>
      </c>
      <c r="B2176" t="s">
        <v>10</v>
      </c>
      <c r="C2176" s="35">
        <v>42214</v>
      </c>
      <c r="D2176">
        <v>8</v>
      </c>
      <c r="E2176" t="s">
        <v>32</v>
      </c>
      <c r="F2176">
        <v>0.67220568869843178</v>
      </c>
      <c r="G2176">
        <v>0.63703386468656309</v>
      </c>
      <c r="H2176">
        <v>29256</v>
      </c>
      <c r="I2176">
        <v>0.66515343148959771</v>
      </c>
      <c r="J2176">
        <v>0.66001232670012322</v>
      </c>
      <c r="K2176">
        <v>3219</v>
      </c>
      <c r="L2176">
        <v>7.0522571913897991E-3</v>
      </c>
      <c r="M2176">
        <v>1.0491219758987427</v>
      </c>
      <c r="N2176">
        <v>32475</v>
      </c>
      <c r="O2176">
        <v>1.2214649468660355E-2</v>
      </c>
      <c r="P2176">
        <v>-8.6020380258560181E-3</v>
      </c>
      <c r="Q2176">
        <v>-1.1875010095536709E-3</v>
      </c>
      <c r="R2176">
        <v>7.0522571913897991E-3</v>
      </c>
      <c r="S2176">
        <v>1.529103796929121E-2</v>
      </c>
      <c r="T2176">
        <v>2.2706551477313042E-2</v>
      </c>
      <c r="U2176" t="s">
        <v>18</v>
      </c>
      <c r="V2176" t="s">
        <v>84</v>
      </c>
      <c r="W2176">
        <v>72.801445007324219</v>
      </c>
    </row>
    <row r="2177" spans="1:23" x14ac:dyDescent="0.25">
      <c r="A2177" s="48" t="str">
        <f t="shared" si="33"/>
        <v>42214Greater Bay AreaN/A_8SmartAC-onlySingle</v>
      </c>
      <c r="B2177" t="s">
        <v>10</v>
      </c>
      <c r="C2177" s="35">
        <v>42214</v>
      </c>
      <c r="D2177">
        <v>8</v>
      </c>
      <c r="E2177" t="s">
        <v>32</v>
      </c>
      <c r="F2177">
        <v>0.67220568869843178</v>
      </c>
      <c r="G2177">
        <v>0.63703386468656309</v>
      </c>
      <c r="H2177">
        <v>29256</v>
      </c>
      <c r="I2177">
        <v>0.66515343148959771</v>
      </c>
      <c r="J2177">
        <v>0.66001232670012322</v>
      </c>
      <c r="K2177">
        <v>3219</v>
      </c>
      <c r="L2177">
        <v>7.0522571913897991E-3</v>
      </c>
      <c r="M2177">
        <v>1.0491219758987427</v>
      </c>
      <c r="N2177">
        <v>32475</v>
      </c>
      <c r="O2177">
        <v>1.2214649468660355E-2</v>
      </c>
      <c r="P2177">
        <v>-8.6020380258560181E-3</v>
      </c>
      <c r="Q2177">
        <v>-1.1875010095536709E-3</v>
      </c>
      <c r="R2177">
        <v>7.0522571913897991E-3</v>
      </c>
      <c r="S2177">
        <v>1.529103796929121E-2</v>
      </c>
      <c r="T2177">
        <v>2.2706551477313042E-2</v>
      </c>
      <c r="U2177" t="s">
        <v>102</v>
      </c>
      <c r="V2177" t="s">
        <v>84</v>
      </c>
      <c r="W2177">
        <v>72.801445007324219</v>
      </c>
    </row>
    <row r="2178" spans="1:23" x14ac:dyDescent="0.25">
      <c r="A2178" s="48" t="str">
        <f t="shared" ref="A2178:A2241" si="34">CONCATENATE(C2178,B2178,E2178,"_",D2178,U2178,V2178)</f>
        <v>42214Greater Bay AreaN/A_9AllSingle</v>
      </c>
      <c r="B2178" t="s">
        <v>10</v>
      </c>
      <c r="C2178" s="35">
        <v>42214</v>
      </c>
      <c r="D2178">
        <v>9</v>
      </c>
      <c r="E2178" t="s">
        <v>32</v>
      </c>
      <c r="F2178">
        <v>0.67122175277920271</v>
      </c>
      <c r="G2178">
        <v>0.78624671285521486</v>
      </c>
      <c r="H2178">
        <v>29256</v>
      </c>
      <c r="I2178">
        <v>0.68048771556194243</v>
      </c>
      <c r="J2178">
        <v>0.82100167850609618</v>
      </c>
      <c r="K2178">
        <v>3219</v>
      </c>
      <c r="L2178">
        <v>-9.2659629881381989E-3</v>
      </c>
      <c r="M2178">
        <v>-1.3804622888565063</v>
      </c>
      <c r="N2178">
        <v>32475</v>
      </c>
      <c r="O2178">
        <v>1.5183067880570889E-2</v>
      </c>
      <c r="P2178">
        <v>-2.8724582865834236E-2</v>
      </c>
      <c r="Q2178">
        <v>-1.9508156925439835E-2</v>
      </c>
      <c r="R2178">
        <v>-9.2659629881381989E-3</v>
      </c>
      <c r="S2178">
        <v>9.7501627169549465E-4</v>
      </c>
      <c r="T2178">
        <v>1.0192656889557838E-2</v>
      </c>
      <c r="U2178" t="s">
        <v>18</v>
      </c>
      <c r="V2178" t="s">
        <v>84</v>
      </c>
      <c r="W2178">
        <v>77.630455017089844</v>
      </c>
    </row>
    <row r="2179" spans="1:23" x14ac:dyDescent="0.25">
      <c r="A2179" s="48" t="str">
        <f t="shared" si="34"/>
        <v>42214Greater Bay AreaN/A_9SmartAC-onlySingle</v>
      </c>
      <c r="B2179" t="s">
        <v>10</v>
      </c>
      <c r="C2179" s="35">
        <v>42214</v>
      </c>
      <c r="D2179">
        <v>9</v>
      </c>
      <c r="E2179" t="s">
        <v>32</v>
      </c>
      <c r="F2179">
        <v>0.67122175277920271</v>
      </c>
      <c r="G2179">
        <v>0.78624671285521486</v>
      </c>
      <c r="H2179">
        <v>29256</v>
      </c>
      <c r="I2179">
        <v>0.68048771556194243</v>
      </c>
      <c r="J2179">
        <v>0.82100167850609618</v>
      </c>
      <c r="K2179">
        <v>3219</v>
      </c>
      <c r="L2179">
        <v>-9.2659629881381989E-3</v>
      </c>
      <c r="M2179">
        <v>-1.3804622888565063</v>
      </c>
      <c r="N2179">
        <v>32475</v>
      </c>
      <c r="O2179">
        <v>1.5183067880570889E-2</v>
      </c>
      <c r="P2179">
        <v>-2.8724582865834236E-2</v>
      </c>
      <c r="Q2179">
        <v>-1.9508156925439835E-2</v>
      </c>
      <c r="R2179">
        <v>-9.2659629881381989E-3</v>
      </c>
      <c r="S2179">
        <v>9.7501627169549465E-4</v>
      </c>
      <c r="T2179">
        <v>1.0192656889557838E-2</v>
      </c>
      <c r="U2179" t="s">
        <v>102</v>
      </c>
      <c r="V2179" t="s">
        <v>84</v>
      </c>
      <c r="W2179">
        <v>77.630455017089844</v>
      </c>
    </row>
    <row r="2180" spans="1:23" x14ac:dyDescent="0.25">
      <c r="A2180" s="48" t="str">
        <f t="shared" si="34"/>
        <v>42214Greater Bay AreaN/A_10AllSingle</v>
      </c>
      <c r="B2180" t="s">
        <v>10</v>
      </c>
      <c r="C2180" s="35">
        <v>42214</v>
      </c>
      <c r="D2180">
        <v>10</v>
      </c>
      <c r="E2180" t="s">
        <v>32</v>
      </c>
      <c r="F2180">
        <v>0.66604959712169232</v>
      </c>
      <c r="G2180">
        <v>1.0151346888520534</v>
      </c>
      <c r="H2180">
        <v>29256</v>
      </c>
      <c r="I2180">
        <v>0.67872986533729485</v>
      </c>
      <c r="J2180">
        <v>1.0198165074912937</v>
      </c>
      <c r="K2180">
        <v>3219</v>
      </c>
      <c r="L2180">
        <v>-1.2680267915129662E-2</v>
      </c>
      <c r="M2180">
        <v>-1.9038023948669434</v>
      </c>
      <c r="N2180">
        <v>32475</v>
      </c>
      <c r="O2180">
        <v>1.8929162994027138E-2</v>
      </c>
      <c r="P2180">
        <v>-3.693988174200058E-2</v>
      </c>
      <c r="Q2180">
        <v>-2.5449503213167191E-2</v>
      </c>
      <c r="R2180">
        <v>-1.2680267915129662E-2</v>
      </c>
      <c r="S2180">
        <v>8.7452521256636828E-5</v>
      </c>
      <c r="T2180">
        <v>1.1579347774386406E-2</v>
      </c>
      <c r="U2180" t="s">
        <v>18</v>
      </c>
      <c r="V2180" t="s">
        <v>84</v>
      </c>
      <c r="W2180">
        <v>82.192390441894531</v>
      </c>
    </row>
    <row r="2181" spans="1:23" x14ac:dyDescent="0.25">
      <c r="A2181" s="48" t="str">
        <f t="shared" si="34"/>
        <v>42214Greater Bay AreaN/A_10SmartAC-onlySingle</v>
      </c>
      <c r="B2181" t="s">
        <v>10</v>
      </c>
      <c r="C2181" s="35">
        <v>42214</v>
      </c>
      <c r="D2181">
        <v>10</v>
      </c>
      <c r="E2181" t="s">
        <v>32</v>
      </c>
      <c r="F2181">
        <v>0.66604959712169232</v>
      </c>
      <c r="G2181">
        <v>1.0151346888520534</v>
      </c>
      <c r="H2181">
        <v>29256</v>
      </c>
      <c r="I2181">
        <v>0.67872986533729485</v>
      </c>
      <c r="J2181">
        <v>1.0198165074912937</v>
      </c>
      <c r="K2181">
        <v>3219</v>
      </c>
      <c r="L2181">
        <v>-1.2680267915129662E-2</v>
      </c>
      <c r="M2181">
        <v>-1.9038023948669434</v>
      </c>
      <c r="N2181">
        <v>32475</v>
      </c>
      <c r="O2181">
        <v>1.8929162994027138E-2</v>
      </c>
      <c r="P2181">
        <v>-3.693988174200058E-2</v>
      </c>
      <c r="Q2181">
        <v>-2.5449503213167191E-2</v>
      </c>
      <c r="R2181">
        <v>-1.2680267915129662E-2</v>
      </c>
      <c r="S2181">
        <v>8.7452521256636828E-5</v>
      </c>
      <c r="T2181">
        <v>1.1579347774386406E-2</v>
      </c>
      <c r="U2181" t="s">
        <v>102</v>
      </c>
      <c r="V2181" t="s">
        <v>84</v>
      </c>
      <c r="W2181">
        <v>82.192390441894531</v>
      </c>
    </row>
    <row r="2182" spans="1:23" x14ac:dyDescent="0.25">
      <c r="A2182" s="48" t="str">
        <f t="shared" si="34"/>
        <v>42214Greater Bay AreaN/A_11AllSingle</v>
      </c>
      <c r="B2182" t="s">
        <v>10</v>
      </c>
      <c r="C2182" s="35">
        <v>42214</v>
      </c>
      <c r="D2182">
        <v>11</v>
      </c>
      <c r="E2182" t="s">
        <v>32</v>
      </c>
      <c r="F2182">
        <v>0.73281464191426882</v>
      </c>
      <c r="G2182">
        <v>1.2804314426980534</v>
      </c>
      <c r="H2182">
        <v>29256</v>
      </c>
      <c r="I2182">
        <v>0.74355531176332745</v>
      </c>
      <c r="J2182">
        <v>1.2348735486120106</v>
      </c>
      <c r="K2182">
        <v>3219</v>
      </c>
      <c r="L2182">
        <v>-1.0740669444203377E-2</v>
      </c>
      <c r="M2182">
        <v>-1.4656734466552734</v>
      </c>
      <c r="N2182">
        <v>32475</v>
      </c>
      <c r="O2182">
        <v>2.3016568273305893E-2</v>
      </c>
      <c r="P2182">
        <v>-4.0238704532384872E-2</v>
      </c>
      <c r="Q2182">
        <v>-2.6267185807228088E-2</v>
      </c>
      <c r="R2182">
        <v>-1.0740669444203377E-2</v>
      </c>
      <c r="S2182">
        <v>4.78400569409132E-3</v>
      </c>
      <c r="T2182">
        <v>1.875736378133297E-2</v>
      </c>
      <c r="U2182" t="s">
        <v>18</v>
      </c>
      <c r="V2182" t="s">
        <v>84</v>
      </c>
      <c r="W2182">
        <v>86.533920288085938</v>
      </c>
    </row>
    <row r="2183" spans="1:23" x14ac:dyDescent="0.25">
      <c r="A2183" s="48" t="str">
        <f t="shared" si="34"/>
        <v>42214Greater Bay AreaN/A_11SmartAC-onlySingle</v>
      </c>
      <c r="B2183" t="s">
        <v>10</v>
      </c>
      <c r="C2183" s="35">
        <v>42214</v>
      </c>
      <c r="D2183">
        <v>11</v>
      </c>
      <c r="E2183" t="s">
        <v>32</v>
      </c>
      <c r="F2183">
        <v>0.73281464191426882</v>
      </c>
      <c r="G2183">
        <v>1.2804314426980534</v>
      </c>
      <c r="H2183">
        <v>29256</v>
      </c>
      <c r="I2183">
        <v>0.74355531176332745</v>
      </c>
      <c r="J2183">
        <v>1.2348735486120106</v>
      </c>
      <c r="K2183">
        <v>3219</v>
      </c>
      <c r="L2183">
        <v>-1.0740669444203377E-2</v>
      </c>
      <c r="M2183">
        <v>-1.4656734466552734</v>
      </c>
      <c r="N2183">
        <v>32475</v>
      </c>
      <c r="O2183">
        <v>2.3016568273305893E-2</v>
      </c>
      <c r="P2183">
        <v>-4.0238704532384872E-2</v>
      </c>
      <c r="Q2183">
        <v>-2.6267185807228088E-2</v>
      </c>
      <c r="R2183">
        <v>-1.0740669444203377E-2</v>
      </c>
      <c r="S2183">
        <v>4.78400569409132E-3</v>
      </c>
      <c r="T2183">
        <v>1.875736378133297E-2</v>
      </c>
      <c r="U2183" t="s">
        <v>102</v>
      </c>
      <c r="V2183" t="s">
        <v>84</v>
      </c>
      <c r="W2183">
        <v>86.533920288085938</v>
      </c>
    </row>
    <row r="2184" spans="1:23" x14ac:dyDescent="0.25">
      <c r="A2184" s="48" t="str">
        <f t="shared" si="34"/>
        <v>42214Greater Bay AreaN/A_12AllSingle</v>
      </c>
      <c r="B2184" t="s">
        <v>10</v>
      </c>
      <c r="C2184" s="35">
        <v>42214</v>
      </c>
      <c r="D2184">
        <v>12</v>
      </c>
      <c r="E2184" t="s">
        <v>32</v>
      </c>
      <c r="F2184">
        <v>0.88927919077792761</v>
      </c>
      <c r="G2184">
        <v>1.5232950547113715</v>
      </c>
      <c r="H2184">
        <v>29256</v>
      </c>
      <c r="I2184">
        <v>0.87775907235574357</v>
      </c>
      <c r="J2184">
        <v>1.4515023800654947</v>
      </c>
      <c r="K2184">
        <v>3219</v>
      </c>
      <c r="L2184">
        <v>1.1520118452608585E-2</v>
      </c>
      <c r="M2184">
        <v>1.2954444885253906</v>
      </c>
      <c r="N2184">
        <v>32475</v>
      </c>
      <c r="O2184">
        <v>2.7089148759841919E-2</v>
      </c>
      <c r="P2184">
        <v>-2.3197334259748459E-2</v>
      </c>
      <c r="Q2184">
        <v>-6.7536793649196625E-3</v>
      </c>
      <c r="R2184">
        <v>1.1520118452608585E-2</v>
      </c>
      <c r="S2184">
        <v>2.9791750013828278E-2</v>
      </c>
      <c r="T2184">
        <v>4.6237573027610779E-2</v>
      </c>
      <c r="U2184" t="s">
        <v>18</v>
      </c>
      <c r="V2184" t="s">
        <v>84</v>
      </c>
      <c r="W2184">
        <v>89.61785888671875</v>
      </c>
    </row>
    <row r="2185" spans="1:23" x14ac:dyDescent="0.25">
      <c r="A2185" s="48" t="str">
        <f t="shared" si="34"/>
        <v>42214Greater Bay AreaN/A_12SmartAC-onlySingle</v>
      </c>
      <c r="B2185" t="s">
        <v>10</v>
      </c>
      <c r="C2185" s="35">
        <v>42214</v>
      </c>
      <c r="D2185">
        <v>12</v>
      </c>
      <c r="E2185" t="s">
        <v>32</v>
      </c>
      <c r="F2185">
        <v>0.88927919077792761</v>
      </c>
      <c r="G2185">
        <v>1.5232950547113715</v>
      </c>
      <c r="H2185">
        <v>29256</v>
      </c>
      <c r="I2185">
        <v>0.87775907235574357</v>
      </c>
      <c r="J2185">
        <v>1.4515023800654947</v>
      </c>
      <c r="K2185">
        <v>3219</v>
      </c>
      <c r="L2185">
        <v>1.1520118452608585E-2</v>
      </c>
      <c r="M2185">
        <v>1.2954444885253906</v>
      </c>
      <c r="N2185">
        <v>32475</v>
      </c>
      <c r="O2185">
        <v>2.7089148759841919E-2</v>
      </c>
      <c r="P2185">
        <v>-2.3197334259748459E-2</v>
      </c>
      <c r="Q2185">
        <v>-6.7536793649196625E-3</v>
      </c>
      <c r="R2185">
        <v>1.1520118452608585E-2</v>
      </c>
      <c r="S2185">
        <v>2.9791750013828278E-2</v>
      </c>
      <c r="T2185">
        <v>4.6237573027610779E-2</v>
      </c>
      <c r="U2185" t="s">
        <v>102</v>
      </c>
      <c r="V2185" t="s">
        <v>84</v>
      </c>
      <c r="W2185">
        <v>89.61785888671875</v>
      </c>
    </row>
    <row r="2186" spans="1:23" x14ac:dyDescent="0.25">
      <c r="A2186" s="48" t="str">
        <f t="shared" si="34"/>
        <v>42214Greater Bay AreaN/A_13AllSingle</v>
      </c>
      <c r="B2186" t="s">
        <v>10</v>
      </c>
      <c r="C2186" s="35">
        <v>42214</v>
      </c>
      <c r="D2186">
        <v>13</v>
      </c>
      <c r="E2186" t="s">
        <v>32</v>
      </c>
      <c r="F2186">
        <v>1.1245684573487791</v>
      </c>
      <c r="G2186">
        <v>1.7469771228179136</v>
      </c>
      <c r="H2186">
        <v>29256</v>
      </c>
      <c r="I2186">
        <v>1.0326805080293868</v>
      </c>
      <c r="J2186">
        <v>1.5577086846231374</v>
      </c>
      <c r="K2186">
        <v>3219</v>
      </c>
      <c r="L2186">
        <v>9.1887950897216797E-2</v>
      </c>
      <c r="M2186">
        <v>8.1709518432617187</v>
      </c>
      <c r="N2186">
        <v>32475</v>
      </c>
      <c r="O2186">
        <v>2.9293514788150787E-2</v>
      </c>
      <c r="P2186">
        <v>5.4345380514860153E-2</v>
      </c>
      <c r="Q2186">
        <v>7.212713360786438E-2</v>
      </c>
      <c r="R2186">
        <v>9.1887950897216797E-2</v>
      </c>
      <c r="S2186">
        <v>0.11164642870426178</v>
      </c>
      <c r="T2186">
        <v>0.12943051755428314</v>
      </c>
      <c r="U2186" t="s">
        <v>18</v>
      </c>
      <c r="V2186" t="s">
        <v>84</v>
      </c>
      <c r="W2186">
        <v>92.676399230957031</v>
      </c>
    </row>
    <row r="2187" spans="1:23" x14ac:dyDescent="0.25">
      <c r="A2187" s="48" t="str">
        <f t="shared" si="34"/>
        <v>42214Greater Bay AreaN/A_13SmartAC-onlySingle</v>
      </c>
      <c r="B2187" t="s">
        <v>10</v>
      </c>
      <c r="C2187" s="35">
        <v>42214</v>
      </c>
      <c r="D2187">
        <v>13</v>
      </c>
      <c r="E2187" t="s">
        <v>32</v>
      </c>
      <c r="F2187">
        <v>1.1245684573487791</v>
      </c>
      <c r="G2187">
        <v>1.7469771228179136</v>
      </c>
      <c r="H2187">
        <v>29256</v>
      </c>
      <c r="I2187">
        <v>1.0326805080293868</v>
      </c>
      <c r="J2187">
        <v>1.5577086846231374</v>
      </c>
      <c r="K2187">
        <v>3219</v>
      </c>
      <c r="L2187">
        <v>9.1887950897216797E-2</v>
      </c>
      <c r="M2187">
        <v>8.1709518432617187</v>
      </c>
      <c r="N2187">
        <v>32475</v>
      </c>
      <c r="O2187">
        <v>2.9293514788150787E-2</v>
      </c>
      <c r="P2187">
        <v>5.4345380514860153E-2</v>
      </c>
      <c r="Q2187">
        <v>7.212713360786438E-2</v>
      </c>
      <c r="R2187">
        <v>9.1887950897216797E-2</v>
      </c>
      <c r="S2187">
        <v>0.11164642870426178</v>
      </c>
      <c r="T2187">
        <v>0.12943051755428314</v>
      </c>
      <c r="U2187" t="s">
        <v>102</v>
      </c>
      <c r="V2187" t="s">
        <v>84</v>
      </c>
      <c r="W2187">
        <v>92.676399230957031</v>
      </c>
    </row>
    <row r="2188" spans="1:23" x14ac:dyDescent="0.25">
      <c r="A2188" s="48" t="str">
        <f t="shared" si="34"/>
        <v>42214Greater Bay AreaN/A_14AllSingle</v>
      </c>
      <c r="B2188" t="s">
        <v>10</v>
      </c>
      <c r="C2188" s="35">
        <v>42214</v>
      </c>
      <c r="D2188">
        <v>14</v>
      </c>
      <c r="E2188" t="s">
        <v>32</v>
      </c>
      <c r="F2188">
        <v>1.4238683643084369</v>
      </c>
      <c r="G2188">
        <v>1.9383529899727876</v>
      </c>
      <c r="H2188">
        <v>29256</v>
      </c>
      <c r="I2188">
        <v>1.1484325291131674</v>
      </c>
      <c r="J2188">
        <v>1.5810115226437333</v>
      </c>
      <c r="K2188">
        <v>3219</v>
      </c>
      <c r="L2188">
        <v>0.27543583512306213</v>
      </c>
      <c r="M2188">
        <v>19.344192504882812</v>
      </c>
      <c r="N2188">
        <v>32475</v>
      </c>
      <c r="O2188">
        <v>3.0082203447818756E-2</v>
      </c>
      <c r="P2188">
        <v>0.23688247799873352</v>
      </c>
      <c r="Q2188">
        <v>0.25514298677444458</v>
      </c>
      <c r="R2188">
        <v>0.27543583512306213</v>
      </c>
      <c r="S2188">
        <v>0.29572626948356628</v>
      </c>
      <c r="T2188">
        <v>0.31398919224739075</v>
      </c>
      <c r="U2188" t="s">
        <v>18</v>
      </c>
      <c r="V2188" t="s">
        <v>84</v>
      </c>
      <c r="W2188">
        <v>94.895423889160156</v>
      </c>
    </row>
    <row r="2189" spans="1:23" x14ac:dyDescent="0.25">
      <c r="A2189" s="48" t="str">
        <f t="shared" si="34"/>
        <v>42214Greater Bay AreaN/A_14SmartAC-onlySingle</v>
      </c>
      <c r="B2189" t="s">
        <v>10</v>
      </c>
      <c r="C2189" s="35">
        <v>42214</v>
      </c>
      <c r="D2189">
        <v>14</v>
      </c>
      <c r="E2189" t="s">
        <v>32</v>
      </c>
      <c r="F2189">
        <v>1.4238683643084369</v>
      </c>
      <c r="G2189">
        <v>1.9383529899727876</v>
      </c>
      <c r="H2189">
        <v>29256</v>
      </c>
      <c r="I2189">
        <v>1.1484325291131674</v>
      </c>
      <c r="J2189">
        <v>1.5810115226437333</v>
      </c>
      <c r="K2189">
        <v>3219</v>
      </c>
      <c r="L2189">
        <v>0.27543583512306213</v>
      </c>
      <c r="M2189">
        <v>19.344192504882812</v>
      </c>
      <c r="N2189">
        <v>32475</v>
      </c>
      <c r="O2189">
        <v>3.0082203447818756E-2</v>
      </c>
      <c r="P2189">
        <v>0.23688247799873352</v>
      </c>
      <c r="Q2189">
        <v>0.25514298677444458</v>
      </c>
      <c r="R2189">
        <v>0.27543583512306213</v>
      </c>
      <c r="S2189">
        <v>0.29572626948356628</v>
      </c>
      <c r="T2189">
        <v>0.31398919224739075</v>
      </c>
      <c r="U2189" t="s">
        <v>102</v>
      </c>
      <c r="V2189" t="s">
        <v>84</v>
      </c>
      <c r="W2189">
        <v>94.895423889160156</v>
      </c>
    </row>
    <row r="2190" spans="1:23" x14ac:dyDescent="0.25">
      <c r="A2190" s="48" t="str">
        <f t="shared" si="34"/>
        <v>42214Greater Bay AreaN/A_15AllSingle</v>
      </c>
      <c r="B2190" t="s">
        <v>10</v>
      </c>
      <c r="C2190" s="35">
        <v>42214</v>
      </c>
      <c r="D2190">
        <v>15</v>
      </c>
      <c r="E2190" t="s">
        <v>32</v>
      </c>
      <c r="F2190">
        <v>1.7566238809032622</v>
      </c>
      <c r="G2190">
        <v>2.0857514578854275</v>
      </c>
      <c r="H2190">
        <v>29256</v>
      </c>
      <c r="I2190">
        <v>1.3596750864311857</v>
      </c>
      <c r="J2190">
        <v>1.6404781261393206</v>
      </c>
      <c r="K2190">
        <v>3219</v>
      </c>
      <c r="L2190">
        <v>0.39694878458976746</v>
      </c>
      <c r="M2190">
        <v>22.597255706787109</v>
      </c>
      <c r="N2190">
        <v>32475</v>
      </c>
      <c r="O2190">
        <v>3.1380344182252884E-2</v>
      </c>
      <c r="P2190">
        <v>0.35673174262046814</v>
      </c>
      <c r="Q2190">
        <v>0.37578022480010986</v>
      </c>
      <c r="R2190">
        <v>0.39694878458976746</v>
      </c>
      <c r="S2190">
        <v>0.41811484098434448</v>
      </c>
      <c r="T2190">
        <v>0.43716582655906677</v>
      </c>
      <c r="U2190" t="s">
        <v>18</v>
      </c>
      <c r="V2190" t="s">
        <v>84</v>
      </c>
      <c r="W2190">
        <v>96.186607360839844</v>
      </c>
    </row>
    <row r="2191" spans="1:23" x14ac:dyDescent="0.25">
      <c r="A2191" s="48" t="str">
        <f t="shared" si="34"/>
        <v>42214Greater Bay AreaN/A_15SmartAC-onlySingle</v>
      </c>
      <c r="B2191" t="s">
        <v>10</v>
      </c>
      <c r="C2191" s="35">
        <v>42214</v>
      </c>
      <c r="D2191">
        <v>15</v>
      </c>
      <c r="E2191" t="s">
        <v>32</v>
      </c>
      <c r="F2191">
        <v>1.7566238809032622</v>
      </c>
      <c r="G2191">
        <v>2.0857514578854275</v>
      </c>
      <c r="H2191">
        <v>29256</v>
      </c>
      <c r="I2191">
        <v>1.3596750864311857</v>
      </c>
      <c r="J2191">
        <v>1.6404781261393206</v>
      </c>
      <c r="K2191">
        <v>3219</v>
      </c>
      <c r="L2191">
        <v>0.39694878458976746</v>
      </c>
      <c r="M2191">
        <v>22.597255706787109</v>
      </c>
      <c r="N2191">
        <v>32475</v>
      </c>
      <c r="O2191">
        <v>3.1380344182252884E-2</v>
      </c>
      <c r="P2191">
        <v>0.35673174262046814</v>
      </c>
      <c r="Q2191">
        <v>0.37578022480010986</v>
      </c>
      <c r="R2191">
        <v>0.39694878458976746</v>
      </c>
      <c r="S2191">
        <v>0.41811484098434448</v>
      </c>
      <c r="T2191">
        <v>0.43716582655906677</v>
      </c>
      <c r="U2191" t="s">
        <v>102</v>
      </c>
      <c r="V2191" t="s">
        <v>84</v>
      </c>
      <c r="W2191">
        <v>96.186607360839844</v>
      </c>
    </row>
    <row r="2192" spans="1:23" x14ac:dyDescent="0.25">
      <c r="A2192" s="48" t="str">
        <f t="shared" si="34"/>
        <v>42214Greater Bay AreaN/A_16AllSingle</v>
      </c>
      <c r="B2192" t="s">
        <v>10</v>
      </c>
      <c r="C2192" s="35">
        <v>42214</v>
      </c>
      <c r="D2192">
        <v>16</v>
      </c>
      <c r="E2192" t="s">
        <v>32</v>
      </c>
      <c r="F2192">
        <v>2.109083364162931</v>
      </c>
      <c r="G2192">
        <v>2.1669312294409697</v>
      </c>
      <c r="H2192">
        <v>29256</v>
      </c>
      <c r="I2192">
        <v>1.5788916013181684</v>
      </c>
      <c r="J2192">
        <v>1.6656026259414332</v>
      </c>
      <c r="K2192">
        <v>3219</v>
      </c>
      <c r="L2192">
        <v>0.53019177913665771</v>
      </c>
      <c r="M2192">
        <v>25.138492584228516</v>
      </c>
      <c r="N2192">
        <v>32475</v>
      </c>
      <c r="O2192">
        <v>3.1973902136087418E-2</v>
      </c>
      <c r="P2192">
        <v>0.48921403288841248</v>
      </c>
      <c r="Q2192">
        <v>0.50862282514572144</v>
      </c>
      <c r="R2192">
        <v>0.53019177913665771</v>
      </c>
      <c r="S2192">
        <v>0.55175817012786865</v>
      </c>
      <c r="T2192">
        <v>0.57116955518722534</v>
      </c>
      <c r="U2192" t="s">
        <v>18</v>
      </c>
      <c r="V2192" t="s">
        <v>84</v>
      </c>
      <c r="W2192">
        <v>95.915107727050781</v>
      </c>
    </row>
    <row r="2193" spans="1:23" x14ac:dyDescent="0.25">
      <c r="A2193" s="48" t="str">
        <f t="shared" si="34"/>
        <v>42214Greater Bay AreaN/A_16SmartAC-onlySingle</v>
      </c>
      <c r="B2193" t="s">
        <v>10</v>
      </c>
      <c r="C2193" s="35">
        <v>42214</v>
      </c>
      <c r="D2193">
        <v>16</v>
      </c>
      <c r="E2193" t="s">
        <v>32</v>
      </c>
      <c r="F2193">
        <v>2.109083364162931</v>
      </c>
      <c r="G2193">
        <v>2.1669312294409697</v>
      </c>
      <c r="H2193">
        <v>29256</v>
      </c>
      <c r="I2193">
        <v>1.5788916013181684</v>
      </c>
      <c r="J2193">
        <v>1.6656026259414332</v>
      </c>
      <c r="K2193">
        <v>3219</v>
      </c>
      <c r="L2193">
        <v>0.53019177913665771</v>
      </c>
      <c r="M2193">
        <v>25.138492584228516</v>
      </c>
      <c r="N2193">
        <v>32475</v>
      </c>
      <c r="O2193">
        <v>3.1973902136087418E-2</v>
      </c>
      <c r="P2193">
        <v>0.48921403288841248</v>
      </c>
      <c r="Q2193">
        <v>0.50862282514572144</v>
      </c>
      <c r="R2193">
        <v>0.53019177913665771</v>
      </c>
      <c r="S2193">
        <v>0.55175817012786865</v>
      </c>
      <c r="T2193">
        <v>0.57116955518722534</v>
      </c>
      <c r="U2193" t="s">
        <v>102</v>
      </c>
      <c r="V2193" t="s">
        <v>84</v>
      </c>
      <c r="W2193">
        <v>95.915107727050781</v>
      </c>
    </row>
    <row r="2194" spans="1:23" x14ac:dyDescent="0.25">
      <c r="A2194" s="48" t="str">
        <f t="shared" si="34"/>
        <v>42214Greater Bay AreaN/A_17AllSingle</v>
      </c>
      <c r="B2194" t="s">
        <v>10</v>
      </c>
      <c r="C2194" s="35">
        <v>42214</v>
      </c>
      <c r="D2194">
        <v>17</v>
      </c>
      <c r="E2194" t="s">
        <v>32</v>
      </c>
      <c r="F2194">
        <v>2.4092272315095662</v>
      </c>
      <c r="G2194">
        <v>2.1759884152447775</v>
      </c>
      <c r="H2194">
        <v>29256</v>
      </c>
      <c r="I2194">
        <v>1.7971338452216064</v>
      </c>
      <c r="J2194">
        <v>1.6508070352843429</v>
      </c>
      <c r="K2194">
        <v>3219</v>
      </c>
      <c r="L2194">
        <v>0.61209338903427124</v>
      </c>
      <c r="M2194">
        <v>25.406211853027344</v>
      </c>
      <c r="N2194">
        <v>32475</v>
      </c>
      <c r="O2194">
        <v>3.1755812466144562E-2</v>
      </c>
      <c r="P2194">
        <v>0.5713951587677002</v>
      </c>
      <c r="Q2194">
        <v>0.59067153930664063</v>
      </c>
      <c r="R2194">
        <v>0.61209338903427124</v>
      </c>
      <c r="S2194">
        <v>0.63351267576217651</v>
      </c>
      <c r="T2194">
        <v>0.65279161930084229</v>
      </c>
      <c r="U2194" t="s">
        <v>18</v>
      </c>
      <c r="V2194" t="s">
        <v>84</v>
      </c>
      <c r="W2194">
        <v>92.754737854003906</v>
      </c>
    </row>
    <row r="2195" spans="1:23" x14ac:dyDescent="0.25">
      <c r="A2195" s="48" t="str">
        <f t="shared" si="34"/>
        <v>42214Greater Bay AreaN/A_17SmartAC-onlySingle</v>
      </c>
      <c r="B2195" t="s">
        <v>10</v>
      </c>
      <c r="C2195" s="35">
        <v>42214</v>
      </c>
      <c r="D2195">
        <v>17</v>
      </c>
      <c r="E2195" t="s">
        <v>32</v>
      </c>
      <c r="F2195">
        <v>2.4092272315095662</v>
      </c>
      <c r="G2195">
        <v>2.1759884152447775</v>
      </c>
      <c r="H2195">
        <v>29256</v>
      </c>
      <c r="I2195">
        <v>1.7971338452216064</v>
      </c>
      <c r="J2195">
        <v>1.6508070352843429</v>
      </c>
      <c r="K2195">
        <v>3219</v>
      </c>
      <c r="L2195">
        <v>0.61209338903427124</v>
      </c>
      <c r="M2195">
        <v>25.406211853027344</v>
      </c>
      <c r="N2195">
        <v>32475</v>
      </c>
      <c r="O2195">
        <v>3.1755812466144562E-2</v>
      </c>
      <c r="P2195">
        <v>0.5713951587677002</v>
      </c>
      <c r="Q2195">
        <v>0.59067153930664063</v>
      </c>
      <c r="R2195">
        <v>0.61209338903427124</v>
      </c>
      <c r="S2195">
        <v>0.63351267576217651</v>
      </c>
      <c r="T2195">
        <v>0.65279161930084229</v>
      </c>
      <c r="U2195" t="s">
        <v>102</v>
      </c>
      <c r="V2195" t="s">
        <v>84</v>
      </c>
      <c r="W2195">
        <v>92.754737854003906</v>
      </c>
    </row>
    <row r="2196" spans="1:23" x14ac:dyDescent="0.25">
      <c r="A2196" s="48" t="str">
        <f t="shared" si="34"/>
        <v>42214Greater Bay AreaN/A_18AllSingle</v>
      </c>
      <c r="B2196" t="s">
        <v>10</v>
      </c>
      <c r="C2196" s="35">
        <v>42214</v>
      </c>
      <c r="D2196">
        <v>18</v>
      </c>
      <c r="E2196" t="s">
        <v>32</v>
      </c>
      <c r="F2196">
        <v>2.6255642873640395</v>
      </c>
      <c r="G2196">
        <v>2.1321953780242398</v>
      </c>
      <c r="H2196">
        <v>29256</v>
      </c>
      <c r="I2196">
        <v>2.7271892202855104</v>
      </c>
      <c r="J2196">
        <v>2.1428024155835721</v>
      </c>
      <c r="K2196">
        <v>3219</v>
      </c>
      <c r="L2196">
        <v>-0.10162493586540222</v>
      </c>
      <c r="M2196">
        <v>-3.8705940246582031</v>
      </c>
      <c r="N2196">
        <v>32475</v>
      </c>
      <c r="O2196">
        <v>3.9771877229213715E-2</v>
      </c>
      <c r="P2196">
        <v>-0.15259657800197601</v>
      </c>
      <c r="Q2196">
        <v>-0.12845425307750702</v>
      </c>
      <c r="R2196">
        <v>-0.10162493586540222</v>
      </c>
      <c r="S2196">
        <v>-7.4798807501792908E-2</v>
      </c>
      <c r="T2196">
        <v>-5.0653297454118729E-2</v>
      </c>
      <c r="U2196" t="s">
        <v>18</v>
      </c>
      <c r="V2196" t="s">
        <v>84</v>
      </c>
      <c r="W2196">
        <v>88.821678161621094</v>
      </c>
    </row>
    <row r="2197" spans="1:23" x14ac:dyDescent="0.25">
      <c r="A2197" s="48" t="str">
        <f t="shared" si="34"/>
        <v>42214Greater Bay AreaN/A_18SmartAC-onlySingle</v>
      </c>
      <c r="B2197" t="s">
        <v>10</v>
      </c>
      <c r="C2197" s="35">
        <v>42214</v>
      </c>
      <c r="D2197">
        <v>18</v>
      </c>
      <c r="E2197" t="s">
        <v>32</v>
      </c>
      <c r="F2197">
        <v>2.6255642873640395</v>
      </c>
      <c r="G2197">
        <v>2.1321953780242398</v>
      </c>
      <c r="H2197">
        <v>29256</v>
      </c>
      <c r="I2197">
        <v>2.7271892202855104</v>
      </c>
      <c r="J2197">
        <v>2.1428024155835721</v>
      </c>
      <c r="K2197">
        <v>3219</v>
      </c>
      <c r="L2197">
        <v>-0.10162493586540222</v>
      </c>
      <c r="M2197">
        <v>-3.8705940246582031</v>
      </c>
      <c r="N2197">
        <v>32475</v>
      </c>
      <c r="O2197">
        <v>3.9771877229213715E-2</v>
      </c>
      <c r="P2197">
        <v>-0.15259657800197601</v>
      </c>
      <c r="Q2197">
        <v>-0.12845425307750702</v>
      </c>
      <c r="R2197">
        <v>-0.10162493586540222</v>
      </c>
      <c r="S2197">
        <v>-7.4798807501792908E-2</v>
      </c>
      <c r="T2197">
        <v>-5.0653297454118729E-2</v>
      </c>
      <c r="U2197" t="s">
        <v>102</v>
      </c>
      <c r="V2197" t="s">
        <v>84</v>
      </c>
      <c r="W2197">
        <v>88.821678161621094</v>
      </c>
    </row>
    <row r="2198" spans="1:23" x14ac:dyDescent="0.25">
      <c r="A2198" s="48" t="str">
        <f t="shared" si="34"/>
        <v>42214Greater Bay AreaN/A_19AllSingle</v>
      </c>
      <c r="B2198" t="s">
        <v>10</v>
      </c>
      <c r="C2198" s="35">
        <v>42214</v>
      </c>
      <c r="D2198">
        <v>19</v>
      </c>
      <c r="E2198" t="s">
        <v>32</v>
      </c>
      <c r="F2198">
        <v>2.6993699276225724</v>
      </c>
      <c r="G2198">
        <v>2.0626763932716847</v>
      </c>
      <c r="H2198">
        <v>29256</v>
      </c>
      <c r="I2198">
        <v>2.8848168910927665</v>
      </c>
      <c r="J2198">
        <v>2.1672589700460589</v>
      </c>
      <c r="K2198">
        <v>3219</v>
      </c>
      <c r="L2198">
        <v>-0.18544696271419525</v>
      </c>
      <c r="M2198">
        <v>-6.8700094223022461</v>
      </c>
      <c r="N2198">
        <v>32475</v>
      </c>
      <c r="O2198">
        <v>4.0057212114334106E-2</v>
      </c>
      <c r="P2198">
        <v>-0.23678427934646606</v>
      </c>
      <c r="Q2198">
        <v>-0.21246875822544098</v>
      </c>
      <c r="R2198">
        <v>-0.18544696271419525</v>
      </c>
      <c r="S2198">
        <v>-0.1584283709526062</v>
      </c>
      <c r="T2198">
        <v>-0.13410964608192444</v>
      </c>
      <c r="U2198" t="s">
        <v>18</v>
      </c>
      <c r="V2198" t="s">
        <v>84</v>
      </c>
      <c r="W2198">
        <v>82.641845703125</v>
      </c>
    </row>
    <row r="2199" spans="1:23" x14ac:dyDescent="0.25">
      <c r="A2199" s="48" t="str">
        <f t="shared" si="34"/>
        <v>42214Greater Bay AreaN/A_19SmartAC-onlySingle</v>
      </c>
      <c r="B2199" t="s">
        <v>10</v>
      </c>
      <c r="C2199" s="35">
        <v>42214</v>
      </c>
      <c r="D2199">
        <v>19</v>
      </c>
      <c r="E2199" t="s">
        <v>32</v>
      </c>
      <c r="F2199">
        <v>2.6993699276225724</v>
      </c>
      <c r="G2199">
        <v>2.0626763932716847</v>
      </c>
      <c r="H2199">
        <v>29256</v>
      </c>
      <c r="I2199">
        <v>2.8848168910927665</v>
      </c>
      <c r="J2199">
        <v>2.1672589700460589</v>
      </c>
      <c r="K2199">
        <v>3219</v>
      </c>
      <c r="L2199">
        <v>-0.18544696271419525</v>
      </c>
      <c r="M2199">
        <v>-6.8700094223022461</v>
      </c>
      <c r="N2199">
        <v>32475</v>
      </c>
      <c r="O2199">
        <v>4.0057212114334106E-2</v>
      </c>
      <c r="P2199">
        <v>-0.23678427934646606</v>
      </c>
      <c r="Q2199">
        <v>-0.21246875822544098</v>
      </c>
      <c r="R2199">
        <v>-0.18544696271419525</v>
      </c>
      <c r="S2199">
        <v>-0.1584283709526062</v>
      </c>
      <c r="T2199">
        <v>-0.13410964608192444</v>
      </c>
      <c r="U2199" t="s">
        <v>102</v>
      </c>
      <c r="V2199" t="s">
        <v>84</v>
      </c>
      <c r="W2199">
        <v>82.641845703125</v>
      </c>
    </row>
    <row r="2200" spans="1:23" x14ac:dyDescent="0.25">
      <c r="A2200" s="48" t="str">
        <f t="shared" si="34"/>
        <v>42214Greater Bay AreaN/A_20AllSingle</v>
      </c>
      <c r="B2200" t="s">
        <v>10</v>
      </c>
      <c r="C2200" s="35">
        <v>42214</v>
      </c>
      <c r="D2200">
        <v>20</v>
      </c>
      <c r="E2200" t="s">
        <v>32</v>
      </c>
      <c r="F2200">
        <v>2.4862278545149916</v>
      </c>
      <c r="G2200">
        <v>1.9189756300218297</v>
      </c>
      <c r="H2200">
        <v>29256</v>
      </c>
      <c r="I2200">
        <v>2.6463376056835362</v>
      </c>
      <c r="J2200">
        <v>2.0323399225319037</v>
      </c>
      <c r="K2200">
        <v>3219</v>
      </c>
      <c r="L2200">
        <v>-0.1601097583770752</v>
      </c>
      <c r="M2200">
        <v>-6.4398665428161621</v>
      </c>
      <c r="N2200">
        <v>32475</v>
      </c>
      <c r="O2200">
        <v>3.7536695599555969E-2</v>
      </c>
      <c r="P2200">
        <v>-0.20821678638458252</v>
      </c>
      <c r="Q2200">
        <v>-0.18543125689029694</v>
      </c>
      <c r="R2200">
        <v>-0.1601097583770752</v>
      </c>
      <c r="S2200">
        <v>-0.13479125499725342</v>
      </c>
      <c r="T2200">
        <v>-0.11200273036956787</v>
      </c>
      <c r="U2200" t="s">
        <v>18</v>
      </c>
      <c r="V2200" t="s">
        <v>84</v>
      </c>
      <c r="W2200">
        <v>77.864570617675781</v>
      </c>
    </row>
    <row r="2201" spans="1:23" x14ac:dyDescent="0.25">
      <c r="A2201" s="48" t="str">
        <f t="shared" si="34"/>
        <v>42214Greater Bay AreaN/A_20SmartAC-onlySingle</v>
      </c>
      <c r="B2201" t="s">
        <v>10</v>
      </c>
      <c r="C2201" s="35">
        <v>42214</v>
      </c>
      <c r="D2201">
        <v>20</v>
      </c>
      <c r="E2201" t="s">
        <v>32</v>
      </c>
      <c r="F2201">
        <v>2.4862278545149916</v>
      </c>
      <c r="G2201">
        <v>1.9189756300218297</v>
      </c>
      <c r="H2201">
        <v>29256</v>
      </c>
      <c r="I2201">
        <v>2.6463376056835362</v>
      </c>
      <c r="J2201">
        <v>2.0323399225319037</v>
      </c>
      <c r="K2201">
        <v>3219</v>
      </c>
      <c r="L2201">
        <v>-0.1601097583770752</v>
      </c>
      <c r="M2201">
        <v>-6.4398665428161621</v>
      </c>
      <c r="N2201">
        <v>32475</v>
      </c>
      <c r="O2201">
        <v>3.7536695599555969E-2</v>
      </c>
      <c r="P2201">
        <v>-0.20821678638458252</v>
      </c>
      <c r="Q2201">
        <v>-0.18543125689029694</v>
      </c>
      <c r="R2201">
        <v>-0.1601097583770752</v>
      </c>
      <c r="S2201">
        <v>-0.13479125499725342</v>
      </c>
      <c r="T2201">
        <v>-0.11200273036956787</v>
      </c>
      <c r="U2201" t="s">
        <v>102</v>
      </c>
      <c r="V2201" t="s">
        <v>84</v>
      </c>
      <c r="W2201">
        <v>77.864570617675781</v>
      </c>
    </row>
    <row r="2202" spans="1:23" x14ac:dyDescent="0.25">
      <c r="A2202" s="48" t="str">
        <f t="shared" si="34"/>
        <v>42214Greater Bay AreaN/A_21AllSingle</v>
      </c>
      <c r="B2202" t="s">
        <v>10</v>
      </c>
      <c r="C2202" s="35">
        <v>42214</v>
      </c>
      <c r="D2202">
        <v>21</v>
      </c>
      <c r="E2202" t="s">
        <v>32</v>
      </c>
      <c r="F2202">
        <v>2.1438235157571626</v>
      </c>
      <c r="G2202">
        <v>1.7278601328086629</v>
      </c>
      <c r="H2202">
        <v>29256</v>
      </c>
      <c r="I2202">
        <v>2.2804146351321006</v>
      </c>
      <c r="J2202">
        <v>1.8686357782098806</v>
      </c>
      <c r="K2202">
        <v>3219</v>
      </c>
      <c r="L2202">
        <v>-0.13659112155437469</v>
      </c>
      <c r="M2202">
        <v>-6.3713788986206055</v>
      </c>
      <c r="N2202">
        <v>32475</v>
      </c>
      <c r="O2202">
        <v>3.4449879080057144E-2</v>
      </c>
      <c r="P2202">
        <v>-0.18074208498001099</v>
      </c>
      <c r="Q2202">
        <v>-0.15983031690120697</v>
      </c>
      <c r="R2202">
        <v>-0.13659112155437469</v>
      </c>
      <c r="S2202">
        <v>-0.11335467547178268</v>
      </c>
      <c r="T2202">
        <v>-9.2440158128738403E-2</v>
      </c>
      <c r="U2202" t="s">
        <v>18</v>
      </c>
      <c r="V2202" t="s">
        <v>84</v>
      </c>
      <c r="W2202">
        <v>73.906234741210937</v>
      </c>
    </row>
    <row r="2203" spans="1:23" x14ac:dyDescent="0.25">
      <c r="A2203" s="48" t="str">
        <f t="shared" si="34"/>
        <v>42214Greater Bay AreaN/A_21SmartAC-onlySingle</v>
      </c>
      <c r="B2203" t="s">
        <v>10</v>
      </c>
      <c r="C2203" s="35">
        <v>42214</v>
      </c>
      <c r="D2203">
        <v>21</v>
      </c>
      <c r="E2203" t="s">
        <v>32</v>
      </c>
      <c r="F2203">
        <v>2.1438235157571626</v>
      </c>
      <c r="G2203">
        <v>1.7278601328086629</v>
      </c>
      <c r="H2203">
        <v>29256</v>
      </c>
      <c r="I2203">
        <v>2.2804146351321006</v>
      </c>
      <c r="J2203">
        <v>1.8686357782098806</v>
      </c>
      <c r="K2203">
        <v>3219</v>
      </c>
      <c r="L2203">
        <v>-0.13659112155437469</v>
      </c>
      <c r="M2203">
        <v>-6.3713788986206055</v>
      </c>
      <c r="N2203">
        <v>32475</v>
      </c>
      <c r="O2203">
        <v>3.4449879080057144E-2</v>
      </c>
      <c r="P2203">
        <v>-0.18074208498001099</v>
      </c>
      <c r="Q2203">
        <v>-0.15983031690120697</v>
      </c>
      <c r="R2203">
        <v>-0.13659112155437469</v>
      </c>
      <c r="S2203">
        <v>-0.11335467547178268</v>
      </c>
      <c r="T2203">
        <v>-9.2440158128738403E-2</v>
      </c>
      <c r="U2203" t="s">
        <v>102</v>
      </c>
      <c r="V2203" t="s">
        <v>84</v>
      </c>
      <c r="W2203">
        <v>73.906234741210937</v>
      </c>
    </row>
    <row r="2204" spans="1:23" x14ac:dyDescent="0.25">
      <c r="A2204" s="48" t="str">
        <f t="shared" si="34"/>
        <v>42214Greater Bay AreaN/A_22AllSingle</v>
      </c>
      <c r="B2204" t="s">
        <v>10</v>
      </c>
      <c r="C2204" s="35">
        <v>42214</v>
      </c>
      <c r="D2204">
        <v>22</v>
      </c>
      <c r="E2204" t="s">
        <v>32</v>
      </c>
      <c r="F2204">
        <v>1.8641733848182778</v>
      </c>
      <c r="G2204">
        <v>1.5579620211943876</v>
      </c>
      <c r="H2204">
        <v>29256</v>
      </c>
      <c r="I2204">
        <v>1.9435193982294303</v>
      </c>
      <c r="J2204">
        <v>1.6530863860541734</v>
      </c>
      <c r="K2204">
        <v>3219</v>
      </c>
      <c r="L2204">
        <v>-7.9346016049385071E-2</v>
      </c>
      <c r="M2204">
        <v>-4.2563643455505371</v>
      </c>
      <c r="N2204">
        <v>32475</v>
      </c>
      <c r="O2204">
        <v>3.0526911839842796E-2</v>
      </c>
      <c r="P2204">
        <v>-0.11846930533647537</v>
      </c>
      <c r="Q2204">
        <v>-9.9938862025737762E-2</v>
      </c>
      <c r="R2204">
        <v>-7.9346016049385071E-2</v>
      </c>
      <c r="S2204">
        <v>-5.875561386346817E-2</v>
      </c>
      <c r="T2204">
        <v>-4.0222726762294769E-2</v>
      </c>
      <c r="U2204" t="s">
        <v>18</v>
      </c>
      <c r="V2204" t="s">
        <v>84</v>
      </c>
      <c r="W2204">
        <v>71.463493347167969</v>
      </c>
    </row>
    <row r="2205" spans="1:23" x14ac:dyDescent="0.25">
      <c r="A2205" s="48" t="str">
        <f t="shared" si="34"/>
        <v>42214Greater Bay AreaN/A_22SmartAC-onlySingle</v>
      </c>
      <c r="B2205" t="s">
        <v>10</v>
      </c>
      <c r="C2205" s="35">
        <v>42214</v>
      </c>
      <c r="D2205">
        <v>22</v>
      </c>
      <c r="E2205" t="s">
        <v>32</v>
      </c>
      <c r="F2205">
        <v>1.8641733848182778</v>
      </c>
      <c r="G2205">
        <v>1.5579620211943876</v>
      </c>
      <c r="H2205">
        <v>29256</v>
      </c>
      <c r="I2205">
        <v>1.9435193982294303</v>
      </c>
      <c r="J2205">
        <v>1.6530863860541734</v>
      </c>
      <c r="K2205">
        <v>3219</v>
      </c>
      <c r="L2205">
        <v>-7.9346016049385071E-2</v>
      </c>
      <c r="M2205">
        <v>-4.2563643455505371</v>
      </c>
      <c r="N2205">
        <v>32475</v>
      </c>
      <c r="O2205">
        <v>3.0526911839842796E-2</v>
      </c>
      <c r="P2205">
        <v>-0.11846930533647537</v>
      </c>
      <c r="Q2205">
        <v>-9.9938862025737762E-2</v>
      </c>
      <c r="R2205">
        <v>-7.9346016049385071E-2</v>
      </c>
      <c r="S2205">
        <v>-5.875561386346817E-2</v>
      </c>
      <c r="T2205">
        <v>-4.0222726762294769E-2</v>
      </c>
      <c r="U2205" t="s">
        <v>102</v>
      </c>
      <c r="V2205" t="s">
        <v>84</v>
      </c>
      <c r="W2205">
        <v>71.463493347167969</v>
      </c>
    </row>
    <row r="2206" spans="1:23" x14ac:dyDescent="0.25">
      <c r="A2206" s="48" t="str">
        <f t="shared" si="34"/>
        <v>42214Greater Bay AreaN/A_23AllSingle</v>
      </c>
      <c r="B2206" t="s">
        <v>10</v>
      </c>
      <c r="C2206" s="35">
        <v>42214</v>
      </c>
      <c r="D2206">
        <v>23</v>
      </c>
      <c r="E2206" t="s">
        <v>32</v>
      </c>
      <c r="F2206">
        <v>1.4914837294476724</v>
      </c>
      <c r="G2206">
        <v>1.3524027448458644</v>
      </c>
      <c r="H2206">
        <v>29256</v>
      </c>
      <c r="I2206">
        <v>1.5322282984383941</v>
      </c>
      <c r="J2206">
        <v>1.427954105182242</v>
      </c>
      <c r="K2206">
        <v>3219</v>
      </c>
      <c r="L2206">
        <v>-4.0744569152593613E-2</v>
      </c>
      <c r="M2206">
        <v>-2.7318146228790283</v>
      </c>
      <c r="N2206">
        <v>32475</v>
      </c>
      <c r="O2206">
        <v>2.6381051167845726E-2</v>
      </c>
      <c r="P2206">
        <v>-7.4554525315761566E-2</v>
      </c>
      <c r="Q2206">
        <v>-5.8540698140859604E-2</v>
      </c>
      <c r="R2206">
        <v>-4.0744569152593613E-2</v>
      </c>
      <c r="S2206">
        <v>-2.29505505412817E-2</v>
      </c>
      <c r="T2206">
        <v>-6.9346139207482338E-3</v>
      </c>
      <c r="U2206" t="s">
        <v>18</v>
      </c>
      <c r="V2206" t="s">
        <v>84</v>
      </c>
      <c r="W2206">
        <v>70.036148071289062</v>
      </c>
    </row>
    <row r="2207" spans="1:23" x14ac:dyDescent="0.25">
      <c r="A2207" s="48" t="str">
        <f t="shared" si="34"/>
        <v>42214Greater Bay AreaN/A_23SmartAC-onlySingle</v>
      </c>
      <c r="B2207" t="s">
        <v>10</v>
      </c>
      <c r="C2207" s="35">
        <v>42214</v>
      </c>
      <c r="D2207">
        <v>23</v>
      </c>
      <c r="E2207" t="s">
        <v>32</v>
      </c>
      <c r="F2207">
        <v>1.4914837294476724</v>
      </c>
      <c r="G2207">
        <v>1.3524027448458644</v>
      </c>
      <c r="H2207">
        <v>29256</v>
      </c>
      <c r="I2207">
        <v>1.5322282984383941</v>
      </c>
      <c r="J2207">
        <v>1.427954105182242</v>
      </c>
      <c r="K2207">
        <v>3219</v>
      </c>
      <c r="L2207">
        <v>-4.0744569152593613E-2</v>
      </c>
      <c r="M2207">
        <v>-2.7318146228790283</v>
      </c>
      <c r="N2207">
        <v>32475</v>
      </c>
      <c r="O2207">
        <v>2.6381051167845726E-2</v>
      </c>
      <c r="P2207">
        <v>-7.4554525315761566E-2</v>
      </c>
      <c r="Q2207">
        <v>-5.8540698140859604E-2</v>
      </c>
      <c r="R2207">
        <v>-4.0744569152593613E-2</v>
      </c>
      <c r="S2207">
        <v>-2.29505505412817E-2</v>
      </c>
      <c r="T2207">
        <v>-6.9346139207482338E-3</v>
      </c>
      <c r="U2207" t="s">
        <v>102</v>
      </c>
      <c r="V2207" t="s">
        <v>84</v>
      </c>
      <c r="W2207">
        <v>70.036148071289062</v>
      </c>
    </row>
    <row r="2208" spans="1:23" x14ac:dyDescent="0.25">
      <c r="A2208" s="48" t="str">
        <f t="shared" si="34"/>
        <v>42214Greater Bay AreaN/A_24AllSingle</v>
      </c>
      <c r="B2208" t="s">
        <v>10</v>
      </c>
      <c r="C2208" s="35">
        <v>42214</v>
      </c>
      <c r="D2208">
        <v>24</v>
      </c>
      <c r="E2208" t="s">
        <v>32</v>
      </c>
      <c r="F2208">
        <v>1.1530271212494192</v>
      </c>
      <c r="G2208">
        <v>1.1676104656729522</v>
      </c>
      <c r="H2208">
        <v>29256</v>
      </c>
      <c r="I2208">
        <v>1.18172804739447</v>
      </c>
      <c r="J2208">
        <v>1.2300211852251777</v>
      </c>
      <c r="K2208">
        <v>3219</v>
      </c>
      <c r="L2208">
        <v>-2.8700925409793854E-2</v>
      </c>
      <c r="M2208">
        <v>-2.4891805648803711</v>
      </c>
      <c r="N2208">
        <v>32475</v>
      </c>
      <c r="O2208">
        <v>2.2728975862264633E-2</v>
      </c>
      <c r="P2208">
        <v>-5.7830382138490677E-2</v>
      </c>
      <c r="Q2208">
        <v>-4.4033437967300415E-2</v>
      </c>
      <c r="R2208">
        <v>-2.8700925409793854E-2</v>
      </c>
      <c r="S2208">
        <v>-1.3370230793952942E-2</v>
      </c>
      <c r="T2208">
        <v>4.2853006743825972E-4</v>
      </c>
      <c r="U2208" t="s">
        <v>18</v>
      </c>
      <c r="V2208" t="s">
        <v>84</v>
      </c>
      <c r="W2208">
        <v>68.983062744140625</v>
      </c>
    </row>
    <row r="2209" spans="1:23" x14ac:dyDescent="0.25">
      <c r="A2209" s="48" t="str">
        <f t="shared" si="34"/>
        <v>42214Greater Bay AreaN/A_24SmartAC-onlySingle</v>
      </c>
      <c r="B2209" t="s">
        <v>10</v>
      </c>
      <c r="C2209" s="35">
        <v>42214</v>
      </c>
      <c r="D2209">
        <v>24</v>
      </c>
      <c r="E2209" t="s">
        <v>32</v>
      </c>
      <c r="F2209">
        <v>1.1530271212494192</v>
      </c>
      <c r="G2209">
        <v>1.1676104656729522</v>
      </c>
      <c r="H2209">
        <v>29256</v>
      </c>
      <c r="I2209">
        <v>1.18172804739447</v>
      </c>
      <c r="J2209">
        <v>1.2300211852251777</v>
      </c>
      <c r="K2209">
        <v>3219</v>
      </c>
      <c r="L2209">
        <v>-2.8700925409793854E-2</v>
      </c>
      <c r="M2209">
        <v>-2.4891805648803711</v>
      </c>
      <c r="N2209">
        <v>32475</v>
      </c>
      <c r="O2209">
        <v>2.2728975862264633E-2</v>
      </c>
      <c r="P2209">
        <v>-5.7830382138490677E-2</v>
      </c>
      <c r="Q2209">
        <v>-4.4033437967300415E-2</v>
      </c>
      <c r="R2209">
        <v>-2.8700925409793854E-2</v>
      </c>
      <c r="S2209">
        <v>-1.3370230793952942E-2</v>
      </c>
      <c r="T2209">
        <v>4.2853006743825972E-4</v>
      </c>
      <c r="U2209" t="s">
        <v>102</v>
      </c>
      <c r="V2209" t="s">
        <v>84</v>
      </c>
      <c r="W2209">
        <v>68.983062744140625</v>
      </c>
    </row>
    <row r="2210" spans="1:23" x14ac:dyDescent="0.25">
      <c r="A2210" s="48" t="str">
        <f t="shared" si="34"/>
        <v>42231Greater Bay AreaN/A_1AllSingle</v>
      </c>
      <c r="B2210" t="s">
        <v>10</v>
      </c>
      <c r="C2210" s="35">
        <v>42231</v>
      </c>
      <c r="D2210">
        <v>1</v>
      </c>
      <c r="E2210" t="s">
        <v>32</v>
      </c>
      <c r="F2210">
        <v>0.68463456355255392</v>
      </c>
      <c r="G2210">
        <v>0.7450832322035893</v>
      </c>
      <c r="H2210">
        <v>40372</v>
      </c>
      <c r="I2210">
        <v>0.68794023141366212</v>
      </c>
      <c r="J2210">
        <v>0.75494409498550774</v>
      </c>
      <c r="K2210">
        <v>4518</v>
      </c>
      <c r="L2210">
        <v>-3.3056677784770727E-3</v>
      </c>
      <c r="M2210">
        <v>-0.48283684253692627</v>
      </c>
      <c r="N2210">
        <v>44890</v>
      </c>
      <c r="O2210">
        <v>1.1827920563519001E-2</v>
      </c>
      <c r="P2210">
        <v>-1.8464330583810806E-2</v>
      </c>
      <c r="Q2210">
        <v>-1.1284545995295048E-2</v>
      </c>
      <c r="R2210">
        <v>-3.3056677784770727E-3</v>
      </c>
      <c r="S2210">
        <v>4.6722646802663803E-3</v>
      </c>
      <c r="T2210">
        <v>1.1852995492517948E-2</v>
      </c>
      <c r="U2210" t="s">
        <v>18</v>
      </c>
      <c r="V2210" t="s">
        <v>84</v>
      </c>
      <c r="W2210">
        <v>65.400222778320312</v>
      </c>
    </row>
    <row r="2211" spans="1:23" x14ac:dyDescent="0.25">
      <c r="A2211" s="48" t="str">
        <f t="shared" si="34"/>
        <v>42231Greater Bay AreaN/A_2AllSingle</v>
      </c>
      <c r="B2211" t="s">
        <v>10</v>
      </c>
      <c r="C2211" s="35">
        <v>42231</v>
      </c>
      <c r="D2211">
        <v>2</v>
      </c>
      <c r="E2211" t="s">
        <v>32</v>
      </c>
      <c r="F2211">
        <v>0.58962278918796107</v>
      </c>
      <c r="G2211">
        <v>0.66875530343531986</v>
      </c>
      <c r="H2211">
        <v>40372</v>
      </c>
      <c r="I2211">
        <v>0.59157870507903643</v>
      </c>
      <c r="J2211">
        <v>0.6753770679669554</v>
      </c>
      <c r="K2211">
        <v>4518</v>
      </c>
      <c r="L2211">
        <v>-1.9559159409254789E-3</v>
      </c>
      <c r="M2211">
        <v>-0.33172324299812317</v>
      </c>
      <c r="N2211">
        <v>44890</v>
      </c>
      <c r="O2211">
        <v>1.0584759525954723E-2</v>
      </c>
      <c r="P2211">
        <v>-1.5521343797445297E-2</v>
      </c>
      <c r="Q2211">
        <v>-9.0961828827857971E-3</v>
      </c>
      <c r="R2211">
        <v>-1.9559159409254789E-3</v>
      </c>
      <c r="S2211">
        <v>5.1835044287145138E-3</v>
      </c>
      <c r="T2211">
        <v>1.1609511449933052E-2</v>
      </c>
      <c r="U2211" t="s">
        <v>18</v>
      </c>
      <c r="V2211" t="s">
        <v>84</v>
      </c>
      <c r="W2211">
        <v>63.617019653320313</v>
      </c>
    </row>
    <row r="2212" spans="1:23" x14ac:dyDescent="0.25">
      <c r="A2212" s="48" t="str">
        <f t="shared" si="34"/>
        <v>42231Greater Bay AreaN/A_3AllSingle</v>
      </c>
      <c r="B2212" t="s">
        <v>10</v>
      </c>
      <c r="C2212" s="35">
        <v>42231</v>
      </c>
      <c r="D2212">
        <v>3</v>
      </c>
      <c r="E2212" t="s">
        <v>32</v>
      </c>
      <c r="F2212">
        <v>0.53030159878478222</v>
      </c>
      <c r="G2212">
        <v>0.58421935205915876</v>
      </c>
      <c r="H2212">
        <v>40372</v>
      </c>
      <c r="I2212">
        <v>0.52921826870004063</v>
      </c>
      <c r="J2212">
        <v>0.57615733135857028</v>
      </c>
      <c r="K2212">
        <v>4518</v>
      </c>
      <c r="L2212">
        <v>1.0833301348611712E-3</v>
      </c>
      <c r="M2212">
        <v>0.20428565144538879</v>
      </c>
      <c r="N2212">
        <v>44890</v>
      </c>
      <c r="O2212">
        <v>9.0514402836561203E-3</v>
      </c>
      <c r="P2212">
        <v>-1.0516995564103127E-2</v>
      </c>
      <c r="Q2212">
        <v>-5.0225905142724514E-3</v>
      </c>
      <c r="R2212">
        <v>1.0833301348611712E-3</v>
      </c>
      <c r="S2212">
        <v>7.1885264478623867E-3</v>
      </c>
      <c r="T2212">
        <v>1.2683656066656113E-2</v>
      </c>
      <c r="U2212" t="s">
        <v>18</v>
      </c>
      <c r="V2212" t="s">
        <v>84</v>
      </c>
      <c r="W2212">
        <v>63.135284423828125</v>
      </c>
    </row>
    <row r="2213" spans="1:23" x14ac:dyDescent="0.25">
      <c r="A2213" s="48" t="str">
        <f t="shared" si="34"/>
        <v>42231Greater Bay AreaN/A_4AllSingle</v>
      </c>
      <c r="B2213" t="s">
        <v>10</v>
      </c>
      <c r="C2213" s="35">
        <v>42231</v>
      </c>
      <c r="D2213">
        <v>4</v>
      </c>
      <c r="E2213" t="s">
        <v>32</v>
      </c>
      <c r="F2213">
        <v>0.49450306812998784</v>
      </c>
      <c r="G2213">
        <v>0.51538953178813951</v>
      </c>
      <c r="H2213">
        <v>40372</v>
      </c>
      <c r="I2213">
        <v>0.48969368046873779</v>
      </c>
      <c r="J2213">
        <v>0.50352395285980189</v>
      </c>
      <c r="K2213">
        <v>4518</v>
      </c>
      <c r="L2213">
        <v>4.809387493878603E-3</v>
      </c>
      <c r="M2213">
        <v>0.97256982326507568</v>
      </c>
      <c r="N2213">
        <v>44890</v>
      </c>
      <c r="O2213">
        <v>7.9181073233485222E-3</v>
      </c>
      <c r="P2213">
        <v>-5.3384588100016117E-3</v>
      </c>
      <c r="Q2213">
        <v>-5.32009347807616E-4</v>
      </c>
      <c r="R2213">
        <v>4.809387493878603E-3</v>
      </c>
      <c r="S2213">
        <v>1.0150151327252388E-2</v>
      </c>
      <c r="T2213">
        <v>1.4957234263420105E-2</v>
      </c>
      <c r="U2213" t="s">
        <v>18</v>
      </c>
      <c r="V2213" t="s">
        <v>84</v>
      </c>
      <c r="W2213">
        <v>62.192516326904297</v>
      </c>
    </row>
    <row r="2214" spans="1:23" x14ac:dyDescent="0.25">
      <c r="A2214" s="48" t="str">
        <f t="shared" si="34"/>
        <v>42231Greater Bay AreaN/A_5AllSingle</v>
      </c>
      <c r="B2214" t="s">
        <v>10</v>
      </c>
      <c r="C2214" s="35">
        <v>42231</v>
      </c>
      <c r="D2214">
        <v>5</v>
      </c>
      <c r="E2214" t="s">
        <v>32</v>
      </c>
      <c r="F2214">
        <v>0.47327150039528282</v>
      </c>
      <c r="G2214">
        <v>0.45027304010040353</v>
      </c>
      <c r="H2214">
        <v>40372</v>
      </c>
      <c r="I2214">
        <v>0.47488918559142068</v>
      </c>
      <c r="J2214">
        <v>0.45251586949625305</v>
      </c>
      <c r="K2214">
        <v>4518</v>
      </c>
      <c r="L2214">
        <v>-1.6176851931959391E-3</v>
      </c>
      <c r="M2214">
        <v>-0.34180912375450134</v>
      </c>
      <c r="N2214">
        <v>44890</v>
      </c>
      <c r="O2214">
        <v>7.0954370312392712E-3</v>
      </c>
      <c r="P2214">
        <v>-1.071119774132967E-2</v>
      </c>
      <c r="Q2214">
        <v>-6.4041251316666603E-3</v>
      </c>
      <c r="R2214">
        <v>-1.6176851931959391E-3</v>
      </c>
      <c r="S2214">
        <v>3.168187104165554E-3</v>
      </c>
      <c r="T2214">
        <v>7.4758268892765045E-3</v>
      </c>
      <c r="U2214" t="s">
        <v>18</v>
      </c>
      <c r="V2214" t="s">
        <v>84</v>
      </c>
      <c r="W2214">
        <v>61.776206970214844</v>
      </c>
    </row>
    <row r="2215" spans="1:23" x14ac:dyDescent="0.25">
      <c r="A2215" s="48" t="str">
        <f t="shared" si="34"/>
        <v>42231Greater Bay AreaN/A_6AllSingle</v>
      </c>
      <c r="B2215" t="s">
        <v>10</v>
      </c>
      <c r="C2215" s="35">
        <v>42231</v>
      </c>
      <c r="D2215">
        <v>6</v>
      </c>
      <c r="E2215" t="s">
        <v>32</v>
      </c>
      <c r="F2215">
        <v>0.47770968994176038</v>
      </c>
      <c r="G2215">
        <v>0.43061474145384815</v>
      </c>
      <c r="H2215">
        <v>40372</v>
      </c>
      <c r="I2215">
        <v>0.47684902073013036</v>
      </c>
      <c r="J2215">
        <v>0.44257517855568546</v>
      </c>
      <c r="K2215">
        <v>4518</v>
      </c>
      <c r="L2215">
        <v>8.6066918447613716E-4</v>
      </c>
      <c r="M2215">
        <v>0.18016573786735535</v>
      </c>
      <c r="N2215">
        <v>44890</v>
      </c>
      <c r="O2215">
        <v>6.9243689067661762E-3</v>
      </c>
      <c r="P2215">
        <v>-8.0136023461818695E-3</v>
      </c>
      <c r="Q2215">
        <v>-3.8103715050965548E-3</v>
      </c>
      <c r="R2215">
        <v>8.6066918447613716E-4</v>
      </c>
      <c r="S2215">
        <v>5.5311559699475765E-3</v>
      </c>
      <c r="T2215">
        <v>9.7349407151341438E-3</v>
      </c>
      <c r="U2215" t="s">
        <v>18</v>
      </c>
      <c r="V2215" t="s">
        <v>84</v>
      </c>
      <c r="W2215">
        <v>61.210159301757812</v>
      </c>
    </row>
    <row r="2216" spans="1:23" x14ac:dyDescent="0.25">
      <c r="A2216" s="48" t="str">
        <f t="shared" si="34"/>
        <v>42231Greater Bay AreaN/A_7AllSingle</v>
      </c>
      <c r="B2216" t="s">
        <v>10</v>
      </c>
      <c r="C2216" s="35">
        <v>42231</v>
      </c>
      <c r="D2216">
        <v>7</v>
      </c>
      <c r="E2216" t="s">
        <v>32</v>
      </c>
      <c r="F2216">
        <v>0.51401758685499288</v>
      </c>
      <c r="G2216">
        <v>0.45686859864141638</v>
      </c>
      <c r="H2216">
        <v>40372</v>
      </c>
      <c r="I2216">
        <v>0.52196564301198589</v>
      </c>
      <c r="J2216">
        <v>0.47248402099861603</v>
      </c>
      <c r="K2216">
        <v>4518</v>
      </c>
      <c r="L2216">
        <v>-7.9480558633804321E-3</v>
      </c>
      <c r="M2216">
        <v>-1.5462615489959717</v>
      </c>
      <c r="N2216">
        <v>44890</v>
      </c>
      <c r="O2216">
        <v>7.3879389092326164E-3</v>
      </c>
      <c r="P2216">
        <v>-1.7416438087821007E-2</v>
      </c>
      <c r="Q2216">
        <v>-1.293181162327528E-2</v>
      </c>
      <c r="R2216">
        <v>-7.9480558633804321E-3</v>
      </c>
      <c r="S2216">
        <v>-2.9648910276591778E-3</v>
      </c>
      <c r="T2216">
        <v>1.5203265938907862E-3</v>
      </c>
      <c r="U2216" t="s">
        <v>18</v>
      </c>
      <c r="V2216" t="s">
        <v>84</v>
      </c>
      <c r="W2216">
        <v>63.916885375976562</v>
      </c>
    </row>
    <row r="2217" spans="1:23" x14ac:dyDescent="0.25">
      <c r="A2217" s="48" t="str">
        <f t="shared" si="34"/>
        <v>42231Greater Bay AreaN/A_8AllSingle</v>
      </c>
      <c r="B2217" t="s">
        <v>10</v>
      </c>
      <c r="C2217" s="35">
        <v>42231</v>
      </c>
      <c r="D2217">
        <v>8</v>
      </c>
      <c r="E2217" t="s">
        <v>32</v>
      </c>
      <c r="F2217">
        <v>0.56407187648918822</v>
      </c>
      <c r="G2217">
        <v>0.53009152779442703</v>
      </c>
      <c r="H2217">
        <v>40372</v>
      </c>
      <c r="I2217">
        <v>0.55944710719269475</v>
      </c>
      <c r="J2217">
        <v>0.52870704440919181</v>
      </c>
      <c r="K2217">
        <v>4518</v>
      </c>
      <c r="L2217">
        <v>4.6247690916061401E-3</v>
      </c>
      <c r="M2217">
        <v>0.81989008188247681</v>
      </c>
      <c r="N2217">
        <v>44890</v>
      </c>
      <c r="O2217">
        <v>8.2964291796088219E-3</v>
      </c>
      <c r="P2217">
        <v>-6.0079344548285007E-3</v>
      </c>
      <c r="Q2217">
        <v>-9.7183609614148736E-4</v>
      </c>
      <c r="R2217">
        <v>4.6247690916061401E-3</v>
      </c>
      <c r="S2217">
        <v>1.0220710188150406E-2</v>
      </c>
      <c r="T2217">
        <v>1.5257473103702068E-2</v>
      </c>
      <c r="U2217" t="s">
        <v>18</v>
      </c>
      <c r="V2217" t="s">
        <v>84</v>
      </c>
      <c r="W2217">
        <v>68.36810302734375</v>
      </c>
    </row>
    <row r="2218" spans="1:23" x14ac:dyDescent="0.25">
      <c r="A2218" s="48" t="str">
        <f t="shared" si="34"/>
        <v>42231Greater Bay AreaN/A_9AllSingle</v>
      </c>
      <c r="B2218" t="s">
        <v>10</v>
      </c>
      <c r="C2218" s="35">
        <v>42231</v>
      </c>
      <c r="D2218">
        <v>9</v>
      </c>
      <c r="E2218" t="s">
        <v>32</v>
      </c>
      <c r="F2218">
        <v>0.61575793300079051</v>
      </c>
      <c r="G2218">
        <v>0.66361730076704251</v>
      </c>
      <c r="H2218">
        <v>40372</v>
      </c>
      <c r="I2218">
        <v>0.61363631503589544</v>
      </c>
      <c r="J2218">
        <v>0.65538265458142253</v>
      </c>
      <c r="K2218">
        <v>4518</v>
      </c>
      <c r="L2218">
        <v>2.1216180175542831E-3</v>
      </c>
      <c r="M2218">
        <v>0.34455388784408569</v>
      </c>
      <c r="N2218">
        <v>44890</v>
      </c>
      <c r="O2218">
        <v>1.0294575244188309E-2</v>
      </c>
      <c r="P2218">
        <v>-1.1071909219026566E-2</v>
      </c>
      <c r="Q2218">
        <v>-4.8228963278234005E-3</v>
      </c>
      <c r="R2218">
        <v>2.1216180175542831E-3</v>
      </c>
      <c r="S2218">
        <v>9.0653086081147194E-3</v>
      </c>
      <c r="T2218">
        <v>1.5315145254135132E-2</v>
      </c>
      <c r="U2218" t="s">
        <v>18</v>
      </c>
      <c r="V2218" t="s">
        <v>84</v>
      </c>
      <c r="W2218">
        <v>73.685630798339844</v>
      </c>
    </row>
    <row r="2219" spans="1:23" x14ac:dyDescent="0.25">
      <c r="A2219" s="48" t="str">
        <f t="shared" si="34"/>
        <v>42231Greater Bay AreaN/A_10AllSingle</v>
      </c>
      <c r="B2219" t="s">
        <v>10</v>
      </c>
      <c r="C2219" s="35">
        <v>42231</v>
      </c>
      <c r="D2219">
        <v>10</v>
      </c>
      <c r="E2219" t="s">
        <v>32</v>
      </c>
      <c r="F2219">
        <v>0.6315867737716423</v>
      </c>
      <c r="G2219">
        <v>0.8417298674915622</v>
      </c>
      <c r="H2219">
        <v>40372</v>
      </c>
      <c r="I2219">
        <v>0.62368186476648668</v>
      </c>
      <c r="J2219">
        <v>0.83505283744097303</v>
      </c>
      <c r="K2219">
        <v>4518</v>
      </c>
      <c r="L2219">
        <v>7.9049086198210716E-3</v>
      </c>
      <c r="M2219">
        <v>1.251595139503479</v>
      </c>
      <c r="N2219">
        <v>44890</v>
      </c>
      <c r="O2219">
        <v>1.3110707513988018E-2</v>
      </c>
      <c r="P2219">
        <v>-8.8977739214897156E-3</v>
      </c>
      <c r="Q2219">
        <v>-9.3931244919076562E-4</v>
      </c>
      <c r="R2219">
        <v>7.9049086198210716E-3</v>
      </c>
      <c r="S2219">
        <v>1.6748080030083656E-2</v>
      </c>
      <c r="T2219">
        <v>2.4707591161131859E-2</v>
      </c>
      <c r="U2219" t="s">
        <v>18</v>
      </c>
      <c r="V2219" t="s">
        <v>84</v>
      </c>
      <c r="W2219">
        <v>80.597236633300781</v>
      </c>
    </row>
    <row r="2220" spans="1:23" x14ac:dyDescent="0.25">
      <c r="A2220" s="48" t="str">
        <f t="shared" si="34"/>
        <v>42231Greater Bay AreaN/A_11AllSingle</v>
      </c>
      <c r="B2220" t="s">
        <v>10</v>
      </c>
      <c r="C2220" s="35">
        <v>42231</v>
      </c>
      <c r="D2220">
        <v>11</v>
      </c>
      <c r="E2220" t="s">
        <v>32</v>
      </c>
      <c r="F2220">
        <v>0.6531817008519919</v>
      </c>
      <c r="G2220">
        <v>1.0358427945155158</v>
      </c>
      <c r="H2220">
        <v>40372</v>
      </c>
      <c r="I2220">
        <v>0.63968497998138552</v>
      </c>
      <c r="J2220">
        <v>0.99024505939298935</v>
      </c>
      <c r="K2220">
        <v>4518</v>
      </c>
      <c r="L2220">
        <v>1.3496721163392067E-2</v>
      </c>
      <c r="M2220">
        <v>2.0663042068481445</v>
      </c>
      <c r="N2220">
        <v>44890</v>
      </c>
      <c r="O2220">
        <v>1.560822781175375E-2</v>
      </c>
      <c r="P2220">
        <v>-6.5067834220826626E-3</v>
      </c>
      <c r="Q2220">
        <v>2.9677229467779398E-3</v>
      </c>
      <c r="R2220">
        <v>1.3496721163392067E-2</v>
      </c>
      <c r="S2220">
        <v>2.4024471640586853E-2</v>
      </c>
      <c r="T2220">
        <v>3.3500224351882935E-2</v>
      </c>
      <c r="U2220" t="s">
        <v>18</v>
      </c>
      <c r="V2220" t="s">
        <v>84</v>
      </c>
      <c r="W2220">
        <v>85.18487548828125</v>
      </c>
    </row>
    <row r="2221" spans="1:23" x14ac:dyDescent="0.25">
      <c r="A2221" s="48" t="str">
        <f t="shared" si="34"/>
        <v>42231Greater Bay AreaN/A_12AllSingle</v>
      </c>
      <c r="B2221" t="s">
        <v>10</v>
      </c>
      <c r="C2221" s="35">
        <v>42231</v>
      </c>
      <c r="D2221">
        <v>12</v>
      </c>
      <c r="E2221" t="s">
        <v>32</v>
      </c>
      <c r="F2221">
        <v>0.71912857431988009</v>
      </c>
      <c r="G2221">
        <v>1.2223870407913766</v>
      </c>
      <c r="H2221">
        <v>40372</v>
      </c>
      <c r="I2221">
        <v>0.69961935916733675</v>
      </c>
      <c r="J2221">
        <v>1.1928136156510107</v>
      </c>
      <c r="K2221">
        <v>4518</v>
      </c>
      <c r="L2221">
        <v>1.9509214907884598E-2</v>
      </c>
      <c r="M2221">
        <v>2.7128965854644775</v>
      </c>
      <c r="N2221">
        <v>44890</v>
      </c>
      <c r="O2221">
        <v>1.8759813159704208E-2</v>
      </c>
      <c r="P2221">
        <v>-4.5333616435527802E-3</v>
      </c>
      <c r="Q2221">
        <v>6.8542202934622765E-3</v>
      </c>
      <c r="R2221">
        <v>1.9509214907884598E-2</v>
      </c>
      <c r="S2221">
        <v>3.2162707298994064E-2</v>
      </c>
      <c r="T2221">
        <v>4.3551791459321976E-2</v>
      </c>
      <c r="U2221" t="s">
        <v>18</v>
      </c>
      <c r="V2221" t="s">
        <v>84</v>
      </c>
      <c r="W2221">
        <v>88.503341674804688</v>
      </c>
    </row>
    <row r="2222" spans="1:23" x14ac:dyDescent="0.25">
      <c r="A2222" s="48" t="str">
        <f t="shared" si="34"/>
        <v>42231Greater Bay AreaN/A_13AllSingle</v>
      </c>
      <c r="B2222" t="s">
        <v>10</v>
      </c>
      <c r="C2222" s="35">
        <v>42231</v>
      </c>
      <c r="D2222">
        <v>13</v>
      </c>
      <c r="E2222" t="s">
        <v>32</v>
      </c>
      <c r="F2222">
        <v>0.85673684977286191</v>
      </c>
      <c r="G2222">
        <v>1.406651362322205</v>
      </c>
      <c r="H2222">
        <v>40372</v>
      </c>
      <c r="I2222">
        <v>0.83693538061418749</v>
      </c>
      <c r="J2222">
        <v>1.394324103332935</v>
      </c>
      <c r="K2222">
        <v>4518</v>
      </c>
      <c r="L2222">
        <v>1.9801469519734383E-2</v>
      </c>
      <c r="M2222">
        <v>2.3112661838531494</v>
      </c>
      <c r="N2222">
        <v>44890</v>
      </c>
      <c r="O2222">
        <v>2.1893393248319626E-2</v>
      </c>
      <c r="P2222">
        <v>-8.2571031525731087E-3</v>
      </c>
      <c r="Q2222">
        <v>5.0326241180300713E-3</v>
      </c>
      <c r="R2222">
        <v>1.9801469519734383E-2</v>
      </c>
      <c r="S2222">
        <v>3.4568563103675842E-2</v>
      </c>
      <c r="T2222">
        <v>4.7860041260719299E-2</v>
      </c>
      <c r="U2222" t="s">
        <v>18</v>
      </c>
      <c r="V2222" t="s">
        <v>84</v>
      </c>
      <c r="W2222">
        <v>91.917373657226563</v>
      </c>
    </row>
    <row r="2223" spans="1:23" x14ac:dyDescent="0.25">
      <c r="A2223" s="48" t="str">
        <f t="shared" si="34"/>
        <v>42231Greater Bay AreaN/A_14AllSingle</v>
      </c>
      <c r="B2223" t="s">
        <v>10</v>
      </c>
      <c r="C2223" s="35">
        <v>42231</v>
      </c>
      <c r="D2223">
        <v>14</v>
      </c>
      <c r="E2223" t="s">
        <v>32</v>
      </c>
      <c r="F2223">
        <v>1.0524360178619232</v>
      </c>
      <c r="G2223">
        <v>1.575571054941356</v>
      </c>
      <c r="H2223">
        <v>40372</v>
      </c>
      <c r="I2223">
        <v>1.0306341789873716</v>
      </c>
      <c r="J2223">
        <v>1.5583365717194915</v>
      </c>
      <c r="K2223">
        <v>4518</v>
      </c>
      <c r="L2223">
        <v>2.1801838651299477E-2</v>
      </c>
      <c r="M2223">
        <v>2.0715596675872803</v>
      </c>
      <c r="N2223">
        <v>44890</v>
      </c>
      <c r="O2223">
        <v>2.4474192410707474E-2</v>
      </c>
      <c r="P2223">
        <v>-9.5642860978841782E-3</v>
      </c>
      <c r="Q2223">
        <v>5.2920379675924778E-3</v>
      </c>
      <c r="R2223">
        <v>2.1801838651299477E-2</v>
      </c>
      <c r="S2223">
        <v>3.8309682160615921E-2</v>
      </c>
      <c r="T2223">
        <v>5.3167965263128281E-2</v>
      </c>
      <c r="U2223" t="s">
        <v>18</v>
      </c>
      <c r="V2223" t="s">
        <v>84</v>
      </c>
      <c r="W2223">
        <v>94.569190979003906</v>
      </c>
    </row>
    <row r="2224" spans="1:23" x14ac:dyDescent="0.25">
      <c r="A2224" s="48" t="str">
        <f t="shared" si="34"/>
        <v>42231Greater Bay AreaN/A_15AllSingle</v>
      </c>
      <c r="B2224" t="s">
        <v>10</v>
      </c>
      <c r="C2224" s="35">
        <v>42231</v>
      </c>
      <c r="D2224">
        <v>15</v>
      </c>
      <c r="E2224" t="s">
        <v>32</v>
      </c>
      <c r="F2224">
        <v>1.3049421891174464</v>
      </c>
      <c r="G2224">
        <v>1.7510541946923697</v>
      </c>
      <c r="H2224">
        <v>40372</v>
      </c>
      <c r="I2224">
        <v>1.2831690254131445</v>
      </c>
      <c r="J2224">
        <v>1.7226873612140259</v>
      </c>
      <c r="K2224">
        <v>4518</v>
      </c>
      <c r="L2224">
        <v>2.1773163229227066E-2</v>
      </c>
      <c r="M2224">
        <v>1.6685155630111694</v>
      </c>
      <c r="N2224">
        <v>44890</v>
      </c>
      <c r="O2224">
        <v>2.7070265263319016E-2</v>
      </c>
      <c r="P2224">
        <v>-1.2920089066028595E-2</v>
      </c>
      <c r="Q2224">
        <v>3.5121035762131214E-3</v>
      </c>
      <c r="R2224">
        <v>2.1773163229227066E-2</v>
      </c>
      <c r="S2224">
        <v>4.0032058954238892E-2</v>
      </c>
      <c r="T2224">
        <v>5.6466415524482727E-2</v>
      </c>
      <c r="U2224" t="s">
        <v>18</v>
      </c>
      <c r="V2224" t="s">
        <v>84</v>
      </c>
      <c r="W2224">
        <v>95.298065185546875</v>
      </c>
    </row>
    <row r="2225" spans="1:23" x14ac:dyDescent="0.25">
      <c r="A2225" s="48" t="str">
        <f t="shared" si="34"/>
        <v>42231Greater Bay AreaN/A_16AllSingle</v>
      </c>
      <c r="B2225" t="s">
        <v>10</v>
      </c>
      <c r="C2225" s="35">
        <v>42231</v>
      </c>
      <c r="D2225">
        <v>16</v>
      </c>
      <c r="E2225" t="s">
        <v>32</v>
      </c>
      <c r="F2225">
        <v>1.611211490445118</v>
      </c>
      <c r="G2225">
        <v>1.8715002688717211</v>
      </c>
      <c r="H2225">
        <v>40372</v>
      </c>
      <c r="I2225">
        <v>1.482179016753308</v>
      </c>
      <c r="J2225">
        <v>1.7546481350252701</v>
      </c>
      <c r="K2225">
        <v>4518</v>
      </c>
      <c r="L2225">
        <v>0.12903247773647308</v>
      </c>
      <c r="M2225">
        <v>8.0084133148193359</v>
      </c>
      <c r="N2225">
        <v>44890</v>
      </c>
      <c r="O2225">
        <v>2.771652489900589E-2</v>
      </c>
      <c r="P2225">
        <v>9.3510977923870087E-2</v>
      </c>
      <c r="Q2225">
        <v>0.11033546179533005</v>
      </c>
      <c r="R2225">
        <v>0.12903247773647308</v>
      </c>
      <c r="S2225">
        <v>0.14772728085517883</v>
      </c>
      <c r="T2225">
        <v>0.16455397009849548</v>
      </c>
      <c r="U2225" t="s">
        <v>18</v>
      </c>
      <c r="V2225" t="s">
        <v>84</v>
      </c>
      <c r="W2225">
        <v>95.559768676757813</v>
      </c>
    </row>
    <row r="2226" spans="1:23" x14ac:dyDescent="0.25">
      <c r="A2226" s="48" t="str">
        <f t="shared" si="34"/>
        <v>42231Greater Bay AreaN/A_17AllSingle</v>
      </c>
      <c r="B2226" t="s">
        <v>10</v>
      </c>
      <c r="C2226" s="35">
        <v>42231</v>
      </c>
      <c r="D2226">
        <v>17</v>
      </c>
      <c r="E2226" t="s">
        <v>32</v>
      </c>
      <c r="F2226">
        <v>1.9034016088286521</v>
      </c>
      <c r="G2226">
        <v>1.9514168137059285</v>
      </c>
      <c r="H2226">
        <v>40372</v>
      </c>
      <c r="I2226">
        <v>1.4612284602159655</v>
      </c>
      <c r="J2226">
        <v>1.575366738934417</v>
      </c>
      <c r="K2226">
        <v>4518</v>
      </c>
      <c r="L2226">
        <v>0.44217315316200256</v>
      </c>
      <c r="M2226">
        <v>23.230680465698242</v>
      </c>
      <c r="N2226">
        <v>44890</v>
      </c>
      <c r="O2226">
        <v>2.5369923561811447E-2</v>
      </c>
      <c r="P2226">
        <v>0.40965905785560608</v>
      </c>
      <c r="Q2226">
        <v>0.42505910992622375</v>
      </c>
      <c r="R2226">
        <v>0.44217315316200256</v>
      </c>
      <c r="S2226">
        <v>0.45928516983985901</v>
      </c>
      <c r="T2226">
        <v>0.47468724846839905</v>
      </c>
      <c r="U2226" t="s">
        <v>18</v>
      </c>
      <c r="V2226" t="s">
        <v>84</v>
      </c>
      <c r="W2226">
        <v>95.611358642578125</v>
      </c>
    </row>
    <row r="2227" spans="1:23" x14ac:dyDescent="0.25">
      <c r="A2227" s="48" t="str">
        <f t="shared" si="34"/>
        <v>42231Greater Bay AreaN/A_18AllSingle</v>
      </c>
      <c r="B2227" t="s">
        <v>10</v>
      </c>
      <c r="C2227" s="35">
        <v>42231</v>
      </c>
      <c r="D2227">
        <v>18</v>
      </c>
      <c r="E2227" t="s">
        <v>32</v>
      </c>
      <c r="F2227">
        <v>2.0960239471780588</v>
      </c>
      <c r="G2227">
        <v>1.960430402677048</v>
      </c>
      <c r="H2227">
        <v>40372</v>
      </c>
      <c r="I2227">
        <v>1.6407611483349103</v>
      </c>
      <c r="J2227">
        <v>1.5365194150381578</v>
      </c>
      <c r="K2227">
        <v>4518</v>
      </c>
      <c r="L2227">
        <v>0.45526280999183655</v>
      </c>
      <c r="M2227">
        <v>21.720304489135742</v>
      </c>
      <c r="N2227">
        <v>44890</v>
      </c>
      <c r="O2227">
        <v>2.4854563176631927E-2</v>
      </c>
      <c r="P2227">
        <v>0.42340919375419617</v>
      </c>
      <c r="Q2227">
        <v>0.43849641084671021</v>
      </c>
      <c r="R2227">
        <v>0.45526280999183655</v>
      </c>
      <c r="S2227">
        <v>0.47202721238136292</v>
      </c>
      <c r="T2227">
        <v>0.48711642622947693</v>
      </c>
      <c r="U2227" t="s">
        <v>18</v>
      </c>
      <c r="V2227" t="s">
        <v>84</v>
      </c>
      <c r="W2227">
        <v>92.483558654785156</v>
      </c>
    </row>
    <row r="2228" spans="1:23" x14ac:dyDescent="0.25">
      <c r="A2228" s="48" t="str">
        <f t="shared" si="34"/>
        <v>42231Greater Bay AreaN/A_19AllSingle</v>
      </c>
      <c r="B2228" t="s">
        <v>10</v>
      </c>
      <c r="C2228" s="35">
        <v>42231</v>
      </c>
      <c r="D2228">
        <v>19</v>
      </c>
      <c r="E2228" t="s">
        <v>32</v>
      </c>
      <c r="F2228">
        <v>2.1497386901195776</v>
      </c>
      <c r="G2228">
        <v>1.9188326303118159</v>
      </c>
      <c r="H2228">
        <v>40372</v>
      </c>
      <c r="I2228">
        <v>2.2885466400129504</v>
      </c>
      <c r="J2228">
        <v>1.9995612854228346</v>
      </c>
      <c r="K2228">
        <v>4518</v>
      </c>
      <c r="L2228">
        <v>-0.13880795240402222</v>
      </c>
      <c r="M2228">
        <v>-6.4569683074951172</v>
      </c>
      <c r="N2228">
        <v>44890</v>
      </c>
      <c r="O2228">
        <v>3.1243542209267616E-2</v>
      </c>
      <c r="P2228">
        <v>-0.17884968221187592</v>
      </c>
      <c r="Q2228">
        <v>-0.15988421440124512</v>
      </c>
      <c r="R2228">
        <v>-0.13880795240402222</v>
      </c>
      <c r="S2228">
        <v>-0.11773418635129929</v>
      </c>
      <c r="T2228">
        <v>-9.8766230046749115E-2</v>
      </c>
      <c r="U2228" t="s">
        <v>18</v>
      </c>
      <c r="V2228" t="s">
        <v>84</v>
      </c>
      <c r="W2228">
        <v>88.216796875</v>
      </c>
    </row>
    <row r="2229" spans="1:23" x14ac:dyDescent="0.25">
      <c r="A2229" s="48" t="str">
        <f t="shared" si="34"/>
        <v>42231Greater Bay AreaN/A_20AllSingle</v>
      </c>
      <c r="B2229" t="s">
        <v>10</v>
      </c>
      <c r="C2229" s="35">
        <v>42231</v>
      </c>
      <c r="D2229">
        <v>20</v>
      </c>
      <c r="E2229" t="s">
        <v>32</v>
      </c>
      <c r="F2229">
        <v>2.0440716698489552</v>
      </c>
      <c r="G2229">
        <v>1.8003090153750114</v>
      </c>
      <c r="H2229">
        <v>40372</v>
      </c>
      <c r="I2229">
        <v>2.1914629727628152</v>
      </c>
      <c r="J2229">
        <v>1.9321535090115383</v>
      </c>
      <c r="K2229">
        <v>4518</v>
      </c>
      <c r="L2229">
        <v>-0.14739130437374115</v>
      </c>
      <c r="M2229">
        <v>-7.2106719017028809</v>
      </c>
      <c r="N2229">
        <v>44890</v>
      </c>
      <c r="O2229">
        <v>3.0109463259577751E-2</v>
      </c>
      <c r="P2229">
        <v>-0.18597958981990814</v>
      </c>
      <c r="Q2229">
        <v>-0.16770254075527191</v>
      </c>
      <c r="R2229">
        <v>-0.14739130437374115</v>
      </c>
      <c r="S2229">
        <v>-0.1270824670791626</v>
      </c>
      <c r="T2229">
        <v>-0.10880301892757416</v>
      </c>
      <c r="U2229" t="s">
        <v>18</v>
      </c>
      <c r="V2229" t="s">
        <v>84</v>
      </c>
      <c r="W2229">
        <v>84.850677490234375</v>
      </c>
    </row>
    <row r="2230" spans="1:23" x14ac:dyDescent="0.25">
      <c r="A2230" s="48" t="str">
        <f t="shared" si="34"/>
        <v>42231Greater Bay AreaN/A_21AllSingle</v>
      </c>
      <c r="B2230" t="s">
        <v>10</v>
      </c>
      <c r="C2230" s="35">
        <v>42231</v>
      </c>
      <c r="D2230">
        <v>21</v>
      </c>
      <c r="E2230" t="s">
        <v>32</v>
      </c>
      <c r="F2230">
        <v>1.9012336198582114</v>
      </c>
      <c r="G2230">
        <v>1.6517388236067072</v>
      </c>
      <c r="H2230">
        <v>40372</v>
      </c>
      <c r="I2230">
        <v>2.0053659768622651</v>
      </c>
      <c r="J2230">
        <v>1.7907640580073532</v>
      </c>
      <c r="K2230">
        <v>4518</v>
      </c>
      <c r="L2230">
        <v>-0.10413235425949097</v>
      </c>
      <c r="M2230">
        <v>-5.4770941734313965</v>
      </c>
      <c r="N2230">
        <v>44890</v>
      </c>
      <c r="O2230">
        <v>2.7881329879164696E-2</v>
      </c>
      <c r="P2230">
        <v>-0.13986507058143616</v>
      </c>
      <c r="Q2230">
        <v>-0.1229405403137207</v>
      </c>
      <c r="R2230">
        <v>-0.10413235425949097</v>
      </c>
      <c r="S2230">
        <v>-8.5326395928859711E-2</v>
      </c>
      <c r="T2230">
        <v>-6.8399645388126373E-2</v>
      </c>
      <c r="U2230" t="s">
        <v>18</v>
      </c>
      <c r="V2230" t="s">
        <v>84</v>
      </c>
      <c r="W2230">
        <v>81.971260070800781</v>
      </c>
    </row>
    <row r="2231" spans="1:23" x14ac:dyDescent="0.25">
      <c r="A2231" s="48" t="str">
        <f t="shared" si="34"/>
        <v>42231Greater Bay AreaN/A_22AllSingle</v>
      </c>
      <c r="B2231" t="s">
        <v>10</v>
      </c>
      <c r="C2231" s="35">
        <v>42231</v>
      </c>
      <c r="D2231">
        <v>22</v>
      </c>
      <c r="E2231" t="s">
        <v>32</v>
      </c>
      <c r="F2231">
        <v>1.7213528550895814</v>
      </c>
      <c r="G2231">
        <v>1.5164068729245339</v>
      </c>
      <c r="H2231">
        <v>40372</v>
      </c>
      <c r="I2231">
        <v>1.786940543143041</v>
      </c>
      <c r="J2231">
        <v>1.606478749459225</v>
      </c>
      <c r="K2231">
        <v>4518</v>
      </c>
      <c r="L2231">
        <v>-6.5587684512138367E-2</v>
      </c>
      <c r="M2231">
        <v>-3.8102407455444336</v>
      </c>
      <c r="N2231">
        <v>44890</v>
      </c>
      <c r="O2231">
        <v>2.5063479319214821E-2</v>
      </c>
      <c r="P2231">
        <v>-9.7709037363529205E-2</v>
      </c>
      <c r="Q2231">
        <v>-8.2495003938674927E-2</v>
      </c>
      <c r="R2231">
        <v>-6.5587684512138367E-2</v>
      </c>
      <c r="S2231">
        <v>-4.8682369291782379E-2</v>
      </c>
      <c r="T2231">
        <v>-3.346632793545723E-2</v>
      </c>
      <c r="U2231" t="s">
        <v>18</v>
      </c>
      <c r="V2231" t="s">
        <v>84</v>
      </c>
      <c r="W2231">
        <v>78.771171569824219</v>
      </c>
    </row>
    <row r="2232" spans="1:23" x14ac:dyDescent="0.25">
      <c r="A2232" s="48" t="str">
        <f t="shared" si="34"/>
        <v>42231Greater Bay AreaN/A_23AllSingle</v>
      </c>
      <c r="B2232" t="s">
        <v>10</v>
      </c>
      <c r="C2232" s="35">
        <v>42231</v>
      </c>
      <c r="D2232">
        <v>23</v>
      </c>
      <c r="E2232" t="s">
        <v>32</v>
      </c>
      <c r="F2232">
        <v>1.4265482978449004</v>
      </c>
      <c r="G2232">
        <v>1.3308849922317891</v>
      </c>
      <c r="H2232">
        <v>40372</v>
      </c>
      <c r="I2232">
        <v>1.463212438896244</v>
      </c>
      <c r="J2232">
        <v>1.4044409981444106</v>
      </c>
      <c r="K2232">
        <v>4518</v>
      </c>
      <c r="L2232">
        <v>-3.6664139479398727E-2</v>
      </c>
      <c r="M2232">
        <v>-2.5701296329498291</v>
      </c>
      <c r="N2232">
        <v>44890</v>
      </c>
      <c r="O2232">
        <v>2.1919175982475281E-2</v>
      </c>
      <c r="P2232">
        <v>-6.4755752682685852E-2</v>
      </c>
      <c r="Q2232">
        <v>-5.1450375467538834E-2</v>
      </c>
      <c r="R2232">
        <v>-3.6664139479398727E-2</v>
      </c>
      <c r="S2232">
        <v>-2.1879654377698898E-2</v>
      </c>
      <c r="T2232">
        <v>-8.5725234821438789E-3</v>
      </c>
      <c r="U2232" t="s">
        <v>18</v>
      </c>
      <c r="V2232" t="s">
        <v>84</v>
      </c>
      <c r="W2232">
        <v>76.09619140625</v>
      </c>
    </row>
    <row r="2233" spans="1:23" x14ac:dyDescent="0.25">
      <c r="A2233" s="48" t="str">
        <f t="shared" si="34"/>
        <v>42231Greater Bay AreaN/A_24AllSingle</v>
      </c>
      <c r="B2233" t="s">
        <v>10</v>
      </c>
      <c r="C2233" s="35">
        <v>42231</v>
      </c>
      <c r="D2233">
        <v>24</v>
      </c>
      <c r="E2233" t="s">
        <v>32</v>
      </c>
      <c r="F2233">
        <v>1.134219571582386</v>
      </c>
      <c r="G2233">
        <v>1.1539806787160158</v>
      </c>
      <c r="H2233">
        <v>40372</v>
      </c>
      <c r="I2233">
        <v>1.1611096350561596</v>
      </c>
      <c r="J2233">
        <v>1.2026473088098872</v>
      </c>
      <c r="K2233">
        <v>4518</v>
      </c>
      <c r="L2233">
        <v>-2.6890063658356667E-2</v>
      </c>
      <c r="M2233">
        <v>-2.3707988262176514</v>
      </c>
      <c r="N2233">
        <v>44890</v>
      </c>
      <c r="O2233">
        <v>1.8791433423757553E-2</v>
      </c>
      <c r="P2233">
        <v>-5.0973165780305862E-2</v>
      </c>
      <c r="Q2233">
        <v>-3.9566390216350555E-2</v>
      </c>
      <c r="R2233">
        <v>-2.6890063658356667E-2</v>
      </c>
      <c r="S2233">
        <v>-1.4215242117643356E-2</v>
      </c>
      <c r="T2233">
        <v>-2.8069624677300453E-3</v>
      </c>
      <c r="U2233" t="s">
        <v>18</v>
      </c>
      <c r="V2233" t="s">
        <v>84</v>
      </c>
      <c r="W2233">
        <v>73.429763793945313</v>
      </c>
    </row>
    <row r="2234" spans="1:23" x14ac:dyDescent="0.25">
      <c r="A2234" s="48" t="str">
        <f t="shared" si="34"/>
        <v>42255Greater Bay AreaN/A_1AllSingle</v>
      </c>
      <c r="B2234" t="s">
        <v>10</v>
      </c>
      <c r="C2234" s="35">
        <v>42255</v>
      </c>
      <c r="D2234">
        <v>1</v>
      </c>
      <c r="E2234" t="s">
        <v>32</v>
      </c>
      <c r="F2234">
        <v>0.68892182892733345</v>
      </c>
      <c r="G2234">
        <v>0.76519905098541541</v>
      </c>
      <c r="H2234">
        <v>40537</v>
      </c>
      <c r="I2234">
        <v>0.68195770853193916</v>
      </c>
      <c r="J2234">
        <v>0.7295102252538338</v>
      </c>
      <c r="K2234">
        <v>4543</v>
      </c>
      <c r="L2234">
        <v>6.9641205482184887E-3</v>
      </c>
      <c r="M2234">
        <v>1.0108723640441895</v>
      </c>
      <c r="N2234">
        <v>45080</v>
      </c>
      <c r="O2234">
        <v>1.147119514644146E-2</v>
      </c>
      <c r="P2234">
        <v>-7.7373632229864597E-3</v>
      </c>
      <c r="Q2234">
        <v>-7.7411829261109233E-4</v>
      </c>
      <c r="R2234">
        <v>6.9641205482184887E-3</v>
      </c>
      <c r="S2234">
        <v>1.4701441861689091E-2</v>
      </c>
      <c r="T2234">
        <v>2.1665604785084724E-2</v>
      </c>
      <c r="U2234" t="s">
        <v>18</v>
      </c>
      <c r="V2234" t="s">
        <v>84</v>
      </c>
      <c r="W2234">
        <v>67.525001525878906</v>
      </c>
    </row>
    <row r="2235" spans="1:23" x14ac:dyDescent="0.25">
      <c r="A2235" s="48" t="str">
        <f t="shared" si="34"/>
        <v>42255Greater Bay AreaN/A_2AllSingle</v>
      </c>
      <c r="B2235" t="s">
        <v>10</v>
      </c>
      <c r="C2235" s="35">
        <v>42255</v>
      </c>
      <c r="D2235">
        <v>2</v>
      </c>
      <c r="E2235" t="s">
        <v>32</v>
      </c>
      <c r="F2235">
        <v>0.58517505083582577</v>
      </c>
      <c r="G2235">
        <v>0.6485987738833765</v>
      </c>
      <c r="H2235">
        <v>40537</v>
      </c>
      <c r="I2235">
        <v>0.57923618674733557</v>
      </c>
      <c r="J2235">
        <v>0.57835721777996996</v>
      </c>
      <c r="K2235">
        <v>4543</v>
      </c>
      <c r="L2235">
        <v>5.9388643130660057E-3</v>
      </c>
      <c r="M2235">
        <v>1.014886736869812</v>
      </c>
      <c r="N2235">
        <v>45080</v>
      </c>
      <c r="O2235">
        <v>9.1655226424336433E-3</v>
      </c>
      <c r="P2235">
        <v>-5.8076693676412106E-3</v>
      </c>
      <c r="Q2235">
        <v>-2.4401395057793707E-4</v>
      </c>
      <c r="R2235">
        <v>5.9388643130660057E-3</v>
      </c>
      <c r="S2235">
        <v>1.2121009640395641E-2</v>
      </c>
      <c r="T2235">
        <v>1.7685398459434509E-2</v>
      </c>
      <c r="U2235" t="s">
        <v>18</v>
      </c>
      <c r="V2235" t="s">
        <v>84</v>
      </c>
      <c r="W2235">
        <v>66.908340454101563</v>
      </c>
    </row>
    <row r="2236" spans="1:23" x14ac:dyDescent="0.25">
      <c r="A2236" s="48" t="str">
        <f t="shared" si="34"/>
        <v>42255Greater Bay AreaN/A_3AllSingle</v>
      </c>
      <c r="B2236" t="s">
        <v>10</v>
      </c>
      <c r="C2236" s="35">
        <v>42255</v>
      </c>
      <c r="D2236">
        <v>3</v>
      </c>
      <c r="E2236" t="s">
        <v>32</v>
      </c>
      <c r="F2236">
        <v>0.52617688377384442</v>
      </c>
      <c r="G2236">
        <v>0.55246604837021507</v>
      </c>
      <c r="H2236">
        <v>40537</v>
      </c>
      <c r="I2236">
        <v>0.52009343053989143</v>
      </c>
      <c r="J2236">
        <v>0.49183297682084515</v>
      </c>
      <c r="K2236">
        <v>4543</v>
      </c>
      <c r="L2236">
        <v>6.0834530740976334E-3</v>
      </c>
      <c r="M2236">
        <v>1.1561613082885742</v>
      </c>
      <c r="N2236">
        <v>45080</v>
      </c>
      <c r="O2236">
        <v>7.795900572091341E-3</v>
      </c>
      <c r="P2236">
        <v>-3.9077731780707836E-3</v>
      </c>
      <c r="Q2236">
        <v>8.2449446199461818E-4</v>
      </c>
      <c r="R2236">
        <v>6.0834530740976334E-3</v>
      </c>
      <c r="S2236">
        <v>1.1341787874698639E-2</v>
      </c>
      <c r="T2236">
        <v>1.6074679791927338E-2</v>
      </c>
      <c r="U2236" t="s">
        <v>18</v>
      </c>
      <c r="V2236" t="s">
        <v>84</v>
      </c>
      <c r="W2236">
        <v>66.69305419921875</v>
      </c>
    </row>
    <row r="2237" spans="1:23" x14ac:dyDescent="0.25">
      <c r="A2237" s="48" t="str">
        <f t="shared" si="34"/>
        <v>42255Greater Bay AreaN/A_4AllSingle</v>
      </c>
      <c r="B2237" t="s">
        <v>10</v>
      </c>
      <c r="C2237" s="35">
        <v>42255</v>
      </c>
      <c r="D2237">
        <v>4</v>
      </c>
      <c r="E2237" t="s">
        <v>32</v>
      </c>
      <c r="F2237">
        <v>0.49426388465191051</v>
      </c>
      <c r="G2237">
        <v>0.49824680433490298</v>
      </c>
      <c r="H2237">
        <v>40537</v>
      </c>
      <c r="I2237">
        <v>0.48486354785763203</v>
      </c>
      <c r="J2237">
        <v>0.42808466708230059</v>
      </c>
      <c r="K2237">
        <v>4543</v>
      </c>
      <c r="L2237">
        <v>9.4003370031714439E-3</v>
      </c>
      <c r="M2237">
        <v>1.9018862247467041</v>
      </c>
      <c r="N2237">
        <v>45080</v>
      </c>
      <c r="O2237">
        <v>6.8163215182721615E-3</v>
      </c>
      <c r="P2237">
        <v>6.6453934414312243E-4</v>
      </c>
      <c r="Q2237">
        <v>4.8021827824413776E-3</v>
      </c>
      <c r="R2237">
        <v>9.4003370031714439E-3</v>
      </c>
      <c r="S2237">
        <v>1.3997945934534073E-2</v>
      </c>
      <c r="T2237">
        <v>1.8136134371161461E-2</v>
      </c>
      <c r="U2237" t="s">
        <v>18</v>
      </c>
      <c r="V2237" t="s">
        <v>84</v>
      </c>
      <c r="W2237">
        <v>65.45654296875</v>
      </c>
    </row>
    <row r="2238" spans="1:23" x14ac:dyDescent="0.25">
      <c r="A2238" s="48" t="str">
        <f t="shared" si="34"/>
        <v>42255Greater Bay AreaN/A_5AllSingle</v>
      </c>
      <c r="B2238" t="s">
        <v>10</v>
      </c>
      <c r="C2238" s="35">
        <v>42255</v>
      </c>
      <c r="D2238">
        <v>5</v>
      </c>
      <c r="E2238" t="s">
        <v>32</v>
      </c>
      <c r="F2238">
        <v>0.48359660201306404</v>
      </c>
      <c r="G2238">
        <v>0.46248516881645413</v>
      </c>
      <c r="H2238">
        <v>40537</v>
      </c>
      <c r="I2238">
        <v>0.47305003315478078</v>
      </c>
      <c r="J2238">
        <v>0.3919503672542165</v>
      </c>
      <c r="K2238">
        <v>4543</v>
      </c>
      <c r="L2238">
        <v>1.0546568781137466E-2</v>
      </c>
      <c r="M2238">
        <v>2.1808607578277588</v>
      </c>
      <c r="N2238">
        <v>45080</v>
      </c>
      <c r="O2238">
        <v>6.2523800879716873E-3</v>
      </c>
      <c r="P2238">
        <v>2.5335184764117002E-3</v>
      </c>
      <c r="Q2238">
        <v>6.3288384117186069E-3</v>
      </c>
      <c r="R2238">
        <v>1.0546568781137466E-2</v>
      </c>
      <c r="S2238">
        <v>1.4763799495995045E-2</v>
      </c>
      <c r="T2238">
        <v>1.8559619784355164E-2</v>
      </c>
      <c r="U2238" t="s">
        <v>18</v>
      </c>
      <c r="V2238" t="s">
        <v>84</v>
      </c>
      <c r="W2238">
        <v>64.027328491210937</v>
      </c>
    </row>
    <row r="2239" spans="1:23" x14ac:dyDescent="0.25">
      <c r="A2239" s="48" t="str">
        <f t="shared" si="34"/>
        <v>42255Greater Bay AreaN/A_6AllSingle</v>
      </c>
      <c r="B2239" t="s">
        <v>10</v>
      </c>
      <c r="C2239" s="35">
        <v>42255</v>
      </c>
      <c r="D2239">
        <v>6</v>
      </c>
      <c r="E2239" t="s">
        <v>32</v>
      </c>
      <c r="F2239">
        <v>0.50915535491753905</v>
      </c>
      <c r="G2239">
        <v>0.45380955704540021</v>
      </c>
      <c r="H2239">
        <v>40537</v>
      </c>
      <c r="I2239">
        <v>0.50654193779649603</v>
      </c>
      <c r="J2239">
        <v>0.41661894698048418</v>
      </c>
      <c r="K2239">
        <v>4543</v>
      </c>
      <c r="L2239">
        <v>2.6134171057492495E-3</v>
      </c>
      <c r="M2239">
        <v>0.51328480243682861</v>
      </c>
      <c r="N2239">
        <v>45080</v>
      </c>
      <c r="O2239">
        <v>6.5792631357908249E-3</v>
      </c>
      <c r="P2239">
        <v>-5.818566307425499E-3</v>
      </c>
      <c r="Q2239">
        <v>-1.8248222768306732E-3</v>
      </c>
      <c r="R2239">
        <v>2.6134171057492495E-3</v>
      </c>
      <c r="S2239">
        <v>7.0511302910745144E-3</v>
      </c>
      <c r="T2239">
        <v>1.1045400984585285E-2</v>
      </c>
      <c r="U2239" t="s">
        <v>18</v>
      </c>
      <c r="V2239" t="s">
        <v>84</v>
      </c>
      <c r="W2239">
        <v>62.561244964599609</v>
      </c>
    </row>
    <row r="2240" spans="1:23" x14ac:dyDescent="0.25">
      <c r="A2240" s="48" t="str">
        <f t="shared" si="34"/>
        <v>42255Greater Bay AreaN/A_7AllSingle</v>
      </c>
      <c r="B2240" t="s">
        <v>10</v>
      </c>
      <c r="C2240" s="35">
        <v>42255</v>
      </c>
      <c r="D2240">
        <v>7</v>
      </c>
      <c r="E2240" t="s">
        <v>32</v>
      </c>
      <c r="F2240">
        <v>0.60867869937472363</v>
      </c>
      <c r="G2240">
        <v>0.52138963578358744</v>
      </c>
      <c r="H2240">
        <v>40537</v>
      </c>
      <c r="I2240">
        <v>0.62060977655076033</v>
      </c>
      <c r="J2240">
        <v>0.54263497583155751</v>
      </c>
      <c r="K2240">
        <v>4543</v>
      </c>
      <c r="L2240">
        <v>-1.193107757717371E-2</v>
      </c>
      <c r="M2240">
        <v>-1.9601601362228394</v>
      </c>
      <c r="N2240">
        <v>45080</v>
      </c>
      <c r="O2240">
        <v>8.4569938480854034E-3</v>
      </c>
      <c r="P2240">
        <v>-2.2769561037421227E-2</v>
      </c>
      <c r="Q2240">
        <v>-1.7635997384786606E-2</v>
      </c>
      <c r="R2240">
        <v>-1.193107757717371E-2</v>
      </c>
      <c r="S2240">
        <v>-6.2268353067338467E-3</v>
      </c>
      <c r="T2240">
        <v>-1.0925942333415151E-3</v>
      </c>
      <c r="U2240" t="s">
        <v>18</v>
      </c>
      <c r="V2240" t="s">
        <v>84</v>
      </c>
      <c r="W2240">
        <v>64.417060852050781</v>
      </c>
    </row>
    <row r="2241" spans="1:23" x14ac:dyDescent="0.25">
      <c r="A2241" s="48" t="str">
        <f t="shared" si="34"/>
        <v>42255Greater Bay AreaN/A_8AllSingle</v>
      </c>
      <c r="B2241" t="s">
        <v>10</v>
      </c>
      <c r="C2241" s="35">
        <v>42255</v>
      </c>
      <c r="D2241">
        <v>8</v>
      </c>
      <c r="E2241" t="s">
        <v>32</v>
      </c>
      <c r="F2241">
        <v>0.66162074761892575</v>
      </c>
      <c r="G2241">
        <v>0.57119696126183717</v>
      </c>
      <c r="H2241">
        <v>40537</v>
      </c>
      <c r="I2241">
        <v>0.66740362727925917</v>
      </c>
      <c r="J2241">
        <v>0.58743263519059663</v>
      </c>
      <c r="K2241">
        <v>4543</v>
      </c>
      <c r="L2241">
        <v>-5.7828798890113831E-3</v>
      </c>
      <c r="M2241">
        <v>-0.87404751777648926</v>
      </c>
      <c r="N2241">
        <v>45080</v>
      </c>
      <c r="O2241">
        <v>9.1655105352401733E-3</v>
      </c>
      <c r="P2241">
        <v>-1.7529398202896118E-2</v>
      </c>
      <c r="Q2241">
        <v>-1.196574978530407E-2</v>
      </c>
      <c r="R2241">
        <v>-5.7828798890113831E-3</v>
      </c>
      <c r="S2241">
        <v>3.9925696910358965E-4</v>
      </c>
      <c r="T2241">
        <v>5.9636384248733521E-3</v>
      </c>
      <c r="U2241" t="s">
        <v>18</v>
      </c>
      <c r="V2241" t="s">
        <v>84</v>
      </c>
      <c r="W2241">
        <v>70.628570556640625</v>
      </c>
    </row>
    <row r="2242" spans="1:23" x14ac:dyDescent="0.25">
      <c r="A2242" s="48" t="str">
        <f t="shared" ref="A2242:A2305" si="35">CONCATENATE(C2242,B2242,E2242,"_",D2242,U2242,V2242)</f>
        <v>42255Greater Bay AreaN/A_9AllSingle</v>
      </c>
      <c r="B2242" t="s">
        <v>10</v>
      </c>
      <c r="C2242" s="35">
        <v>42255</v>
      </c>
      <c r="D2242">
        <v>9</v>
      </c>
      <c r="E2242" t="s">
        <v>32</v>
      </c>
      <c r="F2242">
        <v>0.59454499976832098</v>
      </c>
      <c r="G2242">
        <v>0.64089911098176011</v>
      </c>
      <c r="H2242">
        <v>40537</v>
      </c>
      <c r="I2242">
        <v>0.60044485734034059</v>
      </c>
      <c r="J2242">
        <v>0.63152710865042516</v>
      </c>
      <c r="K2242">
        <v>4543</v>
      </c>
      <c r="L2242">
        <v>-5.8998577296733856E-3</v>
      </c>
      <c r="M2242">
        <v>-0.99233156442642212</v>
      </c>
      <c r="N2242">
        <v>45080</v>
      </c>
      <c r="O2242">
        <v>9.8955538123846054E-3</v>
      </c>
      <c r="P2242">
        <v>-1.8581999465823174E-2</v>
      </c>
      <c r="Q2242">
        <v>-1.2575200758874416E-2</v>
      </c>
      <c r="R2242">
        <v>-5.8998577296733856E-3</v>
      </c>
      <c r="S2242">
        <v>7.7469332609325647E-4</v>
      </c>
      <c r="T2242">
        <v>6.7822840064764023E-3</v>
      </c>
      <c r="U2242" t="s">
        <v>18</v>
      </c>
      <c r="V2242" t="s">
        <v>84</v>
      </c>
      <c r="W2242">
        <v>77.531074523925781</v>
      </c>
    </row>
    <row r="2243" spans="1:23" x14ac:dyDescent="0.25">
      <c r="A2243" s="48" t="str">
        <f t="shared" si="35"/>
        <v>42255Greater Bay AreaN/A_10AllSingle</v>
      </c>
      <c r="B2243" t="s">
        <v>10</v>
      </c>
      <c r="C2243" s="35">
        <v>42255</v>
      </c>
      <c r="D2243">
        <v>10</v>
      </c>
      <c r="E2243" t="s">
        <v>32</v>
      </c>
      <c r="F2243">
        <v>0.54753710261735511</v>
      </c>
      <c r="G2243">
        <v>0.78482597483535566</v>
      </c>
      <c r="H2243">
        <v>40537</v>
      </c>
      <c r="I2243">
        <v>0.54933813315933377</v>
      </c>
      <c r="J2243">
        <v>0.77538254281076735</v>
      </c>
      <c r="K2243">
        <v>4543</v>
      </c>
      <c r="L2243">
        <v>-1.8010305939242244E-3</v>
      </c>
      <c r="M2243">
        <v>-0.32893306016921997</v>
      </c>
      <c r="N2243">
        <v>45080</v>
      </c>
      <c r="O2243">
        <v>1.2146367691457272E-2</v>
      </c>
      <c r="P2243">
        <v>-1.7367815598845482E-2</v>
      </c>
      <c r="Q2243">
        <v>-9.9947275593876839E-3</v>
      </c>
      <c r="R2243">
        <v>-1.8010305939242244E-3</v>
      </c>
      <c r="S2243">
        <v>6.3916943036019802E-3</v>
      </c>
      <c r="T2243">
        <v>1.3765754178166389E-2</v>
      </c>
      <c r="U2243" t="s">
        <v>18</v>
      </c>
      <c r="V2243" t="s">
        <v>84</v>
      </c>
      <c r="W2243">
        <v>82.518745422363281</v>
      </c>
    </row>
    <row r="2244" spans="1:23" x14ac:dyDescent="0.25">
      <c r="A2244" s="48" t="str">
        <f t="shared" si="35"/>
        <v>42255Greater Bay AreaN/A_11AllSingle</v>
      </c>
      <c r="B2244" t="s">
        <v>10</v>
      </c>
      <c r="C2244" s="35">
        <v>42255</v>
      </c>
      <c r="D2244">
        <v>11</v>
      </c>
      <c r="E2244" t="s">
        <v>32</v>
      </c>
      <c r="F2244">
        <v>0.52810512935639298</v>
      </c>
      <c r="G2244">
        <v>0.95616176093632921</v>
      </c>
      <c r="H2244">
        <v>40537</v>
      </c>
      <c r="I2244">
        <v>0.53184726832617446</v>
      </c>
      <c r="J2244">
        <v>0.94331549562745842</v>
      </c>
      <c r="K2244">
        <v>4543</v>
      </c>
      <c r="L2244">
        <v>-3.7421388551592827E-3</v>
      </c>
      <c r="M2244">
        <v>-0.70859736204147339</v>
      </c>
      <c r="N2244">
        <v>45080</v>
      </c>
      <c r="O2244">
        <v>1.477920264005661E-2</v>
      </c>
      <c r="P2244">
        <v>-2.2683164104819298E-2</v>
      </c>
      <c r="Q2244">
        <v>-1.3711892999708652E-2</v>
      </c>
      <c r="R2244">
        <v>-3.7421388551592827E-3</v>
      </c>
      <c r="S2244">
        <v>6.2264334410429001E-3</v>
      </c>
      <c r="T2244">
        <v>1.5198887325823307E-2</v>
      </c>
      <c r="U2244" t="s">
        <v>18</v>
      </c>
      <c r="V2244" t="s">
        <v>84</v>
      </c>
      <c r="W2244">
        <v>87.1495361328125</v>
      </c>
    </row>
    <row r="2245" spans="1:23" x14ac:dyDescent="0.25">
      <c r="A2245" s="48" t="str">
        <f t="shared" si="35"/>
        <v>42255Greater Bay AreaN/A_12AllSingle</v>
      </c>
      <c r="B2245" t="s">
        <v>10</v>
      </c>
      <c r="C2245" s="35">
        <v>42255</v>
      </c>
      <c r="D2245">
        <v>12</v>
      </c>
      <c r="E2245" t="s">
        <v>32</v>
      </c>
      <c r="F2245">
        <v>0.5650626841457369</v>
      </c>
      <c r="G2245">
        <v>1.125275502333932</v>
      </c>
      <c r="H2245">
        <v>40537</v>
      </c>
      <c r="I2245">
        <v>0.57596244181790068</v>
      </c>
      <c r="J2245">
        <v>1.1200103140361446</v>
      </c>
      <c r="K2245">
        <v>4543</v>
      </c>
      <c r="L2245">
        <v>-1.0899757966399193E-2</v>
      </c>
      <c r="M2245">
        <v>-1.9289466142654419</v>
      </c>
      <c r="N2245">
        <v>45080</v>
      </c>
      <c r="O2245">
        <v>1.7531655728816986E-2</v>
      </c>
      <c r="P2245">
        <v>-3.3368326723575592E-2</v>
      </c>
      <c r="Q2245">
        <v>-2.2726261988282204E-2</v>
      </c>
      <c r="R2245">
        <v>-1.0899757966399193E-2</v>
      </c>
      <c r="S2245">
        <v>9.2534383293241262E-4</v>
      </c>
      <c r="T2245">
        <v>1.1568811722099781E-2</v>
      </c>
      <c r="U2245" t="s">
        <v>18</v>
      </c>
      <c r="V2245" t="s">
        <v>84</v>
      </c>
      <c r="W2245">
        <v>90.884162902832031</v>
      </c>
    </row>
    <row r="2246" spans="1:23" x14ac:dyDescent="0.25">
      <c r="A2246" s="48" t="str">
        <f t="shared" si="35"/>
        <v>42255Greater Bay AreaN/A_13AllSingle</v>
      </c>
      <c r="B2246" t="s">
        <v>10</v>
      </c>
      <c r="C2246" s="35">
        <v>42255</v>
      </c>
      <c r="D2246">
        <v>13</v>
      </c>
      <c r="E2246" t="s">
        <v>32</v>
      </c>
      <c r="F2246">
        <v>0.67365582377960054</v>
      </c>
      <c r="G2246">
        <v>1.2866603466126689</v>
      </c>
      <c r="H2246">
        <v>40537</v>
      </c>
      <c r="I2246">
        <v>0.66683435086095744</v>
      </c>
      <c r="J2246">
        <v>1.2397667741934244</v>
      </c>
      <c r="K2246">
        <v>4543</v>
      </c>
      <c r="L2246">
        <v>6.821473129093647E-3</v>
      </c>
      <c r="M2246">
        <v>1.0126050710678101</v>
      </c>
      <c r="N2246">
        <v>45080</v>
      </c>
      <c r="O2246">
        <v>1.947220042347908E-2</v>
      </c>
      <c r="P2246">
        <v>-1.8134098500013351E-2</v>
      </c>
      <c r="Q2246">
        <v>-6.3140839338302612E-3</v>
      </c>
      <c r="R2246">
        <v>6.821473129093647E-3</v>
      </c>
      <c r="S2246">
        <v>1.9955473020672798E-2</v>
      </c>
      <c r="T2246">
        <v>3.1777046620845795E-2</v>
      </c>
      <c r="U2246" t="s">
        <v>18</v>
      </c>
      <c r="V2246" t="s">
        <v>84</v>
      </c>
      <c r="W2246">
        <v>94.743721008300781</v>
      </c>
    </row>
    <row r="2247" spans="1:23" x14ac:dyDescent="0.25">
      <c r="A2247" s="48" t="str">
        <f t="shared" si="35"/>
        <v>42255Greater Bay AreaN/A_14AllSingle</v>
      </c>
      <c r="B2247" t="s">
        <v>10</v>
      </c>
      <c r="C2247" s="35">
        <v>42255</v>
      </c>
      <c r="D2247">
        <v>14</v>
      </c>
      <c r="E2247" t="s">
        <v>32</v>
      </c>
      <c r="F2247">
        <v>0.85173384835378585</v>
      </c>
      <c r="G2247">
        <v>1.4573430874960063</v>
      </c>
      <c r="H2247">
        <v>40537</v>
      </c>
      <c r="I2247">
        <v>0.75959854028148455</v>
      </c>
      <c r="J2247">
        <v>1.2698902543496093</v>
      </c>
      <c r="K2247">
        <v>4543</v>
      </c>
      <c r="L2247">
        <v>9.2135310173034668E-2</v>
      </c>
      <c r="M2247">
        <v>10.8173828125</v>
      </c>
      <c r="N2247">
        <v>45080</v>
      </c>
      <c r="O2247">
        <v>2.0183190703392029E-2</v>
      </c>
      <c r="P2247">
        <v>6.626853346824646E-2</v>
      </c>
      <c r="Q2247">
        <v>7.8520134091377258E-2</v>
      </c>
      <c r="R2247">
        <v>9.2135310173034668E-2</v>
      </c>
      <c r="S2247">
        <v>0.10574886947870255</v>
      </c>
      <c r="T2247">
        <v>0.11800208687782288</v>
      </c>
      <c r="U2247" t="s">
        <v>18</v>
      </c>
      <c r="V2247" t="s">
        <v>84</v>
      </c>
      <c r="W2247">
        <v>96.380836486816406</v>
      </c>
    </row>
    <row r="2248" spans="1:23" x14ac:dyDescent="0.25">
      <c r="A2248" s="48" t="str">
        <f t="shared" si="35"/>
        <v>42255Greater Bay AreaN/A_15AllSingle</v>
      </c>
      <c r="B2248" t="s">
        <v>10</v>
      </c>
      <c r="C2248" s="35">
        <v>42255</v>
      </c>
      <c r="D2248">
        <v>15</v>
      </c>
      <c r="E2248" t="s">
        <v>32</v>
      </c>
      <c r="F2248">
        <v>1.1082984448155595</v>
      </c>
      <c r="G2248">
        <v>1.6132147414557076</v>
      </c>
      <c r="H2248">
        <v>40537</v>
      </c>
      <c r="I2248">
        <v>0.95216500767909018</v>
      </c>
      <c r="J2248">
        <v>1.3653527372677299</v>
      </c>
      <c r="K2248">
        <v>4543</v>
      </c>
      <c r="L2248">
        <v>0.15613344311714172</v>
      </c>
      <c r="M2248">
        <v>14.087671279907227</v>
      </c>
      <c r="N2248">
        <v>45080</v>
      </c>
      <c r="O2248">
        <v>2.1784000098705292E-2</v>
      </c>
      <c r="P2248">
        <v>0.12821507453918457</v>
      </c>
      <c r="Q2248">
        <v>0.14143839478492737</v>
      </c>
      <c r="R2248">
        <v>0.15613344311714172</v>
      </c>
      <c r="S2248">
        <v>0.1708267480134964</v>
      </c>
      <c r="T2248">
        <v>0.18405181169509888</v>
      </c>
      <c r="U2248" t="s">
        <v>18</v>
      </c>
      <c r="V2248" t="s">
        <v>84</v>
      </c>
      <c r="W2248">
        <v>97.941413879394531</v>
      </c>
    </row>
    <row r="2249" spans="1:23" x14ac:dyDescent="0.25">
      <c r="A2249" s="48" t="str">
        <f t="shared" si="35"/>
        <v>42255Greater Bay AreaN/A_16AllSingle</v>
      </c>
      <c r="B2249" t="s">
        <v>10</v>
      </c>
      <c r="C2249" s="35">
        <v>42255</v>
      </c>
      <c r="D2249">
        <v>16</v>
      </c>
      <c r="E2249" t="s">
        <v>32</v>
      </c>
      <c r="F2249">
        <v>1.4702849867592982</v>
      </c>
      <c r="G2249">
        <v>1.7733843082526901</v>
      </c>
      <c r="H2249">
        <v>40537</v>
      </c>
      <c r="I2249">
        <v>1.5549979869562998</v>
      </c>
      <c r="J2249">
        <v>1.8277195569045448</v>
      </c>
      <c r="K2249">
        <v>4543</v>
      </c>
      <c r="L2249">
        <v>-8.4712997078895569E-2</v>
      </c>
      <c r="M2249">
        <v>-5.7616720199584961</v>
      </c>
      <c r="N2249">
        <v>45080</v>
      </c>
      <c r="O2249">
        <v>2.8511414304375648E-2</v>
      </c>
      <c r="P2249">
        <v>-0.12125322222709656</v>
      </c>
      <c r="Q2249">
        <v>-0.10394622385501862</v>
      </c>
      <c r="R2249">
        <v>-8.4712997078895569E-2</v>
      </c>
      <c r="S2249">
        <v>-6.5482050180435181E-2</v>
      </c>
      <c r="T2249">
        <v>-4.8172768205404282E-2</v>
      </c>
      <c r="U2249" t="s">
        <v>18</v>
      </c>
      <c r="V2249" t="s">
        <v>84</v>
      </c>
      <c r="W2249">
        <v>98.593589782714844</v>
      </c>
    </row>
    <row r="2250" spans="1:23" x14ac:dyDescent="0.25">
      <c r="A2250" s="48" t="str">
        <f t="shared" si="35"/>
        <v>42255Greater Bay AreaN/A_17AllSingle</v>
      </c>
      <c r="B2250" t="s">
        <v>10</v>
      </c>
      <c r="C2250" s="35">
        <v>42255</v>
      </c>
      <c r="D2250">
        <v>17</v>
      </c>
      <c r="E2250" t="s">
        <v>32</v>
      </c>
      <c r="F2250">
        <v>1.8308672279889555</v>
      </c>
      <c r="G2250">
        <v>1.8795904191127122</v>
      </c>
      <c r="H2250">
        <v>40537</v>
      </c>
      <c r="I2250">
        <v>1.9015507634935358</v>
      </c>
      <c r="J2250">
        <v>1.948358072231382</v>
      </c>
      <c r="K2250">
        <v>4543</v>
      </c>
      <c r="L2250">
        <v>-7.0683538913726807E-2</v>
      </c>
      <c r="M2250">
        <v>-3.8606586456298828</v>
      </c>
      <c r="N2250">
        <v>45080</v>
      </c>
      <c r="O2250">
        <v>3.0376709997653961E-2</v>
      </c>
      <c r="P2250">
        <v>-0.10961432754993439</v>
      </c>
      <c r="Q2250">
        <v>-9.1175056993961334E-2</v>
      </c>
      <c r="R2250">
        <v>-7.0683538913726807E-2</v>
      </c>
      <c r="S2250">
        <v>-5.0194449722766876E-2</v>
      </c>
      <c r="T2250">
        <v>-3.1752746552228928E-2</v>
      </c>
      <c r="U2250" t="s">
        <v>18</v>
      </c>
      <c r="V2250" t="s">
        <v>84</v>
      </c>
      <c r="W2250">
        <v>97.583229064941406</v>
      </c>
    </row>
    <row r="2251" spans="1:23" x14ac:dyDescent="0.25">
      <c r="A2251" s="48" t="str">
        <f t="shared" si="35"/>
        <v>42255Greater Bay AreaN/A_18AllSingle</v>
      </c>
      <c r="B2251" t="s">
        <v>10</v>
      </c>
      <c r="C2251" s="35">
        <v>42255</v>
      </c>
      <c r="D2251">
        <v>18</v>
      </c>
      <c r="E2251" t="s">
        <v>32</v>
      </c>
      <c r="F2251">
        <v>2.1250753683795134</v>
      </c>
      <c r="G2251">
        <v>1.9324458471719808</v>
      </c>
      <c r="H2251">
        <v>40537</v>
      </c>
      <c r="I2251">
        <v>2.1664984291850193</v>
      </c>
      <c r="J2251">
        <v>1.9535619449478634</v>
      </c>
      <c r="K2251">
        <v>4543</v>
      </c>
      <c r="L2251">
        <v>-4.142305999994278E-2</v>
      </c>
      <c r="M2251">
        <v>-1.9492514133453369</v>
      </c>
      <c r="N2251">
        <v>45080</v>
      </c>
      <c r="O2251">
        <v>3.0531696975231171E-2</v>
      </c>
      <c r="P2251">
        <v>-8.0552481114864349E-2</v>
      </c>
      <c r="Q2251">
        <v>-6.2019132077693939E-2</v>
      </c>
      <c r="R2251">
        <v>-4.142305999994278E-2</v>
      </c>
      <c r="S2251">
        <v>-2.0829429849982262E-2</v>
      </c>
      <c r="T2251">
        <v>-2.2936372552067041E-3</v>
      </c>
      <c r="U2251" t="s">
        <v>18</v>
      </c>
      <c r="V2251" t="s">
        <v>84</v>
      </c>
      <c r="W2251">
        <v>95.009246826171875</v>
      </c>
    </row>
    <row r="2252" spans="1:23" x14ac:dyDescent="0.25">
      <c r="A2252" s="48" t="str">
        <f t="shared" si="35"/>
        <v>42255Greater Bay AreaN/A_19AllSingle</v>
      </c>
      <c r="B2252" t="s">
        <v>10</v>
      </c>
      <c r="C2252" s="35">
        <v>42255</v>
      </c>
      <c r="D2252">
        <v>19</v>
      </c>
      <c r="E2252" t="s">
        <v>32</v>
      </c>
      <c r="F2252">
        <v>2.2560591125070841</v>
      </c>
      <c r="G2252">
        <v>1.8932981592925839</v>
      </c>
      <c r="H2252">
        <v>40537</v>
      </c>
      <c r="I2252">
        <v>2.3238244416398404</v>
      </c>
      <c r="J2252">
        <v>1.9375418088856864</v>
      </c>
      <c r="K2252">
        <v>4543</v>
      </c>
      <c r="L2252">
        <v>-6.7765332758426666E-2</v>
      </c>
      <c r="M2252">
        <v>-3.0037035942077637</v>
      </c>
      <c r="N2252">
        <v>45080</v>
      </c>
      <c r="O2252">
        <v>3.0245140194892883E-2</v>
      </c>
      <c r="P2252">
        <v>-0.10652750730514526</v>
      </c>
      <c r="Q2252">
        <v>-8.8168099522590637E-2</v>
      </c>
      <c r="R2252">
        <v>-6.7765332758426666E-2</v>
      </c>
      <c r="S2252">
        <v>-4.7364987432956696E-2</v>
      </c>
      <c r="T2252">
        <v>-2.9003161936998367E-2</v>
      </c>
      <c r="U2252" t="s">
        <v>18</v>
      </c>
      <c r="V2252" t="s">
        <v>84</v>
      </c>
      <c r="W2252">
        <v>89.846672058105469</v>
      </c>
    </row>
    <row r="2253" spans="1:23" x14ac:dyDescent="0.25">
      <c r="A2253" s="48" t="str">
        <f t="shared" si="35"/>
        <v>42255Greater Bay AreaN/A_20AllSingle</v>
      </c>
      <c r="B2253" t="s">
        <v>10</v>
      </c>
      <c r="C2253" s="35">
        <v>42255</v>
      </c>
      <c r="D2253">
        <v>20</v>
      </c>
      <c r="E2253" t="s">
        <v>32</v>
      </c>
      <c r="F2253">
        <v>2.1720615854369805</v>
      </c>
      <c r="G2253">
        <v>1.7642055286386553</v>
      </c>
      <c r="H2253">
        <v>40537</v>
      </c>
      <c r="I2253">
        <v>2.2432502988909953</v>
      </c>
      <c r="J2253">
        <v>1.8012686350693374</v>
      </c>
      <c r="K2253">
        <v>4543</v>
      </c>
      <c r="L2253">
        <v>-7.1188710629940033E-2</v>
      </c>
      <c r="M2253">
        <v>-3.2774722576141357</v>
      </c>
      <c r="N2253">
        <v>45080</v>
      </c>
      <c r="O2253">
        <v>2.8124198317527771E-2</v>
      </c>
      <c r="P2253">
        <v>-0.10723268240690231</v>
      </c>
      <c r="Q2253">
        <v>-9.0160734951496124E-2</v>
      </c>
      <c r="R2253">
        <v>-7.1188710629940033E-2</v>
      </c>
      <c r="S2253">
        <v>-5.2218940109014511E-2</v>
      </c>
      <c r="T2253">
        <v>-3.5144738852977753E-2</v>
      </c>
      <c r="U2253" t="s">
        <v>18</v>
      </c>
      <c r="V2253" t="s">
        <v>84</v>
      </c>
      <c r="W2253">
        <v>84.633232116699219</v>
      </c>
    </row>
    <row r="2254" spans="1:23" x14ac:dyDescent="0.25">
      <c r="A2254" s="48" t="str">
        <f t="shared" si="35"/>
        <v>42255Greater Bay AreaN/A_21AllSingle</v>
      </c>
      <c r="B2254" t="s">
        <v>10</v>
      </c>
      <c r="C2254" s="35">
        <v>42255</v>
      </c>
      <c r="D2254">
        <v>21</v>
      </c>
      <c r="E2254" t="s">
        <v>32</v>
      </c>
      <c r="F2254">
        <v>2.0180698968620239</v>
      </c>
      <c r="G2254">
        <v>1.6292073748571632</v>
      </c>
      <c r="H2254">
        <v>40537</v>
      </c>
      <c r="I2254">
        <v>2.0678773718185015</v>
      </c>
      <c r="J2254">
        <v>1.6321062645810216</v>
      </c>
      <c r="K2254">
        <v>4543</v>
      </c>
      <c r="L2254">
        <v>-4.980747401714325E-2</v>
      </c>
      <c r="M2254">
        <v>-2.4680747985839844</v>
      </c>
      <c r="N2254">
        <v>45080</v>
      </c>
      <c r="O2254">
        <v>2.5530865415930748E-2</v>
      </c>
      <c r="P2254">
        <v>-8.2527831196784973E-2</v>
      </c>
      <c r="Q2254">
        <v>-6.7030087113380432E-2</v>
      </c>
      <c r="R2254">
        <v>-4.980747401714325E-2</v>
      </c>
      <c r="S2254">
        <v>-3.2586906105279922E-2</v>
      </c>
      <c r="T2254">
        <v>-1.7087116837501526E-2</v>
      </c>
      <c r="U2254" t="s">
        <v>18</v>
      </c>
      <c r="V2254" t="s">
        <v>84</v>
      </c>
      <c r="W2254">
        <v>81.506278991699219</v>
      </c>
    </row>
    <row r="2255" spans="1:23" x14ac:dyDescent="0.25">
      <c r="A2255" s="48" t="str">
        <f t="shared" si="35"/>
        <v>42255Greater Bay AreaN/A_22AllSingle</v>
      </c>
      <c r="B2255" t="s">
        <v>10</v>
      </c>
      <c r="C2255" s="35">
        <v>42255</v>
      </c>
      <c r="D2255">
        <v>22</v>
      </c>
      <c r="E2255" t="s">
        <v>32</v>
      </c>
      <c r="F2255">
        <v>1.743380331337846</v>
      </c>
      <c r="G2255">
        <v>1.4668307683860662</v>
      </c>
      <c r="H2255">
        <v>40537</v>
      </c>
      <c r="I2255">
        <v>1.74416783893189</v>
      </c>
      <c r="J2255">
        <v>1.4308909441105482</v>
      </c>
      <c r="K2255">
        <v>4543</v>
      </c>
      <c r="L2255">
        <v>-7.8750756802037358E-4</v>
      </c>
      <c r="M2255">
        <v>-4.5171301811933517E-2</v>
      </c>
      <c r="N2255">
        <v>45080</v>
      </c>
      <c r="O2255">
        <v>2.2444585338234901E-2</v>
      </c>
      <c r="P2255">
        <v>-2.9552487656474113E-2</v>
      </c>
      <c r="Q2255">
        <v>-1.5928175300359726E-2</v>
      </c>
      <c r="R2255">
        <v>-7.8750756802037358E-4</v>
      </c>
      <c r="S2255">
        <v>1.4351365156471729E-2</v>
      </c>
      <c r="T2255">
        <v>2.7977472171187401E-2</v>
      </c>
      <c r="U2255" t="s">
        <v>18</v>
      </c>
      <c r="V2255" t="s">
        <v>84</v>
      </c>
      <c r="W2255">
        <v>78.699287414550781</v>
      </c>
    </row>
    <row r="2256" spans="1:23" x14ac:dyDescent="0.25">
      <c r="A2256" s="48" t="str">
        <f t="shared" si="35"/>
        <v>42255Greater Bay AreaN/A_23AllSingle</v>
      </c>
      <c r="B2256" t="s">
        <v>10</v>
      </c>
      <c r="C2256" s="35">
        <v>42255</v>
      </c>
      <c r="D2256">
        <v>23</v>
      </c>
      <c r="E2256" t="s">
        <v>32</v>
      </c>
      <c r="F2256">
        <v>1.3601852174188707</v>
      </c>
      <c r="G2256">
        <v>1.2549026921392132</v>
      </c>
      <c r="H2256">
        <v>40537</v>
      </c>
      <c r="I2256">
        <v>1.358996284253815</v>
      </c>
      <c r="J2256">
        <v>1.247959352090652</v>
      </c>
      <c r="K2256">
        <v>4543</v>
      </c>
      <c r="L2256">
        <v>1.1889331508427858E-3</v>
      </c>
      <c r="M2256">
        <v>8.7409652769565582E-2</v>
      </c>
      <c r="N2256">
        <v>45080</v>
      </c>
      <c r="O2256">
        <v>1.9536163657903671E-2</v>
      </c>
      <c r="P2256">
        <v>-2.3848613724112511E-2</v>
      </c>
      <c r="Q2256">
        <v>-1.1989772319793701E-2</v>
      </c>
      <c r="R2256">
        <v>1.1889331508427858E-3</v>
      </c>
      <c r="S2256">
        <v>1.4366075396537781E-2</v>
      </c>
      <c r="T2256">
        <v>2.6226481422781944E-2</v>
      </c>
      <c r="U2256" t="s">
        <v>18</v>
      </c>
      <c r="V2256" t="s">
        <v>84</v>
      </c>
      <c r="W2256">
        <v>75.432273864746094</v>
      </c>
    </row>
    <row r="2257" spans="1:23" x14ac:dyDescent="0.25">
      <c r="A2257" s="48" t="str">
        <f t="shared" si="35"/>
        <v>42255Greater Bay AreaN/A_24AllSingle</v>
      </c>
      <c r="B2257" t="s">
        <v>10</v>
      </c>
      <c r="C2257" s="35">
        <v>42255</v>
      </c>
      <c r="D2257">
        <v>24</v>
      </c>
      <c r="E2257" t="s">
        <v>32</v>
      </c>
      <c r="F2257">
        <v>1.0278972841102236</v>
      </c>
      <c r="G2257">
        <v>1.0539028337326484</v>
      </c>
      <c r="H2257">
        <v>40537</v>
      </c>
      <c r="I2257">
        <v>1.0263373593277794</v>
      </c>
      <c r="J2257">
        <v>1.0520890539893972</v>
      </c>
      <c r="K2257">
        <v>4543</v>
      </c>
      <c r="L2257">
        <v>1.5599247999489307E-3</v>
      </c>
      <c r="M2257">
        <v>0.1517588198184967</v>
      </c>
      <c r="N2257">
        <v>45080</v>
      </c>
      <c r="O2257">
        <v>1.6463523730635643E-2</v>
      </c>
      <c r="P2257">
        <v>-1.953972689807415E-2</v>
      </c>
      <c r="Q2257">
        <v>-9.5460386946797371E-3</v>
      </c>
      <c r="R2257">
        <v>1.5599247999489307E-3</v>
      </c>
      <c r="S2257">
        <v>1.2664571404457092E-2</v>
      </c>
      <c r="T2257">
        <v>2.2659577429294586E-2</v>
      </c>
      <c r="U2257" t="s">
        <v>18</v>
      </c>
      <c r="V2257" t="s">
        <v>84</v>
      </c>
      <c r="W2257">
        <v>74.025733947753906</v>
      </c>
    </row>
    <row r="2258" spans="1:23" x14ac:dyDescent="0.25">
      <c r="A2258" s="48" t="str">
        <f t="shared" si="35"/>
        <v>42256Greater Bay AreaN/A_1AllSingle</v>
      </c>
      <c r="B2258" t="s">
        <v>10</v>
      </c>
      <c r="C2258" s="35">
        <v>42256</v>
      </c>
      <c r="D2258">
        <v>1</v>
      </c>
      <c r="E2258" t="s">
        <v>32</v>
      </c>
      <c r="F2258">
        <v>0.8479022313845791</v>
      </c>
      <c r="G2258">
        <v>0.96893015354300482</v>
      </c>
      <c r="H2258">
        <v>19506</v>
      </c>
      <c r="I2258">
        <v>0.83985481559323438</v>
      </c>
      <c r="J2258">
        <v>0.94164773994171547</v>
      </c>
      <c r="K2258">
        <v>13082</v>
      </c>
      <c r="L2258">
        <v>8.0474158748984337E-3</v>
      </c>
      <c r="M2258">
        <v>0.9490971565246582</v>
      </c>
      <c r="N2258">
        <v>32588</v>
      </c>
      <c r="O2258">
        <v>1.0766164399683475E-2</v>
      </c>
      <c r="P2258">
        <v>-5.7505005970597267E-3</v>
      </c>
      <c r="Q2258">
        <v>7.8477669740095735E-4</v>
      </c>
      <c r="R2258">
        <v>8.0474158748984337E-3</v>
      </c>
      <c r="S2258">
        <v>1.5309194102883339E-2</v>
      </c>
      <c r="T2258">
        <v>2.1845331415534019E-2</v>
      </c>
      <c r="U2258" t="s">
        <v>18</v>
      </c>
      <c r="V2258" t="s">
        <v>84</v>
      </c>
      <c r="W2258">
        <v>71.66632080078125</v>
      </c>
    </row>
    <row r="2259" spans="1:23" x14ac:dyDescent="0.25">
      <c r="A2259" s="48" t="str">
        <f t="shared" si="35"/>
        <v>42256Greater Bay AreaN/A_1SmartAC-onlySingle</v>
      </c>
      <c r="B2259" t="s">
        <v>10</v>
      </c>
      <c r="C2259" s="35">
        <v>42256</v>
      </c>
      <c r="D2259">
        <v>1</v>
      </c>
      <c r="E2259" t="s">
        <v>32</v>
      </c>
      <c r="F2259">
        <v>0.8479022313845791</v>
      </c>
      <c r="G2259">
        <v>0.96893015354300482</v>
      </c>
      <c r="H2259">
        <v>19506</v>
      </c>
      <c r="I2259">
        <v>0.83985481559323438</v>
      </c>
      <c r="J2259">
        <v>0.94164773994171547</v>
      </c>
      <c r="K2259">
        <v>13082</v>
      </c>
      <c r="L2259">
        <v>8.0474158748984337E-3</v>
      </c>
      <c r="M2259">
        <v>0.9490971565246582</v>
      </c>
      <c r="N2259">
        <v>32588</v>
      </c>
      <c r="O2259">
        <v>1.0766164399683475E-2</v>
      </c>
      <c r="P2259">
        <v>-5.7505005970597267E-3</v>
      </c>
      <c r="Q2259">
        <v>7.8477669740095735E-4</v>
      </c>
      <c r="R2259">
        <v>8.0474158748984337E-3</v>
      </c>
      <c r="S2259">
        <v>1.5309194102883339E-2</v>
      </c>
      <c r="T2259">
        <v>2.1845331415534019E-2</v>
      </c>
      <c r="U2259" t="s">
        <v>102</v>
      </c>
      <c r="V2259" t="s">
        <v>84</v>
      </c>
      <c r="W2259">
        <v>71.66632080078125</v>
      </c>
    </row>
    <row r="2260" spans="1:23" x14ac:dyDescent="0.25">
      <c r="A2260" s="48" t="str">
        <f t="shared" si="35"/>
        <v>42256Greater Bay AreaN/A_2AllSingle</v>
      </c>
      <c r="B2260" t="s">
        <v>10</v>
      </c>
      <c r="C2260" s="35">
        <v>42256</v>
      </c>
      <c r="D2260">
        <v>2</v>
      </c>
      <c r="E2260" t="s">
        <v>32</v>
      </c>
      <c r="F2260">
        <v>0.71336865186390042</v>
      </c>
      <c r="G2260">
        <v>0.8341863836090303</v>
      </c>
      <c r="H2260">
        <v>19506</v>
      </c>
      <c r="I2260">
        <v>0.70223911773642322</v>
      </c>
      <c r="J2260">
        <v>0.81920811086008294</v>
      </c>
      <c r="K2260">
        <v>13082</v>
      </c>
      <c r="L2260">
        <v>1.1129533872008324E-2</v>
      </c>
      <c r="M2260">
        <v>1.5601378679275513</v>
      </c>
      <c r="N2260">
        <v>32588</v>
      </c>
      <c r="O2260">
        <v>9.3259932473301888E-3</v>
      </c>
      <c r="P2260">
        <v>-8.2265905803069472E-4</v>
      </c>
      <c r="Q2260">
        <v>4.8384051769971848E-3</v>
      </c>
      <c r="R2260">
        <v>1.1129533872008324E-2</v>
      </c>
      <c r="S2260">
        <v>1.7419915646314621E-2</v>
      </c>
      <c r="T2260">
        <v>2.308172732591629E-2</v>
      </c>
      <c r="U2260" t="s">
        <v>18</v>
      </c>
      <c r="V2260" t="s">
        <v>84</v>
      </c>
      <c r="W2260">
        <v>70.152664184570313</v>
      </c>
    </row>
    <row r="2261" spans="1:23" x14ac:dyDescent="0.25">
      <c r="A2261" s="48" t="str">
        <f t="shared" si="35"/>
        <v>42256Greater Bay AreaN/A_2SmartAC-onlySingle</v>
      </c>
      <c r="B2261" t="s">
        <v>10</v>
      </c>
      <c r="C2261" s="35">
        <v>42256</v>
      </c>
      <c r="D2261">
        <v>2</v>
      </c>
      <c r="E2261" t="s">
        <v>32</v>
      </c>
      <c r="F2261">
        <v>0.71336865186390042</v>
      </c>
      <c r="G2261">
        <v>0.8341863836090303</v>
      </c>
      <c r="H2261">
        <v>19506</v>
      </c>
      <c r="I2261">
        <v>0.70223911773642322</v>
      </c>
      <c r="J2261">
        <v>0.81920811086008294</v>
      </c>
      <c r="K2261">
        <v>13082</v>
      </c>
      <c r="L2261">
        <v>1.1129533872008324E-2</v>
      </c>
      <c r="M2261">
        <v>1.5601378679275513</v>
      </c>
      <c r="N2261">
        <v>32588</v>
      </c>
      <c r="O2261">
        <v>9.3259932473301888E-3</v>
      </c>
      <c r="P2261">
        <v>-8.2265905803069472E-4</v>
      </c>
      <c r="Q2261">
        <v>4.8384051769971848E-3</v>
      </c>
      <c r="R2261">
        <v>1.1129533872008324E-2</v>
      </c>
      <c r="S2261">
        <v>1.7419915646314621E-2</v>
      </c>
      <c r="T2261">
        <v>2.308172732591629E-2</v>
      </c>
      <c r="U2261" t="s">
        <v>102</v>
      </c>
      <c r="V2261" t="s">
        <v>84</v>
      </c>
      <c r="W2261">
        <v>70.152664184570313</v>
      </c>
    </row>
    <row r="2262" spans="1:23" x14ac:dyDescent="0.25">
      <c r="A2262" s="48" t="str">
        <f t="shared" si="35"/>
        <v>42256Greater Bay AreaN/A_3AllSingle</v>
      </c>
      <c r="B2262" t="s">
        <v>10</v>
      </c>
      <c r="C2262" s="35">
        <v>42256</v>
      </c>
      <c r="D2262">
        <v>3</v>
      </c>
      <c r="E2262" t="s">
        <v>32</v>
      </c>
      <c r="F2262">
        <v>0.62402613635492821</v>
      </c>
      <c r="G2262">
        <v>0.69630354950127171</v>
      </c>
      <c r="H2262">
        <v>19506</v>
      </c>
      <c r="I2262">
        <v>0.62027513269780565</v>
      </c>
      <c r="J2262">
        <v>0.69718354639275237</v>
      </c>
      <c r="K2262">
        <v>13082</v>
      </c>
      <c r="L2262">
        <v>3.7510036490857601E-3</v>
      </c>
      <c r="M2262">
        <v>0.6010972261428833</v>
      </c>
      <c r="N2262">
        <v>32588</v>
      </c>
      <c r="O2262">
        <v>7.8747132793068886E-3</v>
      </c>
      <c r="P2262">
        <v>-6.3412287272512913E-3</v>
      </c>
      <c r="Q2262">
        <v>-1.5611203853040934E-3</v>
      </c>
      <c r="R2262">
        <v>3.7510036490857601E-3</v>
      </c>
      <c r="S2262">
        <v>9.0624978765845299E-3</v>
      </c>
      <c r="T2262">
        <v>1.3843236491084099E-2</v>
      </c>
      <c r="U2262" t="s">
        <v>18</v>
      </c>
      <c r="V2262" t="s">
        <v>84</v>
      </c>
      <c r="W2262">
        <v>69.715568542480469</v>
      </c>
    </row>
    <row r="2263" spans="1:23" x14ac:dyDescent="0.25">
      <c r="A2263" s="48" t="str">
        <f t="shared" si="35"/>
        <v>42256Greater Bay AreaN/A_3SmartAC-onlySingle</v>
      </c>
      <c r="B2263" t="s">
        <v>10</v>
      </c>
      <c r="C2263" s="35">
        <v>42256</v>
      </c>
      <c r="D2263">
        <v>3</v>
      </c>
      <c r="E2263" t="s">
        <v>32</v>
      </c>
      <c r="F2263">
        <v>0.62402613635492821</v>
      </c>
      <c r="G2263">
        <v>0.69630354950127171</v>
      </c>
      <c r="H2263">
        <v>19506</v>
      </c>
      <c r="I2263">
        <v>0.62027513269780565</v>
      </c>
      <c r="J2263">
        <v>0.69718354639275237</v>
      </c>
      <c r="K2263">
        <v>13082</v>
      </c>
      <c r="L2263">
        <v>3.7510036490857601E-3</v>
      </c>
      <c r="M2263">
        <v>0.6010972261428833</v>
      </c>
      <c r="N2263">
        <v>32588</v>
      </c>
      <c r="O2263">
        <v>7.8747132793068886E-3</v>
      </c>
      <c r="P2263">
        <v>-6.3412287272512913E-3</v>
      </c>
      <c r="Q2263">
        <v>-1.5611203853040934E-3</v>
      </c>
      <c r="R2263">
        <v>3.7510036490857601E-3</v>
      </c>
      <c r="S2263">
        <v>9.0624978765845299E-3</v>
      </c>
      <c r="T2263">
        <v>1.3843236491084099E-2</v>
      </c>
      <c r="U2263" t="s">
        <v>102</v>
      </c>
      <c r="V2263" t="s">
        <v>84</v>
      </c>
      <c r="W2263">
        <v>69.715568542480469</v>
      </c>
    </row>
    <row r="2264" spans="1:23" x14ac:dyDescent="0.25">
      <c r="A2264" s="48" t="str">
        <f t="shared" si="35"/>
        <v>42256Greater Bay AreaN/A_4AllSingle</v>
      </c>
      <c r="B2264" t="s">
        <v>10</v>
      </c>
      <c r="C2264" s="35">
        <v>42256</v>
      </c>
      <c r="D2264">
        <v>4</v>
      </c>
      <c r="E2264" t="s">
        <v>32</v>
      </c>
      <c r="F2264">
        <v>0.57221635335261734</v>
      </c>
      <c r="G2264">
        <v>0.59008212209062216</v>
      </c>
      <c r="H2264">
        <v>19506</v>
      </c>
      <c r="I2264">
        <v>0.56982482862169104</v>
      </c>
      <c r="J2264">
        <v>0.59911150654901357</v>
      </c>
      <c r="K2264">
        <v>13082</v>
      </c>
      <c r="L2264">
        <v>2.3915248457342386E-3</v>
      </c>
      <c r="M2264">
        <v>0.4179406464099884</v>
      </c>
      <c r="N2264">
        <v>32588</v>
      </c>
      <c r="O2264">
        <v>6.7296396009624004E-3</v>
      </c>
      <c r="P2264">
        <v>-6.2331813387572765E-3</v>
      </c>
      <c r="Q2264">
        <v>-2.1481553558260202E-3</v>
      </c>
      <c r="R2264">
        <v>2.3915248457342386E-3</v>
      </c>
      <c r="S2264">
        <v>6.9306669756770134E-3</v>
      </c>
      <c r="T2264">
        <v>1.1016231030225754E-2</v>
      </c>
      <c r="U2264" t="s">
        <v>18</v>
      </c>
      <c r="V2264" t="s">
        <v>84</v>
      </c>
      <c r="W2264">
        <v>67.584236145019531</v>
      </c>
    </row>
    <row r="2265" spans="1:23" x14ac:dyDescent="0.25">
      <c r="A2265" s="48" t="str">
        <f t="shared" si="35"/>
        <v>42256Greater Bay AreaN/A_4SmartAC-onlySingle</v>
      </c>
      <c r="B2265" t="s">
        <v>10</v>
      </c>
      <c r="C2265" s="35">
        <v>42256</v>
      </c>
      <c r="D2265">
        <v>4</v>
      </c>
      <c r="E2265" t="s">
        <v>32</v>
      </c>
      <c r="F2265">
        <v>0.57221635335261734</v>
      </c>
      <c r="G2265">
        <v>0.59008212209062216</v>
      </c>
      <c r="H2265">
        <v>19506</v>
      </c>
      <c r="I2265">
        <v>0.56982482862169104</v>
      </c>
      <c r="J2265">
        <v>0.59911150654901357</v>
      </c>
      <c r="K2265">
        <v>13082</v>
      </c>
      <c r="L2265">
        <v>2.3915248457342386E-3</v>
      </c>
      <c r="M2265">
        <v>0.4179406464099884</v>
      </c>
      <c r="N2265">
        <v>32588</v>
      </c>
      <c r="O2265">
        <v>6.7296396009624004E-3</v>
      </c>
      <c r="P2265">
        <v>-6.2331813387572765E-3</v>
      </c>
      <c r="Q2265">
        <v>-2.1481553558260202E-3</v>
      </c>
      <c r="R2265">
        <v>2.3915248457342386E-3</v>
      </c>
      <c r="S2265">
        <v>6.9306669756770134E-3</v>
      </c>
      <c r="T2265">
        <v>1.1016231030225754E-2</v>
      </c>
      <c r="U2265" t="s">
        <v>102</v>
      </c>
      <c r="V2265" t="s">
        <v>84</v>
      </c>
      <c r="W2265">
        <v>67.584236145019531</v>
      </c>
    </row>
    <row r="2266" spans="1:23" x14ac:dyDescent="0.25">
      <c r="A2266" s="48" t="str">
        <f t="shared" si="35"/>
        <v>42256Greater Bay AreaN/A_5AllSingle</v>
      </c>
      <c r="B2266" t="s">
        <v>10</v>
      </c>
      <c r="C2266" s="35">
        <v>42256</v>
      </c>
      <c r="D2266">
        <v>5</v>
      </c>
      <c r="E2266" t="s">
        <v>32</v>
      </c>
      <c r="F2266">
        <v>0.54569838335240084</v>
      </c>
      <c r="G2266">
        <v>0.52307035921298539</v>
      </c>
      <c r="H2266">
        <v>19506</v>
      </c>
      <c r="I2266">
        <v>0.54145376855516514</v>
      </c>
      <c r="J2266">
        <v>0.5354398043516847</v>
      </c>
      <c r="K2266">
        <v>13082</v>
      </c>
      <c r="L2266">
        <v>4.2446148581802845E-3</v>
      </c>
      <c r="M2266">
        <v>0.77783167362213135</v>
      </c>
      <c r="N2266">
        <v>32588</v>
      </c>
      <c r="O2266">
        <v>5.9951543807983398E-3</v>
      </c>
      <c r="P2266">
        <v>-3.4387749619781971E-3</v>
      </c>
      <c r="Q2266">
        <v>2.0040362142026424E-4</v>
      </c>
      <c r="R2266">
        <v>4.2446148581802845E-3</v>
      </c>
      <c r="S2266">
        <v>8.2883462309837341E-3</v>
      </c>
      <c r="T2266">
        <v>1.1928005144000053E-2</v>
      </c>
      <c r="U2266" t="s">
        <v>18</v>
      </c>
      <c r="V2266" t="s">
        <v>84</v>
      </c>
      <c r="W2266">
        <v>66.461181640625</v>
      </c>
    </row>
    <row r="2267" spans="1:23" x14ac:dyDescent="0.25">
      <c r="A2267" s="48" t="str">
        <f t="shared" si="35"/>
        <v>42256Greater Bay AreaN/A_5SmartAC-onlySingle</v>
      </c>
      <c r="B2267" t="s">
        <v>10</v>
      </c>
      <c r="C2267" s="35">
        <v>42256</v>
      </c>
      <c r="D2267">
        <v>5</v>
      </c>
      <c r="E2267" t="s">
        <v>32</v>
      </c>
      <c r="F2267">
        <v>0.54569838335240084</v>
      </c>
      <c r="G2267">
        <v>0.52307035921298539</v>
      </c>
      <c r="H2267">
        <v>19506</v>
      </c>
      <c r="I2267">
        <v>0.54145376855516514</v>
      </c>
      <c r="J2267">
        <v>0.5354398043516847</v>
      </c>
      <c r="K2267">
        <v>13082</v>
      </c>
      <c r="L2267">
        <v>4.2446148581802845E-3</v>
      </c>
      <c r="M2267">
        <v>0.77783167362213135</v>
      </c>
      <c r="N2267">
        <v>32588</v>
      </c>
      <c r="O2267">
        <v>5.9951543807983398E-3</v>
      </c>
      <c r="P2267">
        <v>-3.4387749619781971E-3</v>
      </c>
      <c r="Q2267">
        <v>2.0040362142026424E-4</v>
      </c>
      <c r="R2267">
        <v>4.2446148581802845E-3</v>
      </c>
      <c r="S2267">
        <v>8.2883462309837341E-3</v>
      </c>
      <c r="T2267">
        <v>1.1928005144000053E-2</v>
      </c>
      <c r="U2267" t="s">
        <v>102</v>
      </c>
      <c r="V2267" t="s">
        <v>84</v>
      </c>
      <c r="W2267">
        <v>66.461181640625</v>
      </c>
    </row>
    <row r="2268" spans="1:23" x14ac:dyDescent="0.25">
      <c r="A2268" s="48" t="str">
        <f t="shared" si="35"/>
        <v>42256Greater Bay AreaN/A_6AllSingle</v>
      </c>
      <c r="B2268" t="s">
        <v>10</v>
      </c>
      <c r="C2268" s="35">
        <v>42256</v>
      </c>
      <c r="D2268">
        <v>6</v>
      </c>
      <c r="E2268" t="s">
        <v>32</v>
      </c>
      <c r="F2268">
        <v>0.565704323394011</v>
      </c>
      <c r="G2268">
        <v>0.51826990505337456</v>
      </c>
      <c r="H2268">
        <v>19506</v>
      </c>
      <c r="I2268">
        <v>0.56661251832762416</v>
      </c>
      <c r="J2268">
        <v>0.5303548531062493</v>
      </c>
      <c r="K2268">
        <v>13082</v>
      </c>
      <c r="L2268">
        <v>-9.0819492470473051E-4</v>
      </c>
      <c r="M2268">
        <v>-0.16054233908653259</v>
      </c>
      <c r="N2268">
        <v>32588</v>
      </c>
      <c r="O2268">
        <v>5.9389667585492134E-3</v>
      </c>
      <c r="P2268">
        <v>-8.5195749998092651E-3</v>
      </c>
      <c r="Q2268">
        <v>-4.9145030789077282E-3</v>
      </c>
      <c r="R2268">
        <v>-9.0819492470473051E-4</v>
      </c>
      <c r="S2268">
        <v>3.0976382549852133E-3</v>
      </c>
      <c r="T2268">
        <v>6.7031849175691605E-3</v>
      </c>
      <c r="U2268" t="s">
        <v>18</v>
      </c>
      <c r="V2268" t="s">
        <v>84</v>
      </c>
      <c r="W2268">
        <v>65.465782165527344</v>
      </c>
    </row>
    <row r="2269" spans="1:23" x14ac:dyDescent="0.25">
      <c r="A2269" s="48" t="str">
        <f t="shared" si="35"/>
        <v>42256Greater Bay AreaN/A_6SmartAC-onlySingle</v>
      </c>
      <c r="B2269" t="s">
        <v>10</v>
      </c>
      <c r="C2269" s="35">
        <v>42256</v>
      </c>
      <c r="D2269">
        <v>6</v>
      </c>
      <c r="E2269" t="s">
        <v>32</v>
      </c>
      <c r="F2269">
        <v>0.565704323394011</v>
      </c>
      <c r="G2269">
        <v>0.51826990505337456</v>
      </c>
      <c r="H2269">
        <v>19506</v>
      </c>
      <c r="I2269">
        <v>0.56661251832762416</v>
      </c>
      <c r="J2269">
        <v>0.5303548531062493</v>
      </c>
      <c r="K2269">
        <v>13082</v>
      </c>
      <c r="L2269">
        <v>-9.0819492470473051E-4</v>
      </c>
      <c r="M2269">
        <v>-0.16054233908653259</v>
      </c>
      <c r="N2269">
        <v>32588</v>
      </c>
      <c r="O2269">
        <v>5.9389667585492134E-3</v>
      </c>
      <c r="P2269">
        <v>-8.5195749998092651E-3</v>
      </c>
      <c r="Q2269">
        <v>-4.9145030789077282E-3</v>
      </c>
      <c r="R2269">
        <v>-9.0819492470473051E-4</v>
      </c>
      <c r="S2269">
        <v>3.0976382549852133E-3</v>
      </c>
      <c r="T2269">
        <v>6.7031849175691605E-3</v>
      </c>
      <c r="U2269" t="s">
        <v>102</v>
      </c>
      <c r="V2269" t="s">
        <v>84</v>
      </c>
      <c r="W2269">
        <v>65.465782165527344</v>
      </c>
    </row>
    <row r="2270" spans="1:23" x14ac:dyDescent="0.25">
      <c r="A2270" s="48" t="str">
        <f t="shared" si="35"/>
        <v>42256Greater Bay AreaN/A_7AllSingle</v>
      </c>
      <c r="B2270" t="s">
        <v>10</v>
      </c>
      <c r="C2270" s="35">
        <v>42256</v>
      </c>
      <c r="D2270">
        <v>7</v>
      </c>
      <c r="E2270" t="s">
        <v>32</v>
      </c>
      <c r="F2270">
        <v>0.65854488639300646</v>
      </c>
      <c r="G2270">
        <v>0.57209643329488458</v>
      </c>
      <c r="H2270">
        <v>19506</v>
      </c>
      <c r="I2270">
        <v>0.64894152747482636</v>
      </c>
      <c r="J2270">
        <v>0.55927186825908159</v>
      </c>
      <c r="K2270">
        <v>13082</v>
      </c>
      <c r="L2270">
        <v>9.6033588051795959E-3</v>
      </c>
      <c r="M2270">
        <v>1.458269476890564</v>
      </c>
      <c r="N2270">
        <v>32588</v>
      </c>
      <c r="O2270">
        <v>6.3787722028791904E-3</v>
      </c>
      <c r="P2270">
        <v>1.4283243799582124E-3</v>
      </c>
      <c r="Q2270">
        <v>5.300366785377264E-3</v>
      </c>
      <c r="R2270">
        <v>9.6033588051795959E-3</v>
      </c>
      <c r="S2270">
        <v>1.3905840925872326E-2</v>
      </c>
      <c r="T2270">
        <v>1.7778392881155014E-2</v>
      </c>
      <c r="U2270" t="s">
        <v>18</v>
      </c>
      <c r="V2270" t="s">
        <v>84</v>
      </c>
      <c r="W2270">
        <v>67.751197814941406</v>
      </c>
    </row>
    <row r="2271" spans="1:23" x14ac:dyDescent="0.25">
      <c r="A2271" s="48" t="str">
        <f t="shared" si="35"/>
        <v>42256Greater Bay AreaN/A_7SmartAC-onlySingle</v>
      </c>
      <c r="B2271" t="s">
        <v>10</v>
      </c>
      <c r="C2271" s="35">
        <v>42256</v>
      </c>
      <c r="D2271">
        <v>7</v>
      </c>
      <c r="E2271" t="s">
        <v>32</v>
      </c>
      <c r="F2271">
        <v>0.65854488639300646</v>
      </c>
      <c r="G2271">
        <v>0.57209643329488458</v>
      </c>
      <c r="H2271">
        <v>19506</v>
      </c>
      <c r="I2271">
        <v>0.64894152747482636</v>
      </c>
      <c r="J2271">
        <v>0.55927186825908159</v>
      </c>
      <c r="K2271">
        <v>13082</v>
      </c>
      <c r="L2271">
        <v>9.6033588051795959E-3</v>
      </c>
      <c r="M2271">
        <v>1.458269476890564</v>
      </c>
      <c r="N2271">
        <v>32588</v>
      </c>
      <c r="O2271">
        <v>6.3787722028791904E-3</v>
      </c>
      <c r="P2271">
        <v>1.4283243799582124E-3</v>
      </c>
      <c r="Q2271">
        <v>5.300366785377264E-3</v>
      </c>
      <c r="R2271">
        <v>9.6033588051795959E-3</v>
      </c>
      <c r="S2271">
        <v>1.3905840925872326E-2</v>
      </c>
      <c r="T2271">
        <v>1.7778392881155014E-2</v>
      </c>
      <c r="U2271" t="s">
        <v>102</v>
      </c>
      <c r="V2271" t="s">
        <v>84</v>
      </c>
      <c r="W2271">
        <v>67.751197814941406</v>
      </c>
    </row>
    <row r="2272" spans="1:23" x14ac:dyDescent="0.25">
      <c r="A2272" s="48" t="str">
        <f t="shared" si="35"/>
        <v>42256Greater Bay AreaN/A_8AllSingle</v>
      </c>
      <c r="B2272" t="s">
        <v>10</v>
      </c>
      <c r="C2272" s="35">
        <v>42256</v>
      </c>
      <c r="D2272">
        <v>8</v>
      </c>
      <c r="E2272" t="s">
        <v>32</v>
      </c>
      <c r="F2272">
        <v>0.70784373958814328</v>
      </c>
      <c r="G2272">
        <v>0.6231028383163979</v>
      </c>
      <c r="H2272">
        <v>19506</v>
      </c>
      <c r="I2272">
        <v>0.70209210872882255</v>
      </c>
      <c r="J2272">
        <v>0.61026899308414684</v>
      </c>
      <c r="K2272">
        <v>13082</v>
      </c>
      <c r="L2272">
        <v>5.7516307570040226E-3</v>
      </c>
      <c r="M2272">
        <v>0.81255656480789185</v>
      </c>
      <c r="N2272">
        <v>32588</v>
      </c>
      <c r="O2272">
        <v>6.9550881162285805E-3</v>
      </c>
      <c r="P2272">
        <v>-3.1620101071894169E-3</v>
      </c>
      <c r="Q2272">
        <v>1.0598674416542053E-3</v>
      </c>
      <c r="R2272">
        <v>5.7516307570040226E-3</v>
      </c>
      <c r="S2272">
        <v>1.0442838072776794E-2</v>
      </c>
      <c r="T2272">
        <v>1.4665272086858749E-2</v>
      </c>
      <c r="U2272" t="s">
        <v>18</v>
      </c>
      <c r="V2272" t="s">
        <v>84</v>
      </c>
      <c r="W2272">
        <v>72.974594116210937</v>
      </c>
    </row>
    <row r="2273" spans="1:23" x14ac:dyDescent="0.25">
      <c r="A2273" s="48" t="str">
        <f t="shared" si="35"/>
        <v>42256Greater Bay AreaN/A_8SmartAC-onlySingle</v>
      </c>
      <c r="B2273" t="s">
        <v>10</v>
      </c>
      <c r="C2273" s="35">
        <v>42256</v>
      </c>
      <c r="D2273">
        <v>8</v>
      </c>
      <c r="E2273" t="s">
        <v>32</v>
      </c>
      <c r="F2273">
        <v>0.70784373958814328</v>
      </c>
      <c r="G2273">
        <v>0.6231028383163979</v>
      </c>
      <c r="H2273">
        <v>19506</v>
      </c>
      <c r="I2273">
        <v>0.70209210872882255</v>
      </c>
      <c r="J2273">
        <v>0.61026899308414684</v>
      </c>
      <c r="K2273">
        <v>13082</v>
      </c>
      <c r="L2273">
        <v>5.7516307570040226E-3</v>
      </c>
      <c r="M2273">
        <v>0.81255656480789185</v>
      </c>
      <c r="N2273">
        <v>32588</v>
      </c>
      <c r="O2273">
        <v>6.9550881162285805E-3</v>
      </c>
      <c r="P2273">
        <v>-3.1620101071894169E-3</v>
      </c>
      <c r="Q2273">
        <v>1.0598674416542053E-3</v>
      </c>
      <c r="R2273">
        <v>5.7516307570040226E-3</v>
      </c>
      <c r="S2273">
        <v>1.0442838072776794E-2</v>
      </c>
      <c r="T2273">
        <v>1.4665272086858749E-2</v>
      </c>
      <c r="U2273" t="s">
        <v>102</v>
      </c>
      <c r="V2273" t="s">
        <v>84</v>
      </c>
      <c r="W2273">
        <v>72.974594116210937</v>
      </c>
    </row>
    <row r="2274" spans="1:23" x14ac:dyDescent="0.25">
      <c r="A2274" s="48" t="str">
        <f t="shared" si="35"/>
        <v>42256Greater Bay AreaN/A_9AllSingle</v>
      </c>
      <c r="B2274" t="s">
        <v>10</v>
      </c>
      <c r="C2274" s="35">
        <v>42256</v>
      </c>
      <c r="D2274">
        <v>9</v>
      </c>
      <c r="E2274" t="s">
        <v>32</v>
      </c>
      <c r="F2274">
        <v>0.64072362603519761</v>
      </c>
      <c r="G2274">
        <v>0.70750473840916317</v>
      </c>
      <c r="H2274">
        <v>19506</v>
      </c>
      <c r="I2274">
        <v>0.63531053197611798</v>
      </c>
      <c r="J2274">
        <v>0.69947408590598115</v>
      </c>
      <c r="K2274">
        <v>13082</v>
      </c>
      <c r="L2274">
        <v>5.4130940698087215E-3</v>
      </c>
      <c r="M2274">
        <v>0.84484070539474487</v>
      </c>
      <c r="N2274">
        <v>32588</v>
      </c>
      <c r="O2274">
        <v>7.9411454498767853E-3</v>
      </c>
      <c r="P2274">
        <v>-4.7642779536545277E-3</v>
      </c>
      <c r="Q2274">
        <v>5.6156171922339126E-5</v>
      </c>
      <c r="R2274">
        <v>5.4130940698087215E-3</v>
      </c>
      <c r="S2274">
        <v>1.0769397020339966E-2</v>
      </c>
      <c r="T2274">
        <v>1.5590465627610683E-2</v>
      </c>
      <c r="U2274" t="s">
        <v>18</v>
      </c>
      <c r="V2274" t="s">
        <v>84</v>
      </c>
      <c r="W2274">
        <v>79.781364440917969</v>
      </c>
    </row>
    <row r="2275" spans="1:23" x14ac:dyDescent="0.25">
      <c r="A2275" s="48" t="str">
        <f t="shared" si="35"/>
        <v>42256Greater Bay AreaN/A_9SmartAC-onlySingle</v>
      </c>
      <c r="B2275" t="s">
        <v>10</v>
      </c>
      <c r="C2275" s="35">
        <v>42256</v>
      </c>
      <c r="D2275">
        <v>9</v>
      </c>
      <c r="E2275" t="s">
        <v>32</v>
      </c>
      <c r="F2275">
        <v>0.64072362603519761</v>
      </c>
      <c r="G2275">
        <v>0.70750473840916317</v>
      </c>
      <c r="H2275">
        <v>19506</v>
      </c>
      <c r="I2275">
        <v>0.63531053197611798</v>
      </c>
      <c r="J2275">
        <v>0.69947408590598115</v>
      </c>
      <c r="K2275">
        <v>13082</v>
      </c>
      <c r="L2275">
        <v>5.4130940698087215E-3</v>
      </c>
      <c r="M2275">
        <v>0.84484070539474487</v>
      </c>
      <c r="N2275">
        <v>32588</v>
      </c>
      <c r="O2275">
        <v>7.9411454498767853E-3</v>
      </c>
      <c r="P2275">
        <v>-4.7642779536545277E-3</v>
      </c>
      <c r="Q2275">
        <v>5.6156171922339126E-5</v>
      </c>
      <c r="R2275">
        <v>5.4130940698087215E-3</v>
      </c>
      <c r="S2275">
        <v>1.0769397020339966E-2</v>
      </c>
      <c r="T2275">
        <v>1.5590465627610683E-2</v>
      </c>
      <c r="U2275" t="s">
        <v>102</v>
      </c>
      <c r="V2275" t="s">
        <v>84</v>
      </c>
      <c r="W2275">
        <v>79.781364440917969</v>
      </c>
    </row>
    <row r="2276" spans="1:23" x14ac:dyDescent="0.25">
      <c r="A2276" s="48" t="str">
        <f t="shared" si="35"/>
        <v>42256Greater Bay AreaN/A_10AllSingle</v>
      </c>
      <c r="B2276" t="s">
        <v>10</v>
      </c>
      <c r="C2276" s="35">
        <v>42256</v>
      </c>
      <c r="D2276">
        <v>10</v>
      </c>
      <c r="E2276" t="s">
        <v>32</v>
      </c>
      <c r="F2276">
        <v>0.59565258261320064</v>
      </c>
      <c r="G2276">
        <v>0.89393462782702926</v>
      </c>
      <c r="H2276">
        <v>19506</v>
      </c>
      <c r="I2276">
        <v>0.59535376847053822</v>
      </c>
      <c r="J2276">
        <v>0.8922322081683941</v>
      </c>
      <c r="K2276">
        <v>13082</v>
      </c>
      <c r="L2276">
        <v>2.9881414957344532E-4</v>
      </c>
      <c r="M2276">
        <v>5.0165843218564987E-2</v>
      </c>
      <c r="N2276">
        <v>32588</v>
      </c>
      <c r="O2276">
        <v>1.0090629570186138E-2</v>
      </c>
      <c r="P2276">
        <v>-1.2633336707949638E-2</v>
      </c>
      <c r="Q2276">
        <v>-6.5081226639449596E-3</v>
      </c>
      <c r="R2276">
        <v>2.9881414957344532E-4</v>
      </c>
      <c r="S2276">
        <v>7.104943972080946E-3</v>
      </c>
      <c r="T2276">
        <v>1.3230964541435242E-2</v>
      </c>
      <c r="U2276" t="s">
        <v>18</v>
      </c>
      <c r="V2276" t="s">
        <v>84</v>
      </c>
      <c r="W2276">
        <v>85.613937377929688</v>
      </c>
    </row>
    <row r="2277" spans="1:23" x14ac:dyDescent="0.25">
      <c r="A2277" s="48" t="str">
        <f t="shared" si="35"/>
        <v>42256Greater Bay AreaN/A_10SmartAC-onlySingle</v>
      </c>
      <c r="B2277" t="s">
        <v>10</v>
      </c>
      <c r="C2277" s="35">
        <v>42256</v>
      </c>
      <c r="D2277">
        <v>10</v>
      </c>
      <c r="E2277" t="s">
        <v>32</v>
      </c>
      <c r="F2277">
        <v>0.59565258261320064</v>
      </c>
      <c r="G2277">
        <v>0.89393462782702926</v>
      </c>
      <c r="H2277">
        <v>19506</v>
      </c>
      <c r="I2277">
        <v>0.59535376847053822</v>
      </c>
      <c r="J2277">
        <v>0.8922322081683941</v>
      </c>
      <c r="K2277">
        <v>13082</v>
      </c>
      <c r="L2277">
        <v>2.9881414957344532E-4</v>
      </c>
      <c r="M2277">
        <v>5.0165843218564987E-2</v>
      </c>
      <c r="N2277">
        <v>32588</v>
      </c>
      <c r="O2277">
        <v>1.0090629570186138E-2</v>
      </c>
      <c r="P2277">
        <v>-1.2633336707949638E-2</v>
      </c>
      <c r="Q2277">
        <v>-6.5081226639449596E-3</v>
      </c>
      <c r="R2277">
        <v>2.9881414957344532E-4</v>
      </c>
      <c r="S2277">
        <v>7.104943972080946E-3</v>
      </c>
      <c r="T2277">
        <v>1.3230964541435242E-2</v>
      </c>
      <c r="U2277" t="s">
        <v>102</v>
      </c>
      <c r="V2277" t="s">
        <v>84</v>
      </c>
      <c r="W2277">
        <v>85.613937377929688</v>
      </c>
    </row>
    <row r="2278" spans="1:23" x14ac:dyDescent="0.25">
      <c r="A2278" s="48" t="str">
        <f t="shared" si="35"/>
        <v>42256Greater Bay AreaN/A_11AllSingle</v>
      </c>
      <c r="B2278" t="s">
        <v>10</v>
      </c>
      <c r="C2278" s="35">
        <v>42256</v>
      </c>
      <c r="D2278">
        <v>11</v>
      </c>
      <c r="E2278" t="s">
        <v>32</v>
      </c>
      <c r="F2278">
        <v>0.6068223347705225</v>
      </c>
      <c r="G2278">
        <v>1.118810181558326</v>
      </c>
      <c r="H2278">
        <v>19506</v>
      </c>
      <c r="I2278">
        <v>0.60706395426075777</v>
      </c>
      <c r="J2278">
        <v>1.121434749890343</v>
      </c>
      <c r="K2278">
        <v>13082</v>
      </c>
      <c r="L2278">
        <v>-2.4161949113477021E-4</v>
      </c>
      <c r="M2278">
        <v>-3.9817173033952713E-2</v>
      </c>
      <c r="N2278">
        <v>32588</v>
      </c>
      <c r="O2278">
        <v>1.2661167420446873E-2</v>
      </c>
      <c r="P2278">
        <v>-1.6468171030282974E-2</v>
      </c>
      <c r="Q2278">
        <v>-8.7825898081064224E-3</v>
      </c>
      <c r="R2278">
        <v>-2.4161949113477021E-4</v>
      </c>
      <c r="S2278">
        <v>8.2983383908867836E-3</v>
      </c>
      <c r="T2278">
        <v>1.5984931960701942E-2</v>
      </c>
      <c r="U2278" t="s">
        <v>18</v>
      </c>
      <c r="V2278" t="s">
        <v>84</v>
      </c>
      <c r="W2278">
        <v>89.447341918945313</v>
      </c>
    </row>
    <row r="2279" spans="1:23" x14ac:dyDescent="0.25">
      <c r="A2279" s="48" t="str">
        <f t="shared" si="35"/>
        <v>42256Greater Bay AreaN/A_11SmartAC-onlySingle</v>
      </c>
      <c r="B2279" t="s">
        <v>10</v>
      </c>
      <c r="C2279" s="35">
        <v>42256</v>
      </c>
      <c r="D2279">
        <v>11</v>
      </c>
      <c r="E2279" t="s">
        <v>32</v>
      </c>
      <c r="F2279">
        <v>0.6068223347705225</v>
      </c>
      <c r="G2279">
        <v>1.118810181558326</v>
      </c>
      <c r="H2279">
        <v>19506</v>
      </c>
      <c r="I2279">
        <v>0.60706395426075777</v>
      </c>
      <c r="J2279">
        <v>1.121434749890343</v>
      </c>
      <c r="K2279">
        <v>13082</v>
      </c>
      <c r="L2279">
        <v>-2.4161949113477021E-4</v>
      </c>
      <c r="M2279">
        <v>-3.9817173033952713E-2</v>
      </c>
      <c r="N2279">
        <v>32588</v>
      </c>
      <c r="O2279">
        <v>1.2661167420446873E-2</v>
      </c>
      <c r="P2279">
        <v>-1.6468171030282974E-2</v>
      </c>
      <c r="Q2279">
        <v>-8.7825898081064224E-3</v>
      </c>
      <c r="R2279">
        <v>-2.4161949113477021E-4</v>
      </c>
      <c r="S2279">
        <v>8.2983383908867836E-3</v>
      </c>
      <c r="T2279">
        <v>1.5984931960701942E-2</v>
      </c>
      <c r="U2279" t="s">
        <v>102</v>
      </c>
      <c r="V2279" t="s">
        <v>84</v>
      </c>
      <c r="W2279">
        <v>89.447341918945313</v>
      </c>
    </row>
    <row r="2280" spans="1:23" x14ac:dyDescent="0.25">
      <c r="A2280" s="48" t="str">
        <f t="shared" si="35"/>
        <v>42256Greater Bay AreaN/A_12AllSingle</v>
      </c>
      <c r="B2280" t="s">
        <v>10</v>
      </c>
      <c r="C2280" s="35">
        <v>42256</v>
      </c>
      <c r="D2280">
        <v>12</v>
      </c>
      <c r="E2280" t="s">
        <v>32</v>
      </c>
      <c r="F2280">
        <v>0.70145692148470562</v>
      </c>
      <c r="G2280">
        <v>1.3402586423951823</v>
      </c>
      <c r="H2280">
        <v>19506</v>
      </c>
      <c r="I2280">
        <v>0.70123933326148502</v>
      </c>
      <c r="J2280">
        <v>1.3367702340975254</v>
      </c>
      <c r="K2280">
        <v>13082</v>
      </c>
      <c r="L2280">
        <v>2.1758822549600154E-4</v>
      </c>
      <c r="M2280">
        <v>3.1019469723105431E-2</v>
      </c>
      <c r="N2280">
        <v>32588</v>
      </c>
      <c r="O2280">
        <v>1.5122357755899429E-2</v>
      </c>
      <c r="P2280">
        <v>-1.9163224846124649E-2</v>
      </c>
      <c r="Q2280">
        <v>-9.9836522713303566E-3</v>
      </c>
      <c r="R2280">
        <v>2.1758822549600154E-4</v>
      </c>
      <c r="S2280">
        <v>1.0417618788778782E-2</v>
      </c>
      <c r="T2280">
        <v>1.9598402082920074E-2</v>
      </c>
      <c r="U2280" t="s">
        <v>18</v>
      </c>
      <c r="V2280" t="s">
        <v>84</v>
      </c>
      <c r="W2280">
        <v>93.226585388183594</v>
      </c>
    </row>
    <row r="2281" spans="1:23" x14ac:dyDescent="0.25">
      <c r="A2281" s="48" t="str">
        <f t="shared" si="35"/>
        <v>42256Greater Bay AreaN/A_12SmartAC-onlySingle</v>
      </c>
      <c r="B2281" t="s">
        <v>10</v>
      </c>
      <c r="C2281" s="35">
        <v>42256</v>
      </c>
      <c r="D2281">
        <v>12</v>
      </c>
      <c r="E2281" t="s">
        <v>32</v>
      </c>
      <c r="F2281">
        <v>0.70145692148470562</v>
      </c>
      <c r="G2281">
        <v>1.3402586423951823</v>
      </c>
      <c r="H2281">
        <v>19506</v>
      </c>
      <c r="I2281">
        <v>0.70123933326148502</v>
      </c>
      <c r="J2281">
        <v>1.3367702340975254</v>
      </c>
      <c r="K2281">
        <v>13082</v>
      </c>
      <c r="L2281">
        <v>2.1758822549600154E-4</v>
      </c>
      <c r="M2281">
        <v>3.1019469723105431E-2</v>
      </c>
      <c r="N2281">
        <v>32588</v>
      </c>
      <c r="O2281">
        <v>1.5122357755899429E-2</v>
      </c>
      <c r="P2281">
        <v>-1.9163224846124649E-2</v>
      </c>
      <c r="Q2281">
        <v>-9.9836522713303566E-3</v>
      </c>
      <c r="R2281">
        <v>2.1758822549600154E-4</v>
      </c>
      <c r="S2281">
        <v>1.0417618788778782E-2</v>
      </c>
      <c r="T2281">
        <v>1.9598402082920074E-2</v>
      </c>
      <c r="U2281" t="s">
        <v>102</v>
      </c>
      <c r="V2281" t="s">
        <v>84</v>
      </c>
      <c r="W2281">
        <v>93.226585388183594</v>
      </c>
    </row>
    <row r="2282" spans="1:23" x14ac:dyDescent="0.25">
      <c r="A2282" s="48" t="str">
        <f t="shared" si="35"/>
        <v>42256Greater Bay AreaN/A_13AllSingle</v>
      </c>
      <c r="B2282" t="s">
        <v>10</v>
      </c>
      <c r="C2282" s="35">
        <v>42256</v>
      </c>
      <c r="D2282">
        <v>13</v>
      </c>
      <c r="E2282" t="s">
        <v>32</v>
      </c>
      <c r="F2282">
        <v>0.91096632243004438</v>
      </c>
      <c r="G2282">
        <v>1.5602426962556739</v>
      </c>
      <c r="H2282">
        <v>19506</v>
      </c>
      <c r="I2282">
        <v>0.90188400184625594</v>
      </c>
      <c r="J2282">
        <v>1.5524725301055027</v>
      </c>
      <c r="K2282">
        <v>13082</v>
      </c>
      <c r="L2282">
        <v>9.0823201462626457E-3</v>
      </c>
      <c r="M2282">
        <v>0.99699848890304565</v>
      </c>
      <c r="N2282">
        <v>32588</v>
      </c>
      <c r="O2282">
        <v>1.7579423263669014E-2</v>
      </c>
      <c r="P2282">
        <v>-1.3447469100356102E-2</v>
      </c>
      <c r="Q2282">
        <v>-2.7764071710407734E-3</v>
      </c>
      <c r="R2282">
        <v>9.0823201462626457E-3</v>
      </c>
      <c r="S2282">
        <v>2.0939640700817108E-2</v>
      </c>
      <c r="T2282">
        <v>3.1612109392881393E-2</v>
      </c>
      <c r="U2282" t="s">
        <v>18</v>
      </c>
      <c r="V2282" t="s">
        <v>84</v>
      </c>
      <c r="W2282">
        <v>96.7828369140625</v>
      </c>
    </row>
    <row r="2283" spans="1:23" x14ac:dyDescent="0.25">
      <c r="A2283" s="48" t="str">
        <f t="shared" si="35"/>
        <v>42256Greater Bay AreaN/A_13SmartAC-onlySingle</v>
      </c>
      <c r="B2283" t="s">
        <v>10</v>
      </c>
      <c r="C2283" s="35">
        <v>42256</v>
      </c>
      <c r="D2283">
        <v>13</v>
      </c>
      <c r="E2283" t="s">
        <v>32</v>
      </c>
      <c r="F2283">
        <v>0.91096632243004438</v>
      </c>
      <c r="G2283">
        <v>1.5602426962556739</v>
      </c>
      <c r="H2283">
        <v>19506</v>
      </c>
      <c r="I2283">
        <v>0.90188400184625594</v>
      </c>
      <c r="J2283">
        <v>1.5524725301055027</v>
      </c>
      <c r="K2283">
        <v>13082</v>
      </c>
      <c r="L2283">
        <v>9.0823201462626457E-3</v>
      </c>
      <c r="M2283">
        <v>0.99699848890304565</v>
      </c>
      <c r="N2283">
        <v>32588</v>
      </c>
      <c r="O2283">
        <v>1.7579423263669014E-2</v>
      </c>
      <c r="P2283">
        <v>-1.3447469100356102E-2</v>
      </c>
      <c r="Q2283">
        <v>-2.7764071710407734E-3</v>
      </c>
      <c r="R2283">
        <v>9.0823201462626457E-3</v>
      </c>
      <c r="S2283">
        <v>2.0939640700817108E-2</v>
      </c>
      <c r="T2283">
        <v>3.1612109392881393E-2</v>
      </c>
      <c r="U2283" t="s">
        <v>102</v>
      </c>
      <c r="V2283" t="s">
        <v>84</v>
      </c>
      <c r="W2283">
        <v>96.7828369140625</v>
      </c>
    </row>
    <row r="2284" spans="1:23" x14ac:dyDescent="0.25">
      <c r="A2284" s="48" t="str">
        <f t="shared" si="35"/>
        <v>42256Greater Bay AreaN/A_14AllSingle</v>
      </c>
      <c r="B2284" t="s">
        <v>10</v>
      </c>
      <c r="C2284" s="35">
        <v>42256</v>
      </c>
      <c r="D2284">
        <v>14</v>
      </c>
      <c r="E2284" t="s">
        <v>32</v>
      </c>
      <c r="F2284">
        <v>1.2140688274440923</v>
      </c>
      <c r="G2284">
        <v>1.7626078936692704</v>
      </c>
      <c r="H2284">
        <v>19506</v>
      </c>
      <c r="I2284">
        <v>1.2012885751164637</v>
      </c>
      <c r="J2284">
        <v>1.7617611642830435</v>
      </c>
      <c r="K2284">
        <v>13082</v>
      </c>
      <c r="L2284">
        <v>1.2780251912772655E-2</v>
      </c>
      <c r="M2284">
        <v>1.0526794195175171</v>
      </c>
      <c r="N2284">
        <v>32588</v>
      </c>
      <c r="O2284">
        <v>1.99130829423666E-2</v>
      </c>
      <c r="P2284">
        <v>-1.2740354984998703E-2</v>
      </c>
      <c r="Q2284">
        <v>-6.5271556377410889E-4</v>
      </c>
      <c r="R2284">
        <v>1.2780251912772655E-2</v>
      </c>
      <c r="S2284">
        <v>2.6211626827716827E-2</v>
      </c>
      <c r="T2284">
        <v>3.8300860673189163E-2</v>
      </c>
      <c r="U2284" t="s">
        <v>18</v>
      </c>
      <c r="V2284" t="s">
        <v>84</v>
      </c>
      <c r="W2284">
        <v>98.777435302734375</v>
      </c>
    </row>
    <row r="2285" spans="1:23" x14ac:dyDescent="0.25">
      <c r="A2285" s="48" t="str">
        <f t="shared" si="35"/>
        <v>42256Greater Bay AreaN/A_14SmartAC-onlySingle</v>
      </c>
      <c r="B2285" t="s">
        <v>10</v>
      </c>
      <c r="C2285" s="35">
        <v>42256</v>
      </c>
      <c r="D2285">
        <v>14</v>
      </c>
      <c r="E2285" t="s">
        <v>32</v>
      </c>
      <c r="F2285">
        <v>1.2140688274440923</v>
      </c>
      <c r="G2285">
        <v>1.7626078936692704</v>
      </c>
      <c r="H2285">
        <v>19506</v>
      </c>
      <c r="I2285">
        <v>1.2012885751164637</v>
      </c>
      <c r="J2285">
        <v>1.7617611642830435</v>
      </c>
      <c r="K2285">
        <v>13082</v>
      </c>
      <c r="L2285">
        <v>1.2780251912772655E-2</v>
      </c>
      <c r="M2285">
        <v>1.0526794195175171</v>
      </c>
      <c r="N2285">
        <v>32588</v>
      </c>
      <c r="O2285">
        <v>1.99130829423666E-2</v>
      </c>
      <c r="P2285">
        <v>-1.2740354984998703E-2</v>
      </c>
      <c r="Q2285">
        <v>-6.5271556377410889E-4</v>
      </c>
      <c r="R2285">
        <v>1.2780251912772655E-2</v>
      </c>
      <c r="S2285">
        <v>2.6211626827716827E-2</v>
      </c>
      <c r="T2285">
        <v>3.8300860673189163E-2</v>
      </c>
      <c r="U2285" t="s">
        <v>102</v>
      </c>
      <c r="V2285" t="s">
        <v>84</v>
      </c>
      <c r="W2285">
        <v>98.777435302734375</v>
      </c>
    </row>
    <row r="2286" spans="1:23" x14ac:dyDescent="0.25">
      <c r="A2286" s="48" t="str">
        <f t="shared" si="35"/>
        <v>42256Greater Bay AreaN/A_15AllSingle</v>
      </c>
      <c r="B2286" t="s">
        <v>10</v>
      </c>
      <c r="C2286" s="35">
        <v>42256</v>
      </c>
      <c r="D2286">
        <v>15</v>
      </c>
      <c r="E2286" t="s">
        <v>32</v>
      </c>
      <c r="F2286">
        <v>1.5895722364130056</v>
      </c>
      <c r="G2286">
        <v>1.9324866415134518</v>
      </c>
      <c r="H2286">
        <v>19506</v>
      </c>
      <c r="I2286">
        <v>1.5842928401520036</v>
      </c>
      <c r="J2286">
        <v>1.9237491484918761</v>
      </c>
      <c r="K2286">
        <v>13082</v>
      </c>
      <c r="L2286">
        <v>5.2793961949646473E-3</v>
      </c>
      <c r="M2286">
        <v>0.33212685585021973</v>
      </c>
      <c r="N2286">
        <v>32588</v>
      </c>
      <c r="O2286">
        <v>2.1779520437121391E-2</v>
      </c>
      <c r="P2286">
        <v>-2.2633237764239311E-2</v>
      </c>
      <c r="Q2286">
        <v>-9.4126323238015175E-3</v>
      </c>
      <c r="R2286">
        <v>5.2793961949646473E-3</v>
      </c>
      <c r="S2286">
        <v>1.9969683140516281E-2</v>
      </c>
      <c r="T2286">
        <v>3.319203108549118E-2</v>
      </c>
      <c r="U2286" t="s">
        <v>18</v>
      </c>
      <c r="V2286" t="s">
        <v>84</v>
      </c>
      <c r="W2286">
        <v>99.669418334960938</v>
      </c>
    </row>
    <row r="2287" spans="1:23" x14ac:dyDescent="0.25">
      <c r="A2287" s="48" t="str">
        <f t="shared" si="35"/>
        <v>42256Greater Bay AreaN/A_15SmartAC-onlySingle</v>
      </c>
      <c r="B2287" t="s">
        <v>10</v>
      </c>
      <c r="C2287" s="35">
        <v>42256</v>
      </c>
      <c r="D2287">
        <v>15</v>
      </c>
      <c r="E2287" t="s">
        <v>32</v>
      </c>
      <c r="F2287">
        <v>1.5895722364130056</v>
      </c>
      <c r="G2287">
        <v>1.9324866415134518</v>
      </c>
      <c r="H2287">
        <v>19506</v>
      </c>
      <c r="I2287">
        <v>1.5842928401520036</v>
      </c>
      <c r="J2287">
        <v>1.9237491484918761</v>
      </c>
      <c r="K2287">
        <v>13082</v>
      </c>
      <c r="L2287">
        <v>5.2793961949646473E-3</v>
      </c>
      <c r="M2287">
        <v>0.33212685585021973</v>
      </c>
      <c r="N2287">
        <v>32588</v>
      </c>
      <c r="O2287">
        <v>2.1779520437121391E-2</v>
      </c>
      <c r="P2287">
        <v>-2.2633237764239311E-2</v>
      </c>
      <c r="Q2287">
        <v>-9.4126323238015175E-3</v>
      </c>
      <c r="R2287">
        <v>5.2793961949646473E-3</v>
      </c>
      <c r="S2287">
        <v>1.9969683140516281E-2</v>
      </c>
      <c r="T2287">
        <v>3.319203108549118E-2</v>
      </c>
      <c r="U2287" t="s">
        <v>102</v>
      </c>
      <c r="V2287" t="s">
        <v>84</v>
      </c>
      <c r="W2287">
        <v>99.669418334960938</v>
      </c>
    </row>
    <row r="2288" spans="1:23" x14ac:dyDescent="0.25">
      <c r="A2288" s="48" t="str">
        <f t="shared" si="35"/>
        <v>42256Greater Bay AreaN/A_16AllSingle</v>
      </c>
      <c r="B2288" t="s">
        <v>10</v>
      </c>
      <c r="C2288" s="35">
        <v>42256</v>
      </c>
      <c r="D2288">
        <v>16</v>
      </c>
      <c r="E2288" t="s">
        <v>32</v>
      </c>
      <c r="F2288">
        <v>2.0383770354191881</v>
      </c>
      <c r="G2288">
        <v>2.0528465954112969</v>
      </c>
      <c r="H2288">
        <v>19506</v>
      </c>
      <c r="I2288">
        <v>1.8736995997094963</v>
      </c>
      <c r="J2288">
        <v>1.9231396759809538</v>
      </c>
      <c r="K2288">
        <v>13082</v>
      </c>
      <c r="L2288">
        <v>0.16467744112014771</v>
      </c>
      <c r="M2288">
        <v>8.0788507461547852</v>
      </c>
      <c r="N2288">
        <v>32588</v>
      </c>
      <c r="O2288">
        <v>2.2332921624183655E-2</v>
      </c>
      <c r="P2288">
        <v>0.13605557382106781</v>
      </c>
      <c r="Q2288">
        <v>0.14961209893226624</v>
      </c>
      <c r="R2288">
        <v>0.16467744112014771</v>
      </c>
      <c r="S2288">
        <v>0.17974099516868591</v>
      </c>
      <c r="T2288">
        <v>0.1932993084192276</v>
      </c>
      <c r="U2288" t="s">
        <v>18</v>
      </c>
      <c r="V2288" t="s">
        <v>84</v>
      </c>
      <c r="W2288">
        <v>100.24816131591797</v>
      </c>
    </row>
    <row r="2289" spans="1:23" x14ac:dyDescent="0.25">
      <c r="A2289" s="48" t="str">
        <f t="shared" si="35"/>
        <v>42256Greater Bay AreaN/A_16SmartAC-onlySingle</v>
      </c>
      <c r="B2289" t="s">
        <v>10</v>
      </c>
      <c r="C2289" s="35">
        <v>42256</v>
      </c>
      <c r="D2289">
        <v>16</v>
      </c>
      <c r="E2289" t="s">
        <v>32</v>
      </c>
      <c r="F2289">
        <v>2.0383770354191881</v>
      </c>
      <c r="G2289">
        <v>2.0528465954112969</v>
      </c>
      <c r="H2289">
        <v>19506</v>
      </c>
      <c r="I2289">
        <v>1.8736995997094963</v>
      </c>
      <c r="J2289">
        <v>1.9231396759809538</v>
      </c>
      <c r="K2289">
        <v>13082</v>
      </c>
      <c r="L2289">
        <v>0.16467744112014771</v>
      </c>
      <c r="M2289">
        <v>8.0788507461547852</v>
      </c>
      <c r="N2289">
        <v>32588</v>
      </c>
      <c r="O2289">
        <v>2.2332921624183655E-2</v>
      </c>
      <c r="P2289">
        <v>0.13605557382106781</v>
      </c>
      <c r="Q2289">
        <v>0.14961209893226624</v>
      </c>
      <c r="R2289">
        <v>0.16467744112014771</v>
      </c>
      <c r="S2289">
        <v>0.17974099516868591</v>
      </c>
      <c r="T2289">
        <v>0.1932993084192276</v>
      </c>
      <c r="U2289" t="s">
        <v>102</v>
      </c>
      <c r="V2289" t="s">
        <v>84</v>
      </c>
      <c r="W2289">
        <v>100.24816131591797</v>
      </c>
    </row>
    <row r="2290" spans="1:23" x14ac:dyDescent="0.25">
      <c r="A2290" s="48" t="str">
        <f t="shared" si="35"/>
        <v>42256Greater Bay AreaN/A_17AllSingle</v>
      </c>
      <c r="B2290" t="s">
        <v>10</v>
      </c>
      <c r="C2290" s="35">
        <v>42256</v>
      </c>
      <c r="D2290">
        <v>17</v>
      </c>
      <c r="E2290" t="s">
        <v>32</v>
      </c>
      <c r="F2290">
        <v>2.4308436774623976</v>
      </c>
      <c r="G2290">
        <v>2.1061462375731801</v>
      </c>
      <c r="H2290">
        <v>19506</v>
      </c>
      <c r="I2290">
        <v>1.850556309288967</v>
      </c>
      <c r="J2290">
        <v>1.6579627954656826</v>
      </c>
      <c r="K2290">
        <v>13082</v>
      </c>
      <c r="L2290">
        <v>0.5802873969078064</v>
      </c>
      <c r="M2290">
        <v>23.871850967407227</v>
      </c>
      <c r="N2290">
        <v>32588</v>
      </c>
      <c r="O2290">
        <v>2.0917301997542381E-2</v>
      </c>
      <c r="P2290">
        <v>0.55347979068756104</v>
      </c>
      <c r="Q2290">
        <v>0.56617701053619385</v>
      </c>
      <c r="R2290">
        <v>0.5802873969078064</v>
      </c>
      <c r="S2290">
        <v>0.59439611434936523</v>
      </c>
      <c r="T2290">
        <v>0.60709500312805176</v>
      </c>
      <c r="U2290" t="s">
        <v>18</v>
      </c>
      <c r="V2290" t="s">
        <v>84</v>
      </c>
      <c r="W2290">
        <v>98.414382934570313</v>
      </c>
    </row>
    <row r="2291" spans="1:23" x14ac:dyDescent="0.25">
      <c r="A2291" s="48" t="str">
        <f t="shared" si="35"/>
        <v>42256Greater Bay AreaN/A_17SmartAC-onlySingle</v>
      </c>
      <c r="B2291" t="s">
        <v>10</v>
      </c>
      <c r="C2291" s="35">
        <v>42256</v>
      </c>
      <c r="D2291">
        <v>17</v>
      </c>
      <c r="E2291" t="s">
        <v>32</v>
      </c>
      <c r="F2291">
        <v>2.4308436774623976</v>
      </c>
      <c r="G2291">
        <v>2.1061462375731801</v>
      </c>
      <c r="H2291">
        <v>19506</v>
      </c>
      <c r="I2291">
        <v>1.850556309288967</v>
      </c>
      <c r="J2291">
        <v>1.6579627954656826</v>
      </c>
      <c r="K2291">
        <v>13082</v>
      </c>
      <c r="L2291">
        <v>0.5802873969078064</v>
      </c>
      <c r="M2291">
        <v>23.871850967407227</v>
      </c>
      <c r="N2291">
        <v>32588</v>
      </c>
      <c r="O2291">
        <v>2.0917301997542381E-2</v>
      </c>
      <c r="P2291">
        <v>0.55347979068756104</v>
      </c>
      <c r="Q2291">
        <v>0.56617701053619385</v>
      </c>
      <c r="R2291">
        <v>0.5802873969078064</v>
      </c>
      <c r="S2291">
        <v>0.59439611434936523</v>
      </c>
      <c r="T2291">
        <v>0.60709500312805176</v>
      </c>
      <c r="U2291" t="s">
        <v>102</v>
      </c>
      <c r="V2291" t="s">
        <v>84</v>
      </c>
      <c r="W2291">
        <v>98.414382934570313</v>
      </c>
    </row>
    <row r="2292" spans="1:23" x14ac:dyDescent="0.25">
      <c r="A2292" s="48" t="str">
        <f t="shared" si="35"/>
        <v>42256Greater Bay AreaN/A_18AllSingle</v>
      </c>
      <c r="B2292" t="s">
        <v>10</v>
      </c>
      <c r="C2292" s="35">
        <v>42256</v>
      </c>
      <c r="D2292">
        <v>18</v>
      </c>
      <c r="E2292" t="s">
        <v>32</v>
      </c>
      <c r="F2292">
        <v>2.6967395866699682</v>
      </c>
      <c r="G2292">
        <v>2.0991799384153933</v>
      </c>
      <c r="H2292">
        <v>19506</v>
      </c>
      <c r="I2292">
        <v>2.0569395871233063</v>
      </c>
      <c r="J2292">
        <v>1.6058783314957206</v>
      </c>
      <c r="K2292">
        <v>13082</v>
      </c>
      <c r="L2292">
        <v>0.63980001211166382</v>
      </c>
      <c r="M2292">
        <v>23.724945068359375</v>
      </c>
      <c r="N2292">
        <v>32588</v>
      </c>
      <c r="O2292">
        <v>2.0567864179611206E-2</v>
      </c>
      <c r="P2292">
        <v>0.61344021558761597</v>
      </c>
      <c r="Q2292">
        <v>0.62592536211013794</v>
      </c>
      <c r="R2292">
        <v>0.63980001211166382</v>
      </c>
      <c r="S2292">
        <v>0.65367305278778076</v>
      </c>
      <c r="T2292">
        <v>0.66615980863571167</v>
      </c>
      <c r="U2292" t="s">
        <v>18</v>
      </c>
      <c r="V2292" t="s">
        <v>84</v>
      </c>
      <c r="W2292">
        <v>95.866485595703125</v>
      </c>
    </row>
    <row r="2293" spans="1:23" x14ac:dyDescent="0.25">
      <c r="A2293" s="48" t="str">
        <f t="shared" si="35"/>
        <v>42256Greater Bay AreaN/A_18SmartAC-onlySingle</v>
      </c>
      <c r="B2293" t="s">
        <v>10</v>
      </c>
      <c r="C2293" s="35">
        <v>42256</v>
      </c>
      <c r="D2293">
        <v>18</v>
      </c>
      <c r="E2293" t="s">
        <v>32</v>
      </c>
      <c r="F2293">
        <v>2.6967395866699682</v>
      </c>
      <c r="G2293">
        <v>2.0991799384153933</v>
      </c>
      <c r="H2293">
        <v>19506</v>
      </c>
      <c r="I2293">
        <v>2.0569395871233063</v>
      </c>
      <c r="J2293">
        <v>1.6058783314957206</v>
      </c>
      <c r="K2293">
        <v>13082</v>
      </c>
      <c r="L2293">
        <v>0.63980001211166382</v>
      </c>
      <c r="M2293">
        <v>23.724945068359375</v>
      </c>
      <c r="N2293">
        <v>32588</v>
      </c>
      <c r="O2293">
        <v>2.0567864179611206E-2</v>
      </c>
      <c r="P2293">
        <v>0.61344021558761597</v>
      </c>
      <c r="Q2293">
        <v>0.62592536211013794</v>
      </c>
      <c r="R2293">
        <v>0.63980001211166382</v>
      </c>
      <c r="S2293">
        <v>0.65367305278778076</v>
      </c>
      <c r="T2293">
        <v>0.66615980863571167</v>
      </c>
      <c r="U2293" t="s">
        <v>102</v>
      </c>
      <c r="V2293" t="s">
        <v>84</v>
      </c>
      <c r="W2293">
        <v>95.866485595703125</v>
      </c>
    </row>
    <row r="2294" spans="1:23" x14ac:dyDescent="0.25">
      <c r="A2294" s="48" t="str">
        <f t="shared" si="35"/>
        <v>42256Greater Bay AreaN/A_19AllSingle</v>
      </c>
      <c r="B2294" t="s">
        <v>10</v>
      </c>
      <c r="C2294" s="35">
        <v>42256</v>
      </c>
      <c r="D2294">
        <v>19</v>
      </c>
      <c r="E2294" t="s">
        <v>32</v>
      </c>
      <c r="F2294">
        <v>2.7956593643297518</v>
      </c>
      <c r="G2294">
        <v>2.0461096519877398</v>
      </c>
      <c r="H2294">
        <v>19506</v>
      </c>
      <c r="I2294">
        <v>2.1928315881608196</v>
      </c>
      <c r="J2294">
        <v>1.5672267676449307</v>
      </c>
      <c r="K2294">
        <v>13082</v>
      </c>
      <c r="L2294">
        <v>0.60282778739929199</v>
      </c>
      <c r="M2294">
        <v>21.562990188598633</v>
      </c>
      <c r="N2294">
        <v>32588</v>
      </c>
      <c r="O2294">
        <v>2.0059505477547646E-2</v>
      </c>
      <c r="P2294">
        <v>0.57711952924728394</v>
      </c>
      <c r="Q2294">
        <v>0.58929604291915894</v>
      </c>
      <c r="R2294">
        <v>0.60282778739929199</v>
      </c>
      <c r="S2294">
        <v>0.61635792255401611</v>
      </c>
      <c r="T2294">
        <v>0.62853604555130005</v>
      </c>
      <c r="U2294" t="s">
        <v>18</v>
      </c>
      <c r="V2294" t="s">
        <v>84</v>
      </c>
      <c r="W2294">
        <v>89.615562438964844</v>
      </c>
    </row>
    <row r="2295" spans="1:23" x14ac:dyDescent="0.25">
      <c r="A2295" s="48" t="str">
        <f t="shared" si="35"/>
        <v>42256Greater Bay AreaN/A_19SmartAC-onlySingle</v>
      </c>
      <c r="B2295" t="s">
        <v>10</v>
      </c>
      <c r="C2295" s="35">
        <v>42256</v>
      </c>
      <c r="D2295">
        <v>19</v>
      </c>
      <c r="E2295" t="s">
        <v>32</v>
      </c>
      <c r="F2295">
        <v>2.7956593643297518</v>
      </c>
      <c r="G2295">
        <v>2.0461096519877398</v>
      </c>
      <c r="H2295">
        <v>19506</v>
      </c>
      <c r="I2295">
        <v>2.1928315881608196</v>
      </c>
      <c r="J2295">
        <v>1.5672267676449307</v>
      </c>
      <c r="K2295">
        <v>13082</v>
      </c>
      <c r="L2295">
        <v>0.60282778739929199</v>
      </c>
      <c r="M2295">
        <v>21.562990188598633</v>
      </c>
      <c r="N2295">
        <v>32588</v>
      </c>
      <c r="O2295">
        <v>2.0059505477547646E-2</v>
      </c>
      <c r="P2295">
        <v>0.57711952924728394</v>
      </c>
      <c r="Q2295">
        <v>0.58929604291915894</v>
      </c>
      <c r="R2295">
        <v>0.60282778739929199</v>
      </c>
      <c r="S2295">
        <v>0.61635792255401611</v>
      </c>
      <c r="T2295">
        <v>0.62853604555130005</v>
      </c>
      <c r="U2295" t="s">
        <v>102</v>
      </c>
      <c r="V2295" t="s">
        <v>84</v>
      </c>
      <c r="W2295">
        <v>89.615562438964844</v>
      </c>
    </row>
    <row r="2296" spans="1:23" x14ac:dyDescent="0.25">
      <c r="A2296" s="48" t="str">
        <f t="shared" si="35"/>
        <v>42256Greater Bay AreaN/A_20AllSingle</v>
      </c>
      <c r="B2296" t="s">
        <v>10</v>
      </c>
      <c r="C2296" s="35">
        <v>42256</v>
      </c>
      <c r="D2296">
        <v>20</v>
      </c>
      <c r="E2296" t="s">
        <v>32</v>
      </c>
      <c r="F2296">
        <v>2.6504221280227429</v>
      </c>
      <c r="G2296">
        <v>1.945260139457313</v>
      </c>
      <c r="H2296">
        <v>19506</v>
      </c>
      <c r="I2296">
        <v>2.8921784817821501</v>
      </c>
      <c r="J2296">
        <v>2.004303116643988</v>
      </c>
      <c r="K2296">
        <v>13082</v>
      </c>
      <c r="L2296">
        <v>-0.24175634980201721</v>
      </c>
      <c r="M2296">
        <v>-9.1214284896850586</v>
      </c>
      <c r="N2296">
        <v>32588</v>
      </c>
      <c r="O2296">
        <v>2.2384688258171082E-2</v>
      </c>
      <c r="P2296">
        <v>-0.27044457197189331</v>
      </c>
      <c r="Q2296">
        <v>-0.25685662031173706</v>
      </c>
      <c r="R2296">
        <v>-0.24175634980201721</v>
      </c>
      <c r="S2296">
        <v>-0.22665788233280182</v>
      </c>
      <c r="T2296">
        <v>-0.21306812763214111</v>
      </c>
      <c r="U2296" t="s">
        <v>18</v>
      </c>
      <c r="V2296" t="s">
        <v>84</v>
      </c>
      <c r="W2296">
        <v>85.355712890625</v>
      </c>
    </row>
    <row r="2297" spans="1:23" x14ac:dyDescent="0.25">
      <c r="A2297" s="48" t="str">
        <f t="shared" si="35"/>
        <v>42256Greater Bay AreaN/A_20SmartAC-onlySingle</v>
      </c>
      <c r="B2297" t="s">
        <v>10</v>
      </c>
      <c r="C2297" s="35">
        <v>42256</v>
      </c>
      <c r="D2297">
        <v>20</v>
      </c>
      <c r="E2297" t="s">
        <v>32</v>
      </c>
      <c r="F2297">
        <v>2.6504221280227429</v>
      </c>
      <c r="G2297">
        <v>1.945260139457313</v>
      </c>
      <c r="H2297">
        <v>19506</v>
      </c>
      <c r="I2297">
        <v>2.8921784817821501</v>
      </c>
      <c r="J2297">
        <v>2.004303116643988</v>
      </c>
      <c r="K2297">
        <v>13082</v>
      </c>
      <c r="L2297">
        <v>-0.24175634980201721</v>
      </c>
      <c r="M2297">
        <v>-9.1214284896850586</v>
      </c>
      <c r="N2297">
        <v>32588</v>
      </c>
      <c r="O2297">
        <v>2.2384688258171082E-2</v>
      </c>
      <c r="P2297">
        <v>-0.27044457197189331</v>
      </c>
      <c r="Q2297">
        <v>-0.25685662031173706</v>
      </c>
      <c r="R2297">
        <v>-0.24175634980201721</v>
      </c>
      <c r="S2297">
        <v>-0.22665788233280182</v>
      </c>
      <c r="T2297">
        <v>-0.21306812763214111</v>
      </c>
      <c r="U2297" t="s">
        <v>102</v>
      </c>
      <c r="V2297" t="s">
        <v>84</v>
      </c>
      <c r="W2297">
        <v>85.355712890625</v>
      </c>
    </row>
    <row r="2298" spans="1:23" x14ac:dyDescent="0.25">
      <c r="A2298" s="48" t="str">
        <f t="shared" si="35"/>
        <v>42256Greater Bay AreaN/A_21AllSingle</v>
      </c>
      <c r="B2298" t="s">
        <v>10</v>
      </c>
      <c r="C2298" s="35">
        <v>42256</v>
      </c>
      <c r="D2298">
        <v>21</v>
      </c>
      <c r="E2298" t="s">
        <v>32</v>
      </c>
      <c r="F2298">
        <v>2.4347318077998916</v>
      </c>
      <c r="G2298">
        <v>1.8294075292402343</v>
      </c>
      <c r="H2298">
        <v>19506</v>
      </c>
      <c r="I2298">
        <v>2.7339222111189989</v>
      </c>
      <c r="J2298">
        <v>1.9743095475211057</v>
      </c>
      <c r="K2298">
        <v>13082</v>
      </c>
      <c r="L2298">
        <v>-0.29919040203094482</v>
      </c>
      <c r="M2298">
        <v>-12.288434028625488</v>
      </c>
      <c r="N2298">
        <v>32588</v>
      </c>
      <c r="O2298">
        <v>2.1668719127774239E-2</v>
      </c>
      <c r="P2298">
        <v>-0.32696104049682617</v>
      </c>
      <c r="Q2298">
        <v>-0.31380769610404968</v>
      </c>
      <c r="R2298">
        <v>-0.29919040203094482</v>
      </c>
      <c r="S2298">
        <v>-0.28457483649253845</v>
      </c>
      <c r="T2298">
        <v>-0.27141976356506348</v>
      </c>
      <c r="U2298" t="s">
        <v>18</v>
      </c>
      <c r="V2298" t="s">
        <v>84</v>
      </c>
      <c r="W2298">
        <v>83.254234313964844</v>
      </c>
    </row>
    <row r="2299" spans="1:23" x14ac:dyDescent="0.25">
      <c r="A2299" s="48" t="str">
        <f t="shared" si="35"/>
        <v>42256Greater Bay AreaN/A_21SmartAC-onlySingle</v>
      </c>
      <c r="B2299" t="s">
        <v>10</v>
      </c>
      <c r="C2299" s="35">
        <v>42256</v>
      </c>
      <c r="D2299">
        <v>21</v>
      </c>
      <c r="E2299" t="s">
        <v>32</v>
      </c>
      <c r="F2299">
        <v>2.4347318077998916</v>
      </c>
      <c r="G2299">
        <v>1.8294075292402343</v>
      </c>
      <c r="H2299">
        <v>19506</v>
      </c>
      <c r="I2299">
        <v>2.7339222111189989</v>
      </c>
      <c r="J2299">
        <v>1.9743095475211057</v>
      </c>
      <c r="K2299">
        <v>13082</v>
      </c>
      <c r="L2299">
        <v>-0.29919040203094482</v>
      </c>
      <c r="M2299">
        <v>-12.288434028625488</v>
      </c>
      <c r="N2299">
        <v>32588</v>
      </c>
      <c r="O2299">
        <v>2.1668719127774239E-2</v>
      </c>
      <c r="P2299">
        <v>-0.32696104049682617</v>
      </c>
      <c r="Q2299">
        <v>-0.31380769610404968</v>
      </c>
      <c r="R2299">
        <v>-0.29919040203094482</v>
      </c>
      <c r="S2299">
        <v>-0.28457483649253845</v>
      </c>
      <c r="T2299">
        <v>-0.27141976356506348</v>
      </c>
      <c r="U2299" t="s">
        <v>102</v>
      </c>
      <c r="V2299" t="s">
        <v>84</v>
      </c>
      <c r="W2299">
        <v>83.254234313964844</v>
      </c>
    </row>
    <row r="2300" spans="1:23" x14ac:dyDescent="0.25">
      <c r="A2300" s="48" t="str">
        <f t="shared" si="35"/>
        <v>42256Greater Bay AreaN/A_22AllSingle</v>
      </c>
      <c r="B2300" t="s">
        <v>10</v>
      </c>
      <c r="C2300" s="35">
        <v>42256</v>
      </c>
      <c r="D2300">
        <v>22</v>
      </c>
      <c r="E2300" t="s">
        <v>32</v>
      </c>
      <c r="F2300">
        <v>2.0808157954320485</v>
      </c>
      <c r="G2300">
        <v>1.6487495968176797</v>
      </c>
      <c r="H2300">
        <v>19506</v>
      </c>
      <c r="I2300">
        <v>2.2774788745366963</v>
      </c>
      <c r="J2300">
        <v>1.7740584594781528</v>
      </c>
      <c r="K2300">
        <v>13082</v>
      </c>
      <c r="L2300">
        <v>-0.19666308164596558</v>
      </c>
      <c r="M2300">
        <v>-9.4512491226196289</v>
      </c>
      <c r="N2300">
        <v>32588</v>
      </c>
      <c r="O2300">
        <v>1.9492106512188911E-2</v>
      </c>
      <c r="P2300">
        <v>-0.22164416313171387</v>
      </c>
      <c r="Q2300">
        <v>-0.20981205999851227</v>
      </c>
      <c r="R2300">
        <v>-0.19666308164596558</v>
      </c>
      <c r="S2300">
        <v>-0.18351565301418304</v>
      </c>
      <c r="T2300">
        <v>-0.17168200016021729</v>
      </c>
      <c r="U2300" t="s">
        <v>18</v>
      </c>
      <c r="V2300" t="s">
        <v>84</v>
      </c>
      <c r="W2300">
        <v>79.920280456542969</v>
      </c>
    </row>
    <row r="2301" spans="1:23" x14ac:dyDescent="0.25">
      <c r="A2301" s="48" t="str">
        <f t="shared" si="35"/>
        <v>42256Greater Bay AreaN/A_22SmartAC-onlySingle</v>
      </c>
      <c r="B2301" t="s">
        <v>10</v>
      </c>
      <c r="C2301" s="35">
        <v>42256</v>
      </c>
      <c r="D2301">
        <v>22</v>
      </c>
      <c r="E2301" t="s">
        <v>32</v>
      </c>
      <c r="F2301">
        <v>2.0808157954320485</v>
      </c>
      <c r="G2301">
        <v>1.6487495968176797</v>
      </c>
      <c r="H2301">
        <v>19506</v>
      </c>
      <c r="I2301">
        <v>2.2774788745366963</v>
      </c>
      <c r="J2301">
        <v>1.7740584594781528</v>
      </c>
      <c r="K2301">
        <v>13082</v>
      </c>
      <c r="L2301">
        <v>-0.19666308164596558</v>
      </c>
      <c r="M2301">
        <v>-9.4512491226196289</v>
      </c>
      <c r="N2301">
        <v>32588</v>
      </c>
      <c r="O2301">
        <v>1.9492106512188911E-2</v>
      </c>
      <c r="P2301">
        <v>-0.22164416313171387</v>
      </c>
      <c r="Q2301">
        <v>-0.20981205999851227</v>
      </c>
      <c r="R2301">
        <v>-0.19666308164596558</v>
      </c>
      <c r="S2301">
        <v>-0.18351565301418304</v>
      </c>
      <c r="T2301">
        <v>-0.17168200016021729</v>
      </c>
      <c r="U2301" t="s">
        <v>102</v>
      </c>
      <c r="V2301" t="s">
        <v>84</v>
      </c>
      <c r="W2301">
        <v>79.920280456542969</v>
      </c>
    </row>
    <row r="2302" spans="1:23" x14ac:dyDescent="0.25">
      <c r="A2302" s="48" t="str">
        <f t="shared" si="35"/>
        <v>42256Greater Bay AreaN/A_23AllSingle</v>
      </c>
      <c r="B2302" t="s">
        <v>10</v>
      </c>
      <c r="C2302" s="35">
        <v>42256</v>
      </c>
      <c r="D2302">
        <v>23</v>
      </c>
      <c r="E2302" t="s">
        <v>32</v>
      </c>
      <c r="F2302">
        <v>1.6177768905240244</v>
      </c>
      <c r="G2302">
        <v>1.434042164705891</v>
      </c>
      <c r="H2302">
        <v>19506</v>
      </c>
      <c r="I2302">
        <v>1.7196599891401843</v>
      </c>
      <c r="J2302">
        <v>1.4976325356901479</v>
      </c>
      <c r="K2302">
        <v>13082</v>
      </c>
      <c r="L2302">
        <v>-0.10188309848308563</v>
      </c>
      <c r="M2302">
        <v>-6.297722339630127</v>
      </c>
      <c r="N2302">
        <v>32588</v>
      </c>
      <c r="O2302">
        <v>1.6639634966850281E-2</v>
      </c>
      <c r="P2302">
        <v>-0.12320845574140549</v>
      </c>
      <c r="Q2302">
        <v>-0.11310786008834839</v>
      </c>
      <c r="R2302">
        <v>-0.10188309848308563</v>
      </c>
      <c r="S2302">
        <v>-9.0659663081169128E-2</v>
      </c>
      <c r="T2302">
        <v>-8.0557741224765778E-2</v>
      </c>
      <c r="U2302" t="s">
        <v>18</v>
      </c>
      <c r="V2302" t="s">
        <v>84</v>
      </c>
      <c r="W2302">
        <v>77.731094360351563</v>
      </c>
    </row>
    <row r="2303" spans="1:23" x14ac:dyDescent="0.25">
      <c r="A2303" s="48" t="str">
        <f t="shared" si="35"/>
        <v>42256Greater Bay AreaN/A_23SmartAC-onlySingle</v>
      </c>
      <c r="B2303" t="s">
        <v>10</v>
      </c>
      <c r="C2303" s="35">
        <v>42256</v>
      </c>
      <c r="D2303">
        <v>23</v>
      </c>
      <c r="E2303" t="s">
        <v>32</v>
      </c>
      <c r="F2303">
        <v>1.6177768905240244</v>
      </c>
      <c r="G2303">
        <v>1.434042164705891</v>
      </c>
      <c r="H2303">
        <v>19506</v>
      </c>
      <c r="I2303">
        <v>1.7196599891401843</v>
      </c>
      <c r="J2303">
        <v>1.4976325356901479</v>
      </c>
      <c r="K2303">
        <v>13082</v>
      </c>
      <c r="L2303">
        <v>-0.10188309848308563</v>
      </c>
      <c r="M2303">
        <v>-6.297722339630127</v>
      </c>
      <c r="N2303">
        <v>32588</v>
      </c>
      <c r="O2303">
        <v>1.6639634966850281E-2</v>
      </c>
      <c r="P2303">
        <v>-0.12320845574140549</v>
      </c>
      <c r="Q2303">
        <v>-0.11310786008834839</v>
      </c>
      <c r="R2303">
        <v>-0.10188309848308563</v>
      </c>
      <c r="S2303">
        <v>-9.0659663081169128E-2</v>
      </c>
      <c r="T2303">
        <v>-8.0557741224765778E-2</v>
      </c>
      <c r="U2303" t="s">
        <v>102</v>
      </c>
      <c r="V2303" t="s">
        <v>84</v>
      </c>
      <c r="W2303">
        <v>77.731094360351563</v>
      </c>
    </row>
    <row r="2304" spans="1:23" x14ac:dyDescent="0.25">
      <c r="A2304" s="48" t="str">
        <f t="shared" si="35"/>
        <v>42256Greater Bay AreaN/A_24AllSingle</v>
      </c>
      <c r="B2304" t="s">
        <v>10</v>
      </c>
      <c r="C2304" s="35">
        <v>42256</v>
      </c>
      <c r="D2304">
        <v>24</v>
      </c>
      <c r="E2304" t="s">
        <v>32</v>
      </c>
      <c r="F2304">
        <v>1.2388168698831814</v>
      </c>
      <c r="G2304">
        <v>1.2643635067311092</v>
      </c>
      <c r="H2304">
        <v>19506</v>
      </c>
      <c r="I2304">
        <v>1.2869512203192439</v>
      </c>
      <c r="J2304">
        <v>1.2870025592492229</v>
      </c>
      <c r="K2304">
        <v>13082</v>
      </c>
      <c r="L2304">
        <v>-4.8134349286556244E-2</v>
      </c>
      <c r="M2304">
        <v>-3.885509729385376</v>
      </c>
      <c r="N2304">
        <v>32588</v>
      </c>
      <c r="O2304">
        <v>1.4441949315369129E-2</v>
      </c>
      <c r="P2304">
        <v>-6.664314866065979E-2</v>
      </c>
      <c r="Q2304">
        <v>-5.7876598089933395E-2</v>
      </c>
      <c r="R2304">
        <v>-4.8134349286556244E-2</v>
      </c>
      <c r="S2304">
        <v>-3.8393255323171616E-2</v>
      </c>
      <c r="T2304">
        <v>-2.9625546187162399E-2</v>
      </c>
      <c r="U2304" t="s">
        <v>18</v>
      </c>
      <c r="V2304" t="s">
        <v>84</v>
      </c>
      <c r="W2304">
        <v>75.309806823730469</v>
      </c>
    </row>
    <row r="2305" spans="1:23" x14ac:dyDescent="0.25">
      <c r="A2305" s="48" t="str">
        <f t="shared" si="35"/>
        <v>42256Greater Bay AreaN/A_24SmartAC-onlySingle</v>
      </c>
      <c r="B2305" t="s">
        <v>10</v>
      </c>
      <c r="C2305" s="35">
        <v>42256</v>
      </c>
      <c r="D2305">
        <v>24</v>
      </c>
      <c r="E2305" t="s">
        <v>32</v>
      </c>
      <c r="F2305">
        <v>1.2388168698831814</v>
      </c>
      <c r="G2305">
        <v>1.2643635067311092</v>
      </c>
      <c r="H2305">
        <v>19506</v>
      </c>
      <c r="I2305">
        <v>1.2869512203192439</v>
      </c>
      <c r="J2305">
        <v>1.2870025592492229</v>
      </c>
      <c r="K2305">
        <v>13082</v>
      </c>
      <c r="L2305">
        <v>-4.8134349286556244E-2</v>
      </c>
      <c r="M2305">
        <v>-3.885509729385376</v>
      </c>
      <c r="N2305">
        <v>32588</v>
      </c>
      <c r="O2305">
        <v>1.4441949315369129E-2</v>
      </c>
      <c r="P2305">
        <v>-6.664314866065979E-2</v>
      </c>
      <c r="Q2305">
        <v>-5.7876598089933395E-2</v>
      </c>
      <c r="R2305">
        <v>-4.8134349286556244E-2</v>
      </c>
      <c r="S2305">
        <v>-3.8393255323171616E-2</v>
      </c>
      <c r="T2305">
        <v>-2.9625546187162399E-2</v>
      </c>
      <c r="U2305" t="s">
        <v>102</v>
      </c>
      <c r="V2305" t="s">
        <v>84</v>
      </c>
      <c r="W2305">
        <v>75.309806823730469</v>
      </c>
    </row>
    <row r="2306" spans="1:23" x14ac:dyDescent="0.25">
      <c r="A2306" s="48" t="str">
        <f t="shared" ref="A2306:A2369" si="36">CONCATENATE(C2306,B2306,E2306,"_",D2306,U2306,V2306)</f>
        <v>42257Greater Bay AreaN/A_1AllSingle</v>
      </c>
      <c r="B2306" t="s">
        <v>10</v>
      </c>
      <c r="C2306" s="35">
        <v>42257</v>
      </c>
      <c r="D2306">
        <v>1</v>
      </c>
      <c r="E2306" t="s">
        <v>32</v>
      </c>
      <c r="F2306">
        <v>0.99663280626809214</v>
      </c>
      <c r="G2306">
        <v>1.126445501105376</v>
      </c>
      <c r="H2306">
        <v>29436</v>
      </c>
      <c r="I2306">
        <v>1.0211531906380371</v>
      </c>
      <c r="J2306">
        <v>1.1525010646988656</v>
      </c>
      <c r="K2306">
        <v>3252</v>
      </c>
      <c r="L2306">
        <v>-2.4520384147763252E-2</v>
      </c>
      <c r="M2306">
        <v>-2.4603228569030762</v>
      </c>
      <c r="N2306">
        <v>32688</v>
      </c>
      <c r="O2306">
        <v>2.1249705925583839E-2</v>
      </c>
      <c r="P2306">
        <v>-5.175400897860527E-2</v>
      </c>
      <c r="Q2306">
        <v>-3.8855012506246567E-2</v>
      </c>
      <c r="R2306">
        <v>-2.4520384147763252E-2</v>
      </c>
      <c r="S2306">
        <v>-1.018745731562376E-2</v>
      </c>
      <c r="T2306">
        <v>2.7132390532642603E-3</v>
      </c>
      <c r="U2306" t="s">
        <v>18</v>
      </c>
      <c r="V2306" t="s">
        <v>84</v>
      </c>
      <c r="W2306">
        <v>74.033042907714844</v>
      </c>
    </row>
    <row r="2307" spans="1:23" x14ac:dyDescent="0.25">
      <c r="A2307" s="48" t="str">
        <f t="shared" si="36"/>
        <v>42257Greater Bay AreaN/A_1SmartAC-onlySingle</v>
      </c>
      <c r="B2307" t="s">
        <v>10</v>
      </c>
      <c r="C2307" s="35">
        <v>42257</v>
      </c>
      <c r="D2307">
        <v>1</v>
      </c>
      <c r="E2307" t="s">
        <v>32</v>
      </c>
      <c r="F2307">
        <v>0.99663280626809214</v>
      </c>
      <c r="G2307">
        <v>1.126445501105376</v>
      </c>
      <c r="H2307">
        <v>29436</v>
      </c>
      <c r="I2307">
        <v>1.0211531906380371</v>
      </c>
      <c r="J2307">
        <v>1.1525010646988656</v>
      </c>
      <c r="K2307">
        <v>3252</v>
      </c>
      <c r="L2307">
        <v>-2.4520384147763252E-2</v>
      </c>
      <c r="M2307">
        <v>-2.4603228569030762</v>
      </c>
      <c r="N2307">
        <v>32688</v>
      </c>
      <c r="O2307">
        <v>2.1249705925583839E-2</v>
      </c>
      <c r="P2307">
        <v>-5.175400897860527E-2</v>
      </c>
      <c r="Q2307">
        <v>-3.8855012506246567E-2</v>
      </c>
      <c r="R2307">
        <v>-2.4520384147763252E-2</v>
      </c>
      <c r="S2307">
        <v>-1.018745731562376E-2</v>
      </c>
      <c r="T2307">
        <v>2.7132390532642603E-3</v>
      </c>
      <c r="U2307" t="s">
        <v>102</v>
      </c>
      <c r="V2307" t="s">
        <v>84</v>
      </c>
      <c r="W2307">
        <v>74.033042907714844</v>
      </c>
    </row>
    <row r="2308" spans="1:23" x14ac:dyDescent="0.25">
      <c r="A2308" s="48" t="str">
        <f t="shared" si="36"/>
        <v>42257Greater Bay AreaN/A_2AllSingle</v>
      </c>
      <c r="B2308" t="s">
        <v>10</v>
      </c>
      <c r="C2308" s="35">
        <v>42257</v>
      </c>
      <c r="D2308">
        <v>2</v>
      </c>
      <c r="E2308" t="s">
        <v>32</v>
      </c>
      <c r="F2308">
        <v>0.82450747084780096</v>
      </c>
      <c r="G2308">
        <v>0.97233059017481971</v>
      </c>
      <c r="H2308">
        <v>29436</v>
      </c>
      <c r="I2308">
        <v>0.84433667895853282</v>
      </c>
      <c r="J2308">
        <v>0.9781202272272993</v>
      </c>
      <c r="K2308">
        <v>3252</v>
      </c>
      <c r="L2308">
        <v>-1.982920803129673E-2</v>
      </c>
      <c r="M2308">
        <v>-2.4049761295318604</v>
      </c>
      <c r="N2308">
        <v>32688</v>
      </c>
      <c r="O2308">
        <v>1.8064111471176147E-2</v>
      </c>
      <c r="P2308">
        <v>-4.2980171740055084E-2</v>
      </c>
      <c r="Q2308">
        <v>-3.2014895230531693E-2</v>
      </c>
      <c r="R2308">
        <v>-1.982920803129673E-2</v>
      </c>
      <c r="S2308">
        <v>-7.6449648477137089E-3</v>
      </c>
      <c r="T2308">
        <v>3.3217573072761297E-3</v>
      </c>
      <c r="U2308" t="s">
        <v>18</v>
      </c>
      <c r="V2308" t="s">
        <v>84</v>
      </c>
      <c r="W2308">
        <v>72.609886169433594</v>
      </c>
    </row>
    <row r="2309" spans="1:23" x14ac:dyDescent="0.25">
      <c r="A2309" s="48" t="str">
        <f t="shared" si="36"/>
        <v>42257Greater Bay AreaN/A_2SmartAC-onlySingle</v>
      </c>
      <c r="B2309" t="s">
        <v>10</v>
      </c>
      <c r="C2309" s="35">
        <v>42257</v>
      </c>
      <c r="D2309">
        <v>2</v>
      </c>
      <c r="E2309" t="s">
        <v>32</v>
      </c>
      <c r="F2309">
        <v>0.82450747084780096</v>
      </c>
      <c r="G2309">
        <v>0.97233059017481971</v>
      </c>
      <c r="H2309">
        <v>29436</v>
      </c>
      <c r="I2309">
        <v>0.84433667895853282</v>
      </c>
      <c r="J2309">
        <v>0.9781202272272993</v>
      </c>
      <c r="K2309">
        <v>3252</v>
      </c>
      <c r="L2309">
        <v>-1.982920803129673E-2</v>
      </c>
      <c r="M2309">
        <v>-2.4049761295318604</v>
      </c>
      <c r="N2309">
        <v>32688</v>
      </c>
      <c r="O2309">
        <v>1.8064111471176147E-2</v>
      </c>
      <c r="P2309">
        <v>-4.2980171740055084E-2</v>
      </c>
      <c r="Q2309">
        <v>-3.2014895230531693E-2</v>
      </c>
      <c r="R2309">
        <v>-1.982920803129673E-2</v>
      </c>
      <c r="S2309">
        <v>-7.6449648477137089E-3</v>
      </c>
      <c r="T2309">
        <v>3.3217573072761297E-3</v>
      </c>
      <c r="U2309" t="s">
        <v>102</v>
      </c>
      <c r="V2309" t="s">
        <v>84</v>
      </c>
      <c r="W2309">
        <v>72.609886169433594</v>
      </c>
    </row>
    <row r="2310" spans="1:23" x14ac:dyDescent="0.25">
      <c r="A2310" s="48" t="str">
        <f t="shared" si="36"/>
        <v>42257Greater Bay AreaN/A_3AllSingle</v>
      </c>
      <c r="B2310" t="s">
        <v>10</v>
      </c>
      <c r="C2310" s="35">
        <v>42257</v>
      </c>
      <c r="D2310">
        <v>3</v>
      </c>
      <c r="E2310" t="s">
        <v>32</v>
      </c>
      <c r="F2310">
        <v>0.71249327848957777</v>
      </c>
      <c r="G2310">
        <v>0.81233598545215702</v>
      </c>
      <c r="H2310">
        <v>29436</v>
      </c>
      <c r="I2310">
        <v>0.72587026021951484</v>
      </c>
      <c r="J2310">
        <v>0.81497475125449292</v>
      </c>
      <c r="K2310">
        <v>3252</v>
      </c>
      <c r="L2310">
        <v>-1.3376981951296329E-2</v>
      </c>
      <c r="M2310">
        <v>-1.8774888515472412</v>
      </c>
      <c r="N2310">
        <v>32688</v>
      </c>
      <c r="O2310">
        <v>1.5055110678076744E-2</v>
      </c>
      <c r="P2310">
        <v>-3.2671611756086349E-2</v>
      </c>
      <c r="Q2310">
        <v>-2.3532858118414879E-2</v>
      </c>
      <c r="R2310">
        <v>-1.3376981951296329E-2</v>
      </c>
      <c r="S2310">
        <v>-3.2223097514361143E-3</v>
      </c>
      <c r="T2310">
        <v>5.9176478534936905E-3</v>
      </c>
      <c r="U2310" t="s">
        <v>18</v>
      </c>
      <c r="V2310" t="s">
        <v>84</v>
      </c>
      <c r="W2310">
        <v>70.489173889160156</v>
      </c>
    </row>
    <row r="2311" spans="1:23" x14ac:dyDescent="0.25">
      <c r="A2311" s="48" t="str">
        <f t="shared" si="36"/>
        <v>42257Greater Bay AreaN/A_3SmartAC-onlySingle</v>
      </c>
      <c r="B2311" t="s">
        <v>10</v>
      </c>
      <c r="C2311" s="35">
        <v>42257</v>
      </c>
      <c r="D2311">
        <v>3</v>
      </c>
      <c r="E2311" t="s">
        <v>32</v>
      </c>
      <c r="F2311">
        <v>0.71249327848957777</v>
      </c>
      <c r="G2311">
        <v>0.81233598545215702</v>
      </c>
      <c r="H2311">
        <v>29436</v>
      </c>
      <c r="I2311">
        <v>0.72587026021951484</v>
      </c>
      <c r="J2311">
        <v>0.81497475125449292</v>
      </c>
      <c r="K2311">
        <v>3252</v>
      </c>
      <c r="L2311">
        <v>-1.3376981951296329E-2</v>
      </c>
      <c r="M2311">
        <v>-1.8774888515472412</v>
      </c>
      <c r="N2311">
        <v>32688</v>
      </c>
      <c r="O2311">
        <v>1.5055110678076744E-2</v>
      </c>
      <c r="P2311">
        <v>-3.2671611756086349E-2</v>
      </c>
      <c r="Q2311">
        <v>-2.3532858118414879E-2</v>
      </c>
      <c r="R2311">
        <v>-1.3376981951296329E-2</v>
      </c>
      <c r="S2311">
        <v>-3.2223097514361143E-3</v>
      </c>
      <c r="T2311">
        <v>5.9176478534936905E-3</v>
      </c>
      <c r="U2311" t="s">
        <v>102</v>
      </c>
      <c r="V2311" t="s">
        <v>84</v>
      </c>
      <c r="W2311">
        <v>70.489173889160156</v>
      </c>
    </row>
    <row r="2312" spans="1:23" x14ac:dyDescent="0.25">
      <c r="A2312" s="48" t="str">
        <f t="shared" si="36"/>
        <v>42257Greater Bay AreaN/A_4AllSingle</v>
      </c>
      <c r="B2312" t="s">
        <v>10</v>
      </c>
      <c r="C2312" s="35">
        <v>42257</v>
      </c>
      <c r="D2312">
        <v>4</v>
      </c>
      <c r="E2312" t="s">
        <v>32</v>
      </c>
      <c r="F2312">
        <v>0.64938983234056946</v>
      </c>
      <c r="G2312">
        <v>0.70547704572863157</v>
      </c>
      <c r="H2312">
        <v>29436</v>
      </c>
      <c r="I2312">
        <v>0.65390219951480055</v>
      </c>
      <c r="J2312">
        <v>0.69228103009184705</v>
      </c>
      <c r="K2312">
        <v>3252</v>
      </c>
      <c r="L2312">
        <v>-4.5123673044145107E-3</v>
      </c>
      <c r="M2312">
        <v>-0.69486260414123535</v>
      </c>
      <c r="N2312">
        <v>32688</v>
      </c>
      <c r="O2312">
        <v>1.2817159295082092E-2</v>
      </c>
      <c r="P2312">
        <v>-2.093883790075779E-2</v>
      </c>
      <c r="Q2312">
        <v>-1.3158566318452358E-2</v>
      </c>
      <c r="R2312">
        <v>-4.5123673044145107E-3</v>
      </c>
      <c r="S2312">
        <v>4.1328067891299725E-3</v>
      </c>
      <c r="T2312">
        <v>1.1914104223251343E-2</v>
      </c>
      <c r="U2312" t="s">
        <v>18</v>
      </c>
      <c r="V2312" t="s">
        <v>84</v>
      </c>
      <c r="W2312">
        <v>69.673736572265625</v>
      </c>
    </row>
    <row r="2313" spans="1:23" x14ac:dyDescent="0.25">
      <c r="A2313" s="48" t="str">
        <f t="shared" si="36"/>
        <v>42257Greater Bay AreaN/A_4SmartAC-onlySingle</v>
      </c>
      <c r="B2313" t="s">
        <v>10</v>
      </c>
      <c r="C2313" s="35">
        <v>42257</v>
      </c>
      <c r="D2313">
        <v>4</v>
      </c>
      <c r="E2313" t="s">
        <v>32</v>
      </c>
      <c r="F2313">
        <v>0.64938983234056946</v>
      </c>
      <c r="G2313">
        <v>0.70547704572863157</v>
      </c>
      <c r="H2313">
        <v>29436</v>
      </c>
      <c r="I2313">
        <v>0.65390219951480055</v>
      </c>
      <c r="J2313">
        <v>0.69228103009184705</v>
      </c>
      <c r="K2313">
        <v>3252</v>
      </c>
      <c r="L2313">
        <v>-4.5123673044145107E-3</v>
      </c>
      <c r="M2313">
        <v>-0.69486260414123535</v>
      </c>
      <c r="N2313">
        <v>32688</v>
      </c>
      <c r="O2313">
        <v>1.2817159295082092E-2</v>
      </c>
      <c r="P2313">
        <v>-2.093883790075779E-2</v>
      </c>
      <c r="Q2313">
        <v>-1.3158566318452358E-2</v>
      </c>
      <c r="R2313">
        <v>-4.5123673044145107E-3</v>
      </c>
      <c r="S2313">
        <v>4.1328067891299725E-3</v>
      </c>
      <c r="T2313">
        <v>1.1914104223251343E-2</v>
      </c>
      <c r="U2313" t="s">
        <v>102</v>
      </c>
      <c r="V2313" t="s">
        <v>84</v>
      </c>
      <c r="W2313">
        <v>69.673736572265625</v>
      </c>
    </row>
    <row r="2314" spans="1:23" x14ac:dyDescent="0.25">
      <c r="A2314" s="48" t="str">
        <f t="shared" si="36"/>
        <v>42257Greater Bay AreaN/A_5AllSingle</v>
      </c>
      <c r="B2314" t="s">
        <v>10</v>
      </c>
      <c r="C2314" s="35">
        <v>42257</v>
      </c>
      <c r="D2314">
        <v>5</v>
      </c>
      <c r="E2314" t="s">
        <v>32</v>
      </c>
      <c r="F2314">
        <v>0.61116047909175042</v>
      </c>
      <c r="G2314">
        <v>0.62704970700764495</v>
      </c>
      <c r="H2314">
        <v>29436</v>
      </c>
      <c r="I2314">
        <v>0.62545762084854517</v>
      </c>
      <c r="J2314">
        <v>0.64760901860213227</v>
      </c>
      <c r="K2314">
        <v>3252</v>
      </c>
      <c r="L2314">
        <v>-1.4297141693532467E-2</v>
      </c>
      <c r="M2314">
        <v>-2.3393433094024658</v>
      </c>
      <c r="N2314">
        <v>32688</v>
      </c>
      <c r="O2314">
        <v>1.1929941363632679E-2</v>
      </c>
      <c r="P2314">
        <v>-2.9586555436253548E-2</v>
      </c>
      <c r="Q2314">
        <v>-2.2344840690493584E-2</v>
      </c>
      <c r="R2314">
        <v>-1.4297141693532467E-2</v>
      </c>
      <c r="S2314">
        <v>-6.2503963708877563E-3</v>
      </c>
      <c r="T2314">
        <v>9.9227111786603928E-4</v>
      </c>
      <c r="U2314" t="s">
        <v>18</v>
      </c>
      <c r="V2314" t="s">
        <v>84</v>
      </c>
      <c r="W2314">
        <v>68.523399353027344</v>
      </c>
    </row>
    <row r="2315" spans="1:23" x14ac:dyDescent="0.25">
      <c r="A2315" s="48" t="str">
        <f t="shared" si="36"/>
        <v>42257Greater Bay AreaN/A_5SmartAC-onlySingle</v>
      </c>
      <c r="B2315" t="s">
        <v>10</v>
      </c>
      <c r="C2315" s="35">
        <v>42257</v>
      </c>
      <c r="D2315">
        <v>5</v>
      </c>
      <c r="E2315" t="s">
        <v>32</v>
      </c>
      <c r="F2315">
        <v>0.61116047909175042</v>
      </c>
      <c r="G2315">
        <v>0.62704970700764495</v>
      </c>
      <c r="H2315">
        <v>29436</v>
      </c>
      <c r="I2315">
        <v>0.62545762084854517</v>
      </c>
      <c r="J2315">
        <v>0.64760901860213227</v>
      </c>
      <c r="K2315">
        <v>3252</v>
      </c>
      <c r="L2315">
        <v>-1.4297141693532467E-2</v>
      </c>
      <c r="M2315">
        <v>-2.3393433094024658</v>
      </c>
      <c r="N2315">
        <v>32688</v>
      </c>
      <c r="O2315">
        <v>1.1929941363632679E-2</v>
      </c>
      <c r="P2315">
        <v>-2.9586555436253548E-2</v>
      </c>
      <c r="Q2315">
        <v>-2.2344840690493584E-2</v>
      </c>
      <c r="R2315">
        <v>-1.4297141693532467E-2</v>
      </c>
      <c r="S2315">
        <v>-6.2503963708877563E-3</v>
      </c>
      <c r="T2315">
        <v>9.9227111786603928E-4</v>
      </c>
      <c r="U2315" t="s">
        <v>102</v>
      </c>
      <c r="V2315" t="s">
        <v>84</v>
      </c>
      <c r="W2315">
        <v>68.523399353027344</v>
      </c>
    </row>
    <row r="2316" spans="1:23" x14ac:dyDescent="0.25">
      <c r="A2316" s="48" t="str">
        <f t="shared" si="36"/>
        <v>42257Greater Bay AreaN/A_6AllSingle</v>
      </c>
      <c r="B2316" t="s">
        <v>10</v>
      </c>
      <c r="C2316" s="35">
        <v>42257</v>
      </c>
      <c r="D2316">
        <v>6</v>
      </c>
      <c r="E2316" t="s">
        <v>32</v>
      </c>
      <c r="F2316">
        <v>0.6236438808774355</v>
      </c>
      <c r="G2316">
        <v>0.59976172355288238</v>
      </c>
      <c r="H2316">
        <v>29436</v>
      </c>
      <c r="I2316">
        <v>0.62434894659983187</v>
      </c>
      <c r="J2316">
        <v>0.59341572742119342</v>
      </c>
      <c r="K2316">
        <v>3252</v>
      </c>
      <c r="L2316">
        <v>-7.0506572956219316E-4</v>
      </c>
      <c r="M2316">
        <v>-0.11305582523345947</v>
      </c>
      <c r="N2316">
        <v>32688</v>
      </c>
      <c r="O2316">
        <v>1.0977477766573429E-2</v>
      </c>
      <c r="P2316">
        <v>-1.477380096912384E-2</v>
      </c>
      <c r="Q2316">
        <v>-8.1102531403303146E-3</v>
      </c>
      <c r="R2316">
        <v>-7.0506572956219316E-4</v>
      </c>
      <c r="S2316">
        <v>6.6992430947721004E-3</v>
      </c>
      <c r="T2316">
        <v>1.3363669626414776E-2</v>
      </c>
      <c r="U2316" t="s">
        <v>18</v>
      </c>
      <c r="V2316" t="s">
        <v>84</v>
      </c>
      <c r="W2316">
        <v>67.091957092285156</v>
      </c>
    </row>
    <row r="2317" spans="1:23" x14ac:dyDescent="0.25">
      <c r="A2317" s="48" t="str">
        <f t="shared" si="36"/>
        <v>42257Greater Bay AreaN/A_6SmartAC-onlySingle</v>
      </c>
      <c r="B2317" t="s">
        <v>10</v>
      </c>
      <c r="C2317" s="35">
        <v>42257</v>
      </c>
      <c r="D2317">
        <v>6</v>
      </c>
      <c r="E2317" t="s">
        <v>32</v>
      </c>
      <c r="F2317">
        <v>0.6236438808774355</v>
      </c>
      <c r="G2317">
        <v>0.59976172355288238</v>
      </c>
      <c r="H2317">
        <v>29436</v>
      </c>
      <c r="I2317">
        <v>0.62434894659983187</v>
      </c>
      <c r="J2317">
        <v>0.59341572742119342</v>
      </c>
      <c r="K2317">
        <v>3252</v>
      </c>
      <c r="L2317">
        <v>-7.0506572956219316E-4</v>
      </c>
      <c r="M2317">
        <v>-0.11305582523345947</v>
      </c>
      <c r="N2317">
        <v>32688</v>
      </c>
      <c r="O2317">
        <v>1.0977477766573429E-2</v>
      </c>
      <c r="P2317">
        <v>-1.477380096912384E-2</v>
      </c>
      <c r="Q2317">
        <v>-8.1102531403303146E-3</v>
      </c>
      <c r="R2317">
        <v>-7.0506572956219316E-4</v>
      </c>
      <c r="S2317">
        <v>6.6992430947721004E-3</v>
      </c>
      <c r="T2317">
        <v>1.3363669626414776E-2</v>
      </c>
      <c r="U2317" t="s">
        <v>102</v>
      </c>
      <c r="V2317" t="s">
        <v>84</v>
      </c>
      <c r="W2317">
        <v>67.091957092285156</v>
      </c>
    </row>
    <row r="2318" spans="1:23" x14ac:dyDescent="0.25">
      <c r="A2318" s="48" t="str">
        <f t="shared" si="36"/>
        <v>42257Greater Bay AreaN/A_7AllSingle</v>
      </c>
      <c r="B2318" t="s">
        <v>10</v>
      </c>
      <c r="C2318" s="35">
        <v>42257</v>
      </c>
      <c r="D2318">
        <v>7</v>
      </c>
      <c r="E2318" t="s">
        <v>32</v>
      </c>
      <c r="F2318">
        <v>0.7125025085434965</v>
      </c>
      <c r="G2318">
        <v>0.63212262193116109</v>
      </c>
      <c r="H2318">
        <v>29436</v>
      </c>
      <c r="I2318">
        <v>0.71536211255489479</v>
      </c>
      <c r="J2318">
        <v>0.6325315496272812</v>
      </c>
      <c r="K2318">
        <v>3252</v>
      </c>
      <c r="L2318">
        <v>-2.8596040792763233E-3</v>
      </c>
      <c r="M2318">
        <v>-0.40134650468826294</v>
      </c>
      <c r="N2318">
        <v>32688</v>
      </c>
      <c r="O2318">
        <v>1.1687827296555042E-2</v>
      </c>
      <c r="P2318">
        <v>-1.7838723957538605E-2</v>
      </c>
      <c r="Q2318">
        <v>-1.0743978433310986E-2</v>
      </c>
      <c r="R2318">
        <v>-2.8596040792763233E-3</v>
      </c>
      <c r="S2318">
        <v>5.023835226893425E-3</v>
      </c>
      <c r="T2318">
        <v>1.2119515798985958E-2</v>
      </c>
      <c r="U2318" t="s">
        <v>18</v>
      </c>
      <c r="V2318" t="s">
        <v>84</v>
      </c>
      <c r="W2318">
        <v>68.869400024414063</v>
      </c>
    </row>
    <row r="2319" spans="1:23" x14ac:dyDescent="0.25">
      <c r="A2319" s="48" t="str">
        <f t="shared" si="36"/>
        <v>42257Greater Bay AreaN/A_7SmartAC-onlySingle</v>
      </c>
      <c r="B2319" t="s">
        <v>10</v>
      </c>
      <c r="C2319" s="35">
        <v>42257</v>
      </c>
      <c r="D2319">
        <v>7</v>
      </c>
      <c r="E2319" t="s">
        <v>32</v>
      </c>
      <c r="F2319">
        <v>0.7125025085434965</v>
      </c>
      <c r="G2319">
        <v>0.63212262193116109</v>
      </c>
      <c r="H2319">
        <v>29436</v>
      </c>
      <c r="I2319">
        <v>0.71536211255489479</v>
      </c>
      <c r="J2319">
        <v>0.6325315496272812</v>
      </c>
      <c r="K2319">
        <v>3252</v>
      </c>
      <c r="L2319">
        <v>-2.8596040792763233E-3</v>
      </c>
      <c r="M2319">
        <v>-0.40134650468826294</v>
      </c>
      <c r="N2319">
        <v>32688</v>
      </c>
      <c r="O2319">
        <v>1.1687827296555042E-2</v>
      </c>
      <c r="P2319">
        <v>-1.7838723957538605E-2</v>
      </c>
      <c r="Q2319">
        <v>-1.0743978433310986E-2</v>
      </c>
      <c r="R2319">
        <v>-2.8596040792763233E-3</v>
      </c>
      <c r="S2319">
        <v>5.023835226893425E-3</v>
      </c>
      <c r="T2319">
        <v>1.2119515798985958E-2</v>
      </c>
      <c r="U2319" t="s">
        <v>102</v>
      </c>
      <c r="V2319" t="s">
        <v>84</v>
      </c>
      <c r="W2319">
        <v>68.869400024414063</v>
      </c>
    </row>
    <row r="2320" spans="1:23" x14ac:dyDescent="0.25">
      <c r="A2320" s="48" t="str">
        <f t="shared" si="36"/>
        <v>42257Greater Bay AreaN/A_8AllSingle</v>
      </c>
      <c r="B2320" t="s">
        <v>10</v>
      </c>
      <c r="C2320" s="35">
        <v>42257</v>
      </c>
      <c r="D2320">
        <v>8</v>
      </c>
      <c r="E2320" t="s">
        <v>32</v>
      </c>
      <c r="F2320">
        <v>0.75503663583031488</v>
      </c>
      <c r="G2320">
        <v>0.66116239994953763</v>
      </c>
      <c r="H2320">
        <v>29436</v>
      </c>
      <c r="I2320">
        <v>0.75674213101563792</v>
      </c>
      <c r="J2320">
        <v>0.67010105691567212</v>
      </c>
      <c r="K2320">
        <v>3252</v>
      </c>
      <c r="L2320">
        <v>-1.7054951749742031E-3</v>
      </c>
      <c r="M2320">
        <v>-0.22588244080543518</v>
      </c>
      <c r="N2320">
        <v>32688</v>
      </c>
      <c r="O2320">
        <v>1.2366493232548237E-2</v>
      </c>
      <c r="P2320">
        <v>-1.7554393038153648E-2</v>
      </c>
      <c r="Q2320">
        <v>-1.0047684423625469E-2</v>
      </c>
      <c r="R2320">
        <v>-1.7054951749742031E-3</v>
      </c>
      <c r="S2320">
        <v>6.635704543441534E-3</v>
      </c>
      <c r="T2320">
        <v>1.4143402688205242E-2</v>
      </c>
      <c r="U2320" t="s">
        <v>18</v>
      </c>
      <c r="V2320" t="s">
        <v>84</v>
      </c>
      <c r="W2320">
        <v>73.282516479492188</v>
      </c>
    </row>
    <row r="2321" spans="1:23" x14ac:dyDescent="0.25">
      <c r="A2321" s="48" t="str">
        <f t="shared" si="36"/>
        <v>42257Greater Bay AreaN/A_8SmartAC-onlySingle</v>
      </c>
      <c r="B2321" t="s">
        <v>10</v>
      </c>
      <c r="C2321" s="35">
        <v>42257</v>
      </c>
      <c r="D2321">
        <v>8</v>
      </c>
      <c r="E2321" t="s">
        <v>32</v>
      </c>
      <c r="F2321">
        <v>0.75503663583031488</v>
      </c>
      <c r="G2321">
        <v>0.66116239994953763</v>
      </c>
      <c r="H2321">
        <v>29436</v>
      </c>
      <c r="I2321">
        <v>0.75674213101563792</v>
      </c>
      <c r="J2321">
        <v>0.67010105691567212</v>
      </c>
      <c r="K2321">
        <v>3252</v>
      </c>
      <c r="L2321">
        <v>-1.7054951749742031E-3</v>
      </c>
      <c r="M2321">
        <v>-0.22588244080543518</v>
      </c>
      <c r="N2321">
        <v>32688</v>
      </c>
      <c r="O2321">
        <v>1.2366493232548237E-2</v>
      </c>
      <c r="P2321">
        <v>-1.7554393038153648E-2</v>
      </c>
      <c r="Q2321">
        <v>-1.0047684423625469E-2</v>
      </c>
      <c r="R2321">
        <v>-1.7054951749742031E-3</v>
      </c>
      <c r="S2321">
        <v>6.635704543441534E-3</v>
      </c>
      <c r="T2321">
        <v>1.4143402688205242E-2</v>
      </c>
      <c r="U2321" t="s">
        <v>102</v>
      </c>
      <c r="V2321" t="s">
        <v>84</v>
      </c>
      <c r="W2321">
        <v>73.282516479492188</v>
      </c>
    </row>
    <row r="2322" spans="1:23" x14ac:dyDescent="0.25">
      <c r="A2322" s="48" t="str">
        <f t="shared" si="36"/>
        <v>42257Greater Bay AreaN/A_9AllSingle</v>
      </c>
      <c r="B2322" t="s">
        <v>10</v>
      </c>
      <c r="C2322" s="35">
        <v>42257</v>
      </c>
      <c r="D2322">
        <v>9</v>
      </c>
      <c r="E2322" t="s">
        <v>32</v>
      </c>
      <c r="F2322">
        <v>0.68632914784083543</v>
      </c>
      <c r="G2322">
        <v>0.75148128538344372</v>
      </c>
      <c r="H2322">
        <v>29436</v>
      </c>
      <c r="I2322">
        <v>0.69215625785011214</v>
      </c>
      <c r="J2322">
        <v>0.76440261485518135</v>
      </c>
      <c r="K2322">
        <v>3252</v>
      </c>
      <c r="L2322">
        <v>-5.8271097950637341E-3</v>
      </c>
      <c r="M2322">
        <v>-0.84902554750442505</v>
      </c>
      <c r="N2322">
        <v>32688</v>
      </c>
      <c r="O2322">
        <v>1.4101856388151646E-2</v>
      </c>
      <c r="P2322">
        <v>-2.3900048807263374E-2</v>
      </c>
      <c r="Q2322">
        <v>-1.533993985503912E-2</v>
      </c>
      <c r="R2322">
        <v>-5.8271097950637341E-3</v>
      </c>
      <c r="S2322">
        <v>3.6845924332737923E-3</v>
      </c>
      <c r="T2322">
        <v>1.2245829217135906E-2</v>
      </c>
      <c r="U2322" t="s">
        <v>18</v>
      </c>
      <c r="V2322" t="s">
        <v>84</v>
      </c>
      <c r="W2322">
        <v>79.030990600585938</v>
      </c>
    </row>
    <row r="2323" spans="1:23" x14ac:dyDescent="0.25">
      <c r="A2323" s="48" t="str">
        <f t="shared" si="36"/>
        <v>42257Greater Bay AreaN/A_9SmartAC-onlySingle</v>
      </c>
      <c r="B2323" t="s">
        <v>10</v>
      </c>
      <c r="C2323" s="35">
        <v>42257</v>
      </c>
      <c r="D2323">
        <v>9</v>
      </c>
      <c r="E2323" t="s">
        <v>32</v>
      </c>
      <c r="F2323">
        <v>0.68632914784083543</v>
      </c>
      <c r="G2323">
        <v>0.75148128538344372</v>
      </c>
      <c r="H2323">
        <v>29436</v>
      </c>
      <c r="I2323">
        <v>0.69215625785011214</v>
      </c>
      <c r="J2323">
        <v>0.76440261485518135</v>
      </c>
      <c r="K2323">
        <v>3252</v>
      </c>
      <c r="L2323">
        <v>-5.8271097950637341E-3</v>
      </c>
      <c r="M2323">
        <v>-0.84902554750442505</v>
      </c>
      <c r="N2323">
        <v>32688</v>
      </c>
      <c r="O2323">
        <v>1.4101856388151646E-2</v>
      </c>
      <c r="P2323">
        <v>-2.3900048807263374E-2</v>
      </c>
      <c r="Q2323">
        <v>-1.533993985503912E-2</v>
      </c>
      <c r="R2323">
        <v>-5.8271097950637341E-3</v>
      </c>
      <c r="S2323">
        <v>3.6845924332737923E-3</v>
      </c>
      <c r="T2323">
        <v>1.2245829217135906E-2</v>
      </c>
      <c r="U2323" t="s">
        <v>102</v>
      </c>
      <c r="V2323" t="s">
        <v>84</v>
      </c>
      <c r="W2323">
        <v>79.030990600585938</v>
      </c>
    </row>
    <row r="2324" spans="1:23" x14ac:dyDescent="0.25">
      <c r="A2324" s="48" t="str">
        <f t="shared" si="36"/>
        <v>42257Greater Bay AreaN/A_10AllSingle</v>
      </c>
      <c r="B2324" t="s">
        <v>10</v>
      </c>
      <c r="C2324" s="35">
        <v>42257</v>
      </c>
      <c r="D2324">
        <v>10</v>
      </c>
      <c r="E2324" t="s">
        <v>32</v>
      </c>
      <c r="F2324">
        <v>0.69080868920228289</v>
      </c>
      <c r="G2324">
        <v>0.9399468926904655</v>
      </c>
      <c r="H2324">
        <v>29436</v>
      </c>
      <c r="I2324">
        <v>0.69751995053147353</v>
      </c>
      <c r="J2324">
        <v>0.93713306205792313</v>
      </c>
      <c r="K2324">
        <v>3252</v>
      </c>
      <c r="L2324">
        <v>-6.7112613469362259E-3</v>
      </c>
      <c r="M2324">
        <v>-0.9715079665184021</v>
      </c>
      <c r="N2324">
        <v>32688</v>
      </c>
      <c r="O2324">
        <v>1.732250303030014E-2</v>
      </c>
      <c r="P2324">
        <v>-2.8911780565977097E-2</v>
      </c>
      <c r="Q2324">
        <v>-1.8396675586700439E-2</v>
      </c>
      <c r="R2324">
        <v>-6.7112613469362259E-3</v>
      </c>
      <c r="S2324">
        <v>4.9727670848369598E-3</v>
      </c>
      <c r="T2324">
        <v>1.5489258803427219E-2</v>
      </c>
      <c r="U2324" t="s">
        <v>18</v>
      </c>
      <c r="V2324" t="s">
        <v>84</v>
      </c>
      <c r="W2324">
        <v>83.878150939941406</v>
      </c>
    </row>
    <row r="2325" spans="1:23" x14ac:dyDescent="0.25">
      <c r="A2325" s="48" t="str">
        <f t="shared" si="36"/>
        <v>42257Greater Bay AreaN/A_10SmartAC-onlySingle</v>
      </c>
      <c r="B2325" t="s">
        <v>10</v>
      </c>
      <c r="C2325" s="35">
        <v>42257</v>
      </c>
      <c r="D2325">
        <v>10</v>
      </c>
      <c r="E2325" t="s">
        <v>32</v>
      </c>
      <c r="F2325">
        <v>0.69080868920228289</v>
      </c>
      <c r="G2325">
        <v>0.9399468926904655</v>
      </c>
      <c r="H2325">
        <v>29436</v>
      </c>
      <c r="I2325">
        <v>0.69751995053147353</v>
      </c>
      <c r="J2325">
        <v>0.93713306205792313</v>
      </c>
      <c r="K2325">
        <v>3252</v>
      </c>
      <c r="L2325">
        <v>-6.7112613469362259E-3</v>
      </c>
      <c r="M2325">
        <v>-0.9715079665184021</v>
      </c>
      <c r="N2325">
        <v>32688</v>
      </c>
      <c r="O2325">
        <v>1.732250303030014E-2</v>
      </c>
      <c r="P2325">
        <v>-2.8911780565977097E-2</v>
      </c>
      <c r="Q2325">
        <v>-1.8396675586700439E-2</v>
      </c>
      <c r="R2325">
        <v>-6.7112613469362259E-3</v>
      </c>
      <c r="S2325">
        <v>4.9727670848369598E-3</v>
      </c>
      <c r="T2325">
        <v>1.5489258803427219E-2</v>
      </c>
      <c r="U2325" t="s">
        <v>102</v>
      </c>
      <c r="V2325" t="s">
        <v>84</v>
      </c>
      <c r="W2325">
        <v>83.878150939941406</v>
      </c>
    </row>
    <row r="2326" spans="1:23" x14ac:dyDescent="0.25">
      <c r="A2326" s="48" t="str">
        <f t="shared" si="36"/>
        <v>42257Greater Bay AreaN/A_11AllSingle</v>
      </c>
      <c r="B2326" t="s">
        <v>10</v>
      </c>
      <c r="C2326" s="35">
        <v>42257</v>
      </c>
      <c r="D2326">
        <v>11</v>
      </c>
      <c r="E2326" t="s">
        <v>32</v>
      </c>
      <c r="F2326">
        <v>0.72239481514866555</v>
      </c>
      <c r="G2326">
        <v>1.1740421471582962</v>
      </c>
      <c r="H2326">
        <v>29436</v>
      </c>
      <c r="I2326">
        <v>0.73905913870634921</v>
      </c>
      <c r="J2326">
        <v>1.171724556132766</v>
      </c>
      <c r="K2326">
        <v>3252</v>
      </c>
      <c r="L2326">
        <v>-1.6664324328303337E-2</v>
      </c>
      <c r="M2326">
        <v>-2.306816577911377</v>
      </c>
      <c r="N2326">
        <v>32688</v>
      </c>
      <c r="O2326">
        <v>2.1656613796949387E-2</v>
      </c>
      <c r="P2326">
        <v>-4.4419441372156143E-2</v>
      </c>
      <c r="Q2326">
        <v>-3.1273443251848221E-2</v>
      </c>
      <c r="R2326">
        <v>-1.6664324328303337E-2</v>
      </c>
      <c r="S2326">
        <v>-2.0569383632391691E-3</v>
      </c>
      <c r="T2326">
        <v>1.1090791784226894E-2</v>
      </c>
      <c r="U2326" t="s">
        <v>18</v>
      </c>
      <c r="V2326" t="s">
        <v>84</v>
      </c>
      <c r="W2326">
        <v>88.925384521484375</v>
      </c>
    </row>
    <row r="2327" spans="1:23" x14ac:dyDescent="0.25">
      <c r="A2327" s="48" t="str">
        <f t="shared" si="36"/>
        <v>42257Greater Bay AreaN/A_11SmartAC-onlySingle</v>
      </c>
      <c r="B2327" t="s">
        <v>10</v>
      </c>
      <c r="C2327" s="35">
        <v>42257</v>
      </c>
      <c r="D2327">
        <v>11</v>
      </c>
      <c r="E2327" t="s">
        <v>32</v>
      </c>
      <c r="F2327">
        <v>0.72239481514866555</v>
      </c>
      <c r="G2327">
        <v>1.1740421471582962</v>
      </c>
      <c r="H2327">
        <v>29436</v>
      </c>
      <c r="I2327">
        <v>0.73905913870634921</v>
      </c>
      <c r="J2327">
        <v>1.171724556132766</v>
      </c>
      <c r="K2327">
        <v>3252</v>
      </c>
      <c r="L2327">
        <v>-1.6664324328303337E-2</v>
      </c>
      <c r="M2327">
        <v>-2.306816577911377</v>
      </c>
      <c r="N2327">
        <v>32688</v>
      </c>
      <c r="O2327">
        <v>2.1656613796949387E-2</v>
      </c>
      <c r="P2327">
        <v>-4.4419441372156143E-2</v>
      </c>
      <c r="Q2327">
        <v>-3.1273443251848221E-2</v>
      </c>
      <c r="R2327">
        <v>-1.6664324328303337E-2</v>
      </c>
      <c r="S2327">
        <v>-2.0569383632391691E-3</v>
      </c>
      <c r="T2327">
        <v>1.1090791784226894E-2</v>
      </c>
      <c r="U2327" t="s">
        <v>102</v>
      </c>
      <c r="V2327" t="s">
        <v>84</v>
      </c>
      <c r="W2327">
        <v>88.925384521484375</v>
      </c>
    </row>
    <row r="2328" spans="1:23" x14ac:dyDescent="0.25">
      <c r="A2328" s="48" t="str">
        <f t="shared" si="36"/>
        <v>42257Greater Bay AreaN/A_12AllSingle</v>
      </c>
      <c r="B2328" t="s">
        <v>10</v>
      </c>
      <c r="C2328" s="35">
        <v>42257</v>
      </c>
      <c r="D2328">
        <v>12</v>
      </c>
      <c r="E2328" t="s">
        <v>32</v>
      </c>
      <c r="F2328">
        <v>0.86731966475257105</v>
      </c>
      <c r="G2328">
        <v>1.4364224440949007</v>
      </c>
      <c r="H2328">
        <v>29436</v>
      </c>
      <c r="I2328">
        <v>0.87253478914311655</v>
      </c>
      <c r="J2328">
        <v>1.4595966413820238</v>
      </c>
      <c r="K2328">
        <v>3252</v>
      </c>
      <c r="L2328">
        <v>-5.2151242271065712E-3</v>
      </c>
      <c r="M2328">
        <v>-0.60129207372665405</v>
      </c>
      <c r="N2328">
        <v>32688</v>
      </c>
      <c r="O2328">
        <v>2.6929652318358421E-2</v>
      </c>
      <c r="P2328">
        <v>-3.9728168398141861E-2</v>
      </c>
      <c r="Q2328">
        <v>-2.3381328210234642E-2</v>
      </c>
      <c r="R2328">
        <v>-5.2151242271065712E-3</v>
      </c>
      <c r="S2328">
        <v>1.2948926538228989E-2</v>
      </c>
      <c r="T2328">
        <v>2.9297918081283569E-2</v>
      </c>
      <c r="U2328" t="s">
        <v>18</v>
      </c>
      <c r="V2328" t="s">
        <v>84</v>
      </c>
      <c r="W2328">
        <v>93.77557373046875</v>
      </c>
    </row>
    <row r="2329" spans="1:23" x14ac:dyDescent="0.25">
      <c r="A2329" s="48" t="str">
        <f t="shared" si="36"/>
        <v>42257Greater Bay AreaN/A_12SmartAC-onlySingle</v>
      </c>
      <c r="B2329" t="s">
        <v>10</v>
      </c>
      <c r="C2329" s="35">
        <v>42257</v>
      </c>
      <c r="D2329">
        <v>12</v>
      </c>
      <c r="E2329" t="s">
        <v>32</v>
      </c>
      <c r="F2329">
        <v>0.86731966475257105</v>
      </c>
      <c r="G2329">
        <v>1.4364224440949007</v>
      </c>
      <c r="H2329">
        <v>29436</v>
      </c>
      <c r="I2329">
        <v>0.87253478914311655</v>
      </c>
      <c r="J2329">
        <v>1.4595966413820238</v>
      </c>
      <c r="K2329">
        <v>3252</v>
      </c>
      <c r="L2329">
        <v>-5.2151242271065712E-3</v>
      </c>
      <c r="M2329">
        <v>-0.60129207372665405</v>
      </c>
      <c r="N2329">
        <v>32688</v>
      </c>
      <c r="O2329">
        <v>2.6929652318358421E-2</v>
      </c>
      <c r="P2329">
        <v>-3.9728168398141861E-2</v>
      </c>
      <c r="Q2329">
        <v>-2.3381328210234642E-2</v>
      </c>
      <c r="R2329">
        <v>-5.2151242271065712E-3</v>
      </c>
      <c r="S2329">
        <v>1.2948926538228989E-2</v>
      </c>
      <c r="T2329">
        <v>2.9297918081283569E-2</v>
      </c>
      <c r="U2329" t="s">
        <v>102</v>
      </c>
      <c r="V2329" t="s">
        <v>84</v>
      </c>
      <c r="W2329">
        <v>93.77557373046875</v>
      </c>
    </row>
    <row r="2330" spans="1:23" x14ac:dyDescent="0.25">
      <c r="A2330" s="48" t="str">
        <f t="shared" si="36"/>
        <v>42257Greater Bay AreaN/A_13AllSingle</v>
      </c>
      <c r="B2330" t="s">
        <v>10</v>
      </c>
      <c r="C2330" s="35">
        <v>42257</v>
      </c>
      <c r="D2330">
        <v>13</v>
      </c>
      <c r="E2330" t="s">
        <v>32</v>
      </c>
      <c r="F2330">
        <v>1.1377466529355793</v>
      </c>
      <c r="G2330">
        <v>1.6690633373602606</v>
      </c>
      <c r="H2330">
        <v>29436</v>
      </c>
      <c r="I2330">
        <v>1.1112923795093108</v>
      </c>
      <c r="J2330">
        <v>1.6597469292489795</v>
      </c>
      <c r="K2330">
        <v>3252</v>
      </c>
      <c r="L2330">
        <v>2.6454273611307144E-2</v>
      </c>
      <c r="M2330">
        <v>2.3251461982727051</v>
      </c>
      <c r="N2330">
        <v>32688</v>
      </c>
      <c r="O2330">
        <v>3.0687708407640457E-2</v>
      </c>
      <c r="P2330">
        <v>-1.2875093147158623E-2</v>
      </c>
      <c r="Q2330">
        <v>5.7529592886567116E-3</v>
      </c>
      <c r="R2330">
        <v>2.6454273611307144E-2</v>
      </c>
      <c r="S2330">
        <v>4.7153133898973465E-2</v>
      </c>
      <c r="T2330">
        <v>6.578364223241806E-2</v>
      </c>
      <c r="U2330" t="s">
        <v>18</v>
      </c>
      <c r="V2330" t="s">
        <v>84</v>
      </c>
      <c r="W2330">
        <v>97.306289672851563</v>
      </c>
    </row>
    <row r="2331" spans="1:23" x14ac:dyDescent="0.25">
      <c r="A2331" s="48" t="str">
        <f t="shared" si="36"/>
        <v>42257Greater Bay AreaN/A_13SmartAC-onlySingle</v>
      </c>
      <c r="B2331" t="s">
        <v>10</v>
      </c>
      <c r="C2331" s="35">
        <v>42257</v>
      </c>
      <c r="D2331">
        <v>13</v>
      </c>
      <c r="E2331" t="s">
        <v>32</v>
      </c>
      <c r="F2331">
        <v>1.1377466529355793</v>
      </c>
      <c r="G2331">
        <v>1.6690633373602606</v>
      </c>
      <c r="H2331">
        <v>29436</v>
      </c>
      <c r="I2331">
        <v>1.1112923795093108</v>
      </c>
      <c r="J2331">
        <v>1.6597469292489795</v>
      </c>
      <c r="K2331">
        <v>3252</v>
      </c>
      <c r="L2331">
        <v>2.6454273611307144E-2</v>
      </c>
      <c r="M2331">
        <v>2.3251461982727051</v>
      </c>
      <c r="N2331">
        <v>32688</v>
      </c>
      <c r="O2331">
        <v>3.0687708407640457E-2</v>
      </c>
      <c r="P2331">
        <v>-1.2875093147158623E-2</v>
      </c>
      <c r="Q2331">
        <v>5.7529592886567116E-3</v>
      </c>
      <c r="R2331">
        <v>2.6454273611307144E-2</v>
      </c>
      <c r="S2331">
        <v>4.7153133898973465E-2</v>
      </c>
      <c r="T2331">
        <v>6.578364223241806E-2</v>
      </c>
      <c r="U2331" t="s">
        <v>102</v>
      </c>
      <c r="V2331" t="s">
        <v>84</v>
      </c>
      <c r="W2331">
        <v>97.306289672851563</v>
      </c>
    </row>
    <row r="2332" spans="1:23" x14ac:dyDescent="0.25">
      <c r="A2332" s="48" t="str">
        <f t="shared" si="36"/>
        <v>42257Greater Bay AreaN/A_14AllSingle</v>
      </c>
      <c r="B2332" t="s">
        <v>10</v>
      </c>
      <c r="C2332" s="35">
        <v>42257</v>
      </c>
      <c r="D2332">
        <v>14</v>
      </c>
      <c r="E2332" t="s">
        <v>32</v>
      </c>
      <c r="F2332">
        <v>1.4862654038736427</v>
      </c>
      <c r="G2332">
        <v>1.89944599790174</v>
      </c>
      <c r="H2332">
        <v>29436</v>
      </c>
      <c r="I2332">
        <v>1.4678657375718926</v>
      </c>
      <c r="J2332">
        <v>1.8869699508500686</v>
      </c>
      <c r="K2332">
        <v>3252</v>
      </c>
      <c r="L2332">
        <v>1.8399666994810104E-2</v>
      </c>
      <c r="M2332">
        <v>1.2379798889160156</v>
      </c>
      <c r="N2332">
        <v>32688</v>
      </c>
      <c r="O2332">
        <v>3.4892406314611435E-2</v>
      </c>
      <c r="P2332">
        <v>-2.6318440213799477E-2</v>
      </c>
      <c r="Q2332">
        <v>-5.1380526274442673E-3</v>
      </c>
      <c r="R2332">
        <v>1.8399666994810104E-2</v>
      </c>
      <c r="S2332">
        <v>4.1934594511985779E-2</v>
      </c>
      <c r="T2332">
        <v>6.3117772340774536E-2</v>
      </c>
      <c r="U2332" t="s">
        <v>18</v>
      </c>
      <c r="V2332" t="s">
        <v>84</v>
      </c>
      <c r="W2332">
        <v>99.107406616210938</v>
      </c>
    </row>
    <row r="2333" spans="1:23" x14ac:dyDescent="0.25">
      <c r="A2333" s="48" t="str">
        <f t="shared" si="36"/>
        <v>42257Greater Bay AreaN/A_14SmartAC-onlySingle</v>
      </c>
      <c r="B2333" t="s">
        <v>10</v>
      </c>
      <c r="C2333" s="35">
        <v>42257</v>
      </c>
      <c r="D2333">
        <v>14</v>
      </c>
      <c r="E2333" t="s">
        <v>32</v>
      </c>
      <c r="F2333">
        <v>1.4862654038736427</v>
      </c>
      <c r="G2333">
        <v>1.89944599790174</v>
      </c>
      <c r="H2333">
        <v>29436</v>
      </c>
      <c r="I2333">
        <v>1.4678657375718926</v>
      </c>
      <c r="J2333">
        <v>1.8869699508500686</v>
      </c>
      <c r="K2333">
        <v>3252</v>
      </c>
      <c r="L2333">
        <v>1.8399666994810104E-2</v>
      </c>
      <c r="M2333">
        <v>1.2379798889160156</v>
      </c>
      <c r="N2333">
        <v>32688</v>
      </c>
      <c r="O2333">
        <v>3.4892406314611435E-2</v>
      </c>
      <c r="P2333">
        <v>-2.6318440213799477E-2</v>
      </c>
      <c r="Q2333">
        <v>-5.1380526274442673E-3</v>
      </c>
      <c r="R2333">
        <v>1.8399666994810104E-2</v>
      </c>
      <c r="S2333">
        <v>4.1934594511985779E-2</v>
      </c>
      <c r="T2333">
        <v>6.3117772340774536E-2</v>
      </c>
      <c r="U2333" t="s">
        <v>102</v>
      </c>
      <c r="V2333" t="s">
        <v>84</v>
      </c>
      <c r="W2333">
        <v>99.107406616210938</v>
      </c>
    </row>
    <row r="2334" spans="1:23" x14ac:dyDescent="0.25">
      <c r="A2334" s="48" t="str">
        <f t="shared" si="36"/>
        <v>42257Greater Bay AreaN/A_15AllSingle</v>
      </c>
      <c r="B2334" t="s">
        <v>10</v>
      </c>
      <c r="C2334" s="35">
        <v>42257</v>
      </c>
      <c r="D2334">
        <v>15</v>
      </c>
      <c r="E2334" t="s">
        <v>32</v>
      </c>
      <c r="F2334">
        <v>1.8534636138760818</v>
      </c>
      <c r="G2334">
        <v>2.0426000704412095</v>
      </c>
      <c r="H2334">
        <v>29436</v>
      </c>
      <c r="I2334">
        <v>1.8302602856628707</v>
      </c>
      <c r="J2334">
        <v>2.0124914731446557</v>
      </c>
      <c r="K2334">
        <v>3252</v>
      </c>
      <c r="L2334">
        <v>2.3203328251838684E-2</v>
      </c>
      <c r="M2334">
        <v>1.2518901824951172</v>
      </c>
      <c r="N2334">
        <v>32688</v>
      </c>
      <c r="O2334">
        <v>3.7244644016027451E-2</v>
      </c>
      <c r="P2334">
        <v>-2.4529406800866127E-2</v>
      </c>
      <c r="Q2334">
        <v>-1.9211637554690242E-3</v>
      </c>
      <c r="R2334">
        <v>2.3203328251838684E-2</v>
      </c>
      <c r="S2334">
        <v>4.8324842005968094E-2</v>
      </c>
      <c r="T2334">
        <v>7.0936061441898346E-2</v>
      </c>
      <c r="U2334" t="s">
        <v>18</v>
      </c>
      <c r="V2334" t="s">
        <v>84</v>
      </c>
      <c r="W2334">
        <v>98.857933044433594</v>
      </c>
    </row>
    <row r="2335" spans="1:23" x14ac:dyDescent="0.25">
      <c r="A2335" s="48" t="str">
        <f t="shared" si="36"/>
        <v>42257Greater Bay AreaN/A_15SmartAC-onlySingle</v>
      </c>
      <c r="B2335" t="s">
        <v>10</v>
      </c>
      <c r="C2335" s="35">
        <v>42257</v>
      </c>
      <c r="D2335">
        <v>15</v>
      </c>
      <c r="E2335" t="s">
        <v>32</v>
      </c>
      <c r="F2335">
        <v>1.8534636138760818</v>
      </c>
      <c r="G2335">
        <v>2.0426000704412095</v>
      </c>
      <c r="H2335">
        <v>29436</v>
      </c>
      <c r="I2335">
        <v>1.8302602856628707</v>
      </c>
      <c r="J2335">
        <v>2.0124914731446557</v>
      </c>
      <c r="K2335">
        <v>3252</v>
      </c>
      <c r="L2335">
        <v>2.3203328251838684E-2</v>
      </c>
      <c r="M2335">
        <v>1.2518901824951172</v>
      </c>
      <c r="N2335">
        <v>32688</v>
      </c>
      <c r="O2335">
        <v>3.7244644016027451E-2</v>
      </c>
      <c r="P2335">
        <v>-2.4529406800866127E-2</v>
      </c>
      <c r="Q2335">
        <v>-1.9211637554690242E-3</v>
      </c>
      <c r="R2335">
        <v>2.3203328251838684E-2</v>
      </c>
      <c r="S2335">
        <v>4.8324842005968094E-2</v>
      </c>
      <c r="T2335">
        <v>7.0936061441898346E-2</v>
      </c>
      <c r="U2335" t="s">
        <v>102</v>
      </c>
      <c r="V2335" t="s">
        <v>84</v>
      </c>
      <c r="W2335">
        <v>98.857933044433594</v>
      </c>
    </row>
    <row r="2336" spans="1:23" x14ac:dyDescent="0.25">
      <c r="A2336" s="48" t="str">
        <f t="shared" si="36"/>
        <v>42257Greater Bay AreaN/A_16AllSingle</v>
      </c>
      <c r="B2336" t="s">
        <v>10</v>
      </c>
      <c r="C2336" s="35">
        <v>42257</v>
      </c>
      <c r="D2336">
        <v>16</v>
      </c>
      <c r="E2336" t="s">
        <v>32</v>
      </c>
      <c r="F2336">
        <v>2.2698029328718725</v>
      </c>
      <c r="G2336">
        <v>2.0984864876728522</v>
      </c>
      <c r="H2336">
        <v>29436</v>
      </c>
      <c r="I2336">
        <v>2.0468718397885479</v>
      </c>
      <c r="J2336">
        <v>1.9115620771852952</v>
      </c>
      <c r="K2336">
        <v>3252</v>
      </c>
      <c r="L2336">
        <v>0.22293108701705933</v>
      </c>
      <c r="M2336">
        <v>9.8216056823730469</v>
      </c>
      <c r="N2336">
        <v>32688</v>
      </c>
      <c r="O2336">
        <v>3.5682465881109238E-2</v>
      </c>
      <c r="P2336">
        <v>0.17720043659210205</v>
      </c>
      <c r="Q2336">
        <v>0.19886040687561035</v>
      </c>
      <c r="R2336">
        <v>0.22293108701705933</v>
      </c>
      <c r="S2336">
        <v>0.24699890613555908</v>
      </c>
      <c r="T2336">
        <v>0.2686617374420166</v>
      </c>
      <c r="U2336" t="s">
        <v>18</v>
      </c>
      <c r="V2336" t="s">
        <v>84</v>
      </c>
      <c r="W2336">
        <v>98.73614501953125</v>
      </c>
    </row>
    <row r="2337" spans="1:23" x14ac:dyDescent="0.25">
      <c r="A2337" s="48" t="str">
        <f t="shared" si="36"/>
        <v>42257Greater Bay AreaN/A_16SmartAC-onlySingle</v>
      </c>
      <c r="B2337" t="s">
        <v>10</v>
      </c>
      <c r="C2337" s="35">
        <v>42257</v>
      </c>
      <c r="D2337">
        <v>16</v>
      </c>
      <c r="E2337" t="s">
        <v>32</v>
      </c>
      <c r="F2337">
        <v>2.2698029328718725</v>
      </c>
      <c r="G2337">
        <v>2.0984864876728522</v>
      </c>
      <c r="H2337">
        <v>29436</v>
      </c>
      <c r="I2337">
        <v>2.0468718397885479</v>
      </c>
      <c r="J2337">
        <v>1.9115620771852952</v>
      </c>
      <c r="K2337">
        <v>3252</v>
      </c>
      <c r="L2337">
        <v>0.22293108701705933</v>
      </c>
      <c r="M2337">
        <v>9.8216056823730469</v>
      </c>
      <c r="N2337">
        <v>32688</v>
      </c>
      <c r="O2337">
        <v>3.5682465881109238E-2</v>
      </c>
      <c r="P2337">
        <v>0.17720043659210205</v>
      </c>
      <c r="Q2337">
        <v>0.19886040687561035</v>
      </c>
      <c r="R2337">
        <v>0.22293108701705933</v>
      </c>
      <c r="S2337">
        <v>0.24699890613555908</v>
      </c>
      <c r="T2337">
        <v>0.2686617374420166</v>
      </c>
      <c r="U2337" t="s">
        <v>102</v>
      </c>
      <c r="V2337" t="s">
        <v>84</v>
      </c>
      <c r="W2337">
        <v>98.73614501953125</v>
      </c>
    </row>
    <row r="2338" spans="1:23" x14ac:dyDescent="0.25">
      <c r="A2338" s="48" t="str">
        <f t="shared" si="36"/>
        <v>42257Greater Bay AreaN/A_17AllSingle</v>
      </c>
      <c r="B2338" t="s">
        <v>10</v>
      </c>
      <c r="C2338" s="35">
        <v>42257</v>
      </c>
      <c r="D2338">
        <v>17</v>
      </c>
      <c r="E2338" t="s">
        <v>32</v>
      </c>
      <c r="F2338">
        <v>2.5532324265644757</v>
      </c>
      <c r="G2338">
        <v>2.0929852175015187</v>
      </c>
      <c r="H2338">
        <v>29436</v>
      </c>
      <c r="I2338">
        <v>1.9286996276857382</v>
      </c>
      <c r="J2338">
        <v>1.6454567174990551</v>
      </c>
      <c r="K2338">
        <v>3252</v>
      </c>
      <c r="L2338">
        <v>0.62453281879425049</v>
      </c>
      <c r="M2338">
        <v>24.460475921630859</v>
      </c>
      <c r="N2338">
        <v>32688</v>
      </c>
      <c r="O2338">
        <v>3.1327150762081146E-2</v>
      </c>
      <c r="P2338">
        <v>0.58438396453857422</v>
      </c>
      <c r="Q2338">
        <v>0.60340017080307007</v>
      </c>
      <c r="R2338">
        <v>0.62453281879425049</v>
      </c>
      <c r="S2338">
        <v>0.64566296339035034</v>
      </c>
      <c r="T2338">
        <v>0.66468167304992676</v>
      </c>
      <c r="U2338" t="s">
        <v>18</v>
      </c>
      <c r="V2338" t="s">
        <v>84</v>
      </c>
      <c r="W2338">
        <v>96.929115295410156</v>
      </c>
    </row>
    <row r="2339" spans="1:23" x14ac:dyDescent="0.25">
      <c r="A2339" s="48" t="str">
        <f t="shared" si="36"/>
        <v>42257Greater Bay AreaN/A_17SmartAC-onlySingle</v>
      </c>
      <c r="B2339" t="s">
        <v>10</v>
      </c>
      <c r="C2339" s="35">
        <v>42257</v>
      </c>
      <c r="D2339">
        <v>17</v>
      </c>
      <c r="E2339" t="s">
        <v>32</v>
      </c>
      <c r="F2339">
        <v>2.5532324265644757</v>
      </c>
      <c r="G2339">
        <v>2.0929852175015187</v>
      </c>
      <c r="H2339">
        <v>29436</v>
      </c>
      <c r="I2339">
        <v>1.9286996276857382</v>
      </c>
      <c r="J2339">
        <v>1.6454567174990551</v>
      </c>
      <c r="K2339">
        <v>3252</v>
      </c>
      <c r="L2339">
        <v>0.62453281879425049</v>
      </c>
      <c r="M2339">
        <v>24.460475921630859</v>
      </c>
      <c r="N2339">
        <v>32688</v>
      </c>
      <c r="O2339">
        <v>3.1327150762081146E-2</v>
      </c>
      <c r="P2339">
        <v>0.58438396453857422</v>
      </c>
      <c r="Q2339">
        <v>0.60340017080307007</v>
      </c>
      <c r="R2339">
        <v>0.62453281879425049</v>
      </c>
      <c r="S2339">
        <v>0.64566296339035034</v>
      </c>
      <c r="T2339">
        <v>0.66468167304992676</v>
      </c>
      <c r="U2339" t="s">
        <v>102</v>
      </c>
      <c r="V2339" t="s">
        <v>84</v>
      </c>
      <c r="W2339">
        <v>96.929115295410156</v>
      </c>
    </row>
    <row r="2340" spans="1:23" x14ac:dyDescent="0.25">
      <c r="A2340" s="48" t="str">
        <f t="shared" si="36"/>
        <v>42257Greater Bay AreaN/A_18AllSingle</v>
      </c>
      <c r="B2340" t="s">
        <v>10</v>
      </c>
      <c r="C2340" s="35">
        <v>42257</v>
      </c>
      <c r="D2340">
        <v>18</v>
      </c>
      <c r="E2340" t="s">
        <v>32</v>
      </c>
      <c r="F2340">
        <v>2.7161480971037748</v>
      </c>
      <c r="G2340">
        <v>2.0564932469438593</v>
      </c>
      <c r="H2340">
        <v>29436</v>
      </c>
      <c r="I2340">
        <v>2.093935006485967</v>
      </c>
      <c r="J2340">
        <v>1.633046743593054</v>
      </c>
      <c r="K2340">
        <v>3252</v>
      </c>
      <c r="L2340">
        <v>0.62221306562423706</v>
      </c>
      <c r="M2340">
        <v>22.907922744750977</v>
      </c>
      <c r="N2340">
        <v>32688</v>
      </c>
      <c r="O2340">
        <v>3.1044084578752518E-2</v>
      </c>
      <c r="P2340">
        <v>0.58242696523666382</v>
      </c>
      <c r="Q2340">
        <v>0.60127133131027222</v>
      </c>
      <c r="R2340">
        <v>0.62221306562423706</v>
      </c>
      <c r="S2340">
        <v>0.64315229654312134</v>
      </c>
      <c r="T2340">
        <v>0.6619991660118103</v>
      </c>
      <c r="U2340" t="s">
        <v>18</v>
      </c>
      <c r="V2340" t="s">
        <v>84</v>
      </c>
      <c r="W2340">
        <v>92.231399536132813</v>
      </c>
    </row>
    <row r="2341" spans="1:23" x14ac:dyDescent="0.25">
      <c r="A2341" s="48" t="str">
        <f t="shared" si="36"/>
        <v>42257Greater Bay AreaN/A_18SmartAC-onlySingle</v>
      </c>
      <c r="B2341" t="s">
        <v>10</v>
      </c>
      <c r="C2341" s="35">
        <v>42257</v>
      </c>
      <c r="D2341">
        <v>18</v>
      </c>
      <c r="E2341" t="s">
        <v>32</v>
      </c>
      <c r="F2341">
        <v>2.7161480971037748</v>
      </c>
      <c r="G2341">
        <v>2.0564932469438593</v>
      </c>
      <c r="H2341">
        <v>29436</v>
      </c>
      <c r="I2341">
        <v>2.093935006485967</v>
      </c>
      <c r="J2341">
        <v>1.633046743593054</v>
      </c>
      <c r="K2341">
        <v>3252</v>
      </c>
      <c r="L2341">
        <v>0.62221306562423706</v>
      </c>
      <c r="M2341">
        <v>22.907922744750977</v>
      </c>
      <c r="N2341">
        <v>32688</v>
      </c>
      <c r="O2341">
        <v>3.1044084578752518E-2</v>
      </c>
      <c r="P2341">
        <v>0.58242696523666382</v>
      </c>
      <c r="Q2341">
        <v>0.60127133131027222</v>
      </c>
      <c r="R2341">
        <v>0.62221306562423706</v>
      </c>
      <c r="S2341">
        <v>0.64315229654312134</v>
      </c>
      <c r="T2341">
        <v>0.6619991660118103</v>
      </c>
      <c r="U2341" t="s">
        <v>102</v>
      </c>
      <c r="V2341" t="s">
        <v>84</v>
      </c>
      <c r="W2341">
        <v>92.231399536132813</v>
      </c>
    </row>
    <row r="2342" spans="1:23" x14ac:dyDescent="0.25">
      <c r="A2342" s="48" t="str">
        <f t="shared" si="36"/>
        <v>42257Greater Bay AreaN/A_19AllSingle</v>
      </c>
      <c r="B2342" t="s">
        <v>10</v>
      </c>
      <c r="C2342" s="35">
        <v>42257</v>
      </c>
      <c r="D2342">
        <v>19</v>
      </c>
      <c r="E2342" t="s">
        <v>32</v>
      </c>
      <c r="F2342">
        <v>2.7479876419847336</v>
      </c>
      <c r="G2342">
        <v>1.9923326605719676</v>
      </c>
      <c r="H2342">
        <v>29436</v>
      </c>
      <c r="I2342">
        <v>2.1827534692858483</v>
      </c>
      <c r="J2342">
        <v>1.5870624432920171</v>
      </c>
      <c r="K2342">
        <v>3252</v>
      </c>
      <c r="L2342">
        <v>0.56523418426513672</v>
      </c>
      <c r="M2342">
        <v>20.569021224975586</v>
      </c>
      <c r="N2342">
        <v>32688</v>
      </c>
      <c r="O2342">
        <v>3.0155874788761139E-2</v>
      </c>
      <c r="P2342">
        <v>0.52658641338348389</v>
      </c>
      <c r="Q2342">
        <v>0.54489165544509888</v>
      </c>
      <c r="R2342">
        <v>0.56523418426513672</v>
      </c>
      <c r="S2342">
        <v>0.58557432889938354</v>
      </c>
      <c r="T2342">
        <v>0.60388195514678955</v>
      </c>
      <c r="U2342" t="s">
        <v>18</v>
      </c>
      <c r="V2342" t="s">
        <v>84</v>
      </c>
      <c r="W2342">
        <v>87.312713623046875</v>
      </c>
    </row>
    <row r="2343" spans="1:23" x14ac:dyDescent="0.25">
      <c r="A2343" s="48" t="str">
        <f t="shared" si="36"/>
        <v>42257Greater Bay AreaN/A_19SmartAC-onlySingle</v>
      </c>
      <c r="B2343" t="s">
        <v>10</v>
      </c>
      <c r="C2343" s="35">
        <v>42257</v>
      </c>
      <c r="D2343">
        <v>19</v>
      </c>
      <c r="E2343" t="s">
        <v>32</v>
      </c>
      <c r="F2343">
        <v>2.7479876419847336</v>
      </c>
      <c r="G2343">
        <v>1.9923326605719676</v>
      </c>
      <c r="H2343">
        <v>29436</v>
      </c>
      <c r="I2343">
        <v>2.1827534692858483</v>
      </c>
      <c r="J2343">
        <v>1.5870624432920171</v>
      </c>
      <c r="K2343">
        <v>3252</v>
      </c>
      <c r="L2343">
        <v>0.56523418426513672</v>
      </c>
      <c r="M2343">
        <v>20.569021224975586</v>
      </c>
      <c r="N2343">
        <v>32688</v>
      </c>
      <c r="O2343">
        <v>3.0155874788761139E-2</v>
      </c>
      <c r="P2343">
        <v>0.52658641338348389</v>
      </c>
      <c r="Q2343">
        <v>0.54489165544509888</v>
      </c>
      <c r="R2343">
        <v>0.56523418426513672</v>
      </c>
      <c r="S2343">
        <v>0.58557432889938354</v>
      </c>
      <c r="T2343">
        <v>0.60388195514678955</v>
      </c>
      <c r="U2343" t="s">
        <v>102</v>
      </c>
      <c r="V2343" t="s">
        <v>84</v>
      </c>
      <c r="W2343">
        <v>87.312713623046875</v>
      </c>
    </row>
    <row r="2344" spans="1:23" x14ac:dyDescent="0.25">
      <c r="A2344" s="48" t="str">
        <f t="shared" si="36"/>
        <v>42257Greater Bay AreaN/A_20AllSingle</v>
      </c>
      <c r="B2344" t="s">
        <v>10</v>
      </c>
      <c r="C2344" s="35">
        <v>42257</v>
      </c>
      <c r="D2344">
        <v>20</v>
      </c>
      <c r="E2344" t="s">
        <v>32</v>
      </c>
      <c r="F2344">
        <v>2.5496200342298661</v>
      </c>
      <c r="G2344">
        <v>1.8712644590276393</v>
      </c>
      <c r="H2344">
        <v>29436</v>
      </c>
      <c r="I2344">
        <v>2.8683232958251152</v>
      </c>
      <c r="J2344">
        <v>2.0100555841353906</v>
      </c>
      <c r="K2344">
        <v>3252</v>
      </c>
      <c r="L2344">
        <v>-0.31870326399803162</v>
      </c>
      <c r="M2344">
        <v>-12.500029563903809</v>
      </c>
      <c r="N2344">
        <v>32688</v>
      </c>
      <c r="O2344">
        <v>3.6896739155054092E-2</v>
      </c>
      <c r="P2344">
        <v>-0.36599013209342957</v>
      </c>
      <c r="Q2344">
        <v>-0.3435930609703064</v>
      </c>
      <c r="R2344">
        <v>-0.31870326399803162</v>
      </c>
      <c r="S2344">
        <v>-0.29381641745567322</v>
      </c>
      <c r="T2344">
        <v>-0.27141639590263367</v>
      </c>
      <c r="U2344" t="s">
        <v>18</v>
      </c>
      <c r="V2344" t="s">
        <v>84</v>
      </c>
      <c r="W2344">
        <v>83.827552795410156</v>
      </c>
    </row>
    <row r="2345" spans="1:23" x14ac:dyDescent="0.25">
      <c r="A2345" s="48" t="str">
        <f t="shared" si="36"/>
        <v>42257Greater Bay AreaN/A_20SmartAC-onlySingle</v>
      </c>
      <c r="B2345" t="s">
        <v>10</v>
      </c>
      <c r="C2345" s="35">
        <v>42257</v>
      </c>
      <c r="D2345">
        <v>20</v>
      </c>
      <c r="E2345" t="s">
        <v>32</v>
      </c>
      <c r="F2345">
        <v>2.5496200342298661</v>
      </c>
      <c r="G2345">
        <v>1.8712644590276393</v>
      </c>
      <c r="H2345">
        <v>29436</v>
      </c>
      <c r="I2345">
        <v>2.8683232958251152</v>
      </c>
      <c r="J2345">
        <v>2.0100555841353906</v>
      </c>
      <c r="K2345">
        <v>3252</v>
      </c>
      <c r="L2345">
        <v>-0.31870326399803162</v>
      </c>
      <c r="M2345">
        <v>-12.500029563903809</v>
      </c>
      <c r="N2345">
        <v>32688</v>
      </c>
      <c r="O2345">
        <v>3.6896739155054092E-2</v>
      </c>
      <c r="P2345">
        <v>-0.36599013209342957</v>
      </c>
      <c r="Q2345">
        <v>-0.3435930609703064</v>
      </c>
      <c r="R2345">
        <v>-0.31870326399803162</v>
      </c>
      <c r="S2345">
        <v>-0.29381641745567322</v>
      </c>
      <c r="T2345">
        <v>-0.27141639590263367</v>
      </c>
      <c r="U2345" t="s">
        <v>102</v>
      </c>
      <c r="V2345" t="s">
        <v>84</v>
      </c>
      <c r="W2345">
        <v>83.827552795410156</v>
      </c>
    </row>
    <row r="2346" spans="1:23" x14ac:dyDescent="0.25">
      <c r="A2346" s="48" t="str">
        <f t="shared" si="36"/>
        <v>42257Greater Bay AreaN/A_21AllSingle</v>
      </c>
      <c r="B2346" t="s">
        <v>10</v>
      </c>
      <c r="C2346" s="35">
        <v>42257</v>
      </c>
      <c r="D2346">
        <v>21</v>
      </c>
      <c r="E2346" t="s">
        <v>32</v>
      </c>
      <c r="F2346">
        <v>2.3297100445924976</v>
      </c>
      <c r="G2346">
        <v>1.7567528749975609</v>
      </c>
      <c r="H2346">
        <v>29436</v>
      </c>
      <c r="I2346">
        <v>2.6897933395855165</v>
      </c>
      <c r="J2346">
        <v>1.9744892731482273</v>
      </c>
      <c r="K2346">
        <v>3252</v>
      </c>
      <c r="L2346">
        <v>-0.36008328199386597</v>
      </c>
      <c r="M2346">
        <v>-15.456142425537109</v>
      </c>
      <c r="N2346">
        <v>32688</v>
      </c>
      <c r="O2346">
        <v>3.6106478422880173E-2</v>
      </c>
      <c r="P2346">
        <v>-0.40635734796524048</v>
      </c>
      <c r="Q2346">
        <v>-0.38444000482559204</v>
      </c>
      <c r="R2346">
        <v>-0.36008328199386597</v>
      </c>
      <c r="S2346">
        <v>-0.3357294499874115</v>
      </c>
      <c r="T2346">
        <v>-0.31380921602249146</v>
      </c>
      <c r="U2346" t="s">
        <v>18</v>
      </c>
      <c r="V2346" t="s">
        <v>84</v>
      </c>
      <c r="W2346">
        <v>80.695762634277344</v>
      </c>
    </row>
    <row r="2347" spans="1:23" x14ac:dyDescent="0.25">
      <c r="A2347" s="48" t="str">
        <f t="shared" si="36"/>
        <v>42257Greater Bay AreaN/A_21SmartAC-onlySingle</v>
      </c>
      <c r="B2347" t="s">
        <v>10</v>
      </c>
      <c r="C2347" s="35">
        <v>42257</v>
      </c>
      <c r="D2347">
        <v>21</v>
      </c>
      <c r="E2347" t="s">
        <v>32</v>
      </c>
      <c r="F2347">
        <v>2.3297100445924976</v>
      </c>
      <c r="G2347">
        <v>1.7567528749975609</v>
      </c>
      <c r="H2347">
        <v>29436</v>
      </c>
      <c r="I2347">
        <v>2.6897933395855165</v>
      </c>
      <c r="J2347">
        <v>1.9744892731482273</v>
      </c>
      <c r="K2347">
        <v>3252</v>
      </c>
      <c r="L2347">
        <v>-0.36008328199386597</v>
      </c>
      <c r="M2347">
        <v>-15.456142425537109</v>
      </c>
      <c r="N2347">
        <v>32688</v>
      </c>
      <c r="O2347">
        <v>3.6106478422880173E-2</v>
      </c>
      <c r="P2347">
        <v>-0.40635734796524048</v>
      </c>
      <c r="Q2347">
        <v>-0.38444000482559204</v>
      </c>
      <c r="R2347">
        <v>-0.36008328199386597</v>
      </c>
      <c r="S2347">
        <v>-0.3357294499874115</v>
      </c>
      <c r="T2347">
        <v>-0.31380921602249146</v>
      </c>
      <c r="U2347" t="s">
        <v>102</v>
      </c>
      <c r="V2347" t="s">
        <v>84</v>
      </c>
      <c r="W2347">
        <v>80.695762634277344</v>
      </c>
    </row>
    <row r="2348" spans="1:23" x14ac:dyDescent="0.25">
      <c r="A2348" s="48" t="str">
        <f t="shared" si="36"/>
        <v>42257Greater Bay AreaN/A_22AllSingle</v>
      </c>
      <c r="B2348" t="s">
        <v>10</v>
      </c>
      <c r="C2348" s="35">
        <v>42257</v>
      </c>
      <c r="D2348">
        <v>22</v>
      </c>
      <c r="E2348" t="s">
        <v>32</v>
      </c>
      <c r="F2348">
        <v>2.0118984393424064</v>
      </c>
      <c r="G2348">
        <v>1.6023690820760923</v>
      </c>
      <c r="H2348">
        <v>29436</v>
      </c>
      <c r="I2348">
        <v>2.2440669149747574</v>
      </c>
      <c r="J2348">
        <v>1.7536423585144547</v>
      </c>
      <c r="K2348">
        <v>3252</v>
      </c>
      <c r="L2348">
        <v>-0.23216848075389862</v>
      </c>
      <c r="M2348">
        <v>-11.53977108001709</v>
      </c>
      <c r="N2348">
        <v>32688</v>
      </c>
      <c r="O2348">
        <v>3.213842585682869E-2</v>
      </c>
      <c r="P2348">
        <v>-0.273357093334198</v>
      </c>
      <c r="Q2348">
        <v>-0.25384843349456787</v>
      </c>
      <c r="R2348">
        <v>-0.23216848075389862</v>
      </c>
      <c r="S2348">
        <v>-0.21049110591411591</v>
      </c>
      <c r="T2348">
        <v>-0.19097986817359924</v>
      </c>
      <c r="U2348" t="s">
        <v>18</v>
      </c>
      <c r="V2348" t="s">
        <v>84</v>
      </c>
      <c r="W2348">
        <v>77.636962890625</v>
      </c>
    </row>
    <row r="2349" spans="1:23" x14ac:dyDescent="0.25">
      <c r="A2349" s="48" t="str">
        <f t="shared" si="36"/>
        <v>42257Greater Bay AreaN/A_22SmartAC-onlySingle</v>
      </c>
      <c r="B2349" t="s">
        <v>10</v>
      </c>
      <c r="C2349" s="35">
        <v>42257</v>
      </c>
      <c r="D2349">
        <v>22</v>
      </c>
      <c r="E2349" t="s">
        <v>32</v>
      </c>
      <c r="F2349">
        <v>2.0118984393424064</v>
      </c>
      <c r="G2349">
        <v>1.6023690820760923</v>
      </c>
      <c r="H2349">
        <v>29436</v>
      </c>
      <c r="I2349">
        <v>2.2440669149747574</v>
      </c>
      <c r="J2349">
        <v>1.7536423585144547</v>
      </c>
      <c r="K2349">
        <v>3252</v>
      </c>
      <c r="L2349">
        <v>-0.23216848075389862</v>
      </c>
      <c r="M2349">
        <v>-11.53977108001709</v>
      </c>
      <c r="N2349">
        <v>32688</v>
      </c>
      <c r="O2349">
        <v>3.213842585682869E-2</v>
      </c>
      <c r="P2349">
        <v>-0.273357093334198</v>
      </c>
      <c r="Q2349">
        <v>-0.25384843349456787</v>
      </c>
      <c r="R2349">
        <v>-0.23216848075389862</v>
      </c>
      <c r="S2349">
        <v>-0.21049110591411591</v>
      </c>
      <c r="T2349">
        <v>-0.19097986817359924</v>
      </c>
      <c r="U2349" t="s">
        <v>102</v>
      </c>
      <c r="V2349" t="s">
        <v>84</v>
      </c>
      <c r="W2349">
        <v>77.636962890625</v>
      </c>
    </row>
    <row r="2350" spans="1:23" x14ac:dyDescent="0.25">
      <c r="A2350" s="48" t="str">
        <f t="shared" si="36"/>
        <v>42257Greater Bay AreaN/A_23AllSingle</v>
      </c>
      <c r="B2350" t="s">
        <v>10</v>
      </c>
      <c r="C2350" s="35">
        <v>42257</v>
      </c>
      <c r="D2350">
        <v>23</v>
      </c>
      <c r="E2350" t="s">
        <v>32</v>
      </c>
      <c r="F2350">
        <v>1.5710267110729119</v>
      </c>
      <c r="G2350">
        <v>1.3952797935161438</v>
      </c>
      <c r="H2350">
        <v>29436</v>
      </c>
      <c r="I2350">
        <v>1.7069806071931151</v>
      </c>
      <c r="J2350">
        <v>1.4889203411250922</v>
      </c>
      <c r="K2350">
        <v>3252</v>
      </c>
      <c r="L2350">
        <v>-0.13595390319824219</v>
      </c>
      <c r="M2350">
        <v>-8.6538248062133789</v>
      </c>
      <c r="N2350">
        <v>32688</v>
      </c>
      <c r="O2350">
        <v>2.7346581220626831E-2</v>
      </c>
      <c r="P2350">
        <v>-0.17100128531455994</v>
      </c>
      <c r="Q2350">
        <v>-0.15440136194229126</v>
      </c>
      <c r="R2350">
        <v>-0.13595390319824219</v>
      </c>
      <c r="S2350">
        <v>-0.11750863492488861</v>
      </c>
      <c r="T2350">
        <v>-0.10090652108192444</v>
      </c>
      <c r="U2350" t="s">
        <v>18</v>
      </c>
      <c r="V2350" t="s">
        <v>84</v>
      </c>
      <c r="W2350">
        <v>75.565467834472656</v>
      </c>
    </row>
    <row r="2351" spans="1:23" x14ac:dyDescent="0.25">
      <c r="A2351" s="48" t="str">
        <f t="shared" si="36"/>
        <v>42257Greater Bay AreaN/A_23SmartAC-onlySingle</v>
      </c>
      <c r="B2351" t="s">
        <v>10</v>
      </c>
      <c r="C2351" s="35">
        <v>42257</v>
      </c>
      <c r="D2351">
        <v>23</v>
      </c>
      <c r="E2351" t="s">
        <v>32</v>
      </c>
      <c r="F2351">
        <v>1.5710267110729119</v>
      </c>
      <c r="G2351">
        <v>1.3952797935161438</v>
      </c>
      <c r="H2351">
        <v>29436</v>
      </c>
      <c r="I2351">
        <v>1.7069806071931151</v>
      </c>
      <c r="J2351">
        <v>1.4889203411250922</v>
      </c>
      <c r="K2351">
        <v>3252</v>
      </c>
      <c r="L2351">
        <v>-0.13595390319824219</v>
      </c>
      <c r="M2351">
        <v>-8.6538248062133789</v>
      </c>
      <c r="N2351">
        <v>32688</v>
      </c>
      <c r="O2351">
        <v>2.7346581220626831E-2</v>
      </c>
      <c r="P2351">
        <v>-0.17100128531455994</v>
      </c>
      <c r="Q2351">
        <v>-0.15440136194229126</v>
      </c>
      <c r="R2351">
        <v>-0.13595390319824219</v>
      </c>
      <c r="S2351">
        <v>-0.11750863492488861</v>
      </c>
      <c r="T2351">
        <v>-0.10090652108192444</v>
      </c>
      <c r="U2351" t="s">
        <v>102</v>
      </c>
      <c r="V2351" t="s">
        <v>84</v>
      </c>
      <c r="W2351">
        <v>75.565467834472656</v>
      </c>
    </row>
    <row r="2352" spans="1:23" x14ac:dyDescent="0.25">
      <c r="A2352" s="48" t="str">
        <f t="shared" si="36"/>
        <v>42257Greater Bay AreaN/A_24AllSingle</v>
      </c>
      <c r="B2352" t="s">
        <v>10</v>
      </c>
      <c r="C2352" s="35">
        <v>42257</v>
      </c>
      <c r="D2352">
        <v>24</v>
      </c>
      <c r="E2352" t="s">
        <v>32</v>
      </c>
      <c r="F2352">
        <v>1.1986954482682588</v>
      </c>
      <c r="G2352">
        <v>1.1917822330130392</v>
      </c>
      <c r="H2352">
        <v>29436</v>
      </c>
      <c r="I2352">
        <v>1.2874811336653864</v>
      </c>
      <c r="J2352">
        <v>1.306653015848048</v>
      </c>
      <c r="K2352">
        <v>3252</v>
      </c>
      <c r="L2352">
        <v>-8.878568559885025E-2</v>
      </c>
      <c r="M2352">
        <v>-7.4068593978881836</v>
      </c>
      <c r="N2352">
        <v>32688</v>
      </c>
      <c r="O2352">
        <v>2.3942951112985611E-2</v>
      </c>
      <c r="P2352">
        <v>-0.11947096884250641</v>
      </c>
      <c r="Q2352">
        <v>-0.1049371212720871</v>
      </c>
      <c r="R2352">
        <v>-8.878568559885025E-2</v>
      </c>
      <c r="S2352">
        <v>-7.2636164724826813E-2</v>
      </c>
      <c r="T2352">
        <v>-5.8100398629903793E-2</v>
      </c>
      <c r="U2352" t="s">
        <v>18</v>
      </c>
      <c r="V2352" t="s">
        <v>84</v>
      </c>
      <c r="W2352">
        <v>73.646903991699219</v>
      </c>
    </row>
    <row r="2353" spans="1:23" x14ac:dyDescent="0.25">
      <c r="A2353" s="48" t="str">
        <f t="shared" si="36"/>
        <v>42257Greater Bay AreaN/A_24SmartAC-onlySingle</v>
      </c>
      <c r="B2353" t="s">
        <v>10</v>
      </c>
      <c r="C2353" s="35">
        <v>42257</v>
      </c>
      <c r="D2353">
        <v>24</v>
      </c>
      <c r="E2353" t="s">
        <v>32</v>
      </c>
      <c r="F2353">
        <v>1.1986954482682588</v>
      </c>
      <c r="G2353">
        <v>1.1917822330130392</v>
      </c>
      <c r="H2353">
        <v>29436</v>
      </c>
      <c r="I2353">
        <v>1.2874811336653864</v>
      </c>
      <c r="J2353">
        <v>1.306653015848048</v>
      </c>
      <c r="K2353">
        <v>3252</v>
      </c>
      <c r="L2353">
        <v>-8.878568559885025E-2</v>
      </c>
      <c r="M2353">
        <v>-7.4068593978881836</v>
      </c>
      <c r="N2353">
        <v>32688</v>
      </c>
      <c r="O2353">
        <v>2.3942951112985611E-2</v>
      </c>
      <c r="P2353">
        <v>-0.11947096884250641</v>
      </c>
      <c r="Q2353">
        <v>-0.1049371212720871</v>
      </c>
      <c r="R2353">
        <v>-8.878568559885025E-2</v>
      </c>
      <c r="S2353">
        <v>-7.2636164724826813E-2</v>
      </c>
      <c r="T2353">
        <v>-5.8100398629903793E-2</v>
      </c>
      <c r="U2353" t="s">
        <v>102</v>
      </c>
      <c r="V2353" t="s">
        <v>84</v>
      </c>
      <c r="W2353">
        <v>73.646903991699219</v>
      </c>
    </row>
    <row r="2354" spans="1:23" x14ac:dyDescent="0.25">
      <c r="A2354" s="48" t="str">
        <f t="shared" si="36"/>
        <v>42258Greater Bay AreaN/A_1AllSingle</v>
      </c>
      <c r="B2354" t="s">
        <v>10</v>
      </c>
      <c r="C2354" s="35">
        <v>42258</v>
      </c>
      <c r="D2354">
        <v>1</v>
      </c>
      <c r="E2354" t="s">
        <v>32</v>
      </c>
      <c r="F2354">
        <v>0.9606695567386293</v>
      </c>
      <c r="G2354">
        <v>1.0719425378426199</v>
      </c>
      <c r="H2354">
        <v>29456</v>
      </c>
      <c r="I2354">
        <v>0.95142291841014515</v>
      </c>
      <c r="J2354">
        <v>1.0248208458673342</v>
      </c>
      <c r="K2354">
        <v>3278</v>
      </c>
      <c r="L2354">
        <v>9.2466380447149277E-3</v>
      </c>
      <c r="M2354">
        <v>0.96252018213272095</v>
      </c>
      <c r="N2354">
        <v>32734</v>
      </c>
      <c r="O2354">
        <v>1.8957987427711487E-2</v>
      </c>
      <c r="P2354">
        <v>-1.5049918554723263E-2</v>
      </c>
      <c r="Q2354">
        <v>-3.5420411732047796E-3</v>
      </c>
      <c r="R2354">
        <v>9.2466380447149277E-3</v>
      </c>
      <c r="S2354">
        <v>2.2033801302313805E-2</v>
      </c>
      <c r="T2354">
        <v>3.3543195575475693E-2</v>
      </c>
      <c r="U2354" t="s">
        <v>18</v>
      </c>
      <c r="V2354" t="s">
        <v>84</v>
      </c>
      <c r="W2354">
        <v>71.79351806640625</v>
      </c>
    </row>
    <row r="2355" spans="1:23" x14ac:dyDescent="0.25">
      <c r="A2355" s="48" t="str">
        <f t="shared" si="36"/>
        <v>42258Greater Bay AreaN/A_1SmartAC-onlySingle</v>
      </c>
      <c r="B2355" t="s">
        <v>10</v>
      </c>
      <c r="C2355" s="35">
        <v>42258</v>
      </c>
      <c r="D2355">
        <v>1</v>
      </c>
      <c r="E2355" t="s">
        <v>32</v>
      </c>
      <c r="F2355">
        <v>0.9606695567386293</v>
      </c>
      <c r="G2355">
        <v>1.0719425378426199</v>
      </c>
      <c r="H2355">
        <v>29456</v>
      </c>
      <c r="I2355">
        <v>0.95142291841014515</v>
      </c>
      <c r="J2355">
        <v>1.0248208458673342</v>
      </c>
      <c r="K2355">
        <v>3278</v>
      </c>
      <c r="L2355">
        <v>9.2466380447149277E-3</v>
      </c>
      <c r="M2355">
        <v>0.96252018213272095</v>
      </c>
      <c r="N2355">
        <v>32734</v>
      </c>
      <c r="O2355">
        <v>1.8957987427711487E-2</v>
      </c>
      <c r="P2355">
        <v>-1.5049918554723263E-2</v>
      </c>
      <c r="Q2355">
        <v>-3.5420411732047796E-3</v>
      </c>
      <c r="R2355">
        <v>9.2466380447149277E-3</v>
      </c>
      <c r="S2355">
        <v>2.2033801302313805E-2</v>
      </c>
      <c r="T2355">
        <v>3.3543195575475693E-2</v>
      </c>
      <c r="U2355" t="s">
        <v>102</v>
      </c>
      <c r="V2355" t="s">
        <v>84</v>
      </c>
      <c r="W2355">
        <v>71.79351806640625</v>
      </c>
    </row>
    <row r="2356" spans="1:23" x14ac:dyDescent="0.25">
      <c r="A2356" s="48" t="str">
        <f t="shared" si="36"/>
        <v>42258Greater Bay AreaN/A_2AllSingle</v>
      </c>
      <c r="B2356" t="s">
        <v>10</v>
      </c>
      <c r="C2356" s="35">
        <v>42258</v>
      </c>
      <c r="D2356">
        <v>2</v>
      </c>
      <c r="E2356" t="s">
        <v>32</v>
      </c>
      <c r="F2356">
        <v>0.80064021471963176</v>
      </c>
      <c r="G2356">
        <v>0.92026730807456303</v>
      </c>
      <c r="H2356">
        <v>29456</v>
      </c>
      <c r="I2356">
        <v>0.79899023053043239</v>
      </c>
      <c r="J2356">
        <v>0.87860490797775714</v>
      </c>
      <c r="K2356">
        <v>3278</v>
      </c>
      <c r="L2356">
        <v>1.6499841585755348E-3</v>
      </c>
      <c r="M2356">
        <v>0.20608310401439667</v>
      </c>
      <c r="N2356">
        <v>32734</v>
      </c>
      <c r="O2356">
        <v>1.6255591064691544E-2</v>
      </c>
      <c r="P2356">
        <v>-1.918318122625351E-2</v>
      </c>
      <c r="Q2356">
        <v>-9.3157123774290085E-3</v>
      </c>
      <c r="R2356">
        <v>1.6499841585755348E-3</v>
      </c>
      <c r="S2356">
        <v>1.2614380568265915E-2</v>
      </c>
      <c r="T2356">
        <v>2.2483149543404579E-2</v>
      </c>
      <c r="U2356" t="s">
        <v>18</v>
      </c>
      <c r="V2356" t="s">
        <v>84</v>
      </c>
      <c r="W2356">
        <v>70.416969299316406</v>
      </c>
    </row>
    <row r="2357" spans="1:23" x14ac:dyDescent="0.25">
      <c r="A2357" s="48" t="str">
        <f t="shared" si="36"/>
        <v>42258Greater Bay AreaN/A_2SmartAC-onlySingle</v>
      </c>
      <c r="B2357" t="s">
        <v>10</v>
      </c>
      <c r="C2357" s="35">
        <v>42258</v>
      </c>
      <c r="D2357">
        <v>2</v>
      </c>
      <c r="E2357" t="s">
        <v>32</v>
      </c>
      <c r="F2357">
        <v>0.80064021471963176</v>
      </c>
      <c r="G2357">
        <v>0.92026730807456303</v>
      </c>
      <c r="H2357">
        <v>29456</v>
      </c>
      <c r="I2357">
        <v>0.79899023053043239</v>
      </c>
      <c r="J2357">
        <v>0.87860490797775714</v>
      </c>
      <c r="K2357">
        <v>3278</v>
      </c>
      <c r="L2357">
        <v>1.6499841585755348E-3</v>
      </c>
      <c r="M2357">
        <v>0.20608310401439667</v>
      </c>
      <c r="N2357">
        <v>32734</v>
      </c>
      <c r="O2357">
        <v>1.6255591064691544E-2</v>
      </c>
      <c r="P2357">
        <v>-1.918318122625351E-2</v>
      </c>
      <c r="Q2357">
        <v>-9.3157123774290085E-3</v>
      </c>
      <c r="R2357">
        <v>1.6499841585755348E-3</v>
      </c>
      <c r="S2357">
        <v>1.2614380568265915E-2</v>
      </c>
      <c r="T2357">
        <v>2.2483149543404579E-2</v>
      </c>
      <c r="U2357" t="s">
        <v>102</v>
      </c>
      <c r="V2357" t="s">
        <v>84</v>
      </c>
      <c r="W2357">
        <v>70.416969299316406</v>
      </c>
    </row>
    <row r="2358" spans="1:23" x14ac:dyDescent="0.25">
      <c r="A2358" s="48" t="str">
        <f t="shared" si="36"/>
        <v>42258Greater Bay AreaN/A_3AllSingle</v>
      </c>
      <c r="B2358" t="s">
        <v>10</v>
      </c>
      <c r="C2358" s="35">
        <v>42258</v>
      </c>
      <c r="D2358">
        <v>3</v>
      </c>
      <c r="E2358" t="s">
        <v>32</v>
      </c>
      <c r="F2358">
        <v>0.69869375809940215</v>
      </c>
      <c r="G2358">
        <v>0.78489299991416317</v>
      </c>
      <c r="H2358">
        <v>29456</v>
      </c>
      <c r="I2358">
        <v>0.70319250384029797</v>
      </c>
      <c r="J2358">
        <v>0.75583939721689286</v>
      </c>
      <c r="K2358">
        <v>3278</v>
      </c>
      <c r="L2358">
        <v>-4.4987457804381847E-3</v>
      </c>
      <c r="M2358">
        <v>-0.6438794732093811</v>
      </c>
      <c r="N2358">
        <v>32734</v>
      </c>
      <c r="O2358">
        <v>1.3971238397061825E-2</v>
      </c>
      <c r="P2358">
        <v>-2.240428514778614E-2</v>
      </c>
      <c r="Q2358">
        <v>-1.39234634116292E-2</v>
      </c>
      <c r="R2358">
        <v>-4.4987457804381847E-3</v>
      </c>
      <c r="S2358">
        <v>4.9248547293245792E-3</v>
      </c>
      <c r="T2358">
        <v>1.3406793586909771E-2</v>
      </c>
      <c r="U2358" t="s">
        <v>18</v>
      </c>
      <c r="V2358" t="s">
        <v>84</v>
      </c>
      <c r="W2358">
        <v>69.445259094238281</v>
      </c>
    </row>
    <row r="2359" spans="1:23" x14ac:dyDescent="0.25">
      <c r="A2359" s="48" t="str">
        <f t="shared" si="36"/>
        <v>42258Greater Bay AreaN/A_3SmartAC-onlySingle</v>
      </c>
      <c r="B2359" t="s">
        <v>10</v>
      </c>
      <c r="C2359" s="35">
        <v>42258</v>
      </c>
      <c r="D2359">
        <v>3</v>
      </c>
      <c r="E2359" t="s">
        <v>32</v>
      </c>
      <c r="F2359">
        <v>0.69869375809940215</v>
      </c>
      <c r="G2359">
        <v>0.78489299991416317</v>
      </c>
      <c r="H2359">
        <v>29456</v>
      </c>
      <c r="I2359">
        <v>0.70319250384029797</v>
      </c>
      <c r="J2359">
        <v>0.75583939721689286</v>
      </c>
      <c r="K2359">
        <v>3278</v>
      </c>
      <c r="L2359">
        <v>-4.4987457804381847E-3</v>
      </c>
      <c r="M2359">
        <v>-0.6438794732093811</v>
      </c>
      <c r="N2359">
        <v>32734</v>
      </c>
      <c r="O2359">
        <v>1.3971238397061825E-2</v>
      </c>
      <c r="P2359">
        <v>-2.240428514778614E-2</v>
      </c>
      <c r="Q2359">
        <v>-1.39234634116292E-2</v>
      </c>
      <c r="R2359">
        <v>-4.4987457804381847E-3</v>
      </c>
      <c r="S2359">
        <v>4.9248547293245792E-3</v>
      </c>
      <c r="T2359">
        <v>1.3406793586909771E-2</v>
      </c>
      <c r="U2359" t="s">
        <v>102</v>
      </c>
      <c r="V2359" t="s">
        <v>84</v>
      </c>
      <c r="W2359">
        <v>69.445259094238281</v>
      </c>
    </row>
    <row r="2360" spans="1:23" x14ac:dyDescent="0.25">
      <c r="A2360" s="48" t="str">
        <f t="shared" si="36"/>
        <v>42258Greater Bay AreaN/A_4AllSingle</v>
      </c>
      <c r="B2360" t="s">
        <v>10</v>
      </c>
      <c r="C2360" s="35">
        <v>42258</v>
      </c>
      <c r="D2360">
        <v>4</v>
      </c>
      <c r="E2360" t="s">
        <v>32</v>
      </c>
      <c r="F2360">
        <v>0.63389508514866666</v>
      </c>
      <c r="G2360">
        <v>0.67891445733576861</v>
      </c>
      <c r="H2360">
        <v>29456</v>
      </c>
      <c r="I2360">
        <v>0.63401861755652256</v>
      </c>
      <c r="J2360">
        <v>0.6364555827071523</v>
      </c>
      <c r="K2360">
        <v>3278</v>
      </c>
      <c r="L2360">
        <v>-1.2353240163065493E-4</v>
      </c>
      <c r="M2360">
        <v>-1.9487831741571426E-2</v>
      </c>
      <c r="N2360">
        <v>32734</v>
      </c>
      <c r="O2360">
        <v>1.179923489689827E-2</v>
      </c>
      <c r="P2360">
        <v>-1.5245432034134865E-2</v>
      </c>
      <c r="Q2360">
        <v>-8.0830603837966919E-3</v>
      </c>
      <c r="R2360">
        <v>-1.2353240163065493E-4</v>
      </c>
      <c r="S2360">
        <v>7.8350519761443138E-3</v>
      </c>
      <c r="T2360">
        <v>1.4998367056250572E-2</v>
      </c>
      <c r="U2360" t="s">
        <v>18</v>
      </c>
      <c r="V2360" t="s">
        <v>84</v>
      </c>
      <c r="W2360">
        <v>68.130722045898437</v>
      </c>
    </row>
    <row r="2361" spans="1:23" x14ac:dyDescent="0.25">
      <c r="A2361" s="48" t="str">
        <f t="shared" si="36"/>
        <v>42258Greater Bay AreaN/A_4SmartAC-onlySingle</v>
      </c>
      <c r="B2361" t="s">
        <v>10</v>
      </c>
      <c r="C2361" s="35">
        <v>42258</v>
      </c>
      <c r="D2361">
        <v>4</v>
      </c>
      <c r="E2361" t="s">
        <v>32</v>
      </c>
      <c r="F2361">
        <v>0.63389508514866666</v>
      </c>
      <c r="G2361">
        <v>0.67891445733576861</v>
      </c>
      <c r="H2361">
        <v>29456</v>
      </c>
      <c r="I2361">
        <v>0.63401861755652256</v>
      </c>
      <c r="J2361">
        <v>0.6364555827071523</v>
      </c>
      <c r="K2361">
        <v>3278</v>
      </c>
      <c r="L2361">
        <v>-1.2353240163065493E-4</v>
      </c>
      <c r="M2361">
        <v>-1.9487831741571426E-2</v>
      </c>
      <c r="N2361">
        <v>32734</v>
      </c>
      <c r="O2361">
        <v>1.179923489689827E-2</v>
      </c>
      <c r="P2361">
        <v>-1.5245432034134865E-2</v>
      </c>
      <c r="Q2361">
        <v>-8.0830603837966919E-3</v>
      </c>
      <c r="R2361">
        <v>-1.2353240163065493E-4</v>
      </c>
      <c r="S2361">
        <v>7.8350519761443138E-3</v>
      </c>
      <c r="T2361">
        <v>1.4998367056250572E-2</v>
      </c>
      <c r="U2361" t="s">
        <v>102</v>
      </c>
      <c r="V2361" t="s">
        <v>84</v>
      </c>
      <c r="W2361">
        <v>68.130722045898437</v>
      </c>
    </row>
    <row r="2362" spans="1:23" x14ac:dyDescent="0.25">
      <c r="A2362" s="48" t="str">
        <f t="shared" si="36"/>
        <v>42258Greater Bay AreaN/A_5AllSingle</v>
      </c>
      <c r="B2362" t="s">
        <v>10</v>
      </c>
      <c r="C2362" s="35">
        <v>42258</v>
      </c>
      <c r="D2362">
        <v>5</v>
      </c>
      <c r="E2362" t="s">
        <v>32</v>
      </c>
      <c r="F2362">
        <v>0.59684484576875552</v>
      </c>
      <c r="G2362">
        <v>0.5989690433443422</v>
      </c>
      <c r="H2362">
        <v>29456</v>
      </c>
      <c r="I2362">
        <v>0.59313505363560015</v>
      </c>
      <c r="J2362">
        <v>0.55554833138722559</v>
      </c>
      <c r="K2362">
        <v>3278</v>
      </c>
      <c r="L2362">
        <v>3.7097921594977379E-3</v>
      </c>
      <c r="M2362">
        <v>0.6215672492980957</v>
      </c>
      <c r="N2362">
        <v>32734</v>
      </c>
      <c r="O2362">
        <v>1.0311778634786606E-2</v>
      </c>
      <c r="P2362">
        <v>-9.5057832077145576E-3</v>
      </c>
      <c r="Q2362">
        <v>-3.2463273964822292E-3</v>
      </c>
      <c r="R2362">
        <v>3.7097921594977379E-3</v>
      </c>
      <c r="S2362">
        <v>1.0665087029337883E-2</v>
      </c>
      <c r="T2362">
        <v>1.6925368458032608E-2</v>
      </c>
      <c r="U2362" t="s">
        <v>18</v>
      </c>
      <c r="V2362" t="s">
        <v>84</v>
      </c>
      <c r="W2362">
        <v>67.5294189453125</v>
      </c>
    </row>
    <row r="2363" spans="1:23" x14ac:dyDescent="0.25">
      <c r="A2363" s="48" t="str">
        <f t="shared" si="36"/>
        <v>42258Greater Bay AreaN/A_5SmartAC-onlySingle</v>
      </c>
      <c r="B2363" t="s">
        <v>10</v>
      </c>
      <c r="C2363" s="35">
        <v>42258</v>
      </c>
      <c r="D2363">
        <v>5</v>
      </c>
      <c r="E2363" t="s">
        <v>32</v>
      </c>
      <c r="F2363">
        <v>0.59684484576875552</v>
      </c>
      <c r="G2363">
        <v>0.5989690433443422</v>
      </c>
      <c r="H2363">
        <v>29456</v>
      </c>
      <c r="I2363">
        <v>0.59313505363560015</v>
      </c>
      <c r="J2363">
        <v>0.55554833138722559</v>
      </c>
      <c r="K2363">
        <v>3278</v>
      </c>
      <c r="L2363">
        <v>3.7097921594977379E-3</v>
      </c>
      <c r="M2363">
        <v>0.6215672492980957</v>
      </c>
      <c r="N2363">
        <v>32734</v>
      </c>
      <c r="O2363">
        <v>1.0311778634786606E-2</v>
      </c>
      <c r="P2363">
        <v>-9.5057832077145576E-3</v>
      </c>
      <c r="Q2363">
        <v>-3.2463273964822292E-3</v>
      </c>
      <c r="R2363">
        <v>3.7097921594977379E-3</v>
      </c>
      <c r="S2363">
        <v>1.0665087029337883E-2</v>
      </c>
      <c r="T2363">
        <v>1.6925368458032608E-2</v>
      </c>
      <c r="U2363" t="s">
        <v>102</v>
      </c>
      <c r="V2363" t="s">
        <v>84</v>
      </c>
      <c r="W2363">
        <v>67.5294189453125</v>
      </c>
    </row>
    <row r="2364" spans="1:23" x14ac:dyDescent="0.25">
      <c r="A2364" s="48" t="str">
        <f t="shared" si="36"/>
        <v>42258Greater Bay AreaN/A_6AllSingle</v>
      </c>
      <c r="B2364" t="s">
        <v>10</v>
      </c>
      <c r="C2364" s="35">
        <v>42258</v>
      </c>
      <c r="D2364">
        <v>6</v>
      </c>
      <c r="E2364" t="s">
        <v>32</v>
      </c>
      <c r="F2364">
        <v>0.6096161741857804</v>
      </c>
      <c r="G2364">
        <v>0.57518501631587537</v>
      </c>
      <c r="H2364">
        <v>29456</v>
      </c>
      <c r="I2364">
        <v>0.60896119818727201</v>
      </c>
      <c r="J2364">
        <v>0.53841803317890669</v>
      </c>
      <c r="K2364">
        <v>3278</v>
      </c>
      <c r="L2364">
        <v>6.5497600007802248E-4</v>
      </c>
      <c r="M2364">
        <v>0.10744071751832962</v>
      </c>
      <c r="N2364">
        <v>32734</v>
      </c>
      <c r="O2364">
        <v>9.983377531170845E-3</v>
      </c>
      <c r="P2364">
        <v>-1.2139720842242241E-2</v>
      </c>
      <c r="Q2364">
        <v>-6.0796109028160572E-3</v>
      </c>
      <c r="R2364">
        <v>6.5497600007802248E-4</v>
      </c>
      <c r="S2364">
        <v>7.3887640610337257E-3</v>
      </c>
      <c r="T2364">
        <v>1.3449672609567642E-2</v>
      </c>
      <c r="U2364" t="s">
        <v>18</v>
      </c>
      <c r="V2364" t="s">
        <v>84</v>
      </c>
      <c r="W2364">
        <v>67.215248107910156</v>
      </c>
    </row>
    <row r="2365" spans="1:23" x14ac:dyDescent="0.25">
      <c r="A2365" s="48" t="str">
        <f t="shared" si="36"/>
        <v>42258Greater Bay AreaN/A_6SmartAC-onlySingle</v>
      </c>
      <c r="B2365" t="s">
        <v>10</v>
      </c>
      <c r="C2365" s="35">
        <v>42258</v>
      </c>
      <c r="D2365">
        <v>6</v>
      </c>
      <c r="E2365" t="s">
        <v>32</v>
      </c>
      <c r="F2365">
        <v>0.6096161741857804</v>
      </c>
      <c r="G2365">
        <v>0.57518501631587537</v>
      </c>
      <c r="H2365">
        <v>29456</v>
      </c>
      <c r="I2365">
        <v>0.60896119818727201</v>
      </c>
      <c r="J2365">
        <v>0.53841803317890669</v>
      </c>
      <c r="K2365">
        <v>3278</v>
      </c>
      <c r="L2365">
        <v>6.5497600007802248E-4</v>
      </c>
      <c r="M2365">
        <v>0.10744071751832962</v>
      </c>
      <c r="N2365">
        <v>32734</v>
      </c>
      <c r="O2365">
        <v>9.983377531170845E-3</v>
      </c>
      <c r="P2365">
        <v>-1.2139720842242241E-2</v>
      </c>
      <c r="Q2365">
        <v>-6.0796109028160572E-3</v>
      </c>
      <c r="R2365">
        <v>6.5497600007802248E-4</v>
      </c>
      <c r="S2365">
        <v>7.3887640610337257E-3</v>
      </c>
      <c r="T2365">
        <v>1.3449672609567642E-2</v>
      </c>
      <c r="U2365" t="s">
        <v>102</v>
      </c>
      <c r="V2365" t="s">
        <v>84</v>
      </c>
      <c r="W2365">
        <v>67.215248107910156</v>
      </c>
    </row>
    <row r="2366" spans="1:23" x14ac:dyDescent="0.25">
      <c r="A2366" s="48" t="str">
        <f t="shared" si="36"/>
        <v>42258Greater Bay AreaN/A_7AllSingle</v>
      </c>
      <c r="B2366" t="s">
        <v>10</v>
      </c>
      <c r="C2366" s="35">
        <v>42258</v>
      </c>
      <c r="D2366">
        <v>7</v>
      </c>
      <c r="E2366" t="s">
        <v>32</v>
      </c>
      <c r="F2366">
        <v>0.70597995762893673</v>
      </c>
      <c r="G2366">
        <v>0.63680309095039778</v>
      </c>
      <c r="H2366">
        <v>29456</v>
      </c>
      <c r="I2366">
        <v>0.68944614426515105</v>
      </c>
      <c r="J2366">
        <v>0.55437118534406937</v>
      </c>
      <c r="K2366">
        <v>3278</v>
      </c>
      <c r="L2366">
        <v>1.6533812507987022E-2</v>
      </c>
      <c r="M2366">
        <v>2.3419663906097412</v>
      </c>
      <c r="N2366">
        <v>32734</v>
      </c>
      <c r="O2366">
        <v>1.0369255207479E-2</v>
      </c>
      <c r="P2366">
        <v>3.2445751130580902E-3</v>
      </c>
      <c r="Q2366">
        <v>9.538920596241951E-3</v>
      </c>
      <c r="R2366">
        <v>1.6533812507987022E-2</v>
      </c>
      <c r="S2366">
        <v>2.3527875542640686E-2</v>
      </c>
      <c r="T2366">
        <v>2.9823049902915955E-2</v>
      </c>
      <c r="U2366" t="s">
        <v>18</v>
      </c>
      <c r="V2366" t="s">
        <v>84</v>
      </c>
      <c r="W2366">
        <v>67.962364196777344</v>
      </c>
    </row>
    <row r="2367" spans="1:23" x14ac:dyDescent="0.25">
      <c r="A2367" s="48" t="str">
        <f t="shared" si="36"/>
        <v>42258Greater Bay AreaN/A_7SmartAC-onlySingle</v>
      </c>
      <c r="B2367" t="s">
        <v>10</v>
      </c>
      <c r="C2367" s="35">
        <v>42258</v>
      </c>
      <c r="D2367">
        <v>7</v>
      </c>
      <c r="E2367" t="s">
        <v>32</v>
      </c>
      <c r="F2367">
        <v>0.70597995762893673</v>
      </c>
      <c r="G2367">
        <v>0.63680309095039778</v>
      </c>
      <c r="H2367">
        <v>29456</v>
      </c>
      <c r="I2367">
        <v>0.68944614426515105</v>
      </c>
      <c r="J2367">
        <v>0.55437118534406937</v>
      </c>
      <c r="K2367">
        <v>3278</v>
      </c>
      <c r="L2367">
        <v>1.6533812507987022E-2</v>
      </c>
      <c r="M2367">
        <v>2.3419663906097412</v>
      </c>
      <c r="N2367">
        <v>32734</v>
      </c>
      <c r="O2367">
        <v>1.0369255207479E-2</v>
      </c>
      <c r="P2367">
        <v>3.2445751130580902E-3</v>
      </c>
      <c r="Q2367">
        <v>9.538920596241951E-3</v>
      </c>
      <c r="R2367">
        <v>1.6533812507987022E-2</v>
      </c>
      <c r="S2367">
        <v>2.3527875542640686E-2</v>
      </c>
      <c r="T2367">
        <v>2.9823049902915955E-2</v>
      </c>
      <c r="U2367" t="s">
        <v>102</v>
      </c>
      <c r="V2367" t="s">
        <v>84</v>
      </c>
      <c r="W2367">
        <v>67.962364196777344</v>
      </c>
    </row>
    <row r="2368" spans="1:23" x14ac:dyDescent="0.25">
      <c r="A2368" s="48" t="str">
        <f t="shared" si="36"/>
        <v>42258Greater Bay AreaN/A_8AllSingle</v>
      </c>
      <c r="B2368" t="s">
        <v>10</v>
      </c>
      <c r="C2368" s="35">
        <v>42258</v>
      </c>
      <c r="D2368">
        <v>8</v>
      </c>
      <c r="E2368" t="s">
        <v>32</v>
      </c>
      <c r="F2368">
        <v>0.75101378341997926</v>
      </c>
      <c r="G2368">
        <v>0.66395924587135591</v>
      </c>
      <c r="H2368">
        <v>29456</v>
      </c>
      <c r="I2368">
        <v>0.75268356371246525</v>
      </c>
      <c r="J2368">
        <v>0.65229567325106685</v>
      </c>
      <c r="K2368">
        <v>3278</v>
      </c>
      <c r="L2368">
        <v>-1.6697802348062396E-3</v>
      </c>
      <c r="M2368">
        <v>-0.22233684360980988</v>
      </c>
      <c r="N2368">
        <v>32734</v>
      </c>
      <c r="O2368">
        <v>1.2031945399940014E-2</v>
      </c>
      <c r="P2368">
        <v>-1.7089921981096268E-2</v>
      </c>
      <c r="Q2368">
        <v>-9.7862901166081429E-3</v>
      </c>
      <c r="R2368">
        <v>-1.6697802348062396E-3</v>
      </c>
      <c r="S2368">
        <v>6.4457668922841549E-3</v>
      </c>
      <c r="T2368">
        <v>1.3750361278653145E-2</v>
      </c>
      <c r="U2368" t="s">
        <v>18</v>
      </c>
      <c r="V2368" t="s">
        <v>84</v>
      </c>
      <c r="W2368">
        <v>71.113822937011719</v>
      </c>
    </row>
    <row r="2369" spans="1:23" x14ac:dyDescent="0.25">
      <c r="A2369" s="48" t="str">
        <f t="shared" si="36"/>
        <v>42258Greater Bay AreaN/A_8SmartAC-onlySingle</v>
      </c>
      <c r="B2369" t="s">
        <v>10</v>
      </c>
      <c r="C2369" s="35">
        <v>42258</v>
      </c>
      <c r="D2369">
        <v>8</v>
      </c>
      <c r="E2369" t="s">
        <v>32</v>
      </c>
      <c r="F2369">
        <v>0.75101378341997926</v>
      </c>
      <c r="G2369">
        <v>0.66395924587135591</v>
      </c>
      <c r="H2369">
        <v>29456</v>
      </c>
      <c r="I2369">
        <v>0.75268356371246525</v>
      </c>
      <c r="J2369">
        <v>0.65229567325106685</v>
      </c>
      <c r="K2369">
        <v>3278</v>
      </c>
      <c r="L2369">
        <v>-1.6697802348062396E-3</v>
      </c>
      <c r="M2369">
        <v>-0.22233684360980988</v>
      </c>
      <c r="N2369">
        <v>32734</v>
      </c>
      <c r="O2369">
        <v>1.2031945399940014E-2</v>
      </c>
      <c r="P2369">
        <v>-1.7089921981096268E-2</v>
      </c>
      <c r="Q2369">
        <v>-9.7862901166081429E-3</v>
      </c>
      <c r="R2369">
        <v>-1.6697802348062396E-3</v>
      </c>
      <c r="S2369">
        <v>6.4457668922841549E-3</v>
      </c>
      <c r="T2369">
        <v>1.3750361278653145E-2</v>
      </c>
      <c r="U2369" t="s">
        <v>102</v>
      </c>
      <c r="V2369" t="s">
        <v>84</v>
      </c>
      <c r="W2369">
        <v>71.113822937011719</v>
      </c>
    </row>
    <row r="2370" spans="1:23" x14ac:dyDescent="0.25">
      <c r="A2370" s="48" t="str">
        <f t="shared" ref="A2370:A2433" si="37">CONCATENATE(C2370,B2370,E2370,"_",D2370,U2370,V2370)</f>
        <v>42258Greater Bay AreaN/A_9AllSingle</v>
      </c>
      <c r="B2370" t="s">
        <v>10</v>
      </c>
      <c r="C2370" s="35">
        <v>42258</v>
      </c>
      <c r="D2370">
        <v>9</v>
      </c>
      <c r="E2370" t="s">
        <v>32</v>
      </c>
      <c r="F2370">
        <v>0.68545080720336637</v>
      </c>
      <c r="G2370">
        <v>0.74312988505911026</v>
      </c>
      <c r="H2370">
        <v>29456</v>
      </c>
      <c r="I2370">
        <v>0.67578626750532655</v>
      </c>
      <c r="J2370">
        <v>0.73380977315640483</v>
      </c>
      <c r="K2370">
        <v>3278</v>
      </c>
      <c r="L2370">
        <v>9.664539247751236E-3</v>
      </c>
      <c r="M2370">
        <v>1.4099538326263428</v>
      </c>
      <c r="N2370">
        <v>32734</v>
      </c>
      <c r="O2370">
        <v>1.3528412207961082E-2</v>
      </c>
      <c r="P2370">
        <v>-7.6734740287065506E-3</v>
      </c>
      <c r="Q2370">
        <v>5.3854292491450906E-4</v>
      </c>
      <c r="R2370">
        <v>9.664539247751236E-3</v>
      </c>
      <c r="S2370">
        <v>1.8789453431963921E-2</v>
      </c>
      <c r="T2370">
        <v>2.7002552524209023E-2</v>
      </c>
      <c r="U2370" t="s">
        <v>18</v>
      </c>
      <c r="V2370" t="s">
        <v>84</v>
      </c>
      <c r="W2370">
        <v>76.526092529296875</v>
      </c>
    </row>
    <row r="2371" spans="1:23" x14ac:dyDescent="0.25">
      <c r="A2371" s="48" t="str">
        <f t="shared" si="37"/>
        <v>42258Greater Bay AreaN/A_9SmartAC-onlySingle</v>
      </c>
      <c r="B2371" t="s">
        <v>10</v>
      </c>
      <c r="C2371" s="35">
        <v>42258</v>
      </c>
      <c r="D2371">
        <v>9</v>
      </c>
      <c r="E2371" t="s">
        <v>32</v>
      </c>
      <c r="F2371">
        <v>0.68545080720336637</v>
      </c>
      <c r="G2371">
        <v>0.74312988505911026</v>
      </c>
      <c r="H2371">
        <v>29456</v>
      </c>
      <c r="I2371">
        <v>0.67578626750532655</v>
      </c>
      <c r="J2371">
        <v>0.73380977315640483</v>
      </c>
      <c r="K2371">
        <v>3278</v>
      </c>
      <c r="L2371">
        <v>9.664539247751236E-3</v>
      </c>
      <c r="M2371">
        <v>1.4099538326263428</v>
      </c>
      <c r="N2371">
        <v>32734</v>
      </c>
      <c r="O2371">
        <v>1.3528412207961082E-2</v>
      </c>
      <c r="P2371">
        <v>-7.6734740287065506E-3</v>
      </c>
      <c r="Q2371">
        <v>5.3854292491450906E-4</v>
      </c>
      <c r="R2371">
        <v>9.664539247751236E-3</v>
      </c>
      <c r="S2371">
        <v>1.8789453431963921E-2</v>
      </c>
      <c r="T2371">
        <v>2.7002552524209023E-2</v>
      </c>
      <c r="U2371" t="s">
        <v>102</v>
      </c>
      <c r="V2371" t="s">
        <v>84</v>
      </c>
      <c r="W2371">
        <v>76.526092529296875</v>
      </c>
    </row>
    <row r="2372" spans="1:23" x14ac:dyDescent="0.25">
      <c r="A2372" s="48" t="str">
        <f t="shared" si="37"/>
        <v>42258Greater Bay AreaN/A_10AllSingle</v>
      </c>
      <c r="B2372" t="s">
        <v>10</v>
      </c>
      <c r="C2372" s="35">
        <v>42258</v>
      </c>
      <c r="D2372">
        <v>10</v>
      </c>
      <c r="E2372" t="s">
        <v>32</v>
      </c>
      <c r="F2372">
        <v>0.66931940619967933</v>
      </c>
      <c r="G2372">
        <v>0.93356216244639367</v>
      </c>
      <c r="H2372">
        <v>29456</v>
      </c>
      <c r="I2372">
        <v>0.64247228845314852</v>
      </c>
      <c r="J2372">
        <v>0.93197648861160631</v>
      </c>
      <c r="K2372">
        <v>3278</v>
      </c>
      <c r="L2372">
        <v>2.6847118511795998E-2</v>
      </c>
      <c r="M2372">
        <v>4.0111069679260254</v>
      </c>
      <c r="N2372">
        <v>32734</v>
      </c>
      <c r="O2372">
        <v>1.7162762582302094E-2</v>
      </c>
      <c r="P2372">
        <v>4.8513221554458141E-3</v>
      </c>
      <c r="Q2372">
        <v>1.5269462019205093E-2</v>
      </c>
      <c r="R2372">
        <v>2.6847118511795998E-2</v>
      </c>
      <c r="S2372">
        <v>3.8423400372266769E-2</v>
      </c>
      <c r="T2372">
        <v>4.8842914402484894E-2</v>
      </c>
      <c r="U2372" t="s">
        <v>18</v>
      </c>
      <c r="V2372" t="s">
        <v>84</v>
      </c>
      <c r="W2372">
        <v>81.802467346191406</v>
      </c>
    </row>
    <row r="2373" spans="1:23" x14ac:dyDescent="0.25">
      <c r="A2373" s="48" t="str">
        <f t="shared" si="37"/>
        <v>42258Greater Bay AreaN/A_10SmartAC-onlySingle</v>
      </c>
      <c r="B2373" t="s">
        <v>10</v>
      </c>
      <c r="C2373" s="35">
        <v>42258</v>
      </c>
      <c r="D2373">
        <v>10</v>
      </c>
      <c r="E2373" t="s">
        <v>32</v>
      </c>
      <c r="F2373">
        <v>0.66931940619967933</v>
      </c>
      <c r="G2373">
        <v>0.93356216244639367</v>
      </c>
      <c r="H2373">
        <v>29456</v>
      </c>
      <c r="I2373">
        <v>0.64247228845314852</v>
      </c>
      <c r="J2373">
        <v>0.93197648861160631</v>
      </c>
      <c r="K2373">
        <v>3278</v>
      </c>
      <c r="L2373">
        <v>2.6847118511795998E-2</v>
      </c>
      <c r="M2373">
        <v>4.0111069679260254</v>
      </c>
      <c r="N2373">
        <v>32734</v>
      </c>
      <c r="O2373">
        <v>1.7162762582302094E-2</v>
      </c>
      <c r="P2373">
        <v>4.8513221554458141E-3</v>
      </c>
      <c r="Q2373">
        <v>1.5269462019205093E-2</v>
      </c>
      <c r="R2373">
        <v>2.6847118511795998E-2</v>
      </c>
      <c r="S2373">
        <v>3.8423400372266769E-2</v>
      </c>
      <c r="T2373">
        <v>4.8842914402484894E-2</v>
      </c>
      <c r="U2373" t="s">
        <v>102</v>
      </c>
      <c r="V2373" t="s">
        <v>84</v>
      </c>
      <c r="W2373">
        <v>81.802467346191406</v>
      </c>
    </row>
    <row r="2374" spans="1:23" x14ac:dyDescent="0.25">
      <c r="A2374" s="48" t="str">
        <f t="shared" si="37"/>
        <v>42258Greater Bay AreaN/A_11AllSingle</v>
      </c>
      <c r="B2374" t="s">
        <v>10</v>
      </c>
      <c r="C2374" s="35">
        <v>42258</v>
      </c>
      <c r="D2374">
        <v>11</v>
      </c>
      <c r="E2374" t="s">
        <v>32</v>
      </c>
      <c r="F2374">
        <v>0.71531715580323252</v>
      </c>
      <c r="G2374">
        <v>1.1414038654718277</v>
      </c>
      <c r="H2374">
        <v>29456</v>
      </c>
      <c r="I2374">
        <v>0.71258307211458427</v>
      </c>
      <c r="J2374">
        <v>1.1856000025983446</v>
      </c>
      <c r="K2374">
        <v>3278</v>
      </c>
      <c r="L2374">
        <v>2.7340836822986603E-3</v>
      </c>
      <c r="M2374">
        <v>0.38221979141235352</v>
      </c>
      <c r="N2374">
        <v>32734</v>
      </c>
      <c r="O2374">
        <v>2.1749511361122131E-2</v>
      </c>
      <c r="P2374">
        <v>-2.514008991420269E-2</v>
      </c>
      <c r="Q2374">
        <v>-1.193770207464695E-2</v>
      </c>
      <c r="R2374">
        <v>2.7340836822986603E-3</v>
      </c>
      <c r="S2374">
        <v>1.7404129728674889E-2</v>
      </c>
      <c r="T2374">
        <v>3.0608257278800011E-2</v>
      </c>
      <c r="U2374" t="s">
        <v>18</v>
      </c>
      <c r="V2374" t="s">
        <v>84</v>
      </c>
      <c r="W2374">
        <v>83.925155639648437</v>
      </c>
    </row>
    <row r="2375" spans="1:23" x14ac:dyDescent="0.25">
      <c r="A2375" s="48" t="str">
        <f t="shared" si="37"/>
        <v>42258Greater Bay AreaN/A_11SmartAC-onlySingle</v>
      </c>
      <c r="B2375" t="s">
        <v>10</v>
      </c>
      <c r="C2375" s="35">
        <v>42258</v>
      </c>
      <c r="D2375">
        <v>11</v>
      </c>
      <c r="E2375" t="s">
        <v>32</v>
      </c>
      <c r="F2375">
        <v>0.71531715580323252</v>
      </c>
      <c r="G2375">
        <v>1.1414038654718277</v>
      </c>
      <c r="H2375">
        <v>29456</v>
      </c>
      <c r="I2375">
        <v>0.71258307211458427</v>
      </c>
      <c r="J2375">
        <v>1.1856000025983446</v>
      </c>
      <c r="K2375">
        <v>3278</v>
      </c>
      <c r="L2375">
        <v>2.7340836822986603E-3</v>
      </c>
      <c r="M2375">
        <v>0.38221979141235352</v>
      </c>
      <c r="N2375">
        <v>32734</v>
      </c>
      <c r="O2375">
        <v>2.1749511361122131E-2</v>
      </c>
      <c r="P2375">
        <v>-2.514008991420269E-2</v>
      </c>
      <c r="Q2375">
        <v>-1.193770207464695E-2</v>
      </c>
      <c r="R2375">
        <v>2.7340836822986603E-3</v>
      </c>
      <c r="S2375">
        <v>1.7404129728674889E-2</v>
      </c>
      <c r="T2375">
        <v>3.0608257278800011E-2</v>
      </c>
      <c r="U2375" t="s">
        <v>102</v>
      </c>
      <c r="V2375" t="s">
        <v>84</v>
      </c>
      <c r="W2375">
        <v>83.925155639648437</v>
      </c>
    </row>
    <row r="2376" spans="1:23" x14ac:dyDescent="0.25">
      <c r="A2376" s="48" t="str">
        <f t="shared" si="37"/>
        <v>42258Greater Bay AreaN/A_12AllSingle</v>
      </c>
      <c r="B2376" t="s">
        <v>10</v>
      </c>
      <c r="C2376" s="35">
        <v>42258</v>
      </c>
      <c r="D2376">
        <v>12</v>
      </c>
      <c r="E2376" t="s">
        <v>32</v>
      </c>
      <c r="F2376">
        <v>0.83497670150245573</v>
      </c>
      <c r="G2376">
        <v>1.3694383413547004</v>
      </c>
      <c r="H2376">
        <v>29456</v>
      </c>
      <c r="I2376">
        <v>0.82397797235614123</v>
      </c>
      <c r="J2376">
        <v>1.4066992929222588</v>
      </c>
      <c r="K2376">
        <v>3278</v>
      </c>
      <c r="L2376">
        <v>1.0998728685081005E-2</v>
      </c>
      <c r="M2376">
        <v>1.3172497749328613</v>
      </c>
      <c r="N2376">
        <v>32734</v>
      </c>
      <c r="O2376">
        <v>2.5832695886492729E-2</v>
      </c>
      <c r="P2376">
        <v>-2.2108454257249832E-2</v>
      </c>
      <c r="Q2376">
        <v>-6.427491083741188E-3</v>
      </c>
      <c r="R2376">
        <v>1.0998728685081005E-2</v>
      </c>
      <c r="S2376">
        <v>2.8422882780432701E-2</v>
      </c>
      <c r="T2376">
        <v>4.4105913490056992E-2</v>
      </c>
      <c r="U2376" t="s">
        <v>18</v>
      </c>
      <c r="V2376" t="s">
        <v>84</v>
      </c>
      <c r="W2376">
        <v>88.375846862792969</v>
      </c>
    </row>
    <row r="2377" spans="1:23" x14ac:dyDescent="0.25">
      <c r="A2377" s="48" t="str">
        <f t="shared" si="37"/>
        <v>42258Greater Bay AreaN/A_12SmartAC-onlySingle</v>
      </c>
      <c r="B2377" t="s">
        <v>10</v>
      </c>
      <c r="C2377" s="35">
        <v>42258</v>
      </c>
      <c r="D2377">
        <v>12</v>
      </c>
      <c r="E2377" t="s">
        <v>32</v>
      </c>
      <c r="F2377">
        <v>0.83497670150245573</v>
      </c>
      <c r="G2377">
        <v>1.3694383413547004</v>
      </c>
      <c r="H2377">
        <v>29456</v>
      </c>
      <c r="I2377">
        <v>0.82397797235614123</v>
      </c>
      <c r="J2377">
        <v>1.4066992929222588</v>
      </c>
      <c r="K2377">
        <v>3278</v>
      </c>
      <c r="L2377">
        <v>1.0998728685081005E-2</v>
      </c>
      <c r="M2377">
        <v>1.3172497749328613</v>
      </c>
      <c r="N2377">
        <v>32734</v>
      </c>
      <c r="O2377">
        <v>2.5832695886492729E-2</v>
      </c>
      <c r="P2377">
        <v>-2.2108454257249832E-2</v>
      </c>
      <c r="Q2377">
        <v>-6.427491083741188E-3</v>
      </c>
      <c r="R2377">
        <v>1.0998728685081005E-2</v>
      </c>
      <c r="S2377">
        <v>2.8422882780432701E-2</v>
      </c>
      <c r="T2377">
        <v>4.4105913490056992E-2</v>
      </c>
      <c r="U2377" t="s">
        <v>102</v>
      </c>
      <c r="V2377" t="s">
        <v>84</v>
      </c>
      <c r="W2377">
        <v>88.375846862792969</v>
      </c>
    </row>
    <row r="2378" spans="1:23" x14ac:dyDescent="0.25">
      <c r="A2378" s="48" t="str">
        <f t="shared" si="37"/>
        <v>42258Greater Bay AreaN/A_13AllSingle</v>
      </c>
      <c r="B2378" t="s">
        <v>10</v>
      </c>
      <c r="C2378" s="35">
        <v>42258</v>
      </c>
      <c r="D2378">
        <v>13</v>
      </c>
      <c r="E2378" t="s">
        <v>32</v>
      </c>
      <c r="F2378">
        <v>1.042231510324702</v>
      </c>
      <c r="G2378">
        <v>1.6003525364301974</v>
      </c>
      <c r="H2378">
        <v>29456</v>
      </c>
      <c r="I2378">
        <v>0.99321511516808603</v>
      </c>
      <c r="J2378">
        <v>1.5945777722520569</v>
      </c>
      <c r="K2378">
        <v>3278</v>
      </c>
      <c r="L2378">
        <v>4.9016393721103668E-2</v>
      </c>
      <c r="M2378">
        <v>4.7030239105224609</v>
      </c>
      <c r="N2378">
        <v>32734</v>
      </c>
      <c r="O2378">
        <v>2.9370518401265144E-2</v>
      </c>
      <c r="P2378">
        <v>1.1375137604773045E-2</v>
      </c>
      <c r="Q2378">
        <v>2.9203629121184349E-2</v>
      </c>
      <c r="R2378">
        <v>4.9016393721103668E-2</v>
      </c>
      <c r="S2378">
        <v>6.8826809525489807E-2</v>
      </c>
      <c r="T2378">
        <v>8.6657650768756866E-2</v>
      </c>
      <c r="U2378" t="s">
        <v>18</v>
      </c>
      <c r="V2378" t="s">
        <v>84</v>
      </c>
      <c r="W2378">
        <v>92.517135620117188</v>
      </c>
    </row>
    <row r="2379" spans="1:23" x14ac:dyDescent="0.25">
      <c r="A2379" s="48" t="str">
        <f t="shared" si="37"/>
        <v>42258Greater Bay AreaN/A_13SmartAC-onlySingle</v>
      </c>
      <c r="B2379" t="s">
        <v>10</v>
      </c>
      <c r="C2379" s="35">
        <v>42258</v>
      </c>
      <c r="D2379">
        <v>13</v>
      </c>
      <c r="E2379" t="s">
        <v>32</v>
      </c>
      <c r="F2379">
        <v>1.042231510324702</v>
      </c>
      <c r="G2379">
        <v>1.6003525364301974</v>
      </c>
      <c r="H2379">
        <v>29456</v>
      </c>
      <c r="I2379">
        <v>0.99321511516808603</v>
      </c>
      <c r="J2379">
        <v>1.5945777722520569</v>
      </c>
      <c r="K2379">
        <v>3278</v>
      </c>
      <c r="L2379">
        <v>4.9016393721103668E-2</v>
      </c>
      <c r="M2379">
        <v>4.7030239105224609</v>
      </c>
      <c r="N2379">
        <v>32734</v>
      </c>
      <c r="O2379">
        <v>2.9370518401265144E-2</v>
      </c>
      <c r="P2379">
        <v>1.1375137604773045E-2</v>
      </c>
      <c r="Q2379">
        <v>2.9203629121184349E-2</v>
      </c>
      <c r="R2379">
        <v>4.9016393721103668E-2</v>
      </c>
      <c r="S2379">
        <v>6.8826809525489807E-2</v>
      </c>
      <c r="T2379">
        <v>8.6657650768756866E-2</v>
      </c>
      <c r="U2379" t="s">
        <v>102</v>
      </c>
      <c r="V2379" t="s">
        <v>84</v>
      </c>
      <c r="W2379">
        <v>92.517135620117188</v>
      </c>
    </row>
    <row r="2380" spans="1:23" x14ac:dyDescent="0.25">
      <c r="A2380" s="48" t="str">
        <f t="shared" si="37"/>
        <v>42258Greater Bay AreaN/A_14AllSingle</v>
      </c>
      <c r="B2380" t="s">
        <v>10</v>
      </c>
      <c r="C2380" s="35">
        <v>42258</v>
      </c>
      <c r="D2380">
        <v>14</v>
      </c>
      <c r="E2380" t="s">
        <v>32</v>
      </c>
      <c r="F2380">
        <v>1.3152192456345506</v>
      </c>
      <c r="G2380">
        <v>1.7799514169498476</v>
      </c>
      <c r="H2380">
        <v>29456</v>
      </c>
      <c r="I2380">
        <v>1.2843967739275322</v>
      </c>
      <c r="J2380">
        <v>1.7764357507882442</v>
      </c>
      <c r="K2380">
        <v>3278</v>
      </c>
      <c r="L2380">
        <v>3.0822470784187317E-2</v>
      </c>
      <c r="M2380">
        <v>2.3435235023498535</v>
      </c>
      <c r="N2380">
        <v>32734</v>
      </c>
      <c r="O2380">
        <v>3.2714765518903732E-2</v>
      </c>
      <c r="P2380">
        <v>-1.1104772798717022E-2</v>
      </c>
      <c r="Q2380">
        <v>8.7537439540028572E-3</v>
      </c>
      <c r="R2380">
        <v>3.0822470784187317E-2</v>
      </c>
      <c r="S2380">
        <v>5.2888579666614532E-2</v>
      </c>
      <c r="T2380">
        <v>7.2749711573123932E-2</v>
      </c>
      <c r="U2380" t="s">
        <v>18</v>
      </c>
      <c r="V2380" t="s">
        <v>84</v>
      </c>
      <c r="W2380">
        <v>94.552574157714844</v>
      </c>
    </row>
    <row r="2381" spans="1:23" x14ac:dyDescent="0.25">
      <c r="A2381" s="48" t="str">
        <f t="shared" si="37"/>
        <v>42258Greater Bay AreaN/A_14SmartAC-onlySingle</v>
      </c>
      <c r="B2381" t="s">
        <v>10</v>
      </c>
      <c r="C2381" s="35">
        <v>42258</v>
      </c>
      <c r="D2381">
        <v>14</v>
      </c>
      <c r="E2381" t="s">
        <v>32</v>
      </c>
      <c r="F2381">
        <v>1.3152192456345506</v>
      </c>
      <c r="G2381">
        <v>1.7799514169498476</v>
      </c>
      <c r="H2381">
        <v>29456</v>
      </c>
      <c r="I2381">
        <v>1.2843967739275322</v>
      </c>
      <c r="J2381">
        <v>1.7764357507882442</v>
      </c>
      <c r="K2381">
        <v>3278</v>
      </c>
      <c r="L2381">
        <v>3.0822470784187317E-2</v>
      </c>
      <c r="M2381">
        <v>2.3435235023498535</v>
      </c>
      <c r="N2381">
        <v>32734</v>
      </c>
      <c r="O2381">
        <v>3.2714765518903732E-2</v>
      </c>
      <c r="P2381">
        <v>-1.1104772798717022E-2</v>
      </c>
      <c r="Q2381">
        <v>8.7537439540028572E-3</v>
      </c>
      <c r="R2381">
        <v>3.0822470784187317E-2</v>
      </c>
      <c r="S2381">
        <v>5.2888579666614532E-2</v>
      </c>
      <c r="T2381">
        <v>7.2749711573123932E-2</v>
      </c>
      <c r="U2381" t="s">
        <v>102</v>
      </c>
      <c r="V2381" t="s">
        <v>84</v>
      </c>
      <c r="W2381">
        <v>94.552574157714844</v>
      </c>
    </row>
    <row r="2382" spans="1:23" x14ac:dyDescent="0.25">
      <c r="A2382" s="48" t="str">
        <f t="shared" si="37"/>
        <v>42258Greater Bay AreaN/A_15AllSingle</v>
      </c>
      <c r="B2382" t="s">
        <v>10</v>
      </c>
      <c r="C2382" s="35">
        <v>42258</v>
      </c>
      <c r="D2382">
        <v>15</v>
      </c>
      <c r="E2382" t="s">
        <v>32</v>
      </c>
      <c r="F2382">
        <v>1.6396262327597135</v>
      </c>
      <c r="G2382">
        <v>1.9212576447469849</v>
      </c>
      <c r="H2382">
        <v>29456</v>
      </c>
      <c r="I2382">
        <v>1.4488798768731301</v>
      </c>
      <c r="J2382">
        <v>1.7653571465351734</v>
      </c>
      <c r="K2382">
        <v>3278</v>
      </c>
      <c r="L2382">
        <v>0.19074635207653046</v>
      </c>
      <c r="M2382">
        <v>11.633526802062988</v>
      </c>
      <c r="N2382">
        <v>32734</v>
      </c>
      <c r="O2382">
        <v>3.2803066074848175E-2</v>
      </c>
      <c r="P2382">
        <v>0.14870594441890717</v>
      </c>
      <c r="Q2382">
        <v>0.16861805319786072</v>
      </c>
      <c r="R2382">
        <v>0.19074635207653046</v>
      </c>
      <c r="S2382">
        <v>0.21287201344966888</v>
      </c>
      <c r="T2382">
        <v>0.23278675973415375</v>
      </c>
      <c r="U2382" t="s">
        <v>18</v>
      </c>
      <c r="V2382" t="s">
        <v>84</v>
      </c>
      <c r="W2382">
        <v>95.933097839355469</v>
      </c>
    </row>
    <row r="2383" spans="1:23" x14ac:dyDescent="0.25">
      <c r="A2383" s="48" t="str">
        <f t="shared" si="37"/>
        <v>42258Greater Bay AreaN/A_15SmartAC-onlySingle</v>
      </c>
      <c r="B2383" t="s">
        <v>10</v>
      </c>
      <c r="C2383" s="35">
        <v>42258</v>
      </c>
      <c r="D2383">
        <v>15</v>
      </c>
      <c r="E2383" t="s">
        <v>32</v>
      </c>
      <c r="F2383">
        <v>1.6396262327597135</v>
      </c>
      <c r="G2383">
        <v>1.9212576447469849</v>
      </c>
      <c r="H2383">
        <v>29456</v>
      </c>
      <c r="I2383">
        <v>1.4488798768731301</v>
      </c>
      <c r="J2383">
        <v>1.7653571465351734</v>
      </c>
      <c r="K2383">
        <v>3278</v>
      </c>
      <c r="L2383">
        <v>0.19074635207653046</v>
      </c>
      <c r="M2383">
        <v>11.633526802062988</v>
      </c>
      <c r="N2383">
        <v>32734</v>
      </c>
      <c r="O2383">
        <v>3.2803066074848175E-2</v>
      </c>
      <c r="P2383">
        <v>0.14870594441890717</v>
      </c>
      <c r="Q2383">
        <v>0.16861805319786072</v>
      </c>
      <c r="R2383">
        <v>0.19074635207653046</v>
      </c>
      <c r="S2383">
        <v>0.21287201344966888</v>
      </c>
      <c r="T2383">
        <v>0.23278675973415375</v>
      </c>
      <c r="U2383" t="s">
        <v>102</v>
      </c>
      <c r="V2383" t="s">
        <v>84</v>
      </c>
      <c r="W2383">
        <v>95.933097839355469</v>
      </c>
    </row>
    <row r="2384" spans="1:23" x14ac:dyDescent="0.25">
      <c r="A2384" s="48" t="str">
        <f t="shared" si="37"/>
        <v>42258Greater Bay AreaN/A_16AllSingle</v>
      </c>
      <c r="B2384" t="s">
        <v>10</v>
      </c>
      <c r="C2384" s="35">
        <v>42258</v>
      </c>
      <c r="D2384">
        <v>16</v>
      </c>
      <c r="E2384" t="s">
        <v>32</v>
      </c>
      <c r="F2384">
        <v>2.0292853067149417</v>
      </c>
      <c r="G2384">
        <v>2.0054164112051063</v>
      </c>
      <c r="H2384">
        <v>29456</v>
      </c>
      <c r="I2384">
        <v>1.5530784637546853</v>
      </c>
      <c r="J2384">
        <v>1.6098712975502754</v>
      </c>
      <c r="K2384">
        <v>3278</v>
      </c>
      <c r="L2384">
        <v>0.47620683908462524</v>
      </c>
      <c r="M2384">
        <v>23.466726303100586</v>
      </c>
      <c r="N2384">
        <v>32734</v>
      </c>
      <c r="O2384">
        <v>3.0449341982603073E-2</v>
      </c>
      <c r="P2384">
        <v>0.4371829628944397</v>
      </c>
      <c r="Q2384">
        <v>0.45566633343696594</v>
      </c>
      <c r="R2384">
        <v>0.47620683908462524</v>
      </c>
      <c r="S2384">
        <v>0.49674493074417114</v>
      </c>
      <c r="T2384">
        <v>0.51523071527481079</v>
      </c>
      <c r="U2384" t="s">
        <v>18</v>
      </c>
      <c r="V2384" t="s">
        <v>84</v>
      </c>
      <c r="W2384">
        <v>96.354156494140625</v>
      </c>
    </row>
    <row r="2385" spans="1:23" x14ac:dyDescent="0.25">
      <c r="A2385" s="48" t="str">
        <f t="shared" si="37"/>
        <v>42258Greater Bay AreaN/A_16SmartAC-onlySingle</v>
      </c>
      <c r="B2385" t="s">
        <v>10</v>
      </c>
      <c r="C2385" s="35">
        <v>42258</v>
      </c>
      <c r="D2385">
        <v>16</v>
      </c>
      <c r="E2385" t="s">
        <v>32</v>
      </c>
      <c r="F2385">
        <v>2.0292853067149417</v>
      </c>
      <c r="G2385">
        <v>2.0054164112051063</v>
      </c>
      <c r="H2385">
        <v>29456</v>
      </c>
      <c r="I2385">
        <v>1.5530784637546853</v>
      </c>
      <c r="J2385">
        <v>1.6098712975502754</v>
      </c>
      <c r="K2385">
        <v>3278</v>
      </c>
      <c r="L2385">
        <v>0.47620683908462524</v>
      </c>
      <c r="M2385">
        <v>23.466726303100586</v>
      </c>
      <c r="N2385">
        <v>32734</v>
      </c>
      <c r="O2385">
        <v>3.0449341982603073E-2</v>
      </c>
      <c r="P2385">
        <v>0.4371829628944397</v>
      </c>
      <c r="Q2385">
        <v>0.45566633343696594</v>
      </c>
      <c r="R2385">
        <v>0.47620683908462524</v>
      </c>
      <c r="S2385">
        <v>0.49674493074417114</v>
      </c>
      <c r="T2385">
        <v>0.51523071527481079</v>
      </c>
      <c r="U2385" t="s">
        <v>102</v>
      </c>
      <c r="V2385" t="s">
        <v>84</v>
      </c>
      <c r="W2385">
        <v>96.354156494140625</v>
      </c>
    </row>
    <row r="2386" spans="1:23" x14ac:dyDescent="0.25">
      <c r="A2386" s="48" t="str">
        <f t="shared" si="37"/>
        <v>42258Greater Bay AreaN/A_17AllSingle</v>
      </c>
      <c r="B2386" t="s">
        <v>10</v>
      </c>
      <c r="C2386" s="35">
        <v>42258</v>
      </c>
      <c r="D2386">
        <v>17</v>
      </c>
      <c r="E2386" t="s">
        <v>32</v>
      </c>
      <c r="F2386">
        <v>2.3298817735925792</v>
      </c>
      <c r="G2386">
        <v>2.0174345186530322</v>
      </c>
      <c r="H2386">
        <v>29456</v>
      </c>
      <c r="I2386">
        <v>1.8060454986200301</v>
      </c>
      <c r="J2386">
        <v>1.5654402229593984</v>
      </c>
      <c r="K2386">
        <v>3278</v>
      </c>
      <c r="L2386">
        <v>0.52383625507354736</v>
      </c>
      <c r="M2386">
        <v>22.48338508605957</v>
      </c>
      <c r="N2386">
        <v>32734</v>
      </c>
      <c r="O2386">
        <v>2.9761796817183495E-2</v>
      </c>
      <c r="P2386">
        <v>0.4856935441493988</v>
      </c>
      <c r="Q2386">
        <v>0.50375956296920776</v>
      </c>
      <c r="R2386">
        <v>0.52383625507354736</v>
      </c>
      <c r="S2386">
        <v>0.54391056299209595</v>
      </c>
      <c r="T2386">
        <v>0.56197899580001831</v>
      </c>
      <c r="U2386" t="s">
        <v>18</v>
      </c>
      <c r="V2386" t="s">
        <v>84</v>
      </c>
      <c r="W2386">
        <v>94.328041076660156</v>
      </c>
    </row>
    <row r="2387" spans="1:23" x14ac:dyDescent="0.25">
      <c r="A2387" s="48" t="str">
        <f t="shared" si="37"/>
        <v>42258Greater Bay AreaN/A_17SmartAC-onlySingle</v>
      </c>
      <c r="B2387" t="s">
        <v>10</v>
      </c>
      <c r="C2387" s="35">
        <v>42258</v>
      </c>
      <c r="D2387">
        <v>17</v>
      </c>
      <c r="E2387" t="s">
        <v>32</v>
      </c>
      <c r="F2387">
        <v>2.3298817735925792</v>
      </c>
      <c r="G2387">
        <v>2.0174345186530322</v>
      </c>
      <c r="H2387">
        <v>29456</v>
      </c>
      <c r="I2387">
        <v>1.8060454986200301</v>
      </c>
      <c r="J2387">
        <v>1.5654402229593984</v>
      </c>
      <c r="K2387">
        <v>3278</v>
      </c>
      <c r="L2387">
        <v>0.52383625507354736</v>
      </c>
      <c r="M2387">
        <v>22.48338508605957</v>
      </c>
      <c r="N2387">
        <v>32734</v>
      </c>
      <c r="O2387">
        <v>2.9761796817183495E-2</v>
      </c>
      <c r="P2387">
        <v>0.4856935441493988</v>
      </c>
      <c r="Q2387">
        <v>0.50375956296920776</v>
      </c>
      <c r="R2387">
        <v>0.52383625507354736</v>
      </c>
      <c r="S2387">
        <v>0.54391056299209595</v>
      </c>
      <c r="T2387">
        <v>0.56197899580001831</v>
      </c>
      <c r="U2387" t="s">
        <v>102</v>
      </c>
      <c r="V2387" t="s">
        <v>84</v>
      </c>
      <c r="W2387">
        <v>94.328041076660156</v>
      </c>
    </row>
    <row r="2388" spans="1:23" x14ac:dyDescent="0.25">
      <c r="A2388" s="48" t="str">
        <f t="shared" si="37"/>
        <v>42258Greater Bay AreaN/A_18AllSingle</v>
      </c>
      <c r="B2388" t="s">
        <v>10</v>
      </c>
      <c r="C2388" s="35">
        <v>42258</v>
      </c>
      <c r="D2388">
        <v>18</v>
      </c>
      <c r="E2388" t="s">
        <v>32</v>
      </c>
      <c r="F2388">
        <v>2.4792295916924321</v>
      </c>
      <c r="G2388">
        <v>1.9746198333231975</v>
      </c>
      <c r="H2388">
        <v>29456</v>
      </c>
      <c r="I2388">
        <v>1.9589143477934765</v>
      </c>
      <c r="J2388">
        <v>1.516830188831833</v>
      </c>
      <c r="K2388">
        <v>3278</v>
      </c>
      <c r="L2388">
        <v>0.52031522989273071</v>
      </c>
      <c r="M2388">
        <v>20.986972808837891</v>
      </c>
      <c r="N2388">
        <v>32734</v>
      </c>
      <c r="O2388">
        <v>2.8883464634418488E-2</v>
      </c>
      <c r="P2388">
        <v>0.48329818248748779</v>
      </c>
      <c r="Q2388">
        <v>0.5008310079574585</v>
      </c>
      <c r="R2388">
        <v>0.52031522989273071</v>
      </c>
      <c r="S2388">
        <v>0.53979712724685669</v>
      </c>
      <c r="T2388">
        <v>0.55733227729797363</v>
      </c>
      <c r="U2388" t="s">
        <v>18</v>
      </c>
      <c r="V2388" t="s">
        <v>84</v>
      </c>
      <c r="W2388">
        <v>90.158432006835938</v>
      </c>
    </row>
    <row r="2389" spans="1:23" x14ac:dyDescent="0.25">
      <c r="A2389" s="48" t="str">
        <f t="shared" si="37"/>
        <v>42258Greater Bay AreaN/A_18SmartAC-onlySingle</v>
      </c>
      <c r="B2389" t="s">
        <v>10</v>
      </c>
      <c r="C2389" s="35">
        <v>42258</v>
      </c>
      <c r="D2389">
        <v>18</v>
      </c>
      <c r="E2389" t="s">
        <v>32</v>
      </c>
      <c r="F2389">
        <v>2.4792295916924321</v>
      </c>
      <c r="G2389">
        <v>1.9746198333231975</v>
      </c>
      <c r="H2389">
        <v>29456</v>
      </c>
      <c r="I2389">
        <v>1.9589143477934765</v>
      </c>
      <c r="J2389">
        <v>1.516830188831833</v>
      </c>
      <c r="K2389">
        <v>3278</v>
      </c>
      <c r="L2389">
        <v>0.52031522989273071</v>
      </c>
      <c r="M2389">
        <v>20.986972808837891</v>
      </c>
      <c r="N2389">
        <v>32734</v>
      </c>
      <c r="O2389">
        <v>2.8883464634418488E-2</v>
      </c>
      <c r="P2389">
        <v>0.48329818248748779</v>
      </c>
      <c r="Q2389">
        <v>0.5008310079574585</v>
      </c>
      <c r="R2389">
        <v>0.52031522989273071</v>
      </c>
      <c r="S2389">
        <v>0.53979712724685669</v>
      </c>
      <c r="T2389">
        <v>0.55733227729797363</v>
      </c>
      <c r="U2389" t="s">
        <v>102</v>
      </c>
      <c r="V2389" t="s">
        <v>84</v>
      </c>
      <c r="W2389">
        <v>90.158432006835938</v>
      </c>
    </row>
    <row r="2390" spans="1:23" x14ac:dyDescent="0.25">
      <c r="A2390" s="48" t="str">
        <f t="shared" si="37"/>
        <v>42258Greater Bay AreaN/A_19AllSingle</v>
      </c>
      <c r="B2390" t="s">
        <v>10</v>
      </c>
      <c r="C2390" s="35">
        <v>42258</v>
      </c>
      <c r="D2390">
        <v>19</v>
      </c>
      <c r="E2390" t="s">
        <v>32</v>
      </c>
      <c r="F2390">
        <v>2.4575322661992409</v>
      </c>
      <c r="G2390">
        <v>1.9021435763943333</v>
      </c>
      <c r="H2390">
        <v>29456</v>
      </c>
      <c r="I2390">
        <v>2.6912715824762996</v>
      </c>
      <c r="J2390">
        <v>1.9906389334734478</v>
      </c>
      <c r="K2390">
        <v>3278</v>
      </c>
      <c r="L2390">
        <v>-0.23373931646347046</v>
      </c>
      <c r="M2390">
        <v>-9.511138916015625</v>
      </c>
      <c r="N2390">
        <v>32734</v>
      </c>
      <c r="O2390">
        <v>3.649236261844635E-2</v>
      </c>
      <c r="P2390">
        <v>-0.28050792217254639</v>
      </c>
      <c r="Q2390">
        <v>-0.25835633277893066</v>
      </c>
      <c r="R2390">
        <v>-0.23373931646347046</v>
      </c>
      <c r="S2390">
        <v>-0.20912522077560425</v>
      </c>
      <c r="T2390">
        <v>-0.18697071075439453</v>
      </c>
      <c r="U2390" t="s">
        <v>18</v>
      </c>
      <c r="V2390" t="s">
        <v>84</v>
      </c>
      <c r="W2390">
        <v>86.008277893066406</v>
      </c>
    </row>
    <row r="2391" spans="1:23" x14ac:dyDescent="0.25">
      <c r="A2391" s="48" t="str">
        <f t="shared" si="37"/>
        <v>42258Greater Bay AreaN/A_19SmartAC-onlySingle</v>
      </c>
      <c r="B2391" t="s">
        <v>10</v>
      </c>
      <c r="C2391" s="35">
        <v>42258</v>
      </c>
      <c r="D2391">
        <v>19</v>
      </c>
      <c r="E2391" t="s">
        <v>32</v>
      </c>
      <c r="F2391">
        <v>2.4575322661992409</v>
      </c>
      <c r="G2391">
        <v>1.9021435763943333</v>
      </c>
      <c r="H2391">
        <v>29456</v>
      </c>
      <c r="I2391">
        <v>2.6912715824762996</v>
      </c>
      <c r="J2391">
        <v>1.9906389334734478</v>
      </c>
      <c r="K2391">
        <v>3278</v>
      </c>
      <c r="L2391">
        <v>-0.23373931646347046</v>
      </c>
      <c r="M2391">
        <v>-9.511138916015625</v>
      </c>
      <c r="N2391">
        <v>32734</v>
      </c>
      <c r="O2391">
        <v>3.649236261844635E-2</v>
      </c>
      <c r="P2391">
        <v>-0.28050792217254639</v>
      </c>
      <c r="Q2391">
        <v>-0.25835633277893066</v>
      </c>
      <c r="R2391">
        <v>-0.23373931646347046</v>
      </c>
      <c r="S2391">
        <v>-0.20912522077560425</v>
      </c>
      <c r="T2391">
        <v>-0.18697071075439453</v>
      </c>
      <c r="U2391" t="s">
        <v>102</v>
      </c>
      <c r="V2391" t="s">
        <v>84</v>
      </c>
      <c r="W2391">
        <v>86.008277893066406</v>
      </c>
    </row>
    <row r="2392" spans="1:23" x14ac:dyDescent="0.25">
      <c r="A2392" s="48" t="str">
        <f t="shared" si="37"/>
        <v>42258Greater Bay AreaN/A_20AllSingle</v>
      </c>
      <c r="B2392" t="s">
        <v>10</v>
      </c>
      <c r="C2392" s="35">
        <v>42258</v>
      </c>
      <c r="D2392">
        <v>20</v>
      </c>
      <c r="E2392" t="s">
        <v>32</v>
      </c>
      <c r="F2392">
        <v>2.2820076167049046</v>
      </c>
      <c r="G2392">
        <v>1.7990209015726426</v>
      </c>
      <c r="H2392">
        <v>29456</v>
      </c>
      <c r="I2392">
        <v>2.5084454381908365</v>
      </c>
      <c r="J2392">
        <v>1.9363406389784474</v>
      </c>
      <c r="K2392">
        <v>3278</v>
      </c>
      <c r="L2392">
        <v>-0.22643782198429108</v>
      </c>
      <c r="M2392">
        <v>-9.9227457046508789</v>
      </c>
      <c r="N2392">
        <v>32734</v>
      </c>
      <c r="O2392">
        <v>3.540743887424469E-2</v>
      </c>
      <c r="P2392">
        <v>-0.27181598544120789</v>
      </c>
      <c r="Q2392">
        <v>-0.25032296776771545</v>
      </c>
      <c r="R2392">
        <v>-0.22643782198429108</v>
      </c>
      <c r="S2392">
        <v>-0.20255550742149353</v>
      </c>
      <c r="T2392">
        <v>-0.18105964362621307</v>
      </c>
      <c r="U2392" t="s">
        <v>18</v>
      </c>
      <c r="V2392" t="s">
        <v>84</v>
      </c>
      <c r="W2392">
        <v>82.095252990722656</v>
      </c>
    </row>
    <row r="2393" spans="1:23" x14ac:dyDescent="0.25">
      <c r="A2393" s="48" t="str">
        <f t="shared" si="37"/>
        <v>42258Greater Bay AreaN/A_20SmartAC-onlySingle</v>
      </c>
      <c r="B2393" t="s">
        <v>10</v>
      </c>
      <c r="C2393" s="35">
        <v>42258</v>
      </c>
      <c r="D2393">
        <v>20</v>
      </c>
      <c r="E2393" t="s">
        <v>32</v>
      </c>
      <c r="F2393">
        <v>2.2820076167049046</v>
      </c>
      <c r="G2393">
        <v>1.7990209015726426</v>
      </c>
      <c r="H2393">
        <v>29456</v>
      </c>
      <c r="I2393">
        <v>2.5084454381908365</v>
      </c>
      <c r="J2393">
        <v>1.9363406389784474</v>
      </c>
      <c r="K2393">
        <v>3278</v>
      </c>
      <c r="L2393">
        <v>-0.22643782198429108</v>
      </c>
      <c r="M2393">
        <v>-9.9227457046508789</v>
      </c>
      <c r="N2393">
        <v>32734</v>
      </c>
      <c r="O2393">
        <v>3.540743887424469E-2</v>
      </c>
      <c r="P2393">
        <v>-0.27181598544120789</v>
      </c>
      <c r="Q2393">
        <v>-0.25032296776771545</v>
      </c>
      <c r="R2393">
        <v>-0.22643782198429108</v>
      </c>
      <c r="S2393">
        <v>-0.20255550742149353</v>
      </c>
      <c r="T2393">
        <v>-0.18105964362621307</v>
      </c>
      <c r="U2393" t="s">
        <v>102</v>
      </c>
      <c r="V2393" t="s">
        <v>84</v>
      </c>
      <c r="W2393">
        <v>82.095252990722656</v>
      </c>
    </row>
    <row r="2394" spans="1:23" x14ac:dyDescent="0.25">
      <c r="A2394" s="48" t="str">
        <f t="shared" si="37"/>
        <v>42258Greater Bay AreaN/A_21AllSingle</v>
      </c>
      <c r="B2394" t="s">
        <v>10</v>
      </c>
      <c r="C2394" s="35">
        <v>42258</v>
      </c>
      <c r="D2394">
        <v>21</v>
      </c>
      <c r="E2394" t="s">
        <v>32</v>
      </c>
      <c r="F2394">
        <v>2.0889392400774018</v>
      </c>
      <c r="G2394">
        <v>1.6892753549911064</v>
      </c>
      <c r="H2394">
        <v>29456</v>
      </c>
      <c r="I2394">
        <v>2.1879333947950785</v>
      </c>
      <c r="J2394">
        <v>1.745775327271277</v>
      </c>
      <c r="K2394">
        <v>3278</v>
      </c>
      <c r="L2394">
        <v>-9.8994158208370209E-2</v>
      </c>
      <c r="M2394">
        <v>-4.7389674186706543</v>
      </c>
      <c r="N2394">
        <v>32734</v>
      </c>
      <c r="O2394">
        <v>3.2041095197200775E-2</v>
      </c>
      <c r="P2394">
        <v>-0.14005802571773529</v>
      </c>
      <c r="Q2394">
        <v>-0.12060844153165817</v>
      </c>
      <c r="R2394">
        <v>-9.8994158208370209E-2</v>
      </c>
      <c r="S2394">
        <v>-7.7382437884807587E-2</v>
      </c>
      <c r="T2394">
        <v>-5.7930290699005127E-2</v>
      </c>
      <c r="U2394" t="s">
        <v>18</v>
      </c>
      <c r="V2394" t="s">
        <v>84</v>
      </c>
      <c r="W2394">
        <v>78.863197326660156</v>
      </c>
    </row>
    <row r="2395" spans="1:23" x14ac:dyDescent="0.25">
      <c r="A2395" s="48" t="str">
        <f t="shared" si="37"/>
        <v>42258Greater Bay AreaN/A_21SmartAC-onlySingle</v>
      </c>
      <c r="B2395" t="s">
        <v>10</v>
      </c>
      <c r="C2395" s="35">
        <v>42258</v>
      </c>
      <c r="D2395">
        <v>21</v>
      </c>
      <c r="E2395" t="s">
        <v>32</v>
      </c>
      <c r="F2395">
        <v>2.0889392400774018</v>
      </c>
      <c r="G2395">
        <v>1.6892753549911064</v>
      </c>
      <c r="H2395">
        <v>29456</v>
      </c>
      <c r="I2395">
        <v>2.1879333947950785</v>
      </c>
      <c r="J2395">
        <v>1.745775327271277</v>
      </c>
      <c r="K2395">
        <v>3278</v>
      </c>
      <c r="L2395">
        <v>-9.8994158208370209E-2</v>
      </c>
      <c r="M2395">
        <v>-4.7389674186706543</v>
      </c>
      <c r="N2395">
        <v>32734</v>
      </c>
      <c r="O2395">
        <v>3.2041095197200775E-2</v>
      </c>
      <c r="P2395">
        <v>-0.14005802571773529</v>
      </c>
      <c r="Q2395">
        <v>-0.12060844153165817</v>
      </c>
      <c r="R2395">
        <v>-9.8994158208370209E-2</v>
      </c>
      <c r="S2395">
        <v>-7.7382437884807587E-2</v>
      </c>
      <c r="T2395">
        <v>-5.7930290699005127E-2</v>
      </c>
      <c r="U2395" t="s">
        <v>102</v>
      </c>
      <c r="V2395" t="s">
        <v>84</v>
      </c>
      <c r="W2395">
        <v>78.863197326660156</v>
      </c>
    </row>
    <row r="2396" spans="1:23" x14ac:dyDescent="0.25">
      <c r="A2396" s="48" t="str">
        <f t="shared" si="37"/>
        <v>42258Greater Bay AreaN/A_22AllSingle</v>
      </c>
      <c r="B2396" t="s">
        <v>10</v>
      </c>
      <c r="C2396" s="35">
        <v>42258</v>
      </c>
      <c r="D2396">
        <v>22</v>
      </c>
      <c r="E2396" t="s">
        <v>32</v>
      </c>
      <c r="F2396">
        <v>1.8317415351339288</v>
      </c>
      <c r="G2396">
        <v>1.5485969630223684</v>
      </c>
      <c r="H2396">
        <v>29456</v>
      </c>
      <c r="I2396">
        <v>1.8827731182916825</v>
      </c>
      <c r="J2396">
        <v>1.557843795587851</v>
      </c>
      <c r="K2396">
        <v>3278</v>
      </c>
      <c r="L2396">
        <v>-5.1031582057476044E-2</v>
      </c>
      <c r="M2396">
        <v>-2.7859597206115723</v>
      </c>
      <c r="N2396">
        <v>32734</v>
      </c>
      <c r="O2396">
        <v>2.866649255156517E-2</v>
      </c>
      <c r="P2396">
        <v>-8.7770558893680573E-2</v>
      </c>
      <c r="Q2396">
        <v>-7.0369422435760498E-2</v>
      </c>
      <c r="R2396">
        <v>-5.1031582057476044E-2</v>
      </c>
      <c r="S2396">
        <v>-3.1696032732725143E-2</v>
      </c>
      <c r="T2396">
        <v>-1.4292605221271515E-2</v>
      </c>
      <c r="U2396" t="s">
        <v>18</v>
      </c>
      <c r="V2396" t="s">
        <v>84</v>
      </c>
      <c r="W2396">
        <v>76.011672973632812</v>
      </c>
    </row>
    <row r="2397" spans="1:23" x14ac:dyDescent="0.25">
      <c r="A2397" s="48" t="str">
        <f t="shared" si="37"/>
        <v>42258Greater Bay AreaN/A_22SmartAC-onlySingle</v>
      </c>
      <c r="B2397" t="s">
        <v>10</v>
      </c>
      <c r="C2397" s="35">
        <v>42258</v>
      </c>
      <c r="D2397">
        <v>22</v>
      </c>
      <c r="E2397" t="s">
        <v>32</v>
      </c>
      <c r="F2397">
        <v>1.8317415351339288</v>
      </c>
      <c r="G2397">
        <v>1.5485969630223684</v>
      </c>
      <c r="H2397">
        <v>29456</v>
      </c>
      <c r="I2397">
        <v>1.8827731182916825</v>
      </c>
      <c r="J2397">
        <v>1.557843795587851</v>
      </c>
      <c r="K2397">
        <v>3278</v>
      </c>
      <c r="L2397">
        <v>-5.1031582057476044E-2</v>
      </c>
      <c r="M2397">
        <v>-2.7859597206115723</v>
      </c>
      <c r="N2397">
        <v>32734</v>
      </c>
      <c r="O2397">
        <v>2.866649255156517E-2</v>
      </c>
      <c r="P2397">
        <v>-8.7770558893680573E-2</v>
      </c>
      <c r="Q2397">
        <v>-7.0369422435760498E-2</v>
      </c>
      <c r="R2397">
        <v>-5.1031582057476044E-2</v>
      </c>
      <c r="S2397">
        <v>-3.1696032732725143E-2</v>
      </c>
      <c r="T2397">
        <v>-1.4292605221271515E-2</v>
      </c>
      <c r="U2397" t="s">
        <v>102</v>
      </c>
      <c r="V2397" t="s">
        <v>84</v>
      </c>
      <c r="W2397">
        <v>76.011672973632812</v>
      </c>
    </row>
    <row r="2398" spans="1:23" x14ac:dyDescent="0.25">
      <c r="A2398" s="48" t="str">
        <f t="shared" si="37"/>
        <v>42258Greater Bay AreaN/A_23AllSingle</v>
      </c>
      <c r="B2398" t="s">
        <v>10</v>
      </c>
      <c r="C2398" s="35">
        <v>42258</v>
      </c>
      <c r="D2398">
        <v>23</v>
      </c>
      <c r="E2398" t="s">
        <v>32</v>
      </c>
      <c r="F2398">
        <v>1.5023046958409856</v>
      </c>
      <c r="G2398">
        <v>1.3588442499797755</v>
      </c>
      <c r="H2398">
        <v>29456</v>
      </c>
      <c r="I2398">
        <v>1.5350933331657157</v>
      </c>
      <c r="J2398">
        <v>1.3605667817480993</v>
      </c>
      <c r="K2398">
        <v>3278</v>
      </c>
      <c r="L2398">
        <v>-3.2788638025522232E-2</v>
      </c>
      <c r="M2398">
        <v>-2.1825556755065918</v>
      </c>
      <c r="N2398">
        <v>32734</v>
      </c>
      <c r="O2398">
        <v>2.5047997012734413E-2</v>
      </c>
      <c r="P2398">
        <v>-6.4890153706073761E-2</v>
      </c>
      <c r="Q2398">
        <v>-4.9685515463352203E-2</v>
      </c>
      <c r="R2398">
        <v>-3.2788638025522232E-2</v>
      </c>
      <c r="S2398">
        <v>-1.5893764793872833E-2</v>
      </c>
      <c r="T2398">
        <v>-6.8712508073076606E-4</v>
      </c>
      <c r="U2398" t="s">
        <v>18</v>
      </c>
      <c r="V2398" t="s">
        <v>84</v>
      </c>
      <c r="W2398">
        <v>73.121925354003906</v>
      </c>
    </row>
    <row r="2399" spans="1:23" x14ac:dyDescent="0.25">
      <c r="A2399" s="48" t="str">
        <f t="shared" si="37"/>
        <v>42258Greater Bay AreaN/A_23SmartAC-onlySingle</v>
      </c>
      <c r="B2399" t="s">
        <v>10</v>
      </c>
      <c r="C2399" s="35">
        <v>42258</v>
      </c>
      <c r="D2399">
        <v>23</v>
      </c>
      <c r="E2399" t="s">
        <v>32</v>
      </c>
      <c r="F2399">
        <v>1.5023046958409856</v>
      </c>
      <c r="G2399">
        <v>1.3588442499797755</v>
      </c>
      <c r="H2399">
        <v>29456</v>
      </c>
      <c r="I2399">
        <v>1.5350933331657157</v>
      </c>
      <c r="J2399">
        <v>1.3605667817480993</v>
      </c>
      <c r="K2399">
        <v>3278</v>
      </c>
      <c r="L2399">
        <v>-3.2788638025522232E-2</v>
      </c>
      <c r="M2399">
        <v>-2.1825556755065918</v>
      </c>
      <c r="N2399">
        <v>32734</v>
      </c>
      <c r="O2399">
        <v>2.5047997012734413E-2</v>
      </c>
      <c r="P2399">
        <v>-6.4890153706073761E-2</v>
      </c>
      <c r="Q2399">
        <v>-4.9685515463352203E-2</v>
      </c>
      <c r="R2399">
        <v>-3.2788638025522232E-2</v>
      </c>
      <c r="S2399">
        <v>-1.5893764793872833E-2</v>
      </c>
      <c r="T2399">
        <v>-6.8712508073076606E-4</v>
      </c>
      <c r="U2399" t="s">
        <v>102</v>
      </c>
      <c r="V2399" t="s">
        <v>84</v>
      </c>
      <c r="W2399">
        <v>73.121925354003906</v>
      </c>
    </row>
    <row r="2400" spans="1:23" x14ac:dyDescent="0.25">
      <c r="A2400" s="48" t="str">
        <f t="shared" si="37"/>
        <v>42258Greater Bay AreaN/A_24AllSingle</v>
      </c>
      <c r="B2400" t="s">
        <v>10</v>
      </c>
      <c r="C2400" s="35">
        <v>42258</v>
      </c>
      <c r="D2400">
        <v>24</v>
      </c>
      <c r="E2400" t="s">
        <v>32</v>
      </c>
      <c r="F2400">
        <v>1.1987463504476443</v>
      </c>
      <c r="G2400">
        <v>1.2044457411865797</v>
      </c>
      <c r="H2400">
        <v>29456</v>
      </c>
      <c r="I2400">
        <v>1.2093951458743228</v>
      </c>
      <c r="J2400">
        <v>1.1644326481356835</v>
      </c>
      <c r="K2400">
        <v>3278</v>
      </c>
      <c r="L2400">
        <v>-1.0648795403540134E-2</v>
      </c>
      <c r="M2400">
        <v>-0.88832765817642212</v>
      </c>
      <c r="N2400">
        <v>32734</v>
      </c>
      <c r="O2400">
        <v>2.1514803171157837E-2</v>
      </c>
      <c r="P2400">
        <v>-3.8222167640924454E-2</v>
      </c>
      <c r="Q2400">
        <v>-2.516225166618824E-2</v>
      </c>
      <c r="R2400">
        <v>-1.0648795403540134E-2</v>
      </c>
      <c r="S2400">
        <v>3.8629393093287945E-3</v>
      </c>
      <c r="T2400">
        <v>1.6924576833844185E-2</v>
      </c>
      <c r="U2400" t="s">
        <v>18</v>
      </c>
      <c r="V2400" t="s">
        <v>84</v>
      </c>
      <c r="W2400">
        <v>69.730125427246094</v>
      </c>
    </row>
    <row r="2401" spans="1:23" x14ac:dyDescent="0.25">
      <c r="A2401" s="48" t="str">
        <f t="shared" si="37"/>
        <v>42258Greater Bay AreaN/A_24SmartAC-onlySingle</v>
      </c>
      <c r="B2401" t="s">
        <v>10</v>
      </c>
      <c r="C2401" s="35">
        <v>42258</v>
      </c>
      <c r="D2401">
        <v>24</v>
      </c>
      <c r="E2401" t="s">
        <v>32</v>
      </c>
      <c r="F2401">
        <v>1.1987463504476443</v>
      </c>
      <c r="G2401">
        <v>1.2044457411865797</v>
      </c>
      <c r="H2401">
        <v>29456</v>
      </c>
      <c r="I2401">
        <v>1.2093951458743228</v>
      </c>
      <c r="J2401">
        <v>1.1644326481356835</v>
      </c>
      <c r="K2401">
        <v>3278</v>
      </c>
      <c r="L2401">
        <v>-1.0648795403540134E-2</v>
      </c>
      <c r="M2401">
        <v>-0.88832765817642212</v>
      </c>
      <c r="N2401">
        <v>32734</v>
      </c>
      <c r="O2401">
        <v>2.1514803171157837E-2</v>
      </c>
      <c r="P2401">
        <v>-3.8222167640924454E-2</v>
      </c>
      <c r="Q2401">
        <v>-2.516225166618824E-2</v>
      </c>
      <c r="R2401">
        <v>-1.0648795403540134E-2</v>
      </c>
      <c r="S2401">
        <v>3.8629393093287945E-3</v>
      </c>
      <c r="T2401">
        <v>1.6924576833844185E-2</v>
      </c>
      <c r="U2401" t="s">
        <v>102</v>
      </c>
      <c r="V2401" t="s">
        <v>84</v>
      </c>
      <c r="W2401">
        <v>69.730125427246094</v>
      </c>
    </row>
    <row r="2402" spans="1:23" x14ac:dyDescent="0.25">
      <c r="A2402" s="48" t="str">
        <f t="shared" si="37"/>
        <v>42231Greater Bay AreaN/A_1Dual EnrolledSingle</v>
      </c>
      <c r="B2402" t="s">
        <v>10</v>
      </c>
      <c r="C2402" s="35">
        <v>42231</v>
      </c>
      <c r="D2402">
        <v>1</v>
      </c>
      <c r="E2402" t="s">
        <v>32</v>
      </c>
      <c r="F2402">
        <v>0.61256665469145499</v>
      </c>
      <c r="G2402">
        <v>0.63213786480172596</v>
      </c>
      <c r="H2402">
        <v>11120</v>
      </c>
      <c r="I2402">
        <v>0.63497181096525646</v>
      </c>
      <c r="J2402">
        <v>0.69883697882384754</v>
      </c>
      <c r="K2402">
        <v>1270</v>
      </c>
      <c r="L2402">
        <v>-2.2405156865715981E-2</v>
      </c>
      <c r="M2402">
        <v>-3.6575865745544434</v>
      </c>
      <c r="N2402">
        <v>12390</v>
      </c>
      <c r="O2402">
        <v>2.0505629479885101E-2</v>
      </c>
      <c r="P2402">
        <v>-4.8685170710086823E-2</v>
      </c>
      <c r="Q2402">
        <v>-3.6237843334674835E-2</v>
      </c>
      <c r="R2402">
        <v>-2.2405156865715981E-2</v>
      </c>
      <c r="S2402">
        <v>-8.5741095244884491E-3</v>
      </c>
      <c r="T2402">
        <v>3.8748579099774361E-3</v>
      </c>
      <c r="U2402" t="s">
        <v>101</v>
      </c>
      <c r="V2402" t="s">
        <v>84</v>
      </c>
      <c r="W2402">
        <v>65.341407775878906</v>
      </c>
    </row>
    <row r="2403" spans="1:23" x14ac:dyDescent="0.25">
      <c r="A2403" s="48" t="str">
        <f t="shared" si="37"/>
        <v>42231Greater Bay AreaN/A_2Dual EnrolledSingle</v>
      </c>
      <c r="B2403" t="s">
        <v>10</v>
      </c>
      <c r="C2403" s="35">
        <v>42231</v>
      </c>
      <c r="D2403">
        <v>2</v>
      </c>
      <c r="E2403" t="s">
        <v>32</v>
      </c>
      <c r="F2403">
        <v>0.52607776977632503</v>
      </c>
      <c r="G2403">
        <v>0.54559068259758614</v>
      </c>
      <c r="H2403">
        <v>11120</v>
      </c>
      <c r="I2403">
        <v>0.51744094490221615</v>
      </c>
      <c r="J2403">
        <v>0.52092732473834469</v>
      </c>
      <c r="K2403">
        <v>1270</v>
      </c>
      <c r="L2403">
        <v>8.6368247866630554E-3</v>
      </c>
      <c r="M2403">
        <v>1.6417391300201416</v>
      </c>
      <c r="N2403">
        <v>12390</v>
      </c>
      <c r="O2403">
        <v>1.550620049238205E-2</v>
      </c>
      <c r="P2403">
        <v>-1.1235921643674374E-2</v>
      </c>
      <c r="Q2403">
        <v>-1.8233479931950569E-3</v>
      </c>
      <c r="R2403">
        <v>8.6368247866630554E-3</v>
      </c>
      <c r="S2403">
        <v>1.9095756113529205E-2</v>
      </c>
      <c r="T2403">
        <v>2.8509572148323059E-2</v>
      </c>
      <c r="U2403" t="s">
        <v>101</v>
      </c>
      <c r="V2403" t="s">
        <v>84</v>
      </c>
      <c r="W2403">
        <v>63.540435791015625</v>
      </c>
    </row>
    <row r="2404" spans="1:23" x14ac:dyDescent="0.25">
      <c r="A2404" s="48" t="str">
        <f t="shared" si="37"/>
        <v>42231Greater Bay AreaN/A_3Dual EnrolledSingle</v>
      </c>
      <c r="B2404" t="s">
        <v>10</v>
      </c>
      <c r="C2404" s="35">
        <v>42231</v>
      </c>
      <c r="D2404">
        <v>3</v>
      </c>
      <c r="E2404" t="s">
        <v>32</v>
      </c>
      <c r="F2404">
        <v>0.47411580035408091</v>
      </c>
      <c r="G2404">
        <v>0.45727674050049766</v>
      </c>
      <c r="H2404">
        <v>11120</v>
      </c>
      <c r="I2404">
        <v>0.454905590440007</v>
      </c>
      <c r="J2404">
        <v>0.41248260647026908</v>
      </c>
      <c r="K2404">
        <v>1270</v>
      </c>
      <c r="L2404">
        <v>1.9210210070014E-2</v>
      </c>
      <c r="M2404">
        <v>4.0517969131469727</v>
      </c>
      <c r="N2404">
        <v>12390</v>
      </c>
      <c r="O2404">
        <v>1.2360183522105217E-2</v>
      </c>
      <c r="P2404">
        <v>3.3693988807499409E-3</v>
      </c>
      <c r="Q2404">
        <v>1.0872277431190014E-2</v>
      </c>
      <c r="R2404">
        <v>1.9210210070014E-2</v>
      </c>
      <c r="S2404">
        <v>2.7547154575586319E-2</v>
      </c>
      <c r="T2404">
        <v>3.5051021724939346E-2</v>
      </c>
      <c r="U2404" t="s">
        <v>101</v>
      </c>
      <c r="V2404" t="s">
        <v>84</v>
      </c>
      <c r="W2404">
        <v>63.020824432373047</v>
      </c>
    </row>
    <row r="2405" spans="1:23" x14ac:dyDescent="0.25">
      <c r="A2405" s="48" t="str">
        <f t="shared" si="37"/>
        <v>42231Greater Bay AreaN/A_4Dual EnrolledSingle</v>
      </c>
      <c r="B2405" t="s">
        <v>10</v>
      </c>
      <c r="C2405" s="35">
        <v>42231</v>
      </c>
      <c r="D2405">
        <v>4</v>
      </c>
      <c r="E2405" t="s">
        <v>32</v>
      </c>
      <c r="F2405">
        <v>0.4404953597179902</v>
      </c>
      <c r="G2405">
        <v>0.39539039329769254</v>
      </c>
      <c r="H2405">
        <v>11120</v>
      </c>
      <c r="I2405">
        <v>0.43388535428057035</v>
      </c>
      <c r="J2405">
        <v>0.40030365331106915</v>
      </c>
      <c r="K2405">
        <v>1270</v>
      </c>
      <c r="L2405">
        <v>6.6100056283175945E-3</v>
      </c>
      <c r="M2405">
        <v>1.500584602355957</v>
      </c>
      <c r="N2405">
        <v>12390</v>
      </c>
      <c r="O2405">
        <v>1.1842059902846813E-2</v>
      </c>
      <c r="P2405">
        <v>-8.566778153181076E-3</v>
      </c>
      <c r="Q2405">
        <v>-1.3784111943095922E-3</v>
      </c>
      <c r="R2405">
        <v>6.6100056283175945E-3</v>
      </c>
      <c r="S2405">
        <v>1.4597474597394466E-2</v>
      </c>
      <c r="T2405">
        <v>2.178679034113884E-2</v>
      </c>
      <c r="U2405" t="s">
        <v>101</v>
      </c>
      <c r="V2405" t="s">
        <v>84</v>
      </c>
      <c r="W2405">
        <v>62.192573547363281</v>
      </c>
    </row>
    <row r="2406" spans="1:23" x14ac:dyDescent="0.25">
      <c r="A2406" s="48" t="str">
        <f t="shared" si="37"/>
        <v>42231Greater Bay AreaN/A_5Dual EnrolledSingle</v>
      </c>
      <c r="B2406" t="s">
        <v>10</v>
      </c>
      <c r="C2406" s="35">
        <v>42231</v>
      </c>
      <c r="D2406">
        <v>5</v>
      </c>
      <c r="E2406" t="s">
        <v>32</v>
      </c>
      <c r="F2406">
        <v>0.42880413662213723</v>
      </c>
      <c r="G2406">
        <v>0.36706661473419944</v>
      </c>
      <c r="H2406">
        <v>11120</v>
      </c>
      <c r="I2406">
        <v>0.42633448810517316</v>
      </c>
      <c r="J2406">
        <v>0.40389297494371484</v>
      </c>
      <c r="K2406">
        <v>1270</v>
      </c>
      <c r="L2406">
        <v>2.4696486070752144E-3</v>
      </c>
      <c r="M2406">
        <v>0.57593858242034912</v>
      </c>
      <c r="N2406">
        <v>12390</v>
      </c>
      <c r="O2406">
        <v>1.185601856559515E-2</v>
      </c>
      <c r="P2406">
        <v>-1.2725024484097958E-2</v>
      </c>
      <c r="Q2406">
        <v>-5.5281845852732658E-3</v>
      </c>
      <c r="R2406">
        <v>2.4696486070752144E-3</v>
      </c>
      <c r="S2406">
        <v>1.0466532781720161E-2</v>
      </c>
      <c r="T2406">
        <v>1.7664322629570961E-2</v>
      </c>
      <c r="U2406" t="s">
        <v>101</v>
      </c>
      <c r="V2406" t="s">
        <v>84</v>
      </c>
      <c r="W2406">
        <v>61.726070404052734</v>
      </c>
    </row>
    <row r="2407" spans="1:23" x14ac:dyDescent="0.25">
      <c r="A2407" s="48" t="str">
        <f t="shared" si="37"/>
        <v>42231Greater Bay AreaN/A_6Dual EnrolledSingle</v>
      </c>
      <c r="B2407" t="s">
        <v>10</v>
      </c>
      <c r="C2407" s="35">
        <v>42231</v>
      </c>
      <c r="D2407">
        <v>6</v>
      </c>
      <c r="E2407" t="s">
        <v>32</v>
      </c>
      <c r="F2407">
        <v>0.43556646585891373</v>
      </c>
      <c r="G2407">
        <v>0.3675782920267745</v>
      </c>
      <c r="H2407">
        <v>11120</v>
      </c>
      <c r="I2407">
        <v>0.42528433073400951</v>
      </c>
      <c r="J2407">
        <v>0.37435019080507675</v>
      </c>
      <c r="K2407">
        <v>1270</v>
      </c>
      <c r="L2407">
        <v>1.028213556855917E-2</v>
      </c>
      <c r="M2407">
        <v>2.3606350421905518</v>
      </c>
      <c r="N2407">
        <v>12390</v>
      </c>
      <c r="O2407">
        <v>1.1067766696214676E-2</v>
      </c>
      <c r="P2407">
        <v>-3.902314230799675E-3</v>
      </c>
      <c r="Q2407">
        <v>2.8160414658486843E-3</v>
      </c>
      <c r="R2407">
        <v>1.028213556855917E-2</v>
      </c>
      <c r="S2407">
        <v>1.7747344449162483E-2</v>
      </c>
      <c r="T2407">
        <v>2.4466585367918015E-2</v>
      </c>
      <c r="U2407" t="s">
        <v>101</v>
      </c>
      <c r="V2407" t="s">
        <v>84</v>
      </c>
      <c r="W2407">
        <v>61.242050170898438</v>
      </c>
    </row>
    <row r="2408" spans="1:23" x14ac:dyDescent="0.25">
      <c r="A2408" s="48" t="str">
        <f t="shared" si="37"/>
        <v>42231Greater Bay AreaN/A_7Dual EnrolledSingle</v>
      </c>
      <c r="B2408" t="s">
        <v>10</v>
      </c>
      <c r="C2408" s="35">
        <v>42231</v>
      </c>
      <c r="D2408">
        <v>7</v>
      </c>
      <c r="E2408" t="s">
        <v>32</v>
      </c>
      <c r="F2408">
        <v>0.47352939749097928</v>
      </c>
      <c r="G2408">
        <v>0.40037833620126073</v>
      </c>
      <c r="H2408">
        <v>11120</v>
      </c>
      <c r="I2408">
        <v>0.48122086608976983</v>
      </c>
      <c r="J2408">
        <v>0.4449962185804382</v>
      </c>
      <c r="K2408">
        <v>1270</v>
      </c>
      <c r="L2408">
        <v>-7.6914685778319836E-3</v>
      </c>
      <c r="M2408">
        <v>-1.6242853403091431</v>
      </c>
      <c r="N2408">
        <v>12390</v>
      </c>
      <c r="O2408">
        <v>1.3051370158791542E-2</v>
      </c>
      <c r="P2408">
        <v>-2.4418104439973831E-2</v>
      </c>
      <c r="Q2408">
        <v>-1.6495661810040474E-2</v>
      </c>
      <c r="R2408">
        <v>-7.6914685778319836E-3</v>
      </c>
      <c r="S2408">
        <v>1.1116806417703629E-3</v>
      </c>
      <c r="T2408">
        <v>9.035167284309864E-3</v>
      </c>
      <c r="U2408" t="s">
        <v>101</v>
      </c>
      <c r="V2408" t="s">
        <v>84</v>
      </c>
      <c r="W2408">
        <v>64.08087158203125</v>
      </c>
    </row>
    <row r="2409" spans="1:23" x14ac:dyDescent="0.25">
      <c r="A2409" s="48" t="str">
        <f t="shared" si="37"/>
        <v>42231Greater Bay AreaN/A_8Dual EnrolledSingle</v>
      </c>
      <c r="B2409" t="s">
        <v>10</v>
      </c>
      <c r="C2409" s="35">
        <v>42231</v>
      </c>
      <c r="D2409">
        <v>8</v>
      </c>
      <c r="E2409" t="s">
        <v>32</v>
      </c>
      <c r="F2409">
        <v>0.5441074370410981</v>
      </c>
      <c r="G2409">
        <v>0.47654184116878179</v>
      </c>
      <c r="H2409">
        <v>11120</v>
      </c>
      <c r="I2409">
        <v>0.54018976392348261</v>
      </c>
      <c r="J2409">
        <v>0.48460074058563291</v>
      </c>
      <c r="K2409">
        <v>1270</v>
      </c>
      <c r="L2409">
        <v>3.9176731370389462E-3</v>
      </c>
      <c r="M2409">
        <v>0.72001832723617554</v>
      </c>
      <c r="N2409">
        <v>12390</v>
      </c>
      <c r="O2409">
        <v>1.4329468831419945E-2</v>
      </c>
      <c r="P2409">
        <v>-1.444697380065918E-2</v>
      </c>
      <c r="Q2409">
        <v>-5.7486998848617077E-3</v>
      </c>
      <c r="R2409">
        <v>3.9176731370389462E-3</v>
      </c>
      <c r="S2409">
        <v>1.3582900166511536E-2</v>
      </c>
      <c r="T2409">
        <v>2.2282321006059647E-2</v>
      </c>
      <c r="U2409" t="s">
        <v>101</v>
      </c>
      <c r="V2409" t="s">
        <v>84</v>
      </c>
      <c r="W2409">
        <v>68.435997009277344</v>
      </c>
    </row>
    <row r="2410" spans="1:23" x14ac:dyDescent="0.25">
      <c r="A2410" s="48" t="str">
        <f t="shared" si="37"/>
        <v>42231Greater Bay AreaN/A_9Dual EnrolledSingle</v>
      </c>
      <c r="B2410" t="s">
        <v>10</v>
      </c>
      <c r="C2410" s="35">
        <v>42231</v>
      </c>
      <c r="D2410">
        <v>9</v>
      </c>
      <c r="E2410" t="s">
        <v>32</v>
      </c>
      <c r="F2410">
        <v>0.62830415467020939</v>
      </c>
      <c r="G2410">
        <v>0.58178462621432092</v>
      </c>
      <c r="H2410">
        <v>11120</v>
      </c>
      <c r="I2410">
        <v>0.63405755906378614</v>
      </c>
      <c r="J2410">
        <v>0.59486695214885377</v>
      </c>
      <c r="K2410">
        <v>1270</v>
      </c>
      <c r="L2410">
        <v>-5.7534044608473778E-3</v>
      </c>
      <c r="M2410">
        <v>-0.91570371389389038</v>
      </c>
      <c r="N2410">
        <v>12390</v>
      </c>
      <c r="O2410">
        <v>1.7580484971404076E-2</v>
      </c>
      <c r="P2410">
        <v>-2.8284553438425064E-2</v>
      </c>
      <c r="Q2410">
        <v>-1.7612848430871964E-2</v>
      </c>
      <c r="R2410">
        <v>-5.7534044608473778E-3</v>
      </c>
      <c r="S2410">
        <v>6.1046327464282513E-3</v>
      </c>
      <c r="T2410">
        <v>1.6777744516730309E-2</v>
      </c>
      <c r="U2410" t="s">
        <v>101</v>
      </c>
      <c r="V2410" t="s">
        <v>84</v>
      </c>
      <c r="W2410">
        <v>73.557388305664062</v>
      </c>
    </row>
    <row r="2411" spans="1:23" x14ac:dyDescent="0.25">
      <c r="A2411" s="48" t="str">
        <f t="shared" si="37"/>
        <v>42231Greater Bay AreaN/A_10Dual EnrolledSingle</v>
      </c>
      <c r="B2411" t="s">
        <v>10</v>
      </c>
      <c r="C2411" s="35">
        <v>42231</v>
      </c>
      <c r="D2411">
        <v>10</v>
      </c>
      <c r="E2411" t="s">
        <v>32</v>
      </c>
      <c r="F2411">
        <v>0.69297388487347134</v>
      </c>
      <c r="G2411">
        <v>0.69049566982132438</v>
      </c>
      <c r="H2411">
        <v>11120</v>
      </c>
      <c r="I2411">
        <v>0.68706779537497098</v>
      </c>
      <c r="J2411">
        <v>0.71400185591695209</v>
      </c>
      <c r="K2411">
        <v>1270</v>
      </c>
      <c r="L2411">
        <v>5.9060896746814251E-3</v>
      </c>
      <c r="M2411">
        <v>0.85228168964385986</v>
      </c>
      <c r="N2411">
        <v>12390</v>
      </c>
      <c r="O2411">
        <v>2.1078247576951981E-2</v>
      </c>
      <c r="P2411">
        <v>-2.1107792854309082E-2</v>
      </c>
      <c r="Q2411">
        <v>-8.312874473631382E-3</v>
      </c>
      <c r="R2411">
        <v>5.9060896746814251E-3</v>
      </c>
      <c r="S2411">
        <v>2.0123368129134178E-2</v>
      </c>
      <c r="T2411">
        <v>3.2919973134994507E-2</v>
      </c>
      <c r="U2411" t="s">
        <v>101</v>
      </c>
      <c r="V2411" t="s">
        <v>84</v>
      </c>
      <c r="W2411">
        <v>80.139060974121094</v>
      </c>
    </row>
    <row r="2412" spans="1:23" x14ac:dyDescent="0.25">
      <c r="A2412" s="48" t="str">
        <f t="shared" si="37"/>
        <v>42231Greater Bay AreaN/A_11Dual EnrolledSingle</v>
      </c>
      <c r="B2412" t="s">
        <v>10</v>
      </c>
      <c r="C2412" s="35">
        <v>42231</v>
      </c>
      <c r="D2412">
        <v>11</v>
      </c>
      <c r="E2412" t="s">
        <v>32</v>
      </c>
      <c r="F2412">
        <v>0.74721428049516647</v>
      </c>
      <c r="G2412">
        <v>0.80458780561858967</v>
      </c>
      <c r="H2412">
        <v>11120</v>
      </c>
      <c r="I2412">
        <v>0.7294517323363835</v>
      </c>
      <c r="J2412">
        <v>0.78803550355927798</v>
      </c>
      <c r="K2412">
        <v>1270</v>
      </c>
      <c r="L2412">
        <v>1.7762547358870506E-2</v>
      </c>
      <c r="M2412">
        <v>2.3771693706512451</v>
      </c>
      <c r="N2412">
        <v>12390</v>
      </c>
      <c r="O2412">
        <v>2.3392142727971077E-2</v>
      </c>
      <c r="P2412">
        <v>-1.2216823175549507E-2</v>
      </c>
      <c r="Q2412">
        <v>1.9826756324619055E-3</v>
      </c>
      <c r="R2412">
        <v>1.7762547358870506E-2</v>
      </c>
      <c r="S2412">
        <v>3.3540546894073486E-2</v>
      </c>
      <c r="T2412">
        <v>4.774191603064537E-2</v>
      </c>
      <c r="U2412" t="s">
        <v>101</v>
      </c>
      <c r="V2412" t="s">
        <v>84</v>
      </c>
      <c r="W2412">
        <v>84.743019104003906</v>
      </c>
    </row>
    <row r="2413" spans="1:23" x14ac:dyDescent="0.25">
      <c r="A2413" s="48" t="str">
        <f t="shared" si="37"/>
        <v>42231Greater Bay AreaN/A_12Dual EnrolledSingle</v>
      </c>
      <c r="B2413" t="s">
        <v>10</v>
      </c>
      <c r="C2413" s="35">
        <v>42231</v>
      </c>
      <c r="D2413">
        <v>12</v>
      </c>
      <c r="E2413" t="s">
        <v>32</v>
      </c>
      <c r="F2413">
        <v>0.82112339931861955</v>
      </c>
      <c r="G2413">
        <v>0.92951505518359945</v>
      </c>
      <c r="H2413">
        <v>11120</v>
      </c>
      <c r="I2413">
        <v>0.77790015736942042</v>
      </c>
      <c r="J2413">
        <v>0.8765388186041535</v>
      </c>
      <c r="K2413">
        <v>1270</v>
      </c>
      <c r="L2413">
        <v>4.3223243206739426E-2</v>
      </c>
      <c r="M2413">
        <v>5.2639155387878418</v>
      </c>
      <c r="N2413">
        <v>12390</v>
      </c>
      <c r="O2413">
        <v>2.612803690135479E-2</v>
      </c>
      <c r="P2413">
        <v>9.737551212310791E-3</v>
      </c>
      <c r="Q2413">
        <v>2.5597792118787766E-2</v>
      </c>
      <c r="R2413">
        <v>4.3223243206739426E-2</v>
      </c>
      <c r="S2413">
        <v>6.0846604406833649E-2</v>
      </c>
      <c r="T2413">
        <v>7.670893520116806E-2</v>
      </c>
      <c r="U2413" t="s">
        <v>101</v>
      </c>
      <c r="V2413" t="s">
        <v>84</v>
      </c>
      <c r="W2413">
        <v>88.098793029785156</v>
      </c>
    </row>
    <row r="2414" spans="1:23" x14ac:dyDescent="0.25">
      <c r="A2414" s="48" t="str">
        <f t="shared" si="37"/>
        <v>42231Greater Bay AreaN/A_13Dual EnrolledSingle</v>
      </c>
      <c r="B2414" t="s">
        <v>10</v>
      </c>
      <c r="C2414" s="35">
        <v>42231</v>
      </c>
      <c r="D2414">
        <v>13</v>
      </c>
      <c r="E2414" t="s">
        <v>32</v>
      </c>
      <c r="F2414">
        <v>0.92684304859509459</v>
      </c>
      <c r="G2414">
        <v>1.1042806851983236</v>
      </c>
      <c r="H2414">
        <v>11120</v>
      </c>
      <c r="I2414">
        <v>0.86905779573700592</v>
      </c>
      <c r="J2414">
        <v>1.0334253115525205</v>
      </c>
      <c r="K2414">
        <v>1270</v>
      </c>
      <c r="L2414">
        <v>5.7785253971815109E-2</v>
      </c>
      <c r="M2414">
        <v>6.2346320152282715</v>
      </c>
      <c r="N2414">
        <v>12390</v>
      </c>
      <c r="O2414">
        <v>3.0831495299935341E-2</v>
      </c>
      <c r="P2414">
        <v>1.8271610140800476E-2</v>
      </c>
      <c r="Q2414">
        <v>3.6986943334341049E-2</v>
      </c>
      <c r="R2414">
        <v>5.7785253971815109E-2</v>
      </c>
      <c r="S2414">
        <v>7.8581094741821289E-2</v>
      </c>
      <c r="T2414">
        <v>9.7298897802829742E-2</v>
      </c>
      <c r="U2414" t="s">
        <v>101</v>
      </c>
      <c r="V2414" t="s">
        <v>84</v>
      </c>
      <c r="W2414">
        <v>91.605323791503906</v>
      </c>
    </row>
    <row r="2415" spans="1:23" x14ac:dyDescent="0.25">
      <c r="A2415" s="48" t="str">
        <f t="shared" si="37"/>
        <v>42231Greater Bay AreaN/A_14Dual EnrolledSingle</v>
      </c>
      <c r="B2415" t="s">
        <v>10</v>
      </c>
      <c r="C2415" s="35">
        <v>42231</v>
      </c>
      <c r="D2415">
        <v>14</v>
      </c>
      <c r="E2415" t="s">
        <v>32</v>
      </c>
      <c r="F2415">
        <v>1.0490793884001102</v>
      </c>
      <c r="G2415">
        <v>1.2644778829027918</v>
      </c>
      <c r="H2415">
        <v>11120</v>
      </c>
      <c r="I2415">
        <v>0.98513385846950008</v>
      </c>
      <c r="J2415">
        <v>1.1875531699492128</v>
      </c>
      <c r="K2415">
        <v>1270</v>
      </c>
      <c r="L2415">
        <v>6.3945531845092773E-2</v>
      </c>
      <c r="M2415">
        <v>6.0953946113586426</v>
      </c>
      <c r="N2415">
        <v>12390</v>
      </c>
      <c r="O2415">
        <v>3.5415321588516235E-2</v>
      </c>
      <c r="P2415">
        <v>1.8557256087660789E-2</v>
      </c>
      <c r="Q2415">
        <v>4.0055062621831894E-2</v>
      </c>
      <c r="R2415">
        <v>6.3945531845092773E-2</v>
      </c>
      <c r="S2415">
        <v>8.7833166122436523E-2</v>
      </c>
      <c r="T2415">
        <v>0.10933380573987961</v>
      </c>
      <c r="U2415" t="s">
        <v>101</v>
      </c>
      <c r="V2415" t="s">
        <v>84</v>
      </c>
      <c r="W2415">
        <v>94.272720336914062</v>
      </c>
    </row>
    <row r="2416" spans="1:23" x14ac:dyDescent="0.25">
      <c r="A2416" s="48" t="str">
        <f t="shared" si="37"/>
        <v>42231Greater Bay AreaN/A_15Dual EnrolledSingle</v>
      </c>
      <c r="B2416" t="s">
        <v>10</v>
      </c>
      <c r="C2416" s="35">
        <v>42231</v>
      </c>
      <c r="D2416">
        <v>15</v>
      </c>
      <c r="E2416" t="s">
        <v>32</v>
      </c>
      <c r="F2416">
        <v>1.2196910342228078</v>
      </c>
      <c r="G2416">
        <v>1.4546348603343795</v>
      </c>
      <c r="H2416">
        <v>11120</v>
      </c>
      <c r="I2416">
        <v>1.163031417632723</v>
      </c>
      <c r="J2416">
        <v>1.3786284937693305</v>
      </c>
      <c r="K2416">
        <v>1270</v>
      </c>
      <c r="L2416">
        <v>5.6659616529941559E-2</v>
      </c>
      <c r="M2416">
        <v>4.6454071998596191</v>
      </c>
      <c r="N2416">
        <v>12390</v>
      </c>
      <c r="O2416">
        <v>4.1071072220802307E-2</v>
      </c>
      <c r="P2416">
        <v>4.0229302830994129E-3</v>
      </c>
      <c r="Q2416">
        <v>2.8953893110156059E-2</v>
      </c>
      <c r="R2416">
        <v>5.6659616529941559E-2</v>
      </c>
      <c r="S2416">
        <v>8.4362052381038666E-2</v>
      </c>
      <c r="T2416">
        <v>0.10929629951715469</v>
      </c>
      <c r="U2416" t="s">
        <v>101</v>
      </c>
      <c r="V2416" t="s">
        <v>84</v>
      </c>
      <c r="W2416">
        <v>95.063278198242188</v>
      </c>
    </row>
    <row r="2417" spans="1:23" x14ac:dyDescent="0.25">
      <c r="A2417" s="48" t="str">
        <f t="shared" si="37"/>
        <v>42231Greater Bay AreaN/A_16Dual EnrolledSingle</v>
      </c>
      <c r="B2417" t="s">
        <v>10</v>
      </c>
      <c r="C2417" s="35">
        <v>42231</v>
      </c>
      <c r="D2417">
        <v>16</v>
      </c>
      <c r="E2417" t="s">
        <v>32</v>
      </c>
      <c r="F2417">
        <v>1.4381109082421366</v>
      </c>
      <c r="G2417">
        <v>1.6240060772304232</v>
      </c>
      <c r="H2417">
        <v>11120</v>
      </c>
      <c r="I2417">
        <v>1.3016203936533906</v>
      </c>
      <c r="J2417">
        <v>1.4430851734986829</v>
      </c>
      <c r="K2417">
        <v>1270</v>
      </c>
      <c r="L2417">
        <v>0.13649050891399384</v>
      </c>
      <c r="M2417">
        <v>9.4909591674804687</v>
      </c>
      <c r="N2417">
        <v>12390</v>
      </c>
      <c r="O2417">
        <v>4.3323613703250885E-2</v>
      </c>
      <c r="P2417">
        <v>8.0966964364051819E-2</v>
      </c>
      <c r="Q2417">
        <v>0.10726526379585266</v>
      </c>
      <c r="R2417">
        <v>0.13649050891399384</v>
      </c>
      <c r="S2417">
        <v>0.16571228206157684</v>
      </c>
      <c r="T2417">
        <v>0.19201405346393585</v>
      </c>
      <c r="U2417" t="s">
        <v>101</v>
      </c>
      <c r="V2417" t="s">
        <v>84</v>
      </c>
      <c r="W2417">
        <v>95.197013854980469</v>
      </c>
    </row>
    <row r="2418" spans="1:23" x14ac:dyDescent="0.25">
      <c r="A2418" s="48" t="str">
        <f t="shared" si="37"/>
        <v>42231Greater Bay AreaN/A_17Dual EnrolledSingle</v>
      </c>
      <c r="B2418" t="s">
        <v>10</v>
      </c>
      <c r="C2418" s="35">
        <v>42231</v>
      </c>
      <c r="D2418">
        <v>17</v>
      </c>
      <c r="E2418" t="s">
        <v>32</v>
      </c>
      <c r="F2418">
        <v>1.6582009442370753</v>
      </c>
      <c r="G2418">
        <v>1.7711573210730098</v>
      </c>
      <c r="H2418">
        <v>11120</v>
      </c>
      <c r="I2418">
        <v>1.2763154331321929</v>
      </c>
      <c r="J2418">
        <v>1.3269427716674611</v>
      </c>
      <c r="K2418">
        <v>1270</v>
      </c>
      <c r="L2418">
        <v>0.38188549876213074</v>
      </c>
      <c r="M2418">
        <v>23.030111312866211</v>
      </c>
      <c r="N2418">
        <v>12390</v>
      </c>
      <c r="O2418">
        <v>4.0847800672054291E-2</v>
      </c>
      <c r="P2418">
        <v>0.32953494787216187</v>
      </c>
      <c r="Q2418">
        <v>0.3543303906917572</v>
      </c>
      <c r="R2418">
        <v>0.38188549876213074</v>
      </c>
      <c r="S2418">
        <v>0.40943732857704163</v>
      </c>
      <c r="T2418">
        <v>0.43423604965209961</v>
      </c>
      <c r="U2418" t="s">
        <v>101</v>
      </c>
      <c r="V2418" t="s">
        <v>84</v>
      </c>
      <c r="W2418">
        <v>95.110977172851563</v>
      </c>
    </row>
    <row r="2419" spans="1:23" x14ac:dyDescent="0.25">
      <c r="A2419" s="48" t="str">
        <f t="shared" si="37"/>
        <v>42231Greater Bay AreaN/A_18Dual EnrolledSingle</v>
      </c>
      <c r="B2419" t="s">
        <v>10</v>
      </c>
      <c r="C2419" s="35">
        <v>42231</v>
      </c>
      <c r="D2419">
        <v>18</v>
      </c>
      <c r="E2419" t="s">
        <v>32</v>
      </c>
      <c r="F2419">
        <v>1.7989496310767095</v>
      </c>
      <c r="G2419">
        <v>1.8255616440815172</v>
      </c>
      <c r="H2419">
        <v>11120</v>
      </c>
      <c r="I2419">
        <v>1.4011411024210514</v>
      </c>
      <c r="J2419">
        <v>1.3291564182532718</v>
      </c>
      <c r="K2419">
        <v>1270</v>
      </c>
      <c r="L2419">
        <v>0.39780852198600769</v>
      </c>
      <c r="M2419">
        <v>22.113378524780273</v>
      </c>
      <c r="N2419">
        <v>12390</v>
      </c>
      <c r="O2419">
        <v>4.1118964552879333E-2</v>
      </c>
      <c r="P2419">
        <v>0.3451104462146759</v>
      </c>
      <c r="Q2419">
        <v>0.37007048726081848</v>
      </c>
      <c r="R2419">
        <v>0.39780852198600769</v>
      </c>
      <c r="S2419">
        <v>0.42554327845573425</v>
      </c>
      <c r="T2419">
        <v>0.45050659775733948</v>
      </c>
      <c r="U2419" t="s">
        <v>101</v>
      </c>
      <c r="V2419" t="s">
        <v>84</v>
      </c>
      <c r="W2419">
        <v>91.894271850585937</v>
      </c>
    </row>
    <row r="2420" spans="1:23" x14ac:dyDescent="0.25">
      <c r="A2420" s="48" t="str">
        <f t="shared" si="37"/>
        <v>42231Greater Bay AreaN/A_19Dual EnrolledSingle</v>
      </c>
      <c r="B2420" t="s">
        <v>10</v>
      </c>
      <c r="C2420" s="35">
        <v>42231</v>
      </c>
      <c r="D2420">
        <v>19</v>
      </c>
      <c r="E2420" t="s">
        <v>32</v>
      </c>
      <c r="F2420">
        <v>1.8131741188655548</v>
      </c>
      <c r="G2420">
        <v>1.7964098763202223</v>
      </c>
      <c r="H2420">
        <v>11120</v>
      </c>
      <c r="I2420">
        <v>1.9057921261498403</v>
      </c>
      <c r="J2420">
        <v>1.8513848266540149</v>
      </c>
      <c r="K2420">
        <v>1270</v>
      </c>
      <c r="L2420">
        <v>-9.2618010938167572E-2</v>
      </c>
      <c r="M2420">
        <v>-5.1080594062805176</v>
      </c>
      <c r="N2420">
        <v>12390</v>
      </c>
      <c r="O2420">
        <v>5.4672878235578537E-2</v>
      </c>
      <c r="P2420">
        <v>-0.16268676519393921</v>
      </c>
      <c r="Q2420">
        <v>-0.12949924170970917</v>
      </c>
      <c r="R2420">
        <v>-9.2618010938167572E-2</v>
      </c>
      <c r="S2420">
        <v>-5.5741153657436371E-2</v>
      </c>
      <c r="T2420">
        <v>-2.2549251094460487E-2</v>
      </c>
      <c r="U2420" t="s">
        <v>101</v>
      </c>
      <c r="V2420" t="s">
        <v>84</v>
      </c>
      <c r="W2420">
        <v>87.510169982910156</v>
      </c>
    </row>
    <row r="2421" spans="1:23" x14ac:dyDescent="0.25">
      <c r="A2421" s="48" t="str">
        <f t="shared" si="37"/>
        <v>42231Greater Bay AreaN/A_20Dual EnrolledSingle</v>
      </c>
      <c r="B2421" t="s">
        <v>10</v>
      </c>
      <c r="C2421" s="35">
        <v>42231</v>
      </c>
      <c r="D2421">
        <v>20</v>
      </c>
      <c r="E2421" t="s">
        <v>32</v>
      </c>
      <c r="F2421">
        <v>1.7307591815357659</v>
      </c>
      <c r="G2421">
        <v>1.6753116464430196</v>
      </c>
      <c r="H2421">
        <v>11120</v>
      </c>
      <c r="I2421">
        <v>1.8682241726759279</v>
      </c>
      <c r="J2421">
        <v>1.8386831236116343</v>
      </c>
      <c r="K2421">
        <v>1270</v>
      </c>
      <c r="L2421">
        <v>-0.1374649852514267</v>
      </c>
      <c r="M2421">
        <v>-7.9424676895141602</v>
      </c>
      <c r="N2421">
        <v>12390</v>
      </c>
      <c r="O2421">
        <v>5.3985282778739929E-2</v>
      </c>
      <c r="P2421">
        <v>-0.20665252208709717</v>
      </c>
      <c r="Q2421">
        <v>-0.1738823801279068</v>
      </c>
      <c r="R2421">
        <v>-0.1374649852514267</v>
      </c>
      <c r="S2421">
        <v>-0.10105191171169281</v>
      </c>
      <c r="T2421">
        <v>-6.8277448415756226E-2</v>
      </c>
      <c r="U2421" t="s">
        <v>101</v>
      </c>
      <c r="V2421" t="s">
        <v>84</v>
      </c>
      <c r="W2421">
        <v>84.256736755371094</v>
      </c>
    </row>
    <row r="2422" spans="1:23" x14ac:dyDescent="0.25">
      <c r="A2422" s="48" t="str">
        <f t="shared" si="37"/>
        <v>42231Greater Bay AreaN/A_21Dual EnrolledSingle</v>
      </c>
      <c r="B2422" t="s">
        <v>10</v>
      </c>
      <c r="C2422" s="35">
        <v>42231</v>
      </c>
      <c r="D2422">
        <v>21</v>
      </c>
      <c r="E2422" t="s">
        <v>32</v>
      </c>
      <c r="F2422">
        <v>1.6391314659522129</v>
      </c>
      <c r="G2422">
        <v>1.531373741528316</v>
      </c>
      <c r="H2422">
        <v>11120</v>
      </c>
      <c r="I2422">
        <v>1.7660329133388633</v>
      </c>
      <c r="J2422">
        <v>1.7212473697826154</v>
      </c>
      <c r="K2422">
        <v>1270</v>
      </c>
      <c r="L2422">
        <v>-0.12690144777297974</v>
      </c>
      <c r="M2422">
        <v>-7.7419934272766113</v>
      </c>
      <c r="N2422">
        <v>12390</v>
      </c>
      <c r="O2422">
        <v>5.0435300916433334E-2</v>
      </c>
      <c r="P2422">
        <v>-0.19153933227062225</v>
      </c>
      <c r="Q2422">
        <v>-0.16092409193515778</v>
      </c>
      <c r="R2422">
        <v>-0.12690144777297974</v>
      </c>
      <c r="S2422">
        <v>-9.2882834374904633E-2</v>
      </c>
      <c r="T2422">
        <v>-6.2263567000627518E-2</v>
      </c>
      <c r="U2422" t="s">
        <v>101</v>
      </c>
      <c r="V2422" t="s">
        <v>84</v>
      </c>
      <c r="W2422">
        <v>81.424697875976563</v>
      </c>
    </row>
    <row r="2423" spans="1:23" x14ac:dyDescent="0.25">
      <c r="A2423" s="48" t="str">
        <f t="shared" si="37"/>
        <v>42231Greater Bay AreaN/A_22Dual EnrolledSingle</v>
      </c>
      <c r="B2423" t="s">
        <v>10</v>
      </c>
      <c r="C2423" s="35">
        <v>42231</v>
      </c>
      <c r="D2423">
        <v>22</v>
      </c>
      <c r="E2423" t="s">
        <v>32</v>
      </c>
      <c r="F2423">
        <v>1.5183017266441996</v>
      </c>
      <c r="G2423">
        <v>1.4124957879799109</v>
      </c>
      <c r="H2423">
        <v>11120</v>
      </c>
      <c r="I2423">
        <v>1.612274646085806</v>
      </c>
      <c r="J2423">
        <v>1.5691402135469386</v>
      </c>
      <c r="K2423">
        <v>1270</v>
      </c>
      <c r="L2423">
        <v>-9.3972921371459961E-2</v>
      </c>
      <c r="M2423">
        <v>-6.1893444061279297</v>
      </c>
      <c r="N2423">
        <v>12390</v>
      </c>
      <c r="O2423">
        <v>4.6023476868867874E-2</v>
      </c>
      <c r="P2423">
        <v>-0.15295660495758057</v>
      </c>
      <c r="Q2423">
        <v>-0.12501943111419678</v>
      </c>
      <c r="R2423">
        <v>-9.3972921371459961E-2</v>
      </c>
      <c r="S2423">
        <v>-6.2930084764957428E-2</v>
      </c>
      <c r="T2423">
        <v>-3.4989234060049057E-2</v>
      </c>
      <c r="U2423" t="s">
        <v>101</v>
      </c>
      <c r="V2423" t="s">
        <v>84</v>
      </c>
      <c r="W2423">
        <v>78.2451171875</v>
      </c>
    </row>
    <row r="2424" spans="1:23" x14ac:dyDescent="0.25">
      <c r="A2424" s="48" t="str">
        <f t="shared" si="37"/>
        <v>42231Greater Bay AreaN/A_23Dual EnrolledSingle</v>
      </c>
      <c r="B2424" t="s">
        <v>10</v>
      </c>
      <c r="C2424" s="35">
        <v>42231</v>
      </c>
      <c r="D2424">
        <v>23</v>
      </c>
      <c r="E2424" t="s">
        <v>32</v>
      </c>
      <c r="F2424">
        <v>1.2854738669949979</v>
      </c>
      <c r="G2424">
        <v>1.2417878016593928</v>
      </c>
      <c r="H2424">
        <v>11120</v>
      </c>
      <c r="I2424">
        <v>1.3211142520159564</v>
      </c>
      <c r="J2424">
        <v>1.366621046431358</v>
      </c>
      <c r="K2424">
        <v>1270</v>
      </c>
      <c r="L2424">
        <v>-3.5640385001897812E-2</v>
      </c>
      <c r="M2424">
        <v>-2.7725484371185303</v>
      </c>
      <c r="N2424">
        <v>12390</v>
      </c>
      <c r="O2424">
        <v>4.0115650743246078E-2</v>
      </c>
      <c r="P2424">
        <v>-8.7052606046199799E-2</v>
      </c>
      <c r="Q2424">
        <v>-6.2701597809791565E-2</v>
      </c>
      <c r="R2424">
        <v>-3.5640385001897812E-2</v>
      </c>
      <c r="S2424">
        <v>-8.5823787376284599E-3</v>
      </c>
      <c r="T2424">
        <v>1.5771832317113876E-2</v>
      </c>
      <c r="U2424" t="s">
        <v>101</v>
      </c>
      <c r="V2424" t="s">
        <v>84</v>
      </c>
      <c r="W2424">
        <v>75.7601318359375</v>
      </c>
    </row>
    <row r="2425" spans="1:23" x14ac:dyDescent="0.25">
      <c r="A2425" s="48" t="str">
        <f t="shared" si="37"/>
        <v>42231Greater Bay AreaN/A_24Dual EnrolledSingle</v>
      </c>
      <c r="B2425" t="s">
        <v>10</v>
      </c>
      <c r="C2425" s="35">
        <v>42231</v>
      </c>
      <c r="D2425">
        <v>24</v>
      </c>
      <c r="E2425" t="s">
        <v>32</v>
      </c>
      <c r="F2425">
        <v>1.0204248290410789</v>
      </c>
      <c r="G2425">
        <v>1.0635152374258712</v>
      </c>
      <c r="H2425">
        <v>11120</v>
      </c>
      <c r="I2425">
        <v>1.0450699212698222</v>
      </c>
      <c r="J2425">
        <v>1.173354680208454</v>
      </c>
      <c r="K2425">
        <v>1270</v>
      </c>
      <c r="L2425">
        <v>-2.4645091965794563E-2</v>
      </c>
      <c r="M2425">
        <v>-2.4151794910430908</v>
      </c>
      <c r="N2425">
        <v>12390</v>
      </c>
      <c r="O2425">
        <v>3.4435134381055832E-2</v>
      </c>
      <c r="P2425">
        <v>-6.8777158856391907E-2</v>
      </c>
      <c r="Q2425">
        <v>-4.7874346375465393E-2</v>
      </c>
      <c r="R2425">
        <v>-2.4645091965794563E-2</v>
      </c>
      <c r="S2425">
        <v>-1.418593805283308E-3</v>
      </c>
      <c r="T2425">
        <v>1.9486976787447929E-2</v>
      </c>
      <c r="U2425" t="s">
        <v>101</v>
      </c>
      <c r="V2425" t="s">
        <v>84</v>
      </c>
      <c r="W2425">
        <v>73.292007446289063</v>
      </c>
    </row>
    <row r="2426" spans="1:23" x14ac:dyDescent="0.25">
      <c r="A2426" s="48" t="str">
        <f t="shared" si="37"/>
        <v>42255Greater Bay AreaN/A_1Dual EnrolledSingle</v>
      </c>
      <c r="B2426" t="s">
        <v>10</v>
      </c>
      <c r="C2426" s="35">
        <v>42255</v>
      </c>
      <c r="D2426">
        <v>1</v>
      </c>
      <c r="E2426" t="s">
        <v>32</v>
      </c>
      <c r="F2426">
        <v>0.61841783962113184</v>
      </c>
      <c r="G2426">
        <v>0.649571859936663</v>
      </c>
      <c r="H2426">
        <v>11082</v>
      </c>
      <c r="I2426">
        <v>0.63767066662924943</v>
      </c>
      <c r="J2426">
        <v>0.75138655718193736</v>
      </c>
      <c r="K2426">
        <v>1275</v>
      </c>
      <c r="L2426">
        <v>-1.9252827391028404E-2</v>
      </c>
      <c r="M2426">
        <v>-3.1132392883300781</v>
      </c>
      <c r="N2426">
        <v>12357</v>
      </c>
      <c r="O2426">
        <v>2.1929064765572548E-2</v>
      </c>
      <c r="P2426">
        <v>-4.7357115894556046E-2</v>
      </c>
      <c r="Q2426">
        <v>-3.4045737236738205E-2</v>
      </c>
      <c r="R2426">
        <v>-1.9252827391028404E-2</v>
      </c>
      <c r="S2426">
        <v>-4.4616730883717537E-3</v>
      </c>
      <c r="T2426">
        <v>8.8514620438218117E-3</v>
      </c>
      <c r="U2426" t="s">
        <v>101</v>
      </c>
      <c r="V2426" t="s">
        <v>84</v>
      </c>
      <c r="W2426">
        <v>67.695640563964844</v>
      </c>
    </row>
    <row r="2427" spans="1:23" x14ac:dyDescent="0.25">
      <c r="A2427" s="48" t="str">
        <f t="shared" si="37"/>
        <v>42255Greater Bay AreaN/A_2Dual EnrolledSingle</v>
      </c>
      <c r="B2427" t="s">
        <v>10</v>
      </c>
      <c r="C2427" s="35">
        <v>42255</v>
      </c>
      <c r="D2427">
        <v>2</v>
      </c>
      <c r="E2427" t="s">
        <v>32</v>
      </c>
      <c r="F2427">
        <v>0.52571243456098204</v>
      </c>
      <c r="G2427">
        <v>0.53519806406691184</v>
      </c>
      <c r="H2427">
        <v>11082</v>
      </c>
      <c r="I2427">
        <v>0.53023709805893415</v>
      </c>
      <c r="J2427">
        <v>0.51514060133692363</v>
      </c>
      <c r="K2427">
        <v>1275</v>
      </c>
      <c r="L2427">
        <v>-4.5246635563671589E-3</v>
      </c>
      <c r="M2427">
        <v>-0.8606727123260498</v>
      </c>
      <c r="N2427">
        <v>12357</v>
      </c>
      <c r="O2427">
        <v>1.5296412631869316E-2</v>
      </c>
      <c r="P2427">
        <v>-2.4128545075654984E-2</v>
      </c>
      <c r="Q2427">
        <v>-1.4843317680060863E-2</v>
      </c>
      <c r="R2427">
        <v>-4.5246635563671589E-3</v>
      </c>
      <c r="S2427">
        <v>5.792766809463501E-3</v>
      </c>
      <c r="T2427">
        <v>1.507921889424324E-2</v>
      </c>
      <c r="U2427" t="s">
        <v>101</v>
      </c>
      <c r="V2427" t="s">
        <v>84</v>
      </c>
      <c r="W2427">
        <v>67.031158447265625</v>
      </c>
    </row>
    <row r="2428" spans="1:23" x14ac:dyDescent="0.25">
      <c r="A2428" s="48" t="str">
        <f t="shared" si="37"/>
        <v>42255Greater Bay AreaN/A_3Dual EnrolledSingle</v>
      </c>
      <c r="B2428" t="s">
        <v>10</v>
      </c>
      <c r="C2428" s="35">
        <v>42255</v>
      </c>
      <c r="D2428">
        <v>3</v>
      </c>
      <c r="E2428" t="s">
        <v>32</v>
      </c>
      <c r="F2428">
        <v>0.47193892803292625</v>
      </c>
      <c r="G2428">
        <v>0.4408346035498022</v>
      </c>
      <c r="H2428">
        <v>11082</v>
      </c>
      <c r="I2428">
        <v>0.47521003919965177</v>
      </c>
      <c r="J2428">
        <v>0.43989128973812974</v>
      </c>
      <c r="K2428">
        <v>1275</v>
      </c>
      <c r="L2428">
        <v>-3.2711110543459654E-3</v>
      </c>
      <c r="M2428">
        <v>-0.69312173128128052</v>
      </c>
      <c r="N2428">
        <v>12357</v>
      </c>
      <c r="O2428">
        <v>1.3011695817112923E-2</v>
      </c>
      <c r="P2428">
        <v>-1.9946901127696037E-2</v>
      </c>
      <c r="Q2428">
        <v>-1.2048540636897087E-2</v>
      </c>
      <c r="R2428">
        <v>-3.2711110543459654E-3</v>
      </c>
      <c r="S2428">
        <v>5.5052777752280235E-3</v>
      </c>
      <c r="T2428">
        <v>1.3404678553342819E-2</v>
      </c>
      <c r="U2428" t="s">
        <v>101</v>
      </c>
      <c r="V2428" t="s">
        <v>84</v>
      </c>
      <c r="W2428">
        <v>66.674598693847656</v>
      </c>
    </row>
    <row r="2429" spans="1:23" x14ac:dyDescent="0.25">
      <c r="A2429" s="48" t="str">
        <f t="shared" si="37"/>
        <v>42255Greater Bay AreaN/A_4Dual EnrolledSingle</v>
      </c>
      <c r="B2429" t="s">
        <v>10</v>
      </c>
      <c r="C2429" s="35">
        <v>42255</v>
      </c>
      <c r="D2429">
        <v>4</v>
      </c>
      <c r="E2429" t="s">
        <v>32</v>
      </c>
      <c r="F2429">
        <v>0.44661749687122704</v>
      </c>
      <c r="G2429">
        <v>0.40378753951123403</v>
      </c>
      <c r="H2429">
        <v>11082</v>
      </c>
      <c r="I2429">
        <v>0.44014564697616215</v>
      </c>
      <c r="J2429">
        <v>0.40481975787006919</v>
      </c>
      <c r="K2429">
        <v>1275</v>
      </c>
      <c r="L2429">
        <v>6.4718499779701233E-3</v>
      </c>
      <c r="M2429">
        <v>1.4490811824798584</v>
      </c>
      <c r="N2429">
        <v>12357</v>
      </c>
      <c r="O2429">
        <v>1.1968505568802357E-2</v>
      </c>
      <c r="P2429">
        <v>-8.8669871911406517E-3</v>
      </c>
      <c r="Q2429">
        <v>-1.6018644673749804E-3</v>
      </c>
      <c r="R2429">
        <v>6.4718499779701233E-3</v>
      </c>
      <c r="S2429">
        <v>1.4544607140123844E-2</v>
      </c>
      <c r="T2429">
        <v>2.1810686215758324E-2</v>
      </c>
      <c r="U2429" t="s">
        <v>101</v>
      </c>
      <c r="V2429" t="s">
        <v>84</v>
      </c>
      <c r="W2429">
        <v>65.500686645507813</v>
      </c>
    </row>
    <row r="2430" spans="1:23" x14ac:dyDescent="0.25">
      <c r="A2430" s="48" t="str">
        <f t="shared" si="37"/>
        <v>42255Greater Bay AreaN/A_5Dual EnrolledSingle</v>
      </c>
      <c r="B2430" t="s">
        <v>10</v>
      </c>
      <c r="C2430" s="35">
        <v>42255</v>
      </c>
      <c r="D2430">
        <v>5</v>
      </c>
      <c r="E2430" t="s">
        <v>32</v>
      </c>
      <c r="F2430">
        <v>0.43874435119857713</v>
      </c>
      <c r="G2430">
        <v>0.37664408026921525</v>
      </c>
      <c r="H2430">
        <v>11082</v>
      </c>
      <c r="I2430">
        <v>0.43199631366303376</v>
      </c>
      <c r="J2430">
        <v>0.37666985149883109</v>
      </c>
      <c r="K2430">
        <v>1275</v>
      </c>
      <c r="L2430">
        <v>6.7480374127626419E-3</v>
      </c>
      <c r="M2430">
        <v>1.5380340814590454</v>
      </c>
      <c r="N2430">
        <v>12357</v>
      </c>
      <c r="O2430">
        <v>1.1139101348817348E-2</v>
      </c>
      <c r="P2430">
        <v>-7.5278347358107567E-3</v>
      </c>
      <c r="Q2430">
        <v>-7.6617760350927711E-4</v>
      </c>
      <c r="R2430">
        <v>6.7480374127626419E-3</v>
      </c>
      <c r="S2430">
        <v>1.4261361211538315E-2</v>
      </c>
      <c r="T2430">
        <v>2.1023910492658615E-2</v>
      </c>
      <c r="U2430" t="s">
        <v>101</v>
      </c>
      <c r="V2430" t="s">
        <v>84</v>
      </c>
      <c r="W2430">
        <v>64.185478210449219</v>
      </c>
    </row>
    <row r="2431" spans="1:23" x14ac:dyDescent="0.25">
      <c r="A2431" s="48" t="str">
        <f t="shared" si="37"/>
        <v>42255Greater Bay AreaN/A_6Dual EnrolledSingle</v>
      </c>
      <c r="B2431" t="s">
        <v>10</v>
      </c>
      <c r="C2431" s="35">
        <v>42255</v>
      </c>
      <c r="D2431">
        <v>6</v>
      </c>
      <c r="E2431" t="s">
        <v>32</v>
      </c>
      <c r="F2431">
        <v>0.45999475726582739</v>
      </c>
      <c r="G2431">
        <v>0.3784327710295709</v>
      </c>
      <c r="H2431">
        <v>11082</v>
      </c>
      <c r="I2431">
        <v>0.47054964710618008</v>
      </c>
      <c r="J2431">
        <v>0.42053372121523896</v>
      </c>
      <c r="K2431">
        <v>1275</v>
      </c>
      <c r="L2431">
        <v>-1.0554890148341656E-2</v>
      </c>
      <c r="M2431">
        <v>-2.294567346572876</v>
      </c>
      <c r="N2431">
        <v>12357</v>
      </c>
      <c r="O2431">
        <v>1.2313718907535076E-2</v>
      </c>
      <c r="P2431">
        <v>-2.6336152106523514E-2</v>
      </c>
      <c r="Q2431">
        <v>-1.8861478194594383E-2</v>
      </c>
      <c r="R2431">
        <v>-1.0554890148341656E-2</v>
      </c>
      <c r="S2431">
        <v>-2.2492867428809404E-3</v>
      </c>
      <c r="T2431">
        <v>5.2263718098402023E-3</v>
      </c>
      <c r="U2431" t="s">
        <v>101</v>
      </c>
      <c r="V2431" t="s">
        <v>84</v>
      </c>
      <c r="W2431">
        <v>62.732784271240234</v>
      </c>
    </row>
    <row r="2432" spans="1:23" x14ac:dyDescent="0.25">
      <c r="A2432" s="48" t="str">
        <f t="shared" si="37"/>
        <v>42255Greater Bay AreaN/A_7Dual EnrolledSingle</v>
      </c>
      <c r="B2432" t="s">
        <v>10</v>
      </c>
      <c r="C2432" s="35">
        <v>42255</v>
      </c>
      <c r="D2432">
        <v>7</v>
      </c>
      <c r="E2432" t="s">
        <v>32</v>
      </c>
      <c r="F2432">
        <v>0.55557259524810276</v>
      </c>
      <c r="G2432">
        <v>0.45597737856240961</v>
      </c>
      <c r="H2432">
        <v>11082</v>
      </c>
      <c r="I2432">
        <v>0.57838886254650068</v>
      </c>
      <c r="J2432">
        <v>0.53432085239821492</v>
      </c>
      <c r="K2432">
        <v>1275</v>
      </c>
      <c r="L2432">
        <v>-2.2816266864538193E-2</v>
      </c>
      <c r="M2432">
        <v>-4.1068019866943359</v>
      </c>
      <c r="N2432">
        <v>12357</v>
      </c>
      <c r="O2432">
        <v>1.5578258782625198E-2</v>
      </c>
      <c r="P2432">
        <v>-4.2781364172697067E-2</v>
      </c>
      <c r="Q2432">
        <v>-3.332505002617836E-2</v>
      </c>
      <c r="R2432">
        <v>-2.2816266864538193E-2</v>
      </c>
      <c r="S2432">
        <v>-1.230873167514801E-2</v>
      </c>
      <c r="T2432">
        <v>-2.8511704877018929E-3</v>
      </c>
      <c r="U2432" t="s">
        <v>101</v>
      </c>
      <c r="V2432" t="s">
        <v>84</v>
      </c>
      <c r="W2432">
        <v>64.623779296875</v>
      </c>
    </row>
    <row r="2433" spans="1:23" x14ac:dyDescent="0.25">
      <c r="A2433" s="48" t="str">
        <f t="shared" si="37"/>
        <v>42255Greater Bay AreaN/A_8Dual EnrolledSingle</v>
      </c>
      <c r="B2433" t="s">
        <v>10</v>
      </c>
      <c r="C2433" s="35">
        <v>42255</v>
      </c>
      <c r="D2433">
        <v>8</v>
      </c>
      <c r="E2433" t="s">
        <v>32</v>
      </c>
      <c r="F2433">
        <v>0.62121335505180031</v>
      </c>
      <c r="G2433">
        <v>0.51015233786797254</v>
      </c>
      <c r="H2433">
        <v>11082</v>
      </c>
      <c r="I2433">
        <v>0.62871568615034568</v>
      </c>
      <c r="J2433">
        <v>0.50929037152901546</v>
      </c>
      <c r="K2433">
        <v>1275</v>
      </c>
      <c r="L2433">
        <v>-7.5023309327661991E-3</v>
      </c>
      <c r="M2433">
        <v>-1.2076898813247681</v>
      </c>
      <c r="N2433">
        <v>12357</v>
      </c>
      <c r="O2433">
        <v>1.5063771046698093E-2</v>
      </c>
      <c r="P2433">
        <v>-2.6808060705661774E-2</v>
      </c>
      <c r="Q2433">
        <v>-1.7664048820734024E-2</v>
      </c>
      <c r="R2433">
        <v>-7.5023309327661991E-3</v>
      </c>
      <c r="S2433">
        <v>2.6581825222820044E-3</v>
      </c>
      <c r="T2433">
        <v>1.1803397908806801E-2</v>
      </c>
      <c r="U2433" t="s">
        <v>101</v>
      </c>
      <c r="V2433" t="s">
        <v>84</v>
      </c>
      <c r="W2433">
        <v>70.955001831054687</v>
      </c>
    </row>
    <row r="2434" spans="1:23" x14ac:dyDescent="0.25">
      <c r="A2434" s="48" t="str">
        <f t="shared" ref="A2434:A2497" si="38">CONCATENATE(C2434,B2434,E2434,"_",D2434,U2434,V2434)</f>
        <v>42255Greater Bay AreaN/A_9Dual EnrolledSingle</v>
      </c>
      <c r="B2434" t="s">
        <v>10</v>
      </c>
      <c r="C2434" s="35">
        <v>42255</v>
      </c>
      <c r="D2434">
        <v>9</v>
      </c>
      <c r="E2434" t="s">
        <v>32</v>
      </c>
      <c r="F2434">
        <v>0.60046001623505074</v>
      </c>
      <c r="G2434">
        <v>0.55034184417442245</v>
      </c>
      <c r="H2434">
        <v>11082</v>
      </c>
      <c r="I2434">
        <v>0.60871670562755387</v>
      </c>
      <c r="J2434">
        <v>0.59431991855919686</v>
      </c>
      <c r="K2434">
        <v>1275</v>
      </c>
      <c r="L2434">
        <v>-8.2566896453499794E-3</v>
      </c>
      <c r="M2434">
        <v>-1.3750606775283813</v>
      </c>
      <c r="N2434">
        <v>12357</v>
      </c>
      <c r="O2434">
        <v>1.7445994541049004E-2</v>
      </c>
      <c r="P2434">
        <v>-3.061547689139843E-2</v>
      </c>
      <c r="Q2434">
        <v>-2.0025407895445824E-2</v>
      </c>
      <c r="R2434">
        <v>-8.2566896453499794E-3</v>
      </c>
      <c r="S2434">
        <v>3.5106337163597345E-3</v>
      </c>
      <c r="T2434">
        <v>1.4102096669375896E-2</v>
      </c>
      <c r="U2434" t="s">
        <v>101</v>
      </c>
      <c r="V2434" t="s">
        <v>84</v>
      </c>
      <c r="W2434">
        <v>77.419601440429687</v>
      </c>
    </row>
    <row r="2435" spans="1:23" x14ac:dyDescent="0.25">
      <c r="A2435" s="48" t="str">
        <f t="shared" si="38"/>
        <v>42255Greater Bay AreaN/A_10Dual EnrolledSingle</v>
      </c>
      <c r="B2435" t="s">
        <v>10</v>
      </c>
      <c r="C2435" s="35">
        <v>42255</v>
      </c>
      <c r="D2435">
        <v>10</v>
      </c>
      <c r="E2435" t="s">
        <v>32</v>
      </c>
      <c r="F2435">
        <v>0.60288196181555187</v>
      </c>
      <c r="G2435">
        <v>0.62586972396281726</v>
      </c>
      <c r="H2435">
        <v>11082</v>
      </c>
      <c r="I2435">
        <v>0.59683372527453504</v>
      </c>
      <c r="J2435">
        <v>0.61835141342604705</v>
      </c>
      <c r="K2435">
        <v>1275</v>
      </c>
      <c r="L2435">
        <v>6.048236507922411E-3</v>
      </c>
      <c r="M2435">
        <v>1.0032206773757935</v>
      </c>
      <c r="N2435">
        <v>12357</v>
      </c>
      <c r="O2435">
        <v>1.8309444189071655E-2</v>
      </c>
      <c r="P2435">
        <v>-1.7417147755622864E-2</v>
      </c>
      <c r="Q2435">
        <v>-6.3029485754668713E-3</v>
      </c>
      <c r="R2435">
        <v>6.048236507922411E-3</v>
      </c>
      <c r="S2435">
        <v>1.839795708656311E-2</v>
      </c>
      <c r="T2435">
        <v>2.9513619840145111E-2</v>
      </c>
      <c r="U2435" t="s">
        <v>101</v>
      </c>
      <c r="V2435" t="s">
        <v>84</v>
      </c>
      <c r="W2435">
        <v>82.288337707519531</v>
      </c>
    </row>
    <row r="2436" spans="1:23" x14ac:dyDescent="0.25">
      <c r="A2436" s="48" t="str">
        <f t="shared" si="38"/>
        <v>42255Greater Bay AreaN/A_11Dual EnrolledSingle</v>
      </c>
      <c r="B2436" t="s">
        <v>10</v>
      </c>
      <c r="C2436" s="35">
        <v>42255</v>
      </c>
      <c r="D2436">
        <v>11</v>
      </c>
      <c r="E2436" t="s">
        <v>32</v>
      </c>
      <c r="F2436">
        <v>0.62336537634611877</v>
      </c>
      <c r="G2436">
        <v>0.71566723460337089</v>
      </c>
      <c r="H2436">
        <v>11082</v>
      </c>
      <c r="I2436">
        <v>0.61328878425566313</v>
      </c>
      <c r="J2436">
        <v>0.66280945726050966</v>
      </c>
      <c r="K2436">
        <v>1275</v>
      </c>
      <c r="L2436">
        <v>1.0076591745018959E-2</v>
      </c>
      <c r="M2436">
        <v>1.6164824962615967</v>
      </c>
      <c r="N2436">
        <v>12357</v>
      </c>
      <c r="O2436">
        <v>1.9768133759498596E-2</v>
      </c>
      <c r="P2436">
        <v>-1.5258248895406723E-2</v>
      </c>
      <c r="Q2436">
        <v>-3.2585959415882826E-3</v>
      </c>
      <c r="R2436">
        <v>1.0076591745018959E-2</v>
      </c>
      <c r="S2436">
        <v>2.3410197347402573E-2</v>
      </c>
      <c r="T2436">
        <v>3.5411432385444641E-2</v>
      </c>
      <c r="U2436" t="s">
        <v>101</v>
      </c>
      <c r="V2436" t="s">
        <v>84</v>
      </c>
      <c r="W2436">
        <v>86.874885559082031</v>
      </c>
    </row>
    <row r="2437" spans="1:23" x14ac:dyDescent="0.25">
      <c r="A2437" s="48" t="str">
        <f t="shared" si="38"/>
        <v>42255Greater Bay AreaN/A_12Dual EnrolledSingle</v>
      </c>
      <c r="B2437" t="s">
        <v>10</v>
      </c>
      <c r="C2437" s="35">
        <v>42255</v>
      </c>
      <c r="D2437">
        <v>12</v>
      </c>
      <c r="E2437" t="s">
        <v>32</v>
      </c>
      <c r="F2437">
        <v>0.67913225042325687</v>
      </c>
      <c r="G2437">
        <v>0.83432909822579759</v>
      </c>
      <c r="H2437">
        <v>11082</v>
      </c>
      <c r="I2437">
        <v>0.68419788234047829</v>
      </c>
      <c r="J2437">
        <v>0.79351069832819376</v>
      </c>
      <c r="K2437">
        <v>1275</v>
      </c>
      <c r="L2437">
        <v>-5.065632052719593E-3</v>
      </c>
      <c r="M2437">
        <v>-0.74589771032333374</v>
      </c>
      <c r="N2437">
        <v>12357</v>
      </c>
      <c r="O2437">
        <v>2.3593736812472343E-2</v>
      </c>
      <c r="P2437">
        <v>-3.5303365439176559E-2</v>
      </c>
      <c r="Q2437">
        <v>-2.0981494337320328E-2</v>
      </c>
      <c r="R2437">
        <v>-5.065632052719593E-3</v>
      </c>
      <c r="S2437">
        <v>1.0848343372344971E-2</v>
      </c>
      <c r="T2437">
        <v>2.5172101333737373E-2</v>
      </c>
      <c r="U2437" t="s">
        <v>101</v>
      </c>
      <c r="V2437" t="s">
        <v>84</v>
      </c>
      <c r="W2437">
        <v>90.711662292480469</v>
      </c>
    </row>
    <row r="2438" spans="1:23" x14ac:dyDescent="0.25">
      <c r="A2438" s="48" t="str">
        <f t="shared" si="38"/>
        <v>42255Greater Bay AreaN/A_13Dual EnrolledSingle</v>
      </c>
      <c r="B2438" t="s">
        <v>10</v>
      </c>
      <c r="C2438" s="35">
        <v>42255</v>
      </c>
      <c r="D2438">
        <v>13</v>
      </c>
      <c r="E2438" t="s">
        <v>32</v>
      </c>
      <c r="F2438">
        <v>0.7737080400138967</v>
      </c>
      <c r="G2438">
        <v>0.97221215985224751</v>
      </c>
      <c r="H2438">
        <v>11082</v>
      </c>
      <c r="I2438">
        <v>0.74656596077399096</v>
      </c>
      <c r="J2438">
        <v>0.90235956687093244</v>
      </c>
      <c r="K2438">
        <v>1275</v>
      </c>
      <c r="L2438">
        <v>2.7142079547047615E-2</v>
      </c>
      <c r="M2438">
        <v>3.508051872253418</v>
      </c>
      <c r="N2438">
        <v>12357</v>
      </c>
      <c r="O2438">
        <v>2.6905776932835579E-2</v>
      </c>
      <c r="P2438">
        <v>-7.3403641581535339E-3</v>
      </c>
      <c r="Q2438">
        <v>8.9919809252023697E-3</v>
      </c>
      <c r="R2438">
        <v>2.7142079547047615E-2</v>
      </c>
      <c r="S2438">
        <v>4.5290026813745499E-2</v>
      </c>
      <c r="T2438">
        <v>6.1624523252248764E-2</v>
      </c>
      <c r="U2438" t="s">
        <v>101</v>
      </c>
      <c r="V2438" t="s">
        <v>84</v>
      </c>
      <c r="W2438">
        <v>94.529739379882813</v>
      </c>
    </row>
    <row r="2439" spans="1:23" x14ac:dyDescent="0.25">
      <c r="A2439" s="48" t="str">
        <f t="shared" si="38"/>
        <v>42255Greater Bay AreaN/A_14Dual EnrolledSingle</v>
      </c>
      <c r="B2439" t="s">
        <v>10</v>
      </c>
      <c r="C2439" s="35">
        <v>42255</v>
      </c>
      <c r="D2439">
        <v>14</v>
      </c>
      <c r="E2439" t="s">
        <v>32</v>
      </c>
      <c r="F2439">
        <v>0.89460108284839113</v>
      </c>
      <c r="G2439">
        <v>1.1425144606831001</v>
      </c>
      <c r="H2439">
        <v>11082</v>
      </c>
      <c r="I2439">
        <v>0.78956203905507516</v>
      </c>
      <c r="J2439">
        <v>0.88224369988068707</v>
      </c>
      <c r="K2439">
        <v>1275</v>
      </c>
      <c r="L2439">
        <v>0.10503904521465302</v>
      </c>
      <c r="M2439">
        <v>11.741439819335937</v>
      </c>
      <c r="N2439">
        <v>12357</v>
      </c>
      <c r="O2439">
        <v>2.6986345648765564E-2</v>
      </c>
      <c r="P2439">
        <v>7.0453345775604248E-2</v>
      </c>
      <c r="Q2439">
        <v>8.683459460735321E-2</v>
      </c>
      <c r="R2439">
        <v>0.10503904521465302</v>
      </c>
      <c r="S2439">
        <v>0.12324133515357971</v>
      </c>
      <c r="T2439">
        <v>0.13962474465370178</v>
      </c>
      <c r="U2439" t="s">
        <v>101</v>
      </c>
      <c r="V2439" t="s">
        <v>84</v>
      </c>
      <c r="W2439">
        <v>96.2393798828125</v>
      </c>
    </row>
    <row r="2440" spans="1:23" x14ac:dyDescent="0.25">
      <c r="A2440" s="48" t="str">
        <f t="shared" si="38"/>
        <v>42255Greater Bay AreaN/A_15Dual EnrolledSingle</v>
      </c>
      <c r="B2440" t="s">
        <v>10</v>
      </c>
      <c r="C2440" s="35">
        <v>42255</v>
      </c>
      <c r="D2440">
        <v>15</v>
      </c>
      <c r="E2440" t="s">
        <v>32</v>
      </c>
      <c r="F2440">
        <v>1.0334450187569564</v>
      </c>
      <c r="G2440">
        <v>1.2927856033877745</v>
      </c>
      <c r="H2440">
        <v>11082</v>
      </c>
      <c r="I2440">
        <v>0.91668901956215054</v>
      </c>
      <c r="J2440">
        <v>1.013637214911252</v>
      </c>
      <c r="K2440">
        <v>1275</v>
      </c>
      <c r="L2440">
        <v>0.11675599962472916</v>
      </c>
      <c r="M2440">
        <v>11.297746658325195</v>
      </c>
      <c r="N2440">
        <v>12357</v>
      </c>
      <c r="O2440">
        <v>3.0929967761039734E-2</v>
      </c>
      <c r="P2440">
        <v>7.7116154134273529E-2</v>
      </c>
      <c r="Q2440">
        <v>9.5891259610652924E-2</v>
      </c>
      <c r="R2440">
        <v>0.11675599962472916</v>
      </c>
      <c r="S2440">
        <v>0.13761825859546661</v>
      </c>
      <c r="T2440">
        <v>0.15639585256576538</v>
      </c>
      <c r="U2440" t="s">
        <v>101</v>
      </c>
      <c r="V2440" t="s">
        <v>84</v>
      </c>
      <c r="W2440">
        <v>97.742652893066406</v>
      </c>
    </row>
    <row r="2441" spans="1:23" x14ac:dyDescent="0.25">
      <c r="A2441" s="48" t="str">
        <f t="shared" si="38"/>
        <v>42255Greater Bay AreaN/A_16Dual EnrolledSingle</v>
      </c>
      <c r="B2441" t="s">
        <v>10</v>
      </c>
      <c r="C2441" s="35">
        <v>42255</v>
      </c>
      <c r="D2441">
        <v>16</v>
      </c>
      <c r="E2441" t="s">
        <v>32</v>
      </c>
      <c r="F2441">
        <v>1.2670323046953309</v>
      </c>
      <c r="G2441">
        <v>1.5064386328881734</v>
      </c>
      <c r="H2441">
        <v>11082</v>
      </c>
      <c r="I2441">
        <v>1.3743829019547271</v>
      </c>
      <c r="J2441">
        <v>1.5957250977066142</v>
      </c>
      <c r="K2441">
        <v>1275</v>
      </c>
      <c r="L2441">
        <v>-0.10735059529542923</v>
      </c>
      <c r="M2441">
        <v>-8.4726018905639648</v>
      </c>
      <c r="N2441">
        <v>12357</v>
      </c>
      <c r="O2441">
        <v>4.692448303103447E-2</v>
      </c>
      <c r="P2441">
        <v>-0.16748900711536407</v>
      </c>
      <c r="Q2441">
        <v>-0.1390049159526825</v>
      </c>
      <c r="R2441">
        <v>-0.10735059529542923</v>
      </c>
      <c r="S2441">
        <v>-7.5700029730796814E-2</v>
      </c>
      <c r="T2441">
        <v>-4.7212176024913788E-2</v>
      </c>
      <c r="U2441" t="s">
        <v>101</v>
      </c>
      <c r="V2441" t="s">
        <v>84</v>
      </c>
      <c r="W2441">
        <v>98.364326477050781</v>
      </c>
    </row>
    <row r="2442" spans="1:23" x14ac:dyDescent="0.25">
      <c r="A2442" s="48" t="str">
        <f t="shared" si="38"/>
        <v>42255Greater Bay AreaN/A_17Dual EnrolledSingle</v>
      </c>
      <c r="B2442" t="s">
        <v>10</v>
      </c>
      <c r="C2442" s="35">
        <v>42255</v>
      </c>
      <c r="D2442">
        <v>17</v>
      </c>
      <c r="E2442" t="s">
        <v>32</v>
      </c>
      <c r="F2442">
        <v>1.5146386121557123</v>
      </c>
      <c r="G2442">
        <v>1.6675434196279209</v>
      </c>
      <c r="H2442">
        <v>11082</v>
      </c>
      <c r="I2442">
        <v>1.6041923919930099</v>
      </c>
      <c r="J2442">
        <v>1.7673528379829255</v>
      </c>
      <c r="K2442">
        <v>1275</v>
      </c>
      <c r="L2442">
        <v>-8.9553780853748322E-2</v>
      </c>
      <c r="M2442">
        <v>-5.9125509262084961</v>
      </c>
      <c r="N2442">
        <v>12357</v>
      </c>
      <c r="O2442">
        <v>5.1968768239021301E-2</v>
      </c>
      <c r="P2442">
        <v>-0.15615695714950562</v>
      </c>
      <c r="Q2442">
        <v>-0.12461087107658386</v>
      </c>
      <c r="R2442">
        <v>-8.9553780853748322E-2</v>
      </c>
      <c r="S2442">
        <v>-5.4500848054885864E-2</v>
      </c>
      <c r="T2442">
        <v>-2.2950608283281326E-2</v>
      </c>
      <c r="U2442" t="s">
        <v>101</v>
      </c>
      <c r="V2442" t="s">
        <v>84</v>
      </c>
      <c r="W2442">
        <v>97.212188720703125</v>
      </c>
    </row>
    <row r="2443" spans="1:23" x14ac:dyDescent="0.25">
      <c r="A2443" s="48" t="str">
        <f t="shared" si="38"/>
        <v>42255Greater Bay AreaN/A_18Dual EnrolledSingle</v>
      </c>
      <c r="B2443" t="s">
        <v>10</v>
      </c>
      <c r="C2443" s="35">
        <v>42255</v>
      </c>
      <c r="D2443">
        <v>18</v>
      </c>
      <c r="E2443" t="s">
        <v>32</v>
      </c>
      <c r="F2443">
        <v>1.7254965529482102</v>
      </c>
      <c r="G2443">
        <v>1.7591228424230347</v>
      </c>
      <c r="H2443">
        <v>11082</v>
      </c>
      <c r="I2443">
        <v>1.8194076862129427</v>
      </c>
      <c r="J2443">
        <v>1.8422606994834705</v>
      </c>
      <c r="K2443">
        <v>1275</v>
      </c>
      <c r="L2443">
        <v>-9.3911133706569672E-2</v>
      </c>
      <c r="M2443">
        <v>-5.4425568580627441</v>
      </c>
      <c r="N2443">
        <v>12357</v>
      </c>
      <c r="O2443">
        <v>5.4232273250818253E-2</v>
      </c>
      <c r="P2443">
        <v>-0.16341520845890045</v>
      </c>
      <c r="Q2443">
        <v>-0.13049514591693878</v>
      </c>
      <c r="R2443">
        <v>-9.3911133706569672E-2</v>
      </c>
      <c r="S2443">
        <v>-5.7331465184688568E-2</v>
      </c>
      <c r="T2443">
        <v>-2.4407051503658295E-2</v>
      </c>
      <c r="U2443" t="s">
        <v>101</v>
      </c>
      <c r="V2443" t="s">
        <v>84</v>
      </c>
      <c r="W2443">
        <v>94.552314758300781</v>
      </c>
    </row>
    <row r="2444" spans="1:23" x14ac:dyDescent="0.25">
      <c r="A2444" s="48" t="str">
        <f t="shared" si="38"/>
        <v>42255Greater Bay AreaN/A_19Dual EnrolledSingle</v>
      </c>
      <c r="B2444" t="s">
        <v>10</v>
      </c>
      <c r="C2444" s="35">
        <v>42255</v>
      </c>
      <c r="D2444">
        <v>19</v>
      </c>
      <c r="E2444" t="s">
        <v>32</v>
      </c>
      <c r="F2444">
        <v>1.8358078503850521</v>
      </c>
      <c r="G2444">
        <v>1.7477441365301984</v>
      </c>
      <c r="H2444">
        <v>11082</v>
      </c>
      <c r="I2444">
        <v>1.9062894117452978</v>
      </c>
      <c r="J2444">
        <v>1.8023480164217645</v>
      </c>
      <c r="K2444">
        <v>1275</v>
      </c>
      <c r="L2444">
        <v>-7.0481561124324799E-2</v>
      </c>
      <c r="M2444">
        <v>-3.8392667770385742</v>
      </c>
      <c r="N2444">
        <v>12357</v>
      </c>
      <c r="O2444">
        <v>5.3136121481657028E-2</v>
      </c>
      <c r="P2444">
        <v>-0.1385808140039444</v>
      </c>
      <c r="Q2444">
        <v>-0.10632612556219101</v>
      </c>
      <c r="R2444">
        <v>-7.0481561124324799E-2</v>
      </c>
      <c r="S2444">
        <v>-3.4641247242689133E-2</v>
      </c>
      <c r="T2444">
        <v>-2.3823077790439129E-3</v>
      </c>
      <c r="U2444" t="s">
        <v>101</v>
      </c>
      <c r="V2444" t="s">
        <v>84</v>
      </c>
      <c r="W2444">
        <v>89.421539306640625</v>
      </c>
    </row>
    <row r="2445" spans="1:23" x14ac:dyDescent="0.25">
      <c r="A2445" s="48" t="str">
        <f t="shared" si="38"/>
        <v>42255Greater Bay AreaN/A_20Dual EnrolledSingle</v>
      </c>
      <c r="B2445" t="s">
        <v>10</v>
      </c>
      <c r="C2445" s="35">
        <v>42255</v>
      </c>
      <c r="D2445">
        <v>20</v>
      </c>
      <c r="E2445" t="s">
        <v>32</v>
      </c>
      <c r="F2445">
        <v>1.857094558454643</v>
      </c>
      <c r="G2445">
        <v>1.656980093718645</v>
      </c>
      <c r="H2445">
        <v>11082</v>
      </c>
      <c r="I2445">
        <v>1.9564312941762732</v>
      </c>
      <c r="J2445">
        <v>1.7484721377771839</v>
      </c>
      <c r="K2445">
        <v>1275</v>
      </c>
      <c r="L2445">
        <v>-9.9336735904216766E-2</v>
      </c>
      <c r="M2445">
        <v>-5.3490400314331055</v>
      </c>
      <c r="N2445">
        <v>12357</v>
      </c>
      <c r="O2445">
        <v>5.143461748957634E-2</v>
      </c>
      <c r="P2445">
        <v>-0.1652553379535675</v>
      </c>
      <c r="Q2445">
        <v>-0.13403350114822388</v>
      </c>
      <c r="R2445">
        <v>-9.9336735904216766E-2</v>
      </c>
      <c r="S2445">
        <v>-6.4644083380699158E-2</v>
      </c>
      <c r="T2445">
        <v>-3.3418130129575729E-2</v>
      </c>
      <c r="U2445" t="s">
        <v>101</v>
      </c>
      <c r="V2445" t="s">
        <v>84</v>
      </c>
      <c r="W2445">
        <v>84.136444091796875</v>
      </c>
    </row>
    <row r="2446" spans="1:23" x14ac:dyDescent="0.25">
      <c r="A2446" s="48" t="str">
        <f t="shared" si="38"/>
        <v>42255Greater Bay AreaN/A_21Dual EnrolledSingle</v>
      </c>
      <c r="B2446" t="s">
        <v>10</v>
      </c>
      <c r="C2446" s="35">
        <v>42255</v>
      </c>
      <c r="D2446">
        <v>21</v>
      </c>
      <c r="E2446" t="s">
        <v>32</v>
      </c>
      <c r="F2446">
        <v>1.7905344702438266</v>
      </c>
      <c r="G2446">
        <v>1.5566539086305362</v>
      </c>
      <c r="H2446">
        <v>11082</v>
      </c>
      <c r="I2446">
        <v>1.8865580392066348</v>
      </c>
      <c r="J2446">
        <v>1.6174699193195106</v>
      </c>
      <c r="K2446">
        <v>1275</v>
      </c>
      <c r="L2446">
        <v>-9.6023567020893097E-2</v>
      </c>
      <c r="M2446">
        <v>-5.3628439903259277</v>
      </c>
      <c r="N2446">
        <v>12357</v>
      </c>
      <c r="O2446">
        <v>4.7650676220655441E-2</v>
      </c>
      <c r="P2446">
        <v>-0.15709267556667328</v>
      </c>
      <c r="Q2446">
        <v>-0.1281677633523941</v>
      </c>
      <c r="R2446">
        <v>-9.6023567020893097E-2</v>
      </c>
      <c r="S2446">
        <v>-6.3883185386657715E-2</v>
      </c>
      <c r="T2446">
        <v>-3.4954462200403214E-2</v>
      </c>
      <c r="U2446" t="s">
        <v>101</v>
      </c>
      <c r="V2446" t="s">
        <v>84</v>
      </c>
      <c r="W2446">
        <v>81.065391540527344</v>
      </c>
    </row>
    <row r="2447" spans="1:23" x14ac:dyDescent="0.25">
      <c r="A2447" s="48" t="str">
        <f t="shared" si="38"/>
        <v>42255Greater Bay AreaN/A_22Dual EnrolledSingle</v>
      </c>
      <c r="B2447" t="s">
        <v>10</v>
      </c>
      <c r="C2447" s="35">
        <v>42255</v>
      </c>
      <c r="D2447">
        <v>22</v>
      </c>
      <c r="E2447" t="s">
        <v>32</v>
      </c>
      <c r="F2447">
        <v>1.5858143116352501</v>
      </c>
      <c r="G2447">
        <v>1.4024784960609726</v>
      </c>
      <c r="H2447">
        <v>11082</v>
      </c>
      <c r="I2447">
        <v>1.6434258039747025</v>
      </c>
      <c r="J2447">
        <v>1.4407356454350091</v>
      </c>
      <c r="K2447">
        <v>1275</v>
      </c>
      <c r="L2447">
        <v>-5.7611491531133652E-2</v>
      </c>
      <c r="M2447">
        <v>-3.6329278945922852</v>
      </c>
      <c r="N2447">
        <v>12357</v>
      </c>
      <c r="O2447">
        <v>4.2491238564252853E-2</v>
      </c>
      <c r="P2447">
        <v>-0.11206826567649841</v>
      </c>
      <c r="Q2447">
        <v>-8.6275234818458557E-2</v>
      </c>
      <c r="R2447">
        <v>-5.7611491531133652E-2</v>
      </c>
      <c r="S2447">
        <v>-2.8951151296496391E-2</v>
      </c>
      <c r="T2447">
        <v>-3.1547201797366142E-3</v>
      </c>
      <c r="U2447" t="s">
        <v>101</v>
      </c>
      <c r="V2447" t="s">
        <v>84</v>
      </c>
      <c r="W2447">
        <v>78.461517333984375</v>
      </c>
    </row>
    <row r="2448" spans="1:23" x14ac:dyDescent="0.25">
      <c r="A2448" s="48" t="str">
        <f t="shared" si="38"/>
        <v>42255Greater Bay AreaN/A_23Dual EnrolledSingle</v>
      </c>
      <c r="B2448" t="s">
        <v>10</v>
      </c>
      <c r="C2448" s="35">
        <v>42255</v>
      </c>
      <c r="D2448">
        <v>23</v>
      </c>
      <c r="E2448" t="s">
        <v>32</v>
      </c>
      <c r="F2448">
        <v>1.2565150335376569</v>
      </c>
      <c r="G2448">
        <v>1.2073932681600699</v>
      </c>
      <c r="H2448">
        <v>11082</v>
      </c>
      <c r="I2448">
        <v>1.3020876864328021</v>
      </c>
      <c r="J2448">
        <v>1.2637797291966377</v>
      </c>
      <c r="K2448">
        <v>1275</v>
      </c>
      <c r="L2448">
        <v>-4.5572653412818909E-2</v>
      </c>
      <c r="M2448">
        <v>-3.6269087791442871</v>
      </c>
      <c r="N2448">
        <v>12357</v>
      </c>
      <c r="O2448">
        <v>3.7204902619123459E-2</v>
      </c>
      <c r="P2448">
        <v>-9.3254454433917999E-2</v>
      </c>
      <c r="Q2448">
        <v>-7.0670336484909058E-2</v>
      </c>
      <c r="R2448">
        <v>-4.5572653412818909E-2</v>
      </c>
      <c r="S2448">
        <v>-2.0477946847677231E-2</v>
      </c>
      <c r="T2448">
        <v>2.1091497037559748E-3</v>
      </c>
      <c r="U2448" t="s">
        <v>101</v>
      </c>
      <c r="V2448" t="s">
        <v>84</v>
      </c>
      <c r="W2448">
        <v>75.418952941894531</v>
      </c>
    </row>
    <row r="2449" spans="1:23" x14ac:dyDescent="0.25">
      <c r="A2449" s="48" t="str">
        <f t="shared" si="38"/>
        <v>42255Greater Bay AreaN/A_24Dual EnrolledSingle</v>
      </c>
      <c r="B2449" t="s">
        <v>10</v>
      </c>
      <c r="C2449" s="35">
        <v>42255</v>
      </c>
      <c r="D2449">
        <v>24</v>
      </c>
      <c r="E2449" t="s">
        <v>32</v>
      </c>
      <c r="F2449">
        <v>0.94151139691114827</v>
      </c>
      <c r="G2449">
        <v>0.97777695588916103</v>
      </c>
      <c r="H2449">
        <v>11082</v>
      </c>
      <c r="I2449">
        <v>0.9499006280075617</v>
      </c>
      <c r="J2449">
        <v>1.0247511396107647</v>
      </c>
      <c r="K2449">
        <v>1275</v>
      </c>
      <c r="L2449">
        <v>-8.3892308175563812E-3</v>
      </c>
      <c r="M2449">
        <v>-0.89103871583938599</v>
      </c>
      <c r="N2449">
        <v>12357</v>
      </c>
      <c r="O2449">
        <v>3.0164381489157677E-2</v>
      </c>
      <c r="P2449">
        <v>-4.7047901898622513E-2</v>
      </c>
      <c r="Q2449">
        <v>-2.8737518936395645E-2</v>
      </c>
      <c r="R2449">
        <v>-8.3892308175563812E-3</v>
      </c>
      <c r="S2449">
        <v>1.1956644244492054E-2</v>
      </c>
      <c r="T2449">
        <v>3.026944026350975E-2</v>
      </c>
      <c r="U2449" t="s">
        <v>101</v>
      </c>
      <c r="V2449" t="s">
        <v>84</v>
      </c>
      <c r="W2449">
        <v>74.103500366210937</v>
      </c>
    </row>
    <row r="2450" spans="1:23" x14ac:dyDescent="0.25">
      <c r="A2450" s="48" t="str">
        <f t="shared" si="38"/>
        <v>42231Greater Bay AreaN/A_1SmartAC-onlySingle</v>
      </c>
      <c r="B2450" t="s">
        <v>10</v>
      </c>
      <c r="C2450" s="35">
        <v>42231</v>
      </c>
      <c r="D2450">
        <v>1</v>
      </c>
      <c r="E2450" t="s">
        <v>32</v>
      </c>
      <c r="F2450">
        <v>0.71223556739397043</v>
      </c>
      <c r="G2450">
        <v>0.78229632867506538</v>
      </c>
      <c r="H2450">
        <v>29252</v>
      </c>
      <c r="I2450">
        <v>0.70880558314116149</v>
      </c>
      <c r="J2450">
        <v>0.77504331593705689</v>
      </c>
      <c r="K2450">
        <v>3248</v>
      </c>
      <c r="L2450">
        <v>3.4299842081964016E-3</v>
      </c>
      <c r="M2450">
        <v>0.48158001899719238</v>
      </c>
      <c r="N2450">
        <v>32500</v>
      </c>
      <c r="O2450">
        <v>1.4347939752042294E-2</v>
      </c>
      <c r="P2450">
        <v>-1.49583350867033E-2</v>
      </c>
      <c r="Q2450">
        <v>-6.2488489784300327E-3</v>
      </c>
      <c r="R2450">
        <v>3.4299842081964016E-3</v>
      </c>
      <c r="S2450">
        <v>1.3107669539749622E-2</v>
      </c>
      <c r="T2450">
        <v>2.1818304434418678E-2</v>
      </c>
      <c r="U2450" t="s">
        <v>102</v>
      </c>
      <c r="V2450" t="s">
        <v>84</v>
      </c>
      <c r="W2450">
        <v>65.422645568847656</v>
      </c>
    </row>
    <row r="2451" spans="1:23" x14ac:dyDescent="0.25">
      <c r="A2451" s="48" t="str">
        <f t="shared" si="38"/>
        <v>42231Greater Bay AreaN/A_2SmartAC-onlySingle</v>
      </c>
      <c r="B2451" t="s">
        <v>10</v>
      </c>
      <c r="C2451" s="35">
        <v>42231</v>
      </c>
      <c r="D2451">
        <v>2</v>
      </c>
      <c r="E2451" t="s">
        <v>32</v>
      </c>
      <c r="F2451">
        <v>0.61395964525330338</v>
      </c>
      <c r="G2451">
        <v>0.70879344104166131</v>
      </c>
      <c r="H2451">
        <v>29252</v>
      </c>
      <c r="I2451">
        <v>0.62078309571940882</v>
      </c>
      <c r="J2451">
        <v>0.72526289015894929</v>
      </c>
      <c r="K2451">
        <v>3248</v>
      </c>
      <c r="L2451">
        <v>-6.8234503269195557E-3</v>
      </c>
      <c r="M2451">
        <v>-1.1113841533660889</v>
      </c>
      <c r="N2451">
        <v>32500</v>
      </c>
      <c r="O2451">
        <v>1.3383654877543449E-2</v>
      </c>
      <c r="P2451">
        <v>-2.397594228386879E-2</v>
      </c>
      <c r="Q2451">
        <v>-1.5851795673370361E-2</v>
      </c>
      <c r="R2451">
        <v>-6.8234503269195557E-3</v>
      </c>
      <c r="S2451">
        <v>2.2038249298930168E-3</v>
      </c>
      <c r="T2451">
        <v>1.0329041630029678E-2</v>
      </c>
      <c r="U2451" t="s">
        <v>102</v>
      </c>
      <c r="V2451" t="s">
        <v>84</v>
      </c>
      <c r="W2451">
        <v>63.646213531494141</v>
      </c>
    </row>
    <row r="2452" spans="1:23" x14ac:dyDescent="0.25">
      <c r="A2452" s="48" t="str">
        <f t="shared" si="38"/>
        <v>42231Greater Bay AreaN/A_3SmartAC-onlySingle</v>
      </c>
      <c r="B2452" t="s">
        <v>10</v>
      </c>
      <c r="C2452" s="35">
        <v>42231</v>
      </c>
      <c r="D2452">
        <v>3</v>
      </c>
      <c r="E2452" t="s">
        <v>32</v>
      </c>
      <c r="F2452">
        <v>0.55181997586586629</v>
      </c>
      <c r="G2452">
        <v>0.62472693823958914</v>
      </c>
      <c r="H2452">
        <v>29252</v>
      </c>
      <c r="I2452">
        <v>0.55849156317592275</v>
      </c>
      <c r="J2452">
        <v>0.62668891890969192</v>
      </c>
      <c r="K2452">
        <v>3248</v>
      </c>
      <c r="L2452">
        <v>-6.6715874709188938E-3</v>
      </c>
      <c r="M2452">
        <v>-1.2090151309967041</v>
      </c>
      <c r="N2452">
        <v>32500</v>
      </c>
      <c r="O2452">
        <v>1.1587031185626984E-2</v>
      </c>
      <c r="P2452">
        <v>-2.1521527320146561E-2</v>
      </c>
      <c r="Q2452">
        <v>-1.4487966895103455E-2</v>
      </c>
      <c r="R2452">
        <v>-6.6715874709188938E-3</v>
      </c>
      <c r="S2452">
        <v>1.1438650544732809E-3</v>
      </c>
      <c r="T2452">
        <v>8.1783514469861984E-3</v>
      </c>
      <c r="U2452" t="s">
        <v>102</v>
      </c>
      <c r="V2452" t="s">
        <v>84</v>
      </c>
      <c r="W2452">
        <v>63.178924560546875</v>
      </c>
    </row>
    <row r="2453" spans="1:23" x14ac:dyDescent="0.25">
      <c r="A2453" s="48" t="str">
        <f t="shared" si="38"/>
        <v>42231Greater Bay AreaN/A_4SmartAC-onlySingle</v>
      </c>
      <c r="B2453" t="s">
        <v>10</v>
      </c>
      <c r="C2453" s="35">
        <v>42231</v>
      </c>
      <c r="D2453">
        <v>4</v>
      </c>
      <c r="E2453" t="s">
        <v>32</v>
      </c>
      <c r="F2453">
        <v>0.51518726711539675</v>
      </c>
      <c r="G2453">
        <v>0.55312369368229986</v>
      </c>
      <c r="H2453">
        <v>29252</v>
      </c>
      <c r="I2453">
        <v>0.51167772955650914</v>
      </c>
      <c r="J2453">
        <v>0.53724942494427075</v>
      </c>
      <c r="K2453">
        <v>3248</v>
      </c>
      <c r="L2453">
        <v>3.5095375496894121E-3</v>
      </c>
      <c r="M2453">
        <v>0.68121588230133057</v>
      </c>
      <c r="N2453">
        <v>32500</v>
      </c>
      <c r="O2453">
        <v>9.9661936983466148E-3</v>
      </c>
      <c r="P2453">
        <v>-9.2631364241242409E-3</v>
      </c>
      <c r="Q2453">
        <v>-3.2134572975337505E-3</v>
      </c>
      <c r="R2453">
        <v>3.5095375496894121E-3</v>
      </c>
      <c r="S2453">
        <v>1.0231735184788704E-2</v>
      </c>
      <c r="T2453">
        <v>1.6282211989164352E-2</v>
      </c>
      <c r="U2453" t="s">
        <v>102</v>
      </c>
      <c r="V2453" t="s">
        <v>84</v>
      </c>
      <c r="W2453">
        <v>62.192493438720703</v>
      </c>
    </row>
    <row r="2454" spans="1:23" x14ac:dyDescent="0.25">
      <c r="A2454" s="48" t="str">
        <f t="shared" si="38"/>
        <v>42231Greater Bay AreaN/A_5SmartAC-onlySingle</v>
      </c>
      <c r="B2454" t="s">
        <v>10</v>
      </c>
      <c r="C2454" s="35">
        <v>42231</v>
      </c>
      <c r="D2454">
        <v>5</v>
      </c>
      <c r="E2454" t="s">
        <v>32</v>
      </c>
      <c r="F2454">
        <v>0.49030188045925405</v>
      </c>
      <c r="G2454">
        <v>0.47723166668683864</v>
      </c>
      <c r="H2454">
        <v>29252</v>
      </c>
      <c r="I2454">
        <v>0.49401588094115212</v>
      </c>
      <c r="J2454">
        <v>0.46897192940854493</v>
      </c>
      <c r="K2454">
        <v>3248</v>
      </c>
      <c r="L2454">
        <v>-3.7140005733817816E-3</v>
      </c>
      <c r="M2454">
        <v>-0.75749260187149048</v>
      </c>
      <c r="N2454">
        <v>32500</v>
      </c>
      <c r="O2454">
        <v>8.6890542879700661E-3</v>
      </c>
      <c r="P2454">
        <v>-1.4849892817437649E-2</v>
      </c>
      <c r="Q2454">
        <v>-9.5754629001021385E-3</v>
      </c>
      <c r="R2454">
        <v>-3.7140005733817816E-3</v>
      </c>
      <c r="S2454">
        <v>2.1467665210366249E-3</v>
      </c>
      <c r="T2454">
        <v>7.4218912050127983E-3</v>
      </c>
      <c r="U2454" t="s">
        <v>102</v>
      </c>
      <c r="V2454" t="s">
        <v>84</v>
      </c>
      <c r="W2454">
        <v>61.795322418212891</v>
      </c>
    </row>
    <row r="2455" spans="1:23" x14ac:dyDescent="0.25">
      <c r="A2455" s="48" t="str">
        <f t="shared" si="38"/>
        <v>42231Greater Bay AreaN/A_6SmartAC-onlySingle</v>
      </c>
      <c r="B2455" t="s">
        <v>10</v>
      </c>
      <c r="C2455" s="35">
        <v>42231</v>
      </c>
      <c r="D2455">
        <v>6</v>
      </c>
      <c r="E2455" t="s">
        <v>32</v>
      </c>
      <c r="F2455">
        <v>0.49384995692303224</v>
      </c>
      <c r="G2455">
        <v>0.45140189426893407</v>
      </c>
      <c r="H2455">
        <v>29252</v>
      </c>
      <c r="I2455">
        <v>0.49716141412190257</v>
      </c>
      <c r="J2455">
        <v>0.46520714537772256</v>
      </c>
      <c r="K2455">
        <v>3248</v>
      </c>
      <c r="L2455">
        <v>-3.3114571124315262E-3</v>
      </c>
      <c r="M2455">
        <v>-0.67053914070129395</v>
      </c>
      <c r="N2455">
        <v>32500</v>
      </c>
      <c r="O2455">
        <v>8.5788611322641373E-3</v>
      </c>
      <c r="P2455">
        <v>-1.4306125231087208E-2</v>
      </c>
      <c r="Q2455">
        <v>-9.0985856950283051E-3</v>
      </c>
      <c r="R2455">
        <v>-3.3114571124315262E-3</v>
      </c>
      <c r="S2455">
        <v>2.4749846197664738E-3</v>
      </c>
      <c r="T2455">
        <v>7.6832114718854427E-3</v>
      </c>
      <c r="U2455" t="s">
        <v>102</v>
      </c>
      <c r="V2455" t="s">
        <v>84</v>
      </c>
      <c r="W2455">
        <v>61.198001861572266</v>
      </c>
    </row>
    <row r="2456" spans="1:23" x14ac:dyDescent="0.25">
      <c r="A2456" s="48" t="str">
        <f t="shared" si="38"/>
        <v>42231Greater Bay AreaN/A_7SmartAC-onlySingle</v>
      </c>
      <c r="B2456" t="s">
        <v>10</v>
      </c>
      <c r="C2456" s="35">
        <v>42231</v>
      </c>
      <c r="D2456">
        <v>7</v>
      </c>
      <c r="E2456" t="s">
        <v>32</v>
      </c>
      <c r="F2456">
        <v>0.52952399862450772</v>
      </c>
      <c r="G2456">
        <v>0.47582905927407759</v>
      </c>
      <c r="H2456">
        <v>29252</v>
      </c>
      <c r="I2456">
        <v>0.5380158498020623</v>
      </c>
      <c r="J2456">
        <v>0.48200446590108786</v>
      </c>
      <c r="K2456">
        <v>3248</v>
      </c>
      <c r="L2456">
        <v>-8.4918513894081116E-3</v>
      </c>
      <c r="M2456">
        <v>-1.6036763191223145</v>
      </c>
      <c r="N2456">
        <v>32500</v>
      </c>
      <c r="O2456">
        <v>8.9033562690019608E-3</v>
      </c>
      <c r="P2456">
        <v>-1.9902393221855164E-2</v>
      </c>
      <c r="Q2456">
        <v>-1.4497877098619938E-2</v>
      </c>
      <c r="R2456">
        <v>-8.4918513894081116E-3</v>
      </c>
      <c r="S2456">
        <v>-2.4865376763045788E-3</v>
      </c>
      <c r="T2456">
        <v>2.9186899773776531E-3</v>
      </c>
      <c r="U2456" t="s">
        <v>102</v>
      </c>
      <c r="V2456" t="s">
        <v>84</v>
      </c>
      <c r="W2456">
        <v>63.8543701171875</v>
      </c>
    </row>
    <row r="2457" spans="1:23" x14ac:dyDescent="0.25">
      <c r="A2457" s="48" t="str">
        <f t="shared" si="38"/>
        <v>42231Greater Bay AreaN/A_8SmartAC-onlySingle</v>
      </c>
      <c r="B2457" t="s">
        <v>10</v>
      </c>
      <c r="C2457" s="35">
        <v>42231</v>
      </c>
      <c r="D2457">
        <v>8</v>
      </c>
      <c r="E2457" t="s">
        <v>32</v>
      </c>
      <c r="F2457">
        <v>0.5717179783201789</v>
      </c>
      <c r="G2457">
        <v>0.54903484913304013</v>
      </c>
      <c r="H2457">
        <v>29252</v>
      </c>
      <c r="I2457">
        <v>0.56703297132169617</v>
      </c>
      <c r="J2457">
        <v>0.54498749373355859</v>
      </c>
      <c r="K2457">
        <v>3248</v>
      </c>
      <c r="L2457">
        <v>4.6850070357322693E-3</v>
      </c>
      <c r="M2457">
        <v>0.81946122646331787</v>
      </c>
      <c r="N2457">
        <v>32500</v>
      </c>
      <c r="O2457">
        <v>1.0087085887789726E-2</v>
      </c>
      <c r="P2457">
        <v>-8.2426024600863457E-3</v>
      </c>
      <c r="Q2457">
        <v>-2.1195393055677414E-3</v>
      </c>
      <c r="R2457">
        <v>4.6850070357322693E-3</v>
      </c>
      <c r="S2457">
        <v>1.1488746851682663E-2</v>
      </c>
      <c r="T2457">
        <v>1.761261560022831E-2</v>
      </c>
      <c r="U2457" t="s">
        <v>102</v>
      </c>
      <c r="V2457" t="s">
        <v>84</v>
      </c>
      <c r="W2457">
        <v>68.342216491699219</v>
      </c>
    </row>
    <row r="2458" spans="1:23" x14ac:dyDescent="0.25">
      <c r="A2458" s="48" t="str">
        <f t="shared" si="38"/>
        <v>42231Greater Bay AreaN/A_9SmartAC-onlySingle</v>
      </c>
      <c r="B2458" t="s">
        <v>10</v>
      </c>
      <c r="C2458" s="35">
        <v>42231</v>
      </c>
      <c r="D2458">
        <v>9</v>
      </c>
      <c r="E2458" t="s">
        <v>32</v>
      </c>
      <c r="F2458">
        <v>0.6109529051046626</v>
      </c>
      <c r="G2458">
        <v>0.69235063869548841</v>
      </c>
      <c r="H2458">
        <v>29252</v>
      </c>
      <c r="I2458">
        <v>0.60559196642689705</v>
      </c>
      <c r="J2458">
        <v>0.67765797739909206</v>
      </c>
      <c r="K2458">
        <v>3248</v>
      </c>
      <c r="L2458">
        <v>5.3609386086463928E-3</v>
      </c>
      <c r="M2458">
        <v>0.8774716854095459</v>
      </c>
      <c r="N2458">
        <v>32500</v>
      </c>
      <c r="O2458">
        <v>1.2560751289129257E-2</v>
      </c>
      <c r="P2458">
        <v>-1.0736919939517975E-2</v>
      </c>
      <c r="Q2458">
        <v>-3.1122930813580751E-3</v>
      </c>
      <c r="R2458">
        <v>5.3609386086463928E-3</v>
      </c>
      <c r="S2458">
        <v>1.3833165168762207E-2</v>
      </c>
      <c r="T2458">
        <v>2.145879715681076E-2</v>
      </c>
      <c r="U2458" t="s">
        <v>102</v>
      </c>
      <c r="V2458" t="s">
        <v>84</v>
      </c>
      <c r="W2458">
        <v>73.734519958496094</v>
      </c>
    </row>
    <row r="2459" spans="1:23" x14ac:dyDescent="0.25">
      <c r="A2459" s="48" t="str">
        <f t="shared" si="38"/>
        <v>42231Greater Bay AreaN/A_10SmartAC-onlySingle</v>
      </c>
      <c r="B2459" t="s">
        <v>10</v>
      </c>
      <c r="C2459" s="35">
        <v>42231</v>
      </c>
      <c r="D2459">
        <v>10</v>
      </c>
      <c r="E2459" t="s">
        <v>32</v>
      </c>
      <c r="F2459">
        <v>0.60807636648897856</v>
      </c>
      <c r="G2459">
        <v>0.8917847321316219</v>
      </c>
      <c r="H2459">
        <v>29252</v>
      </c>
      <c r="I2459">
        <v>0.59871284123274682</v>
      </c>
      <c r="J2459">
        <v>0.87701389545663866</v>
      </c>
      <c r="K2459">
        <v>3248</v>
      </c>
      <c r="L2459">
        <v>9.3635255470871925E-3</v>
      </c>
      <c r="M2459">
        <v>1.5398601293563843</v>
      </c>
      <c r="N2459">
        <v>32500</v>
      </c>
      <c r="O2459">
        <v>1.6247939318418503E-2</v>
      </c>
      <c r="P2459">
        <v>-1.1459833942353725E-2</v>
      </c>
      <c r="Q2459">
        <v>-1.5970093663781881E-3</v>
      </c>
      <c r="R2459">
        <v>9.3635255470871925E-3</v>
      </c>
      <c r="S2459">
        <v>2.0322760567069054E-2</v>
      </c>
      <c r="T2459">
        <v>3.0186884105205536E-2</v>
      </c>
      <c r="U2459" t="s">
        <v>102</v>
      </c>
      <c r="V2459" t="s">
        <v>84</v>
      </c>
      <c r="W2459">
        <v>80.771903991699219</v>
      </c>
    </row>
    <row r="2460" spans="1:23" x14ac:dyDescent="0.25">
      <c r="A2460" s="48" t="str">
        <f t="shared" si="38"/>
        <v>42231Greater Bay AreaN/A_11SmartAC-onlySingle</v>
      </c>
      <c r="B2460" t="s">
        <v>10</v>
      </c>
      <c r="C2460" s="35">
        <v>42231</v>
      </c>
      <c r="D2460">
        <v>11</v>
      </c>
      <c r="E2460" t="s">
        <v>32</v>
      </c>
      <c r="F2460">
        <v>0.61716853447926801</v>
      </c>
      <c r="G2460">
        <v>1.1096471975557678</v>
      </c>
      <c r="H2460">
        <v>29252</v>
      </c>
      <c r="I2460">
        <v>0.60432400743459569</v>
      </c>
      <c r="J2460">
        <v>1.0573759776076639</v>
      </c>
      <c r="K2460">
        <v>3248</v>
      </c>
      <c r="L2460">
        <v>1.2844527140259743E-2</v>
      </c>
      <c r="M2460">
        <v>2.081202507019043</v>
      </c>
      <c r="N2460">
        <v>32500</v>
      </c>
      <c r="O2460">
        <v>1.9654992967844009E-2</v>
      </c>
      <c r="P2460">
        <v>-1.2345312163233757E-2</v>
      </c>
      <c r="Q2460">
        <v>-4.1433802107349038E-4</v>
      </c>
      <c r="R2460">
        <v>1.2844527140259743E-2</v>
      </c>
      <c r="S2460">
        <v>2.6101820170879364E-2</v>
      </c>
      <c r="T2460">
        <v>3.8034364581108093E-2</v>
      </c>
      <c r="U2460" t="s">
        <v>102</v>
      </c>
      <c r="V2460" t="s">
        <v>84</v>
      </c>
      <c r="W2460">
        <v>85.353324890136719</v>
      </c>
    </row>
    <row r="2461" spans="1:23" x14ac:dyDescent="0.25">
      <c r="A2461" s="48" t="str">
        <f t="shared" si="38"/>
        <v>42231Greater Bay AreaN/A_12SmartAC-onlySingle</v>
      </c>
      <c r="B2461" t="s">
        <v>10</v>
      </c>
      <c r="C2461" s="35">
        <v>42231</v>
      </c>
      <c r="D2461">
        <v>12</v>
      </c>
      <c r="E2461" t="s">
        <v>32</v>
      </c>
      <c r="F2461">
        <v>0.68006597903881105</v>
      </c>
      <c r="G2461">
        <v>1.3153432609018707</v>
      </c>
      <c r="H2461">
        <v>29252</v>
      </c>
      <c r="I2461">
        <v>0.6687829405207355</v>
      </c>
      <c r="J2461">
        <v>1.2952110282672038</v>
      </c>
      <c r="K2461">
        <v>3248</v>
      </c>
      <c r="L2461">
        <v>1.1283038184046745E-2</v>
      </c>
      <c r="M2461">
        <v>1.659109354019165</v>
      </c>
      <c r="N2461">
        <v>32500</v>
      </c>
      <c r="O2461">
        <v>2.399248443543911E-2</v>
      </c>
      <c r="P2461">
        <v>-1.9465729594230652E-2</v>
      </c>
      <c r="Q2461">
        <v>-4.9018119461834431E-3</v>
      </c>
      <c r="R2461">
        <v>1.1283038184046745E-2</v>
      </c>
      <c r="S2461">
        <v>2.7465969324111938E-2</v>
      </c>
      <c r="T2461">
        <v>4.2031805962324142E-2</v>
      </c>
      <c r="U2461" t="s">
        <v>102</v>
      </c>
      <c r="V2461" t="s">
        <v>84</v>
      </c>
      <c r="W2461">
        <v>88.657569885253906</v>
      </c>
    </row>
    <row r="2462" spans="1:23" x14ac:dyDescent="0.25">
      <c r="A2462" s="48" t="str">
        <f t="shared" si="38"/>
        <v>42231Greater Bay AreaN/A_13SmartAC-onlySingle</v>
      </c>
      <c r="B2462" t="s">
        <v>10</v>
      </c>
      <c r="C2462" s="35">
        <v>42231</v>
      </c>
      <c r="D2462">
        <v>13</v>
      </c>
      <c r="E2462" t="s">
        <v>32</v>
      </c>
      <c r="F2462">
        <v>0.82988715351306619</v>
      </c>
      <c r="G2462">
        <v>1.5056201697881433</v>
      </c>
      <c r="H2462">
        <v>29252</v>
      </c>
      <c r="I2462">
        <v>0.82428169971903165</v>
      </c>
      <c r="J2462">
        <v>1.5129948849056432</v>
      </c>
      <c r="K2462">
        <v>3248</v>
      </c>
      <c r="L2462">
        <v>5.6054536253213882E-3</v>
      </c>
      <c r="M2462">
        <v>0.67544770240783691</v>
      </c>
      <c r="N2462">
        <v>32500</v>
      </c>
      <c r="O2462">
        <v>2.7969339862465858E-2</v>
      </c>
      <c r="P2462">
        <v>-3.0240051448345184E-2</v>
      </c>
      <c r="Q2462">
        <v>-1.326210331171751E-2</v>
      </c>
      <c r="R2462">
        <v>5.6054536253213882E-3</v>
      </c>
      <c r="S2462">
        <v>2.4470772594213486E-2</v>
      </c>
      <c r="T2462">
        <v>4.1450958698987961E-2</v>
      </c>
      <c r="U2462" t="s">
        <v>102</v>
      </c>
      <c r="V2462" t="s">
        <v>84</v>
      </c>
      <c r="W2462">
        <v>92.036338806152344</v>
      </c>
    </row>
    <row r="2463" spans="1:23" x14ac:dyDescent="0.25">
      <c r="A2463" s="48" t="str">
        <f t="shared" si="38"/>
        <v>42231Greater Bay AreaN/A_14SmartAC-onlySingle</v>
      </c>
      <c r="B2463" t="s">
        <v>10</v>
      </c>
      <c r="C2463" s="35">
        <v>42231</v>
      </c>
      <c r="D2463">
        <v>14</v>
      </c>
      <c r="E2463" t="s">
        <v>32</v>
      </c>
      <c r="F2463">
        <v>1.0537215601252286</v>
      </c>
      <c r="G2463">
        <v>1.6795418059161848</v>
      </c>
      <c r="H2463">
        <v>29252</v>
      </c>
      <c r="I2463">
        <v>1.0485576923427393</v>
      </c>
      <c r="J2463">
        <v>1.6819334872739191</v>
      </c>
      <c r="K2463">
        <v>3248</v>
      </c>
      <c r="L2463">
        <v>5.1638679578900337E-3</v>
      </c>
      <c r="M2463">
        <v>0.49006000161170959</v>
      </c>
      <c r="N2463">
        <v>32500</v>
      </c>
      <c r="O2463">
        <v>3.1103054061532021E-2</v>
      </c>
      <c r="P2463">
        <v>-3.4697804600000381E-2</v>
      </c>
      <c r="Q2463">
        <v>-1.5817631036043167E-2</v>
      </c>
      <c r="R2463">
        <v>5.1638679578900337E-3</v>
      </c>
      <c r="S2463">
        <v>2.6142878457903862E-2</v>
      </c>
      <c r="T2463">
        <v>4.5025542378425598E-2</v>
      </c>
      <c r="U2463" t="s">
        <v>102</v>
      </c>
      <c r="V2463" t="s">
        <v>84</v>
      </c>
      <c r="W2463">
        <v>94.682212829589844</v>
      </c>
    </row>
    <row r="2464" spans="1:23" x14ac:dyDescent="0.25">
      <c r="A2464" s="48" t="str">
        <f t="shared" si="38"/>
        <v>42231Greater Bay AreaN/A_15SmartAC-onlySingle</v>
      </c>
      <c r="B2464" t="s">
        <v>10</v>
      </c>
      <c r="C2464" s="35">
        <v>42231</v>
      </c>
      <c r="D2464">
        <v>15</v>
      </c>
      <c r="E2464" t="s">
        <v>32</v>
      </c>
      <c r="F2464">
        <v>1.3375921923007748</v>
      </c>
      <c r="G2464">
        <v>1.8510404513172389</v>
      </c>
      <c r="H2464">
        <v>29252</v>
      </c>
      <c r="I2464">
        <v>1.3304937034159727</v>
      </c>
      <c r="J2464">
        <v>1.838687427332844</v>
      </c>
      <c r="K2464">
        <v>3248</v>
      </c>
      <c r="L2464">
        <v>7.0984889753162861E-3</v>
      </c>
      <c r="M2464">
        <v>0.53069156408309937</v>
      </c>
      <c r="N2464">
        <v>32500</v>
      </c>
      <c r="O2464">
        <v>3.4029547125101089E-2</v>
      </c>
      <c r="P2464">
        <v>-3.6513779312372208E-2</v>
      </c>
      <c r="Q2464">
        <v>-1.5857163816690445E-2</v>
      </c>
      <c r="R2464">
        <v>7.0984889753162861E-3</v>
      </c>
      <c r="S2464">
        <v>3.0051417648792267E-2</v>
      </c>
      <c r="T2464">
        <v>5.0710756331682205E-2</v>
      </c>
      <c r="U2464" t="s">
        <v>102</v>
      </c>
      <c r="V2464" t="s">
        <v>84</v>
      </c>
      <c r="W2464">
        <v>95.387565612792969</v>
      </c>
    </row>
    <row r="2465" spans="1:23" x14ac:dyDescent="0.25">
      <c r="A2465" s="48" t="str">
        <f t="shared" si="38"/>
        <v>42231Greater Bay AreaN/A_16SmartAC-onlySingle</v>
      </c>
      <c r="B2465" t="s">
        <v>10</v>
      </c>
      <c r="C2465" s="35">
        <v>42231</v>
      </c>
      <c r="D2465">
        <v>16</v>
      </c>
      <c r="E2465" t="s">
        <v>32</v>
      </c>
      <c r="F2465">
        <v>1.6775065989037767</v>
      </c>
      <c r="G2465">
        <v>1.9539887764112294</v>
      </c>
      <c r="H2465">
        <v>29252</v>
      </c>
      <c r="I2465">
        <v>1.5533047770935304</v>
      </c>
      <c r="J2465">
        <v>1.8585242551281389</v>
      </c>
      <c r="K2465">
        <v>3248</v>
      </c>
      <c r="L2465">
        <v>0.12420181930065155</v>
      </c>
      <c r="M2465">
        <v>7.4039545059204102</v>
      </c>
      <c r="N2465">
        <v>32500</v>
      </c>
      <c r="O2465">
        <v>3.4554041922092438E-2</v>
      </c>
      <c r="P2465">
        <v>7.9917356371879578E-2</v>
      </c>
      <c r="Q2465">
        <v>0.10089235007762909</v>
      </c>
      <c r="R2465">
        <v>0.12420181930065155</v>
      </c>
      <c r="S2465">
        <v>0.14750851690769196</v>
      </c>
      <c r="T2465">
        <v>0.16848628222942352</v>
      </c>
      <c r="U2465" t="s">
        <v>102</v>
      </c>
      <c r="V2465" t="s">
        <v>84</v>
      </c>
      <c r="W2465">
        <v>95.69805908203125</v>
      </c>
    </row>
    <row r="2466" spans="1:23" x14ac:dyDescent="0.25">
      <c r="A2466" s="48" t="str">
        <f t="shared" si="38"/>
        <v>42231Greater Bay AreaN/A_17SmartAC-onlySingle</v>
      </c>
      <c r="B2466" t="s">
        <v>10</v>
      </c>
      <c r="C2466" s="35">
        <v>42231</v>
      </c>
      <c r="D2466">
        <v>17</v>
      </c>
      <c r="E2466" t="s">
        <v>32</v>
      </c>
      <c r="F2466">
        <v>1.9973100431409707</v>
      </c>
      <c r="G2466">
        <v>2.0083060145497589</v>
      </c>
      <c r="H2466">
        <v>29252</v>
      </c>
      <c r="I2466">
        <v>1.534069509966713</v>
      </c>
      <c r="J2466">
        <v>1.6576042725965991</v>
      </c>
      <c r="K2466">
        <v>3248</v>
      </c>
      <c r="L2466">
        <v>0.46324053406715393</v>
      </c>
      <c r="M2466">
        <v>23.193220138549805</v>
      </c>
      <c r="N2466">
        <v>32500</v>
      </c>
      <c r="O2466">
        <v>3.1366109848022461E-2</v>
      </c>
      <c r="P2466">
        <v>0.42304173111915588</v>
      </c>
      <c r="Q2466">
        <v>0.44208157062530518</v>
      </c>
      <c r="R2466">
        <v>0.46324053406715393</v>
      </c>
      <c r="S2466">
        <v>0.48439696431159973</v>
      </c>
      <c r="T2466">
        <v>0.50343936681747437</v>
      </c>
      <c r="U2466" t="s">
        <v>102</v>
      </c>
      <c r="V2466" t="s">
        <v>84</v>
      </c>
      <c r="W2466">
        <v>95.8021240234375</v>
      </c>
    </row>
    <row r="2467" spans="1:23" x14ac:dyDescent="0.25">
      <c r="A2467" s="48" t="str">
        <f t="shared" si="38"/>
        <v>42231Greater Bay AreaN/A_18SmartAC-onlySingle</v>
      </c>
      <c r="B2467" t="s">
        <v>10</v>
      </c>
      <c r="C2467" s="35">
        <v>42231</v>
      </c>
      <c r="D2467">
        <v>18</v>
      </c>
      <c r="E2467" t="s">
        <v>32</v>
      </c>
      <c r="F2467">
        <v>2.2097992664494912</v>
      </c>
      <c r="G2467">
        <v>1.9980540577820021</v>
      </c>
      <c r="H2467">
        <v>29252</v>
      </c>
      <c r="I2467">
        <v>1.7351524195230625</v>
      </c>
      <c r="J2467">
        <v>1.6012671864911838</v>
      </c>
      <c r="K2467">
        <v>3248</v>
      </c>
      <c r="L2467">
        <v>0.47464683651924133</v>
      </c>
      <c r="M2467">
        <v>21.479183197021484</v>
      </c>
      <c r="N2467">
        <v>32500</v>
      </c>
      <c r="O2467">
        <v>3.0428655445575714E-2</v>
      </c>
      <c r="P2467">
        <v>0.43564948439598083</v>
      </c>
      <c r="Q2467">
        <v>0.45412027835845947</v>
      </c>
      <c r="R2467">
        <v>0.47464683651924133</v>
      </c>
      <c r="S2467">
        <v>0.4951709508895874</v>
      </c>
      <c r="T2467">
        <v>0.51364421844482422</v>
      </c>
      <c r="U2467" t="s">
        <v>102</v>
      </c>
      <c r="V2467" t="s">
        <v>84</v>
      </c>
      <c r="W2467">
        <v>92.708213806152344</v>
      </c>
    </row>
    <row r="2468" spans="1:23" x14ac:dyDescent="0.25">
      <c r="A2468" s="48" t="str">
        <f t="shared" si="38"/>
        <v>42231Greater Bay AreaN/A_19SmartAC-onlySingle</v>
      </c>
      <c r="B2468" t="s">
        <v>10</v>
      </c>
      <c r="C2468" s="35">
        <v>42231</v>
      </c>
      <c r="D2468">
        <v>19</v>
      </c>
      <c r="E2468" t="s">
        <v>32</v>
      </c>
      <c r="F2468">
        <v>2.2786382262774891</v>
      </c>
      <c r="G2468">
        <v>1.9483914563356941</v>
      </c>
      <c r="H2468">
        <v>29252</v>
      </c>
      <c r="I2468">
        <v>2.4393215260570549</v>
      </c>
      <c r="J2468">
        <v>2.035605454909132</v>
      </c>
      <c r="K2468">
        <v>3248</v>
      </c>
      <c r="L2468">
        <v>-0.16068330407142639</v>
      </c>
      <c r="M2468">
        <v>-7.051724910736084</v>
      </c>
      <c r="N2468">
        <v>32500</v>
      </c>
      <c r="O2468">
        <v>3.7490576505661011E-2</v>
      </c>
      <c r="P2468">
        <v>-0.20873123407363892</v>
      </c>
      <c r="Q2468">
        <v>-0.18597370386123657</v>
      </c>
      <c r="R2468">
        <v>-0.16068330407142639</v>
      </c>
      <c r="S2468">
        <v>-0.13539591431617737</v>
      </c>
      <c r="T2468">
        <v>-0.11263538151979446</v>
      </c>
      <c r="U2468" t="s">
        <v>102</v>
      </c>
      <c r="V2468" t="s">
        <v>84</v>
      </c>
      <c r="W2468">
        <v>88.486183166503906</v>
      </c>
    </row>
    <row r="2469" spans="1:23" x14ac:dyDescent="0.25">
      <c r="A2469" s="48" t="str">
        <f t="shared" si="38"/>
        <v>42231Greater Bay AreaN/A_20SmartAC-onlySingle</v>
      </c>
      <c r="B2469" t="s">
        <v>10</v>
      </c>
      <c r="C2469" s="35">
        <v>42231</v>
      </c>
      <c r="D2469">
        <v>20</v>
      </c>
      <c r="E2469" t="s">
        <v>32</v>
      </c>
      <c r="F2469">
        <v>2.1640659825764277</v>
      </c>
      <c r="G2469">
        <v>1.8318309376718396</v>
      </c>
      <c r="H2469">
        <v>29252</v>
      </c>
      <c r="I2469">
        <v>2.3187933933925744</v>
      </c>
      <c r="J2469">
        <v>1.953397579530687</v>
      </c>
      <c r="K2469">
        <v>3248</v>
      </c>
      <c r="L2469">
        <v>-0.15472741425037384</v>
      </c>
      <c r="M2469">
        <v>-7.1498470306396484</v>
      </c>
      <c r="N2469">
        <v>32500</v>
      </c>
      <c r="O2469">
        <v>3.5909850150346756E-2</v>
      </c>
      <c r="P2469">
        <v>-0.200749471783638</v>
      </c>
      <c r="Q2469">
        <v>-0.17895148694515228</v>
      </c>
      <c r="R2469">
        <v>-0.15472741425037384</v>
      </c>
      <c r="S2469">
        <v>-0.13050621747970581</v>
      </c>
      <c r="T2469">
        <v>-0.10870534926652908</v>
      </c>
      <c r="U2469" t="s">
        <v>102</v>
      </c>
      <c r="V2469" t="s">
        <v>84</v>
      </c>
      <c r="W2469">
        <v>85.077110290527344</v>
      </c>
    </row>
    <row r="2470" spans="1:23" x14ac:dyDescent="0.25">
      <c r="A2470" s="48" t="str">
        <f t="shared" si="38"/>
        <v>42231Greater Bay AreaN/A_21SmartAC-onlySingle</v>
      </c>
      <c r="B2470" t="s">
        <v>10</v>
      </c>
      <c r="C2470" s="35">
        <v>42231</v>
      </c>
      <c r="D2470">
        <v>21</v>
      </c>
      <c r="E2470" t="s">
        <v>32</v>
      </c>
      <c r="F2470">
        <v>2.0016150888244413</v>
      </c>
      <c r="G2470">
        <v>1.6848366885556334</v>
      </c>
      <c r="H2470">
        <v>29252</v>
      </c>
      <c r="I2470">
        <v>2.0996441997762716</v>
      </c>
      <c r="J2470">
        <v>1.8090041631936362</v>
      </c>
      <c r="K2470">
        <v>3248</v>
      </c>
      <c r="L2470">
        <v>-9.8029114305973053E-2</v>
      </c>
      <c r="M2470">
        <v>-4.8975005149841309</v>
      </c>
      <c r="N2470">
        <v>32500</v>
      </c>
      <c r="O2470">
        <v>3.3235281705856323E-2</v>
      </c>
      <c r="P2470">
        <v>-0.14062345027923584</v>
      </c>
      <c r="Q2470">
        <v>-0.12044896930456161</v>
      </c>
      <c r="R2470">
        <v>-9.8029114305973053E-2</v>
      </c>
      <c r="S2470">
        <v>-7.5611919164657593E-2</v>
      </c>
      <c r="T2470">
        <v>-5.5434778332710266E-2</v>
      </c>
      <c r="U2470" t="s">
        <v>102</v>
      </c>
      <c r="V2470" t="s">
        <v>84</v>
      </c>
      <c r="W2470">
        <v>82.179634094238281</v>
      </c>
    </row>
    <row r="2471" spans="1:23" x14ac:dyDescent="0.25">
      <c r="A2471" s="48" t="str">
        <f t="shared" si="38"/>
        <v>42231Greater Bay AreaN/A_22SmartAC-onlySingle</v>
      </c>
      <c r="B2471" t="s">
        <v>10</v>
      </c>
      <c r="C2471" s="35">
        <v>42231</v>
      </c>
      <c r="D2471">
        <v>22</v>
      </c>
      <c r="E2471" t="s">
        <v>32</v>
      </c>
      <c r="F2471">
        <v>1.7991186049884162</v>
      </c>
      <c r="G2471">
        <v>1.5473473793720087</v>
      </c>
      <c r="H2471">
        <v>29252</v>
      </c>
      <c r="I2471">
        <v>1.8557450373312263</v>
      </c>
      <c r="J2471">
        <v>1.6160147551812809</v>
      </c>
      <c r="K2471">
        <v>3248</v>
      </c>
      <c r="L2471">
        <v>-5.662643164396286E-2</v>
      </c>
      <c r="M2471">
        <v>-3.1474540233612061</v>
      </c>
      <c r="N2471">
        <v>32500</v>
      </c>
      <c r="O2471">
        <v>2.9763814061880112E-2</v>
      </c>
      <c r="P2471">
        <v>-9.4771735370159149E-2</v>
      </c>
      <c r="Q2471">
        <v>-7.6704502105712891E-2</v>
      </c>
      <c r="R2471">
        <v>-5.662643164396286E-2</v>
      </c>
      <c r="S2471">
        <v>-3.6550737917423248E-2</v>
      </c>
      <c r="T2471">
        <v>-1.8481127917766571E-2</v>
      </c>
      <c r="U2471" t="s">
        <v>102</v>
      </c>
      <c r="V2471" t="s">
        <v>84</v>
      </c>
      <c r="W2471">
        <v>78.971725463867188</v>
      </c>
    </row>
    <row r="2472" spans="1:23" x14ac:dyDescent="0.25">
      <c r="A2472" s="48" t="str">
        <f t="shared" si="38"/>
        <v>42231Greater Bay AreaN/A_23SmartAC-onlySingle</v>
      </c>
      <c r="B2472" t="s">
        <v>10</v>
      </c>
      <c r="C2472" s="35">
        <v>42231</v>
      </c>
      <c r="D2472">
        <v>23</v>
      </c>
      <c r="E2472" t="s">
        <v>32</v>
      </c>
      <c r="F2472">
        <v>1.4805778370579501</v>
      </c>
      <c r="G2472">
        <v>1.35961631436213</v>
      </c>
      <c r="H2472">
        <v>29252</v>
      </c>
      <c r="I2472">
        <v>1.5191878412963513</v>
      </c>
      <c r="J2472">
        <v>1.4153584552210663</v>
      </c>
      <c r="K2472">
        <v>3248</v>
      </c>
      <c r="L2472">
        <v>-3.8610003888607025E-2</v>
      </c>
      <c r="M2472">
        <v>-2.6077659130096436</v>
      </c>
      <c r="N2472">
        <v>32500</v>
      </c>
      <c r="O2472">
        <v>2.6075949892401695E-2</v>
      </c>
      <c r="P2472">
        <v>-7.2028942406177521E-2</v>
      </c>
      <c r="Q2472">
        <v>-5.6200318038463593E-2</v>
      </c>
      <c r="R2472">
        <v>-3.8610003888607025E-2</v>
      </c>
      <c r="S2472">
        <v>-2.1021775901317596E-2</v>
      </c>
      <c r="T2472">
        <v>-5.1910663023591042E-3</v>
      </c>
      <c r="U2472" t="s">
        <v>102</v>
      </c>
      <c r="V2472" t="s">
        <v>84</v>
      </c>
      <c r="W2472">
        <v>76.22430419921875</v>
      </c>
    </row>
    <row r="2473" spans="1:23" x14ac:dyDescent="0.25">
      <c r="A2473" s="48" t="str">
        <f t="shared" si="38"/>
        <v>42231Greater Bay AreaN/A_24SmartAC-onlySingle</v>
      </c>
      <c r="B2473" t="s">
        <v>10</v>
      </c>
      <c r="C2473" s="35">
        <v>42231</v>
      </c>
      <c r="D2473">
        <v>24</v>
      </c>
      <c r="E2473" t="s">
        <v>32</v>
      </c>
      <c r="F2473">
        <v>1.1778013706889532</v>
      </c>
      <c r="G2473">
        <v>1.1839271963676181</v>
      </c>
      <c r="H2473">
        <v>29252</v>
      </c>
      <c r="I2473">
        <v>1.2068200682164183</v>
      </c>
      <c r="J2473">
        <v>1.2111221553588809</v>
      </c>
      <c r="K2473">
        <v>3248</v>
      </c>
      <c r="L2473">
        <v>-2.9018698260188103E-2</v>
      </c>
      <c r="M2473">
        <v>-2.4638023376464844</v>
      </c>
      <c r="N2473">
        <v>32500</v>
      </c>
      <c r="O2473">
        <v>2.2350026294589043E-2</v>
      </c>
      <c r="P2473">
        <v>-5.7662490755319595E-2</v>
      </c>
      <c r="Q2473">
        <v>-4.4095579534769058E-2</v>
      </c>
      <c r="R2473">
        <v>-2.9018698260188103E-2</v>
      </c>
      <c r="S2473">
        <v>-1.3943605124950409E-2</v>
      </c>
      <c r="T2473">
        <v>-3.7490457179956138E-4</v>
      </c>
      <c r="U2473" t="s">
        <v>102</v>
      </c>
      <c r="V2473" t="s">
        <v>84</v>
      </c>
      <c r="W2473">
        <v>73.482276916503906</v>
      </c>
    </row>
    <row r="2474" spans="1:23" x14ac:dyDescent="0.25">
      <c r="A2474" s="48" t="str">
        <f t="shared" si="38"/>
        <v>42255Greater Bay AreaN/A_1SmartAC-onlySingle</v>
      </c>
      <c r="B2474" t="s">
        <v>10</v>
      </c>
      <c r="C2474" s="35">
        <v>42255</v>
      </c>
      <c r="D2474">
        <v>1</v>
      </c>
      <c r="E2474" t="s">
        <v>32</v>
      </c>
      <c r="F2474">
        <v>0.7156465932415762</v>
      </c>
      <c r="G2474">
        <v>0.80309117308709543</v>
      </c>
      <c r="H2474">
        <v>29455</v>
      </c>
      <c r="I2474">
        <v>0.6993532656563779</v>
      </c>
      <c r="J2474">
        <v>0.72010888458305344</v>
      </c>
      <c r="K2474">
        <v>3268</v>
      </c>
      <c r="L2474">
        <v>1.6293328255414963E-2</v>
      </c>
      <c r="M2474">
        <v>2.2767281532287598</v>
      </c>
      <c r="N2474">
        <v>32723</v>
      </c>
      <c r="O2474">
        <v>1.343776099383831E-2</v>
      </c>
      <c r="P2474">
        <v>-9.2850625514984131E-4</v>
      </c>
      <c r="Q2474">
        <v>7.2284834459424019E-3</v>
      </c>
      <c r="R2474">
        <v>1.6293328255414963E-2</v>
      </c>
      <c r="S2474">
        <v>2.5357097387313843E-2</v>
      </c>
      <c r="T2474">
        <v>3.3515162765979767E-2</v>
      </c>
      <c r="U2474" t="s">
        <v>102</v>
      </c>
      <c r="V2474" t="s">
        <v>84</v>
      </c>
      <c r="W2474">
        <v>67.460563659667969</v>
      </c>
    </row>
    <row r="2475" spans="1:23" x14ac:dyDescent="0.25">
      <c r="A2475" s="48" t="str">
        <f t="shared" si="38"/>
        <v>42255Greater Bay AreaN/A_2SmartAC-onlySingle</v>
      </c>
      <c r="B2475" t="s">
        <v>10</v>
      </c>
      <c r="C2475" s="35">
        <v>42255</v>
      </c>
      <c r="D2475">
        <v>2</v>
      </c>
      <c r="E2475" t="s">
        <v>32</v>
      </c>
      <c r="F2475">
        <v>0.60771454712661543</v>
      </c>
      <c r="G2475">
        <v>0.68536774961301627</v>
      </c>
      <c r="H2475">
        <v>29455</v>
      </c>
      <c r="I2475">
        <v>0.59848259404176452</v>
      </c>
      <c r="J2475">
        <v>0.60035480762550586</v>
      </c>
      <c r="K2475">
        <v>3268</v>
      </c>
      <c r="L2475">
        <v>9.2319529503583908E-3</v>
      </c>
      <c r="M2475">
        <v>1.5191265344619751</v>
      </c>
      <c r="N2475">
        <v>32723</v>
      </c>
      <c r="O2475">
        <v>1.1235514655709267E-2</v>
      </c>
      <c r="P2475">
        <v>-5.1674824208021164E-3</v>
      </c>
      <c r="Q2475">
        <v>1.6526994295418262E-3</v>
      </c>
      <c r="R2475">
        <v>9.2319529503583908E-3</v>
      </c>
      <c r="S2475">
        <v>1.6810307279229164E-2</v>
      </c>
      <c r="T2475">
        <v>2.3631388321518898E-2</v>
      </c>
      <c r="U2475" t="s">
        <v>102</v>
      </c>
      <c r="V2475" t="s">
        <v>84</v>
      </c>
      <c r="W2475">
        <v>66.861961364746094</v>
      </c>
    </row>
    <row r="2476" spans="1:23" x14ac:dyDescent="0.25">
      <c r="A2476" s="48" t="str">
        <f t="shared" si="38"/>
        <v>42255Greater Bay AreaN/A_3SmartAC-onlySingle</v>
      </c>
      <c r="B2476" t="s">
        <v>10</v>
      </c>
      <c r="C2476" s="35">
        <v>42255</v>
      </c>
      <c r="D2476">
        <v>3</v>
      </c>
      <c r="E2476" t="s">
        <v>32</v>
      </c>
      <c r="F2476">
        <v>0.54673595565512556</v>
      </c>
      <c r="G2476">
        <v>0.587979413296292</v>
      </c>
      <c r="H2476">
        <v>29455</v>
      </c>
      <c r="I2476">
        <v>0.53772322843231546</v>
      </c>
      <c r="J2476">
        <v>0.50977641028086218</v>
      </c>
      <c r="K2476">
        <v>3268</v>
      </c>
      <c r="L2476">
        <v>9.0127270668745041E-3</v>
      </c>
      <c r="M2476">
        <v>1.6484606266021729</v>
      </c>
      <c r="N2476">
        <v>32723</v>
      </c>
      <c r="O2476">
        <v>9.5528746023774147E-3</v>
      </c>
      <c r="P2476">
        <v>-3.2302369363605976E-3</v>
      </c>
      <c r="Q2476">
        <v>2.5685490109026432E-3</v>
      </c>
      <c r="R2476">
        <v>9.0127270668745041E-3</v>
      </c>
      <c r="S2476">
        <v>1.5456140972673893E-2</v>
      </c>
      <c r="T2476">
        <v>2.1255690604448318E-2</v>
      </c>
      <c r="U2476" t="s">
        <v>102</v>
      </c>
      <c r="V2476" t="s">
        <v>84</v>
      </c>
      <c r="W2476">
        <v>66.700027465820313</v>
      </c>
    </row>
    <row r="2477" spans="1:23" x14ac:dyDescent="0.25">
      <c r="A2477" s="48" t="str">
        <f t="shared" si="38"/>
        <v>42255Greater Bay AreaN/A_4SmartAC-onlySingle</v>
      </c>
      <c r="B2477" t="s">
        <v>10</v>
      </c>
      <c r="C2477" s="35">
        <v>42255</v>
      </c>
      <c r="D2477">
        <v>4</v>
      </c>
      <c r="E2477" t="s">
        <v>32</v>
      </c>
      <c r="F2477">
        <v>0.51232440145945146</v>
      </c>
      <c r="G2477">
        <v>0.52855202037244775</v>
      </c>
      <c r="H2477">
        <v>29455</v>
      </c>
      <c r="I2477">
        <v>0.50242834256615765</v>
      </c>
      <c r="J2477">
        <v>0.4356905996853323</v>
      </c>
      <c r="K2477">
        <v>3268</v>
      </c>
      <c r="L2477">
        <v>9.896058589220047E-3</v>
      </c>
      <c r="M2477">
        <v>1.9316000938415527</v>
      </c>
      <c r="N2477">
        <v>32723</v>
      </c>
      <c r="O2477">
        <v>8.2201538607478142E-3</v>
      </c>
      <c r="P2477">
        <v>-6.3889060402289033E-4</v>
      </c>
      <c r="Q2477">
        <v>4.3509071692824364E-3</v>
      </c>
      <c r="R2477">
        <v>9.896058589220047E-3</v>
      </c>
      <c r="S2477">
        <v>1.5440552495419979E-2</v>
      </c>
      <c r="T2477">
        <v>2.0431008189916611E-2</v>
      </c>
      <c r="U2477" t="s">
        <v>102</v>
      </c>
      <c r="V2477" t="s">
        <v>84</v>
      </c>
      <c r="W2477">
        <v>65.439872741699219</v>
      </c>
    </row>
    <row r="2478" spans="1:23" x14ac:dyDescent="0.25">
      <c r="A2478" s="48" t="str">
        <f t="shared" si="38"/>
        <v>42255Greater Bay AreaN/A_5SmartAC-onlySingle</v>
      </c>
      <c r="B2478" t="s">
        <v>10</v>
      </c>
      <c r="C2478" s="35">
        <v>42255</v>
      </c>
      <c r="D2478">
        <v>5</v>
      </c>
      <c r="E2478" t="s">
        <v>32</v>
      </c>
      <c r="F2478">
        <v>0.500597992200708</v>
      </c>
      <c r="G2478">
        <v>0.49005158678415428</v>
      </c>
      <c r="H2478">
        <v>29455</v>
      </c>
      <c r="I2478">
        <v>0.48917556992372146</v>
      </c>
      <c r="J2478">
        <v>0.39668778929852389</v>
      </c>
      <c r="K2478">
        <v>3268</v>
      </c>
      <c r="L2478">
        <v>1.1422422714531422E-2</v>
      </c>
      <c r="M2478">
        <v>2.2817554473876953</v>
      </c>
      <c r="N2478">
        <v>32723</v>
      </c>
      <c r="O2478">
        <v>7.5036841444671154E-3</v>
      </c>
      <c r="P2478">
        <v>1.8057010602205992E-3</v>
      </c>
      <c r="Q2478">
        <v>6.3605876639485359E-3</v>
      </c>
      <c r="R2478">
        <v>1.1422422714531422E-2</v>
      </c>
      <c r="S2478">
        <v>1.648365706205368E-2</v>
      </c>
      <c r="T2478">
        <v>2.1039145067334175E-2</v>
      </c>
      <c r="U2478" t="s">
        <v>102</v>
      </c>
      <c r="V2478" t="s">
        <v>84</v>
      </c>
      <c r="W2478">
        <v>63.967605590820313</v>
      </c>
    </row>
    <row r="2479" spans="1:23" x14ac:dyDescent="0.25">
      <c r="A2479" s="48" t="str">
        <f t="shared" si="38"/>
        <v>42255Greater Bay AreaN/A_6SmartAC-onlySingle</v>
      </c>
      <c r="B2479" t="s">
        <v>10</v>
      </c>
      <c r="C2479" s="35">
        <v>42255</v>
      </c>
      <c r="D2479">
        <v>6</v>
      </c>
      <c r="E2479" t="s">
        <v>32</v>
      </c>
      <c r="F2479">
        <v>0.52778983785556988</v>
      </c>
      <c r="G2479">
        <v>0.47797921423911705</v>
      </c>
      <c r="H2479">
        <v>29455</v>
      </c>
      <c r="I2479">
        <v>0.5206793902395499</v>
      </c>
      <c r="J2479">
        <v>0.41428159955095273</v>
      </c>
      <c r="K2479">
        <v>3268</v>
      </c>
      <c r="L2479">
        <v>7.1104476228356361E-3</v>
      </c>
      <c r="M2479">
        <v>1.3472119569778442</v>
      </c>
      <c r="N2479">
        <v>32723</v>
      </c>
      <c r="O2479">
        <v>7.7636656351387501E-3</v>
      </c>
      <c r="P2479">
        <v>-2.8394663240760565E-3</v>
      </c>
      <c r="Q2479">
        <v>1.8732340540736914E-3</v>
      </c>
      <c r="R2479">
        <v>7.1104476228356361E-3</v>
      </c>
      <c r="S2479">
        <v>1.2347039766609669E-2</v>
      </c>
      <c r="T2479">
        <v>1.7060361802577972E-2</v>
      </c>
      <c r="U2479" t="s">
        <v>102</v>
      </c>
      <c r="V2479" t="s">
        <v>84</v>
      </c>
      <c r="W2479">
        <v>62.496471405029297</v>
      </c>
    </row>
    <row r="2480" spans="1:23" x14ac:dyDescent="0.25">
      <c r="A2480" s="48" t="str">
        <f t="shared" si="38"/>
        <v>42255Greater Bay AreaN/A_7SmartAC-onlySingle</v>
      </c>
      <c r="B2480" t="s">
        <v>10</v>
      </c>
      <c r="C2480" s="35">
        <v>42255</v>
      </c>
      <c r="D2480">
        <v>7</v>
      </c>
      <c r="E2480" t="s">
        <v>32</v>
      </c>
      <c r="F2480">
        <v>0.62880873925470937</v>
      </c>
      <c r="G2480">
        <v>0.54278388362878471</v>
      </c>
      <c r="H2480">
        <v>29455</v>
      </c>
      <c r="I2480">
        <v>0.63719377696833157</v>
      </c>
      <c r="J2480">
        <v>0.54505347475245214</v>
      </c>
      <c r="K2480">
        <v>3268</v>
      </c>
      <c r="L2480">
        <v>-8.3850380033254623E-3</v>
      </c>
      <c r="M2480">
        <v>-1.3334798812866211</v>
      </c>
      <c r="N2480">
        <v>32723</v>
      </c>
      <c r="O2480">
        <v>1.0045344009995461E-2</v>
      </c>
      <c r="P2480">
        <v>-2.125915139913559E-2</v>
      </c>
      <c r="Q2480">
        <v>-1.5161425806581974E-2</v>
      </c>
      <c r="R2480">
        <v>-8.3850380033254623E-3</v>
      </c>
      <c r="S2480">
        <v>-1.6094534657895565E-3</v>
      </c>
      <c r="T2480">
        <v>4.4890749268233776E-3</v>
      </c>
      <c r="U2480" t="s">
        <v>102</v>
      </c>
      <c r="V2480" t="s">
        <v>84</v>
      </c>
      <c r="W2480">
        <v>64.338996887207031</v>
      </c>
    </row>
    <row r="2481" spans="1:23" x14ac:dyDescent="0.25">
      <c r="A2481" s="48" t="str">
        <f t="shared" si="38"/>
        <v>42255Greater Bay AreaN/A_8SmartAC-onlySingle</v>
      </c>
      <c r="B2481" t="s">
        <v>10</v>
      </c>
      <c r="C2481" s="35">
        <v>42255</v>
      </c>
      <c r="D2481">
        <v>8</v>
      </c>
      <c r="E2481" t="s">
        <v>32</v>
      </c>
      <c r="F2481">
        <v>0.67693729996633889</v>
      </c>
      <c r="G2481">
        <v>0.59198286667264977</v>
      </c>
      <c r="H2481">
        <v>29455</v>
      </c>
      <c r="I2481">
        <v>0.68259990729754716</v>
      </c>
      <c r="J2481">
        <v>0.61482572944065039</v>
      </c>
      <c r="K2481">
        <v>3268</v>
      </c>
      <c r="L2481">
        <v>-5.6626074947416782E-3</v>
      </c>
      <c r="M2481">
        <v>-0.83650398254394531</v>
      </c>
      <c r="N2481">
        <v>32723</v>
      </c>
      <c r="O2481">
        <v>1.1294597759842873E-2</v>
      </c>
      <c r="P2481">
        <v>-2.0137764513492584E-2</v>
      </c>
      <c r="Q2481">
        <v>-1.3281716965138912E-2</v>
      </c>
      <c r="R2481">
        <v>-5.6626074947416782E-3</v>
      </c>
      <c r="S2481">
        <v>1.9555985927581787E-3</v>
      </c>
      <c r="T2481">
        <v>8.8125485926866531E-3</v>
      </c>
      <c r="U2481" t="s">
        <v>102</v>
      </c>
      <c r="V2481" t="s">
        <v>84</v>
      </c>
      <c r="W2481">
        <v>70.505302429199219</v>
      </c>
    </row>
    <row r="2482" spans="1:23" x14ac:dyDescent="0.25">
      <c r="A2482" s="48" t="str">
        <f t="shared" si="38"/>
        <v>42255Greater Bay AreaN/A_9SmartAC-onlySingle</v>
      </c>
      <c r="B2482" t="s">
        <v>10</v>
      </c>
      <c r="C2482" s="35">
        <v>42255</v>
      </c>
      <c r="D2482">
        <v>9</v>
      </c>
      <c r="E2482" t="s">
        <v>32</v>
      </c>
      <c r="F2482">
        <v>0.59230289371808686</v>
      </c>
      <c r="G2482">
        <v>0.67203846971075898</v>
      </c>
      <c r="H2482">
        <v>29455</v>
      </c>
      <c r="I2482">
        <v>0.59719574872475745</v>
      </c>
      <c r="J2482">
        <v>0.64561501313625136</v>
      </c>
      <c r="K2482">
        <v>3268</v>
      </c>
      <c r="L2482">
        <v>-4.8928549513220787E-3</v>
      </c>
      <c r="M2482">
        <v>-0.82607311010360718</v>
      </c>
      <c r="N2482">
        <v>32723</v>
      </c>
      <c r="O2482">
        <v>1.1953183449804783E-2</v>
      </c>
      <c r="P2482">
        <v>-2.0212054252624512E-2</v>
      </c>
      <c r="Q2482">
        <v>-1.2956233695149422E-2</v>
      </c>
      <c r="R2482">
        <v>-4.8928549513220787E-3</v>
      </c>
      <c r="S2482">
        <v>3.1695673242211342E-3</v>
      </c>
      <c r="T2482">
        <v>1.0426345281302929E-2</v>
      </c>
      <c r="U2482" t="s">
        <v>102</v>
      </c>
      <c r="V2482" t="s">
        <v>84</v>
      </c>
      <c r="W2482">
        <v>77.573173522949219</v>
      </c>
    </row>
    <row r="2483" spans="1:23" x14ac:dyDescent="0.25">
      <c r="A2483" s="48" t="str">
        <f t="shared" si="38"/>
        <v>42255Greater Bay AreaN/A_10SmartAC-onlySingle</v>
      </c>
      <c r="B2483" t="s">
        <v>10</v>
      </c>
      <c r="C2483" s="35">
        <v>42255</v>
      </c>
      <c r="D2483">
        <v>10</v>
      </c>
      <c r="E2483" t="s">
        <v>32</v>
      </c>
      <c r="F2483">
        <v>0.52655845541409441</v>
      </c>
      <c r="G2483">
        <v>0.83628067992126454</v>
      </c>
      <c r="H2483">
        <v>29455</v>
      </c>
      <c r="I2483">
        <v>0.53068228597915001</v>
      </c>
      <c r="J2483">
        <v>0.82830793426441252</v>
      </c>
      <c r="K2483">
        <v>3268</v>
      </c>
      <c r="L2483">
        <v>-4.1238307021558285E-3</v>
      </c>
      <c r="M2483">
        <v>-0.78316670656204224</v>
      </c>
      <c r="N2483">
        <v>32723</v>
      </c>
      <c r="O2483">
        <v>1.5286811627447605E-2</v>
      </c>
      <c r="P2483">
        <v>-2.3715408518910408E-2</v>
      </c>
      <c r="Q2483">
        <v>-1.4436008408665657E-2</v>
      </c>
      <c r="R2483">
        <v>-4.1238307021558285E-3</v>
      </c>
      <c r="S2483">
        <v>6.1871237121522427E-3</v>
      </c>
      <c r="T2483">
        <v>1.5467747114598751E-2</v>
      </c>
      <c r="U2483" t="s">
        <v>102</v>
      </c>
      <c r="V2483" t="s">
        <v>84</v>
      </c>
      <c r="W2483">
        <v>82.605751037597656</v>
      </c>
    </row>
    <row r="2484" spans="1:23" x14ac:dyDescent="0.25">
      <c r="A2484" s="48" t="str">
        <f t="shared" si="38"/>
        <v>42255Greater Bay AreaN/A_11SmartAC-onlySingle</v>
      </c>
      <c r="B2484" t="s">
        <v>10</v>
      </c>
      <c r="C2484" s="35">
        <v>42255</v>
      </c>
      <c r="D2484">
        <v>11</v>
      </c>
      <c r="E2484" t="s">
        <v>32</v>
      </c>
      <c r="F2484">
        <v>0.49199642580117597</v>
      </c>
      <c r="G2484">
        <v>1.0304992131749908</v>
      </c>
      <c r="H2484">
        <v>29455</v>
      </c>
      <c r="I2484">
        <v>0.49985776345553129</v>
      </c>
      <c r="J2484">
        <v>1.0311971792883072</v>
      </c>
      <c r="K2484">
        <v>3268</v>
      </c>
      <c r="L2484">
        <v>-7.8613376244902611E-3</v>
      </c>
      <c r="M2484">
        <v>-1.5978444814682007</v>
      </c>
      <c r="N2484">
        <v>32723</v>
      </c>
      <c r="O2484">
        <v>1.9011586904525757E-2</v>
      </c>
      <c r="P2484">
        <v>-3.2226588577032089E-2</v>
      </c>
      <c r="Q2484">
        <v>-2.0686173811554909E-2</v>
      </c>
      <c r="R2484">
        <v>-7.8613376244902611E-3</v>
      </c>
      <c r="S2484">
        <v>4.9619777128100395E-3</v>
      </c>
      <c r="T2484">
        <v>1.6503911465406418E-2</v>
      </c>
      <c r="U2484" t="s">
        <v>102</v>
      </c>
      <c r="V2484" t="s">
        <v>84</v>
      </c>
      <c r="W2484">
        <v>87.253250122070313</v>
      </c>
    </row>
    <row r="2485" spans="1:23" x14ac:dyDescent="0.25">
      <c r="A2485" s="48" t="str">
        <f t="shared" si="38"/>
        <v>42255Greater Bay AreaN/A_12SmartAC-onlySingle</v>
      </c>
      <c r="B2485" t="s">
        <v>10</v>
      </c>
      <c r="C2485" s="35">
        <v>42255</v>
      </c>
      <c r="D2485">
        <v>12</v>
      </c>
      <c r="E2485" t="s">
        <v>32</v>
      </c>
      <c r="F2485">
        <v>0.5218242475098267</v>
      </c>
      <c r="G2485">
        <v>1.2147376445154199</v>
      </c>
      <c r="H2485">
        <v>29455</v>
      </c>
      <c r="I2485">
        <v>0.53344852109507768</v>
      </c>
      <c r="J2485">
        <v>1.2221634724948915</v>
      </c>
      <c r="K2485">
        <v>3268</v>
      </c>
      <c r="L2485">
        <v>-1.1624273844063282E-2</v>
      </c>
      <c r="M2485">
        <v>-2.2276222705841064</v>
      </c>
      <c r="N2485">
        <v>32723</v>
      </c>
      <c r="O2485">
        <v>2.2520210593938828E-2</v>
      </c>
      <c r="P2485">
        <v>-4.0486175566911697E-2</v>
      </c>
      <c r="Q2485">
        <v>-2.6815958321094513E-2</v>
      </c>
      <c r="R2485">
        <v>-1.1624273844063282E-2</v>
      </c>
      <c r="S2485">
        <v>3.5656082909554243E-3</v>
      </c>
      <c r="T2485">
        <v>1.7237627878785133E-2</v>
      </c>
      <c r="U2485" t="s">
        <v>102</v>
      </c>
      <c r="V2485" t="s">
        <v>84</v>
      </c>
      <c r="W2485">
        <v>90.949302673339844</v>
      </c>
    </row>
    <row r="2486" spans="1:23" x14ac:dyDescent="0.25">
      <c r="A2486" s="48" t="str">
        <f t="shared" si="38"/>
        <v>42255Greater Bay AreaN/A_13SmartAC-onlySingle</v>
      </c>
      <c r="B2486" t="s">
        <v>10</v>
      </c>
      <c r="C2486" s="35">
        <v>42255</v>
      </c>
      <c r="D2486">
        <v>13</v>
      </c>
      <c r="E2486" t="s">
        <v>32</v>
      </c>
      <c r="F2486">
        <v>0.63573070884224581</v>
      </c>
      <c r="G2486">
        <v>1.3854761947977992</v>
      </c>
      <c r="H2486">
        <v>29455</v>
      </c>
      <c r="I2486">
        <v>0.63551648190251142</v>
      </c>
      <c r="J2486">
        <v>1.3482501105384708</v>
      </c>
      <c r="K2486">
        <v>3268</v>
      </c>
      <c r="L2486">
        <v>2.14226936805062E-4</v>
      </c>
      <c r="M2486">
        <v>3.3697750419378281E-2</v>
      </c>
      <c r="N2486">
        <v>32723</v>
      </c>
      <c r="O2486">
        <v>2.4927984923124313E-2</v>
      </c>
      <c r="P2486">
        <v>-3.1733479350805283E-2</v>
      </c>
      <c r="Q2486">
        <v>-1.6601692885160446E-2</v>
      </c>
      <c r="R2486">
        <v>2.14226936805062E-4</v>
      </c>
      <c r="S2486">
        <v>1.7028152942657471E-2</v>
      </c>
      <c r="T2486">
        <v>3.2161932438611984E-2</v>
      </c>
      <c r="U2486" t="s">
        <v>102</v>
      </c>
      <c r="V2486" t="s">
        <v>84</v>
      </c>
      <c r="W2486">
        <v>94.82452392578125</v>
      </c>
    </row>
    <row r="2487" spans="1:23" x14ac:dyDescent="0.25">
      <c r="A2487" s="48" t="str">
        <f t="shared" si="38"/>
        <v>42255Greater Bay AreaN/A_14SmartAC-onlySingle</v>
      </c>
      <c r="B2487" t="s">
        <v>10</v>
      </c>
      <c r="C2487" s="35">
        <v>42255</v>
      </c>
      <c r="D2487">
        <v>14</v>
      </c>
      <c r="E2487" t="s">
        <v>32</v>
      </c>
      <c r="F2487">
        <v>0.8354848849980282</v>
      </c>
      <c r="G2487">
        <v>1.5598725017150439</v>
      </c>
      <c r="H2487">
        <v>29455</v>
      </c>
      <c r="I2487">
        <v>0.74782914381311294</v>
      </c>
      <c r="J2487">
        <v>1.3928975484184274</v>
      </c>
      <c r="K2487">
        <v>3268</v>
      </c>
      <c r="L2487">
        <v>8.7655737996101379E-2</v>
      </c>
      <c r="M2487">
        <v>10.49160099029541</v>
      </c>
      <c r="N2487">
        <v>32723</v>
      </c>
      <c r="O2487">
        <v>2.6005629450082779E-2</v>
      </c>
      <c r="P2487">
        <v>5.4326921701431274E-2</v>
      </c>
      <c r="Q2487">
        <v>7.0112861692905426E-2</v>
      </c>
      <c r="R2487">
        <v>8.7655737996101379E-2</v>
      </c>
      <c r="S2487">
        <v>0.10519653558731079</v>
      </c>
      <c r="T2487">
        <v>0.12098455429077148</v>
      </c>
      <c r="U2487" t="s">
        <v>102</v>
      </c>
      <c r="V2487" t="s">
        <v>84</v>
      </c>
      <c r="W2487">
        <v>96.434249877929688</v>
      </c>
    </row>
    <row r="2488" spans="1:23" x14ac:dyDescent="0.25">
      <c r="A2488" s="48" t="str">
        <f t="shared" si="38"/>
        <v>42255Greater Bay AreaN/A_15SmartAC-onlySingle</v>
      </c>
      <c r="B2488" t="s">
        <v>10</v>
      </c>
      <c r="C2488" s="35">
        <v>42255</v>
      </c>
      <c r="D2488">
        <v>15</v>
      </c>
      <c r="E2488" t="s">
        <v>32</v>
      </c>
      <c r="F2488">
        <v>1.1366718771449187</v>
      </c>
      <c r="G2488">
        <v>1.7183026405335053</v>
      </c>
      <c r="H2488">
        <v>29455</v>
      </c>
      <c r="I2488">
        <v>0.96609966105219591</v>
      </c>
      <c r="J2488">
        <v>1.4807351179720527</v>
      </c>
      <c r="K2488">
        <v>3268</v>
      </c>
      <c r="L2488">
        <v>0.17057222127914429</v>
      </c>
      <c r="M2488">
        <v>15.006284713745117</v>
      </c>
      <c r="N2488">
        <v>32723</v>
      </c>
      <c r="O2488">
        <v>2.7769818902015686E-2</v>
      </c>
      <c r="P2488">
        <v>0.13498242199420929</v>
      </c>
      <c r="Q2488">
        <v>0.15183925628662109</v>
      </c>
      <c r="R2488">
        <v>0.17057222127914429</v>
      </c>
      <c r="S2488">
        <v>0.1893029659986496</v>
      </c>
      <c r="T2488">
        <v>0.20616202056407928</v>
      </c>
      <c r="U2488" t="s">
        <v>102</v>
      </c>
      <c r="V2488" t="s">
        <v>84</v>
      </c>
      <c r="W2488">
        <v>98.016471862792969</v>
      </c>
    </row>
    <row r="2489" spans="1:23" x14ac:dyDescent="0.25">
      <c r="A2489" s="48" t="str">
        <f t="shared" si="38"/>
        <v>42255Greater Bay AreaN/A_16SmartAC-onlySingle</v>
      </c>
      <c r="B2489" t="s">
        <v>10</v>
      </c>
      <c r="C2489" s="35">
        <v>42255</v>
      </c>
      <c r="D2489">
        <v>16</v>
      </c>
      <c r="E2489" t="s">
        <v>32</v>
      </c>
      <c r="F2489">
        <v>1.5473285707869833</v>
      </c>
      <c r="G2489">
        <v>1.8588327805412648</v>
      </c>
      <c r="H2489">
        <v>29455</v>
      </c>
      <c r="I2489">
        <v>1.625941989845082</v>
      </c>
      <c r="J2489">
        <v>1.9067118678947397</v>
      </c>
      <c r="K2489">
        <v>3268</v>
      </c>
      <c r="L2489">
        <v>-7.8613415360450745E-2</v>
      </c>
      <c r="M2489">
        <v>-5.080589771270752</v>
      </c>
      <c r="N2489">
        <v>32723</v>
      </c>
      <c r="O2489">
        <v>3.5068158060312271E-2</v>
      </c>
      <c r="P2489">
        <v>-0.12355677038431168</v>
      </c>
      <c r="Q2489">
        <v>-0.10226969420909882</v>
      </c>
      <c r="R2489">
        <v>-7.8613415360450745E-2</v>
      </c>
      <c r="S2489">
        <v>-5.4959941655397415E-2</v>
      </c>
      <c r="T2489">
        <v>-3.3670064061880112E-2</v>
      </c>
      <c r="U2489" t="s">
        <v>102</v>
      </c>
      <c r="V2489" t="s">
        <v>84</v>
      </c>
      <c r="W2489">
        <v>98.680160522460938</v>
      </c>
    </row>
    <row r="2490" spans="1:23" x14ac:dyDescent="0.25">
      <c r="A2490" s="48" t="str">
        <f t="shared" si="38"/>
        <v>42255Greater Bay AreaN/A_17SmartAC-onlySingle</v>
      </c>
      <c r="B2490" t="s">
        <v>10</v>
      </c>
      <c r="C2490" s="35">
        <v>42255</v>
      </c>
      <c r="D2490">
        <v>17</v>
      </c>
      <c r="E2490" t="s">
        <v>32</v>
      </c>
      <c r="F2490">
        <v>1.9507347037265397</v>
      </c>
      <c r="G2490">
        <v>1.9405663635123371</v>
      </c>
      <c r="H2490">
        <v>29455</v>
      </c>
      <c r="I2490">
        <v>2.0183504935191685</v>
      </c>
      <c r="J2490">
        <v>2.0032302721097506</v>
      </c>
      <c r="K2490">
        <v>3268</v>
      </c>
      <c r="L2490">
        <v>-6.7615792155265808E-2</v>
      </c>
      <c r="M2490">
        <v>-3.4661705493927002</v>
      </c>
      <c r="N2490">
        <v>32723</v>
      </c>
      <c r="O2490">
        <v>3.6821141839027405E-2</v>
      </c>
      <c r="P2490">
        <v>-0.11480576545000076</v>
      </c>
      <c r="Q2490">
        <v>-9.2454597353935242E-2</v>
      </c>
      <c r="R2490">
        <v>-6.7615792155265808E-2</v>
      </c>
      <c r="S2490">
        <v>-4.2779933661222458E-2</v>
      </c>
      <c r="T2490">
        <v>-2.0425816997885704E-2</v>
      </c>
      <c r="U2490" t="s">
        <v>102</v>
      </c>
      <c r="V2490" t="s">
        <v>84</v>
      </c>
      <c r="W2490">
        <v>97.723342895507813</v>
      </c>
    </row>
    <row r="2491" spans="1:23" x14ac:dyDescent="0.25">
      <c r="A2491" s="48" t="str">
        <f t="shared" si="38"/>
        <v>42255Greater Bay AreaN/A_18SmartAC-onlySingle</v>
      </c>
      <c r="B2491" t="s">
        <v>10</v>
      </c>
      <c r="C2491" s="35">
        <v>42255</v>
      </c>
      <c r="D2491">
        <v>18</v>
      </c>
      <c r="E2491" t="s">
        <v>32</v>
      </c>
      <c r="F2491">
        <v>2.2765370058337151</v>
      </c>
      <c r="G2491">
        <v>1.973202424631741</v>
      </c>
      <c r="H2491">
        <v>29455</v>
      </c>
      <c r="I2491">
        <v>2.3028325934762681</v>
      </c>
      <c r="J2491">
        <v>1.979272587706022</v>
      </c>
      <c r="K2491">
        <v>3268</v>
      </c>
      <c r="L2491">
        <v>-2.6295587420463562E-2</v>
      </c>
      <c r="M2491">
        <v>-1.1550695896148682</v>
      </c>
      <c r="N2491">
        <v>32723</v>
      </c>
      <c r="O2491">
        <v>3.6482010036706924E-2</v>
      </c>
      <c r="P2491">
        <v>-7.3050931096076965E-2</v>
      </c>
      <c r="Q2491">
        <v>-5.0905622541904449E-2</v>
      </c>
      <c r="R2491">
        <v>-2.6295587420463562E-2</v>
      </c>
      <c r="S2491">
        <v>-1.6884716460481286E-3</v>
      </c>
      <c r="T2491">
        <v>2.0459756255149841E-2</v>
      </c>
      <c r="U2491" t="s">
        <v>102</v>
      </c>
      <c r="V2491" t="s">
        <v>84</v>
      </c>
      <c r="W2491">
        <v>95.181800842285156</v>
      </c>
    </row>
    <row r="2492" spans="1:23" x14ac:dyDescent="0.25">
      <c r="A2492" s="48" t="str">
        <f t="shared" si="38"/>
        <v>42255Greater Bay AreaN/A_19SmartAC-onlySingle</v>
      </c>
      <c r="B2492" t="s">
        <v>10</v>
      </c>
      <c r="C2492" s="35">
        <v>42255</v>
      </c>
      <c r="D2492">
        <v>19</v>
      </c>
      <c r="E2492" t="s">
        <v>32</v>
      </c>
      <c r="F2492">
        <v>2.4153567074871085</v>
      </c>
      <c r="G2492">
        <v>1.9217834401833613</v>
      </c>
      <c r="H2492">
        <v>29455</v>
      </c>
      <c r="I2492">
        <v>2.4878284968202293</v>
      </c>
      <c r="J2492">
        <v>1.9642620617806159</v>
      </c>
      <c r="K2492">
        <v>3268</v>
      </c>
      <c r="L2492">
        <v>-7.2471790015697479E-2</v>
      </c>
      <c r="M2492">
        <v>-3.0004589557647705</v>
      </c>
      <c r="N2492">
        <v>32723</v>
      </c>
      <c r="O2492">
        <v>3.6138959228992462E-2</v>
      </c>
      <c r="P2492">
        <v>-0.118787482380867</v>
      </c>
      <c r="Q2492">
        <v>-9.6850410103797913E-2</v>
      </c>
      <c r="R2492">
        <v>-7.2471790015697479E-2</v>
      </c>
      <c r="S2492">
        <v>-4.8096060752868652E-2</v>
      </c>
      <c r="T2492">
        <v>-2.6156099513173103E-2</v>
      </c>
      <c r="U2492" t="s">
        <v>102</v>
      </c>
      <c r="V2492" t="s">
        <v>84</v>
      </c>
      <c r="W2492">
        <v>90.007209777832031</v>
      </c>
    </row>
    <row r="2493" spans="1:23" x14ac:dyDescent="0.25">
      <c r="A2493" s="48" t="str">
        <f t="shared" si="38"/>
        <v>42255Greater Bay AreaN/A_20SmartAC-onlySingle</v>
      </c>
      <c r="B2493" t="s">
        <v>10</v>
      </c>
      <c r="C2493" s="35">
        <v>42255</v>
      </c>
      <c r="D2493">
        <v>20</v>
      </c>
      <c r="E2493" t="s">
        <v>32</v>
      </c>
      <c r="F2493">
        <v>2.2914508518557102</v>
      </c>
      <c r="G2493">
        <v>1.7887738076010637</v>
      </c>
      <c r="H2493">
        <v>29455</v>
      </c>
      <c r="I2493">
        <v>2.3559102591532484</v>
      </c>
      <c r="J2493">
        <v>1.8094554012409607</v>
      </c>
      <c r="K2493">
        <v>3268</v>
      </c>
      <c r="L2493">
        <v>-6.4459405839443207E-2</v>
      </c>
      <c r="M2493">
        <v>-2.8130390644073486</v>
      </c>
      <c r="N2493">
        <v>32723</v>
      </c>
      <c r="O2493">
        <v>3.3324252814054489E-2</v>
      </c>
      <c r="P2493">
        <v>-0.10716776549816132</v>
      </c>
      <c r="Q2493">
        <v>-8.6939282715320587E-2</v>
      </c>
      <c r="R2493">
        <v>-6.4459405839443207E-2</v>
      </c>
      <c r="S2493">
        <v>-4.1982196271419525E-2</v>
      </c>
      <c r="T2493">
        <v>-2.1751044318079948E-2</v>
      </c>
      <c r="U2493" t="s">
        <v>102</v>
      </c>
      <c r="V2493" t="s">
        <v>84</v>
      </c>
      <c r="W2493">
        <v>84.820831298828125</v>
      </c>
    </row>
    <row r="2494" spans="1:23" x14ac:dyDescent="0.25">
      <c r="A2494" s="48" t="str">
        <f t="shared" si="38"/>
        <v>42255Greater Bay AreaN/A_21SmartAC-onlySingle</v>
      </c>
      <c r="B2494" t="s">
        <v>10</v>
      </c>
      <c r="C2494" s="35">
        <v>42255</v>
      </c>
      <c r="D2494">
        <v>21</v>
      </c>
      <c r="E2494" t="s">
        <v>32</v>
      </c>
      <c r="F2494">
        <v>2.1043179334533044</v>
      </c>
      <c r="G2494">
        <v>1.6477119841406171</v>
      </c>
      <c r="H2494">
        <v>29455</v>
      </c>
      <c r="I2494">
        <v>2.1390979969201962</v>
      </c>
      <c r="J2494">
        <v>1.6325664296348272</v>
      </c>
      <c r="K2494">
        <v>3268</v>
      </c>
      <c r="L2494">
        <v>-3.4780062735080719E-2</v>
      </c>
      <c r="M2494">
        <v>-1.6527950763702393</v>
      </c>
      <c r="N2494">
        <v>32723</v>
      </c>
      <c r="O2494">
        <v>3.0128724873065948E-2</v>
      </c>
      <c r="P2494">
        <v>-7.3393039405345917E-2</v>
      </c>
      <c r="Q2494">
        <v>-5.5104296654462814E-2</v>
      </c>
      <c r="R2494">
        <v>-3.4780062735080719E-2</v>
      </c>
      <c r="S2494">
        <v>-1.4458238147199154E-2</v>
      </c>
      <c r="T2494">
        <v>3.8329111412167549E-3</v>
      </c>
      <c r="U2494" t="s">
        <v>102</v>
      </c>
      <c r="V2494" t="s">
        <v>84</v>
      </c>
      <c r="W2494">
        <v>81.672767639160156</v>
      </c>
    </row>
    <row r="2495" spans="1:23" x14ac:dyDescent="0.25">
      <c r="A2495" s="48" t="str">
        <f t="shared" si="38"/>
        <v>42255Greater Bay AreaN/A_22SmartAC-onlySingle</v>
      </c>
      <c r="B2495" t="s">
        <v>10</v>
      </c>
      <c r="C2495" s="35">
        <v>42255</v>
      </c>
      <c r="D2495">
        <v>22</v>
      </c>
      <c r="E2495" t="s">
        <v>32</v>
      </c>
      <c r="F2495">
        <v>1.8031062387924888</v>
      </c>
      <c r="G2495">
        <v>1.486161045772977</v>
      </c>
      <c r="H2495">
        <v>29455</v>
      </c>
      <c r="I2495">
        <v>1.7837384164335619</v>
      </c>
      <c r="J2495">
        <v>1.4252813235861028</v>
      </c>
      <c r="K2495">
        <v>3268</v>
      </c>
      <c r="L2495">
        <v>1.9367821514606476E-2</v>
      </c>
      <c r="M2495">
        <v>1.07413649559021</v>
      </c>
      <c r="N2495">
        <v>32723</v>
      </c>
      <c r="O2495">
        <v>2.6393111795186996E-2</v>
      </c>
      <c r="P2495">
        <v>-1.4457590878009796E-2</v>
      </c>
      <c r="Q2495">
        <v>1.5635561430826783E-3</v>
      </c>
      <c r="R2495">
        <v>1.9367821514606476E-2</v>
      </c>
      <c r="S2495">
        <v>3.716997429728508E-2</v>
      </c>
      <c r="T2495">
        <v>5.3193233907222748E-2</v>
      </c>
      <c r="U2495" t="s">
        <v>102</v>
      </c>
      <c r="V2495" t="s">
        <v>84</v>
      </c>
      <c r="W2495">
        <v>78.789077758789063</v>
      </c>
    </row>
    <row r="2496" spans="1:23" x14ac:dyDescent="0.25">
      <c r="A2496" s="48" t="str">
        <f t="shared" si="38"/>
        <v>42255Greater Bay AreaN/A_23SmartAC-onlySingle</v>
      </c>
      <c r="B2496" t="s">
        <v>10</v>
      </c>
      <c r="C2496" s="35">
        <v>42255</v>
      </c>
      <c r="D2496">
        <v>23</v>
      </c>
      <c r="E2496" t="s">
        <v>32</v>
      </c>
      <c r="F2496">
        <v>1.3994817346500941</v>
      </c>
      <c r="G2496">
        <v>1.2702583856629006</v>
      </c>
      <c r="H2496">
        <v>29455</v>
      </c>
      <c r="I2496">
        <v>1.3813494765587377</v>
      </c>
      <c r="J2496">
        <v>1.24117259552992</v>
      </c>
      <c r="K2496">
        <v>3268</v>
      </c>
      <c r="L2496">
        <v>1.8132258206605911E-2</v>
      </c>
      <c r="M2496">
        <v>1.2956409454345703</v>
      </c>
      <c r="N2496">
        <v>32723</v>
      </c>
      <c r="O2496">
        <v>2.2938450798392296E-2</v>
      </c>
      <c r="P2496">
        <v>-1.1265660636126995E-2</v>
      </c>
      <c r="Q2496">
        <v>2.6584381703287363E-3</v>
      </c>
      <c r="R2496">
        <v>1.8132258206605911E-2</v>
      </c>
      <c r="S2496">
        <v>3.3604241907596588E-2</v>
      </c>
      <c r="T2496">
        <v>4.7530177980661392E-2</v>
      </c>
      <c r="U2496" t="s">
        <v>102</v>
      </c>
      <c r="V2496" t="s">
        <v>84</v>
      </c>
      <c r="W2496">
        <v>75.437309265136719</v>
      </c>
    </row>
    <row r="2497" spans="1:23" x14ac:dyDescent="0.25">
      <c r="A2497" s="48" t="str">
        <f t="shared" si="38"/>
        <v>42255Greater Bay AreaN/A_24SmartAC-onlySingle</v>
      </c>
      <c r="B2497" t="s">
        <v>10</v>
      </c>
      <c r="C2497" s="35">
        <v>42255</v>
      </c>
      <c r="D2497">
        <v>24</v>
      </c>
      <c r="E2497" t="s">
        <v>32</v>
      </c>
      <c r="F2497">
        <v>1.0606421329931173</v>
      </c>
      <c r="G2497">
        <v>1.0795695910848691</v>
      </c>
      <c r="H2497">
        <v>29455</v>
      </c>
      <c r="I2497">
        <v>1.0563610292086369</v>
      </c>
      <c r="J2497">
        <v>1.0612849949884777</v>
      </c>
      <c r="K2497">
        <v>3268</v>
      </c>
      <c r="L2497">
        <v>4.2811036109924316E-3</v>
      </c>
      <c r="M2497">
        <v>0.40363320708274841</v>
      </c>
      <c r="N2497">
        <v>32723</v>
      </c>
      <c r="O2497">
        <v>1.9601549953222275E-2</v>
      </c>
      <c r="P2497">
        <v>-2.0840242505073547E-2</v>
      </c>
      <c r="Q2497">
        <v>-8.9417099952697754E-3</v>
      </c>
      <c r="R2497">
        <v>4.2811036109924316E-3</v>
      </c>
      <c r="S2497">
        <v>1.7502348870038986E-2</v>
      </c>
      <c r="T2497">
        <v>2.9402449727058411E-2</v>
      </c>
      <c r="U2497" t="s">
        <v>102</v>
      </c>
      <c r="V2497" t="s">
        <v>84</v>
      </c>
      <c r="W2497">
        <v>73.996360778808594</v>
      </c>
    </row>
    <row r="2498" spans="1:23" x14ac:dyDescent="0.25">
      <c r="A2498" s="48" t="str">
        <f t="shared" ref="A2498:A2561" si="39">CONCATENATE(C2498,B2498,E2498,"_",D2498,U2498,V2498)</f>
        <v>42233Greater Fresno Area2_1AllSingle</v>
      </c>
      <c r="B2498" t="s">
        <v>37</v>
      </c>
      <c r="C2498" s="35">
        <v>42233</v>
      </c>
      <c r="D2498">
        <v>1</v>
      </c>
      <c r="E2498" t="s">
        <v>109</v>
      </c>
      <c r="F2498">
        <v>1.3739548667331969</v>
      </c>
      <c r="G2498">
        <v>1.1213463696102712</v>
      </c>
      <c r="H2498">
        <v>4981</v>
      </c>
      <c r="I2498">
        <v>1.3609474920590896</v>
      </c>
      <c r="J2498">
        <v>1.1097995178582962</v>
      </c>
      <c r="K2498">
        <v>1239</v>
      </c>
      <c r="L2498">
        <v>1.3007374480366707E-2</v>
      </c>
      <c r="M2498">
        <v>0.94671046733856201</v>
      </c>
      <c r="N2498">
        <v>12488</v>
      </c>
      <c r="O2498">
        <v>3.5306014120578766E-2</v>
      </c>
      <c r="P2498">
        <v>-3.2240811735391617E-2</v>
      </c>
      <c r="Q2498">
        <v>-1.0809356346726418E-2</v>
      </c>
      <c r="R2498">
        <v>1.3007374480366707E-2</v>
      </c>
      <c r="S2498">
        <v>3.6821279674768448E-2</v>
      </c>
      <c r="T2498">
        <v>5.8255560696125031E-2</v>
      </c>
      <c r="U2498" t="s">
        <v>18</v>
      </c>
      <c r="V2498" t="s">
        <v>84</v>
      </c>
      <c r="W2498">
        <v>83</v>
      </c>
    </row>
    <row r="2499" spans="1:23" x14ac:dyDescent="0.25">
      <c r="A2499" s="48" t="str">
        <f t="shared" si="39"/>
        <v>42233Greater Fresno Area2_1SmartAC-onlySingle</v>
      </c>
      <c r="B2499" t="s">
        <v>37</v>
      </c>
      <c r="C2499" s="35">
        <v>42233</v>
      </c>
      <c r="D2499">
        <v>1</v>
      </c>
      <c r="E2499" t="s">
        <v>109</v>
      </c>
      <c r="F2499">
        <v>1.3739548667331969</v>
      </c>
      <c r="G2499">
        <v>1.1213463696102712</v>
      </c>
      <c r="H2499">
        <v>4981</v>
      </c>
      <c r="I2499">
        <v>1.3609474920590896</v>
      </c>
      <c r="J2499">
        <v>1.1097995178582962</v>
      </c>
      <c r="K2499">
        <v>1239</v>
      </c>
      <c r="L2499">
        <v>1.3007374480366707E-2</v>
      </c>
      <c r="M2499">
        <v>0.94671046733856201</v>
      </c>
      <c r="N2499">
        <v>12488</v>
      </c>
      <c r="O2499">
        <v>3.5306014120578766E-2</v>
      </c>
      <c r="P2499">
        <v>-3.2240811735391617E-2</v>
      </c>
      <c r="Q2499">
        <v>-1.0809356346726418E-2</v>
      </c>
      <c r="R2499">
        <v>1.3007374480366707E-2</v>
      </c>
      <c r="S2499">
        <v>3.6821279674768448E-2</v>
      </c>
      <c r="T2499">
        <v>5.8255560696125031E-2</v>
      </c>
      <c r="U2499" t="s">
        <v>102</v>
      </c>
      <c r="V2499" t="s">
        <v>84</v>
      </c>
      <c r="W2499">
        <v>83</v>
      </c>
    </row>
    <row r="2500" spans="1:23" x14ac:dyDescent="0.25">
      <c r="A2500" s="48" t="str">
        <f t="shared" si="39"/>
        <v>42233Greater Fresno Area2_2AllSingle</v>
      </c>
      <c r="B2500" t="s">
        <v>37</v>
      </c>
      <c r="C2500" s="35">
        <v>42233</v>
      </c>
      <c r="D2500">
        <v>2</v>
      </c>
      <c r="E2500" t="s">
        <v>109</v>
      </c>
      <c r="F2500">
        <v>1.1525793618721827</v>
      </c>
      <c r="G2500">
        <v>0.98136509271201566</v>
      </c>
      <c r="H2500">
        <v>4981</v>
      </c>
      <c r="I2500">
        <v>1.1513336576321567</v>
      </c>
      <c r="J2500">
        <v>0.96672322592862825</v>
      </c>
      <c r="K2500">
        <v>1239</v>
      </c>
      <c r="L2500">
        <v>1.2457042466849089E-3</v>
      </c>
      <c r="M2500">
        <v>0.108079694211483</v>
      </c>
      <c r="N2500">
        <v>12488</v>
      </c>
      <c r="O2500">
        <v>3.078361414372921E-2</v>
      </c>
      <c r="P2500">
        <v>-3.8206577301025391E-2</v>
      </c>
      <c r="Q2500">
        <v>-1.9520306959748268E-2</v>
      </c>
      <c r="R2500">
        <v>1.2457042466849089E-3</v>
      </c>
      <c r="S2500">
        <v>2.2009251639246941E-2</v>
      </c>
      <c r="T2500">
        <v>4.0697984397411346E-2</v>
      </c>
      <c r="U2500" t="s">
        <v>18</v>
      </c>
      <c r="V2500" t="s">
        <v>84</v>
      </c>
      <c r="W2500">
        <v>82</v>
      </c>
    </row>
    <row r="2501" spans="1:23" x14ac:dyDescent="0.25">
      <c r="A2501" s="48" t="str">
        <f t="shared" si="39"/>
        <v>42233Greater Fresno Area2_2SmartAC-onlySingle</v>
      </c>
      <c r="B2501" t="s">
        <v>37</v>
      </c>
      <c r="C2501" s="35">
        <v>42233</v>
      </c>
      <c r="D2501">
        <v>2</v>
      </c>
      <c r="E2501" t="s">
        <v>109</v>
      </c>
      <c r="F2501">
        <v>1.1525793618721827</v>
      </c>
      <c r="G2501">
        <v>0.98136509271201566</v>
      </c>
      <c r="H2501">
        <v>4981</v>
      </c>
      <c r="I2501">
        <v>1.1513336576321567</v>
      </c>
      <c r="J2501">
        <v>0.96672322592862825</v>
      </c>
      <c r="K2501">
        <v>1239</v>
      </c>
      <c r="L2501">
        <v>1.2457042466849089E-3</v>
      </c>
      <c r="M2501">
        <v>0.108079694211483</v>
      </c>
      <c r="N2501">
        <v>12488</v>
      </c>
      <c r="O2501">
        <v>3.078361414372921E-2</v>
      </c>
      <c r="P2501">
        <v>-3.8206577301025391E-2</v>
      </c>
      <c r="Q2501">
        <v>-1.9520306959748268E-2</v>
      </c>
      <c r="R2501">
        <v>1.2457042466849089E-3</v>
      </c>
      <c r="S2501">
        <v>2.2009251639246941E-2</v>
      </c>
      <c r="T2501">
        <v>4.0697984397411346E-2</v>
      </c>
      <c r="U2501" t="s">
        <v>102</v>
      </c>
      <c r="V2501" t="s">
        <v>84</v>
      </c>
      <c r="W2501">
        <v>82</v>
      </c>
    </row>
    <row r="2502" spans="1:23" x14ac:dyDescent="0.25">
      <c r="A2502" s="48" t="str">
        <f t="shared" si="39"/>
        <v>42233Greater Fresno Area2_3AllSingle</v>
      </c>
      <c r="B2502" t="s">
        <v>37</v>
      </c>
      <c r="C2502" s="35">
        <v>42233</v>
      </c>
      <c r="D2502">
        <v>3</v>
      </c>
      <c r="E2502" t="s">
        <v>109</v>
      </c>
      <c r="F2502">
        <v>1.0065897011266278</v>
      </c>
      <c r="G2502">
        <v>0.86947764843748432</v>
      </c>
      <c r="H2502">
        <v>4981</v>
      </c>
      <c r="I2502">
        <v>1.0135089811291129</v>
      </c>
      <c r="J2502">
        <v>0.85628105346713368</v>
      </c>
      <c r="K2502">
        <v>1239</v>
      </c>
      <c r="L2502">
        <v>-6.9192801602184772E-3</v>
      </c>
      <c r="M2502">
        <v>-0.68739825487136841</v>
      </c>
      <c r="N2502">
        <v>12488</v>
      </c>
      <c r="O2502">
        <v>2.7268232777714729E-2</v>
      </c>
      <c r="P2502">
        <v>-4.1866246610879898E-2</v>
      </c>
      <c r="Q2502">
        <v>-2.5313884019851685E-2</v>
      </c>
      <c r="R2502">
        <v>-6.9192801602184772E-3</v>
      </c>
      <c r="S2502">
        <v>1.1473142541944981E-2</v>
      </c>
      <c r="T2502">
        <v>2.8027687221765518E-2</v>
      </c>
      <c r="U2502" t="s">
        <v>18</v>
      </c>
      <c r="V2502" t="s">
        <v>84</v>
      </c>
      <c r="W2502">
        <v>80</v>
      </c>
    </row>
    <row r="2503" spans="1:23" x14ac:dyDescent="0.25">
      <c r="A2503" s="48" t="str">
        <f t="shared" si="39"/>
        <v>42233Greater Fresno Area2_3SmartAC-onlySingle</v>
      </c>
      <c r="B2503" t="s">
        <v>37</v>
      </c>
      <c r="C2503" s="35">
        <v>42233</v>
      </c>
      <c r="D2503">
        <v>3</v>
      </c>
      <c r="E2503" t="s">
        <v>109</v>
      </c>
      <c r="F2503">
        <v>1.0065897011266278</v>
      </c>
      <c r="G2503">
        <v>0.86947764843748432</v>
      </c>
      <c r="H2503">
        <v>4981</v>
      </c>
      <c r="I2503">
        <v>1.0135089811291129</v>
      </c>
      <c r="J2503">
        <v>0.85628105346713368</v>
      </c>
      <c r="K2503">
        <v>1239</v>
      </c>
      <c r="L2503">
        <v>-6.9192801602184772E-3</v>
      </c>
      <c r="M2503">
        <v>-0.68739825487136841</v>
      </c>
      <c r="N2503">
        <v>12488</v>
      </c>
      <c r="O2503">
        <v>2.7268232777714729E-2</v>
      </c>
      <c r="P2503">
        <v>-4.1866246610879898E-2</v>
      </c>
      <c r="Q2503">
        <v>-2.5313884019851685E-2</v>
      </c>
      <c r="R2503">
        <v>-6.9192801602184772E-3</v>
      </c>
      <c r="S2503">
        <v>1.1473142541944981E-2</v>
      </c>
      <c r="T2503">
        <v>2.8027687221765518E-2</v>
      </c>
      <c r="U2503" t="s">
        <v>102</v>
      </c>
      <c r="V2503" t="s">
        <v>84</v>
      </c>
      <c r="W2503">
        <v>80</v>
      </c>
    </row>
    <row r="2504" spans="1:23" x14ac:dyDescent="0.25">
      <c r="A2504" s="48" t="str">
        <f t="shared" si="39"/>
        <v>42233Greater Fresno Area2_4AllSingle</v>
      </c>
      <c r="B2504" t="s">
        <v>37</v>
      </c>
      <c r="C2504" s="35">
        <v>42233</v>
      </c>
      <c r="D2504">
        <v>4</v>
      </c>
      <c r="E2504" t="s">
        <v>109</v>
      </c>
      <c r="F2504">
        <v>0.89978158320716572</v>
      </c>
      <c r="G2504">
        <v>0.79961480731120826</v>
      </c>
      <c r="H2504">
        <v>4981</v>
      </c>
      <c r="I2504">
        <v>0.90598414234291291</v>
      </c>
      <c r="J2504">
        <v>0.7711614621643329</v>
      </c>
      <c r="K2504">
        <v>1239</v>
      </c>
      <c r="L2504">
        <v>-6.2025589868426323E-3</v>
      </c>
      <c r="M2504">
        <v>-0.68934053182601929</v>
      </c>
      <c r="N2504">
        <v>12488</v>
      </c>
      <c r="O2504">
        <v>2.4664556607604027E-2</v>
      </c>
      <c r="P2504">
        <v>-3.7812653928995132E-2</v>
      </c>
      <c r="Q2504">
        <v>-2.2840775549411774E-2</v>
      </c>
      <c r="R2504">
        <v>-6.2025589868426323E-3</v>
      </c>
      <c r="S2504">
        <v>1.0433684103190899E-2</v>
      </c>
      <c r="T2504">
        <v>2.5407535955309868E-2</v>
      </c>
      <c r="U2504" t="s">
        <v>18</v>
      </c>
      <c r="V2504" t="s">
        <v>84</v>
      </c>
      <c r="W2504">
        <v>79</v>
      </c>
    </row>
    <row r="2505" spans="1:23" x14ac:dyDescent="0.25">
      <c r="A2505" s="48" t="str">
        <f t="shared" si="39"/>
        <v>42233Greater Fresno Area2_4SmartAC-onlySingle</v>
      </c>
      <c r="B2505" t="s">
        <v>37</v>
      </c>
      <c r="C2505" s="35">
        <v>42233</v>
      </c>
      <c r="D2505">
        <v>4</v>
      </c>
      <c r="E2505" t="s">
        <v>109</v>
      </c>
      <c r="F2505">
        <v>0.89978158320716572</v>
      </c>
      <c r="G2505">
        <v>0.79961480731120826</v>
      </c>
      <c r="H2505">
        <v>4981</v>
      </c>
      <c r="I2505">
        <v>0.90598414234291291</v>
      </c>
      <c r="J2505">
        <v>0.7711614621643329</v>
      </c>
      <c r="K2505">
        <v>1239</v>
      </c>
      <c r="L2505">
        <v>-6.2025589868426323E-3</v>
      </c>
      <c r="M2505">
        <v>-0.68934053182601929</v>
      </c>
      <c r="N2505">
        <v>12488</v>
      </c>
      <c r="O2505">
        <v>2.4664556607604027E-2</v>
      </c>
      <c r="P2505">
        <v>-3.7812653928995132E-2</v>
      </c>
      <c r="Q2505">
        <v>-2.2840775549411774E-2</v>
      </c>
      <c r="R2505">
        <v>-6.2025589868426323E-3</v>
      </c>
      <c r="S2505">
        <v>1.0433684103190899E-2</v>
      </c>
      <c r="T2505">
        <v>2.5407535955309868E-2</v>
      </c>
      <c r="U2505" t="s">
        <v>102</v>
      </c>
      <c r="V2505" t="s">
        <v>84</v>
      </c>
      <c r="W2505">
        <v>79</v>
      </c>
    </row>
    <row r="2506" spans="1:23" x14ac:dyDescent="0.25">
      <c r="A2506" s="48" t="str">
        <f t="shared" si="39"/>
        <v>42233Greater Fresno Area2_5AllSingle</v>
      </c>
      <c r="B2506" t="s">
        <v>37</v>
      </c>
      <c r="C2506" s="35">
        <v>42233</v>
      </c>
      <c r="D2506">
        <v>5</v>
      </c>
      <c r="E2506" t="s">
        <v>109</v>
      </c>
      <c r="F2506">
        <v>0.86152182937830302</v>
      </c>
      <c r="G2506">
        <v>0.77572321626185159</v>
      </c>
      <c r="H2506">
        <v>4981</v>
      </c>
      <c r="I2506">
        <v>0.84858495122931021</v>
      </c>
      <c r="J2506">
        <v>0.69736877541522646</v>
      </c>
      <c r="K2506">
        <v>1239</v>
      </c>
      <c r="L2506">
        <v>1.2936878018081188E-2</v>
      </c>
      <c r="M2506">
        <v>1.5016309022903442</v>
      </c>
      <c r="N2506">
        <v>12488</v>
      </c>
      <c r="O2506">
        <v>2.265658974647522E-2</v>
      </c>
      <c r="P2506">
        <v>-1.6099806874990463E-2</v>
      </c>
      <c r="Q2506">
        <v>-2.3468043655157089E-3</v>
      </c>
      <c r="R2506">
        <v>1.2936878018081188E-2</v>
      </c>
      <c r="S2506">
        <v>2.8218748047947884E-2</v>
      </c>
      <c r="T2506">
        <v>4.1973564773797989E-2</v>
      </c>
      <c r="U2506" t="s">
        <v>18</v>
      </c>
      <c r="V2506" t="s">
        <v>84</v>
      </c>
      <c r="W2506">
        <v>76</v>
      </c>
    </row>
    <row r="2507" spans="1:23" x14ac:dyDescent="0.25">
      <c r="A2507" s="48" t="str">
        <f t="shared" si="39"/>
        <v>42233Greater Fresno Area2_5SmartAC-onlySingle</v>
      </c>
      <c r="B2507" t="s">
        <v>37</v>
      </c>
      <c r="C2507" s="35">
        <v>42233</v>
      </c>
      <c r="D2507">
        <v>5</v>
      </c>
      <c r="E2507" t="s">
        <v>109</v>
      </c>
      <c r="F2507">
        <v>0.86152182937830302</v>
      </c>
      <c r="G2507">
        <v>0.77572321626185159</v>
      </c>
      <c r="H2507">
        <v>4981</v>
      </c>
      <c r="I2507">
        <v>0.84858495122931021</v>
      </c>
      <c r="J2507">
        <v>0.69736877541522646</v>
      </c>
      <c r="K2507">
        <v>1239</v>
      </c>
      <c r="L2507">
        <v>1.2936878018081188E-2</v>
      </c>
      <c r="M2507">
        <v>1.5016309022903442</v>
      </c>
      <c r="N2507">
        <v>12488</v>
      </c>
      <c r="O2507">
        <v>2.265658974647522E-2</v>
      </c>
      <c r="P2507">
        <v>-1.6099806874990463E-2</v>
      </c>
      <c r="Q2507">
        <v>-2.3468043655157089E-3</v>
      </c>
      <c r="R2507">
        <v>1.2936878018081188E-2</v>
      </c>
      <c r="S2507">
        <v>2.8218748047947884E-2</v>
      </c>
      <c r="T2507">
        <v>4.1973564773797989E-2</v>
      </c>
      <c r="U2507" t="s">
        <v>102</v>
      </c>
      <c r="V2507" t="s">
        <v>84</v>
      </c>
      <c r="W2507">
        <v>76</v>
      </c>
    </row>
    <row r="2508" spans="1:23" x14ac:dyDescent="0.25">
      <c r="A2508" s="48" t="str">
        <f t="shared" si="39"/>
        <v>42233Greater Fresno Area2_6AllSingle</v>
      </c>
      <c r="B2508" t="s">
        <v>37</v>
      </c>
      <c r="C2508" s="35">
        <v>42233</v>
      </c>
      <c r="D2508">
        <v>6</v>
      </c>
      <c r="E2508" t="s">
        <v>109</v>
      </c>
      <c r="F2508">
        <v>0.85527219280758837</v>
      </c>
      <c r="G2508">
        <v>0.77369052264232641</v>
      </c>
      <c r="H2508">
        <v>4981</v>
      </c>
      <c r="I2508">
        <v>0.8378183659654419</v>
      </c>
      <c r="J2508">
        <v>0.68980516238123613</v>
      </c>
      <c r="K2508">
        <v>1239</v>
      </c>
      <c r="L2508">
        <v>1.745382696390152E-2</v>
      </c>
      <c r="M2508">
        <v>2.0407335758209229</v>
      </c>
      <c r="N2508">
        <v>12488</v>
      </c>
      <c r="O2508">
        <v>2.2454855963587761E-2</v>
      </c>
      <c r="P2508">
        <v>-1.1324316263198853E-2</v>
      </c>
      <c r="Q2508">
        <v>2.3062301333993673E-3</v>
      </c>
      <c r="R2508">
        <v>1.745382696390152E-2</v>
      </c>
      <c r="S2508">
        <v>3.259962797164917E-2</v>
      </c>
      <c r="T2508">
        <v>4.6231970191001892E-2</v>
      </c>
      <c r="U2508" t="s">
        <v>18</v>
      </c>
      <c r="V2508" t="s">
        <v>84</v>
      </c>
      <c r="W2508">
        <v>76</v>
      </c>
    </row>
    <row r="2509" spans="1:23" x14ac:dyDescent="0.25">
      <c r="A2509" s="48" t="str">
        <f t="shared" si="39"/>
        <v>42233Greater Fresno Area2_6SmartAC-onlySingle</v>
      </c>
      <c r="B2509" t="s">
        <v>37</v>
      </c>
      <c r="C2509" s="35">
        <v>42233</v>
      </c>
      <c r="D2509">
        <v>6</v>
      </c>
      <c r="E2509" t="s">
        <v>109</v>
      </c>
      <c r="F2509">
        <v>0.85527219280758837</v>
      </c>
      <c r="G2509">
        <v>0.77369052264232641</v>
      </c>
      <c r="H2509">
        <v>4981</v>
      </c>
      <c r="I2509">
        <v>0.8378183659654419</v>
      </c>
      <c r="J2509">
        <v>0.68980516238123613</v>
      </c>
      <c r="K2509">
        <v>1239</v>
      </c>
      <c r="L2509">
        <v>1.745382696390152E-2</v>
      </c>
      <c r="M2509">
        <v>2.0407335758209229</v>
      </c>
      <c r="N2509">
        <v>12488</v>
      </c>
      <c r="O2509">
        <v>2.2454855963587761E-2</v>
      </c>
      <c r="P2509">
        <v>-1.1324316263198853E-2</v>
      </c>
      <c r="Q2509">
        <v>2.3062301333993673E-3</v>
      </c>
      <c r="R2509">
        <v>1.745382696390152E-2</v>
      </c>
      <c r="S2509">
        <v>3.259962797164917E-2</v>
      </c>
      <c r="T2509">
        <v>4.6231970191001892E-2</v>
      </c>
      <c r="U2509" t="s">
        <v>102</v>
      </c>
      <c r="V2509" t="s">
        <v>84</v>
      </c>
      <c r="W2509">
        <v>76</v>
      </c>
    </row>
    <row r="2510" spans="1:23" x14ac:dyDescent="0.25">
      <c r="A2510" s="48" t="str">
        <f t="shared" si="39"/>
        <v>42233Greater Fresno Area2_7AllSingle</v>
      </c>
      <c r="B2510" t="s">
        <v>37</v>
      </c>
      <c r="C2510" s="35">
        <v>42233</v>
      </c>
      <c r="D2510">
        <v>7</v>
      </c>
      <c r="E2510" t="s">
        <v>109</v>
      </c>
      <c r="F2510">
        <v>0.9024817245360478</v>
      </c>
      <c r="G2510">
        <v>0.81474036902969738</v>
      </c>
      <c r="H2510">
        <v>4981</v>
      </c>
      <c r="I2510">
        <v>0.88848373757842791</v>
      </c>
      <c r="J2510">
        <v>0.75350669092383593</v>
      </c>
      <c r="K2510">
        <v>1239</v>
      </c>
      <c r="L2510">
        <v>1.3997986912727356E-2</v>
      </c>
      <c r="M2510">
        <v>1.551054835319519</v>
      </c>
      <c r="N2510">
        <v>12488</v>
      </c>
      <c r="O2510">
        <v>2.4321127682924271E-2</v>
      </c>
      <c r="P2510">
        <v>-1.7171969637274742E-2</v>
      </c>
      <c r="Q2510">
        <v>-2.4085594341158867E-3</v>
      </c>
      <c r="R2510">
        <v>1.3997986912727356E-2</v>
      </c>
      <c r="S2510">
        <v>3.0402587726712227E-2</v>
      </c>
      <c r="T2510">
        <v>4.5167945325374603E-2</v>
      </c>
      <c r="U2510" t="s">
        <v>18</v>
      </c>
      <c r="V2510" t="s">
        <v>84</v>
      </c>
      <c r="W2510">
        <v>78</v>
      </c>
    </row>
    <row r="2511" spans="1:23" x14ac:dyDescent="0.25">
      <c r="A2511" s="48" t="str">
        <f t="shared" si="39"/>
        <v>42233Greater Fresno Area2_7SmartAC-onlySingle</v>
      </c>
      <c r="B2511" t="s">
        <v>37</v>
      </c>
      <c r="C2511" s="35">
        <v>42233</v>
      </c>
      <c r="D2511">
        <v>7</v>
      </c>
      <c r="E2511" t="s">
        <v>109</v>
      </c>
      <c r="F2511">
        <v>0.9024817245360478</v>
      </c>
      <c r="G2511">
        <v>0.81474036902969738</v>
      </c>
      <c r="H2511">
        <v>4981</v>
      </c>
      <c r="I2511">
        <v>0.88848373757842791</v>
      </c>
      <c r="J2511">
        <v>0.75350669092383593</v>
      </c>
      <c r="K2511">
        <v>1239</v>
      </c>
      <c r="L2511">
        <v>1.3997986912727356E-2</v>
      </c>
      <c r="M2511">
        <v>1.551054835319519</v>
      </c>
      <c r="N2511">
        <v>12488</v>
      </c>
      <c r="O2511">
        <v>2.4321127682924271E-2</v>
      </c>
      <c r="P2511">
        <v>-1.7171969637274742E-2</v>
      </c>
      <c r="Q2511">
        <v>-2.4085594341158867E-3</v>
      </c>
      <c r="R2511">
        <v>1.3997986912727356E-2</v>
      </c>
      <c r="S2511">
        <v>3.0402587726712227E-2</v>
      </c>
      <c r="T2511">
        <v>4.5167945325374603E-2</v>
      </c>
      <c r="U2511" t="s">
        <v>102</v>
      </c>
      <c r="V2511" t="s">
        <v>84</v>
      </c>
      <c r="W2511">
        <v>78</v>
      </c>
    </row>
    <row r="2512" spans="1:23" x14ac:dyDescent="0.25">
      <c r="A2512" s="48" t="str">
        <f t="shared" si="39"/>
        <v>42233Greater Fresno Area2_8AllSingle</v>
      </c>
      <c r="B2512" t="s">
        <v>37</v>
      </c>
      <c r="C2512" s="35">
        <v>42233</v>
      </c>
      <c r="D2512">
        <v>8</v>
      </c>
      <c r="E2512" t="s">
        <v>109</v>
      </c>
      <c r="F2512">
        <v>0.88536478202604296</v>
      </c>
      <c r="G2512">
        <v>0.84584552387494949</v>
      </c>
      <c r="H2512">
        <v>4981</v>
      </c>
      <c r="I2512">
        <v>0.90809838149729005</v>
      </c>
      <c r="J2512">
        <v>0.83719360019789946</v>
      </c>
      <c r="K2512">
        <v>1239</v>
      </c>
      <c r="L2512">
        <v>-2.2733598947525024E-2</v>
      </c>
      <c r="M2512">
        <v>-2.5677099227905273</v>
      </c>
      <c r="N2512">
        <v>12488</v>
      </c>
      <c r="O2512">
        <v>2.6633238419890404E-2</v>
      </c>
      <c r="P2512">
        <v>-5.6866757571697235E-2</v>
      </c>
      <c r="Q2512">
        <v>-4.0699850767850876E-2</v>
      </c>
      <c r="R2512">
        <v>-2.2733598947525024E-2</v>
      </c>
      <c r="S2512">
        <v>-4.7694798558950424E-3</v>
      </c>
      <c r="T2512">
        <v>1.1399559676647186E-2</v>
      </c>
      <c r="U2512" t="s">
        <v>18</v>
      </c>
      <c r="V2512" t="s">
        <v>84</v>
      </c>
      <c r="W2512">
        <v>81</v>
      </c>
    </row>
    <row r="2513" spans="1:23" x14ac:dyDescent="0.25">
      <c r="A2513" s="48" t="str">
        <f t="shared" si="39"/>
        <v>42233Greater Fresno Area2_8SmartAC-onlySingle</v>
      </c>
      <c r="B2513" t="s">
        <v>37</v>
      </c>
      <c r="C2513" s="35">
        <v>42233</v>
      </c>
      <c r="D2513">
        <v>8</v>
      </c>
      <c r="E2513" t="s">
        <v>109</v>
      </c>
      <c r="F2513">
        <v>0.88536478202604296</v>
      </c>
      <c r="G2513">
        <v>0.84584552387494949</v>
      </c>
      <c r="H2513">
        <v>4981</v>
      </c>
      <c r="I2513">
        <v>0.90809838149729005</v>
      </c>
      <c r="J2513">
        <v>0.83719360019789946</v>
      </c>
      <c r="K2513">
        <v>1239</v>
      </c>
      <c r="L2513">
        <v>-2.2733598947525024E-2</v>
      </c>
      <c r="M2513">
        <v>-2.5677099227905273</v>
      </c>
      <c r="N2513">
        <v>12488</v>
      </c>
      <c r="O2513">
        <v>2.6633238419890404E-2</v>
      </c>
      <c r="P2513">
        <v>-5.6866757571697235E-2</v>
      </c>
      <c r="Q2513">
        <v>-4.0699850767850876E-2</v>
      </c>
      <c r="R2513">
        <v>-2.2733598947525024E-2</v>
      </c>
      <c r="S2513">
        <v>-4.7694798558950424E-3</v>
      </c>
      <c r="T2513">
        <v>1.1399559676647186E-2</v>
      </c>
      <c r="U2513" t="s">
        <v>102</v>
      </c>
      <c r="V2513" t="s">
        <v>84</v>
      </c>
      <c r="W2513">
        <v>81</v>
      </c>
    </row>
    <row r="2514" spans="1:23" x14ac:dyDescent="0.25">
      <c r="A2514" s="48" t="str">
        <f t="shared" si="39"/>
        <v>42233Greater Fresno Area2_9AllSingle</v>
      </c>
      <c r="B2514" t="s">
        <v>37</v>
      </c>
      <c r="C2514" s="35">
        <v>42233</v>
      </c>
      <c r="D2514">
        <v>9</v>
      </c>
      <c r="E2514" t="s">
        <v>109</v>
      </c>
      <c r="F2514">
        <v>0.87339123586206358</v>
      </c>
      <c r="G2514">
        <v>0.96639258435760744</v>
      </c>
      <c r="H2514">
        <v>4981</v>
      </c>
      <c r="I2514">
        <v>0.8853596281977173</v>
      </c>
      <c r="J2514">
        <v>0.977860699958784</v>
      </c>
      <c r="K2514">
        <v>1239</v>
      </c>
      <c r="L2514">
        <v>-1.1968391947448254E-2</v>
      </c>
      <c r="M2514">
        <v>-1.3703356981277466</v>
      </c>
      <c r="N2514">
        <v>12488</v>
      </c>
      <c r="O2514">
        <v>3.0971860513091087E-2</v>
      </c>
      <c r="P2514">
        <v>-5.1661927253007889E-2</v>
      </c>
      <c r="Q2514">
        <v>-3.2861389219760895E-2</v>
      </c>
      <c r="R2514">
        <v>-1.1968391947448254E-2</v>
      </c>
      <c r="S2514">
        <v>8.9221280068159103E-3</v>
      </c>
      <c r="T2514">
        <v>2.7725145220756531E-2</v>
      </c>
      <c r="U2514" t="s">
        <v>18</v>
      </c>
      <c r="V2514" t="s">
        <v>84</v>
      </c>
      <c r="W2514">
        <v>86</v>
      </c>
    </row>
    <row r="2515" spans="1:23" x14ac:dyDescent="0.25">
      <c r="A2515" s="48" t="str">
        <f t="shared" si="39"/>
        <v>42233Greater Fresno Area2_9SmartAC-onlySingle</v>
      </c>
      <c r="B2515" t="s">
        <v>37</v>
      </c>
      <c r="C2515" s="35">
        <v>42233</v>
      </c>
      <c r="D2515">
        <v>9</v>
      </c>
      <c r="E2515" t="s">
        <v>109</v>
      </c>
      <c r="F2515">
        <v>0.87339123586206358</v>
      </c>
      <c r="G2515">
        <v>0.96639258435760744</v>
      </c>
      <c r="H2515">
        <v>4981</v>
      </c>
      <c r="I2515">
        <v>0.8853596281977173</v>
      </c>
      <c r="J2515">
        <v>0.977860699958784</v>
      </c>
      <c r="K2515">
        <v>1239</v>
      </c>
      <c r="L2515">
        <v>-1.1968391947448254E-2</v>
      </c>
      <c r="M2515">
        <v>-1.3703356981277466</v>
      </c>
      <c r="N2515">
        <v>12488</v>
      </c>
      <c r="O2515">
        <v>3.0971860513091087E-2</v>
      </c>
      <c r="P2515">
        <v>-5.1661927253007889E-2</v>
      </c>
      <c r="Q2515">
        <v>-3.2861389219760895E-2</v>
      </c>
      <c r="R2515">
        <v>-1.1968391947448254E-2</v>
      </c>
      <c r="S2515">
        <v>8.9221280068159103E-3</v>
      </c>
      <c r="T2515">
        <v>2.7725145220756531E-2</v>
      </c>
      <c r="U2515" t="s">
        <v>102</v>
      </c>
      <c r="V2515" t="s">
        <v>84</v>
      </c>
      <c r="W2515">
        <v>86</v>
      </c>
    </row>
    <row r="2516" spans="1:23" x14ac:dyDescent="0.25">
      <c r="A2516" s="48" t="str">
        <f t="shared" si="39"/>
        <v>42233Greater Fresno Area2_10AllSingle</v>
      </c>
      <c r="B2516" t="s">
        <v>37</v>
      </c>
      <c r="C2516" s="35">
        <v>42233</v>
      </c>
      <c r="D2516">
        <v>10</v>
      </c>
      <c r="E2516" t="s">
        <v>109</v>
      </c>
      <c r="F2516">
        <v>0.95629246778235233</v>
      </c>
      <c r="G2516">
        <v>1.1852745742994995</v>
      </c>
      <c r="H2516">
        <v>4981</v>
      </c>
      <c r="I2516">
        <v>0.93805169918142728</v>
      </c>
      <c r="J2516">
        <v>1.1645258833528895</v>
      </c>
      <c r="K2516">
        <v>1239</v>
      </c>
      <c r="L2516">
        <v>1.824076846241951E-2</v>
      </c>
      <c r="M2516">
        <v>1.9074466228485107</v>
      </c>
      <c r="N2516">
        <v>12488</v>
      </c>
      <c r="O2516">
        <v>3.7102226167917252E-2</v>
      </c>
      <c r="P2516">
        <v>-2.930944412946701E-2</v>
      </c>
      <c r="Q2516">
        <v>-6.7876512184739113E-3</v>
      </c>
      <c r="R2516">
        <v>1.824076846241951E-2</v>
      </c>
      <c r="S2516">
        <v>4.3266218155622482E-2</v>
      </c>
      <c r="T2516">
        <v>6.579098105430603E-2</v>
      </c>
      <c r="U2516" t="s">
        <v>18</v>
      </c>
      <c r="V2516" t="s">
        <v>84</v>
      </c>
      <c r="W2516">
        <v>91</v>
      </c>
    </row>
    <row r="2517" spans="1:23" x14ac:dyDescent="0.25">
      <c r="A2517" s="48" t="str">
        <f t="shared" si="39"/>
        <v>42233Greater Fresno Area2_10SmartAC-onlySingle</v>
      </c>
      <c r="B2517" t="s">
        <v>37</v>
      </c>
      <c r="C2517" s="35">
        <v>42233</v>
      </c>
      <c r="D2517">
        <v>10</v>
      </c>
      <c r="E2517" t="s">
        <v>109</v>
      </c>
      <c r="F2517">
        <v>0.95629246778235233</v>
      </c>
      <c r="G2517">
        <v>1.1852745742994995</v>
      </c>
      <c r="H2517">
        <v>4981</v>
      </c>
      <c r="I2517">
        <v>0.93805169918142728</v>
      </c>
      <c r="J2517">
        <v>1.1645258833528895</v>
      </c>
      <c r="K2517">
        <v>1239</v>
      </c>
      <c r="L2517">
        <v>1.824076846241951E-2</v>
      </c>
      <c r="M2517">
        <v>1.9074466228485107</v>
      </c>
      <c r="N2517">
        <v>12488</v>
      </c>
      <c r="O2517">
        <v>3.7102226167917252E-2</v>
      </c>
      <c r="P2517">
        <v>-2.930944412946701E-2</v>
      </c>
      <c r="Q2517">
        <v>-6.7876512184739113E-3</v>
      </c>
      <c r="R2517">
        <v>1.824076846241951E-2</v>
      </c>
      <c r="S2517">
        <v>4.3266218155622482E-2</v>
      </c>
      <c r="T2517">
        <v>6.579098105430603E-2</v>
      </c>
      <c r="U2517" t="s">
        <v>102</v>
      </c>
      <c r="V2517" t="s">
        <v>84</v>
      </c>
      <c r="W2517">
        <v>91</v>
      </c>
    </row>
    <row r="2518" spans="1:23" x14ac:dyDescent="0.25">
      <c r="A2518" s="48" t="str">
        <f t="shared" si="39"/>
        <v>42233Greater Fresno Area2_11AllSingle</v>
      </c>
      <c r="B2518" t="s">
        <v>37</v>
      </c>
      <c r="C2518" s="35">
        <v>42233</v>
      </c>
      <c r="D2518">
        <v>11</v>
      </c>
      <c r="E2518" t="s">
        <v>109</v>
      </c>
      <c r="F2518">
        <v>1.1319089867304981</v>
      </c>
      <c r="G2518">
        <v>1.4873175638102503</v>
      </c>
      <c r="H2518">
        <v>4981</v>
      </c>
      <c r="I2518">
        <v>1.1108971683727884</v>
      </c>
      <c r="J2518">
        <v>1.4545294189054068</v>
      </c>
      <c r="K2518">
        <v>1239</v>
      </c>
      <c r="L2518">
        <v>2.1011818200349808E-2</v>
      </c>
      <c r="M2518">
        <v>1.8563169240951538</v>
      </c>
      <c r="N2518">
        <v>12488</v>
      </c>
      <c r="O2518">
        <v>4.6386003494262695E-2</v>
      </c>
      <c r="P2518">
        <v>-3.8436483591794968E-2</v>
      </c>
      <c r="Q2518">
        <v>-1.027925219386816E-2</v>
      </c>
      <c r="R2518">
        <v>2.1011818200349808E-2</v>
      </c>
      <c r="S2518">
        <v>5.2299179136753082E-2</v>
      </c>
      <c r="T2518">
        <v>8.0460123717784882E-2</v>
      </c>
      <c r="U2518" t="s">
        <v>18</v>
      </c>
      <c r="V2518" t="s">
        <v>84</v>
      </c>
      <c r="W2518">
        <v>96</v>
      </c>
    </row>
    <row r="2519" spans="1:23" x14ac:dyDescent="0.25">
      <c r="A2519" s="48" t="str">
        <f t="shared" si="39"/>
        <v>42233Greater Fresno Area2_11SmartAC-onlySingle</v>
      </c>
      <c r="B2519" t="s">
        <v>37</v>
      </c>
      <c r="C2519" s="35">
        <v>42233</v>
      </c>
      <c r="D2519">
        <v>11</v>
      </c>
      <c r="E2519" t="s">
        <v>109</v>
      </c>
      <c r="F2519">
        <v>1.1319089867304981</v>
      </c>
      <c r="G2519">
        <v>1.4873175638102503</v>
      </c>
      <c r="H2519">
        <v>4981</v>
      </c>
      <c r="I2519">
        <v>1.1108971683727884</v>
      </c>
      <c r="J2519">
        <v>1.4545294189054068</v>
      </c>
      <c r="K2519">
        <v>1239</v>
      </c>
      <c r="L2519">
        <v>2.1011818200349808E-2</v>
      </c>
      <c r="M2519">
        <v>1.8563169240951538</v>
      </c>
      <c r="N2519">
        <v>12488</v>
      </c>
      <c r="O2519">
        <v>4.6386003494262695E-2</v>
      </c>
      <c r="P2519">
        <v>-3.8436483591794968E-2</v>
      </c>
      <c r="Q2519">
        <v>-1.027925219386816E-2</v>
      </c>
      <c r="R2519">
        <v>2.1011818200349808E-2</v>
      </c>
      <c r="S2519">
        <v>5.2299179136753082E-2</v>
      </c>
      <c r="T2519">
        <v>8.0460123717784882E-2</v>
      </c>
      <c r="U2519" t="s">
        <v>102</v>
      </c>
      <c r="V2519" t="s">
        <v>84</v>
      </c>
      <c r="W2519">
        <v>96</v>
      </c>
    </row>
    <row r="2520" spans="1:23" x14ac:dyDescent="0.25">
      <c r="A2520" s="48" t="str">
        <f t="shared" si="39"/>
        <v>42233Greater Fresno Area2_12AllSingle</v>
      </c>
      <c r="B2520" t="s">
        <v>37</v>
      </c>
      <c r="C2520" s="35">
        <v>42233</v>
      </c>
      <c r="D2520">
        <v>12</v>
      </c>
      <c r="E2520" t="s">
        <v>109</v>
      </c>
      <c r="F2520">
        <v>1.3853990303540413</v>
      </c>
      <c r="G2520">
        <v>1.7136245422385612</v>
      </c>
      <c r="H2520">
        <v>4981</v>
      </c>
      <c r="I2520">
        <v>1.304422087323875</v>
      </c>
      <c r="J2520">
        <v>1.6724646742041016</v>
      </c>
      <c r="K2520">
        <v>1239</v>
      </c>
      <c r="L2520">
        <v>8.09769406914711E-2</v>
      </c>
      <c r="M2520">
        <v>5.8450264930725098</v>
      </c>
      <c r="N2520">
        <v>12488</v>
      </c>
      <c r="O2520">
        <v>5.3358402103185654E-2</v>
      </c>
      <c r="P2520">
        <v>1.259281300008297E-2</v>
      </c>
      <c r="Q2520">
        <v>4.4982429593801498E-2</v>
      </c>
      <c r="R2520">
        <v>8.09769406914711E-2</v>
      </c>
      <c r="S2520">
        <v>0.11696718633174896</v>
      </c>
      <c r="T2520">
        <v>0.14936107397079468</v>
      </c>
      <c r="U2520" t="s">
        <v>18</v>
      </c>
      <c r="V2520" t="s">
        <v>84</v>
      </c>
      <c r="W2520">
        <v>101</v>
      </c>
    </row>
    <row r="2521" spans="1:23" x14ac:dyDescent="0.25">
      <c r="A2521" s="48" t="str">
        <f t="shared" si="39"/>
        <v>42233Greater Fresno Area2_12SmartAC-onlySingle</v>
      </c>
      <c r="B2521" t="s">
        <v>37</v>
      </c>
      <c r="C2521" s="35">
        <v>42233</v>
      </c>
      <c r="D2521">
        <v>12</v>
      </c>
      <c r="E2521" t="s">
        <v>109</v>
      </c>
      <c r="F2521">
        <v>1.3853990303540413</v>
      </c>
      <c r="G2521">
        <v>1.7136245422385612</v>
      </c>
      <c r="H2521">
        <v>4981</v>
      </c>
      <c r="I2521">
        <v>1.304422087323875</v>
      </c>
      <c r="J2521">
        <v>1.6724646742041016</v>
      </c>
      <c r="K2521">
        <v>1239</v>
      </c>
      <c r="L2521">
        <v>8.09769406914711E-2</v>
      </c>
      <c r="M2521">
        <v>5.8450264930725098</v>
      </c>
      <c r="N2521">
        <v>12488</v>
      </c>
      <c r="O2521">
        <v>5.3358402103185654E-2</v>
      </c>
      <c r="P2521">
        <v>1.259281300008297E-2</v>
      </c>
      <c r="Q2521">
        <v>4.4982429593801498E-2</v>
      </c>
      <c r="R2521">
        <v>8.09769406914711E-2</v>
      </c>
      <c r="S2521">
        <v>0.11696718633174896</v>
      </c>
      <c r="T2521">
        <v>0.14936107397079468</v>
      </c>
      <c r="U2521" t="s">
        <v>102</v>
      </c>
      <c r="V2521" t="s">
        <v>84</v>
      </c>
      <c r="W2521">
        <v>101</v>
      </c>
    </row>
    <row r="2522" spans="1:23" x14ac:dyDescent="0.25">
      <c r="A2522" s="48" t="str">
        <f t="shared" si="39"/>
        <v>42233Greater Fresno Area2_13AllSingle</v>
      </c>
      <c r="B2522" t="s">
        <v>37</v>
      </c>
      <c r="C2522" s="35">
        <v>42233</v>
      </c>
      <c r="D2522">
        <v>13</v>
      </c>
      <c r="E2522" t="s">
        <v>109</v>
      </c>
      <c r="F2522">
        <v>1.7936748178767741</v>
      </c>
      <c r="G2522">
        <v>1.967612206159129</v>
      </c>
      <c r="H2522">
        <v>4981</v>
      </c>
      <c r="I2522">
        <v>1.487307443878821</v>
      </c>
      <c r="J2522">
        <v>1.6916014678230764</v>
      </c>
      <c r="K2522">
        <v>1239</v>
      </c>
      <c r="L2522">
        <v>0.30636736750602722</v>
      </c>
      <c r="M2522">
        <v>17.08043098449707</v>
      </c>
      <c r="N2522">
        <v>12488</v>
      </c>
      <c r="O2522">
        <v>5.5558882653713226E-2</v>
      </c>
      <c r="P2522">
        <v>0.23516310751438141</v>
      </c>
      <c r="Q2522">
        <v>0.2688884437084198</v>
      </c>
      <c r="R2522">
        <v>0.30636736750602722</v>
      </c>
      <c r="S2522">
        <v>0.34384182095527649</v>
      </c>
      <c r="T2522">
        <v>0.37757164239883423</v>
      </c>
      <c r="U2522" t="s">
        <v>18</v>
      </c>
      <c r="V2522" t="s">
        <v>84</v>
      </c>
      <c r="W2522">
        <v>104</v>
      </c>
    </row>
    <row r="2523" spans="1:23" x14ac:dyDescent="0.25">
      <c r="A2523" s="48" t="str">
        <f t="shared" si="39"/>
        <v>42233Greater Fresno Area2_13SmartAC-onlySingle</v>
      </c>
      <c r="B2523" t="s">
        <v>37</v>
      </c>
      <c r="C2523" s="35">
        <v>42233</v>
      </c>
      <c r="D2523">
        <v>13</v>
      </c>
      <c r="E2523" t="s">
        <v>109</v>
      </c>
      <c r="F2523">
        <v>1.7936748178767741</v>
      </c>
      <c r="G2523">
        <v>1.967612206159129</v>
      </c>
      <c r="H2523">
        <v>4981</v>
      </c>
      <c r="I2523">
        <v>1.487307443878821</v>
      </c>
      <c r="J2523">
        <v>1.6916014678230764</v>
      </c>
      <c r="K2523">
        <v>1239</v>
      </c>
      <c r="L2523">
        <v>0.30636736750602722</v>
      </c>
      <c r="M2523">
        <v>17.08043098449707</v>
      </c>
      <c r="N2523">
        <v>12488</v>
      </c>
      <c r="O2523">
        <v>5.5558882653713226E-2</v>
      </c>
      <c r="P2523">
        <v>0.23516310751438141</v>
      </c>
      <c r="Q2523">
        <v>0.2688884437084198</v>
      </c>
      <c r="R2523">
        <v>0.30636736750602722</v>
      </c>
      <c r="S2523">
        <v>0.34384182095527649</v>
      </c>
      <c r="T2523">
        <v>0.37757164239883423</v>
      </c>
      <c r="U2523" t="s">
        <v>102</v>
      </c>
      <c r="V2523" t="s">
        <v>84</v>
      </c>
      <c r="W2523">
        <v>104</v>
      </c>
    </row>
    <row r="2524" spans="1:23" x14ac:dyDescent="0.25">
      <c r="A2524" s="48" t="str">
        <f t="shared" si="39"/>
        <v>42233Greater Fresno Area2_14AllSingle</v>
      </c>
      <c r="B2524" t="s">
        <v>37</v>
      </c>
      <c r="C2524" s="35">
        <v>42233</v>
      </c>
      <c r="D2524">
        <v>14</v>
      </c>
      <c r="E2524" t="s">
        <v>109</v>
      </c>
      <c r="F2524">
        <v>2.2334106825445534</v>
      </c>
      <c r="G2524">
        <v>2.0610479988100794</v>
      </c>
      <c r="H2524">
        <v>4981</v>
      </c>
      <c r="I2524">
        <v>2.4172108416363005</v>
      </c>
      <c r="J2524">
        <v>2.0722033694815294</v>
      </c>
      <c r="K2524">
        <v>1239</v>
      </c>
      <c r="L2524">
        <v>-0.18380016088485718</v>
      </c>
      <c r="M2524">
        <v>-8.2295732498168945</v>
      </c>
      <c r="N2524">
        <v>12488</v>
      </c>
      <c r="O2524">
        <v>6.571563333272934E-2</v>
      </c>
      <c r="P2524">
        <v>-0.26802131533622742</v>
      </c>
      <c r="Q2524">
        <v>-0.22813060879707336</v>
      </c>
      <c r="R2524">
        <v>-0.18380016088485718</v>
      </c>
      <c r="S2524">
        <v>-0.13947497308254242</v>
      </c>
      <c r="T2524">
        <v>-9.9579006433486938E-2</v>
      </c>
      <c r="U2524" t="s">
        <v>18</v>
      </c>
      <c r="V2524" t="s">
        <v>84</v>
      </c>
      <c r="W2524">
        <v>106</v>
      </c>
    </row>
    <row r="2525" spans="1:23" x14ac:dyDescent="0.25">
      <c r="A2525" s="48" t="str">
        <f t="shared" si="39"/>
        <v>42233Greater Fresno Area2_14SmartAC-onlySingle</v>
      </c>
      <c r="B2525" t="s">
        <v>37</v>
      </c>
      <c r="C2525" s="35">
        <v>42233</v>
      </c>
      <c r="D2525">
        <v>14</v>
      </c>
      <c r="E2525" t="s">
        <v>109</v>
      </c>
      <c r="F2525">
        <v>2.2334106825445534</v>
      </c>
      <c r="G2525">
        <v>2.0610479988100794</v>
      </c>
      <c r="H2525">
        <v>4981</v>
      </c>
      <c r="I2525">
        <v>2.4172108416363005</v>
      </c>
      <c r="J2525">
        <v>2.0722033694815294</v>
      </c>
      <c r="K2525">
        <v>1239</v>
      </c>
      <c r="L2525">
        <v>-0.18380016088485718</v>
      </c>
      <c r="M2525">
        <v>-8.2295732498168945</v>
      </c>
      <c r="N2525">
        <v>12488</v>
      </c>
      <c r="O2525">
        <v>6.571563333272934E-2</v>
      </c>
      <c r="P2525">
        <v>-0.26802131533622742</v>
      </c>
      <c r="Q2525">
        <v>-0.22813060879707336</v>
      </c>
      <c r="R2525">
        <v>-0.18380016088485718</v>
      </c>
      <c r="S2525">
        <v>-0.13947497308254242</v>
      </c>
      <c r="T2525">
        <v>-9.9579006433486938E-2</v>
      </c>
      <c r="U2525" t="s">
        <v>102</v>
      </c>
      <c r="V2525" t="s">
        <v>84</v>
      </c>
      <c r="W2525">
        <v>106</v>
      </c>
    </row>
    <row r="2526" spans="1:23" x14ac:dyDescent="0.25">
      <c r="A2526" s="48" t="str">
        <f t="shared" si="39"/>
        <v>42233Greater Fresno Area2_15AllSingle</v>
      </c>
      <c r="B2526" t="s">
        <v>37</v>
      </c>
      <c r="C2526" s="35">
        <v>42233</v>
      </c>
      <c r="D2526">
        <v>15</v>
      </c>
      <c r="E2526" t="s">
        <v>109</v>
      </c>
      <c r="F2526">
        <v>2.5914316840987466</v>
      </c>
      <c r="G2526">
        <v>2.1038775194080004</v>
      </c>
      <c r="H2526">
        <v>4981</v>
      </c>
      <c r="I2526">
        <v>2.6814190134576128</v>
      </c>
      <c r="J2526">
        <v>2.041630923064885</v>
      </c>
      <c r="K2526">
        <v>1239</v>
      </c>
      <c r="L2526">
        <v>-8.9987330138683319E-2</v>
      </c>
      <c r="M2526">
        <v>-3.4724948406219482</v>
      </c>
      <c r="N2526">
        <v>12488</v>
      </c>
      <c r="O2526">
        <v>6.5213859081268311E-2</v>
      </c>
      <c r="P2526">
        <v>-0.17356541752815247</v>
      </c>
      <c r="Q2526">
        <v>-0.13397929072380066</v>
      </c>
      <c r="R2526">
        <v>-8.9987330138683319E-2</v>
      </c>
      <c r="S2526">
        <v>-4.6000581234693527E-2</v>
      </c>
      <c r="T2526">
        <v>-6.4092483371496201E-3</v>
      </c>
      <c r="U2526" t="s">
        <v>18</v>
      </c>
      <c r="V2526" t="s">
        <v>84</v>
      </c>
      <c r="W2526">
        <v>108</v>
      </c>
    </row>
    <row r="2527" spans="1:23" x14ac:dyDescent="0.25">
      <c r="A2527" s="48" t="str">
        <f t="shared" si="39"/>
        <v>42233Greater Fresno Area2_15SmartAC-onlySingle</v>
      </c>
      <c r="B2527" t="s">
        <v>37</v>
      </c>
      <c r="C2527" s="35">
        <v>42233</v>
      </c>
      <c r="D2527">
        <v>15</v>
      </c>
      <c r="E2527" t="s">
        <v>109</v>
      </c>
      <c r="F2527">
        <v>2.5914316840987466</v>
      </c>
      <c r="G2527">
        <v>2.1038775194080004</v>
      </c>
      <c r="H2527">
        <v>4981</v>
      </c>
      <c r="I2527">
        <v>2.6814190134576128</v>
      </c>
      <c r="J2527">
        <v>2.041630923064885</v>
      </c>
      <c r="K2527">
        <v>1239</v>
      </c>
      <c r="L2527">
        <v>-8.9987330138683319E-2</v>
      </c>
      <c r="M2527">
        <v>-3.4724948406219482</v>
      </c>
      <c r="N2527">
        <v>12488</v>
      </c>
      <c r="O2527">
        <v>6.5213859081268311E-2</v>
      </c>
      <c r="P2527">
        <v>-0.17356541752815247</v>
      </c>
      <c r="Q2527">
        <v>-0.13397929072380066</v>
      </c>
      <c r="R2527">
        <v>-8.9987330138683319E-2</v>
      </c>
      <c r="S2527">
        <v>-4.6000581234693527E-2</v>
      </c>
      <c r="T2527">
        <v>-6.4092483371496201E-3</v>
      </c>
      <c r="U2527" t="s">
        <v>102</v>
      </c>
      <c r="V2527" t="s">
        <v>84</v>
      </c>
      <c r="W2527">
        <v>108</v>
      </c>
    </row>
    <row r="2528" spans="1:23" x14ac:dyDescent="0.25">
      <c r="A2528" s="48" t="str">
        <f t="shared" si="39"/>
        <v>42233Greater Fresno Area2_16AllSingle</v>
      </c>
      <c r="B2528" t="s">
        <v>37</v>
      </c>
      <c r="C2528" s="35">
        <v>42233</v>
      </c>
      <c r="D2528">
        <v>16</v>
      </c>
      <c r="E2528" t="s">
        <v>109</v>
      </c>
      <c r="F2528">
        <v>3.0274571082307706</v>
      </c>
      <c r="G2528">
        <v>2.0599821889918348</v>
      </c>
      <c r="H2528">
        <v>4981</v>
      </c>
      <c r="I2528">
        <v>3.056610033715327</v>
      </c>
      <c r="J2528">
        <v>1.9765946171710396</v>
      </c>
      <c r="K2528">
        <v>1239</v>
      </c>
      <c r="L2528">
        <v>-2.9152926057577133E-2</v>
      </c>
      <c r="M2528">
        <v>-0.96295088529586792</v>
      </c>
      <c r="N2528">
        <v>12488</v>
      </c>
      <c r="O2528">
        <v>6.3286907970905304E-2</v>
      </c>
      <c r="P2528">
        <v>-0.11026142537593842</v>
      </c>
      <c r="Q2528">
        <v>-7.1845009922981262E-2</v>
      </c>
      <c r="R2528">
        <v>-2.9152926057577133E-2</v>
      </c>
      <c r="S2528">
        <v>1.3534093275666237E-2</v>
      </c>
      <c r="T2528">
        <v>5.1955576986074448E-2</v>
      </c>
      <c r="U2528" t="s">
        <v>18</v>
      </c>
      <c r="V2528" t="s">
        <v>84</v>
      </c>
      <c r="W2528">
        <v>108</v>
      </c>
    </row>
    <row r="2529" spans="1:23" x14ac:dyDescent="0.25">
      <c r="A2529" s="48" t="str">
        <f t="shared" si="39"/>
        <v>42233Greater Fresno Area2_16SmartAC-onlySingle</v>
      </c>
      <c r="B2529" t="s">
        <v>37</v>
      </c>
      <c r="C2529" s="35">
        <v>42233</v>
      </c>
      <c r="D2529">
        <v>16</v>
      </c>
      <c r="E2529" t="s">
        <v>109</v>
      </c>
      <c r="F2529">
        <v>3.0274571082307706</v>
      </c>
      <c r="G2529">
        <v>2.0599821889918348</v>
      </c>
      <c r="H2529">
        <v>4981</v>
      </c>
      <c r="I2529">
        <v>3.056610033715327</v>
      </c>
      <c r="J2529">
        <v>1.9765946171710396</v>
      </c>
      <c r="K2529">
        <v>1239</v>
      </c>
      <c r="L2529">
        <v>-2.9152926057577133E-2</v>
      </c>
      <c r="M2529">
        <v>-0.96295088529586792</v>
      </c>
      <c r="N2529">
        <v>12488</v>
      </c>
      <c r="O2529">
        <v>6.3286907970905304E-2</v>
      </c>
      <c r="P2529">
        <v>-0.11026142537593842</v>
      </c>
      <c r="Q2529">
        <v>-7.1845009922981262E-2</v>
      </c>
      <c r="R2529">
        <v>-2.9152926057577133E-2</v>
      </c>
      <c r="S2529">
        <v>1.3534093275666237E-2</v>
      </c>
      <c r="T2529">
        <v>5.1955576986074448E-2</v>
      </c>
      <c r="U2529" t="s">
        <v>102</v>
      </c>
      <c r="V2529" t="s">
        <v>84</v>
      </c>
      <c r="W2529">
        <v>108</v>
      </c>
    </row>
    <row r="2530" spans="1:23" x14ac:dyDescent="0.25">
      <c r="A2530" s="48" t="str">
        <f t="shared" si="39"/>
        <v>42233Greater Fresno Area2_17AllSingle</v>
      </c>
      <c r="B2530" t="s">
        <v>37</v>
      </c>
      <c r="C2530" s="35">
        <v>42233</v>
      </c>
      <c r="D2530">
        <v>17</v>
      </c>
      <c r="E2530" t="s">
        <v>109</v>
      </c>
      <c r="F2530">
        <v>3.3890770391088547</v>
      </c>
      <c r="G2530">
        <v>1.9914651758927575</v>
      </c>
      <c r="H2530">
        <v>4981</v>
      </c>
      <c r="I2530">
        <v>3.4140223289324751</v>
      </c>
      <c r="J2530">
        <v>1.9557020509263368</v>
      </c>
      <c r="K2530">
        <v>1239</v>
      </c>
      <c r="L2530">
        <v>-2.4945288896560669E-2</v>
      </c>
      <c r="M2530">
        <v>-0.73604965209960938</v>
      </c>
      <c r="N2530">
        <v>12488</v>
      </c>
      <c r="O2530">
        <v>6.2315281480550766E-2</v>
      </c>
      <c r="P2530">
        <v>-0.10480855405330658</v>
      </c>
      <c r="Q2530">
        <v>-6.6981934010982513E-2</v>
      </c>
      <c r="R2530">
        <v>-2.4945288896560669E-2</v>
      </c>
      <c r="S2530">
        <v>1.7086368054151535E-2</v>
      </c>
      <c r="T2530">
        <v>5.4917976260185242E-2</v>
      </c>
      <c r="U2530" t="s">
        <v>18</v>
      </c>
      <c r="V2530" t="s">
        <v>84</v>
      </c>
      <c r="W2530">
        <v>108</v>
      </c>
    </row>
    <row r="2531" spans="1:23" x14ac:dyDescent="0.25">
      <c r="A2531" s="48" t="str">
        <f t="shared" si="39"/>
        <v>42233Greater Fresno Area2_17SmartAC-onlySingle</v>
      </c>
      <c r="B2531" t="s">
        <v>37</v>
      </c>
      <c r="C2531" s="35">
        <v>42233</v>
      </c>
      <c r="D2531">
        <v>17</v>
      </c>
      <c r="E2531" t="s">
        <v>109</v>
      </c>
      <c r="F2531">
        <v>3.3890770391088547</v>
      </c>
      <c r="G2531">
        <v>1.9914651758927575</v>
      </c>
      <c r="H2531">
        <v>4981</v>
      </c>
      <c r="I2531">
        <v>3.4140223289324751</v>
      </c>
      <c r="J2531">
        <v>1.9557020509263368</v>
      </c>
      <c r="K2531">
        <v>1239</v>
      </c>
      <c r="L2531">
        <v>-2.4945288896560669E-2</v>
      </c>
      <c r="M2531">
        <v>-0.73604965209960938</v>
      </c>
      <c r="N2531">
        <v>12488</v>
      </c>
      <c r="O2531">
        <v>6.2315281480550766E-2</v>
      </c>
      <c r="P2531">
        <v>-0.10480855405330658</v>
      </c>
      <c r="Q2531">
        <v>-6.6981934010982513E-2</v>
      </c>
      <c r="R2531">
        <v>-2.4945288896560669E-2</v>
      </c>
      <c r="S2531">
        <v>1.7086368054151535E-2</v>
      </c>
      <c r="T2531">
        <v>5.4917976260185242E-2</v>
      </c>
      <c r="U2531" t="s">
        <v>102</v>
      </c>
      <c r="V2531" t="s">
        <v>84</v>
      </c>
      <c r="W2531">
        <v>108</v>
      </c>
    </row>
    <row r="2532" spans="1:23" x14ac:dyDescent="0.25">
      <c r="A2532" s="48" t="str">
        <f t="shared" si="39"/>
        <v>42233Greater Fresno Area2_18AllSingle</v>
      </c>
      <c r="B2532" t="s">
        <v>37</v>
      </c>
      <c r="C2532" s="35">
        <v>42233</v>
      </c>
      <c r="D2532">
        <v>18</v>
      </c>
      <c r="E2532" t="s">
        <v>109</v>
      </c>
      <c r="F2532">
        <v>3.6018565031500418</v>
      </c>
      <c r="G2532">
        <v>1.8854107116049914</v>
      </c>
      <c r="H2532">
        <v>4981</v>
      </c>
      <c r="I2532">
        <v>3.664607767612722</v>
      </c>
      <c r="J2532">
        <v>1.8402993321857781</v>
      </c>
      <c r="K2532">
        <v>1239</v>
      </c>
      <c r="L2532">
        <v>-6.2751263380050659E-2</v>
      </c>
      <c r="M2532">
        <v>-1.742192268371582</v>
      </c>
      <c r="N2532">
        <v>12488</v>
      </c>
      <c r="O2532">
        <v>5.8711856603622437E-2</v>
      </c>
      <c r="P2532">
        <v>-0.1379963755607605</v>
      </c>
      <c r="Q2532">
        <v>-0.10235710442066193</v>
      </c>
      <c r="R2532">
        <v>-6.2751263380050659E-2</v>
      </c>
      <c r="S2532">
        <v>-2.3150116205215454E-2</v>
      </c>
      <c r="T2532">
        <v>1.2493851594626904E-2</v>
      </c>
      <c r="U2532" t="s">
        <v>18</v>
      </c>
      <c r="V2532" t="s">
        <v>84</v>
      </c>
      <c r="W2532">
        <v>107</v>
      </c>
    </row>
    <row r="2533" spans="1:23" x14ac:dyDescent="0.25">
      <c r="A2533" s="48" t="str">
        <f t="shared" si="39"/>
        <v>42233Greater Fresno Area2_18SmartAC-onlySingle</v>
      </c>
      <c r="B2533" t="s">
        <v>37</v>
      </c>
      <c r="C2533" s="35">
        <v>42233</v>
      </c>
      <c r="D2533">
        <v>18</v>
      </c>
      <c r="E2533" t="s">
        <v>109</v>
      </c>
      <c r="F2533">
        <v>3.6018565031500418</v>
      </c>
      <c r="G2533">
        <v>1.8854107116049914</v>
      </c>
      <c r="H2533">
        <v>4981</v>
      </c>
      <c r="I2533">
        <v>3.664607767612722</v>
      </c>
      <c r="J2533">
        <v>1.8402993321857781</v>
      </c>
      <c r="K2533">
        <v>1239</v>
      </c>
      <c r="L2533">
        <v>-6.2751263380050659E-2</v>
      </c>
      <c r="M2533">
        <v>-1.742192268371582</v>
      </c>
      <c r="N2533">
        <v>12488</v>
      </c>
      <c r="O2533">
        <v>5.8711856603622437E-2</v>
      </c>
      <c r="P2533">
        <v>-0.1379963755607605</v>
      </c>
      <c r="Q2533">
        <v>-0.10235710442066193</v>
      </c>
      <c r="R2533">
        <v>-6.2751263380050659E-2</v>
      </c>
      <c r="S2533">
        <v>-2.3150116205215454E-2</v>
      </c>
      <c r="T2533">
        <v>1.2493851594626904E-2</v>
      </c>
      <c r="U2533" t="s">
        <v>102</v>
      </c>
      <c r="V2533" t="s">
        <v>84</v>
      </c>
      <c r="W2533">
        <v>107</v>
      </c>
    </row>
    <row r="2534" spans="1:23" x14ac:dyDescent="0.25">
      <c r="A2534" s="48" t="str">
        <f t="shared" si="39"/>
        <v>42233Greater Fresno Area2_19AllSingle</v>
      </c>
      <c r="B2534" t="s">
        <v>37</v>
      </c>
      <c r="C2534" s="35">
        <v>42233</v>
      </c>
      <c r="D2534">
        <v>19</v>
      </c>
      <c r="E2534" t="s">
        <v>109</v>
      </c>
      <c r="F2534">
        <v>3.6509532510866149</v>
      </c>
      <c r="G2534">
        <v>1.8386351963684637</v>
      </c>
      <c r="H2534">
        <v>4981</v>
      </c>
      <c r="I2534">
        <v>3.6831801768970185</v>
      </c>
      <c r="J2534">
        <v>1.8420560826262422</v>
      </c>
      <c r="K2534">
        <v>1239</v>
      </c>
      <c r="L2534">
        <v>-3.2226927578449249E-2</v>
      </c>
      <c r="M2534">
        <v>-0.88269895315170288</v>
      </c>
      <c r="N2534">
        <v>12488</v>
      </c>
      <c r="O2534">
        <v>5.8457944542169571E-2</v>
      </c>
      <c r="P2534">
        <v>-0.10714662820100784</v>
      </c>
      <c r="Q2534">
        <v>-7.1661487221717834E-2</v>
      </c>
      <c r="R2534">
        <v>-3.2226927578449249E-2</v>
      </c>
      <c r="S2534">
        <v>7.2029558941721916E-3</v>
      </c>
      <c r="T2534">
        <v>4.2692773044109344E-2</v>
      </c>
      <c r="U2534" t="s">
        <v>18</v>
      </c>
      <c r="V2534" t="s">
        <v>84</v>
      </c>
      <c r="W2534">
        <v>104</v>
      </c>
    </row>
    <row r="2535" spans="1:23" x14ac:dyDescent="0.25">
      <c r="A2535" s="48" t="str">
        <f t="shared" si="39"/>
        <v>42233Greater Fresno Area2_19SmartAC-onlySingle</v>
      </c>
      <c r="B2535" t="s">
        <v>37</v>
      </c>
      <c r="C2535" s="35">
        <v>42233</v>
      </c>
      <c r="D2535">
        <v>19</v>
      </c>
      <c r="E2535" t="s">
        <v>109</v>
      </c>
      <c r="F2535">
        <v>3.6509532510866149</v>
      </c>
      <c r="G2535">
        <v>1.8386351963684637</v>
      </c>
      <c r="H2535">
        <v>4981</v>
      </c>
      <c r="I2535">
        <v>3.6831801768970185</v>
      </c>
      <c r="J2535">
        <v>1.8420560826262422</v>
      </c>
      <c r="K2535">
        <v>1239</v>
      </c>
      <c r="L2535">
        <v>-3.2226927578449249E-2</v>
      </c>
      <c r="M2535">
        <v>-0.88269895315170288</v>
      </c>
      <c r="N2535">
        <v>12488</v>
      </c>
      <c r="O2535">
        <v>5.8457944542169571E-2</v>
      </c>
      <c r="P2535">
        <v>-0.10714662820100784</v>
      </c>
      <c r="Q2535">
        <v>-7.1661487221717834E-2</v>
      </c>
      <c r="R2535">
        <v>-3.2226927578449249E-2</v>
      </c>
      <c r="S2535">
        <v>7.2029558941721916E-3</v>
      </c>
      <c r="T2535">
        <v>4.2692773044109344E-2</v>
      </c>
      <c r="U2535" t="s">
        <v>102</v>
      </c>
      <c r="V2535" t="s">
        <v>84</v>
      </c>
      <c r="W2535">
        <v>104</v>
      </c>
    </row>
    <row r="2536" spans="1:23" x14ac:dyDescent="0.25">
      <c r="A2536" s="48" t="str">
        <f t="shared" si="39"/>
        <v>42233Greater Fresno Area2_20AllSingle</v>
      </c>
      <c r="B2536" t="s">
        <v>37</v>
      </c>
      <c r="C2536" s="35">
        <v>42233</v>
      </c>
      <c r="D2536">
        <v>20</v>
      </c>
      <c r="E2536" t="s">
        <v>109</v>
      </c>
      <c r="F2536">
        <v>3.4437059772660636</v>
      </c>
      <c r="G2536">
        <v>1.8042510200823167</v>
      </c>
      <c r="H2536">
        <v>4981</v>
      </c>
      <c r="I2536">
        <v>3.4414976541599018</v>
      </c>
      <c r="J2536">
        <v>1.7458307186033353</v>
      </c>
      <c r="K2536">
        <v>1239</v>
      </c>
      <c r="L2536">
        <v>2.2083232179284096E-3</v>
      </c>
      <c r="M2536">
        <v>6.4126357436180115E-2</v>
      </c>
      <c r="N2536">
        <v>12488</v>
      </c>
      <c r="O2536">
        <v>5.5799063295125961E-2</v>
      </c>
      <c r="P2536">
        <v>-6.9303758442401886E-2</v>
      </c>
      <c r="Q2536">
        <v>-3.5432610660791397E-2</v>
      </c>
      <c r="R2536">
        <v>2.2083232179284096E-3</v>
      </c>
      <c r="S2536">
        <v>3.984479233622551E-2</v>
      </c>
      <c r="T2536">
        <v>7.3720403015613556E-2</v>
      </c>
      <c r="U2536" t="s">
        <v>18</v>
      </c>
      <c r="V2536" t="s">
        <v>84</v>
      </c>
      <c r="W2536">
        <v>101</v>
      </c>
    </row>
    <row r="2537" spans="1:23" x14ac:dyDescent="0.25">
      <c r="A2537" s="48" t="str">
        <f t="shared" si="39"/>
        <v>42233Greater Fresno Area2_20SmartAC-onlySingle</v>
      </c>
      <c r="B2537" t="s">
        <v>37</v>
      </c>
      <c r="C2537" s="35">
        <v>42233</v>
      </c>
      <c r="D2537">
        <v>20</v>
      </c>
      <c r="E2537" t="s">
        <v>109</v>
      </c>
      <c r="F2537">
        <v>3.4437059772660636</v>
      </c>
      <c r="G2537">
        <v>1.8042510200823167</v>
      </c>
      <c r="H2537">
        <v>4981</v>
      </c>
      <c r="I2537">
        <v>3.4414976541599018</v>
      </c>
      <c r="J2537">
        <v>1.7458307186033353</v>
      </c>
      <c r="K2537">
        <v>1239</v>
      </c>
      <c r="L2537">
        <v>2.2083232179284096E-3</v>
      </c>
      <c r="M2537">
        <v>6.4126357436180115E-2</v>
      </c>
      <c r="N2537">
        <v>12488</v>
      </c>
      <c r="O2537">
        <v>5.5799063295125961E-2</v>
      </c>
      <c r="P2537">
        <v>-6.9303758442401886E-2</v>
      </c>
      <c r="Q2537">
        <v>-3.5432610660791397E-2</v>
      </c>
      <c r="R2537">
        <v>2.2083232179284096E-3</v>
      </c>
      <c r="S2537">
        <v>3.984479233622551E-2</v>
      </c>
      <c r="T2537">
        <v>7.3720403015613556E-2</v>
      </c>
      <c r="U2537" t="s">
        <v>102</v>
      </c>
      <c r="V2537" t="s">
        <v>84</v>
      </c>
      <c r="W2537">
        <v>101</v>
      </c>
    </row>
    <row r="2538" spans="1:23" x14ac:dyDescent="0.25">
      <c r="A2538" s="48" t="str">
        <f t="shared" si="39"/>
        <v>42233Greater Fresno Area2_21AllSingle</v>
      </c>
      <c r="B2538" t="s">
        <v>37</v>
      </c>
      <c r="C2538" s="35">
        <v>42233</v>
      </c>
      <c r="D2538">
        <v>21</v>
      </c>
      <c r="E2538" t="s">
        <v>109</v>
      </c>
      <c r="F2538">
        <v>3.1648391154531215</v>
      </c>
      <c r="G2538">
        <v>1.7226702516147447</v>
      </c>
      <c r="H2538">
        <v>4981</v>
      </c>
      <c r="I2538">
        <v>3.2010471683029968</v>
      </c>
      <c r="J2538">
        <v>1.7102498062588101</v>
      </c>
      <c r="K2538">
        <v>1239</v>
      </c>
      <c r="L2538">
        <v>-3.6208052188158035E-2</v>
      </c>
      <c r="M2538">
        <v>-1.144072413444519</v>
      </c>
      <c r="N2538">
        <v>12488</v>
      </c>
      <c r="O2538">
        <v>5.4373897612094879E-2</v>
      </c>
      <c r="P2538">
        <v>-0.10589364171028137</v>
      </c>
      <c r="Q2538">
        <v>-7.2887599468231201E-2</v>
      </c>
      <c r="R2538">
        <v>-3.6208052188158035E-2</v>
      </c>
      <c r="S2538">
        <v>4.6714174095541239E-4</v>
      </c>
      <c r="T2538">
        <v>3.3477533608675003E-2</v>
      </c>
      <c r="U2538" t="s">
        <v>18</v>
      </c>
      <c r="V2538" t="s">
        <v>84</v>
      </c>
      <c r="W2538">
        <v>96</v>
      </c>
    </row>
    <row r="2539" spans="1:23" x14ac:dyDescent="0.25">
      <c r="A2539" s="48" t="str">
        <f t="shared" si="39"/>
        <v>42233Greater Fresno Area2_21SmartAC-onlySingle</v>
      </c>
      <c r="B2539" t="s">
        <v>37</v>
      </c>
      <c r="C2539" s="35">
        <v>42233</v>
      </c>
      <c r="D2539">
        <v>21</v>
      </c>
      <c r="E2539" t="s">
        <v>109</v>
      </c>
      <c r="F2539">
        <v>3.1648391154531215</v>
      </c>
      <c r="G2539">
        <v>1.7226702516147447</v>
      </c>
      <c r="H2539">
        <v>4981</v>
      </c>
      <c r="I2539">
        <v>3.2010471683029968</v>
      </c>
      <c r="J2539">
        <v>1.7102498062588101</v>
      </c>
      <c r="K2539">
        <v>1239</v>
      </c>
      <c r="L2539">
        <v>-3.6208052188158035E-2</v>
      </c>
      <c r="M2539">
        <v>-1.144072413444519</v>
      </c>
      <c r="N2539">
        <v>12488</v>
      </c>
      <c r="O2539">
        <v>5.4373897612094879E-2</v>
      </c>
      <c r="P2539">
        <v>-0.10589364171028137</v>
      </c>
      <c r="Q2539">
        <v>-7.2887599468231201E-2</v>
      </c>
      <c r="R2539">
        <v>-3.6208052188158035E-2</v>
      </c>
      <c r="S2539">
        <v>4.6714174095541239E-4</v>
      </c>
      <c r="T2539">
        <v>3.3477533608675003E-2</v>
      </c>
      <c r="U2539" t="s">
        <v>102</v>
      </c>
      <c r="V2539" t="s">
        <v>84</v>
      </c>
      <c r="W2539">
        <v>96</v>
      </c>
    </row>
    <row r="2540" spans="1:23" x14ac:dyDescent="0.25">
      <c r="A2540" s="48" t="str">
        <f t="shared" si="39"/>
        <v>42233Greater Fresno Area2_22AllSingle</v>
      </c>
      <c r="B2540" t="s">
        <v>37</v>
      </c>
      <c r="C2540" s="35">
        <v>42233</v>
      </c>
      <c r="D2540">
        <v>22</v>
      </c>
      <c r="E2540" t="s">
        <v>109</v>
      </c>
      <c r="F2540">
        <v>2.8192818053631932</v>
      </c>
      <c r="G2540">
        <v>1.6775950206322958</v>
      </c>
      <c r="H2540">
        <v>4981</v>
      </c>
      <c r="I2540">
        <v>2.8450051775634448</v>
      </c>
      <c r="J2540">
        <v>1.6614831297855999</v>
      </c>
      <c r="K2540">
        <v>1239</v>
      </c>
      <c r="L2540">
        <v>-2.5723371654748917E-2</v>
      </c>
      <c r="M2540">
        <v>-0.91240870952606201</v>
      </c>
      <c r="N2540">
        <v>12488</v>
      </c>
      <c r="O2540">
        <v>5.2849214524030685E-2</v>
      </c>
      <c r="P2540">
        <v>-9.3454927206039429E-2</v>
      </c>
      <c r="Q2540">
        <v>-6.1374396085739136E-2</v>
      </c>
      <c r="R2540">
        <v>-2.5723371654748917E-2</v>
      </c>
      <c r="S2540">
        <v>9.9234236404299736E-3</v>
      </c>
      <c r="T2540">
        <v>4.2008180171251297E-2</v>
      </c>
      <c r="U2540" t="s">
        <v>18</v>
      </c>
      <c r="V2540" t="s">
        <v>84</v>
      </c>
      <c r="W2540">
        <v>92</v>
      </c>
    </row>
    <row r="2541" spans="1:23" x14ac:dyDescent="0.25">
      <c r="A2541" s="48" t="str">
        <f t="shared" si="39"/>
        <v>42233Greater Fresno Area2_22SmartAC-onlySingle</v>
      </c>
      <c r="B2541" t="s">
        <v>37</v>
      </c>
      <c r="C2541" s="35">
        <v>42233</v>
      </c>
      <c r="D2541">
        <v>22</v>
      </c>
      <c r="E2541" t="s">
        <v>109</v>
      </c>
      <c r="F2541">
        <v>2.8192818053631932</v>
      </c>
      <c r="G2541">
        <v>1.6775950206322958</v>
      </c>
      <c r="H2541">
        <v>4981</v>
      </c>
      <c r="I2541">
        <v>2.8450051775634448</v>
      </c>
      <c r="J2541">
        <v>1.6614831297855999</v>
      </c>
      <c r="K2541">
        <v>1239</v>
      </c>
      <c r="L2541">
        <v>-2.5723371654748917E-2</v>
      </c>
      <c r="M2541">
        <v>-0.91240870952606201</v>
      </c>
      <c r="N2541">
        <v>12488</v>
      </c>
      <c r="O2541">
        <v>5.2849214524030685E-2</v>
      </c>
      <c r="P2541">
        <v>-9.3454927206039429E-2</v>
      </c>
      <c r="Q2541">
        <v>-6.1374396085739136E-2</v>
      </c>
      <c r="R2541">
        <v>-2.5723371654748917E-2</v>
      </c>
      <c r="S2541">
        <v>9.9234236404299736E-3</v>
      </c>
      <c r="T2541">
        <v>4.2008180171251297E-2</v>
      </c>
      <c r="U2541" t="s">
        <v>102</v>
      </c>
      <c r="V2541" t="s">
        <v>84</v>
      </c>
      <c r="W2541">
        <v>92</v>
      </c>
    </row>
    <row r="2542" spans="1:23" x14ac:dyDescent="0.25">
      <c r="A2542" s="48" t="str">
        <f t="shared" si="39"/>
        <v>42233Greater Fresno Area2_23AllSingle</v>
      </c>
      <c r="B2542" t="s">
        <v>37</v>
      </c>
      <c r="C2542" s="35">
        <v>42233</v>
      </c>
      <c r="D2542">
        <v>23</v>
      </c>
      <c r="E2542" t="s">
        <v>109</v>
      </c>
      <c r="F2542">
        <v>2.2928283322285323</v>
      </c>
      <c r="G2542">
        <v>1.5335802936710923</v>
      </c>
      <c r="H2542">
        <v>4981</v>
      </c>
      <c r="I2542">
        <v>2.3348238663085428</v>
      </c>
      <c r="J2542">
        <v>1.515973570703308</v>
      </c>
      <c r="K2542">
        <v>1239</v>
      </c>
      <c r="L2542">
        <v>-4.1995532810688019E-2</v>
      </c>
      <c r="M2542">
        <v>-1.8316038846969604</v>
      </c>
      <c r="N2542">
        <v>12488</v>
      </c>
      <c r="O2542">
        <v>4.8239313066005707E-2</v>
      </c>
      <c r="P2542">
        <v>-0.10381903499364853</v>
      </c>
      <c r="Q2542">
        <v>-7.4536807835102081E-2</v>
      </c>
      <c r="R2542">
        <v>-4.1995532810688019E-2</v>
      </c>
      <c r="S2542">
        <v>-9.4581162557005882E-3</v>
      </c>
      <c r="T2542">
        <v>1.9827971234917641E-2</v>
      </c>
      <c r="U2542" t="s">
        <v>18</v>
      </c>
      <c r="V2542" t="s">
        <v>84</v>
      </c>
      <c r="W2542">
        <v>89</v>
      </c>
    </row>
    <row r="2543" spans="1:23" x14ac:dyDescent="0.25">
      <c r="A2543" s="48" t="str">
        <f t="shared" si="39"/>
        <v>42233Greater Fresno Area2_23SmartAC-onlySingle</v>
      </c>
      <c r="B2543" t="s">
        <v>37</v>
      </c>
      <c r="C2543" s="35">
        <v>42233</v>
      </c>
      <c r="D2543">
        <v>23</v>
      </c>
      <c r="E2543" t="s">
        <v>109</v>
      </c>
      <c r="F2543">
        <v>2.2928283322285323</v>
      </c>
      <c r="G2543">
        <v>1.5335802936710923</v>
      </c>
      <c r="H2543">
        <v>4981</v>
      </c>
      <c r="I2543">
        <v>2.3348238663085428</v>
      </c>
      <c r="J2543">
        <v>1.515973570703308</v>
      </c>
      <c r="K2543">
        <v>1239</v>
      </c>
      <c r="L2543">
        <v>-4.1995532810688019E-2</v>
      </c>
      <c r="M2543">
        <v>-1.8316038846969604</v>
      </c>
      <c r="N2543">
        <v>12488</v>
      </c>
      <c r="O2543">
        <v>4.8239313066005707E-2</v>
      </c>
      <c r="P2543">
        <v>-0.10381903499364853</v>
      </c>
      <c r="Q2543">
        <v>-7.4536807835102081E-2</v>
      </c>
      <c r="R2543">
        <v>-4.1995532810688019E-2</v>
      </c>
      <c r="S2543">
        <v>-9.4581162557005882E-3</v>
      </c>
      <c r="T2543">
        <v>1.9827971234917641E-2</v>
      </c>
      <c r="U2543" t="s">
        <v>102</v>
      </c>
      <c r="V2543" t="s">
        <v>84</v>
      </c>
      <c r="W2543">
        <v>89</v>
      </c>
    </row>
    <row r="2544" spans="1:23" x14ac:dyDescent="0.25">
      <c r="A2544" s="48" t="str">
        <f t="shared" si="39"/>
        <v>42233Greater Fresno Area2_24AllSingle</v>
      </c>
      <c r="B2544" t="s">
        <v>37</v>
      </c>
      <c r="C2544" s="35">
        <v>42233</v>
      </c>
      <c r="D2544">
        <v>24</v>
      </c>
      <c r="E2544" t="s">
        <v>109</v>
      </c>
      <c r="F2544">
        <v>1.8294762923368708</v>
      </c>
      <c r="G2544">
        <v>1.3376087434624793</v>
      </c>
      <c r="H2544">
        <v>4981</v>
      </c>
      <c r="I2544">
        <v>1.8337638346033991</v>
      </c>
      <c r="J2544">
        <v>1.3867906673750021</v>
      </c>
      <c r="K2544">
        <v>1239</v>
      </c>
      <c r="L2544">
        <v>-4.2875423096120358E-3</v>
      </c>
      <c r="M2544">
        <v>-0.23435899615287781</v>
      </c>
      <c r="N2544">
        <v>12488</v>
      </c>
      <c r="O2544">
        <v>4.3719727545976639E-2</v>
      </c>
      <c r="P2544">
        <v>-6.0318745672702789E-2</v>
      </c>
      <c r="Q2544">
        <v>-3.3779997378587723E-2</v>
      </c>
      <c r="R2544">
        <v>-4.2875423096120358E-3</v>
      </c>
      <c r="S2544">
        <v>2.5201413780450821E-2</v>
      </c>
      <c r="T2544">
        <v>5.1743660122156143E-2</v>
      </c>
      <c r="U2544" t="s">
        <v>18</v>
      </c>
      <c r="V2544" t="s">
        <v>84</v>
      </c>
      <c r="W2544">
        <v>87</v>
      </c>
    </row>
    <row r="2545" spans="1:23" x14ac:dyDescent="0.25">
      <c r="A2545" s="48" t="str">
        <f t="shared" si="39"/>
        <v>42233Greater Fresno Area2_24SmartAC-onlySingle</v>
      </c>
      <c r="B2545" t="s">
        <v>37</v>
      </c>
      <c r="C2545" s="35">
        <v>42233</v>
      </c>
      <c r="D2545">
        <v>24</v>
      </c>
      <c r="E2545" t="s">
        <v>109</v>
      </c>
      <c r="F2545">
        <v>1.8294762923368708</v>
      </c>
      <c r="G2545">
        <v>1.3376087434624793</v>
      </c>
      <c r="H2545">
        <v>4981</v>
      </c>
      <c r="I2545">
        <v>1.8337638346033991</v>
      </c>
      <c r="J2545">
        <v>1.3867906673750021</v>
      </c>
      <c r="K2545">
        <v>1239</v>
      </c>
      <c r="L2545">
        <v>-4.2875423096120358E-3</v>
      </c>
      <c r="M2545">
        <v>-0.23435899615287781</v>
      </c>
      <c r="N2545">
        <v>12488</v>
      </c>
      <c r="O2545">
        <v>4.3719727545976639E-2</v>
      </c>
      <c r="P2545">
        <v>-6.0318745672702789E-2</v>
      </c>
      <c r="Q2545">
        <v>-3.3779997378587723E-2</v>
      </c>
      <c r="R2545">
        <v>-4.2875423096120358E-3</v>
      </c>
      <c r="S2545">
        <v>2.5201413780450821E-2</v>
      </c>
      <c r="T2545">
        <v>5.1743660122156143E-2</v>
      </c>
      <c r="U2545" t="s">
        <v>102</v>
      </c>
      <c r="V2545" t="s">
        <v>84</v>
      </c>
      <c r="W2545">
        <v>87</v>
      </c>
    </row>
    <row r="2546" spans="1:23" x14ac:dyDescent="0.25">
      <c r="A2546" s="48" t="str">
        <f t="shared" si="39"/>
        <v>42180Greater Fresno Area3_1AllSingle</v>
      </c>
      <c r="B2546" t="s">
        <v>37</v>
      </c>
      <c r="C2546" s="35">
        <v>42180</v>
      </c>
      <c r="D2546">
        <v>1</v>
      </c>
      <c r="E2546" t="s">
        <v>110</v>
      </c>
      <c r="F2546">
        <v>1.2688113804828953</v>
      </c>
      <c r="G2546">
        <v>1.1247202311063302</v>
      </c>
      <c r="H2546">
        <v>9871</v>
      </c>
      <c r="I2546">
        <v>1.2951879999779907</v>
      </c>
      <c r="J2546">
        <v>1.0178420453513097</v>
      </c>
      <c r="K2546">
        <v>1231</v>
      </c>
      <c r="L2546">
        <v>-2.6376619935035706E-2</v>
      </c>
      <c r="M2546">
        <v>-2.0788447856903076</v>
      </c>
      <c r="N2546">
        <v>12369</v>
      </c>
      <c r="O2546">
        <v>3.1140759587287903E-2</v>
      </c>
      <c r="P2546">
        <v>-6.6286616027355194E-2</v>
      </c>
      <c r="Q2546">
        <v>-4.738355427980423E-2</v>
      </c>
      <c r="R2546">
        <v>-2.6376619935035706E-2</v>
      </c>
      <c r="S2546">
        <v>-5.3721778094768524E-3</v>
      </c>
      <c r="T2546">
        <v>1.3533377088606358E-2</v>
      </c>
      <c r="U2546" t="s">
        <v>18</v>
      </c>
      <c r="V2546" t="s">
        <v>84</v>
      </c>
      <c r="W2546">
        <v>82</v>
      </c>
    </row>
    <row r="2547" spans="1:23" x14ac:dyDescent="0.25">
      <c r="A2547" s="48" t="str">
        <f t="shared" si="39"/>
        <v>42180Greater Fresno Area3_1SmartAC-onlySingle</v>
      </c>
      <c r="B2547" t="s">
        <v>37</v>
      </c>
      <c r="C2547" s="35">
        <v>42180</v>
      </c>
      <c r="D2547">
        <v>1</v>
      </c>
      <c r="E2547" t="s">
        <v>110</v>
      </c>
      <c r="F2547">
        <v>1.2688113804828953</v>
      </c>
      <c r="G2547">
        <v>1.1247202311063302</v>
      </c>
      <c r="H2547">
        <v>9871</v>
      </c>
      <c r="I2547">
        <v>1.2951879999779907</v>
      </c>
      <c r="J2547">
        <v>1.0178420453513097</v>
      </c>
      <c r="K2547">
        <v>1231</v>
      </c>
      <c r="L2547">
        <v>-2.6376619935035706E-2</v>
      </c>
      <c r="M2547">
        <v>-2.0788447856903076</v>
      </c>
      <c r="N2547">
        <v>12369</v>
      </c>
      <c r="O2547">
        <v>3.1140759587287903E-2</v>
      </c>
      <c r="P2547">
        <v>-6.6286616027355194E-2</v>
      </c>
      <c r="Q2547">
        <v>-4.738355427980423E-2</v>
      </c>
      <c r="R2547">
        <v>-2.6376619935035706E-2</v>
      </c>
      <c r="S2547">
        <v>-5.3721778094768524E-3</v>
      </c>
      <c r="T2547">
        <v>1.3533377088606358E-2</v>
      </c>
      <c r="U2547" t="s">
        <v>102</v>
      </c>
      <c r="V2547" t="s">
        <v>84</v>
      </c>
      <c r="W2547">
        <v>82</v>
      </c>
    </row>
    <row r="2548" spans="1:23" x14ac:dyDescent="0.25">
      <c r="A2548" s="48" t="str">
        <f t="shared" si="39"/>
        <v>42180Greater Fresno Area3_2AllSingle</v>
      </c>
      <c r="B2548" t="s">
        <v>37</v>
      </c>
      <c r="C2548" s="35">
        <v>42180</v>
      </c>
      <c r="D2548">
        <v>2</v>
      </c>
      <c r="E2548" t="s">
        <v>110</v>
      </c>
      <c r="F2548">
        <v>1.063590881357948</v>
      </c>
      <c r="G2548">
        <v>0.99468040152710357</v>
      </c>
      <c r="H2548">
        <v>9871</v>
      </c>
      <c r="I2548">
        <v>1.0996703674796946</v>
      </c>
      <c r="J2548">
        <v>0.93689980875327816</v>
      </c>
      <c r="K2548">
        <v>1231</v>
      </c>
      <c r="L2548">
        <v>-3.6079484969377518E-2</v>
      </c>
      <c r="M2548">
        <v>-3.3922336101531982</v>
      </c>
      <c r="N2548">
        <v>12369</v>
      </c>
      <c r="O2548">
        <v>2.8518335893750191E-2</v>
      </c>
      <c r="P2548">
        <v>-7.2628587484359741E-2</v>
      </c>
      <c r="Q2548">
        <v>-5.5317383259534836E-2</v>
      </c>
      <c r="R2548">
        <v>-3.6079484969377518E-2</v>
      </c>
      <c r="S2548">
        <v>-1.6843866556882858E-2</v>
      </c>
      <c r="T2548">
        <v>4.6961431507952511E-4</v>
      </c>
      <c r="U2548" t="s">
        <v>18</v>
      </c>
      <c r="V2548" t="s">
        <v>84</v>
      </c>
      <c r="W2548">
        <v>80</v>
      </c>
    </row>
    <row r="2549" spans="1:23" x14ac:dyDescent="0.25">
      <c r="A2549" s="48" t="str">
        <f t="shared" si="39"/>
        <v>42180Greater Fresno Area3_2SmartAC-onlySingle</v>
      </c>
      <c r="B2549" t="s">
        <v>37</v>
      </c>
      <c r="C2549" s="35">
        <v>42180</v>
      </c>
      <c r="D2549">
        <v>2</v>
      </c>
      <c r="E2549" t="s">
        <v>110</v>
      </c>
      <c r="F2549">
        <v>1.063590881357948</v>
      </c>
      <c r="G2549">
        <v>0.99468040152710357</v>
      </c>
      <c r="H2549">
        <v>9871</v>
      </c>
      <c r="I2549">
        <v>1.0996703674796946</v>
      </c>
      <c r="J2549">
        <v>0.93689980875327816</v>
      </c>
      <c r="K2549">
        <v>1231</v>
      </c>
      <c r="L2549">
        <v>-3.6079484969377518E-2</v>
      </c>
      <c r="M2549">
        <v>-3.3922336101531982</v>
      </c>
      <c r="N2549">
        <v>12369</v>
      </c>
      <c r="O2549">
        <v>2.8518335893750191E-2</v>
      </c>
      <c r="P2549">
        <v>-7.2628587484359741E-2</v>
      </c>
      <c r="Q2549">
        <v>-5.5317383259534836E-2</v>
      </c>
      <c r="R2549">
        <v>-3.6079484969377518E-2</v>
      </c>
      <c r="S2549">
        <v>-1.6843866556882858E-2</v>
      </c>
      <c r="T2549">
        <v>4.6961431507952511E-4</v>
      </c>
      <c r="U2549" t="s">
        <v>102</v>
      </c>
      <c r="V2549" t="s">
        <v>84</v>
      </c>
      <c r="W2549">
        <v>80</v>
      </c>
    </row>
    <row r="2550" spans="1:23" x14ac:dyDescent="0.25">
      <c r="A2550" s="48" t="str">
        <f t="shared" si="39"/>
        <v>42180Greater Fresno Area3_3AllSingle</v>
      </c>
      <c r="B2550" t="s">
        <v>37</v>
      </c>
      <c r="C2550" s="35">
        <v>42180</v>
      </c>
      <c r="D2550">
        <v>3</v>
      </c>
      <c r="E2550" t="s">
        <v>110</v>
      </c>
      <c r="F2550">
        <v>0.92208494145953424</v>
      </c>
      <c r="G2550">
        <v>0.8807314816655657</v>
      </c>
      <c r="H2550">
        <v>9871</v>
      </c>
      <c r="I2550">
        <v>0.95186693858483407</v>
      </c>
      <c r="J2550">
        <v>0.8020356197435371</v>
      </c>
      <c r="K2550">
        <v>1231</v>
      </c>
      <c r="L2550">
        <v>-2.9781997203826904E-2</v>
      </c>
      <c r="M2550">
        <v>-3.2298538684844971</v>
      </c>
      <c r="N2550">
        <v>12369</v>
      </c>
      <c r="O2550">
        <v>2.451803907752037E-2</v>
      </c>
      <c r="P2550">
        <v>-6.1204314231872559E-2</v>
      </c>
      <c r="Q2550">
        <v>-4.6321377158164978E-2</v>
      </c>
      <c r="R2550">
        <v>-2.9781997203826904E-2</v>
      </c>
      <c r="S2550">
        <v>-1.3244579546153545E-2</v>
      </c>
      <c r="T2550">
        <v>1.6403216868638992E-3</v>
      </c>
      <c r="U2550" t="s">
        <v>18</v>
      </c>
      <c r="V2550" t="s">
        <v>84</v>
      </c>
      <c r="W2550">
        <v>78</v>
      </c>
    </row>
    <row r="2551" spans="1:23" x14ac:dyDescent="0.25">
      <c r="A2551" s="48" t="str">
        <f t="shared" si="39"/>
        <v>42180Greater Fresno Area3_3SmartAC-onlySingle</v>
      </c>
      <c r="B2551" t="s">
        <v>37</v>
      </c>
      <c r="C2551" s="35">
        <v>42180</v>
      </c>
      <c r="D2551">
        <v>3</v>
      </c>
      <c r="E2551" t="s">
        <v>110</v>
      </c>
      <c r="F2551">
        <v>0.92208494145953424</v>
      </c>
      <c r="G2551">
        <v>0.8807314816655657</v>
      </c>
      <c r="H2551">
        <v>9871</v>
      </c>
      <c r="I2551">
        <v>0.95186693858483407</v>
      </c>
      <c r="J2551">
        <v>0.8020356197435371</v>
      </c>
      <c r="K2551">
        <v>1231</v>
      </c>
      <c r="L2551">
        <v>-2.9781997203826904E-2</v>
      </c>
      <c r="M2551">
        <v>-3.2298538684844971</v>
      </c>
      <c r="N2551">
        <v>12369</v>
      </c>
      <c r="O2551">
        <v>2.451803907752037E-2</v>
      </c>
      <c r="P2551">
        <v>-6.1204314231872559E-2</v>
      </c>
      <c r="Q2551">
        <v>-4.6321377158164978E-2</v>
      </c>
      <c r="R2551">
        <v>-2.9781997203826904E-2</v>
      </c>
      <c r="S2551">
        <v>-1.3244579546153545E-2</v>
      </c>
      <c r="T2551">
        <v>1.6403216868638992E-3</v>
      </c>
      <c r="U2551" t="s">
        <v>102</v>
      </c>
      <c r="V2551" t="s">
        <v>84</v>
      </c>
      <c r="W2551">
        <v>78</v>
      </c>
    </row>
    <row r="2552" spans="1:23" x14ac:dyDescent="0.25">
      <c r="A2552" s="48" t="str">
        <f t="shared" si="39"/>
        <v>42180Greater Fresno Area3_4AllSingle</v>
      </c>
      <c r="B2552" t="s">
        <v>37</v>
      </c>
      <c r="C2552" s="35">
        <v>42180</v>
      </c>
      <c r="D2552">
        <v>4</v>
      </c>
      <c r="E2552" t="s">
        <v>110</v>
      </c>
      <c r="F2552">
        <v>0.83410212940508999</v>
      </c>
      <c r="G2552">
        <v>0.81106220085851799</v>
      </c>
      <c r="H2552">
        <v>9871</v>
      </c>
      <c r="I2552">
        <v>0.86641330622616597</v>
      </c>
      <c r="J2552">
        <v>0.75353630172536834</v>
      </c>
      <c r="K2552">
        <v>1231</v>
      </c>
      <c r="L2552">
        <v>-3.2311175018548965E-2</v>
      </c>
      <c r="M2552">
        <v>-3.8737673759460449</v>
      </c>
      <c r="N2552">
        <v>12369</v>
      </c>
      <c r="O2552">
        <v>2.2976219654083252E-2</v>
      </c>
      <c r="P2552">
        <v>-6.1757497489452362E-2</v>
      </c>
      <c r="Q2552">
        <v>-4.7810472548007965E-2</v>
      </c>
      <c r="R2552">
        <v>-3.2311175018548965E-2</v>
      </c>
      <c r="S2552">
        <v>-1.6813714057207108E-2</v>
      </c>
      <c r="T2552">
        <v>-2.8648518491536379E-3</v>
      </c>
      <c r="U2552" t="s">
        <v>18</v>
      </c>
      <c r="V2552" t="s">
        <v>84</v>
      </c>
      <c r="W2552">
        <v>77</v>
      </c>
    </row>
    <row r="2553" spans="1:23" x14ac:dyDescent="0.25">
      <c r="A2553" s="48" t="str">
        <f t="shared" si="39"/>
        <v>42180Greater Fresno Area3_4SmartAC-onlySingle</v>
      </c>
      <c r="B2553" t="s">
        <v>37</v>
      </c>
      <c r="C2553" s="35">
        <v>42180</v>
      </c>
      <c r="D2553">
        <v>4</v>
      </c>
      <c r="E2553" t="s">
        <v>110</v>
      </c>
      <c r="F2553">
        <v>0.83410212940508999</v>
      </c>
      <c r="G2553">
        <v>0.81106220085851799</v>
      </c>
      <c r="H2553">
        <v>9871</v>
      </c>
      <c r="I2553">
        <v>0.86641330622616597</v>
      </c>
      <c r="J2553">
        <v>0.75353630172536834</v>
      </c>
      <c r="K2553">
        <v>1231</v>
      </c>
      <c r="L2553">
        <v>-3.2311175018548965E-2</v>
      </c>
      <c r="M2553">
        <v>-3.8737673759460449</v>
      </c>
      <c r="N2553">
        <v>12369</v>
      </c>
      <c r="O2553">
        <v>2.2976219654083252E-2</v>
      </c>
      <c r="P2553">
        <v>-6.1757497489452362E-2</v>
      </c>
      <c r="Q2553">
        <v>-4.7810472548007965E-2</v>
      </c>
      <c r="R2553">
        <v>-3.2311175018548965E-2</v>
      </c>
      <c r="S2553">
        <v>-1.6813714057207108E-2</v>
      </c>
      <c r="T2553">
        <v>-2.8648518491536379E-3</v>
      </c>
      <c r="U2553" t="s">
        <v>102</v>
      </c>
      <c r="V2553" t="s">
        <v>84</v>
      </c>
      <c r="W2553">
        <v>77</v>
      </c>
    </row>
    <row r="2554" spans="1:23" x14ac:dyDescent="0.25">
      <c r="A2554" s="48" t="str">
        <f t="shared" si="39"/>
        <v>42180Greater Fresno Area3_5AllSingle</v>
      </c>
      <c r="B2554" t="s">
        <v>37</v>
      </c>
      <c r="C2554" s="35">
        <v>42180</v>
      </c>
      <c r="D2554">
        <v>5</v>
      </c>
      <c r="E2554" t="s">
        <v>110</v>
      </c>
      <c r="F2554">
        <v>0.79985528278023954</v>
      </c>
      <c r="G2554">
        <v>0.76459304857182664</v>
      </c>
      <c r="H2554">
        <v>9871</v>
      </c>
      <c r="I2554">
        <v>0.81425885682306487</v>
      </c>
      <c r="J2554">
        <v>0.69864538176586932</v>
      </c>
      <c r="K2554">
        <v>1231</v>
      </c>
      <c r="L2554">
        <v>-1.4403574168682098E-2</v>
      </c>
      <c r="M2554">
        <v>-1.8007725477218628</v>
      </c>
      <c r="N2554">
        <v>12369</v>
      </c>
      <c r="O2554">
        <v>2.1347962319850922E-2</v>
      </c>
      <c r="P2554">
        <v>-4.1763123124837875E-2</v>
      </c>
      <c r="Q2554">
        <v>-2.8804482892155647E-2</v>
      </c>
      <c r="R2554">
        <v>-1.4403574168682098E-2</v>
      </c>
      <c r="S2554">
        <v>-4.3735840336012188E-6</v>
      </c>
      <c r="T2554">
        <v>1.2955974787473679E-2</v>
      </c>
      <c r="U2554" t="s">
        <v>18</v>
      </c>
      <c r="V2554" t="s">
        <v>84</v>
      </c>
      <c r="W2554">
        <v>76</v>
      </c>
    </row>
    <row r="2555" spans="1:23" x14ac:dyDescent="0.25">
      <c r="A2555" s="48" t="str">
        <f t="shared" si="39"/>
        <v>42180Greater Fresno Area3_5SmartAC-onlySingle</v>
      </c>
      <c r="B2555" t="s">
        <v>37</v>
      </c>
      <c r="C2555" s="35">
        <v>42180</v>
      </c>
      <c r="D2555">
        <v>5</v>
      </c>
      <c r="E2555" t="s">
        <v>110</v>
      </c>
      <c r="F2555">
        <v>0.79985528278023954</v>
      </c>
      <c r="G2555">
        <v>0.76459304857182664</v>
      </c>
      <c r="H2555">
        <v>9871</v>
      </c>
      <c r="I2555">
        <v>0.81425885682306487</v>
      </c>
      <c r="J2555">
        <v>0.69864538176586932</v>
      </c>
      <c r="K2555">
        <v>1231</v>
      </c>
      <c r="L2555">
        <v>-1.4403574168682098E-2</v>
      </c>
      <c r="M2555">
        <v>-1.8007725477218628</v>
      </c>
      <c r="N2555">
        <v>12369</v>
      </c>
      <c r="O2555">
        <v>2.1347962319850922E-2</v>
      </c>
      <c r="P2555">
        <v>-4.1763123124837875E-2</v>
      </c>
      <c r="Q2555">
        <v>-2.8804482892155647E-2</v>
      </c>
      <c r="R2555">
        <v>-1.4403574168682098E-2</v>
      </c>
      <c r="S2555">
        <v>-4.3735840336012188E-6</v>
      </c>
      <c r="T2555">
        <v>1.2955974787473679E-2</v>
      </c>
      <c r="U2555" t="s">
        <v>102</v>
      </c>
      <c r="V2555" t="s">
        <v>84</v>
      </c>
      <c r="W2555">
        <v>76</v>
      </c>
    </row>
    <row r="2556" spans="1:23" x14ac:dyDescent="0.25">
      <c r="A2556" s="48" t="str">
        <f t="shared" si="39"/>
        <v>42180Greater Fresno Area3_6AllSingle</v>
      </c>
      <c r="B2556" t="s">
        <v>37</v>
      </c>
      <c r="C2556" s="35">
        <v>42180</v>
      </c>
      <c r="D2556">
        <v>6</v>
      </c>
      <c r="E2556" t="s">
        <v>110</v>
      </c>
      <c r="F2556">
        <v>0.79487791142612008</v>
      </c>
      <c r="G2556">
        <v>0.77459145239619942</v>
      </c>
      <c r="H2556">
        <v>9871</v>
      </c>
      <c r="I2556">
        <v>0.81252963250292531</v>
      </c>
      <c r="J2556">
        <v>0.70020927677792533</v>
      </c>
      <c r="K2556">
        <v>1231</v>
      </c>
      <c r="L2556">
        <v>-1.7651721835136414E-2</v>
      </c>
      <c r="M2556">
        <v>-2.2206833362579346</v>
      </c>
      <c r="N2556">
        <v>12369</v>
      </c>
      <c r="O2556">
        <v>2.1425958722829819E-2</v>
      </c>
      <c r="P2556">
        <v>-4.5111231505870819E-2</v>
      </c>
      <c r="Q2556">
        <v>-3.2105244696140289E-2</v>
      </c>
      <c r="R2556">
        <v>-1.7651721835136414E-2</v>
      </c>
      <c r="S2556">
        <v>-3.1999126076698303E-3</v>
      </c>
      <c r="T2556">
        <v>9.8077869042754173E-3</v>
      </c>
      <c r="U2556" t="s">
        <v>18</v>
      </c>
      <c r="V2556" t="s">
        <v>84</v>
      </c>
      <c r="W2556">
        <v>75</v>
      </c>
    </row>
    <row r="2557" spans="1:23" x14ac:dyDescent="0.25">
      <c r="A2557" s="48" t="str">
        <f t="shared" si="39"/>
        <v>42180Greater Fresno Area3_6SmartAC-onlySingle</v>
      </c>
      <c r="B2557" t="s">
        <v>37</v>
      </c>
      <c r="C2557" s="35">
        <v>42180</v>
      </c>
      <c r="D2557">
        <v>6</v>
      </c>
      <c r="E2557" t="s">
        <v>110</v>
      </c>
      <c r="F2557">
        <v>0.79487791142612008</v>
      </c>
      <c r="G2557">
        <v>0.77459145239619942</v>
      </c>
      <c r="H2557">
        <v>9871</v>
      </c>
      <c r="I2557">
        <v>0.81252963250292531</v>
      </c>
      <c r="J2557">
        <v>0.70020927677792533</v>
      </c>
      <c r="K2557">
        <v>1231</v>
      </c>
      <c r="L2557">
        <v>-1.7651721835136414E-2</v>
      </c>
      <c r="M2557">
        <v>-2.2206833362579346</v>
      </c>
      <c r="N2557">
        <v>12369</v>
      </c>
      <c r="O2557">
        <v>2.1425958722829819E-2</v>
      </c>
      <c r="P2557">
        <v>-4.5111231505870819E-2</v>
      </c>
      <c r="Q2557">
        <v>-3.2105244696140289E-2</v>
      </c>
      <c r="R2557">
        <v>-1.7651721835136414E-2</v>
      </c>
      <c r="S2557">
        <v>-3.1999126076698303E-3</v>
      </c>
      <c r="T2557">
        <v>9.8077869042754173E-3</v>
      </c>
      <c r="U2557" t="s">
        <v>102</v>
      </c>
      <c r="V2557" t="s">
        <v>84</v>
      </c>
      <c r="W2557">
        <v>75</v>
      </c>
    </row>
    <row r="2558" spans="1:23" x14ac:dyDescent="0.25">
      <c r="A2558" s="48" t="str">
        <f t="shared" si="39"/>
        <v>42180Greater Fresno Area3_7AllSingle</v>
      </c>
      <c r="B2558" t="s">
        <v>37</v>
      </c>
      <c r="C2558" s="35">
        <v>42180</v>
      </c>
      <c r="D2558">
        <v>7</v>
      </c>
      <c r="E2558" t="s">
        <v>110</v>
      </c>
      <c r="F2558">
        <v>0.82275219550276035</v>
      </c>
      <c r="G2558">
        <v>0.8151602334080561</v>
      </c>
      <c r="H2558">
        <v>9871</v>
      </c>
      <c r="I2558">
        <v>0.85104269400501242</v>
      </c>
      <c r="J2558">
        <v>0.76498995644116496</v>
      </c>
      <c r="K2558">
        <v>1231</v>
      </c>
      <c r="L2558">
        <v>-2.8290499001741409E-2</v>
      </c>
      <c r="M2558">
        <v>-3.4385199546813965</v>
      </c>
      <c r="N2558">
        <v>12369</v>
      </c>
      <c r="O2558">
        <v>2.329615131020546E-2</v>
      </c>
      <c r="P2558">
        <v>-5.8146845549345016E-2</v>
      </c>
      <c r="Q2558">
        <v>-4.4005617499351501E-2</v>
      </c>
      <c r="R2558">
        <v>-2.8290499001741409E-2</v>
      </c>
      <c r="S2558">
        <v>-1.2577245011925697E-2</v>
      </c>
      <c r="T2558">
        <v>1.5658484771847725E-3</v>
      </c>
      <c r="U2558" t="s">
        <v>18</v>
      </c>
      <c r="V2558" t="s">
        <v>84</v>
      </c>
      <c r="W2558">
        <v>78</v>
      </c>
    </row>
    <row r="2559" spans="1:23" x14ac:dyDescent="0.25">
      <c r="A2559" s="48" t="str">
        <f t="shared" si="39"/>
        <v>42180Greater Fresno Area3_7SmartAC-onlySingle</v>
      </c>
      <c r="B2559" t="s">
        <v>37</v>
      </c>
      <c r="C2559" s="35">
        <v>42180</v>
      </c>
      <c r="D2559">
        <v>7</v>
      </c>
      <c r="E2559" t="s">
        <v>110</v>
      </c>
      <c r="F2559">
        <v>0.82275219550276035</v>
      </c>
      <c r="G2559">
        <v>0.8151602334080561</v>
      </c>
      <c r="H2559">
        <v>9871</v>
      </c>
      <c r="I2559">
        <v>0.85104269400501242</v>
      </c>
      <c r="J2559">
        <v>0.76498995644116496</v>
      </c>
      <c r="K2559">
        <v>1231</v>
      </c>
      <c r="L2559">
        <v>-2.8290499001741409E-2</v>
      </c>
      <c r="M2559">
        <v>-3.4385199546813965</v>
      </c>
      <c r="N2559">
        <v>12369</v>
      </c>
      <c r="O2559">
        <v>2.329615131020546E-2</v>
      </c>
      <c r="P2559">
        <v>-5.8146845549345016E-2</v>
      </c>
      <c r="Q2559">
        <v>-4.4005617499351501E-2</v>
      </c>
      <c r="R2559">
        <v>-2.8290499001741409E-2</v>
      </c>
      <c r="S2559">
        <v>-1.2577245011925697E-2</v>
      </c>
      <c r="T2559">
        <v>1.5658484771847725E-3</v>
      </c>
      <c r="U2559" t="s">
        <v>102</v>
      </c>
      <c r="V2559" t="s">
        <v>84</v>
      </c>
      <c r="W2559">
        <v>78</v>
      </c>
    </row>
    <row r="2560" spans="1:23" x14ac:dyDescent="0.25">
      <c r="A2560" s="48" t="str">
        <f t="shared" si="39"/>
        <v>42180Greater Fresno Area3_8AllSingle</v>
      </c>
      <c r="B2560" t="s">
        <v>37</v>
      </c>
      <c r="C2560" s="35">
        <v>42180</v>
      </c>
      <c r="D2560">
        <v>8</v>
      </c>
      <c r="E2560" t="s">
        <v>110</v>
      </c>
      <c r="F2560">
        <v>0.85934873148434754</v>
      </c>
      <c r="G2560">
        <v>0.88727067840679519</v>
      </c>
      <c r="H2560">
        <v>9871</v>
      </c>
      <c r="I2560">
        <v>0.88245942862364823</v>
      </c>
      <c r="J2560">
        <v>0.87302710883925971</v>
      </c>
      <c r="K2560">
        <v>1231</v>
      </c>
      <c r="L2560">
        <v>-2.3110697045922279E-2</v>
      </c>
      <c r="M2560">
        <v>-2.6893270015716553</v>
      </c>
      <c r="N2560">
        <v>12369</v>
      </c>
      <c r="O2560">
        <v>2.6436829939484596E-2</v>
      </c>
      <c r="P2560">
        <v>-5.6992139667272568E-2</v>
      </c>
      <c r="Q2560">
        <v>-4.0944453328847885E-2</v>
      </c>
      <c r="R2560">
        <v>-2.3110697045922279E-2</v>
      </c>
      <c r="S2560">
        <v>-5.279055330902338E-3</v>
      </c>
      <c r="T2560">
        <v>1.0770744644105434E-2</v>
      </c>
      <c r="U2560" t="s">
        <v>18</v>
      </c>
      <c r="V2560" t="s">
        <v>84</v>
      </c>
      <c r="W2560">
        <v>82</v>
      </c>
    </row>
    <row r="2561" spans="1:23" x14ac:dyDescent="0.25">
      <c r="A2561" s="48" t="str">
        <f t="shared" si="39"/>
        <v>42180Greater Fresno Area3_8SmartAC-onlySingle</v>
      </c>
      <c r="B2561" t="s">
        <v>37</v>
      </c>
      <c r="C2561" s="35">
        <v>42180</v>
      </c>
      <c r="D2561">
        <v>8</v>
      </c>
      <c r="E2561" t="s">
        <v>110</v>
      </c>
      <c r="F2561">
        <v>0.85934873148434754</v>
      </c>
      <c r="G2561">
        <v>0.88727067840679519</v>
      </c>
      <c r="H2561">
        <v>9871</v>
      </c>
      <c r="I2561">
        <v>0.88245942862364823</v>
      </c>
      <c r="J2561">
        <v>0.87302710883925971</v>
      </c>
      <c r="K2561">
        <v>1231</v>
      </c>
      <c r="L2561">
        <v>-2.3110697045922279E-2</v>
      </c>
      <c r="M2561">
        <v>-2.6893270015716553</v>
      </c>
      <c r="N2561">
        <v>12369</v>
      </c>
      <c r="O2561">
        <v>2.6436829939484596E-2</v>
      </c>
      <c r="P2561">
        <v>-5.6992139667272568E-2</v>
      </c>
      <c r="Q2561">
        <v>-4.0944453328847885E-2</v>
      </c>
      <c r="R2561">
        <v>-2.3110697045922279E-2</v>
      </c>
      <c r="S2561">
        <v>-5.279055330902338E-3</v>
      </c>
      <c r="T2561">
        <v>1.0770744644105434E-2</v>
      </c>
      <c r="U2561" t="s">
        <v>102</v>
      </c>
      <c r="V2561" t="s">
        <v>84</v>
      </c>
      <c r="W2561">
        <v>82</v>
      </c>
    </row>
    <row r="2562" spans="1:23" x14ac:dyDescent="0.25">
      <c r="A2562" s="48" t="str">
        <f t="shared" ref="A2562:A2625" si="40">CONCATENATE(C2562,B2562,E2562,"_",D2562,U2562,V2562)</f>
        <v>42180Greater Fresno Area3_9AllSingle</v>
      </c>
      <c r="B2562" t="s">
        <v>37</v>
      </c>
      <c r="C2562" s="35">
        <v>42180</v>
      </c>
      <c r="D2562">
        <v>9</v>
      </c>
      <c r="E2562" t="s">
        <v>110</v>
      </c>
      <c r="F2562">
        <v>0.87659930726192692</v>
      </c>
      <c r="G2562">
        <v>1.0692229885392261</v>
      </c>
      <c r="H2562">
        <v>9871</v>
      </c>
      <c r="I2562">
        <v>0.85210334698785306</v>
      </c>
      <c r="J2562">
        <v>0.9939307016593909</v>
      </c>
      <c r="K2562">
        <v>1231</v>
      </c>
      <c r="L2562">
        <v>2.4495961144566536E-2</v>
      </c>
      <c r="M2562">
        <v>2.7944307327270508</v>
      </c>
      <c r="N2562">
        <v>12369</v>
      </c>
      <c r="O2562">
        <v>3.0304037034511566E-2</v>
      </c>
      <c r="P2562">
        <v>-1.4341692440211773E-2</v>
      </c>
      <c r="Q2562">
        <v>4.0534636937081814E-3</v>
      </c>
      <c r="R2562">
        <v>2.4495961144566536E-2</v>
      </c>
      <c r="S2562">
        <v>4.4936034828424454E-2</v>
      </c>
      <c r="T2562">
        <v>6.3333615660667419E-2</v>
      </c>
      <c r="U2562" t="s">
        <v>18</v>
      </c>
      <c r="V2562" t="s">
        <v>84</v>
      </c>
      <c r="W2562">
        <v>86</v>
      </c>
    </row>
    <row r="2563" spans="1:23" x14ac:dyDescent="0.25">
      <c r="A2563" s="48" t="str">
        <f t="shared" si="40"/>
        <v>42180Greater Fresno Area3_9SmartAC-onlySingle</v>
      </c>
      <c r="B2563" t="s">
        <v>37</v>
      </c>
      <c r="C2563" s="35">
        <v>42180</v>
      </c>
      <c r="D2563">
        <v>9</v>
      </c>
      <c r="E2563" t="s">
        <v>110</v>
      </c>
      <c r="F2563">
        <v>0.87659930726192692</v>
      </c>
      <c r="G2563">
        <v>1.0692229885392261</v>
      </c>
      <c r="H2563">
        <v>9871</v>
      </c>
      <c r="I2563">
        <v>0.85210334698785306</v>
      </c>
      <c r="J2563">
        <v>0.9939307016593909</v>
      </c>
      <c r="K2563">
        <v>1231</v>
      </c>
      <c r="L2563">
        <v>2.4495961144566536E-2</v>
      </c>
      <c r="M2563">
        <v>2.7944307327270508</v>
      </c>
      <c r="N2563">
        <v>12369</v>
      </c>
      <c r="O2563">
        <v>3.0304037034511566E-2</v>
      </c>
      <c r="P2563">
        <v>-1.4341692440211773E-2</v>
      </c>
      <c r="Q2563">
        <v>4.0534636937081814E-3</v>
      </c>
      <c r="R2563">
        <v>2.4495961144566536E-2</v>
      </c>
      <c r="S2563">
        <v>4.4936034828424454E-2</v>
      </c>
      <c r="T2563">
        <v>6.3333615660667419E-2</v>
      </c>
      <c r="U2563" t="s">
        <v>102</v>
      </c>
      <c r="V2563" t="s">
        <v>84</v>
      </c>
      <c r="W2563">
        <v>86</v>
      </c>
    </row>
    <row r="2564" spans="1:23" x14ac:dyDescent="0.25">
      <c r="A2564" s="48" t="str">
        <f t="shared" si="40"/>
        <v>42180Greater Fresno Area3_10AllSingle</v>
      </c>
      <c r="B2564" t="s">
        <v>37</v>
      </c>
      <c r="C2564" s="35">
        <v>42180</v>
      </c>
      <c r="D2564">
        <v>10</v>
      </c>
      <c r="E2564" t="s">
        <v>110</v>
      </c>
      <c r="F2564">
        <v>0.97128184413837371</v>
      </c>
      <c r="G2564">
        <v>1.291978564352815</v>
      </c>
      <c r="H2564">
        <v>9871</v>
      </c>
      <c r="I2564">
        <v>0.93919322444106834</v>
      </c>
      <c r="J2564">
        <v>1.2612943472133769</v>
      </c>
      <c r="K2564">
        <v>1231</v>
      </c>
      <c r="L2564">
        <v>3.2088618725538254E-2</v>
      </c>
      <c r="M2564">
        <v>3.3037393093109131</v>
      </c>
      <c r="N2564">
        <v>12369</v>
      </c>
      <c r="O2564">
        <v>3.8228739053010941E-2</v>
      </c>
      <c r="P2564">
        <v>-1.690533384680748E-2</v>
      </c>
      <c r="Q2564">
        <v>6.3002761453390121E-3</v>
      </c>
      <c r="R2564">
        <v>3.2088618725538254E-2</v>
      </c>
      <c r="S2564">
        <v>5.7873904705047607E-2</v>
      </c>
      <c r="T2564">
        <v>8.1082567572593689E-2</v>
      </c>
      <c r="U2564" t="s">
        <v>18</v>
      </c>
      <c r="V2564" t="s">
        <v>84</v>
      </c>
      <c r="W2564">
        <v>90</v>
      </c>
    </row>
    <row r="2565" spans="1:23" x14ac:dyDescent="0.25">
      <c r="A2565" s="48" t="str">
        <f t="shared" si="40"/>
        <v>42180Greater Fresno Area3_10SmartAC-onlySingle</v>
      </c>
      <c r="B2565" t="s">
        <v>37</v>
      </c>
      <c r="C2565" s="35">
        <v>42180</v>
      </c>
      <c r="D2565">
        <v>10</v>
      </c>
      <c r="E2565" t="s">
        <v>110</v>
      </c>
      <c r="F2565">
        <v>0.97128184413837371</v>
      </c>
      <c r="G2565">
        <v>1.291978564352815</v>
      </c>
      <c r="H2565">
        <v>9871</v>
      </c>
      <c r="I2565">
        <v>0.93919322444106834</v>
      </c>
      <c r="J2565">
        <v>1.2612943472133769</v>
      </c>
      <c r="K2565">
        <v>1231</v>
      </c>
      <c r="L2565">
        <v>3.2088618725538254E-2</v>
      </c>
      <c r="M2565">
        <v>3.3037393093109131</v>
      </c>
      <c r="N2565">
        <v>12369</v>
      </c>
      <c r="O2565">
        <v>3.8228739053010941E-2</v>
      </c>
      <c r="P2565">
        <v>-1.690533384680748E-2</v>
      </c>
      <c r="Q2565">
        <v>6.3002761453390121E-3</v>
      </c>
      <c r="R2565">
        <v>3.2088618725538254E-2</v>
      </c>
      <c r="S2565">
        <v>5.7873904705047607E-2</v>
      </c>
      <c r="T2565">
        <v>8.1082567572593689E-2</v>
      </c>
      <c r="U2565" t="s">
        <v>102</v>
      </c>
      <c r="V2565" t="s">
        <v>84</v>
      </c>
      <c r="W2565">
        <v>90</v>
      </c>
    </row>
    <row r="2566" spans="1:23" x14ac:dyDescent="0.25">
      <c r="A2566" s="48" t="str">
        <f t="shared" si="40"/>
        <v>42180Greater Fresno Area3_11AllSingle</v>
      </c>
      <c r="B2566" t="s">
        <v>37</v>
      </c>
      <c r="C2566" s="35">
        <v>42180</v>
      </c>
      <c r="D2566">
        <v>11</v>
      </c>
      <c r="E2566" t="s">
        <v>110</v>
      </c>
      <c r="F2566">
        <v>1.147992745789699</v>
      </c>
      <c r="G2566">
        <v>1.5621648048634984</v>
      </c>
      <c r="H2566">
        <v>9871</v>
      </c>
      <c r="I2566">
        <v>1.1031114281801044</v>
      </c>
      <c r="J2566">
        <v>1.5331803569871791</v>
      </c>
      <c r="K2566">
        <v>1231</v>
      </c>
      <c r="L2566">
        <v>4.4881317764520645E-2</v>
      </c>
      <c r="M2566">
        <v>3.9095470905303955</v>
      </c>
      <c r="N2566">
        <v>12369</v>
      </c>
      <c r="O2566">
        <v>4.6440970152616501E-2</v>
      </c>
      <c r="P2566">
        <v>-1.4637429267168045E-2</v>
      </c>
      <c r="Q2566">
        <v>1.3553167693316936E-2</v>
      </c>
      <c r="R2566">
        <v>4.4881317764520645E-2</v>
      </c>
      <c r="S2566">
        <v>7.6205752789974213E-2</v>
      </c>
      <c r="T2566">
        <v>0.10440006852149963</v>
      </c>
      <c r="U2566" t="s">
        <v>18</v>
      </c>
      <c r="V2566" t="s">
        <v>84</v>
      </c>
      <c r="W2566">
        <v>94</v>
      </c>
    </row>
    <row r="2567" spans="1:23" x14ac:dyDescent="0.25">
      <c r="A2567" s="48" t="str">
        <f t="shared" si="40"/>
        <v>42180Greater Fresno Area3_11SmartAC-onlySingle</v>
      </c>
      <c r="B2567" t="s">
        <v>37</v>
      </c>
      <c r="C2567" s="35">
        <v>42180</v>
      </c>
      <c r="D2567">
        <v>11</v>
      </c>
      <c r="E2567" t="s">
        <v>110</v>
      </c>
      <c r="F2567">
        <v>1.147992745789699</v>
      </c>
      <c r="G2567">
        <v>1.5621648048634984</v>
      </c>
      <c r="H2567">
        <v>9871</v>
      </c>
      <c r="I2567">
        <v>1.1031114281801044</v>
      </c>
      <c r="J2567">
        <v>1.5331803569871791</v>
      </c>
      <c r="K2567">
        <v>1231</v>
      </c>
      <c r="L2567">
        <v>4.4881317764520645E-2</v>
      </c>
      <c r="M2567">
        <v>3.9095470905303955</v>
      </c>
      <c r="N2567">
        <v>12369</v>
      </c>
      <c r="O2567">
        <v>4.6440970152616501E-2</v>
      </c>
      <c r="P2567">
        <v>-1.4637429267168045E-2</v>
      </c>
      <c r="Q2567">
        <v>1.3553167693316936E-2</v>
      </c>
      <c r="R2567">
        <v>4.4881317764520645E-2</v>
      </c>
      <c r="S2567">
        <v>7.6205752789974213E-2</v>
      </c>
      <c r="T2567">
        <v>0.10440006852149963</v>
      </c>
      <c r="U2567" t="s">
        <v>102</v>
      </c>
      <c r="V2567" t="s">
        <v>84</v>
      </c>
      <c r="W2567">
        <v>94</v>
      </c>
    </row>
    <row r="2568" spans="1:23" x14ac:dyDescent="0.25">
      <c r="A2568" s="48" t="str">
        <f t="shared" si="40"/>
        <v>42180Greater Fresno Area3_12AllSingle</v>
      </c>
      <c r="B2568" t="s">
        <v>37</v>
      </c>
      <c r="C2568" s="35">
        <v>42180</v>
      </c>
      <c r="D2568">
        <v>12</v>
      </c>
      <c r="E2568" t="s">
        <v>110</v>
      </c>
      <c r="F2568">
        <v>1.4353377178820561</v>
      </c>
      <c r="G2568">
        <v>1.7926677580034693</v>
      </c>
      <c r="H2568">
        <v>9871</v>
      </c>
      <c r="I2568">
        <v>1.4157679177015596</v>
      </c>
      <c r="J2568">
        <v>1.8129277498906744</v>
      </c>
      <c r="K2568">
        <v>1231</v>
      </c>
      <c r="L2568">
        <v>1.9569799304008484E-2</v>
      </c>
      <c r="M2568">
        <v>1.3634282350540161</v>
      </c>
      <c r="N2568">
        <v>12369</v>
      </c>
      <c r="O2568">
        <v>5.4731294512748718E-2</v>
      </c>
      <c r="P2568">
        <v>-5.0573829561471939E-2</v>
      </c>
      <c r="Q2568">
        <v>-1.7350837588310242E-2</v>
      </c>
      <c r="R2568">
        <v>1.9569799304008484E-2</v>
      </c>
      <c r="S2568">
        <v>5.6486058980226517E-2</v>
      </c>
      <c r="T2568">
        <v>8.9713424444198608E-2</v>
      </c>
      <c r="U2568" t="s">
        <v>18</v>
      </c>
      <c r="V2568" t="s">
        <v>84</v>
      </c>
      <c r="W2568">
        <v>98</v>
      </c>
    </row>
    <row r="2569" spans="1:23" x14ac:dyDescent="0.25">
      <c r="A2569" s="48" t="str">
        <f t="shared" si="40"/>
        <v>42180Greater Fresno Area3_12SmartAC-onlySingle</v>
      </c>
      <c r="B2569" t="s">
        <v>37</v>
      </c>
      <c r="C2569" s="35">
        <v>42180</v>
      </c>
      <c r="D2569">
        <v>12</v>
      </c>
      <c r="E2569" t="s">
        <v>110</v>
      </c>
      <c r="F2569">
        <v>1.4353377178820561</v>
      </c>
      <c r="G2569">
        <v>1.7926677580034693</v>
      </c>
      <c r="H2569">
        <v>9871</v>
      </c>
      <c r="I2569">
        <v>1.4157679177015596</v>
      </c>
      <c r="J2569">
        <v>1.8129277498906744</v>
      </c>
      <c r="K2569">
        <v>1231</v>
      </c>
      <c r="L2569">
        <v>1.9569799304008484E-2</v>
      </c>
      <c r="M2569">
        <v>1.3634282350540161</v>
      </c>
      <c r="N2569">
        <v>12369</v>
      </c>
      <c r="O2569">
        <v>5.4731294512748718E-2</v>
      </c>
      <c r="P2569">
        <v>-5.0573829561471939E-2</v>
      </c>
      <c r="Q2569">
        <v>-1.7350837588310242E-2</v>
      </c>
      <c r="R2569">
        <v>1.9569799304008484E-2</v>
      </c>
      <c r="S2569">
        <v>5.6486058980226517E-2</v>
      </c>
      <c r="T2569">
        <v>8.9713424444198608E-2</v>
      </c>
      <c r="U2569" t="s">
        <v>102</v>
      </c>
      <c r="V2569" t="s">
        <v>84</v>
      </c>
      <c r="W2569">
        <v>98</v>
      </c>
    </row>
    <row r="2570" spans="1:23" x14ac:dyDescent="0.25">
      <c r="A2570" s="48" t="str">
        <f t="shared" si="40"/>
        <v>42180Greater Fresno Area3_13AllSingle</v>
      </c>
      <c r="B2570" t="s">
        <v>37</v>
      </c>
      <c r="C2570" s="35">
        <v>42180</v>
      </c>
      <c r="D2570">
        <v>13</v>
      </c>
      <c r="E2570" t="s">
        <v>110</v>
      </c>
      <c r="F2570">
        <v>1.8210380739785097</v>
      </c>
      <c r="G2570">
        <v>1.9992412362100995</v>
      </c>
      <c r="H2570">
        <v>9871</v>
      </c>
      <c r="I2570">
        <v>1.8096342848143159</v>
      </c>
      <c r="J2570">
        <v>1.9833504969163813</v>
      </c>
      <c r="K2570">
        <v>1231</v>
      </c>
      <c r="L2570">
        <v>1.1403788812458515E-2</v>
      </c>
      <c r="M2570">
        <v>0.62622463703155518</v>
      </c>
      <c r="N2570">
        <v>12369</v>
      </c>
      <c r="O2570">
        <v>6.0003627091646194E-2</v>
      </c>
      <c r="P2570">
        <v>-6.5496861934661865E-2</v>
      </c>
      <c r="Q2570">
        <v>-2.9073458164930344E-2</v>
      </c>
      <c r="R2570">
        <v>1.1403788812458515E-2</v>
      </c>
      <c r="S2570">
        <v>5.1876235753297806E-2</v>
      </c>
      <c r="T2570">
        <v>8.8304437696933746E-2</v>
      </c>
      <c r="U2570" t="s">
        <v>18</v>
      </c>
      <c r="V2570" t="s">
        <v>84</v>
      </c>
      <c r="W2570">
        <v>101</v>
      </c>
    </row>
    <row r="2571" spans="1:23" x14ac:dyDescent="0.25">
      <c r="A2571" s="48" t="str">
        <f t="shared" si="40"/>
        <v>42180Greater Fresno Area3_13SmartAC-onlySingle</v>
      </c>
      <c r="B2571" t="s">
        <v>37</v>
      </c>
      <c r="C2571" s="35">
        <v>42180</v>
      </c>
      <c r="D2571">
        <v>13</v>
      </c>
      <c r="E2571" t="s">
        <v>110</v>
      </c>
      <c r="F2571">
        <v>1.8210380739785097</v>
      </c>
      <c r="G2571">
        <v>1.9992412362100995</v>
      </c>
      <c r="H2571">
        <v>9871</v>
      </c>
      <c r="I2571">
        <v>1.8096342848143159</v>
      </c>
      <c r="J2571">
        <v>1.9833504969163813</v>
      </c>
      <c r="K2571">
        <v>1231</v>
      </c>
      <c r="L2571">
        <v>1.1403788812458515E-2</v>
      </c>
      <c r="M2571">
        <v>0.62622463703155518</v>
      </c>
      <c r="N2571">
        <v>12369</v>
      </c>
      <c r="O2571">
        <v>6.0003627091646194E-2</v>
      </c>
      <c r="P2571">
        <v>-6.5496861934661865E-2</v>
      </c>
      <c r="Q2571">
        <v>-2.9073458164930344E-2</v>
      </c>
      <c r="R2571">
        <v>1.1403788812458515E-2</v>
      </c>
      <c r="S2571">
        <v>5.1876235753297806E-2</v>
      </c>
      <c r="T2571">
        <v>8.8304437696933746E-2</v>
      </c>
      <c r="U2571" t="s">
        <v>102</v>
      </c>
      <c r="V2571" t="s">
        <v>84</v>
      </c>
      <c r="W2571">
        <v>101</v>
      </c>
    </row>
    <row r="2572" spans="1:23" x14ac:dyDescent="0.25">
      <c r="A2572" s="48" t="str">
        <f t="shared" si="40"/>
        <v>42180Greater Fresno Area3_14AllSingle</v>
      </c>
      <c r="B2572" t="s">
        <v>37</v>
      </c>
      <c r="C2572" s="35">
        <v>42180</v>
      </c>
      <c r="D2572">
        <v>14</v>
      </c>
      <c r="E2572" t="s">
        <v>110</v>
      </c>
      <c r="F2572">
        <v>2.2105176061367637</v>
      </c>
      <c r="G2572">
        <v>2.1017179899070473</v>
      </c>
      <c r="H2572">
        <v>9871</v>
      </c>
      <c r="I2572">
        <v>2.1623277553341351</v>
      </c>
      <c r="J2572">
        <v>2.0707906531383085</v>
      </c>
      <c r="K2572">
        <v>1231</v>
      </c>
      <c r="L2572">
        <v>4.8189852386713028E-2</v>
      </c>
      <c r="M2572">
        <v>2.180025577545166</v>
      </c>
      <c r="N2572">
        <v>12369</v>
      </c>
      <c r="O2572">
        <v>6.2697552144527435E-2</v>
      </c>
      <c r="P2572">
        <v>-3.2163329422473907E-2</v>
      </c>
      <c r="Q2572">
        <v>5.8953375555574894E-3</v>
      </c>
      <c r="R2572">
        <v>4.8189852386713028E-2</v>
      </c>
      <c r="S2572">
        <v>9.0479351580142975E-2</v>
      </c>
      <c r="T2572">
        <v>0.12854303419589996</v>
      </c>
      <c r="U2572" t="s">
        <v>18</v>
      </c>
      <c r="V2572" t="s">
        <v>84</v>
      </c>
      <c r="W2572">
        <v>103</v>
      </c>
    </row>
    <row r="2573" spans="1:23" x14ac:dyDescent="0.25">
      <c r="A2573" s="48" t="str">
        <f t="shared" si="40"/>
        <v>42180Greater Fresno Area3_14SmartAC-onlySingle</v>
      </c>
      <c r="B2573" t="s">
        <v>37</v>
      </c>
      <c r="C2573" s="35">
        <v>42180</v>
      </c>
      <c r="D2573">
        <v>14</v>
      </c>
      <c r="E2573" t="s">
        <v>110</v>
      </c>
      <c r="F2573">
        <v>2.2105176061367637</v>
      </c>
      <c r="G2573">
        <v>2.1017179899070473</v>
      </c>
      <c r="H2573">
        <v>9871</v>
      </c>
      <c r="I2573">
        <v>2.1623277553341351</v>
      </c>
      <c r="J2573">
        <v>2.0707906531383085</v>
      </c>
      <c r="K2573">
        <v>1231</v>
      </c>
      <c r="L2573">
        <v>4.8189852386713028E-2</v>
      </c>
      <c r="M2573">
        <v>2.180025577545166</v>
      </c>
      <c r="N2573">
        <v>12369</v>
      </c>
      <c r="O2573">
        <v>6.2697552144527435E-2</v>
      </c>
      <c r="P2573">
        <v>-3.2163329422473907E-2</v>
      </c>
      <c r="Q2573">
        <v>5.8953375555574894E-3</v>
      </c>
      <c r="R2573">
        <v>4.8189852386713028E-2</v>
      </c>
      <c r="S2573">
        <v>9.0479351580142975E-2</v>
      </c>
      <c r="T2573">
        <v>0.12854303419589996</v>
      </c>
      <c r="U2573" t="s">
        <v>102</v>
      </c>
      <c r="V2573" t="s">
        <v>84</v>
      </c>
      <c r="W2573">
        <v>103</v>
      </c>
    </row>
    <row r="2574" spans="1:23" x14ac:dyDescent="0.25">
      <c r="A2574" s="48" t="str">
        <f t="shared" si="40"/>
        <v>42180Greater Fresno Area3_15AllSingle</v>
      </c>
      <c r="B2574" t="s">
        <v>37</v>
      </c>
      <c r="C2574" s="35">
        <v>42180</v>
      </c>
      <c r="D2574">
        <v>15</v>
      </c>
      <c r="E2574" t="s">
        <v>110</v>
      </c>
      <c r="F2574">
        <v>2.5539187263402239</v>
      </c>
      <c r="G2574">
        <v>2.1289599607270482</v>
      </c>
      <c r="H2574">
        <v>9871</v>
      </c>
      <c r="I2574">
        <v>2.3924457955594671</v>
      </c>
      <c r="J2574">
        <v>2.0032269481069713</v>
      </c>
      <c r="K2574">
        <v>1231</v>
      </c>
      <c r="L2574">
        <v>0.16147293150424957</v>
      </c>
      <c r="M2574">
        <v>6.3225555419921875</v>
      </c>
      <c r="N2574">
        <v>12369</v>
      </c>
      <c r="O2574">
        <v>6.0984056442975998E-2</v>
      </c>
      <c r="P2574">
        <v>8.3315767347812653E-2</v>
      </c>
      <c r="Q2574">
        <v>0.12033430486917496</v>
      </c>
      <c r="R2574">
        <v>0.16147293150424957</v>
      </c>
      <c r="S2574">
        <v>0.2026066780090332</v>
      </c>
      <c r="T2574">
        <v>0.23963010311126709</v>
      </c>
      <c r="U2574" t="s">
        <v>18</v>
      </c>
      <c r="V2574" t="s">
        <v>84</v>
      </c>
      <c r="W2574">
        <v>104</v>
      </c>
    </row>
    <row r="2575" spans="1:23" x14ac:dyDescent="0.25">
      <c r="A2575" s="48" t="str">
        <f t="shared" si="40"/>
        <v>42180Greater Fresno Area3_15SmartAC-onlySingle</v>
      </c>
      <c r="B2575" t="s">
        <v>37</v>
      </c>
      <c r="C2575" s="35">
        <v>42180</v>
      </c>
      <c r="D2575">
        <v>15</v>
      </c>
      <c r="E2575" t="s">
        <v>110</v>
      </c>
      <c r="F2575">
        <v>2.5539187263402239</v>
      </c>
      <c r="G2575">
        <v>2.1289599607270482</v>
      </c>
      <c r="H2575">
        <v>9871</v>
      </c>
      <c r="I2575">
        <v>2.3924457955594671</v>
      </c>
      <c r="J2575">
        <v>2.0032269481069713</v>
      </c>
      <c r="K2575">
        <v>1231</v>
      </c>
      <c r="L2575">
        <v>0.16147293150424957</v>
      </c>
      <c r="M2575">
        <v>6.3225555419921875</v>
      </c>
      <c r="N2575">
        <v>12369</v>
      </c>
      <c r="O2575">
        <v>6.0984056442975998E-2</v>
      </c>
      <c r="P2575">
        <v>8.3315767347812653E-2</v>
      </c>
      <c r="Q2575">
        <v>0.12033430486917496</v>
      </c>
      <c r="R2575">
        <v>0.16147293150424957</v>
      </c>
      <c r="S2575">
        <v>0.2026066780090332</v>
      </c>
      <c r="T2575">
        <v>0.23963010311126709</v>
      </c>
      <c r="U2575" t="s">
        <v>102</v>
      </c>
      <c r="V2575" t="s">
        <v>84</v>
      </c>
      <c r="W2575">
        <v>104</v>
      </c>
    </row>
    <row r="2576" spans="1:23" x14ac:dyDescent="0.25">
      <c r="A2576" s="48" t="str">
        <f t="shared" si="40"/>
        <v>42180Greater Fresno Area3_16AllSingle</v>
      </c>
      <c r="B2576" t="s">
        <v>37</v>
      </c>
      <c r="C2576" s="35">
        <v>42180</v>
      </c>
      <c r="D2576">
        <v>16</v>
      </c>
      <c r="E2576" t="s">
        <v>110</v>
      </c>
      <c r="F2576">
        <v>2.8846388490843724</v>
      </c>
      <c r="G2576">
        <v>2.0922103158312897</v>
      </c>
      <c r="H2576">
        <v>9871</v>
      </c>
      <c r="I2576">
        <v>2.2757594289255358</v>
      </c>
      <c r="J2576">
        <v>1.8418937190979512</v>
      </c>
      <c r="K2576">
        <v>1231</v>
      </c>
      <c r="L2576">
        <v>0.6088794469833374</v>
      </c>
      <c r="M2576">
        <v>21.107648849487305</v>
      </c>
      <c r="N2576">
        <v>12369</v>
      </c>
      <c r="O2576">
        <v>5.6563269346952438E-2</v>
      </c>
      <c r="P2576">
        <v>0.53638797998428345</v>
      </c>
      <c r="Q2576">
        <v>0.57072299718856812</v>
      </c>
      <c r="R2576">
        <v>0.6088794469833374</v>
      </c>
      <c r="S2576">
        <v>0.64703136682510376</v>
      </c>
      <c r="T2576">
        <v>0.68137091398239136</v>
      </c>
      <c r="U2576" t="s">
        <v>18</v>
      </c>
      <c r="V2576" t="s">
        <v>84</v>
      </c>
      <c r="W2576">
        <v>105</v>
      </c>
    </row>
    <row r="2577" spans="1:23" x14ac:dyDescent="0.25">
      <c r="A2577" s="48" t="str">
        <f t="shared" si="40"/>
        <v>42180Greater Fresno Area3_16SmartAC-onlySingle</v>
      </c>
      <c r="B2577" t="s">
        <v>37</v>
      </c>
      <c r="C2577" s="35">
        <v>42180</v>
      </c>
      <c r="D2577">
        <v>16</v>
      </c>
      <c r="E2577" t="s">
        <v>110</v>
      </c>
      <c r="F2577">
        <v>2.8846388490843724</v>
      </c>
      <c r="G2577">
        <v>2.0922103158312897</v>
      </c>
      <c r="H2577">
        <v>9871</v>
      </c>
      <c r="I2577">
        <v>2.2757594289255358</v>
      </c>
      <c r="J2577">
        <v>1.8418937190979512</v>
      </c>
      <c r="K2577">
        <v>1231</v>
      </c>
      <c r="L2577">
        <v>0.6088794469833374</v>
      </c>
      <c r="M2577">
        <v>21.107648849487305</v>
      </c>
      <c r="N2577">
        <v>12369</v>
      </c>
      <c r="O2577">
        <v>5.6563269346952438E-2</v>
      </c>
      <c r="P2577">
        <v>0.53638797998428345</v>
      </c>
      <c r="Q2577">
        <v>0.57072299718856812</v>
      </c>
      <c r="R2577">
        <v>0.6088794469833374</v>
      </c>
      <c r="S2577">
        <v>0.64703136682510376</v>
      </c>
      <c r="T2577">
        <v>0.68137091398239136</v>
      </c>
      <c r="U2577" t="s">
        <v>102</v>
      </c>
      <c r="V2577" t="s">
        <v>84</v>
      </c>
      <c r="W2577">
        <v>105</v>
      </c>
    </row>
    <row r="2578" spans="1:23" x14ac:dyDescent="0.25">
      <c r="A2578" s="48" t="str">
        <f t="shared" si="40"/>
        <v>42180Greater Fresno Area3_17AllSingle</v>
      </c>
      <c r="B2578" t="s">
        <v>37</v>
      </c>
      <c r="C2578" s="35">
        <v>42180</v>
      </c>
      <c r="D2578">
        <v>17</v>
      </c>
      <c r="E2578" t="s">
        <v>110</v>
      </c>
      <c r="F2578">
        <v>3.1994851346820505</v>
      </c>
      <c r="G2578">
        <v>2.0189781259456545</v>
      </c>
      <c r="H2578">
        <v>9871</v>
      </c>
      <c r="I2578">
        <v>2.4211608981282748</v>
      </c>
      <c r="J2578">
        <v>1.7299159857782516</v>
      </c>
      <c r="K2578">
        <v>1231</v>
      </c>
      <c r="L2578">
        <v>0.77832424640655518</v>
      </c>
      <c r="M2578">
        <v>24.326545715332031</v>
      </c>
      <c r="N2578">
        <v>12369</v>
      </c>
      <c r="O2578">
        <v>5.3329106420278549E-2</v>
      </c>
      <c r="P2578">
        <v>0.70997768640518188</v>
      </c>
      <c r="Q2578">
        <v>0.74234950542449951</v>
      </c>
      <c r="R2578">
        <v>0.77832424640655518</v>
      </c>
      <c r="S2578">
        <v>0.81429475545883179</v>
      </c>
      <c r="T2578">
        <v>0.84667080640792847</v>
      </c>
      <c r="U2578" t="s">
        <v>18</v>
      </c>
      <c r="V2578" t="s">
        <v>84</v>
      </c>
      <c r="W2578">
        <v>105</v>
      </c>
    </row>
    <row r="2579" spans="1:23" x14ac:dyDescent="0.25">
      <c r="A2579" s="48" t="str">
        <f t="shared" si="40"/>
        <v>42180Greater Fresno Area3_17SmartAC-onlySingle</v>
      </c>
      <c r="B2579" t="s">
        <v>37</v>
      </c>
      <c r="C2579" s="35">
        <v>42180</v>
      </c>
      <c r="D2579">
        <v>17</v>
      </c>
      <c r="E2579" t="s">
        <v>110</v>
      </c>
      <c r="F2579">
        <v>3.1994851346820505</v>
      </c>
      <c r="G2579">
        <v>2.0189781259456545</v>
      </c>
      <c r="H2579">
        <v>9871</v>
      </c>
      <c r="I2579">
        <v>2.4211608981282748</v>
      </c>
      <c r="J2579">
        <v>1.7299159857782516</v>
      </c>
      <c r="K2579">
        <v>1231</v>
      </c>
      <c r="L2579">
        <v>0.77832424640655518</v>
      </c>
      <c r="M2579">
        <v>24.326545715332031</v>
      </c>
      <c r="N2579">
        <v>12369</v>
      </c>
      <c r="O2579">
        <v>5.3329106420278549E-2</v>
      </c>
      <c r="P2579">
        <v>0.70997768640518188</v>
      </c>
      <c r="Q2579">
        <v>0.74234950542449951</v>
      </c>
      <c r="R2579">
        <v>0.77832424640655518</v>
      </c>
      <c r="S2579">
        <v>0.81429475545883179</v>
      </c>
      <c r="T2579">
        <v>0.84667080640792847</v>
      </c>
      <c r="U2579" t="s">
        <v>102</v>
      </c>
      <c r="V2579" t="s">
        <v>84</v>
      </c>
      <c r="W2579">
        <v>105</v>
      </c>
    </row>
    <row r="2580" spans="1:23" x14ac:dyDescent="0.25">
      <c r="A2580" s="48" t="str">
        <f t="shared" si="40"/>
        <v>42180Greater Fresno Area3_18AllSingle</v>
      </c>
      <c r="B2580" t="s">
        <v>37</v>
      </c>
      <c r="C2580" s="35">
        <v>42180</v>
      </c>
      <c r="D2580">
        <v>18</v>
      </c>
      <c r="E2580" t="s">
        <v>110</v>
      </c>
      <c r="F2580">
        <v>3.4123045130827161</v>
      </c>
      <c r="G2580">
        <v>1.9347081139712712</v>
      </c>
      <c r="H2580">
        <v>9871</v>
      </c>
      <c r="I2580">
        <v>2.621182284839803</v>
      </c>
      <c r="J2580">
        <v>1.6531359946236193</v>
      </c>
      <c r="K2580">
        <v>1231</v>
      </c>
      <c r="L2580">
        <v>0.79112225770950317</v>
      </c>
      <c r="M2580">
        <v>23.184396743774414</v>
      </c>
      <c r="N2580">
        <v>12369</v>
      </c>
      <c r="O2580">
        <v>5.0982668995857239E-2</v>
      </c>
      <c r="P2580">
        <v>0.72578287124633789</v>
      </c>
      <c r="Q2580">
        <v>0.75673037767410278</v>
      </c>
      <c r="R2580">
        <v>0.79112225770950317</v>
      </c>
      <c r="S2580">
        <v>0.82551008462905884</v>
      </c>
      <c r="T2580">
        <v>0.85646164417266846</v>
      </c>
      <c r="U2580" t="s">
        <v>18</v>
      </c>
      <c r="V2580" t="s">
        <v>84</v>
      </c>
      <c r="W2580">
        <v>104</v>
      </c>
    </row>
    <row r="2581" spans="1:23" x14ac:dyDescent="0.25">
      <c r="A2581" s="48" t="str">
        <f t="shared" si="40"/>
        <v>42180Greater Fresno Area3_18SmartAC-onlySingle</v>
      </c>
      <c r="B2581" t="s">
        <v>37</v>
      </c>
      <c r="C2581" s="35">
        <v>42180</v>
      </c>
      <c r="D2581">
        <v>18</v>
      </c>
      <c r="E2581" t="s">
        <v>110</v>
      </c>
      <c r="F2581">
        <v>3.4123045130827161</v>
      </c>
      <c r="G2581">
        <v>1.9347081139712712</v>
      </c>
      <c r="H2581">
        <v>9871</v>
      </c>
      <c r="I2581">
        <v>2.621182284839803</v>
      </c>
      <c r="J2581">
        <v>1.6531359946236193</v>
      </c>
      <c r="K2581">
        <v>1231</v>
      </c>
      <c r="L2581">
        <v>0.79112225770950317</v>
      </c>
      <c r="M2581">
        <v>23.184396743774414</v>
      </c>
      <c r="N2581">
        <v>12369</v>
      </c>
      <c r="O2581">
        <v>5.0982668995857239E-2</v>
      </c>
      <c r="P2581">
        <v>0.72578287124633789</v>
      </c>
      <c r="Q2581">
        <v>0.75673037767410278</v>
      </c>
      <c r="R2581">
        <v>0.79112225770950317</v>
      </c>
      <c r="S2581">
        <v>0.82551008462905884</v>
      </c>
      <c r="T2581">
        <v>0.85646164417266846</v>
      </c>
      <c r="U2581" t="s">
        <v>102</v>
      </c>
      <c r="V2581" t="s">
        <v>84</v>
      </c>
      <c r="W2581">
        <v>104</v>
      </c>
    </row>
    <row r="2582" spans="1:23" x14ac:dyDescent="0.25">
      <c r="A2582" s="48" t="str">
        <f t="shared" si="40"/>
        <v>42180Greater Fresno Area3_19AllSingle</v>
      </c>
      <c r="B2582" t="s">
        <v>37</v>
      </c>
      <c r="C2582" s="35">
        <v>42180</v>
      </c>
      <c r="D2582">
        <v>19</v>
      </c>
      <c r="E2582" t="s">
        <v>110</v>
      </c>
      <c r="F2582">
        <v>3.4766626488570944</v>
      </c>
      <c r="G2582">
        <v>1.8880002967267382</v>
      </c>
      <c r="H2582">
        <v>9871</v>
      </c>
      <c r="I2582">
        <v>3.5897124908291622</v>
      </c>
      <c r="J2582">
        <v>1.8796964361771864</v>
      </c>
      <c r="K2582">
        <v>1231</v>
      </c>
      <c r="L2582">
        <v>-0.11304984241724014</v>
      </c>
      <c r="M2582">
        <v>-3.2516770362854004</v>
      </c>
      <c r="N2582">
        <v>12369</v>
      </c>
      <c r="O2582">
        <v>5.6844942271709442E-2</v>
      </c>
      <c r="P2582">
        <v>-0.18590232729911804</v>
      </c>
      <c r="Q2582">
        <v>-0.15139630436897278</v>
      </c>
      <c r="R2582">
        <v>-0.11304984241724014</v>
      </c>
      <c r="S2582">
        <v>-7.4707925319671631E-2</v>
      </c>
      <c r="T2582">
        <v>-4.0197364985942841E-2</v>
      </c>
      <c r="U2582" t="s">
        <v>18</v>
      </c>
      <c r="V2582" t="s">
        <v>84</v>
      </c>
      <c r="W2582">
        <v>101</v>
      </c>
    </row>
    <row r="2583" spans="1:23" x14ac:dyDescent="0.25">
      <c r="A2583" s="48" t="str">
        <f t="shared" si="40"/>
        <v>42180Greater Fresno Area3_19SmartAC-onlySingle</v>
      </c>
      <c r="B2583" t="s">
        <v>37</v>
      </c>
      <c r="C2583" s="35">
        <v>42180</v>
      </c>
      <c r="D2583">
        <v>19</v>
      </c>
      <c r="E2583" t="s">
        <v>110</v>
      </c>
      <c r="F2583">
        <v>3.4766626488570944</v>
      </c>
      <c r="G2583">
        <v>1.8880002967267382</v>
      </c>
      <c r="H2583">
        <v>9871</v>
      </c>
      <c r="I2583">
        <v>3.5897124908291622</v>
      </c>
      <c r="J2583">
        <v>1.8796964361771864</v>
      </c>
      <c r="K2583">
        <v>1231</v>
      </c>
      <c r="L2583">
        <v>-0.11304984241724014</v>
      </c>
      <c r="M2583">
        <v>-3.2516770362854004</v>
      </c>
      <c r="N2583">
        <v>12369</v>
      </c>
      <c r="O2583">
        <v>5.6844942271709442E-2</v>
      </c>
      <c r="P2583">
        <v>-0.18590232729911804</v>
      </c>
      <c r="Q2583">
        <v>-0.15139630436897278</v>
      </c>
      <c r="R2583">
        <v>-0.11304984241724014</v>
      </c>
      <c r="S2583">
        <v>-7.4707925319671631E-2</v>
      </c>
      <c r="T2583">
        <v>-4.0197364985942841E-2</v>
      </c>
      <c r="U2583" t="s">
        <v>102</v>
      </c>
      <c r="V2583" t="s">
        <v>84</v>
      </c>
      <c r="W2583">
        <v>101</v>
      </c>
    </row>
    <row r="2584" spans="1:23" x14ac:dyDescent="0.25">
      <c r="A2584" s="48" t="str">
        <f t="shared" si="40"/>
        <v>42180Greater Fresno Area3_20AllSingle</v>
      </c>
      <c r="B2584" t="s">
        <v>37</v>
      </c>
      <c r="C2584" s="35">
        <v>42180</v>
      </c>
      <c r="D2584">
        <v>20</v>
      </c>
      <c r="E2584" t="s">
        <v>110</v>
      </c>
      <c r="F2584">
        <v>3.3198036986218105</v>
      </c>
      <c r="G2584">
        <v>1.837031047929973</v>
      </c>
      <c r="H2584">
        <v>9871</v>
      </c>
      <c r="I2584">
        <v>3.6466012240934726</v>
      </c>
      <c r="J2584">
        <v>1.8819008089460623</v>
      </c>
      <c r="K2584">
        <v>1231</v>
      </c>
      <c r="L2584">
        <v>-0.32679751515388489</v>
      </c>
      <c r="M2584">
        <v>-9.8438806533813477</v>
      </c>
      <c r="N2584">
        <v>12369</v>
      </c>
      <c r="O2584">
        <v>5.6734900921583176E-2</v>
      </c>
      <c r="P2584">
        <v>-0.39950895309448242</v>
      </c>
      <c r="Q2584">
        <v>-0.36506974697113037</v>
      </c>
      <c r="R2584">
        <v>-0.32679751515388489</v>
      </c>
      <c r="S2584">
        <v>-0.28852981328964233</v>
      </c>
      <c r="T2584">
        <v>-0.25408607721328735</v>
      </c>
      <c r="U2584" t="s">
        <v>18</v>
      </c>
      <c r="V2584" t="s">
        <v>84</v>
      </c>
      <c r="W2584">
        <v>98</v>
      </c>
    </row>
    <row r="2585" spans="1:23" x14ac:dyDescent="0.25">
      <c r="A2585" s="48" t="str">
        <f t="shared" si="40"/>
        <v>42180Greater Fresno Area3_20SmartAC-onlySingle</v>
      </c>
      <c r="B2585" t="s">
        <v>37</v>
      </c>
      <c r="C2585" s="35">
        <v>42180</v>
      </c>
      <c r="D2585">
        <v>20</v>
      </c>
      <c r="E2585" t="s">
        <v>110</v>
      </c>
      <c r="F2585">
        <v>3.3198036986218105</v>
      </c>
      <c r="G2585">
        <v>1.837031047929973</v>
      </c>
      <c r="H2585">
        <v>9871</v>
      </c>
      <c r="I2585">
        <v>3.6466012240934726</v>
      </c>
      <c r="J2585">
        <v>1.8819008089460623</v>
      </c>
      <c r="K2585">
        <v>1231</v>
      </c>
      <c r="L2585">
        <v>-0.32679751515388489</v>
      </c>
      <c r="M2585">
        <v>-9.8438806533813477</v>
      </c>
      <c r="N2585">
        <v>12369</v>
      </c>
      <c r="O2585">
        <v>5.6734900921583176E-2</v>
      </c>
      <c r="P2585">
        <v>-0.39950895309448242</v>
      </c>
      <c r="Q2585">
        <v>-0.36506974697113037</v>
      </c>
      <c r="R2585">
        <v>-0.32679751515388489</v>
      </c>
      <c r="S2585">
        <v>-0.28852981328964233</v>
      </c>
      <c r="T2585">
        <v>-0.25408607721328735</v>
      </c>
      <c r="U2585" t="s">
        <v>102</v>
      </c>
      <c r="V2585" t="s">
        <v>84</v>
      </c>
      <c r="W2585">
        <v>98</v>
      </c>
    </row>
    <row r="2586" spans="1:23" x14ac:dyDescent="0.25">
      <c r="A2586" s="48" t="str">
        <f t="shared" si="40"/>
        <v>42180Greater Fresno Area3_21AllSingle</v>
      </c>
      <c r="B2586" t="s">
        <v>37</v>
      </c>
      <c r="C2586" s="35">
        <v>42180</v>
      </c>
      <c r="D2586">
        <v>21</v>
      </c>
      <c r="E2586" t="s">
        <v>110</v>
      </c>
      <c r="F2586">
        <v>3.0286872540660861</v>
      </c>
      <c r="G2586">
        <v>1.7572084492463307</v>
      </c>
      <c r="H2586">
        <v>9871</v>
      </c>
      <c r="I2586">
        <v>3.306200489349107</v>
      </c>
      <c r="J2586">
        <v>1.8251852568009235</v>
      </c>
      <c r="K2586">
        <v>1231</v>
      </c>
      <c r="L2586">
        <v>-0.27751323580741882</v>
      </c>
      <c r="M2586">
        <v>-9.1628227233886719</v>
      </c>
      <c r="N2586">
        <v>12369</v>
      </c>
      <c r="O2586">
        <v>5.4945319890975952E-2</v>
      </c>
      <c r="P2586">
        <v>-0.3479311466217041</v>
      </c>
      <c r="Q2586">
        <v>-0.31457823514938354</v>
      </c>
      <c r="R2586">
        <v>-0.27751323580741882</v>
      </c>
      <c r="S2586">
        <v>-0.24045261740684509</v>
      </c>
      <c r="T2586">
        <v>-0.20709531009197235</v>
      </c>
      <c r="U2586" t="s">
        <v>18</v>
      </c>
      <c r="V2586" t="s">
        <v>84</v>
      </c>
      <c r="W2586">
        <v>96</v>
      </c>
    </row>
    <row r="2587" spans="1:23" x14ac:dyDescent="0.25">
      <c r="A2587" s="48" t="str">
        <f t="shared" si="40"/>
        <v>42180Greater Fresno Area3_21SmartAC-onlySingle</v>
      </c>
      <c r="B2587" t="s">
        <v>37</v>
      </c>
      <c r="C2587" s="35">
        <v>42180</v>
      </c>
      <c r="D2587">
        <v>21</v>
      </c>
      <c r="E2587" t="s">
        <v>110</v>
      </c>
      <c r="F2587">
        <v>3.0286872540660861</v>
      </c>
      <c r="G2587">
        <v>1.7572084492463307</v>
      </c>
      <c r="H2587">
        <v>9871</v>
      </c>
      <c r="I2587">
        <v>3.306200489349107</v>
      </c>
      <c r="J2587">
        <v>1.8251852568009235</v>
      </c>
      <c r="K2587">
        <v>1231</v>
      </c>
      <c r="L2587">
        <v>-0.27751323580741882</v>
      </c>
      <c r="M2587">
        <v>-9.1628227233886719</v>
      </c>
      <c r="N2587">
        <v>12369</v>
      </c>
      <c r="O2587">
        <v>5.4945319890975952E-2</v>
      </c>
      <c r="P2587">
        <v>-0.3479311466217041</v>
      </c>
      <c r="Q2587">
        <v>-0.31457823514938354</v>
      </c>
      <c r="R2587">
        <v>-0.27751323580741882</v>
      </c>
      <c r="S2587">
        <v>-0.24045261740684509</v>
      </c>
      <c r="T2587">
        <v>-0.20709531009197235</v>
      </c>
      <c r="U2587" t="s">
        <v>102</v>
      </c>
      <c r="V2587" t="s">
        <v>84</v>
      </c>
      <c r="W2587">
        <v>96</v>
      </c>
    </row>
    <row r="2588" spans="1:23" x14ac:dyDescent="0.25">
      <c r="A2588" s="48" t="str">
        <f t="shared" si="40"/>
        <v>42180Greater Fresno Area3_22AllSingle</v>
      </c>
      <c r="B2588" t="s">
        <v>37</v>
      </c>
      <c r="C2588" s="35">
        <v>42180</v>
      </c>
      <c r="D2588">
        <v>22</v>
      </c>
      <c r="E2588" t="s">
        <v>110</v>
      </c>
      <c r="F2588">
        <v>2.7799872231637286</v>
      </c>
      <c r="G2588">
        <v>1.7097950431199136</v>
      </c>
      <c r="H2588">
        <v>9871</v>
      </c>
      <c r="I2588">
        <v>2.9974181218850826</v>
      </c>
      <c r="J2588">
        <v>1.7199782694526975</v>
      </c>
      <c r="K2588">
        <v>1231</v>
      </c>
      <c r="L2588">
        <v>-0.21743090450763702</v>
      </c>
      <c r="M2588">
        <v>-7.821291446685791</v>
      </c>
      <c r="N2588">
        <v>12369</v>
      </c>
      <c r="O2588">
        <v>5.1955260336399078E-2</v>
      </c>
      <c r="P2588">
        <v>-0.28401675820350647</v>
      </c>
      <c r="Q2588">
        <v>-0.25247889757156372</v>
      </c>
      <c r="R2588">
        <v>-0.21743090450763702</v>
      </c>
      <c r="S2588">
        <v>-0.1823870837688446</v>
      </c>
      <c r="T2588">
        <v>-0.15084503591060638</v>
      </c>
      <c r="U2588" t="s">
        <v>18</v>
      </c>
      <c r="V2588" t="s">
        <v>84</v>
      </c>
      <c r="W2588">
        <v>94</v>
      </c>
    </row>
    <row r="2589" spans="1:23" x14ac:dyDescent="0.25">
      <c r="A2589" s="48" t="str">
        <f t="shared" si="40"/>
        <v>42180Greater Fresno Area3_22SmartAC-onlySingle</v>
      </c>
      <c r="B2589" t="s">
        <v>37</v>
      </c>
      <c r="C2589" s="35">
        <v>42180</v>
      </c>
      <c r="D2589">
        <v>22</v>
      </c>
      <c r="E2589" t="s">
        <v>110</v>
      </c>
      <c r="F2589">
        <v>2.7799872231637286</v>
      </c>
      <c r="G2589">
        <v>1.7097950431199136</v>
      </c>
      <c r="H2589">
        <v>9871</v>
      </c>
      <c r="I2589">
        <v>2.9974181218850826</v>
      </c>
      <c r="J2589">
        <v>1.7199782694526975</v>
      </c>
      <c r="K2589">
        <v>1231</v>
      </c>
      <c r="L2589">
        <v>-0.21743090450763702</v>
      </c>
      <c r="M2589">
        <v>-7.821291446685791</v>
      </c>
      <c r="N2589">
        <v>12369</v>
      </c>
      <c r="O2589">
        <v>5.1955260336399078E-2</v>
      </c>
      <c r="P2589">
        <v>-0.28401675820350647</v>
      </c>
      <c r="Q2589">
        <v>-0.25247889757156372</v>
      </c>
      <c r="R2589">
        <v>-0.21743090450763702</v>
      </c>
      <c r="S2589">
        <v>-0.1823870837688446</v>
      </c>
      <c r="T2589">
        <v>-0.15084503591060638</v>
      </c>
      <c r="U2589" t="s">
        <v>102</v>
      </c>
      <c r="V2589" t="s">
        <v>84</v>
      </c>
      <c r="W2589">
        <v>94</v>
      </c>
    </row>
    <row r="2590" spans="1:23" x14ac:dyDescent="0.25">
      <c r="A2590" s="48" t="str">
        <f t="shared" si="40"/>
        <v>42180Greater Fresno Area3_23AllSingle</v>
      </c>
      <c r="B2590" t="s">
        <v>37</v>
      </c>
      <c r="C2590" s="35">
        <v>42180</v>
      </c>
      <c r="D2590">
        <v>23</v>
      </c>
      <c r="E2590" t="s">
        <v>110</v>
      </c>
      <c r="F2590">
        <v>2.3689821904159896</v>
      </c>
      <c r="G2590">
        <v>1.6622658621892594</v>
      </c>
      <c r="H2590">
        <v>9871</v>
      </c>
      <c r="I2590">
        <v>2.4662469395404987</v>
      </c>
      <c r="J2590">
        <v>1.581297696310098</v>
      </c>
      <c r="K2590">
        <v>1231</v>
      </c>
      <c r="L2590">
        <v>-9.7264751791954041E-2</v>
      </c>
      <c r="M2590">
        <v>-4.1057610511779785</v>
      </c>
      <c r="N2590">
        <v>12369</v>
      </c>
      <c r="O2590">
        <v>4.8074953258037567E-2</v>
      </c>
      <c r="P2590">
        <v>-0.15887761116027832</v>
      </c>
      <c r="Q2590">
        <v>-0.12969514727592468</v>
      </c>
      <c r="R2590">
        <v>-9.7264751791954041E-2</v>
      </c>
      <c r="S2590">
        <v>-6.4838193356990814E-2</v>
      </c>
      <c r="T2590">
        <v>-3.5651892423629761E-2</v>
      </c>
      <c r="U2590" t="s">
        <v>18</v>
      </c>
      <c r="V2590" t="s">
        <v>84</v>
      </c>
      <c r="W2590">
        <v>90</v>
      </c>
    </row>
    <row r="2591" spans="1:23" x14ac:dyDescent="0.25">
      <c r="A2591" s="48" t="str">
        <f t="shared" si="40"/>
        <v>42180Greater Fresno Area3_23SmartAC-onlySingle</v>
      </c>
      <c r="B2591" t="s">
        <v>37</v>
      </c>
      <c r="C2591" s="35">
        <v>42180</v>
      </c>
      <c r="D2591">
        <v>23</v>
      </c>
      <c r="E2591" t="s">
        <v>110</v>
      </c>
      <c r="F2591">
        <v>2.3689821904159896</v>
      </c>
      <c r="G2591">
        <v>1.6622658621892594</v>
      </c>
      <c r="H2591">
        <v>9871</v>
      </c>
      <c r="I2591">
        <v>2.4662469395404987</v>
      </c>
      <c r="J2591">
        <v>1.581297696310098</v>
      </c>
      <c r="K2591">
        <v>1231</v>
      </c>
      <c r="L2591">
        <v>-9.7264751791954041E-2</v>
      </c>
      <c r="M2591">
        <v>-4.1057610511779785</v>
      </c>
      <c r="N2591">
        <v>12369</v>
      </c>
      <c r="O2591">
        <v>4.8074953258037567E-2</v>
      </c>
      <c r="P2591">
        <v>-0.15887761116027832</v>
      </c>
      <c r="Q2591">
        <v>-0.12969514727592468</v>
      </c>
      <c r="R2591">
        <v>-9.7264751791954041E-2</v>
      </c>
      <c r="S2591">
        <v>-6.4838193356990814E-2</v>
      </c>
      <c r="T2591">
        <v>-3.5651892423629761E-2</v>
      </c>
      <c r="U2591" t="s">
        <v>102</v>
      </c>
      <c r="V2591" t="s">
        <v>84</v>
      </c>
      <c r="W2591">
        <v>90</v>
      </c>
    </row>
    <row r="2592" spans="1:23" x14ac:dyDescent="0.25">
      <c r="A2592" s="48" t="str">
        <f t="shared" si="40"/>
        <v>42180Greater Fresno Area3_24AllSingle</v>
      </c>
      <c r="B2592" t="s">
        <v>37</v>
      </c>
      <c r="C2592" s="35">
        <v>42180</v>
      </c>
      <c r="D2592">
        <v>24</v>
      </c>
      <c r="E2592" t="s">
        <v>110</v>
      </c>
      <c r="F2592">
        <v>1.9011204991382706</v>
      </c>
      <c r="G2592">
        <v>1.4693779260823363</v>
      </c>
      <c r="H2592">
        <v>9871</v>
      </c>
      <c r="I2592">
        <v>1.9680307749551038</v>
      </c>
      <c r="J2592">
        <v>1.429710251508957</v>
      </c>
      <c r="K2592">
        <v>1231</v>
      </c>
      <c r="L2592">
        <v>-6.69102743268013E-2</v>
      </c>
      <c r="M2592">
        <v>-3.5195178985595703</v>
      </c>
      <c r="N2592">
        <v>12369</v>
      </c>
      <c r="O2592">
        <v>4.3350033462047577E-2</v>
      </c>
      <c r="P2592">
        <v>-0.12246767431497574</v>
      </c>
      <c r="Q2592">
        <v>-9.6153341233730316E-2</v>
      </c>
      <c r="R2592">
        <v>-6.69102743268013E-2</v>
      </c>
      <c r="S2592">
        <v>-3.7670675665140152E-2</v>
      </c>
      <c r="T2592">
        <v>-1.1352871544659138E-2</v>
      </c>
      <c r="U2592" t="s">
        <v>18</v>
      </c>
      <c r="V2592" t="s">
        <v>84</v>
      </c>
      <c r="W2592">
        <v>88</v>
      </c>
    </row>
    <row r="2593" spans="1:23" x14ac:dyDescent="0.25">
      <c r="A2593" s="48" t="str">
        <f t="shared" si="40"/>
        <v>42180Greater Fresno Area3_24SmartAC-onlySingle</v>
      </c>
      <c r="B2593" t="s">
        <v>37</v>
      </c>
      <c r="C2593" s="35">
        <v>42180</v>
      </c>
      <c r="D2593">
        <v>24</v>
      </c>
      <c r="E2593" t="s">
        <v>110</v>
      </c>
      <c r="F2593">
        <v>1.9011204991382706</v>
      </c>
      <c r="G2593">
        <v>1.4693779260823363</v>
      </c>
      <c r="H2593">
        <v>9871</v>
      </c>
      <c r="I2593">
        <v>1.9680307749551038</v>
      </c>
      <c r="J2593">
        <v>1.429710251508957</v>
      </c>
      <c r="K2593">
        <v>1231</v>
      </c>
      <c r="L2593">
        <v>-6.69102743268013E-2</v>
      </c>
      <c r="M2593">
        <v>-3.5195178985595703</v>
      </c>
      <c r="N2593">
        <v>12369</v>
      </c>
      <c r="O2593">
        <v>4.3350033462047577E-2</v>
      </c>
      <c r="P2593">
        <v>-0.12246767431497574</v>
      </c>
      <c r="Q2593">
        <v>-9.6153341233730316E-2</v>
      </c>
      <c r="R2593">
        <v>-6.69102743268013E-2</v>
      </c>
      <c r="S2593">
        <v>-3.7670675665140152E-2</v>
      </c>
      <c r="T2593">
        <v>-1.1352871544659138E-2</v>
      </c>
      <c r="U2593" t="s">
        <v>102</v>
      </c>
      <c r="V2593" t="s">
        <v>84</v>
      </c>
      <c r="W2593">
        <v>88</v>
      </c>
    </row>
    <row r="2594" spans="1:23" x14ac:dyDescent="0.25">
      <c r="A2594" s="48" t="str">
        <f t="shared" si="40"/>
        <v>42233Greater Fresno Area3_1AllSingle</v>
      </c>
      <c r="B2594" t="s">
        <v>37</v>
      </c>
      <c r="C2594" s="35">
        <v>42233</v>
      </c>
      <c r="D2594">
        <v>1</v>
      </c>
      <c r="E2594" t="s">
        <v>110</v>
      </c>
      <c r="F2594">
        <v>1.3739548667331969</v>
      </c>
      <c r="G2594">
        <v>1.1213463696102712</v>
      </c>
      <c r="H2594">
        <v>4981</v>
      </c>
      <c r="I2594">
        <v>1.4192925621580095</v>
      </c>
      <c r="J2594">
        <v>1.1332005773887939</v>
      </c>
      <c r="K2594">
        <v>1243</v>
      </c>
      <c r="L2594">
        <v>-4.5337695628404617E-2</v>
      </c>
      <c r="M2594">
        <v>-3.2997951507568359</v>
      </c>
      <c r="N2594">
        <v>12488</v>
      </c>
      <c r="O2594">
        <v>3.5854469984769821E-2</v>
      </c>
      <c r="P2594">
        <v>-9.128878265619278E-2</v>
      </c>
      <c r="Q2594">
        <v>-6.9524407386779785E-2</v>
      </c>
      <c r="R2594">
        <v>-4.5337695628404617E-2</v>
      </c>
      <c r="S2594">
        <v>-2.1153856068849564E-2</v>
      </c>
      <c r="T2594">
        <v>6.1339308740571141E-4</v>
      </c>
      <c r="U2594" t="s">
        <v>18</v>
      </c>
      <c r="V2594" t="s">
        <v>84</v>
      </c>
      <c r="W2594">
        <v>83</v>
      </c>
    </row>
    <row r="2595" spans="1:23" x14ac:dyDescent="0.25">
      <c r="A2595" s="48" t="str">
        <f t="shared" si="40"/>
        <v>42233Greater Fresno Area3_1SmartAC-onlySingle</v>
      </c>
      <c r="B2595" t="s">
        <v>37</v>
      </c>
      <c r="C2595" s="35">
        <v>42233</v>
      </c>
      <c r="D2595">
        <v>1</v>
      </c>
      <c r="E2595" t="s">
        <v>110</v>
      </c>
      <c r="F2595">
        <v>1.3739548667331969</v>
      </c>
      <c r="G2595">
        <v>1.1213463696102712</v>
      </c>
      <c r="H2595">
        <v>4981</v>
      </c>
      <c r="I2595">
        <v>1.4192925621580095</v>
      </c>
      <c r="J2595">
        <v>1.1332005773887939</v>
      </c>
      <c r="K2595">
        <v>1243</v>
      </c>
      <c r="L2595">
        <v>-4.5337695628404617E-2</v>
      </c>
      <c r="M2595">
        <v>-3.2997951507568359</v>
      </c>
      <c r="N2595">
        <v>12488</v>
      </c>
      <c r="O2595">
        <v>3.5854469984769821E-2</v>
      </c>
      <c r="P2595">
        <v>-9.128878265619278E-2</v>
      </c>
      <c r="Q2595">
        <v>-6.9524407386779785E-2</v>
      </c>
      <c r="R2595">
        <v>-4.5337695628404617E-2</v>
      </c>
      <c r="S2595">
        <v>-2.1153856068849564E-2</v>
      </c>
      <c r="T2595">
        <v>6.1339308740571141E-4</v>
      </c>
      <c r="U2595" t="s">
        <v>102</v>
      </c>
      <c r="V2595" t="s">
        <v>84</v>
      </c>
      <c r="W2595">
        <v>83</v>
      </c>
    </row>
    <row r="2596" spans="1:23" x14ac:dyDescent="0.25">
      <c r="A2596" s="48" t="str">
        <f t="shared" si="40"/>
        <v>42233Greater Fresno Area3_2AllSingle</v>
      </c>
      <c r="B2596" t="s">
        <v>37</v>
      </c>
      <c r="C2596" s="35">
        <v>42233</v>
      </c>
      <c r="D2596">
        <v>2</v>
      </c>
      <c r="E2596" t="s">
        <v>110</v>
      </c>
      <c r="F2596">
        <v>1.1525793618721827</v>
      </c>
      <c r="G2596">
        <v>0.98136509271201566</v>
      </c>
      <c r="H2596">
        <v>4981</v>
      </c>
      <c r="I2596">
        <v>1.177965642408179</v>
      </c>
      <c r="J2596">
        <v>0.95111079091365491</v>
      </c>
      <c r="K2596">
        <v>1243</v>
      </c>
      <c r="L2596">
        <v>-2.5386281311511993E-2</v>
      </c>
      <c r="M2596">
        <v>-2.2025625705718994</v>
      </c>
      <c r="N2596">
        <v>12488</v>
      </c>
      <c r="O2596">
        <v>3.0349878594279289E-2</v>
      </c>
      <c r="P2596">
        <v>-6.4282685518264771E-2</v>
      </c>
      <c r="Q2596">
        <v>-4.5859701931476593E-2</v>
      </c>
      <c r="R2596">
        <v>-2.5386281311511993E-2</v>
      </c>
      <c r="S2596">
        <v>-4.915288183838129E-3</v>
      </c>
      <c r="T2596">
        <v>1.3510122895240784E-2</v>
      </c>
      <c r="U2596" t="s">
        <v>18</v>
      </c>
      <c r="V2596" t="s">
        <v>84</v>
      </c>
      <c r="W2596">
        <v>82</v>
      </c>
    </row>
    <row r="2597" spans="1:23" x14ac:dyDescent="0.25">
      <c r="A2597" s="48" t="str">
        <f t="shared" si="40"/>
        <v>42233Greater Fresno Area3_2SmartAC-onlySingle</v>
      </c>
      <c r="B2597" t="s">
        <v>37</v>
      </c>
      <c r="C2597" s="35">
        <v>42233</v>
      </c>
      <c r="D2597">
        <v>2</v>
      </c>
      <c r="E2597" t="s">
        <v>110</v>
      </c>
      <c r="F2597">
        <v>1.1525793618721827</v>
      </c>
      <c r="G2597">
        <v>0.98136509271201566</v>
      </c>
      <c r="H2597">
        <v>4981</v>
      </c>
      <c r="I2597">
        <v>1.177965642408179</v>
      </c>
      <c r="J2597">
        <v>0.95111079091365491</v>
      </c>
      <c r="K2597">
        <v>1243</v>
      </c>
      <c r="L2597">
        <v>-2.5386281311511993E-2</v>
      </c>
      <c r="M2597">
        <v>-2.2025625705718994</v>
      </c>
      <c r="N2597">
        <v>12488</v>
      </c>
      <c r="O2597">
        <v>3.0349878594279289E-2</v>
      </c>
      <c r="P2597">
        <v>-6.4282685518264771E-2</v>
      </c>
      <c r="Q2597">
        <v>-4.5859701931476593E-2</v>
      </c>
      <c r="R2597">
        <v>-2.5386281311511993E-2</v>
      </c>
      <c r="S2597">
        <v>-4.915288183838129E-3</v>
      </c>
      <c r="T2597">
        <v>1.3510122895240784E-2</v>
      </c>
      <c r="U2597" t="s">
        <v>102</v>
      </c>
      <c r="V2597" t="s">
        <v>84</v>
      </c>
      <c r="W2597">
        <v>82</v>
      </c>
    </row>
    <row r="2598" spans="1:23" x14ac:dyDescent="0.25">
      <c r="A2598" s="48" t="str">
        <f t="shared" si="40"/>
        <v>42233Greater Fresno Area3_3AllSingle</v>
      </c>
      <c r="B2598" t="s">
        <v>37</v>
      </c>
      <c r="C2598" s="35">
        <v>42233</v>
      </c>
      <c r="D2598">
        <v>3</v>
      </c>
      <c r="E2598" t="s">
        <v>110</v>
      </c>
      <c r="F2598">
        <v>1.0065897011266278</v>
      </c>
      <c r="G2598">
        <v>0.86947764843748432</v>
      </c>
      <c r="H2598">
        <v>4981</v>
      </c>
      <c r="I2598">
        <v>1.035500889493443</v>
      </c>
      <c r="J2598">
        <v>0.85002721525420188</v>
      </c>
      <c r="K2598">
        <v>1243</v>
      </c>
      <c r="L2598">
        <v>-2.8911188244819641E-2</v>
      </c>
      <c r="M2598">
        <v>-2.8721919059753418</v>
      </c>
      <c r="N2598">
        <v>12488</v>
      </c>
      <c r="O2598">
        <v>2.7075214311480522E-2</v>
      </c>
      <c r="P2598">
        <v>-6.3610784709453583E-2</v>
      </c>
      <c r="Q2598">
        <v>-4.7175586223602295E-2</v>
      </c>
      <c r="R2598">
        <v>-2.8911188244819641E-2</v>
      </c>
      <c r="S2598">
        <v>-1.0648956522345543E-2</v>
      </c>
      <c r="T2598">
        <v>5.7884063571691513E-3</v>
      </c>
      <c r="U2598" t="s">
        <v>18</v>
      </c>
      <c r="V2598" t="s">
        <v>84</v>
      </c>
      <c r="W2598">
        <v>80</v>
      </c>
    </row>
    <row r="2599" spans="1:23" x14ac:dyDescent="0.25">
      <c r="A2599" s="48" t="str">
        <f t="shared" si="40"/>
        <v>42233Greater Fresno Area3_3SmartAC-onlySingle</v>
      </c>
      <c r="B2599" t="s">
        <v>37</v>
      </c>
      <c r="C2599" s="35">
        <v>42233</v>
      </c>
      <c r="D2599">
        <v>3</v>
      </c>
      <c r="E2599" t="s">
        <v>110</v>
      </c>
      <c r="F2599">
        <v>1.0065897011266278</v>
      </c>
      <c r="G2599">
        <v>0.86947764843748432</v>
      </c>
      <c r="H2599">
        <v>4981</v>
      </c>
      <c r="I2599">
        <v>1.035500889493443</v>
      </c>
      <c r="J2599">
        <v>0.85002721525420188</v>
      </c>
      <c r="K2599">
        <v>1243</v>
      </c>
      <c r="L2599">
        <v>-2.8911188244819641E-2</v>
      </c>
      <c r="M2599">
        <v>-2.8721919059753418</v>
      </c>
      <c r="N2599">
        <v>12488</v>
      </c>
      <c r="O2599">
        <v>2.7075214311480522E-2</v>
      </c>
      <c r="P2599">
        <v>-6.3610784709453583E-2</v>
      </c>
      <c r="Q2599">
        <v>-4.7175586223602295E-2</v>
      </c>
      <c r="R2599">
        <v>-2.8911188244819641E-2</v>
      </c>
      <c r="S2599">
        <v>-1.0648956522345543E-2</v>
      </c>
      <c r="T2599">
        <v>5.7884063571691513E-3</v>
      </c>
      <c r="U2599" t="s">
        <v>102</v>
      </c>
      <c r="V2599" t="s">
        <v>84</v>
      </c>
      <c r="W2599">
        <v>80</v>
      </c>
    </row>
    <row r="2600" spans="1:23" x14ac:dyDescent="0.25">
      <c r="A2600" s="48" t="str">
        <f t="shared" si="40"/>
        <v>42233Greater Fresno Area3_4AllSingle</v>
      </c>
      <c r="B2600" t="s">
        <v>37</v>
      </c>
      <c r="C2600" s="35">
        <v>42233</v>
      </c>
      <c r="D2600">
        <v>4</v>
      </c>
      <c r="E2600" t="s">
        <v>110</v>
      </c>
      <c r="F2600">
        <v>0.89978158320716572</v>
      </c>
      <c r="G2600">
        <v>0.79961480731120826</v>
      </c>
      <c r="H2600">
        <v>4981</v>
      </c>
      <c r="I2600">
        <v>0.92773055742328514</v>
      </c>
      <c r="J2600">
        <v>0.75481222571030304</v>
      </c>
      <c r="K2600">
        <v>1243</v>
      </c>
      <c r="L2600">
        <v>-2.7948973700404167E-2</v>
      </c>
      <c r="M2600">
        <v>-3.1061954498291016</v>
      </c>
      <c r="N2600">
        <v>12488</v>
      </c>
      <c r="O2600">
        <v>2.4222398176789284E-2</v>
      </c>
      <c r="P2600">
        <v>-5.8992400765419006E-2</v>
      </c>
      <c r="Q2600">
        <v>-4.4288918375968933E-2</v>
      </c>
      <c r="R2600">
        <v>-2.7948973700404167E-2</v>
      </c>
      <c r="S2600">
        <v>-1.1610966175794601E-2</v>
      </c>
      <c r="T2600">
        <v>3.0944517347961664E-3</v>
      </c>
      <c r="U2600" t="s">
        <v>18</v>
      </c>
      <c r="V2600" t="s">
        <v>84</v>
      </c>
      <c r="W2600">
        <v>79</v>
      </c>
    </row>
    <row r="2601" spans="1:23" x14ac:dyDescent="0.25">
      <c r="A2601" s="48" t="str">
        <f t="shared" si="40"/>
        <v>42233Greater Fresno Area3_4SmartAC-onlySingle</v>
      </c>
      <c r="B2601" t="s">
        <v>37</v>
      </c>
      <c r="C2601" s="35">
        <v>42233</v>
      </c>
      <c r="D2601">
        <v>4</v>
      </c>
      <c r="E2601" t="s">
        <v>110</v>
      </c>
      <c r="F2601">
        <v>0.89978158320716572</v>
      </c>
      <c r="G2601">
        <v>0.79961480731120826</v>
      </c>
      <c r="H2601">
        <v>4981</v>
      </c>
      <c r="I2601">
        <v>0.92773055742328514</v>
      </c>
      <c r="J2601">
        <v>0.75481222571030304</v>
      </c>
      <c r="K2601">
        <v>1243</v>
      </c>
      <c r="L2601">
        <v>-2.7948973700404167E-2</v>
      </c>
      <c r="M2601">
        <v>-3.1061954498291016</v>
      </c>
      <c r="N2601">
        <v>12488</v>
      </c>
      <c r="O2601">
        <v>2.4222398176789284E-2</v>
      </c>
      <c r="P2601">
        <v>-5.8992400765419006E-2</v>
      </c>
      <c r="Q2601">
        <v>-4.4288918375968933E-2</v>
      </c>
      <c r="R2601">
        <v>-2.7948973700404167E-2</v>
      </c>
      <c r="S2601">
        <v>-1.1610966175794601E-2</v>
      </c>
      <c r="T2601">
        <v>3.0944517347961664E-3</v>
      </c>
      <c r="U2601" t="s">
        <v>102</v>
      </c>
      <c r="V2601" t="s">
        <v>84</v>
      </c>
      <c r="W2601">
        <v>79</v>
      </c>
    </row>
    <row r="2602" spans="1:23" x14ac:dyDescent="0.25">
      <c r="A2602" s="48" t="str">
        <f t="shared" si="40"/>
        <v>42233Greater Fresno Area3_5AllSingle</v>
      </c>
      <c r="B2602" t="s">
        <v>37</v>
      </c>
      <c r="C2602" s="35">
        <v>42233</v>
      </c>
      <c r="D2602">
        <v>5</v>
      </c>
      <c r="E2602" t="s">
        <v>110</v>
      </c>
      <c r="F2602">
        <v>0.86152182937830302</v>
      </c>
      <c r="G2602">
        <v>0.77572321626185159</v>
      </c>
      <c r="H2602">
        <v>4981</v>
      </c>
      <c r="I2602">
        <v>0.87039717058989019</v>
      </c>
      <c r="J2602">
        <v>0.72050966660815718</v>
      </c>
      <c r="K2602">
        <v>1243</v>
      </c>
      <c r="L2602">
        <v>-8.8753411546349525E-3</v>
      </c>
      <c r="M2602">
        <v>-1.0301934480667114</v>
      </c>
      <c r="N2602">
        <v>12488</v>
      </c>
      <c r="O2602">
        <v>2.32046227902174E-2</v>
      </c>
      <c r="P2602">
        <v>-3.8614384829998016E-2</v>
      </c>
      <c r="Q2602">
        <v>-2.4528715759515762E-2</v>
      </c>
      <c r="R2602">
        <v>-8.8753411546349525E-3</v>
      </c>
      <c r="S2602">
        <v>6.7761768586933613E-3</v>
      </c>
      <c r="T2602">
        <v>2.0863702520728111E-2</v>
      </c>
      <c r="U2602" t="s">
        <v>18</v>
      </c>
      <c r="V2602" t="s">
        <v>84</v>
      </c>
      <c r="W2602">
        <v>76</v>
      </c>
    </row>
    <row r="2603" spans="1:23" x14ac:dyDescent="0.25">
      <c r="A2603" s="48" t="str">
        <f t="shared" si="40"/>
        <v>42233Greater Fresno Area3_5SmartAC-onlySingle</v>
      </c>
      <c r="B2603" t="s">
        <v>37</v>
      </c>
      <c r="C2603" s="35">
        <v>42233</v>
      </c>
      <c r="D2603">
        <v>5</v>
      </c>
      <c r="E2603" t="s">
        <v>110</v>
      </c>
      <c r="F2603">
        <v>0.86152182937830302</v>
      </c>
      <c r="G2603">
        <v>0.77572321626185159</v>
      </c>
      <c r="H2603">
        <v>4981</v>
      </c>
      <c r="I2603">
        <v>0.87039717058989019</v>
      </c>
      <c r="J2603">
        <v>0.72050966660815718</v>
      </c>
      <c r="K2603">
        <v>1243</v>
      </c>
      <c r="L2603">
        <v>-8.8753411546349525E-3</v>
      </c>
      <c r="M2603">
        <v>-1.0301934480667114</v>
      </c>
      <c r="N2603">
        <v>12488</v>
      </c>
      <c r="O2603">
        <v>2.32046227902174E-2</v>
      </c>
      <c r="P2603">
        <v>-3.8614384829998016E-2</v>
      </c>
      <c r="Q2603">
        <v>-2.4528715759515762E-2</v>
      </c>
      <c r="R2603">
        <v>-8.8753411546349525E-3</v>
      </c>
      <c r="S2603">
        <v>6.7761768586933613E-3</v>
      </c>
      <c r="T2603">
        <v>2.0863702520728111E-2</v>
      </c>
      <c r="U2603" t="s">
        <v>102</v>
      </c>
      <c r="V2603" t="s">
        <v>84</v>
      </c>
      <c r="W2603">
        <v>76</v>
      </c>
    </row>
    <row r="2604" spans="1:23" x14ac:dyDescent="0.25">
      <c r="A2604" s="48" t="str">
        <f t="shared" si="40"/>
        <v>42233Greater Fresno Area3_6AllSingle</v>
      </c>
      <c r="B2604" t="s">
        <v>37</v>
      </c>
      <c r="C2604" s="35">
        <v>42233</v>
      </c>
      <c r="D2604">
        <v>6</v>
      </c>
      <c r="E2604" t="s">
        <v>110</v>
      </c>
      <c r="F2604">
        <v>0.85527219280758837</v>
      </c>
      <c r="G2604">
        <v>0.77369052264232641</v>
      </c>
      <c r="H2604">
        <v>4981</v>
      </c>
      <c r="I2604">
        <v>0.87126273212444416</v>
      </c>
      <c r="J2604">
        <v>0.74909339903216443</v>
      </c>
      <c r="K2604">
        <v>1243</v>
      </c>
      <c r="L2604">
        <v>-1.5990538522601128E-2</v>
      </c>
      <c r="M2604">
        <v>-1.8696433305740356</v>
      </c>
      <c r="N2604">
        <v>12488</v>
      </c>
      <c r="O2604">
        <v>2.3908510804176331E-2</v>
      </c>
      <c r="P2604">
        <v>-4.6631686389446259E-2</v>
      </c>
      <c r="Q2604">
        <v>-3.2118741422891617E-2</v>
      </c>
      <c r="R2604">
        <v>-1.5990538522601128E-2</v>
      </c>
      <c r="S2604">
        <v>1.3575200864579529E-4</v>
      </c>
      <c r="T2604">
        <v>1.4650609344244003E-2</v>
      </c>
      <c r="U2604" t="s">
        <v>18</v>
      </c>
      <c r="V2604" t="s">
        <v>84</v>
      </c>
      <c r="W2604">
        <v>76</v>
      </c>
    </row>
    <row r="2605" spans="1:23" x14ac:dyDescent="0.25">
      <c r="A2605" s="48" t="str">
        <f t="shared" si="40"/>
        <v>42233Greater Fresno Area3_6SmartAC-onlySingle</v>
      </c>
      <c r="B2605" t="s">
        <v>37</v>
      </c>
      <c r="C2605" s="35">
        <v>42233</v>
      </c>
      <c r="D2605">
        <v>6</v>
      </c>
      <c r="E2605" t="s">
        <v>110</v>
      </c>
      <c r="F2605">
        <v>0.85527219280758837</v>
      </c>
      <c r="G2605">
        <v>0.77369052264232641</v>
      </c>
      <c r="H2605">
        <v>4981</v>
      </c>
      <c r="I2605">
        <v>0.87126273212444416</v>
      </c>
      <c r="J2605">
        <v>0.74909339903216443</v>
      </c>
      <c r="K2605">
        <v>1243</v>
      </c>
      <c r="L2605">
        <v>-1.5990538522601128E-2</v>
      </c>
      <c r="M2605">
        <v>-1.8696433305740356</v>
      </c>
      <c r="N2605">
        <v>12488</v>
      </c>
      <c r="O2605">
        <v>2.3908510804176331E-2</v>
      </c>
      <c r="P2605">
        <v>-4.6631686389446259E-2</v>
      </c>
      <c r="Q2605">
        <v>-3.2118741422891617E-2</v>
      </c>
      <c r="R2605">
        <v>-1.5990538522601128E-2</v>
      </c>
      <c r="S2605">
        <v>1.3575200864579529E-4</v>
      </c>
      <c r="T2605">
        <v>1.4650609344244003E-2</v>
      </c>
      <c r="U2605" t="s">
        <v>102</v>
      </c>
      <c r="V2605" t="s">
        <v>84</v>
      </c>
      <c r="W2605">
        <v>76</v>
      </c>
    </row>
    <row r="2606" spans="1:23" x14ac:dyDescent="0.25">
      <c r="A2606" s="48" t="str">
        <f t="shared" si="40"/>
        <v>42233Greater Fresno Area3_7AllSingle</v>
      </c>
      <c r="B2606" t="s">
        <v>37</v>
      </c>
      <c r="C2606" s="35">
        <v>42233</v>
      </c>
      <c r="D2606">
        <v>7</v>
      </c>
      <c r="E2606" t="s">
        <v>110</v>
      </c>
      <c r="F2606">
        <v>0.9024817245360478</v>
      </c>
      <c r="G2606">
        <v>0.81474036902969738</v>
      </c>
      <c r="H2606">
        <v>4981</v>
      </c>
      <c r="I2606">
        <v>0.90909814050033722</v>
      </c>
      <c r="J2606">
        <v>0.78854500839901964</v>
      </c>
      <c r="K2606">
        <v>1243</v>
      </c>
      <c r="L2606">
        <v>-6.6164159215986729E-3</v>
      </c>
      <c r="M2606">
        <v>-0.73313570022583008</v>
      </c>
      <c r="N2606">
        <v>12488</v>
      </c>
      <c r="O2606">
        <v>2.516963891685009E-2</v>
      </c>
      <c r="P2606">
        <v>-3.8873825222253799E-2</v>
      </c>
      <c r="Q2606">
        <v>-2.3595351725816727E-2</v>
      </c>
      <c r="R2606">
        <v>-6.6164159215986729E-3</v>
      </c>
      <c r="S2606">
        <v>1.0360505431890488E-2</v>
      </c>
      <c r="T2606">
        <v>2.5640992447733879E-2</v>
      </c>
      <c r="U2606" t="s">
        <v>18</v>
      </c>
      <c r="V2606" t="s">
        <v>84</v>
      </c>
      <c r="W2606">
        <v>78</v>
      </c>
    </row>
    <row r="2607" spans="1:23" x14ac:dyDescent="0.25">
      <c r="A2607" s="48" t="str">
        <f t="shared" si="40"/>
        <v>42233Greater Fresno Area3_7SmartAC-onlySingle</v>
      </c>
      <c r="B2607" t="s">
        <v>37</v>
      </c>
      <c r="C2607" s="35">
        <v>42233</v>
      </c>
      <c r="D2607">
        <v>7</v>
      </c>
      <c r="E2607" t="s">
        <v>110</v>
      </c>
      <c r="F2607">
        <v>0.9024817245360478</v>
      </c>
      <c r="G2607">
        <v>0.81474036902969738</v>
      </c>
      <c r="H2607">
        <v>4981</v>
      </c>
      <c r="I2607">
        <v>0.90909814050033722</v>
      </c>
      <c r="J2607">
        <v>0.78854500839901964</v>
      </c>
      <c r="K2607">
        <v>1243</v>
      </c>
      <c r="L2607">
        <v>-6.6164159215986729E-3</v>
      </c>
      <c r="M2607">
        <v>-0.73313570022583008</v>
      </c>
      <c r="N2607">
        <v>12488</v>
      </c>
      <c r="O2607">
        <v>2.516963891685009E-2</v>
      </c>
      <c r="P2607">
        <v>-3.8873825222253799E-2</v>
      </c>
      <c r="Q2607">
        <v>-2.3595351725816727E-2</v>
      </c>
      <c r="R2607">
        <v>-6.6164159215986729E-3</v>
      </c>
      <c r="S2607">
        <v>1.0360505431890488E-2</v>
      </c>
      <c r="T2607">
        <v>2.5640992447733879E-2</v>
      </c>
      <c r="U2607" t="s">
        <v>102</v>
      </c>
      <c r="V2607" t="s">
        <v>84</v>
      </c>
      <c r="W2607">
        <v>78</v>
      </c>
    </row>
    <row r="2608" spans="1:23" x14ac:dyDescent="0.25">
      <c r="A2608" s="48" t="str">
        <f t="shared" si="40"/>
        <v>42233Greater Fresno Area3_8AllSingle</v>
      </c>
      <c r="B2608" t="s">
        <v>37</v>
      </c>
      <c r="C2608" s="35">
        <v>42233</v>
      </c>
      <c r="D2608">
        <v>8</v>
      </c>
      <c r="E2608" t="s">
        <v>110</v>
      </c>
      <c r="F2608">
        <v>0.88536478202604296</v>
      </c>
      <c r="G2608">
        <v>0.84584552387494949</v>
      </c>
      <c r="H2608">
        <v>4981</v>
      </c>
      <c r="I2608">
        <v>0.90536337885315055</v>
      </c>
      <c r="J2608">
        <v>0.85465627396825861</v>
      </c>
      <c r="K2608">
        <v>1243</v>
      </c>
      <c r="L2608">
        <v>-1.9998596981167793E-2</v>
      </c>
      <c r="M2608">
        <v>-2.2587974071502686</v>
      </c>
      <c r="N2608">
        <v>12488</v>
      </c>
      <c r="O2608">
        <v>2.7042141184210777E-2</v>
      </c>
      <c r="P2608">
        <v>-5.4655805230140686E-2</v>
      </c>
      <c r="Q2608">
        <v>-3.8240686058998108E-2</v>
      </c>
      <c r="R2608">
        <v>-1.9998596981167793E-2</v>
      </c>
      <c r="S2608">
        <v>-1.7586727626621723E-3</v>
      </c>
      <c r="T2608">
        <v>1.4658611267805099E-2</v>
      </c>
      <c r="U2608" t="s">
        <v>18</v>
      </c>
      <c r="V2608" t="s">
        <v>84</v>
      </c>
      <c r="W2608">
        <v>81</v>
      </c>
    </row>
    <row r="2609" spans="1:23" x14ac:dyDescent="0.25">
      <c r="A2609" s="48" t="str">
        <f t="shared" si="40"/>
        <v>42233Greater Fresno Area3_8SmartAC-onlySingle</v>
      </c>
      <c r="B2609" t="s">
        <v>37</v>
      </c>
      <c r="C2609" s="35">
        <v>42233</v>
      </c>
      <c r="D2609">
        <v>8</v>
      </c>
      <c r="E2609" t="s">
        <v>110</v>
      </c>
      <c r="F2609">
        <v>0.88536478202604296</v>
      </c>
      <c r="G2609">
        <v>0.84584552387494949</v>
      </c>
      <c r="H2609">
        <v>4981</v>
      </c>
      <c r="I2609">
        <v>0.90536337885315055</v>
      </c>
      <c r="J2609">
        <v>0.85465627396825861</v>
      </c>
      <c r="K2609">
        <v>1243</v>
      </c>
      <c r="L2609">
        <v>-1.9998596981167793E-2</v>
      </c>
      <c r="M2609">
        <v>-2.2587974071502686</v>
      </c>
      <c r="N2609">
        <v>12488</v>
      </c>
      <c r="O2609">
        <v>2.7042141184210777E-2</v>
      </c>
      <c r="P2609">
        <v>-5.4655805230140686E-2</v>
      </c>
      <c r="Q2609">
        <v>-3.8240686058998108E-2</v>
      </c>
      <c r="R2609">
        <v>-1.9998596981167793E-2</v>
      </c>
      <c r="S2609">
        <v>-1.7586727626621723E-3</v>
      </c>
      <c r="T2609">
        <v>1.4658611267805099E-2</v>
      </c>
      <c r="U2609" t="s">
        <v>102</v>
      </c>
      <c r="V2609" t="s">
        <v>84</v>
      </c>
      <c r="W2609">
        <v>81</v>
      </c>
    </row>
    <row r="2610" spans="1:23" x14ac:dyDescent="0.25">
      <c r="A2610" s="48" t="str">
        <f t="shared" si="40"/>
        <v>42233Greater Fresno Area3_9AllSingle</v>
      </c>
      <c r="B2610" t="s">
        <v>37</v>
      </c>
      <c r="C2610" s="35">
        <v>42233</v>
      </c>
      <c r="D2610">
        <v>9</v>
      </c>
      <c r="E2610" t="s">
        <v>110</v>
      </c>
      <c r="F2610">
        <v>0.87339123586206358</v>
      </c>
      <c r="G2610">
        <v>0.96639258435760744</v>
      </c>
      <c r="H2610">
        <v>4981</v>
      </c>
      <c r="I2610">
        <v>0.87832675840671148</v>
      </c>
      <c r="J2610">
        <v>0.96157122714291254</v>
      </c>
      <c r="K2610">
        <v>1243</v>
      </c>
      <c r="L2610">
        <v>-4.9355225637555122E-3</v>
      </c>
      <c r="M2610">
        <v>-0.56509870290756226</v>
      </c>
      <c r="N2610">
        <v>12488</v>
      </c>
      <c r="O2610">
        <v>3.0518133193254471E-2</v>
      </c>
      <c r="P2610">
        <v>-4.4047560542821884E-2</v>
      </c>
      <c r="Q2610">
        <v>-2.5522444397211075E-2</v>
      </c>
      <c r="R2610">
        <v>-4.9355225637555122E-3</v>
      </c>
      <c r="S2610">
        <v>1.5648959204554558E-2</v>
      </c>
      <c r="T2610">
        <v>3.4176517277956009E-2</v>
      </c>
      <c r="U2610" t="s">
        <v>18</v>
      </c>
      <c r="V2610" t="s">
        <v>84</v>
      </c>
      <c r="W2610">
        <v>86</v>
      </c>
    </row>
    <row r="2611" spans="1:23" x14ac:dyDescent="0.25">
      <c r="A2611" s="48" t="str">
        <f t="shared" si="40"/>
        <v>42233Greater Fresno Area3_9SmartAC-onlySingle</v>
      </c>
      <c r="B2611" t="s">
        <v>37</v>
      </c>
      <c r="C2611" s="35">
        <v>42233</v>
      </c>
      <c r="D2611">
        <v>9</v>
      </c>
      <c r="E2611" t="s">
        <v>110</v>
      </c>
      <c r="F2611">
        <v>0.87339123586206358</v>
      </c>
      <c r="G2611">
        <v>0.96639258435760744</v>
      </c>
      <c r="H2611">
        <v>4981</v>
      </c>
      <c r="I2611">
        <v>0.87832675840671148</v>
      </c>
      <c r="J2611">
        <v>0.96157122714291254</v>
      </c>
      <c r="K2611">
        <v>1243</v>
      </c>
      <c r="L2611">
        <v>-4.9355225637555122E-3</v>
      </c>
      <c r="M2611">
        <v>-0.56509870290756226</v>
      </c>
      <c r="N2611">
        <v>12488</v>
      </c>
      <c r="O2611">
        <v>3.0518133193254471E-2</v>
      </c>
      <c r="P2611">
        <v>-4.4047560542821884E-2</v>
      </c>
      <c r="Q2611">
        <v>-2.5522444397211075E-2</v>
      </c>
      <c r="R2611">
        <v>-4.9355225637555122E-3</v>
      </c>
      <c r="S2611">
        <v>1.5648959204554558E-2</v>
      </c>
      <c r="T2611">
        <v>3.4176517277956009E-2</v>
      </c>
      <c r="U2611" t="s">
        <v>102</v>
      </c>
      <c r="V2611" t="s">
        <v>84</v>
      </c>
      <c r="W2611">
        <v>86</v>
      </c>
    </row>
    <row r="2612" spans="1:23" x14ac:dyDescent="0.25">
      <c r="A2612" s="48" t="str">
        <f t="shared" si="40"/>
        <v>42233Greater Fresno Area3_10AllSingle</v>
      </c>
      <c r="B2612" t="s">
        <v>37</v>
      </c>
      <c r="C2612" s="35">
        <v>42233</v>
      </c>
      <c r="D2612">
        <v>10</v>
      </c>
      <c r="E2612" t="s">
        <v>110</v>
      </c>
      <c r="F2612">
        <v>0.95629246778235233</v>
      </c>
      <c r="G2612">
        <v>1.1852745742994995</v>
      </c>
      <c r="H2612">
        <v>4981</v>
      </c>
      <c r="I2612">
        <v>0.91113508501270013</v>
      </c>
      <c r="J2612">
        <v>1.1979445193982923</v>
      </c>
      <c r="K2612">
        <v>1243</v>
      </c>
      <c r="L2612">
        <v>4.5157384127378464E-2</v>
      </c>
      <c r="M2612">
        <v>4.7221307754516602</v>
      </c>
      <c r="N2612">
        <v>12488</v>
      </c>
      <c r="O2612">
        <v>3.7902098149061203E-2</v>
      </c>
      <c r="P2612">
        <v>-3.4179447684437037E-3</v>
      </c>
      <c r="Q2612">
        <v>1.9589386880397797E-2</v>
      </c>
      <c r="R2612">
        <v>4.5157384127378464E-2</v>
      </c>
      <c r="S2612">
        <v>7.0722348988056183E-2</v>
      </c>
      <c r="T2612">
        <v>9.3732714653015137E-2</v>
      </c>
      <c r="U2612" t="s">
        <v>18</v>
      </c>
      <c r="V2612" t="s">
        <v>84</v>
      </c>
      <c r="W2612">
        <v>91</v>
      </c>
    </row>
    <row r="2613" spans="1:23" x14ac:dyDescent="0.25">
      <c r="A2613" s="48" t="str">
        <f t="shared" si="40"/>
        <v>42233Greater Fresno Area3_10SmartAC-onlySingle</v>
      </c>
      <c r="B2613" t="s">
        <v>37</v>
      </c>
      <c r="C2613" s="35">
        <v>42233</v>
      </c>
      <c r="D2613">
        <v>10</v>
      </c>
      <c r="E2613" t="s">
        <v>110</v>
      </c>
      <c r="F2613">
        <v>0.95629246778235233</v>
      </c>
      <c r="G2613">
        <v>1.1852745742994995</v>
      </c>
      <c r="H2613">
        <v>4981</v>
      </c>
      <c r="I2613">
        <v>0.91113508501270013</v>
      </c>
      <c r="J2613">
        <v>1.1979445193982923</v>
      </c>
      <c r="K2613">
        <v>1243</v>
      </c>
      <c r="L2613">
        <v>4.5157384127378464E-2</v>
      </c>
      <c r="M2613">
        <v>4.7221307754516602</v>
      </c>
      <c r="N2613">
        <v>12488</v>
      </c>
      <c r="O2613">
        <v>3.7902098149061203E-2</v>
      </c>
      <c r="P2613">
        <v>-3.4179447684437037E-3</v>
      </c>
      <c r="Q2613">
        <v>1.9589386880397797E-2</v>
      </c>
      <c r="R2613">
        <v>4.5157384127378464E-2</v>
      </c>
      <c r="S2613">
        <v>7.0722348988056183E-2</v>
      </c>
      <c r="T2613">
        <v>9.3732714653015137E-2</v>
      </c>
      <c r="U2613" t="s">
        <v>102</v>
      </c>
      <c r="V2613" t="s">
        <v>84</v>
      </c>
      <c r="W2613">
        <v>91</v>
      </c>
    </row>
    <row r="2614" spans="1:23" x14ac:dyDescent="0.25">
      <c r="A2614" s="48" t="str">
        <f t="shared" si="40"/>
        <v>42233Greater Fresno Area3_11AllSingle</v>
      </c>
      <c r="B2614" t="s">
        <v>37</v>
      </c>
      <c r="C2614" s="35">
        <v>42233</v>
      </c>
      <c r="D2614">
        <v>11</v>
      </c>
      <c r="E2614" t="s">
        <v>110</v>
      </c>
      <c r="F2614">
        <v>1.1319089867304981</v>
      </c>
      <c r="G2614">
        <v>1.4873175638102503</v>
      </c>
      <c r="H2614">
        <v>4981</v>
      </c>
      <c r="I2614">
        <v>1.0916615193661146</v>
      </c>
      <c r="J2614">
        <v>1.4853786342200852</v>
      </c>
      <c r="K2614">
        <v>1243</v>
      </c>
      <c r="L2614">
        <v>4.0247466415166855E-2</v>
      </c>
      <c r="M2614">
        <v>3.555715799331665</v>
      </c>
      <c r="N2614">
        <v>12488</v>
      </c>
      <c r="O2614">
        <v>4.7107644379138947E-2</v>
      </c>
      <c r="P2614">
        <v>-2.0125690847635269E-2</v>
      </c>
      <c r="Q2614">
        <v>8.469591848552227E-3</v>
      </c>
      <c r="R2614">
        <v>4.0247466415166855E-2</v>
      </c>
      <c r="S2614">
        <v>7.2021573781967163E-2</v>
      </c>
      <c r="T2614">
        <v>0.10062061995267868</v>
      </c>
      <c r="U2614" t="s">
        <v>18</v>
      </c>
      <c r="V2614" t="s">
        <v>84</v>
      </c>
      <c r="W2614">
        <v>96</v>
      </c>
    </row>
    <row r="2615" spans="1:23" x14ac:dyDescent="0.25">
      <c r="A2615" s="48" t="str">
        <f t="shared" si="40"/>
        <v>42233Greater Fresno Area3_11SmartAC-onlySingle</v>
      </c>
      <c r="B2615" t="s">
        <v>37</v>
      </c>
      <c r="C2615" s="35">
        <v>42233</v>
      </c>
      <c r="D2615">
        <v>11</v>
      </c>
      <c r="E2615" t="s">
        <v>110</v>
      </c>
      <c r="F2615">
        <v>1.1319089867304981</v>
      </c>
      <c r="G2615">
        <v>1.4873175638102503</v>
      </c>
      <c r="H2615">
        <v>4981</v>
      </c>
      <c r="I2615">
        <v>1.0916615193661146</v>
      </c>
      <c r="J2615">
        <v>1.4853786342200852</v>
      </c>
      <c r="K2615">
        <v>1243</v>
      </c>
      <c r="L2615">
        <v>4.0247466415166855E-2</v>
      </c>
      <c r="M2615">
        <v>3.555715799331665</v>
      </c>
      <c r="N2615">
        <v>12488</v>
      </c>
      <c r="O2615">
        <v>4.7107644379138947E-2</v>
      </c>
      <c r="P2615">
        <v>-2.0125690847635269E-2</v>
      </c>
      <c r="Q2615">
        <v>8.469591848552227E-3</v>
      </c>
      <c r="R2615">
        <v>4.0247466415166855E-2</v>
      </c>
      <c r="S2615">
        <v>7.2021573781967163E-2</v>
      </c>
      <c r="T2615">
        <v>0.10062061995267868</v>
      </c>
      <c r="U2615" t="s">
        <v>102</v>
      </c>
      <c r="V2615" t="s">
        <v>84</v>
      </c>
      <c r="W2615">
        <v>96</v>
      </c>
    </row>
    <row r="2616" spans="1:23" x14ac:dyDescent="0.25">
      <c r="A2616" s="48" t="str">
        <f t="shared" si="40"/>
        <v>42233Greater Fresno Area3_12AllSingle</v>
      </c>
      <c r="B2616" t="s">
        <v>37</v>
      </c>
      <c r="C2616" s="35">
        <v>42233</v>
      </c>
      <c r="D2616">
        <v>12</v>
      </c>
      <c r="E2616" t="s">
        <v>110</v>
      </c>
      <c r="F2616">
        <v>1.3853990303540413</v>
      </c>
      <c r="G2616">
        <v>1.7136245422385612</v>
      </c>
      <c r="H2616">
        <v>4981</v>
      </c>
      <c r="I2616">
        <v>1.3519214226399396</v>
      </c>
      <c r="J2616">
        <v>1.7302438572760703</v>
      </c>
      <c r="K2616">
        <v>1243</v>
      </c>
      <c r="L2616">
        <v>3.3477608114480972E-2</v>
      </c>
      <c r="M2616">
        <v>2.4164595603942871</v>
      </c>
      <c r="N2616">
        <v>12488</v>
      </c>
      <c r="O2616">
        <v>5.4754219949245453E-2</v>
      </c>
      <c r="P2616">
        <v>-3.6695398390293121E-2</v>
      </c>
      <c r="Q2616">
        <v>-3.458493622019887E-3</v>
      </c>
      <c r="R2616">
        <v>3.3477608114480972E-2</v>
      </c>
      <c r="S2616">
        <v>7.0409327745437622E-2</v>
      </c>
      <c r="T2616">
        <v>0.10365061461925507</v>
      </c>
      <c r="U2616" t="s">
        <v>18</v>
      </c>
      <c r="V2616" t="s">
        <v>84</v>
      </c>
      <c r="W2616">
        <v>101</v>
      </c>
    </row>
    <row r="2617" spans="1:23" x14ac:dyDescent="0.25">
      <c r="A2617" s="48" t="str">
        <f t="shared" si="40"/>
        <v>42233Greater Fresno Area3_12SmartAC-onlySingle</v>
      </c>
      <c r="B2617" t="s">
        <v>37</v>
      </c>
      <c r="C2617" s="35">
        <v>42233</v>
      </c>
      <c r="D2617">
        <v>12</v>
      </c>
      <c r="E2617" t="s">
        <v>110</v>
      </c>
      <c r="F2617">
        <v>1.3853990303540413</v>
      </c>
      <c r="G2617">
        <v>1.7136245422385612</v>
      </c>
      <c r="H2617">
        <v>4981</v>
      </c>
      <c r="I2617">
        <v>1.3519214226399396</v>
      </c>
      <c r="J2617">
        <v>1.7302438572760703</v>
      </c>
      <c r="K2617">
        <v>1243</v>
      </c>
      <c r="L2617">
        <v>3.3477608114480972E-2</v>
      </c>
      <c r="M2617">
        <v>2.4164595603942871</v>
      </c>
      <c r="N2617">
        <v>12488</v>
      </c>
      <c r="O2617">
        <v>5.4754219949245453E-2</v>
      </c>
      <c r="P2617">
        <v>-3.6695398390293121E-2</v>
      </c>
      <c r="Q2617">
        <v>-3.458493622019887E-3</v>
      </c>
      <c r="R2617">
        <v>3.3477608114480972E-2</v>
      </c>
      <c r="S2617">
        <v>7.0409327745437622E-2</v>
      </c>
      <c r="T2617">
        <v>0.10365061461925507</v>
      </c>
      <c r="U2617" t="s">
        <v>102</v>
      </c>
      <c r="V2617" t="s">
        <v>84</v>
      </c>
      <c r="W2617">
        <v>101</v>
      </c>
    </row>
    <row r="2618" spans="1:23" x14ac:dyDescent="0.25">
      <c r="A2618" s="48" t="str">
        <f t="shared" si="40"/>
        <v>42233Greater Fresno Area3_13AllSingle</v>
      </c>
      <c r="B2618" t="s">
        <v>37</v>
      </c>
      <c r="C2618" s="35">
        <v>42233</v>
      </c>
      <c r="D2618">
        <v>13</v>
      </c>
      <c r="E2618" t="s">
        <v>110</v>
      </c>
      <c r="F2618">
        <v>1.7936748178767741</v>
      </c>
      <c r="G2618">
        <v>1.967612206159129</v>
      </c>
      <c r="H2618">
        <v>4981</v>
      </c>
      <c r="I2618">
        <v>1.7571642687909528</v>
      </c>
      <c r="J2618">
        <v>1.977037215403624</v>
      </c>
      <c r="K2618">
        <v>1243</v>
      </c>
      <c r="L2618">
        <v>3.6510549485683441E-2</v>
      </c>
      <c r="M2618">
        <v>2.0355167388916016</v>
      </c>
      <c r="N2618">
        <v>12488</v>
      </c>
      <c r="O2618">
        <v>6.2624305486679077E-2</v>
      </c>
      <c r="P2618">
        <v>-4.3748758733272552E-2</v>
      </c>
      <c r="Q2618">
        <v>-5.7345544919371605E-3</v>
      </c>
      <c r="R2618">
        <v>3.6510549485683441E-2</v>
      </c>
      <c r="S2618">
        <v>7.8750640153884888E-2</v>
      </c>
      <c r="T2618">
        <v>0.11676985770463943</v>
      </c>
      <c r="U2618" t="s">
        <v>18</v>
      </c>
      <c r="V2618" t="s">
        <v>84</v>
      </c>
      <c r="W2618">
        <v>104</v>
      </c>
    </row>
    <row r="2619" spans="1:23" x14ac:dyDescent="0.25">
      <c r="A2619" s="48" t="str">
        <f t="shared" si="40"/>
        <v>42233Greater Fresno Area3_13SmartAC-onlySingle</v>
      </c>
      <c r="B2619" t="s">
        <v>37</v>
      </c>
      <c r="C2619" s="35">
        <v>42233</v>
      </c>
      <c r="D2619">
        <v>13</v>
      </c>
      <c r="E2619" t="s">
        <v>110</v>
      </c>
      <c r="F2619">
        <v>1.7936748178767741</v>
      </c>
      <c r="G2619">
        <v>1.967612206159129</v>
      </c>
      <c r="H2619">
        <v>4981</v>
      </c>
      <c r="I2619">
        <v>1.7571642687909528</v>
      </c>
      <c r="J2619">
        <v>1.977037215403624</v>
      </c>
      <c r="K2619">
        <v>1243</v>
      </c>
      <c r="L2619">
        <v>3.6510549485683441E-2</v>
      </c>
      <c r="M2619">
        <v>2.0355167388916016</v>
      </c>
      <c r="N2619">
        <v>12488</v>
      </c>
      <c r="O2619">
        <v>6.2624305486679077E-2</v>
      </c>
      <c r="P2619">
        <v>-4.3748758733272552E-2</v>
      </c>
      <c r="Q2619">
        <v>-5.7345544919371605E-3</v>
      </c>
      <c r="R2619">
        <v>3.6510549485683441E-2</v>
      </c>
      <c r="S2619">
        <v>7.8750640153884888E-2</v>
      </c>
      <c r="T2619">
        <v>0.11676985770463943</v>
      </c>
      <c r="U2619" t="s">
        <v>102</v>
      </c>
      <c r="V2619" t="s">
        <v>84</v>
      </c>
      <c r="W2619">
        <v>104</v>
      </c>
    </row>
    <row r="2620" spans="1:23" x14ac:dyDescent="0.25">
      <c r="A2620" s="48" t="str">
        <f t="shared" si="40"/>
        <v>42233Greater Fresno Area3_14AllSingle</v>
      </c>
      <c r="B2620" t="s">
        <v>37</v>
      </c>
      <c r="C2620" s="35">
        <v>42233</v>
      </c>
      <c r="D2620">
        <v>14</v>
      </c>
      <c r="E2620" t="s">
        <v>110</v>
      </c>
      <c r="F2620">
        <v>2.2334106825445534</v>
      </c>
      <c r="G2620">
        <v>2.0610479988100794</v>
      </c>
      <c r="H2620">
        <v>4981</v>
      </c>
      <c r="I2620">
        <v>2.0138344391351737</v>
      </c>
      <c r="J2620">
        <v>2.0002566803771327</v>
      </c>
      <c r="K2620">
        <v>1243</v>
      </c>
      <c r="L2620">
        <v>0.21957623958587646</v>
      </c>
      <c r="M2620">
        <v>9.8314313888549805</v>
      </c>
      <c r="N2620">
        <v>12488</v>
      </c>
      <c r="O2620">
        <v>6.3809648156166077E-2</v>
      </c>
      <c r="P2620">
        <v>0.13779778778553009</v>
      </c>
      <c r="Q2620">
        <v>0.17653152346611023</v>
      </c>
      <c r="R2620">
        <v>0.21957623958587646</v>
      </c>
      <c r="S2620">
        <v>0.2626158595085144</v>
      </c>
      <c r="T2620">
        <v>0.30135467648506165</v>
      </c>
      <c r="U2620" t="s">
        <v>18</v>
      </c>
      <c r="V2620" t="s">
        <v>84</v>
      </c>
      <c r="W2620">
        <v>106</v>
      </c>
    </row>
    <row r="2621" spans="1:23" x14ac:dyDescent="0.25">
      <c r="A2621" s="48" t="str">
        <f t="shared" si="40"/>
        <v>42233Greater Fresno Area3_14SmartAC-onlySingle</v>
      </c>
      <c r="B2621" t="s">
        <v>37</v>
      </c>
      <c r="C2621" s="35">
        <v>42233</v>
      </c>
      <c r="D2621">
        <v>14</v>
      </c>
      <c r="E2621" t="s">
        <v>110</v>
      </c>
      <c r="F2621">
        <v>2.2334106825445534</v>
      </c>
      <c r="G2621">
        <v>2.0610479988100794</v>
      </c>
      <c r="H2621">
        <v>4981</v>
      </c>
      <c r="I2621">
        <v>2.0138344391351737</v>
      </c>
      <c r="J2621">
        <v>2.0002566803771327</v>
      </c>
      <c r="K2621">
        <v>1243</v>
      </c>
      <c r="L2621">
        <v>0.21957623958587646</v>
      </c>
      <c r="M2621">
        <v>9.8314313888549805</v>
      </c>
      <c r="N2621">
        <v>12488</v>
      </c>
      <c r="O2621">
        <v>6.3809648156166077E-2</v>
      </c>
      <c r="P2621">
        <v>0.13779778778553009</v>
      </c>
      <c r="Q2621">
        <v>0.17653152346611023</v>
      </c>
      <c r="R2621">
        <v>0.21957623958587646</v>
      </c>
      <c r="S2621">
        <v>0.2626158595085144</v>
      </c>
      <c r="T2621">
        <v>0.30135467648506165</v>
      </c>
      <c r="U2621" t="s">
        <v>102</v>
      </c>
      <c r="V2621" t="s">
        <v>84</v>
      </c>
      <c r="W2621">
        <v>106</v>
      </c>
    </row>
    <row r="2622" spans="1:23" x14ac:dyDescent="0.25">
      <c r="A2622" s="48" t="str">
        <f t="shared" si="40"/>
        <v>42233Greater Fresno Area3_15AllSingle</v>
      </c>
      <c r="B2622" t="s">
        <v>37</v>
      </c>
      <c r="C2622" s="35">
        <v>42233</v>
      </c>
      <c r="D2622">
        <v>15</v>
      </c>
      <c r="E2622" t="s">
        <v>110</v>
      </c>
      <c r="F2622">
        <v>2.5914316840987466</v>
      </c>
      <c r="G2622">
        <v>2.1038775194080004</v>
      </c>
      <c r="H2622">
        <v>4981</v>
      </c>
      <c r="I2622">
        <v>2.0799219073406854</v>
      </c>
      <c r="J2622">
        <v>1.8999737596051409</v>
      </c>
      <c r="K2622">
        <v>1243</v>
      </c>
      <c r="L2622">
        <v>0.51150977611541748</v>
      </c>
      <c r="M2622">
        <v>19.738500595092773</v>
      </c>
      <c r="N2622">
        <v>12488</v>
      </c>
      <c r="O2622">
        <v>6.1585880815982819E-2</v>
      </c>
      <c r="P2622">
        <v>0.43258130550384521</v>
      </c>
      <c r="Q2622">
        <v>0.46996515989303589</v>
      </c>
      <c r="R2622">
        <v>0.51150977611541748</v>
      </c>
      <c r="S2622">
        <v>0.55304944515228271</v>
      </c>
      <c r="T2622">
        <v>0.59043824672698975</v>
      </c>
      <c r="U2622" t="s">
        <v>18</v>
      </c>
      <c r="V2622" t="s">
        <v>84</v>
      </c>
      <c r="W2622">
        <v>108</v>
      </c>
    </row>
    <row r="2623" spans="1:23" x14ac:dyDescent="0.25">
      <c r="A2623" s="48" t="str">
        <f t="shared" si="40"/>
        <v>42233Greater Fresno Area3_15SmartAC-onlySingle</v>
      </c>
      <c r="B2623" t="s">
        <v>37</v>
      </c>
      <c r="C2623" s="35">
        <v>42233</v>
      </c>
      <c r="D2623">
        <v>15</v>
      </c>
      <c r="E2623" t="s">
        <v>110</v>
      </c>
      <c r="F2623">
        <v>2.5914316840987466</v>
      </c>
      <c r="G2623">
        <v>2.1038775194080004</v>
      </c>
      <c r="H2623">
        <v>4981</v>
      </c>
      <c r="I2623">
        <v>2.0799219073406854</v>
      </c>
      <c r="J2623">
        <v>1.8999737596051409</v>
      </c>
      <c r="K2623">
        <v>1243</v>
      </c>
      <c r="L2623">
        <v>0.51150977611541748</v>
      </c>
      <c r="M2623">
        <v>19.738500595092773</v>
      </c>
      <c r="N2623">
        <v>12488</v>
      </c>
      <c r="O2623">
        <v>6.1585880815982819E-2</v>
      </c>
      <c r="P2623">
        <v>0.43258130550384521</v>
      </c>
      <c r="Q2623">
        <v>0.46996515989303589</v>
      </c>
      <c r="R2623">
        <v>0.51150977611541748</v>
      </c>
      <c r="S2623">
        <v>0.55304944515228271</v>
      </c>
      <c r="T2623">
        <v>0.59043824672698975</v>
      </c>
      <c r="U2623" t="s">
        <v>102</v>
      </c>
      <c r="V2623" t="s">
        <v>84</v>
      </c>
      <c r="W2623">
        <v>108</v>
      </c>
    </row>
    <row r="2624" spans="1:23" x14ac:dyDescent="0.25">
      <c r="A2624" s="48" t="str">
        <f t="shared" si="40"/>
        <v>42233Greater Fresno Area3_16AllSingle</v>
      </c>
      <c r="B2624" t="s">
        <v>37</v>
      </c>
      <c r="C2624" s="35">
        <v>42233</v>
      </c>
      <c r="D2624">
        <v>16</v>
      </c>
      <c r="E2624" t="s">
        <v>110</v>
      </c>
      <c r="F2624">
        <v>3.0274571082307706</v>
      </c>
      <c r="G2624">
        <v>2.0599821889918348</v>
      </c>
      <c r="H2624">
        <v>4981</v>
      </c>
      <c r="I2624">
        <v>3.1687315279945008</v>
      </c>
      <c r="J2624">
        <v>2.0899613154248899</v>
      </c>
      <c r="K2624">
        <v>1243</v>
      </c>
      <c r="L2624">
        <v>-0.14127442240715027</v>
      </c>
      <c r="M2624">
        <v>-4.6664385795593262</v>
      </c>
      <c r="N2624">
        <v>12488</v>
      </c>
      <c r="O2624">
        <v>6.6075503826141357E-2</v>
      </c>
      <c r="P2624">
        <v>-0.22595678269863129</v>
      </c>
      <c r="Q2624">
        <v>-0.18584764003753662</v>
      </c>
      <c r="R2624">
        <v>-0.14127442240715027</v>
      </c>
      <c r="S2624">
        <v>-9.6706494688987732E-2</v>
      </c>
      <c r="T2624">
        <v>-5.6592058390378952E-2</v>
      </c>
      <c r="U2624" t="s">
        <v>18</v>
      </c>
      <c r="V2624" t="s">
        <v>84</v>
      </c>
      <c r="W2624">
        <v>108</v>
      </c>
    </row>
    <row r="2625" spans="1:23" x14ac:dyDescent="0.25">
      <c r="A2625" s="48" t="str">
        <f t="shared" si="40"/>
        <v>42233Greater Fresno Area3_16SmartAC-onlySingle</v>
      </c>
      <c r="B2625" t="s">
        <v>37</v>
      </c>
      <c r="C2625" s="35">
        <v>42233</v>
      </c>
      <c r="D2625">
        <v>16</v>
      </c>
      <c r="E2625" t="s">
        <v>110</v>
      </c>
      <c r="F2625">
        <v>3.0274571082307706</v>
      </c>
      <c r="G2625">
        <v>2.0599821889918348</v>
      </c>
      <c r="H2625">
        <v>4981</v>
      </c>
      <c r="I2625">
        <v>3.1687315279945008</v>
      </c>
      <c r="J2625">
        <v>2.0899613154248899</v>
      </c>
      <c r="K2625">
        <v>1243</v>
      </c>
      <c r="L2625">
        <v>-0.14127442240715027</v>
      </c>
      <c r="M2625">
        <v>-4.6664385795593262</v>
      </c>
      <c r="N2625">
        <v>12488</v>
      </c>
      <c r="O2625">
        <v>6.6075503826141357E-2</v>
      </c>
      <c r="P2625">
        <v>-0.22595678269863129</v>
      </c>
      <c r="Q2625">
        <v>-0.18584764003753662</v>
      </c>
      <c r="R2625">
        <v>-0.14127442240715027</v>
      </c>
      <c r="S2625">
        <v>-9.6706494688987732E-2</v>
      </c>
      <c r="T2625">
        <v>-5.6592058390378952E-2</v>
      </c>
      <c r="U2625" t="s">
        <v>102</v>
      </c>
      <c r="V2625" t="s">
        <v>84</v>
      </c>
      <c r="W2625">
        <v>108</v>
      </c>
    </row>
    <row r="2626" spans="1:23" x14ac:dyDescent="0.25">
      <c r="A2626" s="48" t="str">
        <f t="shared" ref="A2626:A2689" si="41">CONCATENATE(C2626,B2626,E2626,"_",D2626,U2626,V2626)</f>
        <v>42233Greater Fresno Area3_17AllSingle</v>
      </c>
      <c r="B2626" t="s">
        <v>37</v>
      </c>
      <c r="C2626" s="35">
        <v>42233</v>
      </c>
      <c r="D2626">
        <v>17</v>
      </c>
      <c r="E2626" t="s">
        <v>110</v>
      </c>
      <c r="F2626">
        <v>3.3890770391088547</v>
      </c>
      <c r="G2626">
        <v>1.9914651758927575</v>
      </c>
      <c r="H2626">
        <v>4981</v>
      </c>
      <c r="I2626">
        <v>3.5298767985729391</v>
      </c>
      <c r="J2626">
        <v>1.9859569772531642</v>
      </c>
      <c r="K2626">
        <v>1243</v>
      </c>
      <c r="L2626">
        <v>-0.14079976081848145</v>
      </c>
      <c r="M2626">
        <v>-4.1545162200927734</v>
      </c>
      <c r="N2626">
        <v>12488</v>
      </c>
      <c r="O2626">
        <v>6.3001595437526703E-2</v>
      </c>
      <c r="P2626">
        <v>-0.2215426117181778</v>
      </c>
      <c r="Q2626">
        <v>-0.18329937756061554</v>
      </c>
      <c r="R2626">
        <v>-0.14079976081848145</v>
      </c>
      <c r="S2626">
        <v>-9.8305188119411469E-2</v>
      </c>
      <c r="T2626">
        <v>-6.0056917369365692E-2</v>
      </c>
      <c r="U2626" t="s">
        <v>18</v>
      </c>
      <c r="V2626" t="s">
        <v>84</v>
      </c>
      <c r="W2626">
        <v>108</v>
      </c>
    </row>
    <row r="2627" spans="1:23" x14ac:dyDescent="0.25">
      <c r="A2627" s="48" t="str">
        <f t="shared" si="41"/>
        <v>42233Greater Fresno Area3_17SmartAC-onlySingle</v>
      </c>
      <c r="B2627" t="s">
        <v>37</v>
      </c>
      <c r="C2627" s="35">
        <v>42233</v>
      </c>
      <c r="D2627">
        <v>17</v>
      </c>
      <c r="E2627" t="s">
        <v>110</v>
      </c>
      <c r="F2627">
        <v>3.3890770391088547</v>
      </c>
      <c r="G2627">
        <v>1.9914651758927575</v>
      </c>
      <c r="H2627">
        <v>4981</v>
      </c>
      <c r="I2627">
        <v>3.5298767985729391</v>
      </c>
      <c r="J2627">
        <v>1.9859569772531642</v>
      </c>
      <c r="K2627">
        <v>1243</v>
      </c>
      <c r="L2627">
        <v>-0.14079976081848145</v>
      </c>
      <c r="M2627">
        <v>-4.1545162200927734</v>
      </c>
      <c r="N2627">
        <v>12488</v>
      </c>
      <c r="O2627">
        <v>6.3001595437526703E-2</v>
      </c>
      <c r="P2627">
        <v>-0.2215426117181778</v>
      </c>
      <c r="Q2627">
        <v>-0.18329937756061554</v>
      </c>
      <c r="R2627">
        <v>-0.14079976081848145</v>
      </c>
      <c r="S2627">
        <v>-9.8305188119411469E-2</v>
      </c>
      <c r="T2627">
        <v>-6.0056917369365692E-2</v>
      </c>
      <c r="U2627" t="s">
        <v>102</v>
      </c>
      <c r="V2627" t="s">
        <v>84</v>
      </c>
      <c r="W2627">
        <v>108</v>
      </c>
    </row>
    <row r="2628" spans="1:23" x14ac:dyDescent="0.25">
      <c r="A2628" s="48" t="str">
        <f t="shared" si="41"/>
        <v>42233Greater Fresno Area3_18AllSingle</v>
      </c>
      <c r="B2628" t="s">
        <v>37</v>
      </c>
      <c r="C2628" s="35">
        <v>42233</v>
      </c>
      <c r="D2628">
        <v>18</v>
      </c>
      <c r="E2628" t="s">
        <v>110</v>
      </c>
      <c r="F2628">
        <v>3.6018565031500418</v>
      </c>
      <c r="G2628">
        <v>1.8854107116049914</v>
      </c>
      <c r="H2628">
        <v>4981</v>
      </c>
      <c r="I2628">
        <v>3.6851233634163556</v>
      </c>
      <c r="J2628">
        <v>1.9107912663945592</v>
      </c>
      <c r="K2628">
        <v>1243</v>
      </c>
      <c r="L2628">
        <v>-8.3266861736774445E-2</v>
      </c>
      <c r="M2628">
        <v>-2.3117761611938477</v>
      </c>
      <c r="N2628">
        <v>12488</v>
      </c>
      <c r="O2628">
        <v>6.0423623770475388E-2</v>
      </c>
      <c r="P2628">
        <v>-0.16070577502250671</v>
      </c>
      <c r="Q2628">
        <v>-0.12402743101119995</v>
      </c>
      <c r="R2628">
        <v>-8.3266861736774445E-2</v>
      </c>
      <c r="S2628">
        <v>-4.2511127889156342E-2</v>
      </c>
      <c r="T2628">
        <v>-5.8279456570744514E-3</v>
      </c>
      <c r="U2628" t="s">
        <v>18</v>
      </c>
      <c r="V2628" t="s">
        <v>84</v>
      </c>
      <c r="W2628">
        <v>107</v>
      </c>
    </row>
    <row r="2629" spans="1:23" x14ac:dyDescent="0.25">
      <c r="A2629" s="48" t="str">
        <f t="shared" si="41"/>
        <v>42233Greater Fresno Area3_18SmartAC-onlySingle</v>
      </c>
      <c r="B2629" t="s">
        <v>37</v>
      </c>
      <c r="C2629" s="35">
        <v>42233</v>
      </c>
      <c r="D2629">
        <v>18</v>
      </c>
      <c r="E2629" t="s">
        <v>110</v>
      </c>
      <c r="F2629">
        <v>3.6018565031500418</v>
      </c>
      <c r="G2629">
        <v>1.8854107116049914</v>
      </c>
      <c r="H2629">
        <v>4981</v>
      </c>
      <c r="I2629">
        <v>3.6851233634163556</v>
      </c>
      <c r="J2629">
        <v>1.9107912663945592</v>
      </c>
      <c r="K2629">
        <v>1243</v>
      </c>
      <c r="L2629">
        <v>-8.3266861736774445E-2</v>
      </c>
      <c r="M2629">
        <v>-2.3117761611938477</v>
      </c>
      <c r="N2629">
        <v>12488</v>
      </c>
      <c r="O2629">
        <v>6.0423623770475388E-2</v>
      </c>
      <c r="P2629">
        <v>-0.16070577502250671</v>
      </c>
      <c r="Q2629">
        <v>-0.12402743101119995</v>
      </c>
      <c r="R2629">
        <v>-8.3266861736774445E-2</v>
      </c>
      <c r="S2629">
        <v>-4.2511127889156342E-2</v>
      </c>
      <c r="T2629">
        <v>-5.8279456570744514E-3</v>
      </c>
      <c r="U2629" t="s">
        <v>102</v>
      </c>
      <c r="V2629" t="s">
        <v>84</v>
      </c>
      <c r="W2629">
        <v>107</v>
      </c>
    </row>
    <row r="2630" spans="1:23" x14ac:dyDescent="0.25">
      <c r="A2630" s="48" t="str">
        <f t="shared" si="41"/>
        <v>42233Greater Fresno Area3_19AllSingle</v>
      </c>
      <c r="B2630" t="s">
        <v>37</v>
      </c>
      <c r="C2630" s="35">
        <v>42233</v>
      </c>
      <c r="D2630">
        <v>19</v>
      </c>
      <c r="E2630" t="s">
        <v>110</v>
      </c>
      <c r="F2630">
        <v>3.6509532510866149</v>
      </c>
      <c r="G2630">
        <v>1.8386351963684637</v>
      </c>
      <c r="H2630">
        <v>4981</v>
      </c>
      <c r="I2630">
        <v>3.7401420370772653</v>
      </c>
      <c r="J2630">
        <v>1.7697473069481264</v>
      </c>
      <c r="K2630">
        <v>1243</v>
      </c>
      <c r="L2630">
        <v>-8.918878436088562E-2</v>
      </c>
      <c r="M2630">
        <v>-2.4428904056549072</v>
      </c>
      <c r="N2630">
        <v>12488</v>
      </c>
      <c r="O2630">
        <v>5.6554485112428665E-2</v>
      </c>
      <c r="P2630">
        <v>-0.16166901588439941</v>
      </c>
      <c r="Q2630">
        <v>-0.12733930349349976</v>
      </c>
      <c r="R2630">
        <v>-8.918878436088562E-2</v>
      </c>
      <c r="S2630">
        <v>-5.1042784005403519E-2</v>
      </c>
      <c r="T2630">
        <v>-1.6708556562662125E-2</v>
      </c>
      <c r="U2630" t="s">
        <v>18</v>
      </c>
      <c r="V2630" t="s">
        <v>84</v>
      </c>
      <c r="W2630">
        <v>104</v>
      </c>
    </row>
    <row r="2631" spans="1:23" x14ac:dyDescent="0.25">
      <c r="A2631" s="48" t="str">
        <f t="shared" si="41"/>
        <v>42233Greater Fresno Area3_19SmartAC-onlySingle</v>
      </c>
      <c r="B2631" t="s">
        <v>37</v>
      </c>
      <c r="C2631" s="35">
        <v>42233</v>
      </c>
      <c r="D2631">
        <v>19</v>
      </c>
      <c r="E2631" t="s">
        <v>110</v>
      </c>
      <c r="F2631">
        <v>3.6509532510866149</v>
      </c>
      <c r="G2631">
        <v>1.8386351963684637</v>
      </c>
      <c r="H2631">
        <v>4981</v>
      </c>
      <c r="I2631">
        <v>3.7401420370772653</v>
      </c>
      <c r="J2631">
        <v>1.7697473069481264</v>
      </c>
      <c r="K2631">
        <v>1243</v>
      </c>
      <c r="L2631">
        <v>-8.918878436088562E-2</v>
      </c>
      <c r="M2631">
        <v>-2.4428904056549072</v>
      </c>
      <c r="N2631">
        <v>12488</v>
      </c>
      <c r="O2631">
        <v>5.6554485112428665E-2</v>
      </c>
      <c r="P2631">
        <v>-0.16166901588439941</v>
      </c>
      <c r="Q2631">
        <v>-0.12733930349349976</v>
      </c>
      <c r="R2631">
        <v>-8.918878436088562E-2</v>
      </c>
      <c r="S2631">
        <v>-5.1042784005403519E-2</v>
      </c>
      <c r="T2631">
        <v>-1.6708556562662125E-2</v>
      </c>
      <c r="U2631" t="s">
        <v>102</v>
      </c>
      <c r="V2631" t="s">
        <v>84</v>
      </c>
      <c r="W2631">
        <v>104</v>
      </c>
    </row>
    <row r="2632" spans="1:23" x14ac:dyDescent="0.25">
      <c r="A2632" s="48" t="str">
        <f t="shared" si="41"/>
        <v>42233Greater Fresno Area3_20AllSingle</v>
      </c>
      <c r="B2632" t="s">
        <v>37</v>
      </c>
      <c r="C2632" s="35">
        <v>42233</v>
      </c>
      <c r="D2632">
        <v>20</v>
      </c>
      <c r="E2632" t="s">
        <v>110</v>
      </c>
      <c r="F2632">
        <v>3.4437059772660636</v>
      </c>
      <c r="G2632">
        <v>1.8042510200823167</v>
      </c>
      <c r="H2632">
        <v>4981</v>
      </c>
      <c r="I2632">
        <v>3.5211207762875909</v>
      </c>
      <c r="J2632">
        <v>1.7459983315364334</v>
      </c>
      <c r="K2632">
        <v>1243</v>
      </c>
      <c r="L2632">
        <v>-7.7414795756340027E-2</v>
      </c>
      <c r="M2632">
        <v>-2.2480084896087646</v>
      </c>
      <c r="N2632">
        <v>12488</v>
      </c>
      <c r="O2632">
        <v>5.5732309818267822E-2</v>
      </c>
      <c r="P2632">
        <v>-0.14884132146835327</v>
      </c>
      <c r="Q2632">
        <v>-0.11501069366931915</v>
      </c>
      <c r="R2632">
        <v>-7.7414795756340027E-2</v>
      </c>
      <c r="S2632">
        <v>-3.9823353290557861E-2</v>
      </c>
      <c r="T2632">
        <v>-5.9882677160203457E-3</v>
      </c>
      <c r="U2632" t="s">
        <v>18</v>
      </c>
      <c r="V2632" t="s">
        <v>84</v>
      </c>
      <c r="W2632">
        <v>101</v>
      </c>
    </row>
    <row r="2633" spans="1:23" x14ac:dyDescent="0.25">
      <c r="A2633" s="48" t="str">
        <f t="shared" si="41"/>
        <v>42233Greater Fresno Area3_20SmartAC-onlySingle</v>
      </c>
      <c r="B2633" t="s">
        <v>37</v>
      </c>
      <c r="C2633" s="35">
        <v>42233</v>
      </c>
      <c r="D2633">
        <v>20</v>
      </c>
      <c r="E2633" t="s">
        <v>110</v>
      </c>
      <c r="F2633">
        <v>3.4437059772660636</v>
      </c>
      <c r="G2633">
        <v>1.8042510200823167</v>
      </c>
      <c r="H2633">
        <v>4981</v>
      </c>
      <c r="I2633">
        <v>3.5211207762875909</v>
      </c>
      <c r="J2633">
        <v>1.7459983315364334</v>
      </c>
      <c r="K2633">
        <v>1243</v>
      </c>
      <c r="L2633">
        <v>-7.7414795756340027E-2</v>
      </c>
      <c r="M2633">
        <v>-2.2480084896087646</v>
      </c>
      <c r="N2633">
        <v>12488</v>
      </c>
      <c r="O2633">
        <v>5.5732309818267822E-2</v>
      </c>
      <c r="P2633">
        <v>-0.14884132146835327</v>
      </c>
      <c r="Q2633">
        <v>-0.11501069366931915</v>
      </c>
      <c r="R2633">
        <v>-7.7414795756340027E-2</v>
      </c>
      <c r="S2633">
        <v>-3.9823353290557861E-2</v>
      </c>
      <c r="T2633">
        <v>-5.9882677160203457E-3</v>
      </c>
      <c r="U2633" t="s">
        <v>102</v>
      </c>
      <c r="V2633" t="s">
        <v>84</v>
      </c>
      <c r="W2633">
        <v>101</v>
      </c>
    </row>
    <row r="2634" spans="1:23" x14ac:dyDescent="0.25">
      <c r="A2634" s="48" t="str">
        <f t="shared" si="41"/>
        <v>42233Greater Fresno Area3_21AllSingle</v>
      </c>
      <c r="B2634" t="s">
        <v>37</v>
      </c>
      <c r="C2634" s="35">
        <v>42233</v>
      </c>
      <c r="D2634">
        <v>21</v>
      </c>
      <c r="E2634" t="s">
        <v>110</v>
      </c>
      <c r="F2634">
        <v>3.1648391154531215</v>
      </c>
      <c r="G2634">
        <v>1.7226702516147447</v>
      </c>
      <c r="H2634">
        <v>4981</v>
      </c>
      <c r="I2634">
        <v>3.2446616809332691</v>
      </c>
      <c r="J2634">
        <v>1.6901408329053076</v>
      </c>
      <c r="K2634">
        <v>1243</v>
      </c>
      <c r="L2634">
        <v>-7.9822562634944916E-2</v>
      </c>
      <c r="M2634">
        <v>-2.5221681594848633</v>
      </c>
      <c r="N2634">
        <v>12488</v>
      </c>
      <c r="O2634">
        <v>5.3795099258422852E-2</v>
      </c>
      <c r="P2634">
        <v>-0.14876636862754822</v>
      </c>
      <c r="Q2634">
        <v>-0.11611165851354599</v>
      </c>
      <c r="R2634">
        <v>-7.9822562634944916E-2</v>
      </c>
      <c r="S2634">
        <v>-4.3537769466638565E-2</v>
      </c>
      <c r="T2634">
        <v>-1.0878763161599636E-2</v>
      </c>
      <c r="U2634" t="s">
        <v>18</v>
      </c>
      <c r="V2634" t="s">
        <v>84</v>
      </c>
      <c r="W2634">
        <v>96</v>
      </c>
    </row>
    <row r="2635" spans="1:23" x14ac:dyDescent="0.25">
      <c r="A2635" s="48" t="str">
        <f t="shared" si="41"/>
        <v>42233Greater Fresno Area3_21SmartAC-onlySingle</v>
      </c>
      <c r="B2635" t="s">
        <v>37</v>
      </c>
      <c r="C2635" s="35">
        <v>42233</v>
      </c>
      <c r="D2635">
        <v>21</v>
      </c>
      <c r="E2635" t="s">
        <v>110</v>
      </c>
      <c r="F2635">
        <v>3.1648391154531215</v>
      </c>
      <c r="G2635">
        <v>1.7226702516147447</v>
      </c>
      <c r="H2635">
        <v>4981</v>
      </c>
      <c r="I2635">
        <v>3.2446616809332691</v>
      </c>
      <c r="J2635">
        <v>1.6901408329053076</v>
      </c>
      <c r="K2635">
        <v>1243</v>
      </c>
      <c r="L2635">
        <v>-7.9822562634944916E-2</v>
      </c>
      <c r="M2635">
        <v>-2.5221681594848633</v>
      </c>
      <c r="N2635">
        <v>12488</v>
      </c>
      <c r="O2635">
        <v>5.3795099258422852E-2</v>
      </c>
      <c r="P2635">
        <v>-0.14876636862754822</v>
      </c>
      <c r="Q2635">
        <v>-0.11611165851354599</v>
      </c>
      <c r="R2635">
        <v>-7.9822562634944916E-2</v>
      </c>
      <c r="S2635">
        <v>-4.3537769466638565E-2</v>
      </c>
      <c r="T2635">
        <v>-1.0878763161599636E-2</v>
      </c>
      <c r="U2635" t="s">
        <v>102</v>
      </c>
      <c r="V2635" t="s">
        <v>84</v>
      </c>
      <c r="W2635">
        <v>96</v>
      </c>
    </row>
    <row r="2636" spans="1:23" x14ac:dyDescent="0.25">
      <c r="A2636" s="48" t="str">
        <f t="shared" si="41"/>
        <v>42233Greater Fresno Area3_22AllSingle</v>
      </c>
      <c r="B2636" t="s">
        <v>37</v>
      </c>
      <c r="C2636" s="35">
        <v>42233</v>
      </c>
      <c r="D2636">
        <v>22</v>
      </c>
      <c r="E2636" t="s">
        <v>110</v>
      </c>
      <c r="F2636">
        <v>2.8192818053631932</v>
      </c>
      <c r="G2636">
        <v>1.6775950206322958</v>
      </c>
      <c r="H2636">
        <v>4981</v>
      </c>
      <c r="I2636">
        <v>2.9451441394021867</v>
      </c>
      <c r="J2636">
        <v>1.6295316509394913</v>
      </c>
      <c r="K2636">
        <v>1243</v>
      </c>
      <c r="L2636">
        <v>-0.12586233019828796</v>
      </c>
      <c r="M2636">
        <v>-4.4643402099609375</v>
      </c>
      <c r="N2636">
        <v>12488</v>
      </c>
      <c r="O2636">
        <v>5.1973778754472733E-2</v>
      </c>
      <c r="P2636">
        <v>-0.19247192144393921</v>
      </c>
      <c r="Q2636">
        <v>-0.16092279553413391</v>
      </c>
      <c r="R2636">
        <v>-0.12586233019828796</v>
      </c>
      <c r="S2636">
        <v>-9.0806014835834503E-2</v>
      </c>
      <c r="T2636">
        <v>-5.925273522734642E-2</v>
      </c>
      <c r="U2636" t="s">
        <v>18</v>
      </c>
      <c r="V2636" t="s">
        <v>84</v>
      </c>
      <c r="W2636">
        <v>92</v>
      </c>
    </row>
    <row r="2637" spans="1:23" x14ac:dyDescent="0.25">
      <c r="A2637" s="48" t="str">
        <f t="shared" si="41"/>
        <v>42233Greater Fresno Area3_22SmartAC-onlySingle</v>
      </c>
      <c r="B2637" t="s">
        <v>37</v>
      </c>
      <c r="C2637" s="35">
        <v>42233</v>
      </c>
      <c r="D2637">
        <v>22</v>
      </c>
      <c r="E2637" t="s">
        <v>110</v>
      </c>
      <c r="F2637">
        <v>2.8192818053631932</v>
      </c>
      <c r="G2637">
        <v>1.6775950206322958</v>
      </c>
      <c r="H2637">
        <v>4981</v>
      </c>
      <c r="I2637">
        <v>2.9451441394021867</v>
      </c>
      <c r="J2637">
        <v>1.6295316509394913</v>
      </c>
      <c r="K2637">
        <v>1243</v>
      </c>
      <c r="L2637">
        <v>-0.12586233019828796</v>
      </c>
      <c r="M2637">
        <v>-4.4643402099609375</v>
      </c>
      <c r="N2637">
        <v>12488</v>
      </c>
      <c r="O2637">
        <v>5.1973778754472733E-2</v>
      </c>
      <c r="P2637">
        <v>-0.19247192144393921</v>
      </c>
      <c r="Q2637">
        <v>-0.16092279553413391</v>
      </c>
      <c r="R2637">
        <v>-0.12586233019828796</v>
      </c>
      <c r="S2637">
        <v>-9.0806014835834503E-2</v>
      </c>
      <c r="T2637">
        <v>-5.925273522734642E-2</v>
      </c>
      <c r="U2637" t="s">
        <v>102</v>
      </c>
      <c r="V2637" t="s">
        <v>84</v>
      </c>
      <c r="W2637">
        <v>92</v>
      </c>
    </row>
    <row r="2638" spans="1:23" x14ac:dyDescent="0.25">
      <c r="A2638" s="48" t="str">
        <f t="shared" si="41"/>
        <v>42233Greater Fresno Area3_23AllSingle</v>
      </c>
      <c r="B2638" t="s">
        <v>37</v>
      </c>
      <c r="C2638" s="35">
        <v>42233</v>
      </c>
      <c r="D2638">
        <v>23</v>
      </c>
      <c r="E2638" t="s">
        <v>110</v>
      </c>
      <c r="F2638">
        <v>2.2928283322285323</v>
      </c>
      <c r="G2638">
        <v>1.5335802936710923</v>
      </c>
      <c r="H2638">
        <v>4981</v>
      </c>
      <c r="I2638">
        <v>2.4157826998572247</v>
      </c>
      <c r="J2638">
        <v>1.5807125836879261</v>
      </c>
      <c r="K2638">
        <v>1243</v>
      </c>
      <c r="L2638">
        <v>-0.12295436859130859</v>
      </c>
      <c r="M2638">
        <v>-5.3625631332397461</v>
      </c>
      <c r="N2638">
        <v>12488</v>
      </c>
      <c r="O2638">
        <v>4.9823153764009476E-2</v>
      </c>
      <c r="P2638">
        <v>-0.18680772185325623</v>
      </c>
      <c r="Q2638">
        <v>-0.15656407177448273</v>
      </c>
      <c r="R2638">
        <v>-0.12295436859130859</v>
      </c>
      <c r="S2638">
        <v>-8.9348651468753815E-2</v>
      </c>
      <c r="T2638">
        <v>-5.9101015329360962E-2</v>
      </c>
      <c r="U2638" t="s">
        <v>18</v>
      </c>
      <c r="V2638" t="s">
        <v>84</v>
      </c>
      <c r="W2638">
        <v>89</v>
      </c>
    </row>
    <row r="2639" spans="1:23" x14ac:dyDescent="0.25">
      <c r="A2639" s="48" t="str">
        <f t="shared" si="41"/>
        <v>42233Greater Fresno Area3_23SmartAC-onlySingle</v>
      </c>
      <c r="B2639" t="s">
        <v>37</v>
      </c>
      <c r="C2639" s="35">
        <v>42233</v>
      </c>
      <c r="D2639">
        <v>23</v>
      </c>
      <c r="E2639" t="s">
        <v>110</v>
      </c>
      <c r="F2639">
        <v>2.2928283322285323</v>
      </c>
      <c r="G2639">
        <v>1.5335802936710923</v>
      </c>
      <c r="H2639">
        <v>4981</v>
      </c>
      <c r="I2639">
        <v>2.4157826998572247</v>
      </c>
      <c r="J2639">
        <v>1.5807125836879261</v>
      </c>
      <c r="K2639">
        <v>1243</v>
      </c>
      <c r="L2639">
        <v>-0.12295436859130859</v>
      </c>
      <c r="M2639">
        <v>-5.3625631332397461</v>
      </c>
      <c r="N2639">
        <v>12488</v>
      </c>
      <c r="O2639">
        <v>4.9823153764009476E-2</v>
      </c>
      <c r="P2639">
        <v>-0.18680772185325623</v>
      </c>
      <c r="Q2639">
        <v>-0.15656407177448273</v>
      </c>
      <c r="R2639">
        <v>-0.12295436859130859</v>
      </c>
      <c r="S2639">
        <v>-8.9348651468753815E-2</v>
      </c>
      <c r="T2639">
        <v>-5.9101015329360962E-2</v>
      </c>
      <c r="U2639" t="s">
        <v>102</v>
      </c>
      <c r="V2639" t="s">
        <v>84</v>
      </c>
      <c r="W2639">
        <v>89</v>
      </c>
    </row>
    <row r="2640" spans="1:23" x14ac:dyDescent="0.25">
      <c r="A2640" s="48" t="str">
        <f t="shared" si="41"/>
        <v>42233Greater Fresno Area3_24AllSingle</v>
      </c>
      <c r="B2640" t="s">
        <v>37</v>
      </c>
      <c r="C2640" s="35">
        <v>42233</v>
      </c>
      <c r="D2640">
        <v>24</v>
      </c>
      <c r="E2640" t="s">
        <v>110</v>
      </c>
      <c r="F2640">
        <v>1.8294762923368708</v>
      </c>
      <c r="G2640">
        <v>1.3376087434624793</v>
      </c>
      <c r="H2640">
        <v>4981</v>
      </c>
      <c r="I2640">
        <v>1.9096077603653174</v>
      </c>
      <c r="J2640">
        <v>1.3910448185818285</v>
      </c>
      <c r="K2640">
        <v>1243</v>
      </c>
      <c r="L2640">
        <v>-8.0131471157073975E-2</v>
      </c>
      <c r="M2640">
        <v>-4.3800220489501953</v>
      </c>
      <c r="N2640">
        <v>12488</v>
      </c>
      <c r="O2640">
        <v>4.3771300464868546E-2</v>
      </c>
      <c r="P2640">
        <v>-0.1362287700176239</v>
      </c>
      <c r="Q2640">
        <v>-0.10965871810913086</v>
      </c>
      <c r="R2640">
        <v>-8.0131471157073975E-2</v>
      </c>
      <c r="S2640">
        <v>-5.0607729703187943E-2</v>
      </c>
      <c r="T2640">
        <v>-2.4034172296524048E-2</v>
      </c>
      <c r="U2640" t="s">
        <v>18</v>
      </c>
      <c r="V2640" t="s">
        <v>84</v>
      </c>
      <c r="W2640">
        <v>87</v>
      </c>
    </row>
    <row r="2641" spans="1:23" x14ac:dyDescent="0.25">
      <c r="A2641" s="48" t="str">
        <f t="shared" si="41"/>
        <v>42233Greater Fresno Area3_24SmartAC-onlySingle</v>
      </c>
      <c r="B2641" t="s">
        <v>37</v>
      </c>
      <c r="C2641" s="35">
        <v>42233</v>
      </c>
      <c r="D2641">
        <v>24</v>
      </c>
      <c r="E2641" t="s">
        <v>110</v>
      </c>
      <c r="F2641">
        <v>1.8294762923368708</v>
      </c>
      <c r="G2641">
        <v>1.3376087434624793</v>
      </c>
      <c r="H2641">
        <v>4981</v>
      </c>
      <c r="I2641">
        <v>1.9096077603653174</v>
      </c>
      <c r="J2641">
        <v>1.3910448185818285</v>
      </c>
      <c r="K2641">
        <v>1243</v>
      </c>
      <c r="L2641">
        <v>-8.0131471157073975E-2</v>
      </c>
      <c r="M2641">
        <v>-4.3800220489501953</v>
      </c>
      <c r="N2641">
        <v>12488</v>
      </c>
      <c r="O2641">
        <v>4.3771300464868546E-2</v>
      </c>
      <c r="P2641">
        <v>-0.1362287700176239</v>
      </c>
      <c r="Q2641">
        <v>-0.10965871810913086</v>
      </c>
      <c r="R2641">
        <v>-8.0131471157073975E-2</v>
      </c>
      <c r="S2641">
        <v>-5.0607729703187943E-2</v>
      </c>
      <c r="T2641">
        <v>-2.4034172296524048E-2</v>
      </c>
      <c r="U2641" t="s">
        <v>102</v>
      </c>
      <c r="V2641" t="s">
        <v>84</v>
      </c>
      <c r="W2641">
        <v>87</v>
      </c>
    </row>
    <row r="2642" spans="1:23" x14ac:dyDescent="0.25">
      <c r="A2642" s="48" t="str">
        <f t="shared" si="41"/>
        <v>42233Greater Fresno Area4_1AllSingle</v>
      </c>
      <c r="B2642" t="s">
        <v>37</v>
      </c>
      <c r="C2642" s="35">
        <v>42233</v>
      </c>
      <c r="D2642">
        <v>1</v>
      </c>
      <c r="E2642" t="s">
        <v>111</v>
      </c>
      <c r="F2642">
        <v>1.3739548667331969</v>
      </c>
      <c r="G2642">
        <v>1.1213463696102712</v>
      </c>
      <c r="H2642">
        <v>4981</v>
      </c>
      <c r="I2642">
        <v>1.4136794112261302</v>
      </c>
      <c r="J2642">
        <v>1.1801163276700752</v>
      </c>
      <c r="K2642">
        <v>1266</v>
      </c>
      <c r="L2642">
        <v>-3.9724543690681458E-2</v>
      </c>
      <c r="M2642">
        <v>-2.8912553787231445</v>
      </c>
      <c r="N2642">
        <v>12488</v>
      </c>
      <c r="O2642">
        <v>3.6776375025510788E-2</v>
      </c>
      <c r="P2642">
        <v>-8.6857147514820099E-2</v>
      </c>
      <c r="Q2642">
        <v>-6.4533151686191559E-2</v>
      </c>
      <c r="R2642">
        <v>-3.9724543690681458E-2</v>
      </c>
      <c r="S2642">
        <v>-1.4918878674507141E-2</v>
      </c>
      <c r="T2642">
        <v>7.4080587364733219E-3</v>
      </c>
      <c r="U2642" t="s">
        <v>18</v>
      </c>
      <c r="V2642" t="s">
        <v>84</v>
      </c>
      <c r="W2642">
        <v>83</v>
      </c>
    </row>
    <row r="2643" spans="1:23" x14ac:dyDescent="0.25">
      <c r="A2643" s="48" t="str">
        <f t="shared" si="41"/>
        <v>42233Greater Fresno Area4_1SmartAC-onlySingle</v>
      </c>
      <c r="B2643" t="s">
        <v>37</v>
      </c>
      <c r="C2643" s="35">
        <v>42233</v>
      </c>
      <c r="D2643">
        <v>1</v>
      </c>
      <c r="E2643" t="s">
        <v>111</v>
      </c>
      <c r="F2643">
        <v>1.3739548667331969</v>
      </c>
      <c r="G2643">
        <v>1.1213463696102712</v>
      </c>
      <c r="H2643">
        <v>4981</v>
      </c>
      <c r="I2643">
        <v>1.4136794112261302</v>
      </c>
      <c r="J2643">
        <v>1.1801163276700752</v>
      </c>
      <c r="K2643">
        <v>1266</v>
      </c>
      <c r="L2643">
        <v>-3.9724543690681458E-2</v>
      </c>
      <c r="M2643">
        <v>-2.8912553787231445</v>
      </c>
      <c r="N2643">
        <v>12488</v>
      </c>
      <c r="O2643">
        <v>3.6776375025510788E-2</v>
      </c>
      <c r="P2643">
        <v>-8.6857147514820099E-2</v>
      </c>
      <c r="Q2643">
        <v>-6.4533151686191559E-2</v>
      </c>
      <c r="R2643">
        <v>-3.9724543690681458E-2</v>
      </c>
      <c r="S2643">
        <v>-1.4918878674507141E-2</v>
      </c>
      <c r="T2643">
        <v>7.4080587364733219E-3</v>
      </c>
      <c r="U2643" t="s">
        <v>102</v>
      </c>
      <c r="V2643" t="s">
        <v>84</v>
      </c>
      <c r="W2643">
        <v>83</v>
      </c>
    </row>
    <row r="2644" spans="1:23" x14ac:dyDescent="0.25">
      <c r="A2644" s="48" t="str">
        <f t="shared" si="41"/>
        <v>42233Greater Fresno Area4_2AllSingle</v>
      </c>
      <c r="B2644" t="s">
        <v>37</v>
      </c>
      <c r="C2644" s="35">
        <v>42233</v>
      </c>
      <c r="D2644">
        <v>2</v>
      </c>
      <c r="E2644" t="s">
        <v>111</v>
      </c>
      <c r="F2644">
        <v>1.1525793618721827</v>
      </c>
      <c r="G2644">
        <v>0.98136509271201566</v>
      </c>
      <c r="H2644">
        <v>4981</v>
      </c>
      <c r="I2644">
        <v>1.1895609699587568</v>
      </c>
      <c r="J2644">
        <v>1.0637297958511296</v>
      </c>
      <c r="K2644">
        <v>1266</v>
      </c>
      <c r="L2644">
        <v>-3.6981608718633652E-2</v>
      </c>
      <c r="M2644">
        <v>-3.2085952758789062</v>
      </c>
      <c r="N2644">
        <v>12488</v>
      </c>
      <c r="O2644">
        <v>3.2971605658531189E-2</v>
      </c>
      <c r="P2644">
        <v>-7.923801988363266E-2</v>
      </c>
      <c r="Q2644">
        <v>-5.9223596006631851E-2</v>
      </c>
      <c r="R2644">
        <v>-3.6981608718633652E-2</v>
      </c>
      <c r="S2644">
        <v>-1.4742260798811913E-2</v>
      </c>
      <c r="T2644">
        <v>5.2748010493814945E-3</v>
      </c>
      <c r="U2644" t="s">
        <v>18</v>
      </c>
      <c r="V2644" t="s">
        <v>84</v>
      </c>
      <c r="W2644">
        <v>82</v>
      </c>
    </row>
    <row r="2645" spans="1:23" x14ac:dyDescent="0.25">
      <c r="A2645" s="48" t="str">
        <f t="shared" si="41"/>
        <v>42233Greater Fresno Area4_2SmartAC-onlySingle</v>
      </c>
      <c r="B2645" t="s">
        <v>37</v>
      </c>
      <c r="C2645" s="35">
        <v>42233</v>
      </c>
      <c r="D2645">
        <v>2</v>
      </c>
      <c r="E2645" t="s">
        <v>111</v>
      </c>
      <c r="F2645">
        <v>1.1525793618721827</v>
      </c>
      <c r="G2645">
        <v>0.98136509271201566</v>
      </c>
      <c r="H2645">
        <v>4981</v>
      </c>
      <c r="I2645">
        <v>1.1895609699587568</v>
      </c>
      <c r="J2645">
        <v>1.0637297958511296</v>
      </c>
      <c r="K2645">
        <v>1266</v>
      </c>
      <c r="L2645">
        <v>-3.6981608718633652E-2</v>
      </c>
      <c r="M2645">
        <v>-3.2085952758789062</v>
      </c>
      <c r="N2645">
        <v>12488</v>
      </c>
      <c r="O2645">
        <v>3.2971605658531189E-2</v>
      </c>
      <c r="P2645">
        <v>-7.923801988363266E-2</v>
      </c>
      <c r="Q2645">
        <v>-5.9223596006631851E-2</v>
      </c>
      <c r="R2645">
        <v>-3.6981608718633652E-2</v>
      </c>
      <c r="S2645">
        <v>-1.4742260798811913E-2</v>
      </c>
      <c r="T2645">
        <v>5.2748010493814945E-3</v>
      </c>
      <c r="U2645" t="s">
        <v>102</v>
      </c>
      <c r="V2645" t="s">
        <v>84</v>
      </c>
      <c r="W2645">
        <v>82</v>
      </c>
    </row>
    <row r="2646" spans="1:23" x14ac:dyDescent="0.25">
      <c r="A2646" s="48" t="str">
        <f t="shared" si="41"/>
        <v>42233Greater Fresno Area4_3AllSingle</v>
      </c>
      <c r="B2646" t="s">
        <v>37</v>
      </c>
      <c r="C2646" s="35">
        <v>42233</v>
      </c>
      <c r="D2646">
        <v>3</v>
      </c>
      <c r="E2646" t="s">
        <v>111</v>
      </c>
      <c r="F2646">
        <v>1.0065897011266278</v>
      </c>
      <c r="G2646">
        <v>0.86947764843748432</v>
      </c>
      <c r="H2646">
        <v>4981</v>
      </c>
      <c r="I2646">
        <v>1.0347662957835828</v>
      </c>
      <c r="J2646">
        <v>0.96830616214235299</v>
      </c>
      <c r="K2646">
        <v>1266</v>
      </c>
      <c r="L2646">
        <v>-2.8176594525575638E-2</v>
      </c>
      <c r="M2646">
        <v>-2.7992134094238281</v>
      </c>
      <c r="N2646">
        <v>12488</v>
      </c>
      <c r="O2646">
        <v>2.9872873798012733E-2</v>
      </c>
      <c r="P2646">
        <v>-6.6461667418479919E-2</v>
      </c>
      <c r="Q2646">
        <v>-4.8328239470720291E-2</v>
      </c>
      <c r="R2646">
        <v>-2.8176594525575638E-2</v>
      </c>
      <c r="S2646">
        <v>-8.027341216802597E-3</v>
      </c>
      <c r="T2646">
        <v>1.0108480229973793E-2</v>
      </c>
      <c r="U2646" t="s">
        <v>18</v>
      </c>
      <c r="V2646" t="s">
        <v>84</v>
      </c>
      <c r="W2646">
        <v>80</v>
      </c>
    </row>
    <row r="2647" spans="1:23" x14ac:dyDescent="0.25">
      <c r="A2647" s="48" t="str">
        <f t="shared" si="41"/>
        <v>42233Greater Fresno Area4_3SmartAC-onlySingle</v>
      </c>
      <c r="B2647" t="s">
        <v>37</v>
      </c>
      <c r="C2647" s="35">
        <v>42233</v>
      </c>
      <c r="D2647">
        <v>3</v>
      </c>
      <c r="E2647" t="s">
        <v>111</v>
      </c>
      <c r="F2647">
        <v>1.0065897011266278</v>
      </c>
      <c r="G2647">
        <v>0.86947764843748432</v>
      </c>
      <c r="H2647">
        <v>4981</v>
      </c>
      <c r="I2647">
        <v>1.0347662957835828</v>
      </c>
      <c r="J2647">
        <v>0.96830616214235299</v>
      </c>
      <c r="K2647">
        <v>1266</v>
      </c>
      <c r="L2647">
        <v>-2.8176594525575638E-2</v>
      </c>
      <c r="M2647">
        <v>-2.7992134094238281</v>
      </c>
      <c r="N2647">
        <v>12488</v>
      </c>
      <c r="O2647">
        <v>2.9872873798012733E-2</v>
      </c>
      <c r="P2647">
        <v>-6.6461667418479919E-2</v>
      </c>
      <c r="Q2647">
        <v>-4.8328239470720291E-2</v>
      </c>
      <c r="R2647">
        <v>-2.8176594525575638E-2</v>
      </c>
      <c r="S2647">
        <v>-8.027341216802597E-3</v>
      </c>
      <c r="T2647">
        <v>1.0108480229973793E-2</v>
      </c>
      <c r="U2647" t="s">
        <v>102</v>
      </c>
      <c r="V2647" t="s">
        <v>84</v>
      </c>
      <c r="W2647">
        <v>80</v>
      </c>
    </row>
    <row r="2648" spans="1:23" x14ac:dyDescent="0.25">
      <c r="A2648" s="48" t="str">
        <f t="shared" si="41"/>
        <v>42233Greater Fresno Area4_4AllSingle</v>
      </c>
      <c r="B2648" t="s">
        <v>37</v>
      </c>
      <c r="C2648" s="35">
        <v>42233</v>
      </c>
      <c r="D2648">
        <v>4</v>
      </c>
      <c r="E2648" t="s">
        <v>111</v>
      </c>
      <c r="F2648">
        <v>0.89978158320716572</v>
      </c>
      <c r="G2648">
        <v>0.79961480731120826</v>
      </c>
      <c r="H2648">
        <v>4981</v>
      </c>
      <c r="I2648">
        <v>0.91330842586538796</v>
      </c>
      <c r="J2648">
        <v>0.84104303315955609</v>
      </c>
      <c r="K2648">
        <v>1266</v>
      </c>
      <c r="L2648">
        <v>-1.3526842929422855E-2</v>
      </c>
      <c r="M2648">
        <v>-1.5033473968505859</v>
      </c>
      <c r="N2648">
        <v>12488</v>
      </c>
      <c r="O2648">
        <v>2.6212505996227264E-2</v>
      </c>
      <c r="P2648">
        <v>-4.7120790928602219E-2</v>
      </c>
      <c r="Q2648">
        <v>-3.1209275126457214E-2</v>
      </c>
      <c r="R2648">
        <v>-1.3526842929422855E-2</v>
      </c>
      <c r="S2648">
        <v>4.1534923948347569E-3</v>
      </c>
      <c r="T2648">
        <v>2.0067105069756508E-2</v>
      </c>
      <c r="U2648" t="s">
        <v>18</v>
      </c>
      <c r="V2648" t="s">
        <v>84</v>
      </c>
      <c r="W2648">
        <v>79</v>
      </c>
    </row>
    <row r="2649" spans="1:23" x14ac:dyDescent="0.25">
      <c r="A2649" s="48" t="str">
        <f t="shared" si="41"/>
        <v>42233Greater Fresno Area4_4SmartAC-onlySingle</v>
      </c>
      <c r="B2649" t="s">
        <v>37</v>
      </c>
      <c r="C2649" s="35">
        <v>42233</v>
      </c>
      <c r="D2649">
        <v>4</v>
      </c>
      <c r="E2649" t="s">
        <v>111</v>
      </c>
      <c r="F2649">
        <v>0.89978158320716572</v>
      </c>
      <c r="G2649">
        <v>0.79961480731120826</v>
      </c>
      <c r="H2649">
        <v>4981</v>
      </c>
      <c r="I2649">
        <v>0.91330842586538796</v>
      </c>
      <c r="J2649">
        <v>0.84104303315955609</v>
      </c>
      <c r="K2649">
        <v>1266</v>
      </c>
      <c r="L2649">
        <v>-1.3526842929422855E-2</v>
      </c>
      <c r="M2649">
        <v>-1.5033473968505859</v>
      </c>
      <c r="N2649">
        <v>12488</v>
      </c>
      <c r="O2649">
        <v>2.6212505996227264E-2</v>
      </c>
      <c r="P2649">
        <v>-4.7120790928602219E-2</v>
      </c>
      <c r="Q2649">
        <v>-3.1209275126457214E-2</v>
      </c>
      <c r="R2649">
        <v>-1.3526842929422855E-2</v>
      </c>
      <c r="S2649">
        <v>4.1534923948347569E-3</v>
      </c>
      <c r="T2649">
        <v>2.0067105069756508E-2</v>
      </c>
      <c r="U2649" t="s">
        <v>102</v>
      </c>
      <c r="V2649" t="s">
        <v>84</v>
      </c>
      <c r="W2649">
        <v>79</v>
      </c>
    </row>
    <row r="2650" spans="1:23" x14ac:dyDescent="0.25">
      <c r="A2650" s="48" t="str">
        <f t="shared" si="41"/>
        <v>42233Greater Fresno Area4_5AllSingle</v>
      </c>
      <c r="B2650" t="s">
        <v>37</v>
      </c>
      <c r="C2650" s="35">
        <v>42233</v>
      </c>
      <c r="D2650">
        <v>5</v>
      </c>
      <c r="E2650" t="s">
        <v>111</v>
      </c>
      <c r="F2650">
        <v>0.86152182937830302</v>
      </c>
      <c r="G2650">
        <v>0.77572321626185159</v>
      </c>
      <c r="H2650">
        <v>4981</v>
      </c>
      <c r="I2650">
        <v>0.88588704338430946</v>
      </c>
      <c r="J2650">
        <v>0.83397918784034974</v>
      </c>
      <c r="K2650">
        <v>1266</v>
      </c>
      <c r="L2650">
        <v>-2.4365214630961418E-2</v>
      </c>
      <c r="M2650">
        <v>-2.8281598091125488</v>
      </c>
      <c r="N2650">
        <v>12488</v>
      </c>
      <c r="O2650">
        <v>2.5888090953230858E-2</v>
      </c>
      <c r="P2650">
        <v>-5.7543393224477768E-2</v>
      </c>
      <c r="Q2650">
        <v>-4.1828803718090057E-2</v>
      </c>
      <c r="R2650">
        <v>-2.4365214630961418E-2</v>
      </c>
      <c r="S2650">
        <v>-6.9036972709000111E-3</v>
      </c>
      <c r="T2650">
        <v>8.812963031232357E-3</v>
      </c>
      <c r="U2650" t="s">
        <v>18</v>
      </c>
      <c r="V2650" t="s">
        <v>84</v>
      </c>
      <c r="W2650">
        <v>76</v>
      </c>
    </row>
    <row r="2651" spans="1:23" x14ac:dyDescent="0.25">
      <c r="A2651" s="48" t="str">
        <f t="shared" si="41"/>
        <v>42233Greater Fresno Area4_5SmartAC-onlySingle</v>
      </c>
      <c r="B2651" t="s">
        <v>37</v>
      </c>
      <c r="C2651" s="35">
        <v>42233</v>
      </c>
      <c r="D2651">
        <v>5</v>
      </c>
      <c r="E2651" t="s">
        <v>111</v>
      </c>
      <c r="F2651">
        <v>0.86152182937830302</v>
      </c>
      <c r="G2651">
        <v>0.77572321626185159</v>
      </c>
      <c r="H2651">
        <v>4981</v>
      </c>
      <c r="I2651">
        <v>0.88588704338430946</v>
      </c>
      <c r="J2651">
        <v>0.83397918784034974</v>
      </c>
      <c r="K2651">
        <v>1266</v>
      </c>
      <c r="L2651">
        <v>-2.4365214630961418E-2</v>
      </c>
      <c r="M2651">
        <v>-2.8281598091125488</v>
      </c>
      <c r="N2651">
        <v>12488</v>
      </c>
      <c r="O2651">
        <v>2.5888090953230858E-2</v>
      </c>
      <c r="P2651">
        <v>-5.7543393224477768E-2</v>
      </c>
      <c r="Q2651">
        <v>-4.1828803718090057E-2</v>
      </c>
      <c r="R2651">
        <v>-2.4365214630961418E-2</v>
      </c>
      <c r="S2651">
        <v>-6.9036972709000111E-3</v>
      </c>
      <c r="T2651">
        <v>8.812963031232357E-3</v>
      </c>
      <c r="U2651" t="s">
        <v>102</v>
      </c>
      <c r="V2651" t="s">
        <v>84</v>
      </c>
      <c r="W2651">
        <v>76</v>
      </c>
    </row>
    <row r="2652" spans="1:23" x14ac:dyDescent="0.25">
      <c r="A2652" s="48" t="str">
        <f t="shared" si="41"/>
        <v>42233Greater Fresno Area4_6AllSingle</v>
      </c>
      <c r="B2652" t="s">
        <v>37</v>
      </c>
      <c r="C2652" s="35">
        <v>42233</v>
      </c>
      <c r="D2652">
        <v>6</v>
      </c>
      <c r="E2652" t="s">
        <v>111</v>
      </c>
      <c r="F2652">
        <v>0.85527219280758837</v>
      </c>
      <c r="G2652">
        <v>0.77369052264232641</v>
      </c>
      <c r="H2652">
        <v>4981</v>
      </c>
      <c r="I2652">
        <v>0.89345174942568195</v>
      </c>
      <c r="J2652">
        <v>0.91993544850184794</v>
      </c>
      <c r="K2652">
        <v>1266</v>
      </c>
      <c r="L2652">
        <v>-3.8179557770490646E-2</v>
      </c>
      <c r="M2652">
        <v>-4.4640240669250488</v>
      </c>
      <c r="N2652">
        <v>12488</v>
      </c>
      <c r="O2652">
        <v>2.8082817792892456E-2</v>
      </c>
      <c r="P2652">
        <v>-7.4170500040054321E-2</v>
      </c>
      <c r="Q2652">
        <v>-5.7123664766550064E-2</v>
      </c>
      <c r="R2652">
        <v>-3.8179557770490646E-2</v>
      </c>
      <c r="S2652">
        <v>-1.9237697124481201E-2</v>
      </c>
      <c r="T2652">
        <v>-2.1886185277253389E-3</v>
      </c>
      <c r="U2652" t="s">
        <v>18</v>
      </c>
      <c r="V2652" t="s">
        <v>84</v>
      </c>
      <c r="W2652">
        <v>76</v>
      </c>
    </row>
    <row r="2653" spans="1:23" x14ac:dyDescent="0.25">
      <c r="A2653" s="48" t="str">
        <f t="shared" si="41"/>
        <v>42233Greater Fresno Area4_6SmartAC-onlySingle</v>
      </c>
      <c r="B2653" t="s">
        <v>37</v>
      </c>
      <c r="C2653" s="35">
        <v>42233</v>
      </c>
      <c r="D2653">
        <v>6</v>
      </c>
      <c r="E2653" t="s">
        <v>111</v>
      </c>
      <c r="F2653">
        <v>0.85527219280758837</v>
      </c>
      <c r="G2653">
        <v>0.77369052264232641</v>
      </c>
      <c r="H2653">
        <v>4981</v>
      </c>
      <c r="I2653">
        <v>0.89345174942568195</v>
      </c>
      <c r="J2653">
        <v>0.91993544850184794</v>
      </c>
      <c r="K2653">
        <v>1266</v>
      </c>
      <c r="L2653">
        <v>-3.8179557770490646E-2</v>
      </c>
      <c r="M2653">
        <v>-4.4640240669250488</v>
      </c>
      <c r="N2653">
        <v>12488</v>
      </c>
      <c r="O2653">
        <v>2.8082817792892456E-2</v>
      </c>
      <c r="P2653">
        <v>-7.4170500040054321E-2</v>
      </c>
      <c r="Q2653">
        <v>-5.7123664766550064E-2</v>
      </c>
      <c r="R2653">
        <v>-3.8179557770490646E-2</v>
      </c>
      <c r="S2653">
        <v>-1.9237697124481201E-2</v>
      </c>
      <c r="T2653">
        <v>-2.1886185277253389E-3</v>
      </c>
      <c r="U2653" t="s">
        <v>102</v>
      </c>
      <c r="V2653" t="s">
        <v>84</v>
      </c>
      <c r="W2653">
        <v>76</v>
      </c>
    </row>
    <row r="2654" spans="1:23" x14ac:dyDescent="0.25">
      <c r="A2654" s="48" t="str">
        <f t="shared" si="41"/>
        <v>42233Greater Fresno Area4_7AllSingle</v>
      </c>
      <c r="B2654" t="s">
        <v>37</v>
      </c>
      <c r="C2654" s="35">
        <v>42233</v>
      </c>
      <c r="D2654">
        <v>7</v>
      </c>
      <c r="E2654" t="s">
        <v>111</v>
      </c>
      <c r="F2654">
        <v>0.9024817245360478</v>
      </c>
      <c r="G2654">
        <v>0.81474036902969738</v>
      </c>
      <c r="H2654">
        <v>4981</v>
      </c>
      <c r="I2654">
        <v>0.94470961824648969</v>
      </c>
      <c r="J2654">
        <v>1.0550324812158822</v>
      </c>
      <c r="K2654">
        <v>1266</v>
      </c>
      <c r="L2654">
        <v>-4.2227894067764282E-2</v>
      </c>
      <c r="M2654">
        <v>-4.6790857315063477</v>
      </c>
      <c r="N2654">
        <v>12488</v>
      </c>
      <c r="O2654">
        <v>3.1819611787796021E-2</v>
      </c>
      <c r="P2654">
        <v>-8.300790935754776E-2</v>
      </c>
      <c r="Q2654">
        <v>-6.3692770898342133E-2</v>
      </c>
      <c r="R2654">
        <v>-4.2227894067764282E-2</v>
      </c>
      <c r="S2654">
        <v>-2.076556533575058E-2</v>
      </c>
      <c r="T2654">
        <v>-1.4478795928880572E-3</v>
      </c>
      <c r="U2654" t="s">
        <v>18</v>
      </c>
      <c r="V2654" t="s">
        <v>84</v>
      </c>
      <c r="W2654">
        <v>78</v>
      </c>
    </row>
    <row r="2655" spans="1:23" x14ac:dyDescent="0.25">
      <c r="A2655" s="48" t="str">
        <f t="shared" si="41"/>
        <v>42233Greater Fresno Area4_7SmartAC-onlySingle</v>
      </c>
      <c r="B2655" t="s">
        <v>37</v>
      </c>
      <c r="C2655" s="35">
        <v>42233</v>
      </c>
      <c r="D2655">
        <v>7</v>
      </c>
      <c r="E2655" t="s">
        <v>111</v>
      </c>
      <c r="F2655">
        <v>0.9024817245360478</v>
      </c>
      <c r="G2655">
        <v>0.81474036902969738</v>
      </c>
      <c r="H2655">
        <v>4981</v>
      </c>
      <c r="I2655">
        <v>0.94470961824648969</v>
      </c>
      <c r="J2655">
        <v>1.0550324812158822</v>
      </c>
      <c r="K2655">
        <v>1266</v>
      </c>
      <c r="L2655">
        <v>-4.2227894067764282E-2</v>
      </c>
      <c r="M2655">
        <v>-4.6790857315063477</v>
      </c>
      <c r="N2655">
        <v>12488</v>
      </c>
      <c r="O2655">
        <v>3.1819611787796021E-2</v>
      </c>
      <c r="P2655">
        <v>-8.300790935754776E-2</v>
      </c>
      <c r="Q2655">
        <v>-6.3692770898342133E-2</v>
      </c>
      <c r="R2655">
        <v>-4.2227894067764282E-2</v>
      </c>
      <c r="S2655">
        <v>-2.076556533575058E-2</v>
      </c>
      <c r="T2655">
        <v>-1.4478795928880572E-3</v>
      </c>
      <c r="U2655" t="s">
        <v>102</v>
      </c>
      <c r="V2655" t="s">
        <v>84</v>
      </c>
      <c r="W2655">
        <v>78</v>
      </c>
    </row>
    <row r="2656" spans="1:23" x14ac:dyDescent="0.25">
      <c r="A2656" s="48" t="str">
        <f t="shared" si="41"/>
        <v>42233Greater Fresno Area4_8AllSingle</v>
      </c>
      <c r="B2656" t="s">
        <v>37</v>
      </c>
      <c r="C2656" s="35">
        <v>42233</v>
      </c>
      <c r="D2656">
        <v>8</v>
      </c>
      <c r="E2656" t="s">
        <v>111</v>
      </c>
      <c r="F2656">
        <v>0.88536478202604296</v>
      </c>
      <c r="G2656">
        <v>0.84584552387494949</v>
      </c>
      <c r="H2656">
        <v>4981</v>
      </c>
      <c r="I2656">
        <v>0.94387217934166201</v>
      </c>
      <c r="J2656">
        <v>1.2360139326960276</v>
      </c>
      <c r="K2656">
        <v>1266</v>
      </c>
      <c r="L2656">
        <v>-5.8507397770881653E-2</v>
      </c>
      <c r="M2656">
        <v>-6.6082816123962402</v>
      </c>
      <c r="N2656">
        <v>12488</v>
      </c>
      <c r="O2656">
        <v>3.6747448146343231E-2</v>
      </c>
      <c r="P2656">
        <v>-0.10560292750597</v>
      </c>
      <c r="Q2656">
        <v>-8.3296492695808411E-2</v>
      </c>
      <c r="R2656">
        <v>-5.8507397770881653E-2</v>
      </c>
      <c r="S2656">
        <v>-3.372124582529068E-2</v>
      </c>
      <c r="T2656">
        <v>-1.1411868035793304E-2</v>
      </c>
      <c r="U2656" t="s">
        <v>18</v>
      </c>
      <c r="V2656" t="s">
        <v>84</v>
      </c>
      <c r="W2656">
        <v>81</v>
      </c>
    </row>
    <row r="2657" spans="1:23" x14ac:dyDescent="0.25">
      <c r="A2657" s="48" t="str">
        <f t="shared" si="41"/>
        <v>42233Greater Fresno Area4_8SmartAC-onlySingle</v>
      </c>
      <c r="B2657" t="s">
        <v>37</v>
      </c>
      <c r="C2657" s="35">
        <v>42233</v>
      </c>
      <c r="D2657">
        <v>8</v>
      </c>
      <c r="E2657" t="s">
        <v>111</v>
      </c>
      <c r="F2657">
        <v>0.88536478202604296</v>
      </c>
      <c r="G2657">
        <v>0.84584552387494949</v>
      </c>
      <c r="H2657">
        <v>4981</v>
      </c>
      <c r="I2657">
        <v>0.94387217934166201</v>
      </c>
      <c r="J2657">
        <v>1.2360139326960276</v>
      </c>
      <c r="K2657">
        <v>1266</v>
      </c>
      <c r="L2657">
        <v>-5.8507397770881653E-2</v>
      </c>
      <c r="M2657">
        <v>-6.6082816123962402</v>
      </c>
      <c r="N2657">
        <v>12488</v>
      </c>
      <c r="O2657">
        <v>3.6747448146343231E-2</v>
      </c>
      <c r="P2657">
        <v>-0.10560292750597</v>
      </c>
      <c r="Q2657">
        <v>-8.3296492695808411E-2</v>
      </c>
      <c r="R2657">
        <v>-5.8507397770881653E-2</v>
      </c>
      <c r="S2657">
        <v>-3.372124582529068E-2</v>
      </c>
      <c r="T2657">
        <v>-1.1411868035793304E-2</v>
      </c>
      <c r="U2657" t="s">
        <v>102</v>
      </c>
      <c r="V2657" t="s">
        <v>84</v>
      </c>
      <c r="W2657">
        <v>81</v>
      </c>
    </row>
    <row r="2658" spans="1:23" x14ac:dyDescent="0.25">
      <c r="A2658" s="48" t="str">
        <f t="shared" si="41"/>
        <v>42233Greater Fresno Area4_9AllSingle</v>
      </c>
      <c r="B2658" t="s">
        <v>37</v>
      </c>
      <c r="C2658" s="35">
        <v>42233</v>
      </c>
      <c r="D2658">
        <v>9</v>
      </c>
      <c r="E2658" t="s">
        <v>111</v>
      </c>
      <c r="F2658">
        <v>0.87339123586206358</v>
      </c>
      <c r="G2658">
        <v>0.96639258435760744</v>
      </c>
      <c r="H2658">
        <v>4981</v>
      </c>
      <c r="I2658">
        <v>0.979141256467841</v>
      </c>
      <c r="J2658">
        <v>1.7574627241165812</v>
      </c>
      <c r="K2658">
        <v>1266</v>
      </c>
      <c r="L2658">
        <v>-0.10575002431869507</v>
      </c>
      <c r="M2658">
        <v>-12.107977867126465</v>
      </c>
      <c r="N2658">
        <v>12488</v>
      </c>
      <c r="O2658">
        <v>5.1256291568279266E-2</v>
      </c>
      <c r="P2658">
        <v>-0.17144009470939636</v>
      </c>
      <c r="Q2658">
        <v>-0.14032649993896484</v>
      </c>
      <c r="R2658">
        <v>-0.10575002431869507</v>
      </c>
      <c r="S2658">
        <v>-7.1177653968334198E-2</v>
      </c>
      <c r="T2658">
        <v>-4.0059961378574371E-2</v>
      </c>
      <c r="U2658" t="s">
        <v>18</v>
      </c>
      <c r="V2658" t="s">
        <v>84</v>
      </c>
      <c r="W2658">
        <v>86</v>
      </c>
    </row>
    <row r="2659" spans="1:23" x14ac:dyDescent="0.25">
      <c r="A2659" s="48" t="str">
        <f t="shared" si="41"/>
        <v>42233Greater Fresno Area4_9SmartAC-onlySingle</v>
      </c>
      <c r="B2659" t="s">
        <v>37</v>
      </c>
      <c r="C2659" s="35">
        <v>42233</v>
      </c>
      <c r="D2659">
        <v>9</v>
      </c>
      <c r="E2659" t="s">
        <v>111</v>
      </c>
      <c r="F2659">
        <v>0.87339123586206358</v>
      </c>
      <c r="G2659">
        <v>0.96639258435760744</v>
      </c>
      <c r="H2659">
        <v>4981</v>
      </c>
      <c r="I2659">
        <v>0.979141256467841</v>
      </c>
      <c r="J2659">
        <v>1.7574627241165812</v>
      </c>
      <c r="K2659">
        <v>1266</v>
      </c>
      <c r="L2659">
        <v>-0.10575002431869507</v>
      </c>
      <c r="M2659">
        <v>-12.107977867126465</v>
      </c>
      <c r="N2659">
        <v>12488</v>
      </c>
      <c r="O2659">
        <v>5.1256291568279266E-2</v>
      </c>
      <c r="P2659">
        <v>-0.17144009470939636</v>
      </c>
      <c r="Q2659">
        <v>-0.14032649993896484</v>
      </c>
      <c r="R2659">
        <v>-0.10575002431869507</v>
      </c>
      <c r="S2659">
        <v>-7.1177653968334198E-2</v>
      </c>
      <c r="T2659">
        <v>-4.0059961378574371E-2</v>
      </c>
      <c r="U2659" t="s">
        <v>102</v>
      </c>
      <c r="V2659" t="s">
        <v>84</v>
      </c>
      <c r="W2659">
        <v>86</v>
      </c>
    </row>
    <row r="2660" spans="1:23" x14ac:dyDescent="0.25">
      <c r="A2660" s="48" t="str">
        <f t="shared" si="41"/>
        <v>42233Greater Fresno Area4_10AllSingle</v>
      </c>
      <c r="B2660" t="s">
        <v>37</v>
      </c>
      <c r="C2660" s="35">
        <v>42233</v>
      </c>
      <c r="D2660">
        <v>10</v>
      </c>
      <c r="E2660" t="s">
        <v>111</v>
      </c>
      <c r="F2660">
        <v>0.95629246778235233</v>
      </c>
      <c r="G2660">
        <v>1.1852745742994995</v>
      </c>
      <c r="H2660">
        <v>4981</v>
      </c>
      <c r="I2660">
        <v>1.008337360708824</v>
      </c>
      <c r="J2660">
        <v>1.3996296277899052</v>
      </c>
      <c r="K2660">
        <v>1266</v>
      </c>
      <c r="L2660">
        <v>-5.204489454627037E-2</v>
      </c>
      <c r="M2660">
        <v>-5.4423613548278809</v>
      </c>
      <c r="N2660">
        <v>12488</v>
      </c>
      <c r="O2660">
        <v>4.2771615087985992E-2</v>
      </c>
      <c r="P2660">
        <v>-0.10686099529266357</v>
      </c>
      <c r="Q2660">
        <v>-8.0897770822048187E-2</v>
      </c>
      <c r="R2660">
        <v>-5.204489454627037E-2</v>
      </c>
      <c r="S2660">
        <v>-2.3195439949631691E-2</v>
      </c>
      <c r="T2660">
        <v>2.7712073642760515E-3</v>
      </c>
      <c r="U2660" t="s">
        <v>18</v>
      </c>
      <c r="V2660" t="s">
        <v>84</v>
      </c>
      <c r="W2660">
        <v>91</v>
      </c>
    </row>
    <row r="2661" spans="1:23" x14ac:dyDescent="0.25">
      <c r="A2661" s="48" t="str">
        <f t="shared" si="41"/>
        <v>42233Greater Fresno Area4_10SmartAC-onlySingle</v>
      </c>
      <c r="B2661" t="s">
        <v>37</v>
      </c>
      <c r="C2661" s="35">
        <v>42233</v>
      </c>
      <c r="D2661">
        <v>10</v>
      </c>
      <c r="E2661" t="s">
        <v>111</v>
      </c>
      <c r="F2661">
        <v>0.95629246778235233</v>
      </c>
      <c r="G2661">
        <v>1.1852745742994995</v>
      </c>
      <c r="H2661">
        <v>4981</v>
      </c>
      <c r="I2661">
        <v>1.008337360708824</v>
      </c>
      <c r="J2661">
        <v>1.3996296277899052</v>
      </c>
      <c r="K2661">
        <v>1266</v>
      </c>
      <c r="L2661">
        <v>-5.204489454627037E-2</v>
      </c>
      <c r="M2661">
        <v>-5.4423613548278809</v>
      </c>
      <c r="N2661">
        <v>12488</v>
      </c>
      <c r="O2661">
        <v>4.2771615087985992E-2</v>
      </c>
      <c r="P2661">
        <v>-0.10686099529266357</v>
      </c>
      <c r="Q2661">
        <v>-8.0897770822048187E-2</v>
      </c>
      <c r="R2661">
        <v>-5.204489454627037E-2</v>
      </c>
      <c r="S2661">
        <v>-2.3195439949631691E-2</v>
      </c>
      <c r="T2661">
        <v>2.7712073642760515E-3</v>
      </c>
      <c r="U2661" t="s">
        <v>102</v>
      </c>
      <c r="V2661" t="s">
        <v>84</v>
      </c>
      <c r="W2661">
        <v>91</v>
      </c>
    </row>
    <row r="2662" spans="1:23" x14ac:dyDescent="0.25">
      <c r="A2662" s="48" t="str">
        <f t="shared" si="41"/>
        <v>42233Greater Fresno Area4_11AllSingle</v>
      </c>
      <c r="B2662" t="s">
        <v>37</v>
      </c>
      <c r="C2662" s="35">
        <v>42233</v>
      </c>
      <c r="D2662">
        <v>11</v>
      </c>
      <c r="E2662" t="s">
        <v>111</v>
      </c>
      <c r="F2662">
        <v>1.1319089867304981</v>
      </c>
      <c r="G2662">
        <v>1.4873175638102503</v>
      </c>
      <c r="H2662">
        <v>4981</v>
      </c>
      <c r="I2662">
        <v>1.1726808427836071</v>
      </c>
      <c r="J2662">
        <v>1.6724946343219591</v>
      </c>
      <c r="K2662">
        <v>1266</v>
      </c>
      <c r="L2662">
        <v>-4.0771856904029846E-2</v>
      </c>
      <c r="M2662">
        <v>-3.602043628692627</v>
      </c>
      <c r="N2662">
        <v>12488</v>
      </c>
      <c r="O2662">
        <v>5.1513291895389557E-2</v>
      </c>
      <c r="P2662">
        <v>-0.10679129511117935</v>
      </c>
      <c r="Q2662">
        <v>-7.5521692633628845E-2</v>
      </c>
      <c r="R2662">
        <v>-4.0771856904029846E-2</v>
      </c>
      <c r="S2662">
        <v>-6.026141345500946E-3</v>
      </c>
      <c r="T2662">
        <v>2.5247577577829361E-2</v>
      </c>
      <c r="U2662" t="s">
        <v>18</v>
      </c>
      <c r="V2662" t="s">
        <v>84</v>
      </c>
      <c r="W2662">
        <v>96</v>
      </c>
    </row>
    <row r="2663" spans="1:23" x14ac:dyDescent="0.25">
      <c r="A2663" s="48" t="str">
        <f t="shared" si="41"/>
        <v>42233Greater Fresno Area4_11SmartAC-onlySingle</v>
      </c>
      <c r="B2663" t="s">
        <v>37</v>
      </c>
      <c r="C2663" s="35">
        <v>42233</v>
      </c>
      <c r="D2663">
        <v>11</v>
      </c>
      <c r="E2663" t="s">
        <v>111</v>
      </c>
      <c r="F2663">
        <v>1.1319089867304981</v>
      </c>
      <c r="G2663">
        <v>1.4873175638102503</v>
      </c>
      <c r="H2663">
        <v>4981</v>
      </c>
      <c r="I2663">
        <v>1.1726808427836071</v>
      </c>
      <c r="J2663">
        <v>1.6724946343219591</v>
      </c>
      <c r="K2663">
        <v>1266</v>
      </c>
      <c r="L2663">
        <v>-4.0771856904029846E-2</v>
      </c>
      <c r="M2663">
        <v>-3.602043628692627</v>
      </c>
      <c r="N2663">
        <v>12488</v>
      </c>
      <c r="O2663">
        <v>5.1513291895389557E-2</v>
      </c>
      <c r="P2663">
        <v>-0.10679129511117935</v>
      </c>
      <c r="Q2663">
        <v>-7.5521692633628845E-2</v>
      </c>
      <c r="R2663">
        <v>-4.0771856904029846E-2</v>
      </c>
      <c r="S2663">
        <v>-6.026141345500946E-3</v>
      </c>
      <c r="T2663">
        <v>2.5247577577829361E-2</v>
      </c>
      <c r="U2663" t="s">
        <v>102</v>
      </c>
      <c r="V2663" t="s">
        <v>84</v>
      </c>
      <c r="W2663">
        <v>96</v>
      </c>
    </row>
    <row r="2664" spans="1:23" x14ac:dyDescent="0.25">
      <c r="A2664" s="48" t="str">
        <f t="shared" si="41"/>
        <v>42233Greater Fresno Area4_12AllSingle</v>
      </c>
      <c r="B2664" t="s">
        <v>37</v>
      </c>
      <c r="C2664" s="35">
        <v>42233</v>
      </c>
      <c r="D2664">
        <v>12</v>
      </c>
      <c r="E2664" t="s">
        <v>111</v>
      </c>
      <c r="F2664">
        <v>1.3853990303540413</v>
      </c>
      <c r="G2664">
        <v>1.7136245422385612</v>
      </c>
      <c r="H2664">
        <v>4981</v>
      </c>
      <c r="I2664">
        <v>1.5187950721020442</v>
      </c>
      <c r="J2664">
        <v>1.8106254440918945</v>
      </c>
      <c r="K2664">
        <v>1266</v>
      </c>
      <c r="L2664">
        <v>-0.13339604437351227</v>
      </c>
      <c r="M2664">
        <v>-9.6287088394165039</v>
      </c>
      <c r="N2664">
        <v>12488</v>
      </c>
      <c r="O2664">
        <v>5.6383397430181503E-2</v>
      </c>
      <c r="P2664">
        <v>-0.20565700531005859</v>
      </c>
      <c r="Q2664">
        <v>-0.17143115401268005</v>
      </c>
      <c r="R2664">
        <v>-0.13339604437351227</v>
      </c>
      <c r="S2664">
        <v>-9.5365442335605621E-2</v>
      </c>
      <c r="T2664">
        <v>-6.1135083436965942E-2</v>
      </c>
      <c r="U2664" t="s">
        <v>18</v>
      </c>
      <c r="V2664" t="s">
        <v>84</v>
      </c>
      <c r="W2664">
        <v>101</v>
      </c>
    </row>
    <row r="2665" spans="1:23" x14ac:dyDescent="0.25">
      <c r="A2665" s="48" t="str">
        <f t="shared" si="41"/>
        <v>42233Greater Fresno Area4_12SmartAC-onlySingle</v>
      </c>
      <c r="B2665" t="s">
        <v>37</v>
      </c>
      <c r="C2665" s="35">
        <v>42233</v>
      </c>
      <c r="D2665">
        <v>12</v>
      </c>
      <c r="E2665" t="s">
        <v>111</v>
      </c>
      <c r="F2665">
        <v>1.3853990303540413</v>
      </c>
      <c r="G2665">
        <v>1.7136245422385612</v>
      </c>
      <c r="H2665">
        <v>4981</v>
      </c>
      <c r="I2665">
        <v>1.5187950721020442</v>
      </c>
      <c r="J2665">
        <v>1.8106254440918945</v>
      </c>
      <c r="K2665">
        <v>1266</v>
      </c>
      <c r="L2665">
        <v>-0.13339604437351227</v>
      </c>
      <c r="M2665">
        <v>-9.6287088394165039</v>
      </c>
      <c r="N2665">
        <v>12488</v>
      </c>
      <c r="O2665">
        <v>5.6383397430181503E-2</v>
      </c>
      <c r="P2665">
        <v>-0.20565700531005859</v>
      </c>
      <c r="Q2665">
        <v>-0.17143115401268005</v>
      </c>
      <c r="R2665">
        <v>-0.13339604437351227</v>
      </c>
      <c r="S2665">
        <v>-9.5365442335605621E-2</v>
      </c>
      <c r="T2665">
        <v>-6.1135083436965942E-2</v>
      </c>
      <c r="U2665" t="s">
        <v>102</v>
      </c>
      <c r="V2665" t="s">
        <v>84</v>
      </c>
      <c r="W2665">
        <v>101</v>
      </c>
    </row>
    <row r="2666" spans="1:23" x14ac:dyDescent="0.25">
      <c r="A2666" s="48" t="str">
        <f t="shared" si="41"/>
        <v>42233Greater Fresno Area4_13AllSingle</v>
      </c>
      <c r="B2666" t="s">
        <v>37</v>
      </c>
      <c r="C2666" s="35">
        <v>42233</v>
      </c>
      <c r="D2666">
        <v>13</v>
      </c>
      <c r="E2666" t="s">
        <v>111</v>
      </c>
      <c r="F2666">
        <v>1.7936748178767741</v>
      </c>
      <c r="G2666">
        <v>1.967612206159129</v>
      </c>
      <c r="H2666">
        <v>4981</v>
      </c>
      <c r="I2666">
        <v>1.7668875196939346</v>
      </c>
      <c r="J2666">
        <v>1.8717897738322704</v>
      </c>
      <c r="K2666">
        <v>1266</v>
      </c>
      <c r="L2666">
        <v>2.6787297800183296E-2</v>
      </c>
      <c r="M2666">
        <v>1.4934310913085937</v>
      </c>
      <c r="N2666">
        <v>12488</v>
      </c>
      <c r="O2666">
        <v>5.9537444263696671E-2</v>
      </c>
      <c r="P2666">
        <v>-4.9515891820192337E-2</v>
      </c>
      <c r="Q2666">
        <v>-1.3375471346080303E-2</v>
      </c>
      <c r="R2666">
        <v>2.6787297800183296E-2</v>
      </c>
      <c r="S2666">
        <v>6.6945306956768036E-2</v>
      </c>
      <c r="T2666">
        <v>0.10309048742055893</v>
      </c>
      <c r="U2666" t="s">
        <v>18</v>
      </c>
      <c r="V2666" t="s">
        <v>84</v>
      </c>
      <c r="W2666">
        <v>104</v>
      </c>
    </row>
    <row r="2667" spans="1:23" x14ac:dyDescent="0.25">
      <c r="A2667" s="48" t="str">
        <f t="shared" si="41"/>
        <v>42233Greater Fresno Area4_13SmartAC-onlySingle</v>
      </c>
      <c r="B2667" t="s">
        <v>37</v>
      </c>
      <c r="C2667" s="35">
        <v>42233</v>
      </c>
      <c r="D2667">
        <v>13</v>
      </c>
      <c r="E2667" t="s">
        <v>111</v>
      </c>
      <c r="F2667">
        <v>1.7936748178767741</v>
      </c>
      <c r="G2667">
        <v>1.967612206159129</v>
      </c>
      <c r="H2667">
        <v>4981</v>
      </c>
      <c r="I2667">
        <v>1.7668875196939346</v>
      </c>
      <c r="J2667">
        <v>1.8717897738322704</v>
      </c>
      <c r="K2667">
        <v>1266</v>
      </c>
      <c r="L2667">
        <v>2.6787297800183296E-2</v>
      </c>
      <c r="M2667">
        <v>1.4934310913085937</v>
      </c>
      <c r="N2667">
        <v>12488</v>
      </c>
      <c r="O2667">
        <v>5.9537444263696671E-2</v>
      </c>
      <c r="P2667">
        <v>-4.9515891820192337E-2</v>
      </c>
      <c r="Q2667">
        <v>-1.3375471346080303E-2</v>
      </c>
      <c r="R2667">
        <v>2.6787297800183296E-2</v>
      </c>
      <c r="S2667">
        <v>6.6945306956768036E-2</v>
      </c>
      <c r="T2667">
        <v>0.10309048742055893</v>
      </c>
      <c r="U2667" t="s">
        <v>102</v>
      </c>
      <c r="V2667" t="s">
        <v>84</v>
      </c>
      <c r="W2667">
        <v>104</v>
      </c>
    </row>
    <row r="2668" spans="1:23" x14ac:dyDescent="0.25">
      <c r="A2668" s="48" t="str">
        <f t="shared" si="41"/>
        <v>42233Greater Fresno Area4_14AllSingle</v>
      </c>
      <c r="B2668" t="s">
        <v>37</v>
      </c>
      <c r="C2668" s="35">
        <v>42233</v>
      </c>
      <c r="D2668">
        <v>14</v>
      </c>
      <c r="E2668" t="s">
        <v>111</v>
      </c>
      <c r="F2668">
        <v>2.2334106825445534</v>
      </c>
      <c r="G2668">
        <v>2.0610479988100794</v>
      </c>
      <c r="H2668">
        <v>4981</v>
      </c>
      <c r="I2668">
        <v>1.9464686026819751</v>
      </c>
      <c r="J2668">
        <v>2.050264317528609</v>
      </c>
      <c r="K2668">
        <v>1266</v>
      </c>
      <c r="L2668">
        <v>0.28694209456443787</v>
      </c>
      <c r="M2668">
        <v>12.847707748413086</v>
      </c>
      <c r="N2668">
        <v>12488</v>
      </c>
      <c r="O2668">
        <v>6.4600236713886261E-2</v>
      </c>
      <c r="P2668">
        <v>0.20415043830871582</v>
      </c>
      <c r="Q2668">
        <v>0.24336406588554382</v>
      </c>
      <c r="R2668">
        <v>0.28694209456443787</v>
      </c>
      <c r="S2668">
        <v>0.33051496744155884</v>
      </c>
      <c r="T2668">
        <v>0.36973375082015991</v>
      </c>
      <c r="U2668" t="s">
        <v>18</v>
      </c>
      <c r="V2668" t="s">
        <v>84</v>
      </c>
      <c r="W2668">
        <v>106</v>
      </c>
    </row>
    <row r="2669" spans="1:23" x14ac:dyDescent="0.25">
      <c r="A2669" s="48" t="str">
        <f t="shared" si="41"/>
        <v>42233Greater Fresno Area4_14SmartAC-onlySingle</v>
      </c>
      <c r="B2669" t="s">
        <v>37</v>
      </c>
      <c r="C2669" s="35">
        <v>42233</v>
      </c>
      <c r="D2669">
        <v>14</v>
      </c>
      <c r="E2669" t="s">
        <v>111</v>
      </c>
      <c r="F2669">
        <v>2.2334106825445534</v>
      </c>
      <c r="G2669">
        <v>2.0610479988100794</v>
      </c>
      <c r="H2669">
        <v>4981</v>
      </c>
      <c r="I2669">
        <v>1.9464686026819751</v>
      </c>
      <c r="J2669">
        <v>2.050264317528609</v>
      </c>
      <c r="K2669">
        <v>1266</v>
      </c>
      <c r="L2669">
        <v>0.28694209456443787</v>
      </c>
      <c r="M2669">
        <v>12.847707748413086</v>
      </c>
      <c r="N2669">
        <v>12488</v>
      </c>
      <c r="O2669">
        <v>6.4600236713886261E-2</v>
      </c>
      <c r="P2669">
        <v>0.20415043830871582</v>
      </c>
      <c r="Q2669">
        <v>0.24336406588554382</v>
      </c>
      <c r="R2669">
        <v>0.28694209456443787</v>
      </c>
      <c r="S2669">
        <v>0.33051496744155884</v>
      </c>
      <c r="T2669">
        <v>0.36973375082015991</v>
      </c>
      <c r="U2669" t="s">
        <v>102</v>
      </c>
      <c r="V2669" t="s">
        <v>84</v>
      </c>
      <c r="W2669">
        <v>106</v>
      </c>
    </row>
    <row r="2670" spans="1:23" x14ac:dyDescent="0.25">
      <c r="A2670" s="48" t="str">
        <f t="shared" si="41"/>
        <v>42233Greater Fresno Area4_15AllSingle</v>
      </c>
      <c r="B2670" t="s">
        <v>37</v>
      </c>
      <c r="C2670" s="35">
        <v>42233</v>
      </c>
      <c r="D2670">
        <v>15</v>
      </c>
      <c r="E2670" t="s">
        <v>111</v>
      </c>
      <c r="F2670">
        <v>2.5914316840987466</v>
      </c>
      <c r="G2670">
        <v>2.1038775194080004</v>
      </c>
      <c r="H2670">
        <v>4981</v>
      </c>
      <c r="I2670">
        <v>2.890664308743772</v>
      </c>
      <c r="J2670">
        <v>2.2219100132027712</v>
      </c>
      <c r="K2670">
        <v>1266</v>
      </c>
      <c r="L2670">
        <v>-0.29923263192176819</v>
      </c>
      <c r="M2670">
        <v>-11.546999931335449</v>
      </c>
      <c r="N2670">
        <v>12488</v>
      </c>
      <c r="O2670">
        <v>6.9197036325931549E-2</v>
      </c>
      <c r="P2670">
        <v>-0.38791555166244507</v>
      </c>
      <c r="Q2670">
        <v>-0.34591156244277954</v>
      </c>
      <c r="R2670">
        <v>-0.29923263192176819</v>
      </c>
      <c r="S2670">
        <v>-0.25255924463272095</v>
      </c>
      <c r="T2670">
        <v>-0.21054971218109131</v>
      </c>
      <c r="U2670" t="s">
        <v>18</v>
      </c>
      <c r="V2670" t="s">
        <v>84</v>
      </c>
      <c r="W2670">
        <v>108</v>
      </c>
    </row>
    <row r="2671" spans="1:23" x14ac:dyDescent="0.25">
      <c r="A2671" s="48" t="str">
        <f t="shared" si="41"/>
        <v>42233Greater Fresno Area4_15SmartAC-onlySingle</v>
      </c>
      <c r="B2671" t="s">
        <v>37</v>
      </c>
      <c r="C2671" s="35">
        <v>42233</v>
      </c>
      <c r="D2671">
        <v>15</v>
      </c>
      <c r="E2671" t="s">
        <v>111</v>
      </c>
      <c r="F2671">
        <v>2.5914316840987466</v>
      </c>
      <c r="G2671">
        <v>2.1038775194080004</v>
      </c>
      <c r="H2671">
        <v>4981</v>
      </c>
      <c r="I2671">
        <v>2.890664308743772</v>
      </c>
      <c r="J2671">
        <v>2.2219100132027712</v>
      </c>
      <c r="K2671">
        <v>1266</v>
      </c>
      <c r="L2671">
        <v>-0.29923263192176819</v>
      </c>
      <c r="M2671">
        <v>-11.546999931335449</v>
      </c>
      <c r="N2671">
        <v>12488</v>
      </c>
      <c r="O2671">
        <v>6.9197036325931549E-2</v>
      </c>
      <c r="P2671">
        <v>-0.38791555166244507</v>
      </c>
      <c r="Q2671">
        <v>-0.34591156244277954</v>
      </c>
      <c r="R2671">
        <v>-0.29923263192176819</v>
      </c>
      <c r="S2671">
        <v>-0.25255924463272095</v>
      </c>
      <c r="T2671">
        <v>-0.21054971218109131</v>
      </c>
      <c r="U2671" t="s">
        <v>102</v>
      </c>
      <c r="V2671" t="s">
        <v>84</v>
      </c>
      <c r="W2671">
        <v>108</v>
      </c>
    </row>
    <row r="2672" spans="1:23" x14ac:dyDescent="0.25">
      <c r="A2672" s="48" t="str">
        <f t="shared" si="41"/>
        <v>42233Greater Fresno Area4_16AllSingle</v>
      </c>
      <c r="B2672" t="s">
        <v>37</v>
      </c>
      <c r="C2672" s="35">
        <v>42233</v>
      </c>
      <c r="D2672">
        <v>16</v>
      </c>
      <c r="E2672" t="s">
        <v>111</v>
      </c>
      <c r="F2672">
        <v>3.0274571082307706</v>
      </c>
      <c r="G2672">
        <v>2.0599821889918348</v>
      </c>
      <c r="H2672">
        <v>4981</v>
      </c>
      <c r="I2672">
        <v>3.2689617650932643</v>
      </c>
      <c r="J2672">
        <v>2.1813592858405464</v>
      </c>
      <c r="K2672">
        <v>1266</v>
      </c>
      <c r="L2672">
        <v>-0.24150465428829193</v>
      </c>
      <c r="M2672">
        <v>-7.9771456718444824</v>
      </c>
      <c r="N2672">
        <v>12488</v>
      </c>
      <c r="O2672">
        <v>6.7900635302066803E-2</v>
      </c>
      <c r="P2672">
        <v>-0.32852610945701599</v>
      </c>
      <c r="Q2672">
        <v>-0.28730905055999756</v>
      </c>
      <c r="R2672">
        <v>-0.24150465428829193</v>
      </c>
      <c r="S2672">
        <v>-0.19570568203926086</v>
      </c>
      <c r="T2672">
        <v>-0.15448319911956787</v>
      </c>
      <c r="U2672" t="s">
        <v>18</v>
      </c>
      <c r="V2672" t="s">
        <v>84</v>
      </c>
      <c r="W2672">
        <v>108</v>
      </c>
    </row>
    <row r="2673" spans="1:23" x14ac:dyDescent="0.25">
      <c r="A2673" s="48" t="str">
        <f t="shared" si="41"/>
        <v>42233Greater Fresno Area4_16SmartAC-onlySingle</v>
      </c>
      <c r="B2673" t="s">
        <v>37</v>
      </c>
      <c r="C2673" s="35">
        <v>42233</v>
      </c>
      <c r="D2673">
        <v>16</v>
      </c>
      <c r="E2673" t="s">
        <v>111</v>
      </c>
      <c r="F2673">
        <v>3.0274571082307706</v>
      </c>
      <c r="G2673">
        <v>2.0599821889918348</v>
      </c>
      <c r="H2673">
        <v>4981</v>
      </c>
      <c r="I2673">
        <v>3.2689617650932643</v>
      </c>
      <c r="J2673">
        <v>2.1813592858405464</v>
      </c>
      <c r="K2673">
        <v>1266</v>
      </c>
      <c r="L2673">
        <v>-0.24150465428829193</v>
      </c>
      <c r="M2673">
        <v>-7.9771456718444824</v>
      </c>
      <c r="N2673">
        <v>12488</v>
      </c>
      <c r="O2673">
        <v>6.7900635302066803E-2</v>
      </c>
      <c r="P2673">
        <v>-0.32852610945701599</v>
      </c>
      <c r="Q2673">
        <v>-0.28730905055999756</v>
      </c>
      <c r="R2673">
        <v>-0.24150465428829193</v>
      </c>
      <c r="S2673">
        <v>-0.19570568203926086</v>
      </c>
      <c r="T2673">
        <v>-0.15448319911956787</v>
      </c>
      <c r="U2673" t="s">
        <v>102</v>
      </c>
      <c r="V2673" t="s">
        <v>84</v>
      </c>
      <c r="W2673">
        <v>108</v>
      </c>
    </row>
    <row r="2674" spans="1:23" x14ac:dyDescent="0.25">
      <c r="A2674" s="48" t="str">
        <f t="shared" si="41"/>
        <v>42233Greater Fresno Area4_17AllSingle</v>
      </c>
      <c r="B2674" t="s">
        <v>37</v>
      </c>
      <c r="C2674" s="35">
        <v>42233</v>
      </c>
      <c r="D2674">
        <v>17</v>
      </c>
      <c r="E2674" t="s">
        <v>111</v>
      </c>
      <c r="F2674">
        <v>3.3890770391088547</v>
      </c>
      <c r="G2674">
        <v>1.9914651758927575</v>
      </c>
      <c r="H2674">
        <v>4981</v>
      </c>
      <c r="I2674">
        <v>3.5153722566186105</v>
      </c>
      <c r="J2674">
        <v>2.019126610132997</v>
      </c>
      <c r="K2674">
        <v>1266</v>
      </c>
      <c r="L2674">
        <v>-0.12629522383213043</v>
      </c>
      <c r="M2674">
        <v>-3.7265372276306152</v>
      </c>
      <c r="N2674">
        <v>12488</v>
      </c>
      <c r="O2674">
        <v>6.3375785946846008E-2</v>
      </c>
      <c r="P2674">
        <v>-0.20751762390136719</v>
      </c>
      <c r="Q2674">
        <v>-0.16904726624488831</v>
      </c>
      <c r="R2674">
        <v>-0.12629522383213043</v>
      </c>
      <c r="S2674">
        <v>-8.3548255264759064E-2</v>
      </c>
      <c r="T2674">
        <v>-4.507281631231308E-2</v>
      </c>
      <c r="U2674" t="s">
        <v>18</v>
      </c>
      <c r="V2674" t="s">
        <v>84</v>
      </c>
      <c r="W2674">
        <v>108</v>
      </c>
    </row>
    <row r="2675" spans="1:23" x14ac:dyDescent="0.25">
      <c r="A2675" s="48" t="str">
        <f t="shared" si="41"/>
        <v>42233Greater Fresno Area4_17SmartAC-onlySingle</v>
      </c>
      <c r="B2675" t="s">
        <v>37</v>
      </c>
      <c r="C2675" s="35">
        <v>42233</v>
      </c>
      <c r="D2675">
        <v>17</v>
      </c>
      <c r="E2675" t="s">
        <v>111</v>
      </c>
      <c r="F2675">
        <v>3.3890770391088547</v>
      </c>
      <c r="G2675">
        <v>1.9914651758927575</v>
      </c>
      <c r="H2675">
        <v>4981</v>
      </c>
      <c r="I2675">
        <v>3.5153722566186105</v>
      </c>
      <c r="J2675">
        <v>2.019126610132997</v>
      </c>
      <c r="K2675">
        <v>1266</v>
      </c>
      <c r="L2675">
        <v>-0.12629522383213043</v>
      </c>
      <c r="M2675">
        <v>-3.7265372276306152</v>
      </c>
      <c r="N2675">
        <v>12488</v>
      </c>
      <c r="O2675">
        <v>6.3375785946846008E-2</v>
      </c>
      <c r="P2675">
        <v>-0.20751762390136719</v>
      </c>
      <c r="Q2675">
        <v>-0.16904726624488831</v>
      </c>
      <c r="R2675">
        <v>-0.12629522383213043</v>
      </c>
      <c r="S2675">
        <v>-8.3548255264759064E-2</v>
      </c>
      <c r="T2675">
        <v>-4.507281631231308E-2</v>
      </c>
      <c r="U2675" t="s">
        <v>102</v>
      </c>
      <c r="V2675" t="s">
        <v>84</v>
      </c>
      <c r="W2675">
        <v>108</v>
      </c>
    </row>
    <row r="2676" spans="1:23" x14ac:dyDescent="0.25">
      <c r="A2676" s="48" t="str">
        <f t="shared" si="41"/>
        <v>42233Greater Fresno Area4_18AllSingle</v>
      </c>
      <c r="B2676" t="s">
        <v>37</v>
      </c>
      <c r="C2676" s="35">
        <v>42233</v>
      </c>
      <c r="D2676">
        <v>18</v>
      </c>
      <c r="E2676" t="s">
        <v>111</v>
      </c>
      <c r="F2676">
        <v>3.6018565031500418</v>
      </c>
      <c r="G2676">
        <v>1.8854107116049914</v>
      </c>
      <c r="H2676">
        <v>4981</v>
      </c>
      <c r="I2676">
        <v>3.6915604907950228</v>
      </c>
      <c r="J2676">
        <v>1.9600203929172328</v>
      </c>
      <c r="K2676">
        <v>1266</v>
      </c>
      <c r="L2676">
        <v>-8.9703984558582306E-2</v>
      </c>
      <c r="M2676">
        <v>-2.4904930591583252</v>
      </c>
      <c r="N2676">
        <v>12488</v>
      </c>
      <c r="O2676">
        <v>6.1222292482852936E-2</v>
      </c>
      <c r="P2676">
        <v>-0.16816647350788116</v>
      </c>
      <c r="Q2676">
        <v>-0.13100332021713257</v>
      </c>
      <c r="R2676">
        <v>-8.9703984558582306E-2</v>
      </c>
      <c r="S2676">
        <v>-4.8409547656774521E-2</v>
      </c>
      <c r="T2676">
        <v>-1.1241494677960873E-2</v>
      </c>
      <c r="U2676" t="s">
        <v>18</v>
      </c>
      <c r="V2676" t="s">
        <v>84</v>
      </c>
      <c r="W2676">
        <v>107</v>
      </c>
    </row>
    <row r="2677" spans="1:23" x14ac:dyDescent="0.25">
      <c r="A2677" s="48" t="str">
        <f t="shared" si="41"/>
        <v>42233Greater Fresno Area4_18SmartAC-onlySingle</v>
      </c>
      <c r="B2677" t="s">
        <v>37</v>
      </c>
      <c r="C2677" s="35">
        <v>42233</v>
      </c>
      <c r="D2677">
        <v>18</v>
      </c>
      <c r="E2677" t="s">
        <v>111</v>
      </c>
      <c r="F2677">
        <v>3.6018565031500418</v>
      </c>
      <c r="G2677">
        <v>1.8854107116049914</v>
      </c>
      <c r="H2677">
        <v>4981</v>
      </c>
      <c r="I2677">
        <v>3.6915604907950228</v>
      </c>
      <c r="J2677">
        <v>1.9600203929172328</v>
      </c>
      <c r="K2677">
        <v>1266</v>
      </c>
      <c r="L2677">
        <v>-8.9703984558582306E-2</v>
      </c>
      <c r="M2677">
        <v>-2.4904930591583252</v>
      </c>
      <c r="N2677">
        <v>12488</v>
      </c>
      <c r="O2677">
        <v>6.1222292482852936E-2</v>
      </c>
      <c r="P2677">
        <v>-0.16816647350788116</v>
      </c>
      <c r="Q2677">
        <v>-0.13100332021713257</v>
      </c>
      <c r="R2677">
        <v>-8.9703984558582306E-2</v>
      </c>
      <c r="S2677">
        <v>-4.8409547656774521E-2</v>
      </c>
      <c r="T2677">
        <v>-1.1241494677960873E-2</v>
      </c>
      <c r="U2677" t="s">
        <v>102</v>
      </c>
      <c r="V2677" t="s">
        <v>84</v>
      </c>
      <c r="W2677">
        <v>107</v>
      </c>
    </row>
    <row r="2678" spans="1:23" x14ac:dyDescent="0.25">
      <c r="A2678" s="48" t="str">
        <f t="shared" si="41"/>
        <v>42233Greater Fresno Area4_19AllSingle</v>
      </c>
      <c r="B2678" t="s">
        <v>37</v>
      </c>
      <c r="C2678" s="35">
        <v>42233</v>
      </c>
      <c r="D2678">
        <v>19</v>
      </c>
      <c r="E2678" t="s">
        <v>111</v>
      </c>
      <c r="F2678">
        <v>3.6509532510866149</v>
      </c>
      <c r="G2678">
        <v>1.8386351963684637</v>
      </c>
      <c r="H2678">
        <v>4981</v>
      </c>
      <c r="I2678">
        <v>3.7945837833909262</v>
      </c>
      <c r="J2678">
        <v>1.9185057657243247</v>
      </c>
      <c r="K2678">
        <v>1266</v>
      </c>
      <c r="L2678">
        <v>-0.14363053441047668</v>
      </c>
      <c r="M2678">
        <v>-3.9340555667877197</v>
      </c>
      <c r="N2678">
        <v>12488</v>
      </c>
      <c r="O2678">
        <v>5.9883326292037964E-2</v>
      </c>
      <c r="P2678">
        <v>-0.22037699818611145</v>
      </c>
      <c r="Q2678">
        <v>-0.18402662873268127</v>
      </c>
      <c r="R2678">
        <v>-0.14363053441047668</v>
      </c>
      <c r="S2678">
        <v>-0.10323923081159592</v>
      </c>
      <c r="T2678">
        <v>-6.6884063184261322E-2</v>
      </c>
      <c r="U2678" t="s">
        <v>18</v>
      </c>
      <c r="V2678" t="s">
        <v>84</v>
      </c>
      <c r="W2678">
        <v>104</v>
      </c>
    </row>
    <row r="2679" spans="1:23" x14ac:dyDescent="0.25">
      <c r="A2679" s="48" t="str">
        <f t="shared" si="41"/>
        <v>42233Greater Fresno Area4_19SmartAC-onlySingle</v>
      </c>
      <c r="B2679" t="s">
        <v>37</v>
      </c>
      <c r="C2679" s="35">
        <v>42233</v>
      </c>
      <c r="D2679">
        <v>19</v>
      </c>
      <c r="E2679" t="s">
        <v>111</v>
      </c>
      <c r="F2679">
        <v>3.6509532510866149</v>
      </c>
      <c r="G2679">
        <v>1.8386351963684637</v>
      </c>
      <c r="H2679">
        <v>4981</v>
      </c>
      <c r="I2679">
        <v>3.7945837833909262</v>
      </c>
      <c r="J2679">
        <v>1.9185057657243247</v>
      </c>
      <c r="K2679">
        <v>1266</v>
      </c>
      <c r="L2679">
        <v>-0.14363053441047668</v>
      </c>
      <c r="M2679">
        <v>-3.9340555667877197</v>
      </c>
      <c r="N2679">
        <v>12488</v>
      </c>
      <c r="O2679">
        <v>5.9883326292037964E-2</v>
      </c>
      <c r="P2679">
        <v>-0.22037699818611145</v>
      </c>
      <c r="Q2679">
        <v>-0.18402662873268127</v>
      </c>
      <c r="R2679">
        <v>-0.14363053441047668</v>
      </c>
      <c r="S2679">
        <v>-0.10323923081159592</v>
      </c>
      <c r="T2679">
        <v>-6.6884063184261322E-2</v>
      </c>
      <c r="U2679" t="s">
        <v>102</v>
      </c>
      <c r="V2679" t="s">
        <v>84</v>
      </c>
      <c r="W2679">
        <v>104</v>
      </c>
    </row>
    <row r="2680" spans="1:23" x14ac:dyDescent="0.25">
      <c r="A2680" s="48" t="str">
        <f t="shared" si="41"/>
        <v>42233Greater Fresno Area4_20AllSingle</v>
      </c>
      <c r="B2680" t="s">
        <v>37</v>
      </c>
      <c r="C2680" s="35">
        <v>42233</v>
      </c>
      <c r="D2680">
        <v>20</v>
      </c>
      <c r="E2680" t="s">
        <v>111</v>
      </c>
      <c r="F2680">
        <v>3.4437059772660636</v>
      </c>
      <c r="G2680">
        <v>1.8042510200823167</v>
      </c>
      <c r="H2680">
        <v>4981</v>
      </c>
      <c r="I2680">
        <v>3.6031545314428395</v>
      </c>
      <c r="J2680">
        <v>1.9112466035320779</v>
      </c>
      <c r="K2680">
        <v>1266</v>
      </c>
      <c r="L2680">
        <v>-0.15944854915142059</v>
      </c>
      <c r="M2680">
        <v>-4.6301441192626953</v>
      </c>
      <c r="N2680">
        <v>12488</v>
      </c>
      <c r="O2680">
        <v>5.9488706290721893E-2</v>
      </c>
      <c r="P2680">
        <v>-0.23568928241729736</v>
      </c>
      <c r="Q2680">
        <v>-0.19957843422889709</v>
      </c>
      <c r="R2680">
        <v>-0.15944854915142059</v>
      </c>
      <c r="S2680">
        <v>-0.11932341754436493</v>
      </c>
      <c r="T2680">
        <v>-8.320782333612442E-2</v>
      </c>
      <c r="U2680" t="s">
        <v>18</v>
      </c>
      <c r="V2680" t="s">
        <v>84</v>
      </c>
      <c r="W2680">
        <v>101</v>
      </c>
    </row>
    <row r="2681" spans="1:23" x14ac:dyDescent="0.25">
      <c r="A2681" s="48" t="str">
        <f t="shared" si="41"/>
        <v>42233Greater Fresno Area4_20SmartAC-onlySingle</v>
      </c>
      <c r="B2681" t="s">
        <v>37</v>
      </c>
      <c r="C2681" s="35">
        <v>42233</v>
      </c>
      <c r="D2681">
        <v>20</v>
      </c>
      <c r="E2681" t="s">
        <v>111</v>
      </c>
      <c r="F2681">
        <v>3.4437059772660636</v>
      </c>
      <c r="G2681">
        <v>1.8042510200823167</v>
      </c>
      <c r="H2681">
        <v>4981</v>
      </c>
      <c r="I2681">
        <v>3.6031545314428395</v>
      </c>
      <c r="J2681">
        <v>1.9112466035320779</v>
      </c>
      <c r="K2681">
        <v>1266</v>
      </c>
      <c r="L2681">
        <v>-0.15944854915142059</v>
      </c>
      <c r="M2681">
        <v>-4.6301441192626953</v>
      </c>
      <c r="N2681">
        <v>12488</v>
      </c>
      <c r="O2681">
        <v>5.9488706290721893E-2</v>
      </c>
      <c r="P2681">
        <v>-0.23568928241729736</v>
      </c>
      <c r="Q2681">
        <v>-0.19957843422889709</v>
      </c>
      <c r="R2681">
        <v>-0.15944854915142059</v>
      </c>
      <c r="S2681">
        <v>-0.11932341754436493</v>
      </c>
      <c r="T2681">
        <v>-8.320782333612442E-2</v>
      </c>
      <c r="U2681" t="s">
        <v>102</v>
      </c>
      <c r="V2681" t="s">
        <v>84</v>
      </c>
      <c r="W2681">
        <v>101</v>
      </c>
    </row>
    <row r="2682" spans="1:23" x14ac:dyDescent="0.25">
      <c r="A2682" s="48" t="str">
        <f t="shared" si="41"/>
        <v>42233Greater Fresno Area4_21AllSingle</v>
      </c>
      <c r="B2682" t="s">
        <v>37</v>
      </c>
      <c r="C2682" s="35">
        <v>42233</v>
      </c>
      <c r="D2682">
        <v>21</v>
      </c>
      <c r="E2682" t="s">
        <v>111</v>
      </c>
      <c r="F2682">
        <v>3.1648391154531215</v>
      </c>
      <c r="G2682">
        <v>1.7226702516147447</v>
      </c>
      <c r="H2682">
        <v>4981</v>
      </c>
      <c r="I2682">
        <v>3.2970336254679324</v>
      </c>
      <c r="J2682">
        <v>1.8081249080438042</v>
      </c>
      <c r="K2682">
        <v>1266</v>
      </c>
      <c r="L2682">
        <v>-0.13219450414180756</v>
      </c>
      <c r="M2682">
        <v>-4.1769742965698242</v>
      </c>
      <c r="N2682">
        <v>12488</v>
      </c>
      <c r="O2682">
        <v>5.6375350803136826E-2</v>
      </c>
      <c r="P2682">
        <v>-0.20444515347480774</v>
      </c>
      <c r="Q2682">
        <v>-0.17022418975830078</v>
      </c>
      <c r="R2682">
        <v>-0.13219450414180756</v>
      </c>
      <c r="S2682">
        <v>-9.4169333577156067E-2</v>
      </c>
      <c r="T2682">
        <v>-5.9943854808807373E-2</v>
      </c>
      <c r="U2682" t="s">
        <v>18</v>
      </c>
      <c r="V2682" t="s">
        <v>84</v>
      </c>
      <c r="W2682">
        <v>96</v>
      </c>
    </row>
    <row r="2683" spans="1:23" x14ac:dyDescent="0.25">
      <c r="A2683" s="48" t="str">
        <f t="shared" si="41"/>
        <v>42233Greater Fresno Area4_21SmartAC-onlySingle</v>
      </c>
      <c r="B2683" t="s">
        <v>37</v>
      </c>
      <c r="C2683" s="35">
        <v>42233</v>
      </c>
      <c r="D2683">
        <v>21</v>
      </c>
      <c r="E2683" t="s">
        <v>111</v>
      </c>
      <c r="F2683">
        <v>3.1648391154531215</v>
      </c>
      <c r="G2683">
        <v>1.7226702516147447</v>
      </c>
      <c r="H2683">
        <v>4981</v>
      </c>
      <c r="I2683">
        <v>3.2970336254679324</v>
      </c>
      <c r="J2683">
        <v>1.8081249080438042</v>
      </c>
      <c r="K2683">
        <v>1266</v>
      </c>
      <c r="L2683">
        <v>-0.13219450414180756</v>
      </c>
      <c r="M2683">
        <v>-4.1769742965698242</v>
      </c>
      <c r="N2683">
        <v>12488</v>
      </c>
      <c r="O2683">
        <v>5.6375350803136826E-2</v>
      </c>
      <c r="P2683">
        <v>-0.20444515347480774</v>
      </c>
      <c r="Q2683">
        <v>-0.17022418975830078</v>
      </c>
      <c r="R2683">
        <v>-0.13219450414180756</v>
      </c>
      <c r="S2683">
        <v>-9.4169333577156067E-2</v>
      </c>
      <c r="T2683">
        <v>-5.9943854808807373E-2</v>
      </c>
      <c r="U2683" t="s">
        <v>102</v>
      </c>
      <c r="V2683" t="s">
        <v>84</v>
      </c>
      <c r="W2683">
        <v>96</v>
      </c>
    </row>
    <row r="2684" spans="1:23" x14ac:dyDescent="0.25">
      <c r="A2684" s="48" t="str">
        <f t="shared" si="41"/>
        <v>42233Greater Fresno Area4_22AllSingle</v>
      </c>
      <c r="B2684" t="s">
        <v>37</v>
      </c>
      <c r="C2684" s="35">
        <v>42233</v>
      </c>
      <c r="D2684">
        <v>22</v>
      </c>
      <c r="E2684" t="s">
        <v>111</v>
      </c>
      <c r="F2684">
        <v>2.8192818053631932</v>
      </c>
      <c r="G2684">
        <v>1.6775950206322958</v>
      </c>
      <c r="H2684">
        <v>4981</v>
      </c>
      <c r="I2684">
        <v>2.8732546897108389</v>
      </c>
      <c r="J2684">
        <v>1.7599979397812111</v>
      </c>
      <c r="K2684">
        <v>1266</v>
      </c>
      <c r="L2684">
        <v>-5.3972885012626648E-2</v>
      </c>
      <c r="M2684">
        <v>-1.9144196510314941</v>
      </c>
      <c r="N2684">
        <v>12488</v>
      </c>
      <c r="O2684">
        <v>5.4879575967788696E-2</v>
      </c>
      <c r="P2684">
        <v>-0.12430655211210251</v>
      </c>
      <c r="Q2684">
        <v>-9.0993545949459076E-2</v>
      </c>
      <c r="R2684">
        <v>-5.3972885012626648E-2</v>
      </c>
      <c r="S2684">
        <v>-1.6956610605120659E-2</v>
      </c>
      <c r="T2684">
        <v>1.6360780224204063E-2</v>
      </c>
      <c r="U2684" t="s">
        <v>18</v>
      </c>
      <c r="V2684" t="s">
        <v>84</v>
      </c>
      <c r="W2684">
        <v>92</v>
      </c>
    </row>
    <row r="2685" spans="1:23" x14ac:dyDescent="0.25">
      <c r="A2685" s="48" t="str">
        <f t="shared" si="41"/>
        <v>42233Greater Fresno Area4_22SmartAC-onlySingle</v>
      </c>
      <c r="B2685" t="s">
        <v>37</v>
      </c>
      <c r="C2685" s="35">
        <v>42233</v>
      </c>
      <c r="D2685">
        <v>22</v>
      </c>
      <c r="E2685" t="s">
        <v>111</v>
      </c>
      <c r="F2685">
        <v>2.8192818053631932</v>
      </c>
      <c r="G2685">
        <v>1.6775950206322958</v>
      </c>
      <c r="H2685">
        <v>4981</v>
      </c>
      <c r="I2685">
        <v>2.8732546897108389</v>
      </c>
      <c r="J2685">
        <v>1.7599979397812111</v>
      </c>
      <c r="K2685">
        <v>1266</v>
      </c>
      <c r="L2685">
        <v>-5.3972885012626648E-2</v>
      </c>
      <c r="M2685">
        <v>-1.9144196510314941</v>
      </c>
      <c r="N2685">
        <v>12488</v>
      </c>
      <c r="O2685">
        <v>5.4879575967788696E-2</v>
      </c>
      <c r="P2685">
        <v>-0.12430655211210251</v>
      </c>
      <c r="Q2685">
        <v>-9.0993545949459076E-2</v>
      </c>
      <c r="R2685">
        <v>-5.3972885012626648E-2</v>
      </c>
      <c r="S2685">
        <v>-1.6956610605120659E-2</v>
      </c>
      <c r="T2685">
        <v>1.6360780224204063E-2</v>
      </c>
      <c r="U2685" t="s">
        <v>102</v>
      </c>
      <c r="V2685" t="s">
        <v>84</v>
      </c>
      <c r="W2685">
        <v>92</v>
      </c>
    </row>
    <row r="2686" spans="1:23" x14ac:dyDescent="0.25">
      <c r="A2686" s="48" t="str">
        <f t="shared" si="41"/>
        <v>42233Greater Fresno Area4_23AllSingle</v>
      </c>
      <c r="B2686" t="s">
        <v>37</v>
      </c>
      <c r="C2686" s="35">
        <v>42233</v>
      </c>
      <c r="D2686">
        <v>23</v>
      </c>
      <c r="E2686" t="s">
        <v>111</v>
      </c>
      <c r="F2686">
        <v>2.2928283322285323</v>
      </c>
      <c r="G2686">
        <v>1.5335802936710923</v>
      </c>
      <c r="H2686">
        <v>4981</v>
      </c>
      <c r="I2686">
        <v>2.3206234516652291</v>
      </c>
      <c r="J2686">
        <v>1.6162921306422411</v>
      </c>
      <c r="K2686">
        <v>1266</v>
      </c>
      <c r="L2686">
        <v>-2.779511921107769E-2</v>
      </c>
      <c r="M2686">
        <v>-1.2122634649276733</v>
      </c>
      <c r="N2686">
        <v>12488</v>
      </c>
      <c r="O2686">
        <v>5.0355490297079086E-2</v>
      </c>
      <c r="P2686">
        <v>-9.2330716550350189E-2</v>
      </c>
      <c r="Q2686">
        <v>-6.1763927340507507E-2</v>
      </c>
      <c r="R2686">
        <v>-2.779511921107769E-2</v>
      </c>
      <c r="S2686">
        <v>6.1696590855717659E-3</v>
      </c>
      <c r="T2686">
        <v>3.6740478128194809E-2</v>
      </c>
      <c r="U2686" t="s">
        <v>18</v>
      </c>
      <c r="V2686" t="s">
        <v>84</v>
      </c>
      <c r="W2686">
        <v>89</v>
      </c>
    </row>
    <row r="2687" spans="1:23" x14ac:dyDescent="0.25">
      <c r="A2687" s="48" t="str">
        <f t="shared" si="41"/>
        <v>42233Greater Fresno Area4_23SmartAC-onlySingle</v>
      </c>
      <c r="B2687" t="s">
        <v>37</v>
      </c>
      <c r="C2687" s="35">
        <v>42233</v>
      </c>
      <c r="D2687">
        <v>23</v>
      </c>
      <c r="E2687" t="s">
        <v>111</v>
      </c>
      <c r="F2687">
        <v>2.2928283322285323</v>
      </c>
      <c r="G2687">
        <v>1.5335802936710923</v>
      </c>
      <c r="H2687">
        <v>4981</v>
      </c>
      <c r="I2687">
        <v>2.3206234516652291</v>
      </c>
      <c r="J2687">
        <v>1.6162921306422411</v>
      </c>
      <c r="K2687">
        <v>1266</v>
      </c>
      <c r="L2687">
        <v>-2.779511921107769E-2</v>
      </c>
      <c r="M2687">
        <v>-1.2122634649276733</v>
      </c>
      <c r="N2687">
        <v>12488</v>
      </c>
      <c r="O2687">
        <v>5.0355490297079086E-2</v>
      </c>
      <c r="P2687">
        <v>-9.2330716550350189E-2</v>
      </c>
      <c r="Q2687">
        <v>-6.1763927340507507E-2</v>
      </c>
      <c r="R2687">
        <v>-2.779511921107769E-2</v>
      </c>
      <c r="S2687">
        <v>6.1696590855717659E-3</v>
      </c>
      <c r="T2687">
        <v>3.6740478128194809E-2</v>
      </c>
      <c r="U2687" t="s">
        <v>102</v>
      </c>
      <c r="V2687" t="s">
        <v>84</v>
      </c>
      <c r="W2687">
        <v>89</v>
      </c>
    </row>
    <row r="2688" spans="1:23" x14ac:dyDescent="0.25">
      <c r="A2688" s="48" t="str">
        <f t="shared" si="41"/>
        <v>42233Greater Fresno Area4_24AllSingle</v>
      </c>
      <c r="B2688" t="s">
        <v>37</v>
      </c>
      <c r="C2688" s="35">
        <v>42233</v>
      </c>
      <c r="D2688">
        <v>24</v>
      </c>
      <c r="E2688" t="s">
        <v>111</v>
      </c>
      <c r="F2688">
        <v>1.8294762923368708</v>
      </c>
      <c r="G2688">
        <v>1.3376087434624793</v>
      </c>
      <c r="H2688">
        <v>4981</v>
      </c>
      <c r="I2688">
        <v>1.8733878369682051</v>
      </c>
      <c r="J2688">
        <v>1.4115230315447223</v>
      </c>
      <c r="K2688">
        <v>1266</v>
      </c>
      <c r="L2688">
        <v>-4.3911546468734741E-2</v>
      </c>
      <c r="M2688">
        <v>-2.4002249240875244</v>
      </c>
      <c r="N2688">
        <v>12488</v>
      </c>
      <c r="O2688">
        <v>4.3965645134449005E-2</v>
      </c>
      <c r="P2688">
        <v>-0.10025791823863983</v>
      </c>
      <c r="Q2688">
        <v>-7.3569893836975098E-2</v>
      </c>
      <c r="R2688">
        <v>-4.3911546468734741E-2</v>
      </c>
      <c r="S2688">
        <v>-1.4256718568503857E-2</v>
      </c>
      <c r="T2688">
        <v>1.2434824369847775E-2</v>
      </c>
      <c r="U2688" t="s">
        <v>18</v>
      </c>
      <c r="V2688" t="s">
        <v>84</v>
      </c>
      <c r="W2688">
        <v>87</v>
      </c>
    </row>
    <row r="2689" spans="1:23" x14ac:dyDescent="0.25">
      <c r="A2689" s="48" t="str">
        <f t="shared" si="41"/>
        <v>42233Greater Fresno Area4_24SmartAC-onlySingle</v>
      </c>
      <c r="B2689" t="s">
        <v>37</v>
      </c>
      <c r="C2689" s="35">
        <v>42233</v>
      </c>
      <c r="D2689">
        <v>24</v>
      </c>
      <c r="E2689" t="s">
        <v>111</v>
      </c>
      <c r="F2689">
        <v>1.8294762923368708</v>
      </c>
      <c r="G2689">
        <v>1.3376087434624793</v>
      </c>
      <c r="H2689">
        <v>4981</v>
      </c>
      <c r="I2689">
        <v>1.8733878369682051</v>
      </c>
      <c r="J2689">
        <v>1.4115230315447223</v>
      </c>
      <c r="K2689">
        <v>1266</v>
      </c>
      <c r="L2689">
        <v>-4.3911546468734741E-2</v>
      </c>
      <c r="M2689">
        <v>-2.4002249240875244</v>
      </c>
      <c r="N2689">
        <v>12488</v>
      </c>
      <c r="O2689">
        <v>4.3965645134449005E-2</v>
      </c>
      <c r="P2689">
        <v>-0.10025791823863983</v>
      </c>
      <c r="Q2689">
        <v>-7.3569893836975098E-2</v>
      </c>
      <c r="R2689">
        <v>-4.3911546468734741E-2</v>
      </c>
      <c r="S2689">
        <v>-1.4256718568503857E-2</v>
      </c>
      <c r="T2689">
        <v>1.2434824369847775E-2</v>
      </c>
      <c r="U2689" t="s">
        <v>102</v>
      </c>
      <c r="V2689" t="s">
        <v>84</v>
      </c>
      <c r="W2689">
        <v>87</v>
      </c>
    </row>
    <row r="2690" spans="1:23" x14ac:dyDescent="0.25">
      <c r="A2690" s="48" t="str">
        <f t="shared" ref="A2690:A2753" si="42">CONCATENATE(C2690,B2690,E2690,"_",D2690,U2690,V2690)</f>
        <v>42233Greater Fresno Area6_1AllSingle</v>
      </c>
      <c r="B2690" t="s">
        <v>37</v>
      </c>
      <c r="C2690" s="35">
        <v>42233</v>
      </c>
      <c r="D2690">
        <v>1</v>
      </c>
      <c r="E2690" t="s">
        <v>112</v>
      </c>
      <c r="F2690">
        <v>1.3739548667331969</v>
      </c>
      <c r="G2690">
        <v>1.1213463696102712</v>
      </c>
      <c r="H2690">
        <v>4981</v>
      </c>
      <c r="I2690">
        <v>1.4332618229671372</v>
      </c>
      <c r="J2690">
        <v>1.1662943853783567</v>
      </c>
      <c r="K2690">
        <v>1225</v>
      </c>
      <c r="L2690">
        <v>-5.9306956827640533E-2</v>
      </c>
      <c r="M2690">
        <v>-4.3165140151977539</v>
      </c>
      <c r="N2690">
        <v>12488</v>
      </c>
      <c r="O2690">
        <v>3.6916729062795639E-2</v>
      </c>
      <c r="P2690">
        <v>-0.10661944001913071</v>
      </c>
      <c r="Q2690">
        <v>-8.4210246801376343E-2</v>
      </c>
      <c r="R2690">
        <v>-5.9306956827640533E-2</v>
      </c>
      <c r="S2690">
        <v>-3.4406624734401703E-2</v>
      </c>
      <c r="T2690">
        <v>-1.1994476430118084E-2</v>
      </c>
      <c r="U2690" t="s">
        <v>18</v>
      </c>
      <c r="V2690" t="s">
        <v>84</v>
      </c>
      <c r="W2690">
        <v>83</v>
      </c>
    </row>
    <row r="2691" spans="1:23" x14ac:dyDescent="0.25">
      <c r="A2691" s="48" t="str">
        <f t="shared" si="42"/>
        <v>42233Greater Fresno Area6_1SmartAC-onlySingle</v>
      </c>
      <c r="B2691" t="s">
        <v>37</v>
      </c>
      <c r="C2691" s="35">
        <v>42233</v>
      </c>
      <c r="D2691">
        <v>1</v>
      </c>
      <c r="E2691" t="s">
        <v>112</v>
      </c>
      <c r="F2691">
        <v>1.3739548667331969</v>
      </c>
      <c r="G2691">
        <v>1.1213463696102712</v>
      </c>
      <c r="H2691">
        <v>4981</v>
      </c>
      <c r="I2691">
        <v>1.4332618229671372</v>
      </c>
      <c r="J2691">
        <v>1.1662943853783567</v>
      </c>
      <c r="K2691">
        <v>1225</v>
      </c>
      <c r="L2691">
        <v>-5.9306956827640533E-2</v>
      </c>
      <c r="M2691">
        <v>-4.3165140151977539</v>
      </c>
      <c r="N2691">
        <v>12488</v>
      </c>
      <c r="O2691">
        <v>3.6916729062795639E-2</v>
      </c>
      <c r="P2691">
        <v>-0.10661944001913071</v>
      </c>
      <c r="Q2691">
        <v>-8.4210246801376343E-2</v>
      </c>
      <c r="R2691">
        <v>-5.9306956827640533E-2</v>
      </c>
      <c r="S2691">
        <v>-3.4406624734401703E-2</v>
      </c>
      <c r="T2691">
        <v>-1.1994476430118084E-2</v>
      </c>
      <c r="U2691" t="s">
        <v>102</v>
      </c>
      <c r="V2691" t="s">
        <v>84</v>
      </c>
      <c r="W2691">
        <v>83</v>
      </c>
    </row>
    <row r="2692" spans="1:23" x14ac:dyDescent="0.25">
      <c r="A2692" s="48" t="str">
        <f t="shared" si="42"/>
        <v>42233Greater Fresno Area6_2AllSingle</v>
      </c>
      <c r="B2692" t="s">
        <v>37</v>
      </c>
      <c r="C2692" s="35">
        <v>42233</v>
      </c>
      <c r="D2692">
        <v>2</v>
      </c>
      <c r="E2692" t="s">
        <v>112</v>
      </c>
      <c r="F2692">
        <v>1.1525793618721827</v>
      </c>
      <c r="G2692">
        <v>0.98136509271201566</v>
      </c>
      <c r="H2692">
        <v>4981</v>
      </c>
      <c r="I2692">
        <v>1.1760752059335593</v>
      </c>
      <c r="J2692">
        <v>0.98815872202637711</v>
      </c>
      <c r="K2692">
        <v>1225</v>
      </c>
      <c r="L2692">
        <v>-2.3495843634009361E-2</v>
      </c>
      <c r="M2692">
        <v>-2.0385446548461914</v>
      </c>
      <c r="N2692">
        <v>12488</v>
      </c>
      <c r="O2692">
        <v>3.1471550464630127E-2</v>
      </c>
      <c r="P2692">
        <v>-6.3829779624938965E-2</v>
      </c>
      <c r="Q2692">
        <v>-4.4725921005010605E-2</v>
      </c>
      <c r="R2692">
        <v>-2.3495843634009361E-2</v>
      </c>
      <c r="S2692">
        <v>-2.2682829294353724E-3</v>
      </c>
      <c r="T2692">
        <v>1.6838096082210541E-2</v>
      </c>
      <c r="U2692" t="s">
        <v>18</v>
      </c>
      <c r="V2692" t="s">
        <v>84</v>
      </c>
      <c r="W2692">
        <v>82</v>
      </c>
    </row>
    <row r="2693" spans="1:23" x14ac:dyDescent="0.25">
      <c r="A2693" s="48" t="str">
        <f t="shared" si="42"/>
        <v>42233Greater Fresno Area6_2SmartAC-onlySingle</v>
      </c>
      <c r="B2693" t="s">
        <v>37</v>
      </c>
      <c r="C2693" s="35">
        <v>42233</v>
      </c>
      <c r="D2693">
        <v>2</v>
      </c>
      <c r="E2693" t="s">
        <v>112</v>
      </c>
      <c r="F2693">
        <v>1.1525793618721827</v>
      </c>
      <c r="G2693">
        <v>0.98136509271201566</v>
      </c>
      <c r="H2693">
        <v>4981</v>
      </c>
      <c r="I2693">
        <v>1.1760752059335593</v>
      </c>
      <c r="J2693">
        <v>0.98815872202637711</v>
      </c>
      <c r="K2693">
        <v>1225</v>
      </c>
      <c r="L2693">
        <v>-2.3495843634009361E-2</v>
      </c>
      <c r="M2693">
        <v>-2.0385446548461914</v>
      </c>
      <c r="N2693">
        <v>12488</v>
      </c>
      <c r="O2693">
        <v>3.1471550464630127E-2</v>
      </c>
      <c r="P2693">
        <v>-6.3829779624938965E-2</v>
      </c>
      <c r="Q2693">
        <v>-4.4725921005010605E-2</v>
      </c>
      <c r="R2693">
        <v>-2.3495843634009361E-2</v>
      </c>
      <c r="S2693">
        <v>-2.2682829294353724E-3</v>
      </c>
      <c r="T2693">
        <v>1.6838096082210541E-2</v>
      </c>
      <c r="U2693" t="s">
        <v>102</v>
      </c>
      <c r="V2693" t="s">
        <v>84</v>
      </c>
      <c r="W2693">
        <v>82</v>
      </c>
    </row>
    <row r="2694" spans="1:23" x14ac:dyDescent="0.25">
      <c r="A2694" s="48" t="str">
        <f t="shared" si="42"/>
        <v>42233Greater Fresno Area6_3AllSingle</v>
      </c>
      <c r="B2694" t="s">
        <v>37</v>
      </c>
      <c r="C2694" s="35">
        <v>42233</v>
      </c>
      <c r="D2694">
        <v>3</v>
      </c>
      <c r="E2694" t="s">
        <v>112</v>
      </c>
      <c r="F2694">
        <v>1.0065897011266278</v>
      </c>
      <c r="G2694">
        <v>0.86947764843748432</v>
      </c>
      <c r="H2694">
        <v>4981</v>
      </c>
      <c r="I2694">
        <v>1.0511146138234677</v>
      </c>
      <c r="J2694">
        <v>0.90742314222108844</v>
      </c>
      <c r="K2694">
        <v>1225</v>
      </c>
      <c r="L2694">
        <v>-4.4524911791086197E-2</v>
      </c>
      <c r="M2694">
        <v>-4.4233427047729492</v>
      </c>
      <c r="N2694">
        <v>12488</v>
      </c>
      <c r="O2694">
        <v>2.8704563155770302E-2</v>
      </c>
      <c r="P2694">
        <v>-8.1312678754329681E-2</v>
      </c>
      <c r="Q2694">
        <v>-6.3888438045978546E-2</v>
      </c>
      <c r="R2694">
        <v>-4.4524911791086197E-2</v>
      </c>
      <c r="S2694">
        <v>-2.5163684040307999E-2</v>
      </c>
      <c r="T2694">
        <v>-7.7371434308588505E-3</v>
      </c>
      <c r="U2694" t="s">
        <v>18</v>
      </c>
      <c r="V2694" t="s">
        <v>84</v>
      </c>
      <c r="W2694">
        <v>80</v>
      </c>
    </row>
    <row r="2695" spans="1:23" x14ac:dyDescent="0.25">
      <c r="A2695" s="48" t="str">
        <f t="shared" si="42"/>
        <v>42233Greater Fresno Area6_3SmartAC-onlySingle</v>
      </c>
      <c r="B2695" t="s">
        <v>37</v>
      </c>
      <c r="C2695" s="35">
        <v>42233</v>
      </c>
      <c r="D2695">
        <v>3</v>
      </c>
      <c r="E2695" t="s">
        <v>112</v>
      </c>
      <c r="F2695">
        <v>1.0065897011266278</v>
      </c>
      <c r="G2695">
        <v>0.86947764843748432</v>
      </c>
      <c r="H2695">
        <v>4981</v>
      </c>
      <c r="I2695">
        <v>1.0511146138234677</v>
      </c>
      <c r="J2695">
        <v>0.90742314222108844</v>
      </c>
      <c r="K2695">
        <v>1225</v>
      </c>
      <c r="L2695">
        <v>-4.4524911791086197E-2</v>
      </c>
      <c r="M2695">
        <v>-4.4233427047729492</v>
      </c>
      <c r="N2695">
        <v>12488</v>
      </c>
      <c r="O2695">
        <v>2.8704563155770302E-2</v>
      </c>
      <c r="P2695">
        <v>-8.1312678754329681E-2</v>
      </c>
      <c r="Q2695">
        <v>-6.3888438045978546E-2</v>
      </c>
      <c r="R2695">
        <v>-4.4524911791086197E-2</v>
      </c>
      <c r="S2695">
        <v>-2.5163684040307999E-2</v>
      </c>
      <c r="T2695">
        <v>-7.7371434308588505E-3</v>
      </c>
      <c r="U2695" t="s">
        <v>102</v>
      </c>
      <c r="V2695" t="s">
        <v>84</v>
      </c>
      <c r="W2695">
        <v>80</v>
      </c>
    </row>
    <row r="2696" spans="1:23" x14ac:dyDescent="0.25">
      <c r="A2696" s="48" t="str">
        <f t="shared" si="42"/>
        <v>42233Greater Fresno Area6_4AllSingle</v>
      </c>
      <c r="B2696" t="s">
        <v>37</v>
      </c>
      <c r="C2696" s="35">
        <v>42233</v>
      </c>
      <c r="D2696">
        <v>4</v>
      </c>
      <c r="E2696" t="s">
        <v>112</v>
      </c>
      <c r="F2696">
        <v>0.89978158320716572</v>
      </c>
      <c r="G2696">
        <v>0.79961480731120826</v>
      </c>
      <c r="H2696">
        <v>4981</v>
      </c>
      <c r="I2696">
        <v>0.93410632198442256</v>
      </c>
      <c r="J2696">
        <v>0.81653121012366803</v>
      </c>
      <c r="K2696">
        <v>1225</v>
      </c>
      <c r="L2696">
        <v>-3.4324739128351212E-2</v>
      </c>
      <c r="M2696">
        <v>-3.8147857189178467</v>
      </c>
      <c r="N2696">
        <v>12488</v>
      </c>
      <c r="O2696">
        <v>2.5935079902410507E-2</v>
      </c>
      <c r="P2696">
        <v>-6.7563138902187347E-2</v>
      </c>
      <c r="Q2696">
        <v>-5.1820024847984314E-2</v>
      </c>
      <c r="R2696">
        <v>-3.4324739128351212E-2</v>
      </c>
      <c r="S2696">
        <v>-1.6831528395414352E-2</v>
      </c>
      <c r="T2696">
        <v>-1.0863407514989376E-3</v>
      </c>
      <c r="U2696" t="s">
        <v>18</v>
      </c>
      <c r="V2696" t="s">
        <v>84</v>
      </c>
      <c r="W2696">
        <v>79</v>
      </c>
    </row>
    <row r="2697" spans="1:23" x14ac:dyDescent="0.25">
      <c r="A2697" s="48" t="str">
        <f t="shared" si="42"/>
        <v>42233Greater Fresno Area6_4SmartAC-onlySingle</v>
      </c>
      <c r="B2697" t="s">
        <v>37</v>
      </c>
      <c r="C2697" s="35">
        <v>42233</v>
      </c>
      <c r="D2697">
        <v>4</v>
      </c>
      <c r="E2697" t="s">
        <v>112</v>
      </c>
      <c r="F2697">
        <v>0.89978158320716572</v>
      </c>
      <c r="G2697">
        <v>0.79961480731120826</v>
      </c>
      <c r="H2697">
        <v>4981</v>
      </c>
      <c r="I2697">
        <v>0.93410632198442256</v>
      </c>
      <c r="J2697">
        <v>0.81653121012366803</v>
      </c>
      <c r="K2697">
        <v>1225</v>
      </c>
      <c r="L2697">
        <v>-3.4324739128351212E-2</v>
      </c>
      <c r="M2697">
        <v>-3.8147857189178467</v>
      </c>
      <c r="N2697">
        <v>12488</v>
      </c>
      <c r="O2697">
        <v>2.5935079902410507E-2</v>
      </c>
      <c r="P2697">
        <v>-6.7563138902187347E-2</v>
      </c>
      <c r="Q2697">
        <v>-5.1820024847984314E-2</v>
      </c>
      <c r="R2697">
        <v>-3.4324739128351212E-2</v>
      </c>
      <c r="S2697">
        <v>-1.6831528395414352E-2</v>
      </c>
      <c r="T2697">
        <v>-1.0863407514989376E-3</v>
      </c>
      <c r="U2697" t="s">
        <v>102</v>
      </c>
      <c r="V2697" t="s">
        <v>84</v>
      </c>
      <c r="W2697">
        <v>79</v>
      </c>
    </row>
    <row r="2698" spans="1:23" x14ac:dyDescent="0.25">
      <c r="A2698" s="48" t="str">
        <f t="shared" si="42"/>
        <v>42233Greater Fresno Area6_5AllSingle</v>
      </c>
      <c r="B2698" t="s">
        <v>37</v>
      </c>
      <c r="C2698" s="35">
        <v>42233</v>
      </c>
      <c r="D2698">
        <v>5</v>
      </c>
      <c r="E2698" t="s">
        <v>112</v>
      </c>
      <c r="F2698">
        <v>0.86152182937830302</v>
      </c>
      <c r="G2698">
        <v>0.77572321626185159</v>
      </c>
      <c r="H2698">
        <v>4981</v>
      </c>
      <c r="I2698">
        <v>0.87125517285032561</v>
      </c>
      <c r="J2698">
        <v>0.73887555499004076</v>
      </c>
      <c r="K2698">
        <v>1225</v>
      </c>
      <c r="L2698">
        <v>-9.7333434969186783E-3</v>
      </c>
      <c r="M2698">
        <v>-1.1297849416732788</v>
      </c>
      <c r="N2698">
        <v>12488</v>
      </c>
      <c r="O2698">
        <v>2.380065806210041E-2</v>
      </c>
      <c r="P2698">
        <v>-4.0236268192529678E-2</v>
      </c>
      <c r="Q2698">
        <v>-2.5788791477680206E-2</v>
      </c>
      <c r="R2698">
        <v>-9.7333434969186783E-3</v>
      </c>
      <c r="S2698">
        <v>6.3202003948390484E-3</v>
      </c>
      <c r="T2698">
        <v>2.0769579336047173E-2</v>
      </c>
      <c r="U2698" t="s">
        <v>18</v>
      </c>
      <c r="V2698" t="s">
        <v>84</v>
      </c>
      <c r="W2698">
        <v>76</v>
      </c>
    </row>
    <row r="2699" spans="1:23" x14ac:dyDescent="0.25">
      <c r="A2699" s="48" t="str">
        <f t="shared" si="42"/>
        <v>42233Greater Fresno Area6_5SmartAC-onlySingle</v>
      </c>
      <c r="B2699" t="s">
        <v>37</v>
      </c>
      <c r="C2699" s="35">
        <v>42233</v>
      </c>
      <c r="D2699">
        <v>5</v>
      </c>
      <c r="E2699" t="s">
        <v>112</v>
      </c>
      <c r="F2699">
        <v>0.86152182937830302</v>
      </c>
      <c r="G2699">
        <v>0.77572321626185159</v>
      </c>
      <c r="H2699">
        <v>4981</v>
      </c>
      <c r="I2699">
        <v>0.87125517285032561</v>
      </c>
      <c r="J2699">
        <v>0.73887555499004076</v>
      </c>
      <c r="K2699">
        <v>1225</v>
      </c>
      <c r="L2699">
        <v>-9.7333434969186783E-3</v>
      </c>
      <c r="M2699">
        <v>-1.1297849416732788</v>
      </c>
      <c r="N2699">
        <v>12488</v>
      </c>
      <c r="O2699">
        <v>2.380065806210041E-2</v>
      </c>
      <c r="P2699">
        <v>-4.0236268192529678E-2</v>
      </c>
      <c r="Q2699">
        <v>-2.5788791477680206E-2</v>
      </c>
      <c r="R2699">
        <v>-9.7333434969186783E-3</v>
      </c>
      <c r="S2699">
        <v>6.3202003948390484E-3</v>
      </c>
      <c r="T2699">
        <v>2.0769579336047173E-2</v>
      </c>
      <c r="U2699" t="s">
        <v>102</v>
      </c>
      <c r="V2699" t="s">
        <v>84</v>
      </c>
      <c r="W2699">
        <v>76</v>
      </c>
    </row>
    <row r="2700" spans="1:23" x14ac:dyDescent="0.25">
      <c r="A2700" s="48" t="str">
        <f t="shared" si="42"/>
        <v>42233Greater Fresno Area6_6AllSingle</v>
      </c>
      <c r="B2700" t="s">
        <v>37</v>
      </c>
      <c r="C2700" s="35">
        <v>42233</v>
      </c>
      <c r="D2700">
        <v>6</v>
      </c>
      <c r="E2700" t="s">
        <v>112</v>
      </c>
      <c r="F2700">
        <v>0.85527219280758837</v>
      </c>
      <c r="G2700">
        <v>0.77369052264232641</v>
      </c>
      <c r="H2700">
        <v>4981</v>
      </c>
      <c r="I2700">
        <v>0.86121625598567197</v>
      </c>
      <c r="J2700">
        <v>0.74588649511904415</v>
      </c>
      <c r="K2700">
        <v>1225</v>
      </c>
      <c r="L2700">
        <v>-5.9440629556775093E-3</v>
      </c>
      <c r="M2700">
        <v>-0.69499081373214722</v>
      </c>
      <c r="N2700">
        <v>12488</v>
      </c>
      <c r="O2700">
        <v>2.3965321481227875E-2</v>
      </c>
      <c r="P2700">
        <v>-3.6658018827438354E-2</v>
      </c>
      <c r="Q2700">
        <v>-2.2110588848590851E-2</v>
      </c>
      <c r="R2700">
        <v>-5.9440629556775093E-3</v>
      </c>
      <c r="S2700">
        <v>1.0220546275377274E-2</v>
      </c>
      <c r="T2700">
        <v>2.4769892916083336E-2</v>
      </c>
      <c r="U2700" t="s">
        <v>18</v>
      </c>
      <c r="V2700" t="s">
        <v>84</v>
      </c>
      <c r="W2700">
        <v>76</v>
      </c>
    </row>
    <row r="2701" spans="1:23" x14ac:dyDescent="0.25">
      <c r="A2701" s="48" t="str">
        <f t="shared" si="42"/>
        <v>42233Greater Fresno Area6_6SmartAC-onlySingle</v>
      </c>
      <c r="B2701" t="s">
        <v>37</v>
      </c>
      <c r="C2701" s="35">
        <v>42233</v>
      </c>
      <c r="D2701">
        <v>6</v>
      </c>
      <c r="E2701" t="s">
        <v>112</v>
      </c>
      <c r="F2701">
        <v>0.85527219280758837</v>
      </c>
      <c r="G2701">
        <v>0.77369052264232641</v>
      </c>
      <c r="H2701">
        <v>4981</v>
      </c>
      <c r="I2701">
        <v>0.86121625598567197</v>
      </c>
      <c r="J2701">
        <v>0.74588649511904415</v>
      </c>
      <c r="K2701">
        <v>1225</v>
      </c>
      <c r="L2701">
        <v>-5.9440629556775093E-3</v>
      </c>
      <c r="M2701">
        <v>-0.69499081373214722</v>
      </c>
      <c r="N2701">
        <v>12488</v>
      </c>
      <c r="O2701">
        <v>2.3965321481227875E-2</v>
      </c>
      <c r="P2701">
        <v>-3.6658018827438354E-2</v>
      </c>
      <c r="Q2701">
        <v>-2.2110588848590851E-2</v>
      </c>
      <c r="R2701">
        <v>-5.9440629556775093E-3</v>
      </c>
      <c r="S2701">
        <v>1.0220546275377274E-2</v>
      </c>
      <c r="T2701">
        <v>2.4769892916083336E-2</v>
      </c>
      <c r="U2701" t="s">
        <v>102</v>
      </c>
      <c r="V2701" t="s">
        <v>84</v>
      </c>
      <c r="W2701">
        <v>76</v>
      </c>
    </row>
    <row r="2702" spans="1:23" x14ac:dyDescent="0.25">
      <c r="A2702" s="48" t="str">
        <f t="shared" si="42"/>
        <v>42233Greater Fresno Area6_7AllSingle</v>
      </c>
      <c r="B2702" t="s">
        <v>37</v>
      </c>
      <c r="C2702" s="35">
        <v>42233</v>
      </c>
      <c r="D2702">
        <v>7</v>
      </c>
      <c r="E2702" t="s">
        <v>112</v>
      </c>
      <c r="F2702">
        <v>0.9024817245360478</v>
      </c>
      <c r="G2702">
        <v>0.81474036902969738</v>
      </c>
      <c r="H2702">
        <v>4981</v>
      </c>
      <c r="I2702">
        <v>0.91243571405072121</v>
      </c>
      <c r="J2702">
        <v>0.76200106808160761</v>
      </c>
      <c r="K2702">
        <v>1225</v>
      </c>
      <c r="L2702">
        <v>-9.9539896473288536E-3</v>
      </c>
      <c r="M2702">
        <v>-1.1029574871063232</v>
      </c>
      <c r="N2702">
        <v>12488</v>
      </c>
      <c r="O2702">
        <v>2.4642711505293846E-2</v>
      </c>
      <c r="P2702">
        <v>-4.1536089032888412E-2</v>
      </c>
      <c r="Q2702">
        <v>-2.6577470824122429E-2</v>
      </c>
      <c r="R2702">
        <v>-9.9539896473288536E-3</v>
      </c>
      <c r="S2702">
        <v>6.6675194539129734E-3</v>
      </c>
      <c r="T2702">
        <v>2.1628109738230705E-2</v>
      </c>
      <c r="U2702" t="s">
        <v>18</v>
      </c>
      <c r="V2702" t="s">
        <v>84</v>
      </c>
      <c r="W2702">
        <v>78</v>
      </c>
    </row>
    <row r="2703" spans="1:23" x14ac:dyDescent="0.25">
      <c r="A2703" s="48" t="str">
        <f t="shared" si="42"/>
        <v>42233Greater Fresno Area6_7SmartAC-onlySingle</v>
      </c>
      <c r="B2703" t="s">
        <v>37</v>
      </c>
      <c r="C2703" s="35">
        <v>42233</v>
      </c>
      <c r="D2703">
        <v>7</v>
      </c>
      <c r="E2703" t="s">
        <v>112</v>
      </c>
      <c r="F2703">
        <v>0.9024817245360478</v>
      </c>
      <c r="G2703">
        <v>0.81474036902969738</v>
      </c>
      <c r="H2703">
        <v>4981</v>
      </c>
      <c r="I2703">
        <v>0.91243571405072121</v>
      </c>
      <c r="J2703">
        <v>0.76200106808160761</v>
      </c>
      <c r="K2703">
        <v>1225</v>
      </c>
      <c r="L2703">
        <v>-9.9539896473288536E-3</v>
      </c>
      <c r="M2703">
        <v>-1.1029574871063232</v>
      </c>
      <c r="N2703">
        <v>12488</v>
      </c>
      <c r="O2703">
        <v>2.4642711505293846E-2</v>
      </c>
      <c r="P2703">
        <v>-4.1536089032888412E-2</v>
      </c>
      <c r="Q2703">
        <v>-2.6577470824122429E-2</v>
      </c>
      <c r="R2703">
        <v>-9.9539896473288536E-3</v>
      </c>
      <c r="S2703">
        <v>6.6675194539129734E-3</v>
      </c>
      <c r="T2703">
        <v>2.1628109738230705E-2</v>
      </c>
      <c r="U2703" t="s">
        <v>102</v>
      </c>
      <c r="V2703" t="s">
        <v>84</v>
      </c>
      <c r="W2703">
        <v>78</v>
      </c>
    </row>
    <row r="2704" spans="1:23" x14ac:dyDescent="0.25">
      <c r="A2704" s="48" t="str">
        <f t="shared" si="42"/>
        <v>42233Greater Fresno Area6_8AllSingle</v>
      </c>
      <c r="B2704" t="s">
        <v>37</v>
      </c>
      <c r="C2704" s="35">
        <v>42233</v>
      </c>
      <c r="D2704">
        <v>8</v>
      </c>
      <c r="E2704" t="s">
        <v>112</v>
      </c>
      <c r="F2704">
        <v>0.88536478202604296</v>
      </c>
      <c r="G2704">
        <v>0.84584552387494949</v>
      </c>
      <c r="H2704">
        <v>4981</v>
      </c>
      <c r="I2704">
        <v>0.88723423644545019</v>
      </c>
      <c r="J2704">
        <v>0.79590875790326276</v>
      </c>
      <c r="K2704">
        <v>1225</v>
      </c>
      <c r="L2704">
        <v>-1.8694543978199363E-3</v>
      </c>
      <c r="M2704">
        <v>-0.21115075051784515</v>
      </c>
      <c r="N2704">
        <v>12488</v>
      </c>
      <c r="O2704">
        <v>2.5705169886350632E-2</v>
      </c>
      <c r="P2704">
        <v>-3.4813199192285538E-2</v>
      </c>
      <c r="Q2704">
        <v>-1.9209647551178932E-2</v>
      </c>
      <c r="R2704">
        <v>-1.8694543978199363E-3</v>
      </c>
      <c r="S2704">
        <v>1.546868309378624E-2</v>
      </c>
      <c r="T2704">
        <v>3.1074291095137596E-2</v>
      </c>
      <c r="U2704" t="s">
        <v>18</v>
      </c>
      <c r="V2704" t="s">
        <v>84</v>
      </c>
      <c r="W2704">
        <v>81</v>
      </c>
    </row>
    <row r="2705" spans="1:23" x14ac:dyDescent="0.25">
      <c r="A2705" s="48" t="str">
        <f t="shared" si="42"/>
        <v>42233Greater Fresno Area6_8SmartAC-onlySingle</v>
      </c>
      <c r="B2705" t="s">
        <v>37</v>
      </c>
      <c r="C2705" s="35">
        <v>42233</v>
      </c>
      <c r="D2705">
        <v>8</v>
      </c>
      <c r="E2705" t="s">
        <v>112</v>
      </c>
      <c r="F2705">
        <v>0.88536478202604296</v>
      </c>
      <c r="G2705">
        <v>0.84584552387494949</v>
      </c>
      <c r="H2705">
        <v>4981</v>
      </c>
      <c r="I2705">
        <v>0.88723423644545019</v>
      </c>
      <c r="J2705">
        <v>0.79590875790326276</v>
      </c>
      <c r="K2705">
        <v>1225</v>
      </c>
      <c r="L2705">
        <v>-1.8694543978199363E-3</v>
      </c>
      <c r="M2705">
        <v>-0.21115075051784515</v>
      </c>
      <c r="N2705">
        <v>12488</v>
      </c>
      <c r="O2705">
        <v>2.5705169886350632E-2</v>
      </c>
      <c r="P2705">
        <v>-3.4813199192285538E-2</v>
      </c>
      <c r="Q2705">
        <v>-1.9209647551178932E-2</v>
      </c>
      <c r="R2705">
        <v>-1.8694543978199363E-3</v>
      </c>
      <c r="S2705">
        <v>1.546868309378624E-2</v>
      </c>
      <c r="T2705">
        <v>3.1074291095137596E-2</v>
      </c>
      <c r="U2705" t="s">
        <v>102</v>
      </c>
      <c r="V2705" t="s">
        <v>84</v>
      </c>
      <c r="W2705">
        <v>81</v>
      </c>
    </row>
    <row r="2706" spans="1:23" x14ac:dyDescent="0.25">
      <c r="A2706" s="48" t="str">
        <f t="shared" si="42"/>
        <v>42233Greater Fresno Area6_9AllSingle</v>
      </c>
      <c r="B2706" t="s">
        <v>37</v>
      </c>
      <c r="C2706" s="35">
        <v>42233</v>
      </c>
      <c r="D2706">
        <v>9</v>
      </c>
      <c r="E2706" t="s">
        <v>112</v>
      </c>
      <c r="F2706">
        <v>0.87339123586206358</v>
      </c>
      <c r="G2706">
        <v>0.96639258435760744</v>
      </c>
      <c r="H2706">
        <v>4981</v>
      </c>
      <c r="I2706">
        <v>0.89637265991843196</v>
      </c>
      <c r="J2706">
        <v>0.96158272090516905</v>
      </c>
      <c r="K2706">
        <v>1225</v>
      </c>
      <c r="L2706">
        <v>-2.2981423884630203E-2</v>
      </c>
      <c r="M2706">
        <v>-2.6312863826751709</v>
      </c>
      <c r="N2706">
        <v>12488</v>
      </c>
      <c r="O2706">
        <v>3.0696980655193329E-2</v>
      </c>
      <c r="P2706">
        <v>-6.2322672456502914E-2</v>
      </c>
      <c r="Q2706">
        <v>-4.3688993901014328E-2</v>
      </c>
      <c r="R2706">
        <v>-2.2981423884630203E-2</v>
      </c>
      <c r="S2706">
        <v>-2.2763104643672705E-3</v>
      </c>
      <c r="T2706">
        <v>1.6359826549887657E-2</v>
      </c>
      <c r="U2706" t="s">
        <v>18</v>
      </c>
      <c r="V2706" t="s">
        <v>84</v>
      </c>
      <c r="W2706">
        <v>86</v>
      </c>
    </row>
    <row r="2707" spans="1:23" x14ac:dyDescent="0.25">
      <c r="A2707" s="48" t="str">
        <f t="shared" si="42"/>
        <v>42233Greater Fresno Area6_9SmartAC-onlySingle</v>
      </c>
      <c r="B2707" t="s">
        <v>37</v>
      </c>
      <c r="C2707" s="35">
        <v>42233</v>
      </c>
      <c r="D2707">
        <v>9</v>
      </c>
      <c r="E2707" t="s">
        <v>112</v>
      </c>
      <c r="F2707">
        <v>0.87339123586206358</v>
      </c>
      <c r="G2707">
        <v>0.96639258435760744</v>
      </c>
      <c r="H2707">
        <v>4981</v>
      </c>
      <c r="I2707">
        <v>0.89637265991843196</v>
      </c>
      <c r="J2707">
        <v>0.96158272090516905</v>
      </c>
      <c r="K2707">
        <v>1225</v>
      </c>
      <c r="L2707">
        <v>-2.2981423884630203E-2</v>
      </c>
      <c r="M2707">
        <v>-2.6312863826751709</v>
      </c>
      <c r="N2707">
        <v>12488</v>
      </c>
      <c r="O2707">
        <v>3.0696980655193329E-2</v>
      </c>
      <c r="P2707">
        <v>-6.2322672456502914E-2</v>
      </c>
      <c r="Q2707">
        <v>-4.3688993901014328E-2</v>
      </c>
      <c r="R2707">
        <v>-2.2981423884630203E-2</v>
      </c>
      <c r="S2707">
        <v>-2.2763104643672705E-3</v>
      </c>
      <c r="T2707">
        <v>1.6359826549887657E-2</v>
      </c>
      <c r="U2707" t="s">
        <v>102</v>
      </c>
      <c r="V2707" t="s">
        <v>84</v>
      </c>
      <c r="W2707">
        <v>86</v>
      </c>
    </row>
    <row r="2708" spans="1:23" x14ac:dyDescent="0.25">
      <c r="A2708" s="48" t="str">
        <f t="shared" si="42"/>
        <v>42233Greater Fresno Area6_10AllSingle</v>
      </c>
      <c r="B2708" t="s">
        <v>37</v>
      </c>
      <c r="C2708" s="35">
        <v>42233</v>
      </c>
      <c r="D2708">
        <v>10</v>
      </c>
      <c r="E2708" t="s">
        <v>112</v>
      </c>
      <c r="F2708">
        <v>0.95629246778235233</v>
      </c>
      <c r="G2708">
        <v>1.1852745742994995</v>
      </c>
      <c r="H2708">
        <v>4981</v>
      </c>
      <c r="I2708">
        <v>0.94086650264823124</v>
      </c>
      <c r="J2708">
        <v>1.1715477575857343</v>
      </c>
      <c r="K2708">
        <v>1225</v>
      </c>
      <c r="L2708">
        <v>1.5425965189933777E-2</v>
      </c>
      <c r="M2708">
        <v>1.6131012439727783</v>
      </c>
      <c r="N2708">
        <v>12488</v>
      </c>
      <c r="O2708">
        <v>3.7449631839990616E-2</v>
      </c>
      <c r="P2708">
        <v>-3.2569482922554016E-2</v>
      </c>
      <c r="Q2708">
        <v>-9.8368078470230103E-3</v>
      </c>
      <c r="R2708">
        <v>1.5425965189933777E-2</v>
      </c>
      <c r="S2708">
        <v>4.0685743093490601E-2</v>
      </c>
      <c r="T2708">
        <v>6.342141330242157E-2</v>
      </c>
      <c r="U2708" t="s">
        <v>18</v>
      </c>
      <c r="V2708" t="s">
        <v>84</v>
      </c>
      <c r="W2708">
        <v>91</v>
      </c>
    </row>
    <row r="2709" spans="1:23" x14ac:dyDescent="0.25">
      <c r="A2709" s="48" t="str">
        <f t="shared" si="42"/>
        <v>42233Greater Fresno Area6_10SmartAC-onlySingle</v>
      </c>
      <c r="B2709" t="s">
        <v>37</v>
      </c>
      <c r="C2709" s="35">
        <v>42233</v>
      </c>
      <c r="D2709">
        <v>10</v>
      </c>
      <c r="E2709" t="s">
        <v>112</v>
      </c>
      <c r="F2709">
        <v>0.95629246778235233</v>
      </c>
      <c r="G2709">
        <v>1.1852745742994995</v>
      </c>
      <c r="H2709">
        <v>4981</v>
      </c>
      <c r="I2709">
        <v>0.94086650264823124</v>
      </c>
      <c r="J2709">
        <v>1.1715477575857343</v>
      </c>
      <c r="K2709">
        <v>1225</v>
      </c>
      <c r="L2709">
        <v>1.5425965189933777E-2</v>
      </c>
      <c r="M2709">
        <v>1.6131012439727783</v>
      </c>
      <c r="N2709">
        <v>12488</v>
      </c>
      <c r="O2709">
        <v>3.7449631839990616E-2</v>
      </c>
      <c r="P2709">
        <v>-3.2569482922554016E-2</v>
      </c>
      <c r="Q2709">
        <v>-9.8368078470230103E-3</v>
      </c>
      <c r="R2709">
        <v>1.5425965189933777E-2</v>
      </c>
      <c r="S2709">
        <v>4.0685743093490601E-2</v>
      </c>
      <c r="T2709">
        <v>6.342141330242157E-2</v>
      </c>
      <c r="U2709" t="s">
        <v>102</v>
      </c>
      <c r="V2709" t="s">
        <v>84</v>
      </c>
      <c r="W2709">
        <v>91</v>
      </c>
    </row>
    <row r="2710" spans="1:23" x14ac:dyDescent="0.25">
      <c r="A2710" s="48" t="str">
        <f t="shared" si="42"/>
        <v>42233Greater Fresno Area6_11AllSingle</v>
      </c>
      <c r="B2710" t="s">
        <v>37</v>
      </c>
      <c r="C2710" s="35">
        <v>42233</v>
      </c>
      <c r="D2710">
        <v>11</v>
      </c>
      <c r="E2710" t="s">
        <v>112</v>
      </c>
      <c r="F2710">
        <v>1.1319089867304981</v>
      </c>
      <c r="G2710">
        <v>1.4873175638102503</v>
      </c>
      <c r="H2710">
        <v>4981</v>
      </c>
      <c r="I2710">
        <v>1.1317293925587766</v>
      </c>
      <c r="J2710">
        <v>1.5287297001186642</v>
      </c>
      <c r="K2710">
        <v>1225</v>
      </c>
      <c r="L2710">
        <v>1.7959417891688645E-4</v>
      </c>
      <c r="M2710">
        <v>1.5866484493017197E-2</v>
      </c>
      <c r="N2710">
        <v>12488</v>
      </c>
      <c r="O2710">
        <v>4.8496156930923462E-2</v>
      </c>
      <c r="P2710">
        <v>-6.1973080039024353E-2</v>
      </c>
      <c r="Q2710">
        <v>-3.2534942030906677E-2</v>
      </c>
      <c r="R2710">
        <v>1.7959417891688645E-4</v>
      </c>
      <c r="S2710">
        <v>3.2890252768993378E-2</v>
      </c>
      <c r="T2710">
        <v>6.2332268804311752E-2</v>
      </c>
      <c r="U2710" t="s">
        <v>18</v>
      </c>
      <c r="V2710" t="s">
        <v>84</v>
      </c>
      <c r="W2710">
        <v>96</v>
      </c>
    </row>
    <row r="2711" spans="1:23" x14ac:dyDescent="0.25">
      <c r="A2711" s="48" t="str">
        <f t="shared" si="42"/>
        <v>42233Greater Fresno Area6_11SmartAC-onlySingle</v>
      </c>
      <c r="B2711" t="s">
        <v>37</v>
      </c>
      <c r="C2711" s="35">
        <v>42233</v>
      </c>
      <c r="D2711">
        <v>11</v>
      </c>
      <c r="E2711" t="s">
        <v>112</v>
      </c>
      <c r="F2711">
        <v>1.1319089867304981</v>
      </c>
      <c r="G2711">
        <v>1.4873175638102503</v>
      </c>
      <c r="H2711">
        <v>4981</v>
      </c>
      <c r="I2711">
        <v>1.1317293925587766</v>
      </c>
      <c r="J2711">
        <v>1.5287297001186642</v>
      </c>
      <c r="K2711">
        <v>1225</v>
      </c>
      <c r="L2711">
        <v>1.7959417891688645E-4</v>
      </c>
      <c r="M2711">
        <v>1.5866484493017197E-2</v>
      </c>
      <c r="N2711">
        <v>12488</v>
      </c>
      <c r="O2711">
        <v>4.8496156930923462E-2</v>
      </c>
      <c r="P2711">
        <v>-6.1973080039024353E-2</v>
      </c>
      <c r="Q2711">
        <v>-3.2534942030906677E-2</v>
      </c>
      <c r="R2711">
        <v>1.7959417891688645E-4</v>
      </c>
      <c r="S2711">
        <v>3.2890252768993378E-2</v>
      </c>
      <c r="T2711">
        <v>6.2332268804311752E-2</v>
      </c>
      <c r="U2711" t="s">
        <v>102</v>
      </c>
      <c r="V2711" t="s">
        <v>84</v>
      </c>
      <c r="W2711">
        <v>96</v>
      </c>
    </row>
    <row r="2712" spans="1:23" x14ac:dyDescent="0.25">
      <c r="A2712" s="48" t="str">
        <f t="shared" si="42"/>
        <v>42233Greater Fresno Area6_12AllSingle</v>
      </c>
      <c r="B2712" t="s">
        <v>37</v>
      </c>
      <c r="C2712" s="35">
        <v>42233</v>
      </c>
      <c r="D2712">
        <v>12</v>
      </c>
      <c r="E2712" t="s">
        <v>112</v>
      </c>
      <c r="F2712">
        <v>1.3853990303540413</v>
      </c>
      <c r="G2712">
        <v>1.7136245422385612</v>
      </c>
      <c r="H2712">
        <v>4981</v>
      </c>
      <c r="I2712">
        <v>1.441757799909138</v>
      </c>
      <c r="J2712">
        <v>1.7772524457956882</v>
      </c>
      <c r="K2712">
        <v>1225</v>
      </c>
      <c r="L2712">
        <v>-5.6358769536018372E-2</v>
      </c>
      <c r="M2712">
        <v>-4.0680532455444336</v>
      </c>
      <c r="N2712">
        <v>12488</v>
      </c>
      <c r="O2712">
        <v>5.6285098195075989E-2</v>
      </c>
      <c r="P2712">
        <v>-0.12849375605583191</v>
      </c>
      <c r="Q2712">
        <v>-9.4327569007873535E-2</v>
      </c>
      <c r="R2712">
        <v>-5.6358769536018372E-2</v>
      </c>
      <c r="S2712">
        <v>-1.839447021484375E-2</v>
      </c>
      <c r="T2712">
        <v>1.5776211395859718E-2</v>
      </c>
      <c r="U2712" t="s">
        <v>18</v>
      </c>
      <c r="V2712" t="s">
        <v>84</v>
      </c>
      <c r="W2712">
        <v>101</v>
      </c>
    </row>
    <row r="2713" spans="1:23" x14ac:dyDescent="0.25">
      <c r="A2713" s="48" t="str">
        <f t="shared" si="42"/>
        <v>42233Greater Fresno Area6_12SmartAC-onlySingle</v>
      </c>
      <c r="B2713" t="s">
        <v>37</v>
      </c>
      <c r="C2713" s="35">
        <v>42233</v>
      </c>
      <c r="D2713">
        <v>12</v>
      </c>
      <c r="E2713" t="s">
        <v>112</v>
      </c>
      <c r="F2713">
        <v>1.3853990303540413</v>
      </c>
      <c r="G2713">
        <v>1.7136245422385612</v>
      </c>
      <c r="H2713">
        <v>4981</v>
      </c>
      <c r="I2713">
        <v>1.441757799909138</v>
      </c>
      <c r="J2713">
        <v>1.7772524457956882</v>
      </c>
      <c r="K2713">
        <v>1225</v>
      </c>
      <c r="L2713">
        <v>-5.6358769536018372E-2</v>
      </c>
      <c r="M2713">
        <v>-4.0680532455444336</v>
      </c>
      <c r="N2713">
        <v>12488</v>
      </c>
      <c r="O2713">
        <v>5.6285098195075989E-2</v>
      </c>
      <c r="P2713">
        <v>-0.12849375605583191</v>
      </c>
      <c r="Q2713">
        <v>-9.4327569007873535E-2</v>
      </c>
      <c r="R2713">
        <v>-5.6358769536018372E-2</v>
      </c>
      <c r="S2713">
        <v>-1.839447021484375E-2</v>
      </c>
      <c r="T2713">
        <v>1.5776211395859718E-2</v>
      </c>
      <c r="U2713" t="s">
        <v>102</v>
      </c>
      <c r="V2713" t="s">
        <v>84</v>
      </c>
      <c r="W2713">
        <v>101</v>
      </c>
    </row>
    <row r="2714" spans="1:23" x14ac:dyDescent="0.25">
      <c r="A2714" s="48" t="str">
        <f t="shared" si="42"/>
        <v>42233Greater Fresno Area6_13AllSingle</v>
      </c>
      <c r="B2714" t="s">
        <v>37</v>
      </c>
      <c r="C2714" s="35">
        <v>42233</v>
      </c>
      <c r="D2714">
        <v>13</v>
      </c>
      <c r="E2714" t="s">
        <v>112</v>
      </c>
      <c r="F2714">
        <v>1.7936748178767741</v>
      </c>
      <c r="G2714">
        <v>1.967612206159129</v>
      </c>
      <c r="H2714">
        <v>4981</v>
      </c>
      <c r="I2714">
        <v>1.8284550085848301</v>
      </c>
      <c r="J2714">
        <v>2.0187410254003595</v>
      </c>
      <c r="K2714">
        <v>1225</v>
      </c>
      <c r="L2714">
        <v>-3.4780189394950867E-2</v>
      </c>
      <c r="M2714">
        <v>-1.9390466213226318</v>
      </c>
      <c r="N2714">
        <v>12488</v>
      </c>
      <c r="O2714">
        <v>6.4062789082527161E-2</v>
      </c>
      <c r="P2714">
        <v>-0.1168830618262291</v>
      </c>
      <c r="Q2714">
        <v>-7.7995665371417999E-2</v>
      </c>
      <c r="R2714">
        <v>-3.4780189394950867E-2</v>
      </c>
      <c r="S2714">
        <v>8.4301615133881569E-3</v>
      </c>
      <c r="T2714">
        <v>4.7322679311037064E-2</v>
      </c>
      <c r="U2714" t="s">
        <v>18</v>
      </c>
      <c r="V2714" t="s">
        <v>84</v>
      </c>
      <c r="W2714">
        <v>104</v>
      </c>
    </row>
    <row r="2715" spans="1:23" x14ac:dyDescent="0.25">
      <c r="A2715" s="48" t="str">
        <f t="shared" si="42"/>
        <v>42233Greater Fresno Area6_13SmartAC-onlySingle</v>
      </c>
      <c r="B2715" t="s">
        <v>37</v>
      </c>
      <c r="C2715" s="35">
        <v>42233</v>
      </c>
      <c r="D2715">
        <v>13</v>
      </c>
      <c r="E2715" t="s">
        <v>112</v>
      </c>
      <c r="F2715">
        <v>1.7936748178767741</v>
      </c>
      <c r="G2715">
        <v>1.967612206159129</v>
      </c>
      <c r="H2715">
        <v>4981</v>
      </c>
      <c r="I2715">
        <v>1.8284550085848301</v>
      </c>
      <c r="J2715">
        <v>2.0187410254003595</v>
      </c>
      <c r="K2715">
        <v>1225</v>
      </c>
      <c r="L2715">
        <v>-3.4780189394950867E-2</v>
      </c>
      <c r="M2715">
        <v>-1.9390466213226318</v>
      </c>
      <c r="N2715">
        <v>12488</v>
      </c>
      <c r="O2715">
        <v>6.4062789082527161E-2</v>
      </c>
      <c r="P2715">
        <v>-0.1168830618262291</v>
      </c>
      <c r="Q2715">
        <v>-7.7995665371417999E-2</v>
      </c>
      <c r="R2715">
        <v>-3.4780189394950867E-2</v>
      </c>
      <c r="S2715">
        <v>8.4301615133881569E-3</v>
      </c>
      <c r="T2715">
        <v>4.7322679311037064E-2</v>
      </c>
      <c r="U2715" t="s">
        <v>102</v>
      </c>
      <c r="V2715" t="s">
        <v>84</v>
      </c>
      <c r="W2715">
        <v>104</v>
      </c>
    </row>
    <row r="2716" spans="1:23" x14ac:dyDescent="0.25">
      <c r="A2716" s="48" t="str">
        <f t="shared" si="42"/>
        <v>42233Greater Fresno Area6_14AllSingle</v>
      </c>
      <c r="B2716" t="s">
        <v>37</v>
      </c>
      <c r="C2716" s="35">
        <v>42233</v>
      </c>
      <c r="D2716">
        <v>14</v>
      </c>
      <c r="E2716" t="s">
        <v>112</v>
      </c>
      <c r="F2716">
        <v>2.2334106825445534</v>
      </c>
      <c r="G2716">
        <v>2.0610479988100794</v>
      </c>
      <c r="H2716">
        <v>4981</v>
      </c>
      <c r="I2716">
        <v>2.2768238092521735</v>
      </c>
      <c r="J2716">
        <v>2.1362954862460528</v>
      </c>
      <c r="K2716">
        <v>1225</v>
      </c>
      <c r="L2716">
        <v>-4.3413124978542328E-2</v>
      </c>
      <c r="M2716">
        <v>-1.9438040256500244</v>
      </c>
      <c r="N2716">
        <v>12488</v>
      </c>
      <c r="O2716">
        <v>6.7663446068763733E-2</v>
      </c>
      <c r="P2716">
        <v>-0.13013060390949249</v>
      </c>
      <c r="Q2716">
        <v>-8.905753493309021E-2</v>
      </c>
      <c r="R2716">
        <v>-4.3413124978542328E-2</v>
      </c>
      <c r="S2716">
        <v>2.2258693352341652E-3</v>
      </c>
      <c r="T2716">
        <v>4.330434650182724E-2</v>
      </c>
      <c r="U2716" t="s">
        <v>18</v>
      </c>
      <c r="V2716" t="s">
        <v>84</v>
      </c>
      <c r="W2716">
        <v>106</v>
      </c>
    </row>
    <row r="2717" spans="1:23" x14ac:dyDescent="0.25">
      <c r="A2717" s="48" t="str">
        <f t="shared" si="42"/>
        <v>42233Greater Fresno Area6_14SmartAC-onlySingle</v>
      </c>
      <c r="B2717" t="s">
        <v>37</v>
      </c>
      <c r="C2717" s="35">
        <v>42233</v>
      </c>
      <c r="D2717">
        <v>14</v>
      </c>
      <c r="E2717" t="s">
        <v>112</v>
      </c>
      <c r="F2717">
        <v>2.2334106825445534</v>
      </c>
      <c r="G2717">
        <v>2.0610479988100794</v>
      </c>
      <c r="H2717">
        <v>4981</v>
      </c>
      <c r="I2717">
        <v>2.2768238092521735</v>
      </c>
      <c r="J2717">
        <v>2.1362954862460528</v>
      </c>
      <c r="K2717">
        <v>1225</v>
      </c>
      <c r="L2717">
        <v>-4.3413124978542328E-2</v>
      </c>
      <c r="M2717">
        <v>-1.9438040256500244</v>
      </c>
      <c r="N2717">
        <v>12488</v>
      </c>
      <c r="O2717">
        <v>6.7663446068763733E-2</v>
      </c>
      <c r="P2717">
        <v>-0.13013060390949249</v>
      </c>
      <c r="Q2717">
        <v>-8.905753493309021E-2</v>
      </c>
      <c r="R2717">
        <v>-4.3413124978542328E-2</v>
      </c>
      <c r="S2717">
        <v>2.2258693352341652E-3</v>
      </c>
      <c r="T2717">
        <v>4.330434650182724E-2</v>
      </c>
      <c r="U2717" t="s">
        <v>102</v>
      </c>
      <c r="V2717" t="s">
        <v>84</v>
      </c>
      <c r="W2717">
        <v>106</v>
      </c>
    </row>
    <row r="2718" spans="1:23" x14ac:dyDescent="0.25">
      <c r="A2718" s="48" t="str">
        <f t="shared" si="42"/>
        <v>42233Greater Fresno Area6_15AllSingle</v>
      </c>
      <c r="B2718" t="s">
        <v>37</v>
      </c>
      <c r="C2718" s="35">
        <v>42233</v>
      </c>
      <c r="D2718">
        <v>15</v>
      </c>
      <c r="E2718" t="s">
        <v>112</v>
      </c>
      <c r="F2718">
        <v>2.5914316840987466</v>
      </c>
      <c r="G2718">
        <v>2.1038775194080004</v>
      </c>
      <c r="H2718">
        <v>4981</v>
      </c>
      <c r="I2718">
        <v>2.3837648609609339</v>
      </c>
      <c r="J2718">
        <v>2.0662008816917279</v>
      </c>
      <c r="K2718">
        <v>1225</v>
      </c>
      <c r="L2718">
        <v>0.20766682922840118</v>
      </c>
      <c r="M2718">
        <v>8.0135946273803711</v>
      </c>
      <c r="N2718">
        <v>12488</v>
      </c>
      <c r="O2718">
        <v>6.6133856773376465E-2</v>
      </c>
      <c r="P2718">
        <v>0.12290968000888824</v>
      </c>
      <c r="Q2718">
        <v>0.16305425763130188</v>
      </c>
      <c r="R2718">
        <v>0.20766682922840118</v>
      </c>
      <c r="S2718">
        <v>0.25227412581443787</v>
      </c>
      <c r="T2718">
        <v>0.29242399334907532</v>
      </c>
      <c r="U2718" t="s">
        <v>18</v>
      </c>
      <c r="V2718" t="s">
        <v>84</v>
      </c>
      <c r="W2718">
        <v>108</v>
      </c>
    </row>
    <row r="2719" spans="1:23" x14ac:dyDescent="0.25">
      <c r="A2719" s="48" t="str">
        <f t="shared" si="42"/>
        <v>42233Greater Fresno Area6_15SmartAC-onlySingle</v>
      </c>
      <c r="B2719" t="s">
        <v>37</v>
      </c>
      <c r="C2719" s="35">
        <v>42233</v>
      </c>
      <c r="D2719">
        <v>15</v>
      </c>
      <c r="E2719" t="s">
        <v>112</v>
      </c>
      <c r="F2719">
        <v>2.5914316840987466</v>
      </c>
      <c r="G2719">
        <v>2.1038775194080004</v>
      </c>
      <c r="H2719">
        <v>4981</v>
      </c>
      <c r="I2719">
        <v>2.3837648609609339</v>
      </c>
      <c r="J2719">
        <v>2.0662008816917279</v>
      </c>
      <c r="K2719">
        <v>1225</v>
      </c>
      <c r="L2719">
        <v>0.20766682922840118</v>
      </c>
      <c r="M2719">
        <v>8.0135946273803711</v>
      </c>
      <c r="N2719">
        <v>12488</v>
      </c>
      <c r="O2719">
        <v>6.6133856773376465E-2</v>
      </c>
      <c r="P2719">
        <v>0.12290968000888824</v>
      </c>
      <c r="Q2719">
        <v>0.16305425763130188</v>
      </c>
      <c r="R2719">
        <v>0.20766682922840118</v>
      </c>
      <c r="S2719">
        <v>0.25227412581443787</v>
      </c>
      <c r="T2719">
        <v>0.29242399334907532</v>
      </c>
      <c r="U2719" t="s">
        <v>102</v>
      </c>
      <c r="V2719" t="s">
        <v>84</v>
      </c>
      <c r="W2719">
        <v>108</v>
      </c>
    </row>
    <row r="2720" spans="1:23" x14ac:dyDescent="0.25">
      <c r="A2720" s="48" t="str">
        <f t="shared" si="42"/>
        <v>42233Greater Fresno Area6_16AllSingle</v>
      </c>
      <c r="B2720" t="s">
        <v>37</v>
      </c>
      <c r="C2720" s="35">
        <v>42233</v>
      </c>
      <c r="D2720">
        <v>16</v>
      </c>
      <c r="E2720" t="s">
        <v>112</v>
      </c>
      <c r="F2720">
        <v>3.0274571082307706</v>
      </c>
      <c r="G2720">
        <v>2.0599821889918348</v>
      </c>
      <c r="H2720">
        <v>4981</v>
      </c>
      <c r="I2720">
        <v>2.2478988507018265</v>
      </c>
      <c r="J2720">
        <v>1.8057737565585175</v>
      </c>
      <c r="K2720">
        <v>1225</v>
      </c>
      <c r="L2720">
        <v>0.77955824136734009</v>
      </c>
      <c r="M2720">
        <v>25.749605178833008</v>
      </c>
      <c r="N2720">
        <v>12488</v>
      </c>
      <c r="O2720">
        <v>5.9277616441249847E-2</v>
      </c>
      <c r="P2720">
        <v>0.70358806848526001</v>
      </c>
      <c r="Q2720">
        <v>0.7395707368850708</v>
      </c>
      <c r="R2720">
        <v>0.77955824136734009</v>
      </c>
      <c r="S2720">
        <v>0.81954097747802734</v>
      </c>
      <c r="T2720">
        <v>0.85552841424942017</v>
      </c>
      <c r="U2720" t="s">
        <v>18</v>
      </c>
      <c r="V2720" t="s">
        <v>84</v>
      </c>
      <c r="W2720">
        <v>108</v>
      </c>
    </row>
    <row r="2721" spans="1:23" x14ac:dyDescent="0.25">
      <c r="A2721" s="48" t="str">
        <f t="shared" si="42"/>
        <v>42233Greater Fresno Area6_16SmartAC-onlySingle</v>
      </c>
      <c r="B2721" t="s">
        <v>37</v>
      </c>
      <c r="C2721" s="35">
        <v>42233</v>
      </c>
      <c r="D2721">
        <v>16</v>
      </c>
      <c r="E2721" t="s">
        <v>112</v>
      </c>
      <c r="F2721">
        <v>3.0274571082307706</v>
      </c>
      <c r="G2721">
        <v>2.0599821889918348</v>
      </c>
      <c r="H2721">
        <v>4981</v>
      </c>
      <c r="I2721">
        <v>2.2478988507018265</v>
      </c>
      <c r="J2721">
        <v>1.8057737565585175</v>
      </c>
      <c r="K2721">
        <v>1225</v>
      </c>
      <c r="L2721">
        <v>0.77955824136734009</v>
      </c>
      <c r="M2721">
        <v>25.749605178833008</v>
      </c>
      <c r="N2721">
        <v>12488</v>
      </c>
      <c r="O2721">
        <v>5.9277616441249847E-2</v>
      </c>
      <c r="P2721">
        <v>0.70358806848526001</v>
      </c>
      <c r="Q2721">
        <v>0.7395707368850708</v>
      </c>
      <c r="R2721">
        <v>0.77955824136734009</v>
      </c>
      <c r="S2721">
        <v>0.81954097747802734</v>
      </c>
      <c r="T2721">
        <v>0.85552841424942017</v>
      </c>
      <c r="U2721" t="s">
        <v>102</v>
      </c>
      <c r="V2721" t="s">
        <v>84</v>
      </c>
      <c r="W2721">
        <v>108</v>
      </c>
    </row>
    <row r="2722" spans="1:23" x14ac:dyDescent="0.25">
      <c r="A2722" s="48" t="str">
        <f t="shared" si="42"/>
        <v>42233Greater Fresno Area6_17AllSingle</v>
      </c>
      <c r="B2722" t="s">
        <v>37</v>
      </c>
      <c r="C2722" s="35">
        <v>42233</v>
      </c>
      <c r="D2722">
        <v>17</v>
      </c>
      <c r="E2722" t="s">
        <v>112</v>
      </c>
      <c r="F2722">
        <v>3.3890770391088547</v>
      </c>
      <c r="G2722">
        <v>1.9914651758927575</v>
      </c>
      <c r="H2722">
        <v>4981</v>
      </c>
      <c r="I2722">
        <v>2.5277969628659211</v>
      </c>
      <c r="J2722">
        <v>1.7670492891275815</v>
      </c>
      <c r="K2722">
        <v>1225</v>
      </c>
      <c r="L2722">
        <v>0.86128008365631104</v>
      </c>
      <c r="M2722">
        <v>25.413410186767578</v>
      </c>
      <c r="N2722">
        <v>12488</v>
      </c>
      <c r="O2722">
        <v>5.783737450838089E-2</v>
      </c>
      <c r="P2722">
        <v>0.78715568780899048</v>
      </c>
      <c r="Q2722">
        <v>0.82226413488388062</v>
      </c>
      <c r="R2722">
        <v>0.86128008365631104</v>
      </c>
      <c r="S2722">
        <v>0.90029138326644897</v>
      </c>
      <c r="T2722">
        <v>0.93540447950363159</v>
      </c>
      <c r="U2722" t="s">
        <v>18</v>
      </c>
      <c r="V2722" t="s">
        <v>84</v>
      </c>
      <c r="W2722">
        <v>108</v>
      </c>
    </row>
    <row r="2723" spans="1:23" x14ac:dyDescent="0.25">
      <c r="A2723" s="48" t="str">
        <f t="shared" si="42"/>
        <v>42233Greater Fresno Area6_17SmartAC-onlySingle</v>
      </c>
      <c r="B2723" t="s">
        <v>37</v>
      </c>
      <c r="C2723" s="35">
        <v>42233</v>
      </c>
      <c r="D2723">
        <v>17</v>
      </c>
      <c r="E2723" t="s">
        <v>112</v>
      </c>
      <c r="F2723">
        <v>3.3890770391088547</v>
      </c>
      <c r="G2723">
        <v>1.9914651758927575</v>
      </c>
      <c r="H2723">
        <v>4981</v>
      </c>
      <c r="I2723">
        <v>2.5277969628659211</v>
      </c>
      <c r="J2723">
        <v>1.7670492891275815</v>
      </c>
      <c r="K2723">
        <v>1225</v>
      </c>
      <c r="L2723">
        <v>0.86128008365631104</v>
      </c>
      <c r="M2723">
        <v>25.413410186767578</v>
      </c>
      <c r="N2723">
        <v>12488</v>
      </c>
      <c r="O2723">
        <v>5.783737450838089E-2</v>
      </c>
      <c r="P2723">
        <v>0.78715568780899048</v>
      </c>
      <c r="Q2723">
        <v>0.82226413488388062</v>
      </c>
      <c r="R2723">
        <v>0.86128008365631104</v>
      </c>
      <c r="S2723">
        <v>0.90029138326644897</v>
      </c>
      <c r="T2723">
        <v>0.93540447950363159</v>
      </c>
      <c r="U2723" t="s">
        <v>102</v>
      </c>
      <c r="V2723" t="s">
        <v>84</v>
      </c>
      <c r="W2723">
        <v>108</v>
      </c>
    </row>
    <row r="2724" spans="1:23" x14ac:dyDescent="0.25">
      <c r="A2724" s="48" t="str">
        <f t="shared" si="42"/>
        <v>42233Greater Fresno Area6_18AllSingle</v>
      </c>
      <c r="B2724" t="s">
        <v>37</v>
      </c>
      <c r="C2724" s="35">
        <v>42233</v>
      </c>
      <c r="D2724">
        <v>18</v>
      </c>
      <c r="E2724" t="s">
        <v>112</v>
      </c>
      <c r="F2724">
        <v>3.6018565031500418</v>
      </c>
      <c r="G2724">
        <v>1.8854107116049914</v>
      </c>
      <c r="H2724">
        <v>4981</v>
      </c>
      <c r="I2724">
        <v>2.7312446632564025</v>
      </c>
      <c r="J2724">
        <v>1.6965088851422707</v>
      </c>
      <c r="K2724">
        <v>1225</v>
      </c>
      <c r="L2724">
        <v>0.87061184644699097</v>
      </c>
      <c r="M2724">
        <v>24.171197891235352</v>
      </c>
      <c r="N2724">
        <v>12488</v>
      </c>
      <c r="O2724">
        <v>5.5345918983221054E-2</v>
      </c>
      <c r="P2724">
        <v>0.79968053102493286</v>
      </c>
      <c r="Q2724">
        <v>0.83327656984329224</v>
      </c>
      <c r="R2724">
        <v>0.87061184644699097</v>
      </c>
      <c r="S2724">
        <v>0.90794265270233154</v>
      </c>
      <c r="T2724">
        <v>0.94154316186904907</v>
      </c>
      <c r="U2724" t="s">
        <v>18</v>
      </c>
      <c r="V2724" t="s">
        <v>84</v>
      </c>
      <c r="W2724">
        <v>107</v>
      </c>
    </row>
    <row r="2725" spans="1:23" x14ac:dyDescent="0.25">
      <c r="A2725" s="48" t="str">
        <f t="shared" si="42"/>
        <v>42233Greater Fresno Area6_18SmartAC-onlySingle</v>
      </c>
      <c r="B2725" t="s">
        <v>37</v>
      </c>
      <c r="C2725" s="35">
        <v>42233</v>
      </c>
      <c r="D2725">
        <v>18</v>
      </c>
      <c r="E2725" t="s">
        <v>112</v>
      </c>
      <c r="F2725">
        <v>3.6018565031500418</v>
      </c>
      <c r="G2725">
        <v>1.8854107116049914</v>
      </c>
      <c r="H2725">
        <v>4981</v>
      </c>
      <c r="I2725">
        <v>2.7312446632564025</v>
      </c>
      <c r="J2725">
        <v>1.6965088851422707</v>
      </c>
      <c r="K2725">
        <v>1225</v>
      </c>
      <c r="L2725">
        <v>0.87061184644699097</v>
      </c>
      <c r="M2725">
        <v>24.171197891235352</v>
      </c>
      <c r="N2725">
        <v>12488</v>
      </c>
      <c r="O2725">
        <v>5.5345918983221054E-2</v>
      </c>
      <c r="P2725">
        <v>0.79968053102493286</v>
      </c>
      <c r="Q2725">
        <v>0.83327656984329224</v>
      </c>
      <c r="R2725">
        <v>0.87061184644699097</v>
      </c>
      <c r="S2725">
        <v>0.90794265270233154</v>
      </c>
      <c r="T2725">
        <v>0.94154316186904907</v>
      </c>
      <c r="U2725" t="s">
        <v>102</v>
      </c>
      <c r="V2725" t="s">
        <v>84</v>
      </c>
      <c r="W2725">
        <v>107</v>
      </c>
    </row>
    <row r="2726" spans="1:23" x14ac:dyDescent="0.25">
      <c r="A2726" s="48" t="str">
        <f t="shared" si="42"/>
        <v>42233Greater Fresno Area6_19AllSingle</v>
      </c>
      <c r="B2726" t="s">
        <v>37</v>
      </c>
      <c r="C2726" s="35">
        <v>42233</v>
      </c>
      <c r="D2726">
        <v>19</v>
      </c>
      <c r="E2726" t="s">
        <v>112</v>
      </c>
      <c r="F2726">
        <v>3.6509532510866149</v>
      </c>
      <c r="G2726">
        <v>1.8386351963684637</v>
      </c>
      <c r="H2726">
        <v>4981</v>
      </c>
      <c r="I2726">
        <v>3.7515283240610637</v>
      </c>
      <c r="J2726">
        <v>1.9150223358109071</v>
      </c>
      <c r="K2726">
        <v>1225</v>
      </c>
      <c r="L2726">
        <v>-0.10057507455348969</v>
      </c>
      <c r="M2726">
        <v>-2.7547619342803955</v>
      </c>
      <c r="N2726">
        <v>12488</v>
      </c>
      <c r="O2726">
        <v>6.0600478202104568E-2</v>
      </c>
      <c r="P2726">
        <v>-0.17824064195156097</v>
      </c>
      <c r="Q2726">
        <v>-0.14145494997501373</v>
      </c>
      <c r="R2726">
        <v>-0.10057507455348969</v>
      </c>
      <c r="S2726">
        <v>-5.9700053185224533E-2</v>
      </c>
      <c r="T2726">
        <v>-2.2909501567482948E-2</v>
      </c>
      <c r="U2726" t="s">
        <v>18</v>
      </c>
      <c r="V2726" t="s">
        <v>84</v>
      </c>
      <c r="W2726">
        <v>104</v>
      </c>
    </row>
    <row r="2727" spans="1:23" x14ac:dyDescent="0.25">
      <c r="A2727" s="48" t="str">
        <f t="shared" si="42"/>
        <v>42233Greater Fresno Area6_19SmartAC-onlySingle</v>
      </c>
      <c r="B2727" t="s">
        <v>37</v>
      </c>
      <c r="C2727" s="35">
        <v>42233</v>
      </c>
      <c r="D2727">
        <v>19</v>
      </c>
      <c r="E2727" t="s">
        <v>112</v>
      </c>
      <c r="F2727">
        <v>3.6509532510866149</v>
      </c>
      <c r="G2727">
        <v>1.8386351963684637</v>
      </c>
      <c r="H2727">
        <v>4981</v>
      </c>
      <c r="I2727">
        <v>3.7515283240610637</v>
      </c>
      <c r="J2727">
        <v>1.9150223358109071</v>
      </c>
      <c r="K2727">
        <v>1225</v>
      </c>
      <c r="L2727">
        <v>-0.10057507455348969</v>
      </c>
      <c r="M2727">
        <v>-2.7547619342803955</v>
      </c>
      <c r="N2727">
        <v>12488</v>
      </c>
      <c r="O2727">
        <v>6.0600478202104568E-2</v>
      </c>
      <c r="P2727">
        <v>-0.17824064195156097</v>
      </c>
      <c r="Q2727">
        <v>-0.14145494997501373</v>
      </c>
      <c r="R2727">
        <v>-0.10057507455348969</v>
      </c>
      <c r="S2727">
        <v>-5.9700053185224533E-2</v>
      </c>
      <c r="T2727">
        <v>-2.2909501567482948E-2</v>
      </c>
      <c r="U2727" t="s">
        <v>102</v>
      </c>
      <c r="V2727" t="s">
        <v>84</v>
      </c>
      <c r="W2727">
        <v>104</v>
      </c>
    </row>
    <row r="2728" spans="1:23" x14ac:dyDescent="0.25">
      <c r="A2728" s="48" t="str">
        <f t="shared" si="42"/>
        <v>42233Greater Fresno Area6_20AllSingle</v>
      </c>
      <c r="B2728" t="s">
        <v>37</v>
      </c>
      <c r="C2728" s="35">
        <v>42233</v>
      </c>
      <c r="D2728">
        <v>20</v>
      </c>
      <c r="E2728" t="s">
        <v>112</v>
      </c>
      <c r="F2728">
        <v>3.4437059772660636</v>
      </c>
      <c r="G2728">
        <v>1.8042510200823167</v>
      </c>
      <c r="H2728">
        <v>4981</v>
      </c>
      <c r="I2728">
        <v>3.7812449102246179</v>
      </c>
      <c r="J2728">
        <v>1.9516783956585728</v>
      </c>
      <c r="K2728">
        <v>1225</v>
      </c>
      <c r="L2728">
        <v>-0.33753892779350281</v>
      </c>
      <c r="M2728">
        <v>-9.8016185760498047</v>
      </c>
      <c r="N2728">
        <v>12488</v>
      </c>
      <c r="O2728">
        <v>6.1343096196651459E-2</v>
      </c>
      <c r="P2728">
        <v>-0.41615623235702515</v>
      </c>
      <c r="Q2728">
        <v>-0.37891975045204163</v>
      </c>
      <c r="R2728">
        <v>-0.33753892779350281</v>
      </c>
      <c r="S2728">
        <v>-0.29616302251815796</v>
      </c>
      <c r="T2728">
        <v>-0.25892162322998047</v>
      </c>
      <c r="U2728" t="s">
        <v>18</v>
      </c>
      <c r="V2728" t="s">
        <v>84</v>
      </c>
      <c r="W2728">
        <v>101</v>
      </c>
    </row>
    <row r="2729" spans="1:23" x14ac:dyDescent="0.25">
      <c r="A2729" s="48" t="str">
        <f t="shared" si="42"/>
        <v>42233Greater Fresno Area6_20SmartAC-onlySingle</v>
      </c>
      <c r="B2729" t="s">
        <v>37</v>
      </c>
      <c r="C2729" s="35">
        <v>42233</v>
      </c>
      <c r="D2729">
        <v>20</v>
      </c>
      <c r="E2729" t="s">
        <v>112</v>
      </c>
      <c r="F2729">
        <v>3.4437059772660636</v>
      </c>
      <c r="G2729">
        <v>1.8042510200823167</v>
      </c>
      <c r="H2729">
        <v>4981</v>
      </c>
      <c r="I2729">
        <v>3.7812449102246179</v>
      </c>
      <c r="J2729">
        <v>1.9516783956585728</v>
      </c>
      <c r="K2729">
        <v>1225</v>
      </c>
      <c r="L2729">
        <v>-0.33753892779350281</v>
      </c>
      <c r="M2729">
        <v>-9.8016185760498047</v>
      </c>
      <c r="N2729">
        <v>12488</v>
      </c>
      <c r="O2729">
        <v>6.1343096196651459E-2</v>
      </c>
      <c r="P2729">
        <v>-0.41615623235702515</v>
      </c>
      <c r="Q2729">
        <v>-0.37891975045204163</v>
      </c>
      <c r="R2729">
        <v>-0.33753892779350281</v>
      </c>
      <c r="S2729">
        <v>-0.29616302251815796</v>
      </c>
      <c r="T2729">
        <v>-0.25892162322998047</v>
      </c>
      <c r="U2729" t="s">
        <v>102</v>
      </c>
      <c r="V2729" t="s">
        <v>84</v>
      </c>
      <c r="W2729">
        <v>101</v>
      </c>
    </row>
    <row r="2730" spans="1:23" x14ac:dyDescent="0.25">
      <c r="A2730" s="48" t="str">
        <f t="shared" si="42"/>
        <v>42233Greater Fresno Area6_21AllSingle</v>
      </c>
      <c r="B2730" t="s">
        <v>37</v>
      </c>
      <c r="C2730" s="35">
        <v>42233</v>
      </c>
      <c r="D2730">
        <v>21</v>
      </c>
      <c r="E2730" t="s">
        <v>112</v>
      </c>
      <c r="F2730">
        <v>3.1648391154531215</v>
      </c>
      <c r="G2730">
        <v>1.7226702516147447</v>
      </c>
      <c r="H2730">
        <v>4981</v>
      </c>
      <c r="I2730">
        <v>3.492354350868748</v>
      </c>
      <c r="J2730">
        <v>1.8728939633651129</v>
      </c>
      <c r="K2730">
        <v>1225</v>
      </c>
      <c r="L2730">
        <v>-0.32751524448394775</v>
      </c>
      <c r="M2730">
        <v>-10.34855842590332</v>
      </c>
      <c r="N2730">
        <v>12488</v>
      </c>
      <c r="O2730">
        <v>5.8815278112888336E-2</v>
      </c>
      <c r="P2730">
        <v>-0.40289291739463806</v>
      </c>
      <c r="Q2730">
        <v>-0.36719086766242981</v>
      </c>
      <c r="R2730">
        <v>-0.32751524448394775</v>
      </c>
      <c r="S2730">
        <v>-0.28784433007240295</v>
      </c>
      <c r="T2730">
        <v>-0.25213757157325745</v>
      </c>
      <c r="U2730" t="s">
        <v>18</v>
      </c>
      <c r="V2730" t="s">
        <v>84</v>
      </c>
      <c r="W2730">
        <v>96</v>
      </c>
    </row>
    <row r="2731" spans="1:23" x14ac:dyDescent="0.25">
      <c r="A2731" s="48" t="str">
        <f t="shared" si="42"/>
        <v>42233Greater Fresno Area6_21SmartAC-onlySingle</v>
      </c>
      <c r="B2731" t="s">
        <v>37</v>
      </c>
      <c r="C2731" s="35">
        <v>42233</v>
      </c>
      <c r="D2731">
        <v>21</v>
      </c>
      <c r="E2731" t="s">
        <v>112</v>
      </c>
      <c r="F2731">
        <v>3.1648391154531215</v>
      </c>
      <c r="G2731">
        <v>1.7226702516147447</v>
      </c>
      <c r="H2731">
        <v>4981</v>
      </c>
      <c r="I2731">
        <v>3.492354350868748</v>
      </c>
      <c r="J2731">
        <v>1.8728939633651129</v>
      </c>
      <c r="K2731">
        <v>1225</v>
      </c>
      <c r="L2731">
        <v>-0.32751524448394775</v>
      </c>
      <c r="M2731">
        <v>-10.34855842590332</v>
      </c>
      <c r="N2731">
        <v>12488</v>
      </c>
      <c r="O2731">
        <v>5.8815278112888336E-2</v>
      </c>
      <c r="P2731">
        <v>-0.40289291739463806</v>
      </c>
      <c r="Q2731">
        <v>-0.36719086766242981</v>
      </c>
      <c r="R2731">
        <v>-0.32751524448394775</v>
      </c>
      <c r="S2731">
        <v>-0.28784433007240295</v>
      </c>
      <c r="T2731">
        <v>-0.25213757157325745</v>
      </c>
      <c r="U2731" t="s">
        <v>102</v>
      </c>
      <c r="V2731" t="s">
        <v>84</v>
      </c>
      <c r="W2731">
        <v>96</v>
      </c>
    </row>
    <row r="2732" spans="1:23" x14ac:dyDescent="0.25">
      <c r="A2732" s="48" t="str">
        <f t="shared" si="42"/>
        <v>42233Greater Fresno Area6_22AllSingle</v>
      </c>
      <c r="B2732" t="s">
        <v>37</v>
      </c>
      <c r="C2732" s="35">
        <v>42233</v>
      </c>
      <c r="D2732">
        <v>22</v>
      </c>
      <c r="E2732" t="s">
        <v>112</v>
      </c>
      <c r="F2732">
        <v>2.8192818053631932</v>
      </c>
      <c r="G2732">
        <v>1.6775950206322958</v>
      </c>
      <c r="H2732">
        <v>4981</v>
      </c>
      <c r="I2732">
        <v>3.1252460602497636</v>
      </c>
      <c r="J2732">
        <v>1.80226012130448</v>
      </c>
      <c r="K2732">
        <v>1225</v>
      </c>
      <c r="L2732">
        <v>-0.30596426129341125</v>
      </c>
      <c r="M2732">
        <v>-10.852560043334961</v>
      </c>
      <c r="N2732">
        <v>12488</v>
      </c>
      <c r="O2732">
        <v>5.671469122171402E-2</v>
      </c>
      <c r="P2732">
        <v>-0.37864980101585388</v>
      </c>
      <c r="Q2732">
        <v>-0.34422284364700317</v>
      </c>
      <c r="R2732">
        <v>-0.30596426129341125</v>
      </c>
      <c r="S2732">
        <v>-0.26771020889282227</v>
      </c>
      <c r="T2732">
        <v>-0.23327870666980743</v>
      </c>
      <c r="U2732" t="s">
        <v>18</v>
      </c>
      <c r="V2732" t="s">
        <v>84</v>
      </c>
      <c r="W2732">
        <v>92</v>
      </c>
    </row>
    <row r="2733" spans="1:23" x14ac:dyDescent="0.25">
      <c r="A2733" s="48" t="str">
        <f t="shared" si="42"/>
        <v>42233Greater Fresno Area6_22SmartAC-onlySingle</v>
      </c>
      <c r="B2733" t="s">
        <v>37</v>
      </c>
      <c r="C2733" s="35">
        <v>42233</v>
      </c>
      <c r="D2733">
        <v>22</v>
      </c>
      <c r="E2733" t="s">
        <v>112</v>
      </c>
      <c r="F2733">
        <v>2.8192818053631932</v>
      </c>
      <c r="G2733">
        <v>1.6775950206322958</v>
      </c>
      <c r="H2733">
        <v>4981</v>
      </c>
      <c r="I2733">
        <v>3.1252460602497636</v>
      </c>
      <c r="J2733">
        <v>1.80226012130448</v>
      </c>
      <c r="K2733">
        <v>1225</v>
      </c>
      <c r="L2733">
        <v>-0.30596426129341125</v>
      </c>
      <c r="M2733">
        <v>-10.852560043334961</v>
      </c>
      <c r="N2733">
        <v>12488</v>
      </c>
      <c r="O2733">
        <v>5.671469122171402E-2</v>
      </c>
      <c r="P2733">
        <v>-0.37864980101585388</v>
      </c>
      <c r="Q2733">
        <v>-0.34422284364700317</v>
      </c>
      <c r="R2733">
        <v>-0.30596426129341125</v>
      </c>
      <c r="S2733">
        <v>-0.26771020889282227</v>
      </c>
      <c r="T2733">
        <v>-0.23327870666980743</v>
      </c>
      <c r="U2733" t="s">
        <v>102</v>
      </c>
      <c r="V2733" t="s">
        <v>84</v>
      </c>
      <c r="W2733">
        <v>92</v>
      </c>
    </row>
    <row r="2734" spans="1:23" x14ac:dyDescent="0.25">
      <c r="A2734" s="48" t="str">
        <f t="shared" si="42"/>
        <v>42233Greater Fresno Area6_23AllSingle</v>
      </c>
      <c r="B2734" t="s">
        <v>37</v>
      </c>
      <c r="C2734" s="35">
        <v>42233</v>
      </c>
      <c r="D2734">
        <v>23</v>
      </c>
      <c r="E2734" t="s">
        <v>112</v>
      </c>
      <c r="F2734">
        <v>2.2928283322285323</v>
      </c>
      <c r="G2734">
        <v>1.5335802936710923</v>
      </c>
      <c r="H2734">
        <v>4981</v>
      </c>
      <c r="I2734">
        <v>2.4930658469336748</v>
      </c>
      <c r="J2734">
        <v>1.6463362900372711</v>
      </c>
      <c r="K2734">
        <v>1225</v>
      </c>
      <c r="L2734">
        <v>-0.20023751258850098</v>
      </c>
      <c r="M2734">
        <v>-8.7332096099853516</v>
      </c>
      <c r="N2734">
        <v>12488</v>
      </c>
      <c r="O2734">
        <v>5.1814652979373932E-2</v>
      </c>
      <c r="P2734">
        <v>-0.26664316654205322</v>
      </c>
      <c r="Q2734">
        <v>-0.23519064486026764</v>
      </c>
      <c r="R2734">
        <v>-0.20023751258850098</v>
      </c>
      <c r="S2734">
        <v>-0.1652885228395462</v>
      </c>
      <c r="T2734">
        <v>-0.13383185863494873</v>
      </c>
      <c r="U2734" t="s">
        <v>18</v>
      </c>
      <c r="V2734" t="s">
        <v>84</v>
      </c>
      <c r="W2734">
        <v>89</v>
      </c>
    </row>
    <row r="2735" spans="1:23" x14ac:dyDescent="0.25">
      <c r="A2735" s="48" t="str">
        <f t="shared" si="42"/>
        <v>42233Greater Fresno Area6_23SmartAC-onlySingle</v>
      </c>
      <c r="B2735" t="s">
        <v>37</v>
      </c>
      <c r="C2735" s="35">
        <v>42233</v>
      </c>
      <c r="D2735">
        <v>23</v>
      </c>
      <c r="E2735" t="s">
        <v>112</v>
      </c>
      <c r="F2735">
        <v>2.2928283322285323</v>
      </c>
      <c r="G2735">
        <v>1.5335802936710923</v>
      </c>
      <c r="H2735">
        <v>4981</v>
      </c>
      <c r="I2735">
        <v>2.4930658469336748</v>
      </c>
      <c r="J2735">
        <v>1.6463362900372711</v>
      </c>
      <c r="K2735">
        <v>1225</v>
      </c>
      <c r="L2735">
        <v>-0.20023751258850098</v>
      </c>
      <c r="M2735">
        <v>-8.7332096099853516</v>
      </c>
      <c r="N2735">
        <v>12488</v>
      </c>
      <c r="O2735">
        <v>5.1814652979373932E-2</v>
      </c>
      <c r="P2735">
        <v>-0.26664316654205322</v>
      </c>
      <c r="Q2735">
        <v>-0.23519064486026764</v>
      </c>
      <c r="R2735">
        <v>-0.20023751258850098</v>
      </c>
      <c r="S2735">
        <v>-0.1652885228395462</v>
      </c>
      <c r="T2735">
        <v>-0.13383185863494873</v>
      </c>
      <c r="U2735" t="s">
        <v>102</v>
      </c>
      <c r="V2735" t="s">
        <v>84</v>
      </c>
      <c r="W2735">
        <v>89</v>
      </c>
    </row>
    <row r="2736" spans="1:23" x14ac:dyDescent="0.25">
      <c r="A2736" s="48" t="str">
        <f t="shared" si="42"/>
        <v>42233Greater Fresno Area6_24AllSingle</v>
      </c>
      <c r="B2736" t="s">
        <v>37</v>
      </c>
      <c r="C2736" s="35">
        <v>42233</v>
      </c>
      <c r="D2736">
        <v>24</v>
      </c>
      <c r="E2736" t="s">
        <v>112</v>
      </c>
      <c r="F2736">
        <v>1.8294762923368708</v>
      </c>
      <c r="G2736">
        <v>1.3376087434624793</v>
      </c>
      <c r="H2736">
        <v>4981</v>
      </c>
      <c r="I2736">
        <v>1.9721724967448784</v>
      </c>
      <c r="J2736">
        <v>1.4597216102869888</v>
      </c>
      <c r="K2736">
        <v>1225</v>
      </c>
      <c r="L2736">
        <v>-0.14269620180130005</v>
      </c>
      <c r="M2736">
        <v>-7.7998390197753906</v>
      </c>
      <c r="N2736">
        <v>12488</v>
      </c>
      <c r="O2736">
        <v>4.5810725539922714E-2</v>
      </c>
      <c r="P2736">
        <v>-0.20140722393989563</v>
      </c>
      <c r="Q2736">
        <v>-0.17359919846057892</v>
      </c>
      <c r="R2736">
        <v>-0.14269620180130005</v>
      </c>
      <c r="S2736">
        <v>-0.11179687082767487</v>
      </c>
      <c r="T2736">
        <v>-8.3985179662704468E-2</v>
      </c>
      <c r="U2736" t="s">
        <v>18</v>
      </c>
      <c r="V2736" t="s">
        <v>84</v>
      </c>
      <c r="W2736">
        <v>87</v>
      </c>
    </row>
    <row r="2737" spans="1:23" x14ac:dyDescent="0.25">
      <c r="A2737" s="48" t="str">
        <f t="shared" si="42"/>
        <v>42233Greater Fresno Area6_24SmartAC-onlySingle</v>
      </c>
      <c r="B2737" t="s">
        <v>37</v>
      </c>
      <c r="C2737" s="35">
        <v>42233</v>
      </c>
      <c r="D2737">
        <v>24</v>
      </c>
      <c r="E2737" t="s">
        <v>112</v>
      </c>
      <c r="F2737">
        <v>1.8294762923368708</v>
      </c>
      <c r="G2737">
        <v>1.3376087434624793</v>
      </c>
      <c r="H2737">
        <v>4981</v>
      </c>
      <c r="I2737">
        <v>1.9721724967448784</v>
      </c>
      <c r="J2737">
        <v>1.4597216102869888</v>
      </c>
      <c r="K2737">
        <v>1225</v>
      </c>
      <c r="L2737">
        <v>-0.14269620180130005</v>
      </c>
      <c r="M2737">
        <v>-7.7998390197753906</v>
      </c>
      <c r="N2737">
        <v>12488</v>
      </c>
      <c r="O2737">
        <v>4.5810725539922714E-2</v>
      </c>
      <c r="P2737">
        <v>-0.20140722393989563</v>
      </c>
      <c r="Q2737">
        <v>-0.17359919846057892</v>
      </c>
      <c r="R2737">
        <v>-0.14269620180130005</v>
      </c>
      <c r="S2737">
        <v>-0.11179687082767487</v>
      </c>
      <c r="T2737">
        <v>-8.3985179662704468E-2</v>
      </c>
      <c r="U2737" t="s">
        <v>102</v>
      </c>
      <c r="V2737" t="s">
        <v>84</v>
      </c>
      <c r="W2737">
        <v>87</v>
      </c>
    </row>
    <row r="2738" spans="1:23" x14ac:dyDescent="0.25">
      <c r="A2738" s="48" t="str">
        <f t="shared" si="42"/>
        <v>42180Greater Fresno Area8_1AllSingle</v>
      </c>
      <c r="B2738" t="s">
        <v>37</v>
      </c>
      <c r="C2738" s="35">
        <v>42180</v>
      </c>
      <c r="D2738">
        <v>1</v>
      </c>
      <c r="E2738" t="s">
        <v>113</v>
      </c>
      <c r="F2738">
        <v>1.2688113804828953</v>
      </c>
      <c r="G2738">
        <v>1.1247202311063302</v>
      </c>
      <c r="H2738">
        <v>9871</v>
      </c>
      <c r="I2738">
        <v>1.2556279012713412</v>
      </c>
      <c r="J2738">
        <v>1.0201699402399378</v>
      </c>
      <c r="K2738">
        <v>1267</v>
      </c>
      <c r="L2738">
        <v>1.3183479197323322E-2</v>
      </c>
      <c r="M2738">
        <v>1.0390416383743286</v>
      </c>
      <c r="N2738">
        <v>12369</v>
      </c>
      <c r="O2738">
        <v>3.0815234407782555E-2</v>
      </c>
      <c r="P2738">
        <v>-2.630932442843914E-2</v>
      </c>
      <c r="Q2738">
        <v>-7.6038618572056293E-3</v>
      </c>
      <c r="R2738">
        <v>1.3183479197323322E-2</v>
      </c>
      <c r="S2738">
        <v>3.3968355506658554E-2</v>
      </c>
      <c r="T2738">
        <v>5.2676282823085785E-2</v>
      </c>
      <c r="U2738" t="s">
        <v>18</v>
      </c>
      <c r="V2738" t="s">
        <v>84</v>
      </c>
      <c r="W2738">
        <v>82</v>
      </c>
    </row>
    <row r="2739" spans="1:23" x14ac:dyDescent="0.25">
      <c r="A2739" s="48" t="str">
        <f t="shared" si="42"/>
        <v>42180Greater Fresno Area8_1SmartAC-onlySingle</v>
      </c>
      <c r="B2739" t="s">
        <v>37</v>
      </c>
      <c r="C2739" s="35">
        <v>42180</v>
      </c>
      <c r="D2739">
        <v>1</v>
      </c>
      <c r="E2739" t="s">
        <v>113</v>
      </c>
      <c r="F2739">
        <v>1.2688113804828953</v>
      </c>
      <c r="G2739">
        <v>1.1247202311063302</v>
      </c>
      <c r="H2739">
        <v>9871</v>
      </c>
      <c r="I2739">
        <v>1.2556279012713412</v>
      </c>
      <c r="J2739">
        <v>1.0201699402399378</v>
      </c>
      <c r="K2739">
        <v>1267</v>
      </c>
      <c r="L2739">
        <v>1.3183479197323322E-2</v>
      </c>
      <c r="M2739">
        <v>1.0390416383743286</v>
      </c>
      <c r="N2739">
        <v>12369</v>
      </c>
      <c r="O2739">
        <v>3.0815234407782555E-2</v>
      </c>
      <c r="P2739">
        <v>-2.630932442843914E-2</v>
      </c>
      <c r="Q2739">
        <v>-7.6038618572056293E-3</v>
      </c>
      <c r="R2739">
        <v>1.3183479197323322E-2</v>
      </c>
      <c r="S2739">
        <v>3.3968355506658554E-2</v>
      </c>
      <c r="T2739">
        <v>5.2676282823085785E-2</v>
      </c>
      <c r="U2739" t="s">
        <v>102</v>
      </c>
      <c r="V2739" t="s">
        <v>84</v>
      </c>
      <c r="W2739">
        <v>82</v>
      </c>
    </row>
    <row r="2740" spans="1:23" x14ac:dyDescent="0.25">
      <c r="A2740" s="48" t="str">
        <f t="shared" si="42"/>
        <v>42180Greater Fresno Area8_2AllSingle</v>
      </c>
      <c r="B2740" t="s">
        <v>37</v>
      </c>
      <c r="C2740" s="35">
        <v>42180</v>
      </c>
      <c r="D2740">
        <v>2</v>
      </c>
      <c r="E2740" t="s">
        <v>113</v>
      </c>
      <c r="F2740">
        <v>1.063590881357948</v>
      </c>
      <c r="G2740">
        <v>0.99468040152710357</v>
      </c>
      <c r="H2740">
        <v>9871</v>
      </c>
      <c r="I2740">
        <v>1.0629205886565261</v>
      </c>
      <c r="J2740">
        <v>0.89063824211678055</v>
      </c>
      <c r="K2740">
        <v>1267</v>
      </c>
      <c r="L2740">
        <v>6.7029270576313138E-4</v>
      </c>
      <c r="M2740">
        <v>6.3021667301654816E-2</v>
      </c>
      <c r="N2740">
        <v>12369</v>
      </c>
      <c r="O2740">
        <v>2.695007435977459E-2</v>
      </c>
      <c r="P2740">
        <v>-3.3868923783302307E-2</v>
      </c>
      <c r="Q2740">
        <v>-1.7509687691926956E-2</v>
      </c>
      <c r="R2740">
        <v>6.7029270576313138E-4</v>
      </c>
      <c r="S2740">
        <v>1.884811744093895E-2</v>
      </c>
      <c r="T2740">
        <v>3.5209506750106812E-2</v>
      </c>
      <c r="U2740" t="s">
        <v>18</v>
      </c>
      <c r="V2740" t="s">
        <v>84</v>
      </c>
      <c r="W2740">
        <v>80</v>
      </c>
    </row>
    <row r="2741" spans="1:23" x14ac:dyDescent="0.25">
      <c r="A2741" s="48" t="str">
        <f t="shared" si="42"/>
        <v>42180Greater Fresno Area8_2SmartAC-onlySingle</v>
      </c>
      <c r="B2741" t="s">
        <v>37</v>
      </c>
      <c r="C2741" s="35">
        <v>42180</v>
      </c>
      <c r="D2741">
        <v>2</v>
      </c>
      <c r="E2741" t="s">
        <v>113</v>
      </c>
      <c r="F2741">
        <v>1.063590881357948</v>
      </c>
      <c r="G2741">
        <v>0.99468040152710357</v>
      </c>
      <c r="H2741">
        <v>9871</v>
      </c>
      <c r="I2741">
        <v>1.0629205886565261</v>
      </c>
      <c r="J2741">
        <v>0.89063824211678055</v>
      </c>
      <c r="K2741">
        <v>1267</v>
      </c>
      <c r="L2741">
        <v>6.7029270576313138E-4</v>
      </c>
      <c r="M2741">
        <v>6.3021667301654816E-2</v>
      </c>
      <c r="N2741">
        <v>12369</v>
      </c>
      <c r="O2741">
        <v>2.695007435977459E-2</v>
      </c>
      <c r="P2741">
        <v>-3.3868923783302307E-2</v>
      </c>
      <c r="Q2741">
        <v>-1.7509687691926956E-2</v>
      </c>
      <c r="R2741">
        <v>6.7029270576313138E-4</v>
      </c>
      <c r="S2741">
        <v>1.884811744093895E-2</v>
      </c>
      <c r="T2741">
        <v>3.5209506750106812E-2</v>
      </c>
      <c r="U2741" t="s">
        <v>102</v>
      </c>
      <c r="V2741" t="s">
        <v>84</v>
      </c>
      <c r="W2741">
        <v>80</v>
      </c>
    </row>
    <row r="2742" spans="1:23" x14ac:dyDescent="0.25">
      <c r="A2742" s="48" t="str">
        <f t="shared" si="42"/>
        <v>42180Greater Fresno Area8_3AllSingle</v>
      </c>
      <c r="B2742" t="s">
        <v>37</v>
      </c>
      <c r="C2742" s="35">
        <v>42180</v>
      </c>
      <c r="D2742">
        <v>3</v>
      </c>
      <c r="E2742" t="s">
        <v>113</v>
      </c>
      <c r="F2742">
        <v>0.92208494145953424</v>
      </c>
      <c r="G2742">
        <v>0.8807314816655657</v>
      </c>
      <c r="H2742">
        <v>9871</v>
      </c>
      <c r="I2742">
        <v>0.90586939577847891</v>
      </c>
      <c r="J2742">
        <v>0.78168219442542142</v>
      </c>
      <c r="K2742">
        <v>1267</v>
      </c>
      <c r="L2742">
        <v>1.6215546056628227E-2</v>
      </c>
      <c r="M2742">
        <v>1.7585740089416504</v>
      </c>
      <c r="N2742">
        <v>12369</v>
      </c>
      <c r="O2742">
        <v>2.368217334151268E-2</v>
      </c>
      <c r="P2742">
        <v>-1.4135527424514294E-2</v>
      </c>
      <c r="Q2742">
        <v>2.4002556165214628E-4</v>
      </c>
      <c r="R2742">
        <v>1.6215546056628227E-2</v>
      </c>
      <c r="S2742">
        <v>3.2189171761274338E-2</v>
      </c>
      <c r="T2742">
        <v>4.6566620469093323E-2</v>
      </c>
      <c r="U2742" t="s">
        <v>18</v>
      </c>
      <c r="V2742" t="s">
        <v>84</v>
      </c>
      <c r="W2742">
        <v>78</v>
      </c>
    </row>
    <row r="2743" spans="1:23" x14ac:dyDescent="0.25">
      <c r="A2743" s="48" t="str">
        <f t="shared" si="42"/>
        <v>42180Greater Fresno Area8_3SmartAC-onlySingle</v>
      </c>
      <c r="B2743" t="s">
        <v>37</v>
      </c>
      <c r="C2743" s="35">
        <v>42180</v>
      </c>
      <c r="D2743">
        <v>3</v>
      </c>
      <c r="E2743" t="s">
        <v>113</v>
      </c>
      <c r="F2743">
        <v>0.92208494145953424</v>
      </c>
      <c r="G2743">
        <v>0.8807314816655657</v>
      </c>
      <c r="H2743">
        <v>9871</v>
      </c>
      <c r="I2743">
        <v>0.90586939577847891</v>
      </c>
      <c r="J2743">
        <v>0.78168219442542142</v>
      </c>
      <c r="K2743">
        <v>1267</v>
      </c>
      <c r="L2743">
        <v>1.6215546056628227E-2</v>
      </c>
      <c r="M2743">
        <v>1.7585740089416504</v>
      </c>
      <c r="N2743">
        <v>12369</v>
      </c>
      <c r="O2743">
        <v>2.368217334151268E-2</v>
      </c>
      <c r="P2743">
        <v>-1.4135527424514294E-2</v>
      </c>
      <c r="Q2743">
        <v>2.4002556165214628E-4</v>
      </c>
      <c r="R2743">
        <v>1.6215546056628227E-2</v>
      </c>
      <c r="S2743">
        <v>3.2189171761274338E-2</v>
      </c>
      <c r="T2743">
        <v>4.6566620469093323E-2</v>
      </c>
      <c r="U2743" t="s">
        <v>102</v>
      </c>
      <c r="V2743" t="s">
        <v>84</v>
      </c>
      <c r="W2743">
        <v>78</v>
      </c>
    </row>
    <row r="2744" spans="1:23" x14ac:dyDescent="0.25">
      <c r="A2744" s="48" t="str">
        <f t="shared" si="42"/>
        <v>42180Greater Fresno Area8_4AllSingle</v>
      </c>
      <c r="B2744" t="s">
        <v>37</v>
      </c>
      <c r="C2744" s="35">
        <v>42180</v>
      </c>
      <c r="D2744">
        <v>4</v>
      </c>
      <c r="E2744" t="s">
        <v>113</v>
      </c>
      <c r="F2744">
        <v>0.83410212940508999</v>
      </c>
      <c r="G2744">
        <v>0.81106220085851799</v>
      </c>
      <c r="H2744">
        <v>9871</v>
      </c>
      <c r="I2744">
        <v>0.83286748819631717</v>
      </c>
      <c r="J2744">
        <v>0.73154812043826878</v>
      </c>
      <c r="K2744">
        <v>1267</v>
      </c>
      <c r="L2744">
        <v>1.2346411822363734E-3</v>
      </c>
      <c r="M2744">
        <v>0.14802038669586182</v>
      </c>
      <c r="N2744">
        <v>12369</v>
      </c>
      <c r="O2744">
        <v>2.2113967686891556E-2</v>
      </c>
      <c r="P2744">
        <v>-2.7106620371341705E-2</v>
      </c>
      <c r="Q2744">
        <v>-1.3682998716831207E-2</v>
      </c>
      <c r="R2744">
        <v>1.2346411822363734E-3</v>
      </c>
      <c r="S2744">
        <v>1.6150511801242828E-2</v>
      </c>
      <c r="T2744">
        <v>2.9575902968645096E-2</v>
      </c>
      <c r="U2744" t="s">
        <v>18</v>
      </c>
      <c r="V2744" t="s">
        <v>84</v>
      </c>
      <c r="W2744">
        <v>77</v>
      </c>
    </row>
    <row r="2745" spans="1:23" x14ac:dyDescent="0.25">
      <c r="A2745" s="48" t="str">
        <f t="shared" si="42"/>
        <v>42180Greater Fresno Area8_4SmartAC-onlySingle</v>
      </c>
      <c r="B2745" t="s">
        <v>37</v>
      </c>
      <c r="C2745" s="35">
        <v>42180</v>
      </c>
      <c r="D2745">
        <v>4</v>
      </c>
      <c r="E2745" t="s">
        <v>113</v>
      </c>
      <c r="F2745">
        <v>0.83410212940508999</v>
      </c>
      <c r="G2745">
        <v>0.81106220085851799</v>
      </c>
      <c r="H2745">
        <v>9871</v>
      </c>
      <c r="I2745">
        <v>0.83286748819631717</v>
      </c>
      <c r="J2745">
        <v>0.73154812043826878</v>
      </c>
      <c r="K2745">
        <v>1267</v>
      </c>
      <c r="L2745">
        <v>1.2346411822363734E-3</v>
      </c>
      <c r="M2745">
        <v>0.14802038669586182</v>
      </c>
      <c r="N2745">
        <v>12369</v>
      </c>
      <c r="O2745">
        <v>2.2113967686891556E-2</v>
      </c>
      <c r="P2745">
        <v>-2.7106620371341705E-2</v>
      </c>
      <c r="Q2745">
        <v>-1.3682998716831207E-2</v>
      </c>
      <c r="R2745">
        <v>1.2346411822363734E-3</v>
      </c>
      <c r="S2745">
        <v>1.6150511801242828E-2</v>
      </c>
      <c r="T2745">
        <v>2.9575902968645096E-2</v>
      </c>
      <c r="U2745" t="s">
        <v>102</v>
      </c>
      <c r="V2745" t="s">
        <v>84</v>
      </c>
      <c r="W2745">
        <v>77</v>
      </c>
    </row>
    <row r="2746" spans="1:23" x14ac:dyDescent="0.25">
      <c r="A2746" s="48" t="str">
        <f t="shared" si="42"/>
        <v>42180Greater Fresno Area8_5AllSingle</v>
      </c>
      <c r="B2746" t="s">
        <v>37</v>
      </c>
      <c r="C2746" s="35">
        <v>42180</v>
      </c>
      <c r="D2746">
        <v>5</v>
      </c>
      <c r="E2746" t="s">
        <v>113</v>
      </c>
      <c r="F2746">
        <v>0.79985528278023954</v>
      </c>
      <c r="G2746">
        <v>0.76459304857182664</v>
      </c>
      <c r="H2746">
        <v>9871</v>
      </c>
      <c r="I2746">
        <v>0.79449483305122992</v>
      </c>
      <c r="J2746">
        <v>0.70032972174903974</v>
      </c>
      <c r="K2746">
        <v>1267</v>
      </c>
      <c r="L2746">
        <v>5.3604496642947197E-3</v>
      </c>
      <c r="M2746">
        <v>0.67017745971679688</v>
      </c>
      <c r="N2746">
        <v>12369</v>
      </c>
      <c r="O2746">
        <v>2.1126499399542809E-2</v>
      </c>
      <c r="P2746">
        <v>-2.1715272217988968E-2</v>
      </c>
      <c r="Q2746">
        <v>-8.8910646736621857E-3</v>
      </c>
      <c r="R2746">
        <v>5.3604496642947197E-3</v>
      </c>
      <c r="S2746">
        <v>1.9610272720456123E-2</v>
      </c>
      <c r="T2746">
        <v>3.2436169683933258E-2</v>
      </c>
      <c r="U2746" t="s">
        <v>18</v>
      </c>
      <c r="V2746" t="s">
        <v>84</v>
      </c>
      <c r="W2746">
        <v>76</v>
      </c>
    </row>
    <row r="2747" spans="1:23" x14ac:dyDescent="0.25">
      <c r="A2747" s="48" t="str">
        <f t="shared" si="42"/>
        <v>42180Greater Fresno Area8_5SmartAC-onlySingle</v>
      </c>
      <c r="B2747" t="s">
        <v>37</v>
      </c>
      <c r="C2747" s="35">
        <v>42180</v>
      </c>
      <c r="D2747">
        <v>5</v>
      </c>
      <c r="E2747" t="s">
        <v>113</v>
      </c>
      <c r="F2747">
        <v>0.79985528278023954</v>
      </c>
      <c r="G2747">
        <v>0.76459304857182664</v>
      </c>
      <c r="H2747">
        <v>9871</v>
      </c>
      <c r="I2747">
        <v>0.79449483305122992</v>
      </c>
      <c r="J2747">
        <v>0.70032972174903974</v>
      </c>
      <c r="K2747">
        <v>1267</v>
      </c>
      <c r="L2747">
        <v>5.3604496642947197E-3</v>
      </c>
      <c r="M2747">
        <v>0.67017745971679688</v>
      </c>
      <c r="N2747">
        <v>12369</v>
      </c>
      <c r="O2747">
        <v>2.1126499399542809E-2</v>
      </c>
      <c r="P2747">
        <v>-2.1715272217988968E-2</v>
      </c>
      <c r="Q2747">
        <v>-8.8910646736621857E-3</v>
      </c>
      <c r="R2747">
        <v>5.3604496642947197E-3</v>
      </c>
      <c r="S2747">
        <v>1.9610272720456123E-2</v>
      </c>
      <c r="T2747">
        <v>3.2436169683933258E-2</v>
      </c>
      <c r="U2747" t="s">
        <v>102</v>
      </c>
      <c r="V2747" t="s">
        <v>84</v>
      </c>
      <c r="W2747">
        <v>76</v>
      </c>
    </row>
    <row r="2748" spans="1:23" x14ac:dyDescent="0.25">
      <c r="A2748" s="48" t="str">
        <f t="shared" si="42"/>
        <v>42180Greater Fresno Area8_6AllSingle</v>
      </c>
      <c r="B2748" t="s">
        <v>37</v>
      </c>
      <c r="C2748" s="35">
        <v>42180</v>
      </c>
      <c r="D2748">
        <v>6</v>
      </c>
      <c r="E2748" t="s">
        <v>113</v>
      </c>
      <c r="F2748">
        <v>0.79487791142612008</v>
      </c>
      <c r="G2748">
        <v>0.77459145239619942</v>
      </c>
      <c r="H2748">
        <v>9871</v>
      </c>
      <c r="I2748">
        <v>0.77412519851043604</v>
      </c>
      <c r="J2748">
        <v>0.65221782507495962</v>
      </c>
      <c r="K2748">
        <v>1267</v>
      </c>
      <c r="L2748">
        <v>2.0752713084220886E-2</v>
      </c>
      <c r="M2748">
        <v>2.6108050346374512</v>
      </c>
      <c r="N2748">
        <v>12369</v>
      </c>
      <c r="O2748">
        <v>1.9913002848625183E-2</v>
      </c>
      <c r="P2748">
        <v>-4.7677913680672646E-3</v>
      </c>
      <c r="Q2748">
        <v>7.3197996243834496E-3</v>
      </c>
      <c r="R2748">
        <v>2.0752713084220886E-2</v>
      </c>
      <c r="S2748">
        <v>3.4184034913778305E-2</v>
      </c>
      <c r="T2748">
        <v>4.6273216605186462E-2</v>
      </c>
      <c r="U2748" t="s">
        <v>18</v>
      </c>
      <c r="V2748" t="s">
        <v>84</v>
      </c>
      <c r="W2748">
        <v>75</v>
      </c>
    </row>
    <row r="2749" spans="1:23" x14ac:dyDescent="0.25">
      <c r="A2749" s="48" t="str">
        <f t="shared" si="42"/>
        <v>42180Greater Fresno Area8_6SmartAC-onlySingle</v>
      </c>
      <c r="B2749" t="s">
        <v>37</v>
      </c>
      <c r="C2749" s="35">
        <v>42180</v>
      </c>
      <c r="D2749">
        <v>6</v>
      </c>
      <c r="E2749" t="s">
        <v>113</v>
      </c>
      <c r="F2749">
        <v>0.79487791142612008</v>
      </c>
      <c r="G2749">
        <v>0.77459145239619942</v>
      </c>
      <c r="H2749">
        <v>9871</v>
      </c>
      <c r="I2749">
        <v>0.77412519851043604</v>
      </c>
      <c r="J2749">
        <v>0.65221782507495962</v>
      </c>
      <c r="K2749">
        <v>1267</v>
      </c>
      <c r="L2749">
        <v>2.0752713084220886E-2</v>
      </c>
      <c r="M2749">
        <v>2.6108050346374512</v>
      </c>
      <c r="N2749">
        <v>12369</v>
      </c>
      <c r="O2749">
        <v>1.9913002848625183E-2</v>
      </c>
      <c r="P2749">
        <v>-4.7677913680672646E-3</v>
      </c>
      <c r="Q2749">
        <v>7.3197996243834496E-3</v>
      </c>
      <c r="R2749">
        <v>2.0752713084220886E-2</v>
      </c>
      <c r="S2749">
        <v>3.4184034913778305E-2</v>
      </c>
      <c r="T2749">
        <v>4.6273216605186462E-2</v>
      </c>
      <c r="U2749" t="s">
        <v>102</v>
      </c>
      <c r="V2749" t="s">
        <v>84</v>
      </c>
      <c r="W2749">
        <v>75</v>
      </c>
    </row>
    <row r="2750" spans="1:23" x14ac:dyDescent="0.25">
      <c r="A2750" s="48" t="str">
        <f t="shared" si="42"/>
        <v>42180Greater Fresno Area8_7AllSingle</v>
      </c>
      <c r="B2750" t="s">
        <v>37</v>
      </c>
      <c r="C2750" s="35">
        <v>42180</v>
      </c>
      <c r="D2750">
        <v>7</v>
      </c>
      <c r="E2750" t="s">
        <v>113</v>
      </c>
      <c r="F2750">
        <v>0.82275219550276035</v>
      </c>
      <c r="G2750">
        <v>0.8151602334080561</v>
      </c>
      <c r="H2750">
        <v>9871</v>
      </c>
      <c r="I2750">
        <v>0.81551709063401945</v>
      </c>
      <c r="J2750">
        <v>0.77009738308016951</v>
      </c>
      <c r="K2750">
        <v>1267</v>
      </c>
      <c r="L2750">
        <v>7.2351046837866306E-3</v>
      </c>
      <c r="M2750">
        <v>0.87937837839126587</v>
      </c>
      <c r="N2750">
        <v>12369</v>
      </c>
      <c r="O2750">
        <v>2.3138521239161491E-2</v>
      </c>
      <c r="P2750">
        <v>-2.2419223561882973E-2</v>
      </c>
      <c r="Q2750">
        <v>-8.3736786618828773E-3</v>
      </c>
      <c r="R2750">
        <v>7.2351046837866306E-3</v>
      </c>
      <c r="S2750">
        <v>2.2842036560177803E-2</v>
      </c>
      <c r="T2750">
        <v>3.6889433860778809E-2</v>
      </c>
      <c r="U2750" t="s">
        <v>18</v>
      </c>
      <c r="V2750" t="s">
        <v>84</v>
      </c>
      <c r="W2750">
        <v>78</v>
      </c>
    </row>
    <row r="2751" spans="1:23" x14ac:dyDescent="0.25">
      <c r="A2751" s="48" t="str">
        <f t="shared" si="42"/>
        <v>42180Greater Fresno Area8_7SmartAC-onlySingle</v>
      </c>
      <c r="B2751" t="s">
        <v>37</v>
      </c>
      <c r="C2751" s="35">
        <v>42180</v>
      </c>
      <c r="D2751">
        <v>7</v>
      </c>
      <c r="E2751" t="s">
        <v>113</v>
      </c>
      <c r="F2751">
        <v>0.82275219550276035</v>
      </c>
      <c r="G2751">
        <v>0.8151602334080561</v>
      </c>
      <c r="H2751">
        <v>9871</v>
      </c>
      <c r="I2751">
        <v>0.81551709063401945</v>
      </c>
      <c r="J2751">
        <v>0.77009738308016951</v>
      </c>
      <c r="K2751">
        <v>1267</v>
      </c>
      <c r="L2751">
        <v>7.2351046837866306E-3</v>
      </c>
      <c r="M2751">
        <v>0.87937837839126587</v>
      </c>
      <c r="N2751">
        <v>12369</v>
      </c>
      <c r="O2751">
        <v>2.3138521239161491E-2</v>
      </c>
      <c r="P2751">
        <v>-2.2419223561882973E-2</v>
      </c>
      <c r="Q2751">
        <v>-8.3736786618828773E-3</v>
      </c>
      <c r="R2751">
        <v>7.2351046837866306E-3</v>
      </c>
      <c r="S2751">
        <v>2.2842036560177803E-2</v>
      </c>
      <c r="T2751">
        <v>3.6889433860778809E-2</v>
      </c>
      <c r="U2751" t="s">
        <v>102</v>
      </c>
      <c r="V2751" t="s">
        <v>84</v>
      </c>
      <c r="W2751">
        <v>78</v>
      </c>
    </row>
    <row r="2752" spans="1:23" x14ac:dyDescent="0.25">
      <c r="A2752" s="48" t="str">
        <f t="shared" si="42"/>
        <v>42180Greater Fresno Area8_8AllSingle</v>
      </c>
      <c r="B2752" t="s">
        <v>37</v>
      </c>
      <c r="C2752" s="35">
        <v>42180</v>
      </c>
      <c r="D2752">
        <v>8</v>
      </c>
      <c r="E2752" t="s">
        <v>113</v>
      </c>
      <c r="F2752">
        <v>0.85934873148434754</v>
      </c>
      <c r="G2752">
        <v>0.88727067840679519</v>
      </c>
      <c r="H2752">
        <v>9871</v>
      </c>
      <c r="I2752">
        <v>0.86611176468831153</v>
      </c>
      <c r="J2752">
        <v>0.84318716138716987</v>
      </c>
      <c r="K2752">
        <v>1267</v>
      </c>
      <c r="L2752">
        <v>-6.763033103197813E-3</v>
      </c>
      <c r="M2752">
        <v>-0.78699517250061035</v>
      </c>
      <c r="N2752">
        <v>12369</v>
      </c>
      <c r="O2752">
        <v>2.5315882638096809E-2</v>
      </c>
      <c r="P2752">
        <v>-3.9207868278026581E-2</v>
      </c>
      <c r="Q2752">
        <v>-2.3840621113777161E-2</v>
      </c>
      <c r="R2752">
        <v>-6.763033103197813E-3</v>
      </c>
      <c r="S2752">
        <v>1.0312529280781746E-2</v>
      </c>
      <c r="T2752">
        <v>2.5681803002953529E-2</v>
      </c>
      <c r="U2752" t="s">
        <v>18</v>
      </c>
      <c r="V2752" t="s">
        <v>84</v>
      </c>
      <c r="W2752">
        <v>82</v>
      </c>
    </row>
    <row r="2753" spans="1:23" x14ac:dyDescent="0.25">
      <c r="A2753" s="48" t="str">
        <f t="shared" si="42"/>
        <v>42180Greater Fresno Area8_8SmartAC-onlySingle</v>
      </c>
      <c r="B2753" t="s">
        <v>37</v>
      </c>
      <c r="C2753" s="35">
        <v>42180</v>
      </c>
      <c r="D2753">
        <v>8</v>
      </c>
      <c r="E2753" t="s">
        <v>113</v>
      </c>
      <c r="F2753">
        <v>0.85934873148434754</v>
      </c>
      <c r="G2753">
        <v>0.88727067840679519</v>
      </c>
      <c r="H2753">
        <v>9871</v>
      </c>
      <c r="I2753">
        <v>0.86611176468831153</v>
      </c>
      <c r="J2753">
        <v>0.84318716138716987</v>
      </c>
      <c r="K2753">
        <v>1267</v>
      </c>
      <c r="L2753">
        <v>-6.763033103197813E-3</v>
      </c>
      <c r="M2753">
        <v>-0.78699517250061035</v>
      </c>
      <c r="N2753">
        <v>12369</v>
      </c>
      <c r="O2753">
        <v>2.5315882638096809E-2</v>
      </c>
      <c r="P2753">
        <v>-3.9207868278026581E-2</v>
      </c>
      <c r="Q2753">
        <v>-2.3840621113777161E-2</v>
      </c>
      <c r="R2753">
        <v>-6.763033103197813E-3</v>
      </c>
      <c r="S2753">
        <v>1.0312529280781746E-2</v>
      </c>
      <c r="T2753">
        <v>2.5681803002953529E-2</v>
      </c>
      <c r="U2753" t="s">
        <v>102</v>
      </c>
      <c r="V2753" t="s">
        <v>84</v>
      </c>
      <c r="W2753">
        <v>82</v>
      </c>
    </row>
    <row r="2754" spans="1:23" x14ac:dyDescent="0.25">
      <c r="A2754" s="48" t="str">
        <f t="shared" ref="A2754:A2817" si="43">CONCATENATE(C2754,B2754,E2754,"_",D2754,U2754,V2754)</f>
        <v>42180Greater Fresno Area8_9AllSingle</v>
      </c>
      <c r="B2754" t="s">
        <v>37</v>
      </c>
      <c r="C2754" s="35">
        <v>42180</v>
      </c>
      <c r="D2754">
        <v>9</v>
      </c>
      <c r="E2754" t="s">
        <v>113</v>
      </c>
      <c r="F2754">
        <v>0.87659930726192692</v>
      </c>
      <c r="G2754">
        <v>1.0692229885392261</v>
      </c>
      <c r="H2754">
        <v>9871</v>
      </c>
      <c r="I2754">
        <v>0.90877281422904399</v>
      </c>
      <c r="J2754">
        <v>0.99868662922829887</v>
      </c>
      <c r="K2754">
        <v>1267</v>
      </c>
      <c r="L2754">
        <v>-3.2173506915569305E-2</v>
      </c>
      <c r="M2754">
        <v>-3.6702637672424316</v>
      </c>
      <c r="N2754">
        <v>12369</v>
      </c>
      <c r="O2754">
        <v>3.0050158500671387E-2</v>
      </c>
      <c r="P2754">
        <v>-7.0685788989067078E-2</v>
      </c>
      <c r="Q2754">
        <v>-5.2444741129875183E-2</v>
      </c>
      <c r="R2754">
        <v>-3.2173506915569305E-2</v>
      </c>
      <c r="S2754">
        <v>-1.1904674582183361E-2</v>
      </c>
      <c r="T2754">
        <v>6.3387760892510414E-3</v>
      </c>
      <c r="U2754" t="s">
        <v>18</v>
      </c>
      <c r="V2754" t="s">
        <v>84</v>
      </c>
      <c r="W2754">
        <v>86</v>
      </c>
    </row>
    <row r="2755" spans="1:23" x14ac:dyDescent="0.25">
      <c r="A2755" s="48" t="str">
        <f t="shared" si="43"/>
        <v>42180Greater Fresno Area8_9SmartAC-onlySingle</v>
      </c>
      <c r="B2755" t="s">
        <v>37</v>
      </c>
      <c r="C2755" s="35">
        <v>42180</v>
      </c>
      <c r="D2755">
        <v>9</v>
      </c>
      <c r="E2755" t="s">
        <v>113</v>
      </c>
      <c r="F2755">
        <v>0.87659930726192692</v>
      </c>
      <c r="G2755">
        <v>1.0692229885392261</v>
      </c>
      <c r="H2755">
        <v>9871</v>
      </c>
      <c r="I2755">
        <v>0.90877281422904399</v>
      </c>
      <c r="J2755">
        <v>0.99868662922829887</v>
      </c>
      <c r="K2755">
        <v>1267</v>
      </c>
      <c r="L2755">
        <v>-3.2173506915569305E-2</v>
      </c>
      <c r="M2755">
        <v>-3.6702637672424316</v>
      </c>
      <c r="N2755">
        <v>12369</v>
      </c>
      <c r="O2755">
        <v>3.0050158500671387E-2</v>
      </c>
      <c r="P2755">
        <v>-7.0685788989067078E-2</v>
      </c>
      <c r="Q2755">
        <v>-5.2444741129875183E-2</v>
      </c>
      <c r="R2755">
        <v>-3.2173506915569305E-2</v>
      </c>
      <c r="S2755">
        <v>-1.1904674582183361E-2</v>
      </c>
      <c r="T2755">
        <v>6.3387760892510414E-3</v>
      </c>
      <c r="U2755" t="s">
        <v>102</v>
      </c>
      <c r="V2755" t="s">
        <v>84</v>
      </c>
      <c r="W2755">
        <v>86</v>
      </c>
    </row>
    <row r="2756" spans="1:23" x14ac:dyDescent="0.25">
      <c r="A2756" s="48" t="str">
        <f t="shared" si="43"/>
        <v>42180Greater Fresno Area8_10AllSingle</v>
      </c>
      <c r="B2756" t="s">
        <v>37</v>
      </c>
      <c r="C2756" s="35">
        <v>42180</v>
      </c>
      <c r="D2756">
        <v>10</v>
      </c>
      <c r="E2756" t="s">
        <v>113</v>
      </c>
      <c r="F2756">
        <v>0.97128184413837371</v>
      </c>
      <c r="G2756">
        <v>1.291978564352815</v>
      </c>
      <c r="H2756">
        <v>9871</v>
      </c>
      <c r="I2756">
        <v>0.96594236887715113</v>
      </c>
      <c r="J2756">
        <v>1.2305606493421517</v>
      </c>
      <c r="K2756">
        <v>1267</v>
      </c>
      <c r="L2756">
        <v>5.3394753485918045E-3</v>
      </c>
      <c r="M2756">
        <v>0.54973489046096802</v>
      </c>
      <c r="N2756">
        <v>12369</v>
      </c>
      <c r="O2756">
        <v>3.6936048418283463E-2</v>
      </c>
      <c r="P2756">
        <v>-4.1997764259576797E-2</v>
      </c>
      <c r="Q2756">
        <v>-1.9576843827962875E-2</v>
      </c>
      <c r="R2756">
        <v>5.3394753485918045E-3</v>
      </c>
      <c r="S2756">
        <v>3.0252840369939804E-2</v>
      </c>
      <c r="T2756">
        <v>5.2676714956760406E-2</v>
      </c>
      <c r="U2756" t="s">
        <v>18</v>
      </c>
      <c r="V2756" t="s">
        <v>84</v>
      </c>
      <c r="W2756">
        <v>90</v>
      </c>
    </row>
    <row r="2757" spans="1:23" x14ac:dyDescent="0.25">
      <c r="A2757" s="48" t="str">
        <f t="shared" si="43"/>
        <v>42180Greater Fresno Area8_10SmartAC-onlySingle</v>
      </c>
      <c r="B2757" t="s">
        <v>37</v>
      </c>
      <c r="C2757" s="35">
        <v>42180</v>
      </c>
      <c r="D2757">
        <v>10</v>
      </c>
      <c r="E2757" t="s">
        <v>113</v>
      </c>
      <c r="F2757">
        <v>0.97128184413837371</v>
      </c>
      <c r="G2757">
        <v>1.291978564352815</v>
      </c>
      <c r="H2757">
        <v>9871</v>
      </c>
      <c r="I2757">
        <v>0.96594236887715113</v>
      </c>
      <c r="J2757">
        <v>1.2305606493421517</v>
      </c>
      <c r="K2757">
        <v>1267</v>
      </c>
      <c r="L2757">
        <v>5.3394753485918045E-3</v>
      </c>
      <c r="M2757">
        <v>0.54973489046096802</v>
      </c>
      <c r="N2757">
        <v>12369</v>
      </c>
      <c r="O2757">
        <v>3.6936048418283463E-2</v>
      </c>
      <c r="P2757">
        <v>-4.1997764259576797E-2</v>
      </c>
      <c r="Q2757">
        <v>-1.9576843827962875E-2</v>
      </c>
      <c r="R2757">
        <v>5.3394753485918045E-3</v>
      </c>
      <c r="S2757">
        <v>3.0252840369939804E-2</v>
      </c>
      <c r="T2757">
        <v>5.2676714956760406E-2</v>
      </c>
      <c r="U2757" t="s">
        <v>102</v>
      </c>
      <c r="V2757" t="s">
        <v>84</v>
      </c>
      <c r="W2757">
        <v>90</v>
      </c>
    </row>
    <row r="2758" spans="1:23" x14ac:dyDescent="0.25">
      <c r="A2758" s="48" t="str">
        <f t="shared" si="43"/>
        <v>42180Greater Fresno Area8_11AllSingle</v>
      </c>
      <c r="B2758" t="s">
        <v>37</v>
      </c>
      <c r="C2758" s="35">
        <v>42180</v>
      </c>
      <c r="D2758">
        <v>11</v>
      </c>
      <c r="E2758" t="s">
        <v>113</v>
      </c>
      <c r="F2758">
        <v>1.147992745789699</v>
      </c>
      <c r="G2758">
        <v>1.5621648048634984</v>
      </c>
      <c r="H2758">
        <v>9871</v>
      </c>
      <c r="I2758">
        <v>1.0996658982651235</v>
      </c>
      <c r="J2758">
        <v>1.4463272907189553</v>
      </c>
      <c r="K2758">
        <v>1267</v>
      </c>
      <c r="L2758">
        <v>4.8326846212148666E-2</v>
      </c>
      <c r="M2758">
        <v>4.2096824645996094</v>
      </c>
      <c r="N2758">
        <v>12369</v>
      </c>
      <c r="O2758">
        <v>4.3569039553403854E-2</v>
      </c>
      <c r="P2758">
        <v>-7.5112348422408104E-3</v>
      </c>
      <c r="Q2758">
        <v>1.8936043605208397E-2</v>
      </c>
      <c r="R2758">
        <v>4.8326846212148666E-2</v>
      </c>
      <c r="S2758">
        <v>7.7714160084724426E-2</v>
      </c>
      <c r="T2758">
        <v>0.10416492819786072</v>
      </c>
      <c r="U2758" t="s">
        <v>18</v>
      </c>
      <c r="V2758" t="s">
        <v>84</v>
      </c>
      <c r="W2758">
        <v>94</v>
      </c>
    </row>
    <row r="2759" spans="1:23" x14ac:dyDescent="0.25">
      <c r="A2759" s="48" t="str">
        <f t="shared" si="43"/>
        <v>42180Greater Fresno Area8_11SmartAC-onlySingle</v>
      </c>
      <c r="B2759" t="s">
        <v>37</v>
      </c>
      <c r="C2759" s="35">
        <v>42180</v>
      </c>
      <c r="D2759">
        <v>11</v>
      </c>
      <c r="E2759" t="s">
        <v>113</v>
      </c>
      <c r="F2759">
        <v>1.147992745789699</v>
      </c>
      <c r="G2759">
        <v>1.5621648048634984</v>
      </c>
      <c r="H2759">
        <v>9871</v>
      </c>
      <c r="I2759">
        <v>1.0996658982651235</v>
      </c>
      <c r="J2759">
        <v>1.4463272907189553</v>
      </c>
      <c r="K2759">
        <v>1267</v>
      </c>
      <c r="L2759">
        <v>4.8326846212148666E-2</v>
      </c>
      <c r="M2759">
        <v>4.2096824645996094</v>
      </c>
      <c r="N2759">
        <v>12369</v>
      </c>
      <c r="O2759">
        <v>4.3569039553403854E-2</v>
      </c>
      <c r="P2759">
        <v>-7.5112348422408104E-3</v>
      </c>
      <c r="Q2759">
        <v>1.8936043605208397E-2</v>
      </c>
      <c r="R2759">
        <v>4.8326846212148666E-2</v>
      </c>
      <c r="S2759">
        <v>7.7714160084724426E-2</v>
      </c>
      <c r="T2759">
        <v>0.10416492819786072</v>
      </c>
      <c r="U2759" t="s">
        <v>102</v>
      </c>
      <c r="V2759" t="s">
        <v>84</v>
      </c>
      <c r="W2759">
        <v>94</v>
      </c>
    </row>
    <row r="2760" spans="1:23" x14ac:dyDescent="0.25">
      <c r="A2760" s="48" t="str">
        <f t="shared" si="43"/>
        <v>42180Greater Fresno Area8_12AllSingle</v>
      </c>
      <c r="B2760" t="s">
        <v>37</v>
      </c>
      <c r="C2760" s="35">
        <v>42180</v>
      </c>
      <c r="D2760">
        <v>12</v>
      </c>
      <c r="E2760" t="s">
        <v>113</v>
      </c>
      <c r="F2760">
        <v>1.4353377178820561</v>
      </c>
      <c r="G2760">
        <v>1.7926677580034693</v>
      </c>
      <c r="H2760">
        <v>9871</v>
      </c>
      <c r="I2760">
        <v>1.3800229724977471</v>
      </c>
      <c r="J2760">
        <v>1.7143057441595571</v>
      </c>
      <c r="K2760">
        <v>1267</v>
      </c>
      <c r="L2760">
        <v>5.5314745754003525E-2</v>
      </c>
      <c r="M2760">
        <v>3.8537790775299072</v>
      </c>
      <c r="N2760">
        <v>12369</v>
      </c>
      <c r="O2760">
        <v>5.1430489867925644E-2</v>
      </c>
      <c r="P2760">
        <v>-1.0598570108413696E-2</v>
      </c>
      <c r="Q2760">
        <v>2.0620765164494514E-2</v>
      </c>
      <c r="R2760">
        <v>5.5314745754003525E-2</v>
      </c>
      <c r="S2760">
        <v>9.0004608035087585E-2</v>
      </c>
      <c r="T2760">
        <v>0.12122806161642075</v>
      </c>
      <c r="U2760" t="s">
        <v>18</v>
      </c>
      <c r="V2760" t="s">
        <v>84</v>
      </c>
      <c r="W2760">
        <v>98</v>
      </c>
    </row>
    <row r="2761" spans="1:23" x14ac:dyDescent="0.25">
      <c r="A2761" s="48" t="str">
        <f t="shared" si="43"/>
        <v>42180Greater Fresno Area8_12SmartAC-onlySingle</v>
      </c>
      <c r="B2761" t="s">
        <v>37</v>
      </c>
      <c r="C2761" s="35">
        <v>42180</v>
      </c>
      <c r="D2761">
        <v>12</v>
      </c>
      <c r="E2761" t="s">
        <v>113</v>
      </c>
      <c r="F2761">
        <v>1.4353377178820561</v>
      </c>
      <c r="G2761">
        <v>1.7926677580034693</v>
      </c>
      <c r="H2761">
        <v>9871</v>
      </c>
      <c r="I2761">
        <v>1.3800229724977471</v>
      </c>
      <c r="J2761">
        <v>1.7143057441595571</v>
      </c>
      <c r="K2761">
        <v>1267</v>
      </c>
      <c r="L2761">
        <v>5.5314745754003525E-2</v>
      </c>
      <c r="M2761">
        <v>3.8537790775299072</v>
      </c>
      <c r="N2761">
        <v>12369</v>
      </c>
      <c r="O2761">
        <v>5.1430489867925644E-2</v>
      </c>
      <c r="P2761">
        <v>-1.0598570108413696E-2</v>
      </c>
      <c r="Q2761">
        <v>2.0620765164494514E-2</v>
      </c>
      <c r="R2761">
        <v>5.5314745754003525E-2</v>
      </c>
      <c r="S2761">
        <v>9.0004608035087585E-2</v>
      </c>
      <c r="T2761">
        <v>0.12122806161642075</v>
      </c>
      <c r="U2761" t="s">
        <v>102</v>
      </c>
      <c r="V2761" t="s">
        <v>84</v>
      </c>
      <c r="W2761">
        <v>98</v>
      </c>
    </row>
    <row r="2762" spans="1:23" x14ac:dyDescent="0.25">
      <c r="A2762" s="48" t="str">
        <f t="shared" si="43"/>
        <v>42180Greater Fresno Area8_13AllSingle</v>
      </c>
      <c r="B2762" t="s">
        <v>37</v>
      </c>
      <c r="C2762" s="35">
        <v>42180</v>
      </c>
      <c r="D2762">
        <v>13</v>
      </c>
      <c r="E2762" t="s">
        <v>113</v>
      </c>
      <c r="F2762">
        <v>1.8210380739785097</v>
      </c>
      <c r="G2762">
        <v>1.9992412362100995</v>
      </c>
      <c r="H2762">
        <v>9871</v>
      </c>
      <c r="I2762">
        <v>1.6706983310468999</v>
      </c>
      <c r="J2762">
        <v>1.8178399379607371</v>
      </c>
      <c r="K2762">
        <v>1267</v>
      </c>
      <c r="L2762">
        <v>0.15033973753452301</v>
      </c>
      <c r="M2762">
        <v>8.2557163238525391</v>
      </c>
      <c r="N2762">
        <v>12369</v>
      </c>
      <c r="O2762">
        <v>5.4891552776098251E-2</v>
      </c>
      <c r="P2762">
        <v>7.9990722239017487E-2</v>
      </c>
      <c r="Q2762">
        <v>0.11331099271774292</v>
      </c>
      <c r="R2762">
        <v>0.15033973753452301</v>
      </c>
      <c r="S2762">
        <v>0.18736408650875092</v>
      </c>
      <c r="T2762">
        <v>0.22068874537944794</v>
      </c>
      <c r="U2762" t="s">
        <v>18</v>
      </c>
      <c r="V2762" t="s">
        <v>84</v>
      </c>
      <c r="W2762">
        <v>101</v>
      </c>
    </row>
    <row r="2763" spans="1:23" x14ac:dyDescent="0.25">
      <c r="A2763" s="48" t="str">
        <f t="shared" si="43"/>
        <v>42180Greater Fresno Area8_13SmartAC-onlySingle</v>
      </c>
      <c r="B2763" t="s">
        <v>37</v>
      </c>
      <c r="C2763" s="35">
        <v>42180</v>
      </c>
      <c r="D2763">
        <v>13</v>
      </c>
      <c r="E2763" t="s">
        <v>113</v>
      </c>
      <c r="F2763">
        <v>1.8210380739785097</v>
      </c>
      <c r="G2763">
        <v>1.9992412362100995</v>
      </c>
      <c r="H2763">
        <v>9871</v>
      </c>
      <c r="I2763">
        <v>1.6706983310468999</v>
      </c>
      <c r="J2763">
        <v>1.8178399379607371</v>
      </c>
      <c r="K2763">
        <v>1267</v>
      </c>
      <c r="L2763">
        <v>0.15033973753452301</v>
      </c>
      <c r="M2763">
        <v>8.2557163238525391</v>
      </c>
      <c r="N2763">
        <v>12369</v>
      </c>
      <c r="O2763">
        <v>5.4891552776098251E-2</v>
      </c>
      <c r="P2763">
        <v>7.9990722239017487E-2</v>
      </c>
      <c r="Q2763">
        <v>0.11331099271774292</v>
      </c>
      <c r="R2763">
        <v>0.15033973753452301</v>
      </c>
      <c r="S2763">
        <v>0.18736408650875092</v>
      </c>
      <c r="T2763">
        <v>0.22068874537944794</v>
      </c>
      <c r="U2763" t="s">
        <v>102</v>
      </c>
      <c r="V2763" t="s">
        <v>84</v>
      </c>
      <c r="W2763">
        <v>101</v>
      </c>
    </row>
    <row r="2764" spans="1:23" x14ac:dyDescent="0.25">
      <c r="A2764" s="48" t="str">
        <f t="shared" si="43"/>
        <v>42180Greater Fresno Area8_14AllSingle</v>
      </c>
      <c r="B2764" t="s">
        <v>37</v>
      </c>
      <c r="C2764" s="35">
        <v>42180</v>
      </c>
      <c r="D2764">
        <v>14</v>
      </c>
      <c r="E2764" t="s">
        <v>113</v>
      </c>
      <c r="F2764">
        <v>2.2105176061367637</v>
      </c>
      <c r="G2764">
        <v>2.1017179899070473</v>
      </c>
      <c r="H2764">
        <v>9871</v>
      </c>
      <c r="I2764">
        <v>1.7786844993093622</v>
      </c>
      <c r="J2764">
        <v>1.7783478002879487</v>
      </c>
      <c r="K2764">
        <v>1267</v>
      </c>
      <c r="L2764">
        <v>0.43183311820030212</v>
      </c>
      <c r="M2764">
        <v>19.535385131835938</v>
      </c>
      <c r="N2764">
        <v>12369</v>
      </c>
      <c r="O2764">
        <v>5.4254628717899323E-2</v>
      </c>
      <c r="P2764">
        <v>0.36230039596557617</v>
      </c>
      <c r="Q2764">
        <v>0.39523401856422424</v>
      </c>
      <c r="R2764">
        <v>0.43183311820030212</v>
      </c>
      <c r="S2764">
        <v>0.4684278666973114</v>
      </c>
      <c r="T2764">
        <v>0.50136584043502808</v>
      </c>
      <c r="U2764" t="s">
        <v>18</v>
      </c>
      <c r="V2764" t="s">
        <v>84</v>
      </c>
      <c r="W2764">
        <v>103</v>
      </c>
    </row>
    <row r="2765" spans="1:23" x14ac:dyDescent="0.25">
      <c r="A2765" s="48" t="str">
        <f t="shared" si="43"/>
        <v>42180Greater Fresno Area8_14SmartAC-onlySingle</v>
      </c>
      <c r="B2765" t="s">
        <v>37</v>
      </c>
      <c r="C2765" s="35">
        <v>42180</v>
      </c>
      <c r="D2765">
        <v>14</v>
      </c>
      <c r="E2765" t="s">
        <v>113</v>
      </c>
      <c r="F2765">
        <v>2.2105176061367637</v>
      </c>
      <c r="G2765">
        <v>2.1017179899070473</v>
      </c>
      <c r="H2765">
        <v>9871</v>
      </c>
      <c r="I2765">
        <v>1.7786844993093622</v>
      </c>
      <c r="J2765">
        <v>1.7783478002879487</v>
      </c>
      <c r="K2765">
        <v>1267</v>
      </c>
      <c r="L2765">
        <v>0.43183311820030212</v>
      </c>
      <c r="M2765">
        <v>19.535385131835938</v>
      </c>
      <c r="N2765">
        <v>12369</v>
      </c>
      <c r="O2765">
        <v>5.4254628717899323E-2</v>
      </c>
      <c r="P2765">
        <v>0.36230039596557617</v>
      </c>
      <c r="Q2765">
        <v>0.39523401856422424</v>
      </c>
      <c r="R2765">
        <v>0.43183311820030212</v>
      </c>
      <c r="S2765">
        <v>0.4684278666973114</v>
      </c>
      <c r="T2765">
        <v>0.50136584043502808</v>
      </c>
      <c r="U2765" t="s">
        <v>102</v>
      </c>
      <c r="V2765" t="s">
        <v>84</v>
      </c>
      <c r="W2765">
        <v>103</v>
      </c>
    </row>
    <row r="2766" spans="1:23" x14ac:dyDescent="0.25">
      <c r="A2766" s="48" t="str">
        <f t="shared" si="43"/>
        <v>42180Greater Fresno Area8_15AllSingle</v>
      </c>
      <c r="B2766" t="s">
        <v>37</v>
      </c>
      <c r="C2766" s="35">
        <v>42180</v>
      </c>
      <c r="D2766">
        <v>15</v>
      </c>
      <c r="E2766" t="s">
        <v>113</v>
      </c>
      <c r="F2766">
        <v>2.5539187263402239</v>
      </c>
      <c r="G2766">
        <v>2.1289599607270482</v>
      </c>
      <c r="H2766">
        <v>9871</v>
      </c>
      <c r="I2766">
        <v>1.9997603347885755</v>
      </c>
      <c r="J2766">
        <v>1.8141375324162774</v>
      </c>
      <c r="K2766">
        <v>1267</v>
      </c>
      <c r="L2766">
        <v>0.55415838956832886</v>
      </c>
      <c r="M2766">
        <v>21.698356628417969</v>
      </c>
      <c r="N2766">
        <v>12369</v>
      </c>
      <c r="O2766">
        <v>5.528760701417923E-2</v>
      </c>
      <c r="P2766">
        <v>0.4833017885684967</v>
      </c>
      <c r="Q2766">
        <v>0.51686245203018188</v>
      </c>
      <c r="R2766">
        <v>0.55415838956832886</v>
      </c>
      <c r="S2766">
        <v>0.59144985675811768</v>
      </c>
      <c r="T2766">
        <v>0.62501496076583862</v>
      </c>
      <c r="U2766" t="s">
        <v>18</v>
      </c>
      <c r="V2766" t="s">
        <v>84</v>
      </c>
      <c r="W2766">
        <v>104</v>
      </c>
    </row>
    <row r="2767" spans="1:23" x14ac:dyDescent="0.25">
      <c r="A2767" s="48" t="str">
        <f t="shared" si="43"/>
        <v>42180Greater Fresno Area8_15SmartAC-onlySingle</v>
      </c>
      <c r="B2767" t="s">
        <v>37</v>
      </c>
      <c r="C2767" s="35">
        <v>42180</v>
      </c>
      <c r="D2767">
        <v>15</v>
      </c>
      <c r="E2767" t="s">
        <v>113</v>
      </c>
      <c r="F2767">
        <v>2.5539187263402239</v>
      </c>
      <c r="G2767">
        <v>2.1289599607270482</v>
      </c>
      <c r="H2767">
        <v>9871</v>
      </c>
      <c r="I2767">
        <v>1.9997603347885755</v>
      </c>
      <c r="J2767">
        <v>1.8141375324162774</v>
      </c>
      <c r="K2767">
        <v>1267</v>
      </c>
      <c r="L2767">
        <v>0.55415838956832886</v>
      </c>
      <c r="M2767">
        <v>21.698356628417969</v>
      </c>
      <c r="N2767">
        <v>12369</v>
      </c>
      <c r="O2767">
        <v>5.528760701417923E-2</v>
      </c>
      <c r="P2767">
        <v>0.4833017885684967</v>
      </c>
      <c r="Q2767">
        <v>0.51686245203018188</v>
      </c>
      <c r="R2767">
        <v>0.55415838956832886</v>
      </c>
      <c r="S2767">
        <v>0.59144985675811768</v>
      </c>
      <c r="T2767">
        <v>0.62501496076583862</v>
      </c>
      <c r="U2767" t="s">
        <v>102</v>
      </c>
      <c r="V2767" t="s">
        <v>84</v>
      </c>
      <c r="W2767">
        <v>104</v>
      </c>
    </row>
    <row r="2768" spans="1:23" x14ac:dyDescent="0.25">
      <c r="A2768" s="48" t="str">
        <f t="shared" si="43"/>
        <v>42180Greater Fresno Area8_16AllSingle</v>
      </c>
      <c r="B2768" t="s">
        <v>37</v>
      </c>
      <c r="C2768" s="35">
        <v>42180</v>
      </c>
      <c r="D2768">
        <v>16</v>
      </c>
      <c r="E2768" t="s">
        <v>113</v>
      </c>
      <c r="F2768">
        <v>2.8846388490843724</v>
      </c>
      <c r="G2768">
        <v>2.0922103158312897</v>
      </c>
      <c r="H2768">
        <v>9871</v>
      </c>
      <c r="I2768">
        <v>3.0291115268918771</v>
      </c>
      <c r="J2768">
        <v>2.0807463737998169</v>
      </c>
      <c r="K2768">
        <v>1267</v>
      </c>
      <c r="L2768">
        <v>-0.14447267353534698</v>
      </c>
      <c r="M2768">
        <v>-5.0083456039428711</v>
      </c>
      <c r="N2768">
        <v>12369</v>
      </c>
      <c r="O2768">
        <v>6.2133617699146271E-2</v>
      </c>
      <c r="P2768">
        <v>-0.22410312294960022</v>
      </c>
      <c r="Q2768">
        <v>-0.18638676404953003</v>
      </c>
      <c r="R2768">
        <v>-0.14447267353534698</v>
      </c>
      <c r="S2768">
        <v>-0.10256354510784149</v>
      </c>
      <c r="T2768">
        <v>-6.4842231571674347E-2</v>
      </c>
      <c r="U2768" t="s">
        <v>18</v>
      </c>
      <c r="V2768" t="s">
        <v>84</v>
      </c>
      <c r="W2768">
        <v>105</v>
      </c>
    </row>
    <row r="2769" spans="1:23" x14ac:dyDescent="0.25">
      <c r="A2769" s="48" t="str">
        <f t="shared" si="43"/>
        <v>42180Greater Fresno Area8_16SmartAC-onlySingle</v>
      </c>
      <c r="B2769" t="s">
        <v>37</v>
      </c>
      <c r="C2769" s="35">
        <v>42180</v>
      </c>
      <c r="D2769">
        <v>16</v>
      </c>
      <c r="E2769" t="s">
        <v>113</v>
      </c>
      <c r="F2769">
        <v>2.8846388490843724</v>
      </c>
      <c r="G2769">
        <v>2.0922103158312897</v>
      </c>
      <c r="H2769">
        <v>9871</v>
      </c>
      <c r="I2769">
        <v>3.0291115268918771</v>
      </c>
      <c r="J2769">
        <v>2.0807463737998169</v>
      </c>
      <c r="K2769">
        <v>1267</v>
      </c>
      <c r="L2769">
        <v>-0.14447267353534698</v>
      </c>
      <c r="M2769">
        <v>-5.0083456039428711</v>
      </c>
      <c r="N2769">
        <v>12369</v>
      </c>
      <c r="O2769">
        <v>6.2133617699146271E-2</v>
      </c>
      <c r="P2769">
        <v>-0.22410312294960022</v>
      </c>
      <c r="Q2769">
        <v>-0.18638676404953003</v>
      </c>
      <c r="R2769">
        <v>-0.14447267353534698</v>
      </c>
      <c r="S2769">
        <v>-0.10256354510784149</v>
      </c>
      <c r="T2769">
        <v>-6.4842231571674347E-2</v>
      </c>
      <c r="U2769" t="s">
        <v>102</v>
      </c>
      <c r="V2769" t="s">
        <v>84</v>
      </c>
      <c r="W2769">
        <v>105</v>
      </c>
    </row>
    <row r="2770" spans="1:23" x14ac:dyDescent="0.25">
      <c r="A2770" s="48" t="str">
        <f t="shared" si="43"/>
        <v>42180Greater Fresno Area8_17AllSingle</v>
      </c>
      <c r="B2770" t="s">
        <v>37</v>
      </c>
      <c r="C2770" s="35">
        <v>42180</v>
      </c>
      <c r="D2770">
        <v>17</v>
      </c>
      <c r="E2770" t="s">
        <v>113</v>
      </c>
      <c r="F2770">
        <v>3.1994851346820505</v>
      </c>
      <c r="G2770">
        <v>2.0189781259456545</v>
      </c>
      <c r="H2770">
        <v>9871</v>
      </c>
      <c r="I2770">
        <v>3.374930840948938</v>
      </c>
      <c r="J2770">
        <v>2.0224404954237216</v>
      </c>
      <c r="K2770">
        <v>1267</v>
      </c>
      <c r="L2770">
        <v>-0.17544570565223694</v>
      </c>
      <c r="M2770">
        <v>-5.4835605621337891</v>
      </c>
      <c r="N2770">
        <v>12369</v>
      </c>
      <c r="O2770">
        <v>6.0342870652675629E-2</v>
      </c>
      <c r="P2770">
        <v>-0.25278112292289734</v>
      </c>
      <c r="Q2770">
        <v>-0.21615180373191833</v>
      </c>
      <c r="R2770">
        <v>-0.17544570565223694</v>
      </c>
      <c r="S2770">
        <v>-0.13474443554878235</v>
      </c>
      <c r="T2770">
        <v>-9.8110280930995941E-2</v>
      </c>
      <c r="U2770" t="s">
        <v>18</v>
      </c>
      <c r="V2770" t="s">
        <v>84</v>
      </c>
      <c r="W2770">
        <v>105</v>
      </c>
    </row>
    <row r="2771" spans="1:23" x14ac:dyDescent="0.25">
      <c r="A2771" s="48" t="str">
        <f t="shared" si="43"/>
        <v>42180Greater Fresno Area8_17SmartAC-onlySingle</v>
      </c>
      <c r="B2771" t="s">
        <v>37</v>
      </c>
      <c r="C2771" s="35">
        <v>42180</v>
      </c>
      <c r="D2771">
        <v>17</v>
      </c>
      <c r="E2771" t="s">
        <v>113</v>
      </c>
      <c r="F2771">
        <v>3.1994851346820505</v>
      </c>
      <c r="G2771">
        <v>2.0189781259456545</v>
      </c>
      <c r="H2771">
        <v>9871</v>
      </c>
      <c r="I2771">
        <v>3.374930840948938</v>
      </c>
      <c r="J2771">
        <v>2.0224404954237216</v>
      </c>
      <c r="K2771">
        <v>1267</v>
      </c>
      <c r="L2771">
        <v>-0.17544570565223694</v>
      </c>
      <c r="M2771">
        <v>-5.4835605621337891</v>
      </c>
      <c r="N2771">
        <v>12369</v>
      </c>
      <c r="O2771">
        <v>6.0342870652675629E-2</v>
      </c>
      <c r="P2771">
        <v>-0.25278112292289734</v>
      </c>
      <c r="Q2771">
        <v>-0.21615180373191833</v>
      </c>
      <c r="R2771">
        <v>-0.17544570565223694</v>
      </c>
      <c r="S2771">
        <v>-0.13474443554878235</v>
      </c>
      <c r="T2771">
        <v>-9.8110280930995941E-2</v>
      </c>
      <c r="U2771" t="s">
        <v>102</v>
      </c>
      <c r="V2771" t="s">
        <v>84</v>
      </c>
      <c r="W2771">
        <v>105</v>
      </c>
    </row>
    <row r="2772" spans="1:23" x14ac:dyDescent="0.25">
      <c r="A2772" s="48" t="str">
        <f t="shared" si="43"/>
        <v>42180Greater Fresno Area8_18AllSingle</v>
      </c>
      <c r="B2772" t="s">
        <v>37</v>
      </c>
      <c r="C2772" s="35">
        <v>42180</v>
      </c>
      <c r="D2772">
        <v>18</v>
      </c>
      <c r="E2772" t="s">
        <v>113</v>
      </c>
      <c r="F2772">
        <v>3.4123045130827161</v>
      </c>
      <c r="G2772">
        <v>1.9347081139712712</v>
      </c>
      <c r="H2772">
        <v>9871</v>
      </c>
      <c r="I2772">
        <v>3.4993538161915274</v>
      </c>
      <c r="J2772">
        <v>1.938000017593738</v>
      </c>
      <c r="K2772">
        <v>1267</v>
      </c>
      <c r="L2772">
        <v>-8.7049305438995361E-2</v>
      </c>
      <c r="M2772">
        <v>-2.5510413646697998</v>
      </c>
      <c r="N2772">
        <v>12369</v>
      </c>
      <c r="O2772">
        <v>5.7823535054922104E-2</v>
      </c>
      <c r="P2772">
        <v>-0.16115595400333405</v>
      </c>
      <c r="Q2772">
        <v>-0.12605591118335724</v>
      </c>
      <c r="R2772">
        <v>-8.7049305438995361E-2</v>
      </c>
      <c r="S2772">
        <v>-4.8047330230474472E-2</v>
      </c>
      <c r="T2772">
        <v>-1.2942662462592125E-2</v>
      </c>
      <c r="U2772" t="s">
        <v>18</v>
      </c>
      <c r="V2772" t="s">
        <v>84</v>
      </c>
      <c r="W2772">
        <v>104</v>
      </c>
    </row>
    <row r="2773" spans="1:23" x14ac:dyDescent="0.25">
      <c r="A2773" s="48" t="str">
        <f t="shared" si="43"/>
        <v>42180Greater Fresno Area8_18SmartAC-onlySingle</v>
      </c>
      <c r="B2773" t="s">
        <v>37</v>
      </c>
      <c r="C2773" s="35">
        <v>42180</v>
      </c>
      <c r="D2773">
        <v>18</v>
      </c>
      <c r="E2773" t="s">
        <v>113</v>
      </c>
      <c r="F2773">
        <v>3.4123045130827161</v>
      </c>
      <c r="G2773">
        <v>1.9347081139712712</v>
      </c>
      <c r="H2773">
        <v>9871</v>
      </c>
      <c r="I2773">
        <v>3.4993538161915274</v>
      </c>
      <c r="J2773">
        <v>1.938000017593738</v>
      </c>
      <c r="K2773">
        <v>1267</v>
      </c>
      <c r="L2773">
        <v>-8.7049305438995361E-2</v>
      </c>
      <c r="M2773">
        <v>-2.5510413646697998</v>
      </c>
      <c r="N2773">
        <v>12369</v>
      </c>
      <c r="O2773">
        <v>5.7823535054922104E-2</v>
      </c>
      <c r="P2773">
        <v>-0.16115595400333405</v>
      </c>
      <c r="Q2773">
        <v>-0.12605591118335724</v>
      </c>
      <c r="R2773">
        <v>-8.7049305438995361E-2</v>
      </c>
      <c r="S2773">
        <v>-4.8047330230474472E-2</v>
      </c>
      <c r="T2773">
        <v>-1.2942662462592125E-2</v>
      </c>
      <c r="U2773" t="s">
        <v>102</v>
      </c>
      <c r="V2773" t="s">
        <v>84</v>
      </c>
      <c r="W2773">
        <v>104</v>
      </c>
    </row>
    <row r="2774" spans="1:23" x14ac:dyDescent="0.25">
      <c r="A2774" s="48" t="str">
        <f t="shared" si="43"/>
        <v>42180Greater Fresno Area8_19AllSingle</v>
      </c>
      <c r="B2774" t="s">
        <v>37</v>
      </c>
      <c r="C2774" s="35">
        <v>42180</v>
      </c>
      <c r="D2774">
        <v>19</v>
      </c>
      <c r="E2774" t="s">
        <v>113</v>
      </c>
      <c r="F2774">
        <v>3.4766626488570944</v>
      </c>
      <c r="G2774">
        <v>1.8880002967267382</v>
      </c>
      <c r="H2774">
        <v>9871</v>
      </c>
      <c r="I2774">
        <v>3.5299861679720337</v>
      </c>
      <c r="J2774">
        <v>1.8841782996086387</v>
      </c>
      <c r="K2774">
        <v>1267</v>
      </c>
      <c r="L2774">
        <v>-5.3323518484830856E-2</v>
      </c>
      <c r="M2774">
        <v>-1.533755898475647</v>
      </c>
      <c r="N2774">
        <v>12369</v>
      </c>
      <c r="O2774">
        <v>5.6241516023874283E-2</v>
      </c>
      <c r="P2774">
        <v>-0.12540264427661896</v>
      </c>
      <c r="Q2774">
        <v>-9.1262921690940857E-2</v>
      </c>
      <c r="R2774">
        <v>-5.3323518484830856E-2</v>
      </c>
      <c r="S2774">
        <v>-1.5388616360723972E-2</v>
      </c>
      <c r="T2774">
        <v>1.8755609169602394E-2</v>
      </c>
      <c r="U2774" t="s">
        <v>18</v>
      </c>
      <c r="V2774" t="s">
        <v>84</v>
      </c>
      <c r="W2774">
        <v>101</v>
      </c>
    </row>
    <row r="2775" spans="1:23" x14ac:dyDescent="0.25">
      <c r="A2775" s="48" t="str">
        <f t="shared" si="43"/>
        <v>42180Greater Fresno Area8_19SmartAC-onlySingle</v>
      </c>
      <c r="B2775" t="s">
        <v>37</v>
      </c>
      <c r="C2775" s="35">
        <v>42180</v>
      </c>
      <c r="D2775">
        <v>19</v>
      </c>
      <c r="E2775" t="s">
        <v>113</v>
      </c>
      <c r="F2775">
        <v>3.4766626488570944</v>
      </c>
      <c r="G2775">
        <v>1.8880002967267382</v>
      </c>
      <c r="H2775">
        <v>9871</v>
      </c>
      <c r="I2775">
        <v>3.5299861679720337</v>
      </c>
      <c r="J2775">
        <v>1.8841782996086387</v>
      </c>
      <c r="K2775">
        <v>1267</v>
      </c>
      <c r="L2775">
        <v>-5.3323518484830856E-2</v>
      </c>
      <c r="M2775">
        <v>-1.533755898475647</v>
      </c>
      <c r="N2775">
        <v>12369</v>
      </c>
      <c r="O2775">
        <v>5.6241516023874283E-2</v>
      </c>
      <c r="P2775">
        <v>-0.12540264427661896</v>
      </c>
      <c r="Q2775">
        <v>-9.1262921690940857E-2</v>
      </c>
      <c r="R2775">
        <v>-5.3323518484830856E-2</v>
      </c>
      <c r="S2775">
        <v>-1.5388616360723972E-2</v>
      </c>
      <c r="T2775">
        <v>1.8755609169602394E-2</v>
      </c>
      <c r="U2775" t="s">
        <v>102</v>
      </c>
      <c r="V2775" t="s">
        <v>84</v>
      </c>
      <c r="W2775">
        <v>101</v>
      </c>
    </row>
    <row r="2776" spans="1:23" x14ac:dyDescent="0.25">
      <c r="A2776" s="48" t="str">
        <f t="shared" si="43"/>
        <v>42180Greater Fresno Area8_20AllSingle</v>
      </c>
      <c r="B2776" t="s">
        <v>37</v>
      </c>
      <c r="C2776" s="35">
        <v>42180</v>
      </c>
      <c r="D2776">
        <v>20</v>
      </c>
      <c r="E2776" t="s">
        <v>113</v>
      </c>
      <c r="F2776">
        <v>3.3198036986218105</v>
      </c>
      <c r="G2776">
        <v>1.837031047929973</v>
      </c>
      <c r="H2776">
        <v>9871</v>
      </c>
      <c r="I2776">
        <v>3.3988988861577392</v>
      </c>
      <c r="J2776">
        <v>1.8265258317956159</v>
      </c>
      <c r="K2776">
        <v>1267</v>
      </c>
      <c r="L2776">
        <v>-7.9095184803009033E-2</v>
      </c>
      <c r="M2776">
        <v>-2.3825259208679199</v>
      </c>
      <c r="N2776">
        <v>12369</v>
      </c>
      <c r="O2776">
        <v>5.4543789476156235E-2</v>
      </c>
      <c r="P2776">
        <v>-0.14899849891662598</v>
      </c>
      <c r="Q2776">
        <v>-0.11588933318853378</v>
      </c>
      <c r="R2776">
        <v>-7.9095184803009033E-2</v>
      </c>
      <c r="S2776">
        <v>-4.2305398732423782E-2</v>
      </c>
      <c r="T2776">
        <v>-9.1918641701340675E-3</v>
      </c>
      <c r="U2776" t="s">
        <v>18</v>
      </c>
      <c r="V2776" t="s">
        <v>84</v>
      </c>
      <c r="W2776">
        <v>98</v>
      </c>
    </row>
    <row r="2777" spans="1:23" x14ac:dyDescent="0.25">
      <c r="A2777" s="48" t="str">
        <f t="shared" si="43"/>
        <v>42180Greater Fresno Area8_20SmartAC-onlySingle</v>
      </c>
      <c r="B2777" t="s">
        <v>37</v>
      </c>
      <c r="C2777" s="35">
        <v>42180</v>
      </c>
      <c r="D2777">
        <v>20</v>
      </c>
      <c r="E2777" t="s">
        <v>113</v>
      </c>
      <c r="F2777">
        <v>3.3198036986218105</v>
      </c>
      <c r="G2777">
        <v>1.837031047929973</v>
      </c>
      <c r="H2777">
        <v>9871</v>
      </c>
      <c r="I2777">
        <v>3.3988988861577392</v>
      </c>
      <c r="J2777">
        <v>1.8265258317956159</v>
      </c>
      <c r="K2777">
        <v>1267</v>
      </c>
      <c r="L2777">
        <v>-7.9095184803009033E-2</v>
      </c>
      <c r="M2777">
        <v>-2.3825259208679199</v>
      </c>
      <c r="N2777">
        <v>12369</v>
      </c>
      <c r="O2777">
        <v>5.4543789476156235E-2</v>
      </c>
      <c r="P2777">
        <v>-0.14899849891662598</v>
      </c>
      <c r="Q2777">
        <v>-0.11588933318853378</v>
      </c>
      <c r="R2777">
        <v>-7.9095184803009033E-2</v>
      </c>
      <c r="S2777">
        <v>-4.2305398732423782E-2</v>
      </c>
      <c r="T2777">
        <v>-9.1918641701340675E-3</v>
      </c>
      <c r="U2777" t="s">
        <v>102</v>
      </c>
      <c r="V2777" t="s">
        <v>84</v>
      </c>
      <c r="W2777">
        <v>98</v>
      </c>
    </row>
    <row r="2778" spans="1:23" x14ac:dyDescent="0.25">
      <c r="A2778" s="48" t="str">
        <f t="shared" si="43"/>
        <v>42180Greater Fresno Area8_21AllSingle</v>
      </c>
      <c r="B2778" t="s">
        <v>37</v>
      </c>
      <c r="C2778" s="35">
        <v>42180</v>
      </c>
      <c r="D2778">
        <v>21</v>
      </c>
      <c r="E2778" t="s">
        <v>113</v>
      </c>
      <c r="F2778">
        <v>3.0286872540660861</v>
      </c>
      <c r="G2778">
        <v>1.7572084492463307</v>
      </c>
      <c r="H2778">
        <v>9871</v>
      </c>
      <c r="I2778">
        <v>3.0743155008526446</v>
      </c>
      <c r="J2778">
        <v>1.7751126913799791</v>
      </c>
      <c r="K2778">
        <v>1267</v>
      </c>
      <c r="L2778">
        <v>-4.5628245919942856E-2</v>
      </c>
      <c r="M2778">
        <v>-1.5065354108810425</v>
      </c>
      <c r="N2778">
        <v>12369</v>
      </c>
      <c r="O2778">
        <v>5.2913233637809753E-2</v>
      </c>
      <c r="P2778">
        <v>-0.11344184726476669</v>
      </c>
      <c r="Q2778">
        <v>-8.1322453916072845E-2</v>
      </c>
      <c r="R2778">
        <v>-4.5628245919942856E-2</v>
      </c>
      <c r="S2778">
        <v>-9.9382698535919189E-3</v>
      </c>
      <c r="T2778">
        <v>2.2185353562235832E-2</v>
      </c>
      <c r="U2778" t="s">
        <v>18</v>
      </c>
      <c r="V2778" t="s">
        <v>84</v>
      </c>
      <c r="W2778">
        <v>96</v>
      </c>
    </row>
    <row r="2779" spans="1:23" x14ac:dyDescent="0.25">
      <c r="A2779" s="48" t="str">
        <f t="shared" si="43"/>
        <v>42180Greater Fresno Area8_21SmartAC-onlySingle</v>
      </c>
      <c r="B2779" t="s">
        <v>37</v>
      </c>
      <c r="C2779" s="35">
        <v>42180</v>
      </c>
      <c r="D2779">
        <v>21</v>
      </c>
      <c r="E2779" t="s">
        <v>113</v>
      </c>
      <c r="F2779">
        <v>3.0286872540660861</v>
      </c>
      <c r="G2779">
        <v>1.7572084492463307</v>
      </c>
      <c r="H2779">
        <v>9871</v>
      </c>
      <c r="I2779">
        <v>3.0743155008526446</v>
      </c>
      <c r="J2779">
        <v>1.7751126913799791</v>
      </c>
      <c r="K2779">
        <v>1267</v>
      </c>
      <c r="L2779">
        <v>-4.5628245919942856E-2</v>
      </c>
      <c r="M2779">
        <v>-1.5065354108810425</v>
      </c>
      <c r="N2779">
        <v>12369</v>
      </c>
      <c r="O2779">
        <v>5.2913233637809753E-2</v>
      </c>
      <c r="P2779">
        <v>-0.11344184726476669</v>
      </c>
      <c r="Q2779">
        <v>-8.1322453916072845E-2</v>
      </c>
      <c r="R2779">
        <v>-4.5628245919942856E-2</v>
      </c>
      <c r="S2779">
        <v>-9.9382698535919189E-3</v>
      </c>
      <c r="T2779">
        <v>2.2185353562235832E-2</v>
      </c>
      <c r="U2779" t="s">
        <v>102</v>
      </c>
      <c r="V2779" t="s">
        <v>84</v>
      </c>
      <c r="W2779">
        <v>96</v>
      </c>
    </row>
    <row r="2780" spans="1:23" x14ac:dyDescent="0.25">
      <c r="A2780" s="48" t="str">
        <f t="shared" si="43"/>
        <v>42180Greater Fresno Area8_22AllSingle</v>
      </c>
      <c r="B2780" t="s">
        <v>37</v>
      </c>
      <c r="C2780" s="35">
        <v>42180</v>
      </c>
      <c r="D2780">
        <v>22</v>
      </c>
      <c r="E2780" t="s">
        <v>113</v>
      </c>
      <c r="F2780">
        <v>2.7799872231637286</v>
      </c>
      <c r="G2780">
        <v>1.7097950431199136</v>
      </c>
      <c r="H2780">
        <v>9871</v>
      </c>
      <c r="I2780">
        <v>2.851959221458968</v>
      </c>
      <c r="J2780">
        <v>1.7299701447879317</v>
      </c>
      <c r="K2780">
        <v>1267</v>
      </c>
      <c r="L2780">
        <v>-7.1971997618675232E-2</v>
      </c>
      <c r="M2780">
        <v>-2.5889327526092529</v>
      </c>
      <c r="N2780">
        <v>12369</v>
      </c>
      <c r="O2780">
        <v>5.1558442413806915E-2</v>
      </c>
      <c r="P2780">
        <v>-0.13804930448532104</v>
      </c>
      <c r="Q2780">
        <v>-0.10675229132175446</v>
      </c>
      <c r="R2780">
        <v>-7.1971997618675232E-2</v>
      </c>
      <c r="S2780">
        <v>-3.7195827811956406E-2</v>
      </c>
      <c r="T2780">
        <v>-5.8946977369487286E-3</v>
      </c>
      <c r="U2780" t="s">
        <v>18</v>
      </c>
      <c r="V2780" t="s">
        <v>84</v>
      </c>
      <c r="W2780">
        <v>94</v>
      </c>
    </row>
    <row r="2781" spans="1:23" x14ac:dyDescent="0.25">
      <c r="A2781" s="48" t="str">
        <f t="shared" si="43"/>
        <v>42180Greater Fresno Area8_22SmartAC-onlySingle</v>
      </c>
      <c r="B2781" t="s">
        <v>37</v>
      </c>
      <c r="C2781" s="35">
        <v>42180</v>
      </c>
      <c r="D2781">
        <v>22</v>
      </c>
      <c r="E2781" t="s">
        <v>113</v>
      </c>
      <c r="F2781">
        <v>2.7799872231637286</v>
      </c>
      <c r="G2781">
        <v>1.7097950431199136</v>
      </c>
      <c r="H2781">
        <v>9871</v>
      </c>
      <c r="I2781">
        <v>2.851959221458968</v>
      </c>
      <c r="J2781">
        <v>1.7299701447879317</v>
      </c>
      <c r="K2781">
        <v>1267</v>
      </c>
      <c r="L2781">
        <v>-7.1971997618675232E-2</v>
      </c>
      <c r="M2781">
        <v>-2.5889327526092529</v>
      </c>
      <c r="N2781">
        <v>12369</v>
      </c>
      <c r="O2781">
        <v>5.1558442413806915E-2</v>
      </c>
      <c r="P2781">
        <v>-0.13804930448532104</v>
      </c>
      <c r="Q2781">
        <v>-0.10675229132175446</v>
      </c>
      <c r="R2781">
        <v>-7.1971997618675232E-2</v>
      </c>
      <c r="S2781">
        <v>-3.7195827811956406E-2</v>
      </c>
      <c r="T2781">
        <v>-5.8946977369487286E-3</v>
      </c>
      <c r="U2781" t="s">
        <v>102</v>
      </c>
      <c r="V2781" t="s">
        <v>84</v>
      </c>
      <c r="W2781">
        <v>94</v>
      </c>
    </row>
    <row r="2782" spans="1:23" x14ac:dyDescent="0.25">
      <c r="A2782" s="48" t="str">
        <f t="shared" si="43"/>
        <v>42180Greater Fresno Area8_23AllSingle</v>
      </c>
      <c r="B2782" t="s">
        <v>37</v>
      </c>
      <c r="C2782" s="35">
        <v>42180</v>
      </c>
      <c r="D2782">
        <v>23</v>
      </c>
      <c r="E2782" t="s">
        <v>113</v>
      </c>
      <c r="F2782">
        <v>2.3689821904159896</v>
      </c>
      <c r="G2782">
        <v>1.6622658621892594</v>
      </c>
      <c r="H2782">
        <v>9871</v>
      </c>
      <c r="I2782">
        <v>2.4086886332737092</v>
      </c>
      <c r="J2782">
        <v>1.5848374482672309</v>
      </c>
      <c r="K2782">
        <v>1267</v>
      </c>
      <c r="L2782">
        <v>-3.9706442505121231E-2</v>
      </c>
      <c r="M2782">
        <v>-1.6760971546173096</v>
      </c>
      <c r="N2782">
        <v>12369</v>
      </c>
      <c r="O2782">
        <v>4.7563966363668442E-2</v>
      </c>
      <c r="P2782">
        <v>-0.100664421916008</v>
      </c>
      <c r="Q2782">
        <v>-7.1792140603065491E-2</v>
      </c>
      <c r="R2782">
        <v>-3.9706442505121231E-2</v>
      </c>
      <c r="S2782">
        <v>-7.6245469972491264E-3</v>
      </c>
      <c r="T2782">
        <v>2.1251536905765533E-2</v>
      </c>
      <c r="U2782" t="s">
        <v>18</v>
      </c>
      <c r="V2782" t="s">
        <v>84</v>
      </c>
      <c r="W2782">
        <v>90</v>
      </c>
    </row>
    <row r="2783" spans="1:23" x14ac:dyDescent="0.25">
      <c r="A2783" s="48" t="str">
        <f t="shared" si="43"/>
        <v>42180Greater Fresno Area8_23SmartAC-onlySingle</v>
      </c>
      <c r="B2783" t="s">
        <v>37</v>
      </c>
      <c r="C2783" s="35">
        <v>42180</v>
      </c>
      <c r="D2783">
        <v>23</v>
      </c>
      <c r="E2783" t="s">
        <v>113</v>
      </c>
      <c r="F2783">
        <v>2.3689821904159896</v>
      </c>
      <c r="G2783">
        <v>1.6622658621892594</v>
      </c>
      <c r="H2783">
        <v>9871</v>
      </c>
      <c r="I2783">
        <v>2.4086886332737092</v>
      </c>
      <c r="J2783">
        <v>1.5848374482672309</v>
      </c>
      <c r="K2783">
        <v>1267</v>
      </c>
      <c r="L2783">
        <v>-3.9706442505121231E-2</v>
      </c>
      <c r="M2783">
        <v>-1.6760971546173096</v>
      </c>
      <c r="N2783">
        <v>12369</v>
      </c>
      <c r="O2783">
        <v>4.7563966363668442E-2</v>
      </c>
      <c r="P2783">
        <v>-0.100664421916008</v>
      </c>
      <c r="Q2783">
        <v>-7.1792140603065491E-2</v>
      </c>
      <c r="R2783">
        <v>-3.9706442505121231E-2</v>
      </c>
      <c r="S2783">
        <v>-7.6245469972491264E-3</v>
      </c>
      <c r="T2783">
        <v>2.1251536905765533E-2</v>
      </c>
      <c r="U2783" t="s">
        <v>102</v>
      </c>
      <c r="V2783" t="s">
        <v>84</v>
      </c>
      <c r="W2783">
        <v>90</v>
      </c>
    </row>
    <row r="2784" spans="1:23" x14ac:dyDescent="0.25">
      <c r="A2784" s="48" t="str">
        <f t="shared" si="43"/>
        <v>42180Greater Fresno Area8_24AllSingle</v>
      </c>
      <c r="B2784" t="s">
        <v>37</v>
      </c>
      <c r="C2784" s="35">
        <v>42180</v>
      </c>
      <c r="D2784">
        <v>24</v>
      </c>
      <c r="E2784" t="s">
        <v>113</v>
      </c>
      <c r="F2784">
        <v>1.9011204991382706</v>
      </c>
      <c r="G2784">
        <v>1.4693779260823363</v>
      </c>
      <c r="H2784">
        <v>9871</v>
      </c>
      <c r="I2784">
        <v>1.9467012704550535</v>
      </c>
      <c r="J2784">
        <v>1.449344153765928</v>
      </c>
      <c r="K2784">
        <v>1267</v>
      </c>
      <c r="L2784">
        <v>-4.5580770820379257E-2</v>
      </c>
      <c r="M2784">
        <v>-2.3975739479064941</v>
      </c>
      <c r="N2784">
        <v>12369</v>
      </c>
      <c r="O2784">
        <v>4.33204285800457E-2</v>
      </c>
      <c r="P2784">
        <v>-0.10110022872686386</v>
      </c>
      <c r="Q2784">
        <v>-7.4803866446018219E-2</v>
      </c>
      <c r="R2784">
        <v>-4.5580770820379257E-2</v>
      </c>
      <c r="S2784">
        <v>-1.6361141577363014E-2</v>
      </c>
      <c r="T2784">
        <v>9.9386908113956451E-3</v>
      </c>
      <c r="U2784" t="s">
        <v>18</v>
      </c>
      <c r="V2784" t="s">
        <v>84</v>
      </c>
      <c r="W2784">
        <v>88</v>
      </c>
    </row>
    <row r="2785" spans="1:23" x14ac:dyDescent="0.25">
      <c r="A2785" s="48" t="str">
        <f t="shared" si="43"/>
        <v>42180Greater Fresno Area8_24SmartAC-onlySingle</v>
      </c>
      <c r="B2785" t="s">
        <v>37</v>
      </c>
      <c r="C2785" s="35">
        <v>42180</v>
      </c>
      <c r="D2785">
        <v>24</v>
      </c>
      <c r="E2785" t="s">
        <v>113</v>
      </c>
      <c r="F2785">
        <v>1.9011204991382706</v>
      </c>
      <c r="G2785">
        <v>1.4693779260823363</v>
      </c>
      <c r="H2785">
        <v>9871</v>
      </c>
      <c r="I2785">
        <v>1.9467012704550535</v>
      </c>
      <c r="J2785">
        <v>1.449344153765928</v>
      </c>
      <c r="K2785">
        <v>1267</v>
      </c>
      <c r="L2785">
        <v>-4.5580770820379257E-2</v>
      </c>
      <c r="M2785">
        <v>-2.3975739479064941</v>
      </c>
      <c r="N2785">
        <v>12369</v>
      </c>
      <c r="O2785">
        <v>4.33204285800457E-2</v>
      </c>
      <c r="P2785">
        <v>-0.10110022872686386</v>
      </c>
      <c r="Q2785">
        <v>-7.4803866446018219E-2</v>
      </c>
      <c r="R2785">
        <v>-4.5580770820379257E-2</v>
      </c>
      <c r="S2785">
        <v>-1.6361141577363014E-2</v>
      </c>
      <c r="T2785">
        <v>9.9386908113956451E-3</v>
      </c>
      <c r="U2785" t="s">
        <v>102</v>
      </c>
      <c r="V2785" t="s">
        <v>84</v>
      </c>
      <c r="W2785">
        <v>88</v>
      </c>
    </row>
    <row r="2786" spans="1:23" x14ac:dyDescent="0.25">
      <c r="A2786" s="48" t="str">
        <f t="shared" si="43"/>
        <v>42233Greater Fresno Area8_1AllSingle</v>
      </c>
      <c r="B2786" t="s">
        <v>37</v>
      </c>
      <c r="C2786" s="35">
        <v>42233</v>
      </c>
      <c r="D2786">
        <v>1</v>
      </c>
      <c r="E2786" t="s">
        <v>113</v>
      </c>
      <c r="F2786">
        <v>1.3739548667331969</v>
      </c>
      <c r="G2786">
        <v>1.1213463696102712</v>
      </c>
      <c r="H2786">
        <v>4981</v>
      </c>
      <c r="I2786">
        <v>1.3455280885885867</v>
      </c>
      <c r="J2786">
        <v>1.0952586000613178</v>
      </c>
      <c r="K2786">
        <v>1279</v>
      </c>
      <c r="L2786">
        <v>2.8426777571439743E-2</v>
      </c>
      <c r="M2786">
        <v>2.0689747333526611</v>
      </c>
      <c r="N2786">
        <v>12488</v>
      </c>
      <c r="O2786">
        <v>3.4501541405916214E-2</v>
      </c>
      <c r="P2786">
        <v>-1.5790397301316261E-2</v>
      </c>
      <c r="Q2786">
        <v>5.1527279429137707E-3</v>
      </c>
      <c r="R2786">
        <v>2.8426777571439743E-2</v>
      </c>
      <c r="S2786">
        <v>5.1698066294193268E-2</v>
      </c>
      <c r="T2786">
        <v>7.2643950581550598E-2</v>
      </c>
      <c r="U2786" t="s">
        <v>18</v>
      </c>
      <c r="V2786" t="s">
        <v>84</v>
      </c>
      <c r="W2786">
        <v>83</v>
      </c>
    </row>
    <row r="2787" spans="1:23" x14ac:dyDescent="0.25">
      <c r="A2787" s="48" t="str">
        <f t="shared" si="43"/>
        <v>42233Greater Fresno Area8_1SmartAC-onlySingle</v>
      </c>
      <c r="B2787" t="s">
        <v>37</v>
      </c>
      <c r="C2787" s="35">
        <v>42233</v>
      </c>
      <c r="D2787">
        <v>1</v>
      </c>
      <c r="E2787" t="s">
        <v>113</v>
      </c>
      <c r="F2787">
        <v>1.3739548667331969</v>
      </c>
      <c r="G2787">
        <v>1.1213463696102712</v>
      </c>
      <c r="H2787">
        <v>4981</v>
      </c>
      <c r="I2787">
        <v>1.3455280885885867</v>
      </c>
      <c r="J2787">
        <v>1.0952586000613178</v>
      </c>
      <c r="K2787">
        <v>1279</v>
      </c>
      <c r="L2787">
        <v>2.8426777571439743E-2</v>
      </c>
      <c r="M2787">
        <v>2.0689747333526611</v>
      </c>
      <c r="N2787">
        <v>12488</v>
      </c>
      <c r="O2787">
        <v>3.4501541405916214E-2</v>
      </c>
      <c r="P2787">
        <v>-1.5790397301316261E-2</v>
      </c>
      <c r="Q2787">
        <v>5.1527279429137707E-3</v>
      </c>
      <c r="R2787">
        <v>2.8426777571439743E-2</v>
      </c>
      <c r="S2787">
        <v>5.1698066294193268E-2</v>
      </c>
      <c r="T2787">
        <v>7.2643950581550598E-2</v>
      </c>
      <c r="U2787" t="s">
        <v>102</v>
      </c>
      <c r="V2787" t="s">
        <v>84</v>
      </c>
      <c r="W2787">
        <v>83</v>
      </c>
    </row>
    <row r="2788" spans="1:23" x14ac:dyDescent="0.25">
      <c r="A2788" s="48" t="str">
        <f t="shared" si="43"/>
        <v>42233Greater Fresno Area8_2AllSingle</v>
      </c>
      <c r="B2788" t="s">
        <v>37</v>
      </c>
      <c r="C2788" s="35">
        <v>42233</v>
      </c>
      <c r="D2788">
        <v>2</v>
      </c>
      <c r="E2788" t="s">
        <v>113</v>
      </c>
      <c r="F2788">
        <v>1.1525793618721827</v>
      </c>
      <c r="G2788">
        <v>0.98136509271201566</v>
      </c>
      <c r="H2788">
        <v>4981</v>
      </c>
      <c r="I2788">
        <v>1.129696538476002</v>
      </c>
      <c r="J2788">
        <v>0.9259717925321389</v>
      </c>
      <c r="K2788">
        <v>1279</v>
      </c>
      <c r="L2788">
        <v>2.2882822901010513E-2</v>
      </c>
      <c r="M2788">
        <v>1.9853577613830566</v>
      </c>
      <c r="N2788">
        <v>12488</v>
      </c>
      <c r="O2788">
        <v>2.9389390721917152E-2</v>
      </c>
      <c r="P2788">
        <v>-1.4782620593905449E-2</v>
      </c>
      <c r="Q2788">
        <v>3.0573278199881315E-3</v>
      </c>
      <c r="R2788">
        <v>2.2882822901010513E-2</v>
      </c>
      <c r="S2788">
        <v>4.2705968022346497E-2</v>
      </c>
      <c r="T2788">
        <v>6.0548264533281326E-2</v>
      </c>
      <c r="U2788" t="s">
        <v>18</v>
      </c>
      <c r="V2788" t="s">
        <v>84</v>
      </c>
      <c r="W2788">
        <v>82</v>
      </c>
    </row>
    <row r="2789" spans="1:23" x14ac:dyDescent="0.25">
      <c r="A2789" s="48" t="str">
        <f t="shared" si="43"/>
        <v>42233Greater Fresno Area8_2SmartAC-onlySingle</v>
      </c>
      <c r="B2789" t="s">
        <v>37</v>
      </c>
      <c r="C2789" s="35">
        <v>42233</v>
      </c>
      <c r="D2789">
        <v>2</v>
      </c>
      <c r="E2789" t="s">
        <v>113</v>
      </c>
      <c r="F2789">
        <v>1.1525793618721827</v>
      </c>
      <c r="G2789">
        <v>0.98136509271201566</v>
      </c>
      <c r="H2789">
        <v>4981</v>
      </c>
      <c r="I2789">
        <v>1.129696538476002</v>
      </c>
      <c r="J2789">
        <v>0.9259717925321389</v>
      </c>
      <c r="K2789">
        <v>1279</v>
      </c>
      <c r="L2789">
        <v>2.2882822901010513E-2</v>
      </c>
      <c r="M2789">
        <v>1.9853577613830566</v>
      </c>
      <c r="N2789">
        <v>12488</v>
      </c>
      <c r="O2789">
        <v>2.9389390721917152E-2</v>
      </c>
      <c r="P2789">
        <v>-1.4782620593905449E-2</v>
      </c>
      <c r="Q2789">
        <v>3.0573278199881315E-3</v>
      </c>
      <c r="R2789">
        <v>2.2882822901010513E-2</v>
      </c>
      <c r="S2789">
        <v>4.2705968022346497E-2</v>
      </c>
      <c r="T2789">
        <v>6.0548264533281326E-2</v>
      </c>
      <c r="U2789" t="s">
        <v>102</v>
      </c>
      <c r="V2789" t="s">
        <v>84</v>
      </c>
      <c r="W2789">
        <v>82</v>
      </c>
    </row>
    <row r="2790" spans="1:23" x14ac:dyDescent="0.25">
      <c r="A2790" s="48" t="str">
        <f t="shared" si="43"/>
        <v>42233Greater Fresno Area8_3AllSingle</v>
      </c>
      <c r="B2790" t="s">
        <v>37</v>
      </c>
      <c r="C2790" s="35">
        <v>42233</v>
      </c>
      <c r="D2790">
        <v>3</v>
      </c>
      <c r="E2790" t="s">
        <v>113</v>
      </c>
      <c r="F2790">
        <v>1.0065897011266278</v>
      </c>
      <c r="G2790">
        <v>0.86947764843748432</v>
      </c>
      <c r="H2790">
        <v>4981</v>
      </c>
      <c r="I2790">
        <v>0.9945821398877992</v>
      </c>
      <c r="J2790">
        <v>0.84205871538603028</v>
      </c>
      <c r="K2790">
        <v>1279</v>
      </c>
      <c r="L2790">
        <v>1.2007561512291431E-2</v>
      </c>
      <c r="M2790">
        <v>1.1928952932357788</v>
      </c>
      <c r="N2790">
        <v>12488</v>
      </c>
      <c r="O2790">
        <v>2.657373808324337E-2</v>
      </c>
      <c r="P2790">
        <v>-2.2049341350793839E-2</v>
      </c>
      <c r="Q2790">
        <v>-5.9185507707297802E-3</v>
      </c>
      <c r="R2790">
        <v>1.2007561512291431E-2</v>
      </c>
      <c r="S2790">
        <v>2.9931547120213509E-2</v>
      </c>
      <c r="T2790">
        <v>4.6064462512731552E-2</v>
      </c>
      <c r="U2790" t="s">
        <v>18</v>
      </c>
      <c r="V2790" t="s">
        <v>84</v>
      </c>
      <c r="W2790">
        <v>80</v>
      </c>
    </row>
    <row r="2791" spans="1:23" x14ac:dyDescent="0.25">
      <c r="A2791" s="48" t="str">
        <f t="shared" si="43"/>
        <v>42233Greater Fresno Area8_3SmartAC-onlySingle</v>
      </c>
      <c r="B2791" t="s">
        <v>37</v>
      </c>
      <c r="C2791" s="35">
        <v>42233</v>
      </c>
      <c r="D2791">
        <v>3</v>
      </c>
      <c r="E2791" t="s">
        <v>113</v>
      </c>
      <c r="F2791">
        <v>1.0065897011266278</v>
      </c>
      <c r="G2791">
        <v>0.86947764843748432</v>
      </c>
      <c r="H2791">
        <v>4981</v>
      </c>
      <c r="I2791">
        <v>0.9945821398877992</v>
      </c>
      <c r="J2791">
        <v>0.84205871538603028</v>
      </c>
      <c r="K2791">
        <v>1279</v>
      </c>
      <c r="L2791">
        <v>1.2007561512291431E-2</v>
      </c>
      <c r="M2791">
        <v>1.1928952932357788</v>
      </c>
      <c r="N2791">
        <v>12488</v>
      </c>
      <c r="O2791">
        <v>2.657373808324337E-2</v>
      </c>
      <c r="P2791">
        <v>-2.2049341350793839E-2</v>
      </c>
      <c r="Q2791">
        <v>-5.9185507707297802E-3</v>
      </c>
      <c r="R2791">
        <v>1.2007561512291431E-2</v>
      </c>
      <c r="S2791">
        <v>2.9931547120213509E-2</v>
      </c>
      <c r="T2791">
        <v>4.6064462512731552E-2</v>
      </c>
      <c r="U2791" t="s">
        <v>102</v>
      </c>
      <c r="V2791" t="s">
        <v>84</v>
      </c>
      <c r="W2791">
        <v>80</v>
      </c>
    </row>
    <row r="2792" spans="1:23" x14ac:dyDescent="0.25">
      <c r="A2792" s="48" t="str">
        <f t="shared" si="43"/>
        <v>42233Greater Fresno Area8_4AllSingle</v>
      </c>
      <c r="B2792" t="s">
        <v>37</v>
      </c>
      <c r="C2792" s="35">
        <v>42233</v>
      </c>
      <c r="D2792">
        <v>4</v>
      </c>
      <c r="E2792" t="s">
        <v>113</v>
      </c>
      <c r="F2792">
        <v>0.89978158320716572</v>
      </c>
      <c r="G2792">
        <v>0.79961480731120826</v>
      </c>
      <c r="H2792">
        <v>4981</v>
      </c>
      <c r="I2792">
        <v>0.90957238413390795</v>
      </c>
      <c r="J2792">
        <v>0.77050019722805785</v>
      </c>
      <c r="K2792">
        <v>1279</v>
      </c>
      <c r="L2792">
        <v>-9.7908005118370056E-3</v>
      </c>
      <c r="M2792">
        <v>-1.0881308317184448</v>
      </c>
      <c r="N2792">
        <v>12488</v>
      </c>
      <c r="O2792">
        <v>2.4341985583305359E-2</v>
      </c>
      <c r="P2792">
        <v>-4.0987487882375717E-2</v>
      </c>
      <c r="Q2792">
        <v>-2.6211416348814964E-2</v>
      </c>
      <c r="R2792">
        <v>-9.7908005118370056E-3</v>
      </c>
      <c r="S2792">
        <v>6.6278688609600067E-3</v>
      </c>
      <c r="T2792">
        <v>2.1405888721346855E-2</v>
      </c>
      <c r="U2792" t="s">
        <v>18</v>
      </c>
      <c r="V2792" t="s">
        <v>84</v>
      </c>
      <c r="W2792">
        <v>79</v>
      </c>
    </row>
    <row r="2793" spans="1:23" x14ac:dyDescent="0.25">
      <c r="A2793" s="48" t="str">
        <f t="shared" si="43"/>
        <v>42233Greater Fresno Area8_4SmartAC-onlySingle</v>
      </c>
      <c r="B2793" t="s">
        <v>37</v>
      </c>
      <c r="C2793" s="35">
        <v>42233</v>
      </c>
      <c r="D2793">
        <v>4</v>
      </c>
      <c r="E2793" t="s">
        <v>113</v>
      </c>
      <c r="F2793">
        <v>0.89978158320716572</v>
      </c>
      <c r="G2793">
        <v>0.79961480731120826</v>
      </c>
      <c r="H2793">
        <v>4981</v>
      </c>
      <c r="I2793">
        <v>0.90957238413390795</v>
      </c>
      <c r="J2793">
        <v>0.77050019722805785</v>
      </c>
      <c r="K2793">
        <v>1279</v>
      </c>
      <c r="L2793">
        <v>-9.7908005118370056E-3</v>
      </c>
      <c r="M2793">
        <v>-1.0881308317184448</v>
      </c>
      <c r="N2793">
        <v>12488</v>
      </c>
      <c r="O2793">
        <v>2.4341985583305359E-2</v>
      </c>
      <c r="P2793">
        <v>-4.0987487882375717E-2</v>
      </c>
      <c r="Q2793">
        <v>-2.6211416348814964E-2</v>
      </c>
      <c r="R2793">
        <v>-9.7908005118370056E-3</v>
      </c>
      <c r="S2793">
        <v>6.6278688609600067E-3</v>
      </c>
      <c r="T2793">
        <v>2.1405888721346855E-2</v>
      </c>
      <c r="U2793" t="s">
        <v>102</v>
      </c>
      <c r="V2793" t="s">
        <v>84</v>
      </c>
      <c r="W2793">
        <v>79</v>
      </c>
    </row>
    <row r="2794" spans="1:23" x14ac:dyDescent="0.25">
      <c r="A2794" s="48" t="str">
        <f t="shared" si="43"/>
        <v>42233Greater Fresno Area8_5AllSingle</v>
      </c>
      <c r="B2794" t="s">
        <v>37</v>
      </c>
      <c r="C2794" s="35">
        <v>42233</v>
      </c>
      <c r="D2794">
        <v>5</v>
      </c>
      <c r="E2794" t="s">
        <v>113</v>
      </c>
      <c r="F2794">
        <v>0.86152182937830302</v>
      </c>
      <c r="G2794">
        <v>0.77572321626185159</v>
      </c>
      <c r="H2794">
        <v>4981</v>
      </c>
      <c r="I2794">
        <v>0.86877340622338295</v>
      </c>
      <c r="J2794">
        <v>0.72400988866161464</v>
      </c>
      <c r="K2794">
        <v>1279</v>
      </c>
      <c r="L2794">
        <v>-7.2515769861638546E-3</v>
      </c>
      <c r="M2794">
        <v>-0.84171712398529053</v>
      </c>
      <c r="N2794">
        <v>12488</v>
      </c>
      <c r="O2794">
        <v>2.3035891354084015E-2</v>
      </c>
      <c r="P2794">
        <v>-3.6774374544620514E-2</v>
      </c>
      <c r="Q2794">
        <v>-2.2791128605604172E-2</v>
      </c>
      <c r="R2794">
        <v>-7.2515769861638546E-3</v>
      </c>
      <c r="S2794">
        <v>8.2861315459012985E-3</v>
      </c>
      <c r="T2794">
        <v>2.2271221503615379E-2</v>
      </c>
      <c r="U2794" t="s">
        <v>18</v>
      </c>
      <c r="V2794" t="s">
        <v>84</v>
      </c>
      <c r="W2794">
        <v>76</v>
      </c>
    </row>
    <row r="2795" spans="1:23" x14ac:dyDescent="0.25">
      <c r="A2795" s="48" t="str">
        <f t="shared" si="43"/>
        <v>42233Greater Fresno Area8_5SmartAC-onlySingle</v>
      </c>
      <c r="B2795" t="s">
        <v>37</v>
      </c>
      <c r="C2795" s="35">
        <v>42233</v>
      </c>
      <c r="D2795">
        <v>5</v>
      </c>
      <c r="E2795" t="s">
        <v>113</v>
      </c>
      <c r="F2795">
        <v>0.86152182937830302</v>
      </c>
      <c r="G2795">
        <v>0.77572321626185159</v>
      </c>
      <c r="H2795">
        <v>4981</v>
      </c>
      <c r="I2795">
        <v>0.86877340622338295</v>
      </c>
      <c r="J2795">
        <v>0.72400988866161464</v>
      </c>
      <c r="K2795">
        <v>1279</v>
      </c>
      <c r="L2795">
        <v>-7.2515769861638546E-3</v>
      </c>
      <c r="M2795">
        <v>-0.84171712398529053</v>
      </c>
      <c r="N2795">
        <v>12488</v>
      </c>
      <c r="O2795">
        <v>2.3035891354084015E-2</v>
      </c>
      <c r="P2795">
        <v>-3.6774374544620514E-2</v>
      </c>
      <c r="Q2795">
        <v>-2.2791128605604172E-2</v>
      </c>
      <c r="R2795">
        <v>-7.2515769861638546E-3</v>
      </c>
      <c r="S2795">
        <v>8.2861315459012985E-3</v>
      </c>
      <c r="T2795">
        <v>2.2271221503615379E-2</v>
      </c>
      <c r="U2795" t="s">
        <v>102</v>
      </c>
      <c r="V2795" t="s">
        <v>84</v>
      </c>
      <c r="W2795">
        <v>76</v>
      </c>
    </row>
    <row r="2796" spans="1:23" x14ac:dyDescent="0.25">
      <c r="A2796" s="48" t="str">
        <f t="shared" si="43"/>
        <v>42233Greater Fresno Area8_6AllSingle</v>
      </c>
      <c r="B2796" t="s">
        <v>37</v>
      </c>
      <c r="C2796" s="35">
        <v>42233</v>
      </c>
      <c r="D2796">
        <v>6</v>
      </c>
      <c r="E2796" t="s">
        <v>113</v>
      </c>
      <c r="F2796">
        <v>0.85527219280758837</v>
      </c>
      <c r="G2796">
        <v>0.77369052264232641</v>
      </c>
      <c r="H2796">
        <v>4981</v>
      </c>
      <c r="I2796">
        <v>0.88079551579186866</v>
      </c>
      <c r="J2796">
        <v>0.76288139488769113</v>
      </c>
      <c r="K2796">
        <v>1279</v>
      </c>
      <c r="L2796">
        <v>-2.5523323565721512E-2</v>
      </c>
      <c r="M2796">
        <v>-2.9842338562011719</v>
      </c>
      <c r="N2796">
        <v>12488</v>
      </c>
      <c r="O2796">
        <v>2.3983530700206757E-2</v>
      </c>
      <c r="P2796">
        <v>-5.6260615587234497E-2</v>
      </c>
      <c r="Q2796">
        <v>-4.1702132672071457E-2</v>
      </c>
      <c r="R2796">
        <v>-2.5523323565721512E-2</v>
      </c>
      <c r="S2796">
        <v>-9.3464320525527E-3</v>
      </c>
      <c r="T2796">
        <v>5.213969387114048E-3</v>
      </c>
      <c r="U2796" t="s">
        <v>18</v>
      </c>
      <c r="V2796" t="s">
        <v>84</v>
      </c>
      <c r="W2796">
        <v>76</v>
      </c>
    </row>
    <row r="2797" spans="1:23" x14ac:dyDescent="0.25">
      <c r="A2797" s="48" t="str">
        <f t="shared" si="43"/>
        <v>42233Greater Fresno Area8_6SmartAC-onlySingle</v>
      </c>
      <c r="B2797" t="s">
        <v>37</v>
      </c>
      <c r="C2797" s="35">
        <v>42233</v>
      </c>
      <c r="D2797">
        <v>6</v>
      </c>
      <c r="E2797" t="s">
        <v>113</v>
      </c>
      <c r="F2797">
        <v>0.85527219280758837</v>
      </c>
      <c r="G2797">
        <v>0.77369052264232641</v>
      </c>
      <c r="H2797">
        <v>4981</v>
      </c>
      <c r="I2797">
        <v>0.88079551579186866</v>
      </c>
      <c r="J2797">
        <v>0.76288139488769113</v>
      </c>
      <c r="K2797">
        <v>1279</v>
      </c>
      <c r="L2797">
        <v>-2.5523323565721512E-2</v>
      </c>
      <c r="M2797">
        <v>-2.9842338562011719</v>
      </c>
      <c r="N2797">
        <v>12488</v>
      </c>
      <c r="O2797">
        <v>2.3983530700206757E-2</v>
      </c>
      <c r="P2797">
        <v>-5.6260615587234497E-2</v>
      </c>
      <c r="Q2797">
        <v>-4.1702132672071457E-2</v>
      </c>
      <c r="R2797">
        <v>-2.5523323565721512E-2</v>
      </c>
      <c r="S2797">
        <v>-9.3464320525527E-3</v>
      </c>
      <c r="T2797">
        <v>5.213969387114048E-3</v>
      </c>
      <c r="U2797" t="s">
        <v>102</v>
      </c>
      <c r="V2797" t="s">
        <v>84</v>
      </c>
      <c r="W2797">
        <v>76</v>
      </c>
    </row>
    <row r="2798" spans="1:23" x14ac:dyDescent="0.25">
      <c r="A2798" s="48" t="str">
        <f t="shared" si="43"/>
        <v>42233Greater Fresno Area8_7AllSingle</v>
      </c>
      <c r="B2798" t="s">
        <v>37</v>
      </c>
      <c r="C2798" s="35">
        <v>42233</v>
      </c>
      <c r="D2798">
        <v>7</v>
      </c>
      <c r="E2798" t="s">
        <v>113</v>
      </c>
      <c r="F2798">
        <v>0.9024817245360478</v>
      </c>
      <c r="G2798">
        <v>0.81474036902969738</v>
      </c>
      <c r="H2798">
        <v>4981</v>
      </c>
      <c r="I2798">
        <v>0.91624586927419915</v>
      </c>
      <c r="J2798">
        <v>0.83025861024249303</v>
      </c>
      <c r="K2798">
        <v>1279</v>
      </c>
      <c r="L2798">
        <v>-1.3764144852757454E-2</v>
      </c>
      <c r="M2798">
        <v>-1.5251438617706299</v>
      </c>
      <c r="N2798">
        <v>12488</v>
      </c>
      <c r="O2798">
        <v>2.5927329435944557E-2</v>
      </c>
      <c r="P2798">
        <v>-4.6992611140012741E-2</v>
      </c>
      <c r="Q2798">
        <v>-3.1254202127456665E-2</v>
      </c>
      <c r="R2798">
        <v>-1.3764144852757454E-2</v>
      </c>
      <c r="S2798">
        <v>3.7238388322293758E-3</v>
      </c>
      <c r="T2798">
        <v>1.9464321434497833E-2</v>
      </c>
      <c r="U2798" t="s">
        <v>18</v>
      </c>
      <c r="V2798" t="s">
        <v>84</v>
      </c>
      <c r="W2798">
        <v>78</v>
      </c>
    </row>
    <row r="2799" spans="1:23" x14ac:dyDescent="0.25">
      <c r="A2799" s="48" t="str">
        <f t="shared" si="43"/>
        <v>42233Greater Fresno Area8_7SmartAC-onlySingle</v>
      </c>
      <c r="B2799" t="s">
        <v>37</v>
      </c>
      <c r="C2799" s="35">
        <v>42233</v>
      </c>
      <c r="D2799">
        <v>7</v>
      </c>
      <c r="E2799" t="s">
        <v>113</v>
      </c>
      <c r="F2799">
        <v>0.9024817245360478</v>
      </c>
      <c r="G2799">
        <v>0.81474036902969738</v>
      </c>
      <c r="H2799">
        <v>4981</v>
      </c>
      <c r="I2799">
        <v>0.91624586927419915</v>
      </c>
      <c r="J2799">
        <v>0.83025861024249303</v>
      </c>
      <c r="K2799">
        <v>1279</v>
      </c>
      <c r="L2799">
        <v>-1.3764144852757454E-2</v>
      </c>
      <c r="M2799">
        <v>-1.5251438617706299</v>
      </c>
      <c r="N2799">
        <v>12488</v>
      </c>
      <c r="O2799">
        <v>2.5927329435944557E-2</v>
      </c>
      <c r="P2799">
        <v>-4.6992611140012741E-2</v>
      </c>
      <c r="Q2799">
        <v>-3.1254202127456665E-2</v>
      </c>
      <c r="R2799">
        <v>-1.3764144852757454E-2</v>
      </c>
      <c r="S2799">
        <v>3.7238388322293758E-3</v>
      </c>
      <c r="T2799">
        <v>1.9464321434497833E-2</v>
      </c>
      <c r="U2799" t="s">
        <v>102</v>
      </c>
      <c r="V2799" t="s">
        <v>84</v>
      </c>
      <c r="W2799">
        <v>78</v>
      </c>
    </row>
    <row r="2800" spans="1:23" x14ac:dyDescent="0.25">
      <c r="A2800" s="48" t="str">
        <f t="shared" si="43"/>
        <v>42233Greater Fresno Area8_8AllSingle</v>
      </c>
      <c r="B2800" t="s">
        <v>37</v>
      </c>
      <c r="C2800" s="35">
        <v>42233</v>
      </c>
      <c r="D2800">
        <v>8</v>
      </c>
      <c r="E2800" t="s">
        <v>113</v>
      </c>
      <c r="F2800">
        <v>0.88536478202604296</v>
      </c>
      <c r="G2800">
        <v>0.84584552387494949</v>
      </c>
      <c r="H2800">
        <v>4981</v>
      </c>
      <c r="I2800">
        <v>0.90519968510657389</v>
      </c>
      <c r="J2800">
        <v>0.83027870841111617</v>
      </c>
      <c r="K2800">
        <v>1279</v>
      </c>
      <c r="L2800">
        <v>-1.9834904000163078E-2</v>
      </c>
      <c r="M2800">
        <v>-2.2403085231781006</v>
      </c>
      <c r="N2800">
        <v>12488</v>
      </c>
      <c r="O2800">
        <v>2.612704411149025E-2</v>
      </c>
      <c r="P2800">
        <v>-5.3319323807954788E-2</v>
      </c>
      <c r="Q2800">
        <v>-3.7459686398506165E-2</v>
      </c>
      <c r="R2800">
        <v>-1.9834904000163078E-2</v>
      </c>
      <c r="S2800">
        <v>-2.2122126538306475E-3</v>
      </c>
      <c r="T2800">
        <v>1.3649515807628632E-2</v>
      </c>
      <c r="U2800" t="s">
        <v>18</v>
      </c>
      <c r="V2800" t="s">
        <v>84</v>
      </c>
      <c r="W2800">
        <v>81</v>
      </c>
    </row>
    <row r="2801" spans="1:23" x14ac:dyDescent="0.25">
      <c r="A2801" s="48" t="str">
        <f t="shared" si="43"/>
        <v>42233Greater Fresno Area8_8SmartAC-onlySingle</v>
      </c>
      <c r="B2801" t="s">
        <v>37</v>
      </c>
      <c r="C2801" s="35">
        <v>42233</v>
      </c>
      <c r="D2801">
        <v>8</v>
      </c>
      <c r="E2801" t="s">
        <v>113</v>
      </c>
      <c r="F2801">
        <v>0.88536478202604296</v>
      </c>
      <c r="G2801">
        <v>0.84584552387494949</v>
      </c>
      <c r="H2801">
        <v>4981</v>
      </c>
      <c r="I2801">
        <v>0.90519968510657389</v>
      </c>
      <c r="J2801">
        <v>0.83027870841111617</v>
      </c>
      <c r="K2801">
        <v>1279</v>
      </c>
      <c r="L2801">
        <v>-1.9834904000163078E-2</v>
      </c>
      <c r="M2801">
        <v>-2.2403085231781006</v>
      </c>
      <c r="N2801">
        <v>12488</v>
      </c>
      <c r="O2801">
        <v>2.612704411149025E-2</v>
      </c>
      <c r="P2801">
        <v>-5.3319323807954788E-2</v>
      </c>
      <c r="Q2801">
        <v>-3.7459686398506165E-2</v>
      </c>
      <c r="R2801">
        <v>-1.9834904000163078E-2</v>
      </c>
      <c r="S2801">
        <v>-2.2122126538306475E-3</v>
      </c>
      <c r="T2801">
        <v>1.3649515807628632E-2</v>
      </c>
      <c r="U2801" t="s">
        <v>102</v>
      </c>
      <c r="V2801" t="s">
        <v>84</v>
      </c>
      <c r="W2801">
        <v>81</v>
      </c>
    </row>
    <row r="2802" spans="1:23" x14ac:dyDescent="0.25">
      <c r="A2802" s="48" t="str">
        <f t="shared" si="43"/>
        <v>42233Greater Fresno Area8_9AllSingle</v>
      </c>
      <c r="B2802" t="s">
        <v>37</v>
      </c>
      <c r="C2802" s="35">
        <v>42233</v>
      </c>
      <c r="D2802">
        <v>9</v>
      </c>
      <c r="E2802" t="s">
        <v>113</v>
      </c>
      <c r="F2802">
        <v>0.87339123586206358</v>
      </c>
      <c r="G2802">
        <v>0.96639258435760744</v>
      </c>
      <c r="H2802">
        <v>4981</v>
      </c>
      <c r="I2802">
        <v>0.86816538167696922</v>
      </c>
      <c r="J2802">
        <v>0.96199154561014821</v>
      </c>
      <c r="K2802">
        <v>1279</v>
      </c>
      <c r="L2802">
        <v>5.2258539944887161E-3</v>
      </c>
      <c r="M2802">
        <v>0.59834057092666626</v>
      </c>
      <c r="N2802">
        <v>12488</v>
      </c>
      <c r="O2802">
        <v>3.0183622613549232E-2</v>
      </c>
      <c r="P2802">
        <v>-3.3457476645708084E-2</v>
      </c>
      <c r="Q2802">
        <v>-1.5135413967072964E-2</v>
      </c>
      <c r="R2802">
        <v>5.2258539944887161E-3</v>
      </c>
      <c r="S2802">
        <v>2.5584707036614418E-2</v>
      </c>
      <c r="T2802">
        <v>4.3909184634685516E-2</v>
      </c>
      <c r="U2802" t="s">
        <v>18</v>
      </c>
      <c r="V2802" t="s">
        <v>84</v>
      </c>
      <c r="W2802">
        <v>86</v>
      </c>
    </row>
    <row r="2803" spans="1:23" x14ac:dyDescent="0.25">
      <c r="A2803" s="48" t="str">
        <f t="shared" si="43"/>
        <v>42233Greater Fresno Area8_9SmartAC-onlySingle</v>
      </c>
      <c r="B2803" t="s">
        <v>37</v>
      </c>
      <c r="C2803" s="35">
        <v>42233</v>
      </c>
      <c r="D2803">
        <v>9</v>
      </c>
      <c r="E2803" t="s">
        <v>113</v>
      </c>
      <c r="F2803">
        <v>0.87339123586206358</v>
      </c>
      <c r="G2803">
        <v>0.96639258435760744</v>
      </c>
      <c r="H2803">
        <v>4981</v>
      </c>
      <c r="I2803">
        <v>0.86816538167696922</v>
      </c>
      <c r="J2803">
        <v>0.96199154561014821</v>
      </c>
      <c r="K2803">
        <v>1279</v>
      </c>
      <c r="L2803">
        <v>5.2258539944887161E-3</v>
      </c>
      <c r="M2803">
        <v>0.59834057092666626</v>
      </c>
      <c r="N2803">
        <v>12488</v>
      </c>
      <c r="O2803">
        <v>3.0183622613549232E-2</v>
      </c>
      <c r="P2803">
        <v>-3.3457476645708084E-2</v>
      </c>
      <c r="Q2803">
        <v>-1.5135413967072964E-2</v>
      </c>
      <c r="R2803">
        <v>5.2258539944887161E-3</v>
      </c>
      <c r="S2803">
        <v>2.5584707036614418E-2</v>
      </c>
      <c r="T2803">
        <v>4.3909184634685516E-2</v>
      </c>
      <c r="U2803" t="s">
        <v>102</v>
      </c>
      <c r="V2803" t="s">
        <v>84</v>
      </c>
      <c r="W2803">
        <v>86</v>
      </c>
    </row>
    <row r="2804" spans="1:23" x14ac:dyDescent="0.25">
      <c r="A2804" s="48" t="str">
        <f t="shared" si="43"/>
        <v>42233Greater Fresno Area8_10AllSingle</v>
      </c>
      <c r="B2804" t="s">
        <v>37</v>
      </c>
      <c r="C2804" s="35">
        <v>42233</v>
      </c>
      <c r="D2804">
        <v>10</v>
      </c>
      <c r="E2804" t="s">
        <v>113</v>
      </c>
      <c r="F2804">
        <v>0.95629246778235233</v>
      </c>
      <c r="G2804">
        <v>1.1852745742994995</v>
      </c>
      <c r="H2804">
        <v>4981</v>
      </c>
      <c r="I2804">
        <v>0.95006656184667171</v>
      </c>
      <c r="J2804">
        <v>1.1658980260233407</v>
      </c>
      <c r="K2804">
        <v>1279</v>
      </c>
      <c r="L2804">
        <v>6.2259058468043804E-3</v>
      </c>
      <c r="M2804">
        <v>0.65104621648788452</v>
      </c>
      <c r="N2804">
        <v>12488</v>
      </c>
      <c r="O2804">
        <v>3.6672122776508331E-2</v>
      </c>
      <c r="P2804">
        <v>-4.0773086249828339E-2</v>
      </c>
      <c r="Q2804">
        <v>-1.851237565279007E-2</v>
      </c>
      <c r="R2804">
        <v>6.2259058468043804E-3</v>
      </c>
      <c r="S2804">
        <v>3.0961252748966217E-2</v>
      </c>
      <c r="T2804">
        <v>5.3224898874759674E-2</v>
      </c>
      <c r="U2804" t="s">
        <v>18</v>
      </c>
      <c r="V2804" t="s">
        <v>84</v>
      </c>
      <c r="W2804">
        <v>91</v>
      </c>
    </row>
    <row r="2805" spans="1:23" x14ac:dyDescent="0.25">
      <c r="A2805" s="48" t="str">
        <f t="shared" si="43"/>
        <v>42233Greater Fresno Area8_10SmartAC-onlySingle</v>
      </c>
      <c r="B2805" t="s">
        <v>37</v>
      </c>
      <c r="C2805" s="35">
        <v>42233</v>
      </c>
      <c r="D2805">
        <v>10</v>
      </c>
      <c r="E2805" t="s">
        <v>113</v>
      </c>
      <c r="F2805">
        <v>0.95629246778235233</v>
      </c>
      <c r="G2805">
        <v>1.1852745742994995</v>
      </c>
      <c r="H2805">
        <v>4981</v>
      </c>
      <c r="I2805">
        <v>0.95006656184667171</v>
      </c>
      <c r="J2805">
        <v>1.1658980260233407</v>
      </c>
      <c r="K2805">
        <v>1279</v>
      </c>
      <c r="L2805">
        <v>6.2259058468043804E-3</v>
      </c>
      <c r="M2805">
        <v>0.65104621648788452</v>
      </c>
      <c r="N2805">
        <v>12488</v>
      </c>
      <c r="O2805">
        <v>3.6672122776508331E-2</v>
      </c>
      <c r="P2805">
        <v>-4.0773086249828339E-2</v>
      </c>
      <c r="Q2805">
        <v>-1.851237565279007E-2</v>
      </c>
      <c r="R2805">
        <v>6.2259058468043804E-3</v>
      </c>
      <c r="S2805">
        <v>3.0961252748966217E-2</v>
      </c>
      <c r="T2805">
        <v>5.3224898874759674E-2</v>
      </c>
      <c r="U2805" t="s">
        <v>102</v>
      </c>
      <c r="V2805" t="s">
        <v>84</v>
      </c>
      <c r="W2805">
        <v>91</v>
      </c>
    </row>
    <row r="2806" spans="1:23" x14ac:dyDescent="0.25">
      <c r="A2806" s="48" t="str">
        <f t="shared" si="43"/>
        <v>42233Greater Fresno Area8_11AllSingle</v>
      </c>
      <c r="B2806" t="s">
        <v>37</v>
      </c>
      <c r="C2806" s="35">
        <v>42233</v>
      </c>
      <c r="D2806">
        <v>11</v>
      </c>
      <c r="E2806" t="s">
        <v>113</v>
      </c>
      <c r="F2806">
        <v>1.1319089867304981</v>
      </c>
      <c r="G2806">
        <v>1.4873175638102503</v>
      </c>
      <c r="H2806">
        <v>4981</v>
      </c>
      <c r="I2806">
        <v>1.1009133756943672</v>
      </c>
      <c r="J2806">
        <v>1.4493580018992753</v>
      </c>
      <c r="K2806">
        <v>1279</v>
      </c>
      <c r="L2806">
        <v>3.0995611101388931E-2</v>
      </c>
      <c r="M2806">
        <v>2.7383482456207275</v>
      </c>
      <c r="N2806">
        <v>12488</v>
      </c>
      <c r="O2806">
        <v>4.5678414404392242E-2</v>
      </c>
      <c r="P2806">
        <v>-2.754584513604641E-2</v>
      </c>
      <c r="Q2806">
        <v>1.8186631496064365E-4</v>
      </c>
      <c r="R2806">
        <v>3.0995611101388931E-2</v>
      </c>
      <c r="S2806">
        <v>6.1805702745914459E-2</v>
      </c>
      <c r="T2806">
        <v>8.9537069201469421E-2</v>
      </c>
      <c r="U2806" t="s">
        <v>18</v>
      </c>
      <c r="V2806" t="s">
        <v>84</v>
      </c>
      <c r="W2806">
        <v>96</v>
      </c>
    </row>
    <row r="2807" spans="1:23" x14ac:dyDescent="0.25">
      <c r="A2807" s="48" t="str">
        <f t="shared" si="43"/>
        <v>42233Greater Fresno Area8_11SmartAC-onlySingle</v>
      </c>
      <c r="B2807" t="s">
        <v>37</v>
      </c>
      <c r="C2807" s="35">
        <v>42233</v>
      </c>
      <c r="D2807">
        <v>11</v>
      </c>
      <c r="E2807" t="s">
        <v>113</v>
      </c>
      <c r="F2807">
        <v>1.1319089867304981</v>
      </c>
      <c r="G2807">
        <v>1.4873175638102503</v>
      </c>
      <c r="H2807">
        <v>4981</v>
      </c>
      <c r="I2807">
        <v>1.1009133756943672</v>
      </c>
      <c r="J2807">
        <v>1.4493580018992753</v>
      </c>
      <c r="K2807">
        <v>1279</v>
      </c>
      <c r="L2807">
        <v>3.0995611101388931E-2</v>
      </c>
      <c r="M2807">
        <v>2.7383482456207275</v>
      </c>
      <c r="N2807">
        <v>12488</v>
      </c>
      <c r="O2807">
        <v>4.5678414404392242E-2</v>
      </c>
      <c r="P2807">
        <v>-2.754584513604641E-2</v>
      </c>
      <c r="Q2807">
        <v>1.8186631496064365E-4</v>
      </c>
      <c r="R2807">
        <v>3.0995611101388931E-2</v>
      </c>
      <c r="S2807">
        <v>6.1805702745914459E-2</v>
      </c>
      <c r="T2807">
        <v>8.9537069201469421E-2</v>
      </c>
      <c r="U2807" t="s">
        <v>102</v>
      </c>
      <c r="V2807" t="s">
        <v>84</v>
      </c>
      <c r="W2807">
        <v>96</v>
      </c>
    </row>
    <row r="2808" spans="1:23" x14ac:dyDescent="0.25">
      <c r="A2808" s="48" t="str">
        <f t="shared" si="43"/>
        <v>42233Greater Fresno Area8_12AllSingle</v>
      </c>
      <c r="B2808" t="s">
        <v>37</v>
      </c>
      <c r="C2808" s="35">
        <v>42233</v>
      </c>
      <c r="D2808">
        <v>12</v>
      </c>
      <c r="E2808" t="s">
        <v>113</v>
      </c>
      <c r="F2808">
        <v>1.3853990303540413</v>
      </c>
      <c r="G2808">
        <v>1.7136245422385612</v>
      </c>
      <c r="H2808">
        <v>4981</v>
      </c>
      <c r="I2808">
        <v>1.3894194341596138</v>
      </c>
      <c r="J2808">
        <v>1.7551177131232525</v>
      </c>
      <c r="K2808">
        <v>1279</v>
      </c>
      <c r="L2808">
        <v>-4.0204036049544811E-3</v>
      </c>
      <c r="M2808">
        <v>-0.29019826650619507</v>
      </c>
      <c r="N2808">
        <v>12488</v>
      </c>
      <c r="O2808">
        <v>5.4754141718149185E-2</v>
      </c>
      <c r="P2808">
        <v>-7.4193313717842102E-2</v>
      </c>
      <c r="Q2808">
        <v>-4.0956452488899231E-2</v>
      </c>
      <c r="R2808">
        <v>-4.0204036049544811E-3</v>
      </c>
      <c r="S2808">
        <v>3.2911263406276703E-2</v>
      </c>
      <c r="T2808">
        <v>6.6152505576610565E-2</v>
      </c>
      <c r="U2808" t="s">
        <v>18</v>
      </c>
      <c r="V2808" t="s">
        <v>84</v>
      </c>
      <c r="W2808">
        <v>101</v>
      </c>
    </row>
    <row r="2809" spans="1:23" x14ac:dyDescent="0.25">
      <c r="A2809" s="48" t="str">
        <f t="shared" si="43"/>
        <v>42233Greater Fresno Area8_12SmartAC-onlySingle</v>
      </c>
      <c r="B2809" t="s">
        <v>37</v>
      </c>
      <c r="C2809" s="35">
        <v>42233</v>
      </c>
      <c r="D2809">
        <v>12</v>
      </c>
      <c r="E2809" t="s">
        <v>113</v>
      </c>
      <c r="F2809">
        <v>1.3853990303540413</v>
      </c>
      <c r="G2809">
        <v>1.7136245422385612</v>
      </c>
      <c r="H2809">
        <v>4981</v>
      </c>
      <c r="I2809">
        <v>1.3894194341596138</v>
      </c>
      <c r="J2809">
        <v>1.7551177131232525</v>
      </c>
      <c r="K2809">
        <v>1279</v>
      </c>
      <c r="L2809">
        <v>-4.0204036049544811E-3</v>
      </c>
      <c r="M2809">
        <v>-0.29019826650619507</v>
      </c>
      <c r="N2809">
        <v>12488</v>
      </c>
      <c r="O2809">
        <v>5.4754141718149185E-2</v>
      </c>
      <c r="P2809">
        <v>-7.4193313717842102E-2</v>
      </c>
      <c r="Q2809">
        <v>-4.0956452488899231E-2</v>
      </c>
      <c r="R2809">
        <v>-4.0204036049544811E-3</v>
      </c>
      <c r="S2809">
        <v>3.2911263406276703E-2</v>
      </c>
      <c r="T2809">
        <v>6.6152505576610565E-2</v>
      </c>
      <c r="U2809" t="s">
        <v>102</v>
      </c>
      <c r="V2809" t="s">
        <v>84</v>
      </c>
      <c r="W2809">
        <v>101</v>
      </c>
    </row>
    <row r="2810" spans="1:23" x14ac:dyDescent="0.25">
      <c r="A2810" s="48" t="str">
        <f t="shared" si="43"/>
        <v>42233Greater Fresno Area8_13AllSingle</v>
      </c>
      <c r="B2810" t="s">
        <v>37</v>
      </c>
      <c r="C2810" s="35">
        <v>42233</v>
      </c>
      <c r="D2810">
        <v>13</v>
      </c>
      <c r="E2810" t="s">
        <v>113</v>
      </c>
      <c r="F2810">
        <v>1.7936748178767741</v>
      </c>
      <c r="G2810">
        <v>1.967612206159129</v>
      </c>
      <c r="H2810">
        <v>4981</v>
      </c>
      <c r="I2810">
        <v>1.7975516128756139</v>
      </c>
      <c r="J2810">
        <v>1.9329591812423763</v>
      </c>
      <c r="K2810">
        <v>1279</v>
      </c>
      <c r="L2810">
        <v>-3.8767950609326363E-3</v>
      </c>
      <c r="M2810">
        <v>-0.21613700687885284</v>
      </c>
      <c r="N2810">
        <v>12488</v>
      </c>
      <c r="O2810">
        <v>6.0815658420324326E-2</v>
      </c>
      <c r="P2810">
        <v>-8.1818141043186188E-2</v>
      </c>
      <c r="Q2810">
        <v>-4.490182176232338E-2</v>
      </c>
      <c r="R2810">
        <v>-3.8767950609326363E-3</v>
      </c>
      <c r="S2810">
        <v>3.7143368273973465E-2</v>
      </c>
      <c r="T2810">
        <v>7.4064552783966064E-2</v>
      </c>
      <c r="U2810" t="s">
        <v>18</v>
      </c>
      <c r="V2810" t="s">
        <v>84</v>
      </c>
      <c r="W2810">
        <v>104</v>
      </c>
    </row>
    <row r="2811" spans="1:23" x14ac:dyDescent="0.25">
      <c r="A2811" s="48" t="str">
        <f t="shared" si="43"/>
        <v>42233Greater Fresno Area8_13SmartAC-onlySingle</v>
      </c>
      <c r="B2811" t="s">
        <v>37</v>
      </c>
      <c r="C2811" s="35">
        <v>42233</v>
      </c>
      <c r="D2811">
        <v>13</v>
      </c>
      <c r="E2811" t="s">
        <v>113</v>
      </c>
      <c r="F2811">
        <v>1.7936748178767741</v>
      </c>
      <c r="G2811">
        <v>1.967612206159129</v>
      </c>
      <c r="H2811">
        <v>4981</v>
      </c>
      <c r="I2811">
        <v>1.7975516128756139</v>
      </c>
      <c r="J2811">
        <v>1.9329591812423763</v>
      </c>
      <c r="K2811">
        <v>1279</v>
      </c>
      <c r="L2811">
        <v>-3.8767950609326363E-3</v>
      </c>
      <c r="M2811">
        <v>-0.21613700687885284</v>
      </c>
      <c r="N2811">
        <v>12488</v>
      </c>
      <c r="O2811">
        <v>6.0815658420324326E-2</v>
      </c>
      <c r="P2811">
        <v>-8.1818141043186188E-2</v>
      </c>
      <c r="Q2811">
        <v>-4.490182176232338E-2</v>
      </c>
      <c r="R2811">
        <v>-3.8767950609326363E-3</v>
      </c>
      <c r="S2811">
        <v>3.7143368273973465E-2</v>
      </c>
      <c r="T2811">
        <v>7.4064552783966064E-2</v>
      </c>
      <c r="U2811" t="s">
        <v>102</v>
      </c>
      <c r="V2811" t="s">
        <v>84</v>
      </c>
      <c r="W2811">
        <v>104</v>
      </c>
    </row>
    <row r="2812" spans="1:23" x14ac:dyDescent="0.25">
      <c r="A2812" s="48" t="str">
        <f t="shared" si="43"/>
        <v>42233Greater Fresno Area8_14AllSingle</v>
      </c>
      <c r="B2812" t="s">
        <v>37</v>
      </c>
      <c r="C2812" s="35">
        <v>42233</v>
      </c>
      <c r="D2812">
        <v>14</v>
      </c>
      <c r="E2812" t="s">
        <v>113</v>
      </c>
      <c r="F2812">
        <v>2.2334106825445534</v>
      </c>
      <c r="G2812">
        <v>2.0610479988100794</v>
      </c>
      <c r="H2812">
        <v>4981</v>
      </c>
      <c r="I2812">
        <v>2.2203322583886758</v>
      </c>
      <c r="J2812">
        <v>2.0959741362038966</v>
      </c>
      <c r="K2812">
        <v>1279</v>
      </c>
      <c r="L2812">
        <v>1.3078424148261547E-2</v>
      </c>
      <c r="M2812">
        <v>0.58558082580566406</v>
      </c>
      <c r="N2812">
        <v>12488</v>
      </c>
      <c r="O2812">
        <v>6.5479941666126251E-2</v>
      </c>
      <c r="P2812">
        <v>-7.084067165851593E-2</v>
      </c>
      <c r="Q2812">
        <v>-3.1093034893274307E-2</v>
      </c>
      <c r="R2812">
        <v>1.3078424148261547E-2</v>
      </c>
      <c r="S2812">
        <v>5.7244643568992615E-2</v>
      </c>
      <c r="T2812">
        <v>9.6997514367103577E-2</v>
      </c>
      <c r="U2812" t="s">
        <v>18</v>
      </c>
      <c r="V2812" t="s">
        <v>84</v>
      </c>
      <c r="W2812">
        <v>106</v>
      </c>
    </row>
    <row r="2813" spans="1:23" x14ac:dyDescent="0.25">
      <c r="A2813" s="48" t="str">
        <f t="shared" si="43"/>
        <v>42233Greater Fresno Area8_14SmartAC-onlySingle</v>
      </c>
      <c r="B2813" t="s">
        <v>37</v>
      </c>
      <c r="C2813" s="35">
        <v>42233</v>
      </c>
      <c r="D2813">
        <v>14</v>
      </c>
      <c r="E2813" t="s">
        <v>113</v>
      </c>
      <c r="F2813">
        <v>2.2334106825445534</v>
      </c>
      <c r="G2813">
        <v>2.0610479988100794</v>
      </c>
      <c r="H2813">
        <v>4981</v>
      </c>
      <c r="I2813">
        <v>2.2203322583886758</v>
      </c>
      <c r="J2813">
        <v>2.0959741362038966</v>
      </c>
      <c r="K2813">
        <v>1279</v>
      </c>
      <c r="L2813">
        <v>1.3078424148261547E-2</v>
      </c>
      <c r="M2813">
        <v>0.58558082580566406</v>
      </c>
      <c r="N2813">
        <v>12488</v>
      </c>
      <c r="O2813">
        <v>6.5479941666126251E-2</v>
      </c>
      <c r="P2813">
        <v>-7.084067165851593E-2</v>
      </c>
      <c r="Q2813">
        <v>-3.1093034893274307E-2</v>
      </c>
      <c r="R2813">
        <v>1.3078424148261547E-2</v>
      </c>
      <c r="S2813">
        <v>5.7244643568992615E-2</v>
      </c>
      <c r="T2813">
        <v>9.6997514367103577E-2</v>
      </c>
      <c r="U2813" t="s">
        <v>102</v>
      </c>
      <c r="V2813" t="s">
        <v>84</v>
      </c>
      <c r="W2813">
        <v>106</v>
      </c>
    </row>
    <row r="2814" spans="1:23" x14ac:dyDescent="0.25">
      <c r="A2814" s="48" t="str">
        <f t="shared" si="43"/>
        <v>42233Greater Fresno Area8_15AllSingle</v>
      </c>
      <c r="B2814" t="s">
        <v>37</v>
      </c>
      <c r="C2814" s="35">
        <v>42233</v>
      </c>
      <c r="D2814">
        <v>15</v>
      </c>
      <c r="E2814" t="s">
        <v>113</v>
      </c>
      <c r="F2814">
        <v>2.5914316840987466</v>
      </c>
      <c r="G2814">
        <v>2.1038775194080004</v>
      </c>
      <c r="H2814">
        <v>4981</v>
      </c>
      <c r="I2814">
        <v>2.5987902438511177</v>
      </c>
      <c r="J2814">
        <v>2.1174048796922742</v>
      </c>
      <c r="K2814">
        <v>1279</v>
      </c>
      <c r="L2814">
        <v>-7.3585598729550838E-3</v>
      </c>
      <c r="M2814">
        <v>-0.28395730257034302</v>
      </c>
      <c r="N2814">
        <v>12488</v>
      </c>
      <c r="O2814">
        <v>6.6287510097026825E-2</v>
      </c>
      <c r="P2814">
        <v>-9.2312633991241455E-2</v>
      </c>
      <c r="Q2814">
        <v>-5.2074790000915527E-2</v>
      </c>
      <c r="R2814">
        <v>-7.3585598729550838E-3</v>
      </c>
      <c r="S2814">
        <v>3.7352364510297775E-2</v>
      </c>
      <c r="T2814">
        <v>7.7595509588718414E-2</v>
      </c>
      <c r="U2814" t="s">
        <v>18</v>
      </c>
      <c r="V2814" t="s">
        <v>84</v>
      </c>
      <c r="W2814">
        <v>108</v>
      </c>
    </row>
    <row r="2815" spans="1:23" x14ac:dyDescent="0.25">
      <c r="A2815" s="48" t="str">
        <f t="shared" si="43"/>
        <v>42233Greater Fresno Area8_15SmartAC-onlySingle</v>
      </c>
      <c r="B2815" t="s">
        <v>37</v>
      </c>
      <c r="C2815" s="35">
        <v>42233</v>
      </c>
      <c r="D2815">
        <v>15</v>
      </c>
      <c r="E2815" t="s">
        <v>113</v>
      </c>
      <c r="F2815">
        <v>2.5914316840987466</v>
      </c>
      <c r="G2815">
        <v>2.1038775194080004</v>
      </c>
      <c r="H2815">
        <v>4981</v>
      </c>
      <c r="I2815">
        <v>2.5987902438511177</v>
      </c>
      <c r="J2815">
        <v>2.1174048796922742</v>
      </c>
      <c r="K2815">
        <v>1279</v>
      </c>
      <c r="L2815">
        <v>-7.3585598729550838E-3</v>
      </c>
      <c r="M2815">
        <v>-0.28395730257034302</v>
      </c>
      <c r="N2815">
        <v>12488</v>
      </c>
      <c r="O2815">
        <v>6.6287510097026825E-2</v>
      </c>
      <c r="P2815">
        <v>-9.2312633991241455E-2</v>
      </c>
      <c r="Q2815">
        <v>-5.2074790000915527E-2</v>
      </c>
      <c r="R2815">
        <v>-7.3585598729550838E-3</v>
      </c>
      <c r="S2815">
        <v>3.7352364510297775E-2</v>
      </c>
      <c r="T2815">
        <v>7.7595509588718414E-2</v>
      </c>
      <c r="U2815" t="s">
        <v>102</v>
      </c>
      <c r="V2815" t="s">
        <v>84</v>
      </c>
      <c r="W2815">
        <v>108</v>
      </c>
    </row>
    <row r="2816" spans="1:23" x14ac:dyDescent="0.25">
      <c r="A2816" s="48" t="str">
        <f t="shared" si="43"/>
        <v>42233Greater Fresno Area8_16AllSingle</v>
      </c>
      <c r="B2816" t="s">
        <v>37</v>
      </c>
      <c r="C2816" s="35">
        <v>42233</v>
      </c>
      <c r="D2816">
        <v>16</v>
      </c>
      <c r="E2816" t="s">
        <v>113</v>
      </c>
      <c r="F2816">
        <v>3.0274571082307706</v>
      </c>
      <c r="G2816">
        <v>2.0599821889918348</v>
      </c>
      <c r="H2816">
        <v>4981</v>
      </c>
      <c r="I2816">
        <v>3.0370315511611627</v>
      </c>
      <c r="J2816">
        <v>2.0621014313401012</v>
      </c>
      <c r="K2816">
        <v>1279</v>
      </c>
      <c r="L2816">
        <v>-9.5744431018829346E-3</v>
      </c>
      <c r="M2816">
        <v>-0.31625363230705261</v>
      </c>
      <c r="N2816">
        <v>12488</v>
      </c>
      <c r="O2816">
        <v>6.4626775681972504E-2</v>
      </c>
      <c r="P2816">
        <v>-9.2400118708610535E-2</v>
      </c>
      <c r="Q2816">
        <v>-5.3170371800661087E-2</v>
      </c>
      <c r="R2816">
        <v>-9.5744431018829346E-3</v>
      </c>
      <c r="S2816">
        <v>3.4016318619251251E-2</v>
      </c>
      <c r="T2816">
        <v>7.3251232504844666E-2</v>
      </c>
      <c r="U2816" t="s">
        <v>18</v>
      </c>
      <c r="V2816" t="s">
        <v>84</v>
      </c>
      <c r="W2816">
        <v>108</v>
      </c>
    </row>
    <row r="2817" spans="1:23" x14ac:dyDescent="0.25">
      <c r="A2817" s="48" t="str">
        <f t="shared" si="43"/>
        <v>42233Greater Fresno Area8_16SmartAC-onlySingle</v>
      </c>
      <c r="B2817" t="s">
        <v>37</v>
      </c>
      <c r="C2817" s="35">
        <v>42233</v>
      </c>
      <c r="D2817">
        <v>16</v>
      </c>
      <c r="E2817" t="s">
        <v>113</v>
      </c>
      <c r="F2817">
        <v>3.0274571082307706</v>
      </c>
      <c r="G2817">
        <v>2.0599821889918348</v>
      </c>
      <c r="H2817">
        <v>4981</v>
      </c>
      <c r="I2817">
        <v>3.0370315511611627</v>
      </c>
      <c r="J2817">
        <v>2.0621014313401012</v>
      </c>
      <c r="K2817">
        <v>1279</v>
      </c>
      <c r="L2817">
        <v>-9.5744431018829346E-3</v>
      </c>
      <c r="M2817">
        <v>-0.31625363230705261</v>
      </c>
      <c r="N2817">
        <v>12488</v>
      </c>
      <c r="O2817">
        <v>6.4626775681972504E-2</v>
      </c>
      <c r="P2817">
        <v>-9.2400118708610535E-2</v>
      </c>
      <c r="Q2817">
        <v>-5.3170371800661087E-2</v>
      </c>
      <c r="R2817">
        <v>-9.5744431018829346E-3</v>
      </c>
      <c r="S2817">
        <v>3.4016318619251251E-2</v>
      </c>
      <c r="T2817">
        <v>7.3251232504844666E-2</v>
      </c>
      <c r="U2817" t="s">
        <v>102</v>
      </c>
      <c r="V2817" t="s">
        <v>84</v>
      </c>
      <c r="W2817">
        <v>108</v>
      </c>
    </row>
    <row r="2818" spans="1:23" x14ac:dyDescent="0.25">
      <c r="A2818" s="48" t="str">
        <f t="shared" ref="A2818:A2881" si="44">CONCATENATE(C2818,B2818,E2818,"_",D2818,U2818,V2818)</f>
        <v>42233Greater Fresno Area8_17AllSingle</v>
      </c>
      <c r="B2818" t="s">
        <v>37</v>
      </c>
      <c r="C2818" s="35">
        <v>42233</v>
      </c>
      <c r="D2818">
        <v>17</v>
      </c>
      <c r="E2818" t="s">
        <v>113</v>
      </c>
      <c r="F2818">
        <v>3.3890770391088547</v>
      </c>
      <c r="G2818">
        <v>1.9914651758927575</v>
      </c>
      <c r="H2818">
        <v>4981</v>
      </c>
      <c r="I2818">
        <v>3.3943079460191856</v>
      </c>
      <c r="J2818">
        <v>1.9869406083131336</v>
      </c>
      <c r="K2818">
        <v>1279</v>
      </c>
      <c r="L2818">
        <v>-5.2309068851172924E-3</v>
      </c>
      <c r="M2818">
        <v>-0.15434606373310089</v>
      </c>
      <c r="N2818">
        <v>12488</v>
      </c>
      <c r="O2818">
        <v>6.2313292175531387E-2</v>
      </c>
      <c r="P2818">
        <v>-8.5091620683670044E-2</v>
      </c>
      <c r="Q2818">
        <v>-4.7266207635402679E-2</v>
      </c>
      <c r="R2818">
        <v>-5.2309068851172924E-3</v>
      </c>
      <c r="S2818">
        <v>3.6799408495426178E-2</v>
      </c>
      <c r="T2818">
        <v>7.4629805982112885E-2</v>
      </c>
      <c r="U2818" t="s">
        <v>18</v>
      </c>
      <c r="V2818" t="s">
        <v>84</v>
      </c>
      <c r="W2818">
        <v>108</v>
      </c>
    </row>
    <row r="2819" spans="1:23" x14ac:dyDescent="0.25">
      <c r="A2819" s="48" t="str">
        <f t="shared" si="44"/>
        <v>42233Greater Fresno Area8_17SmartAC-onlySingle</v>
      </c>
      <c r="B2819" t="s">
        <v>37</v>
      </c>
      <c r="C2819" s="35">
        <v>42233</v>
      </c>
      <c r="D2819">
        <v>17</v>
      </c>
      <c r="E2819" t="s">
        <v>113</v>
      </c>
      <c r="F2819">
        <v>3.3890770391088547</v>
      </c>
      <c r="G2819">
        <v>1.9914651758927575</v>
      </c>
      <c r="H2819">
        <v>4981</v>
      </c>
      <c r="I2819">
        <v>3.3943079460191856</v>
      </c>
      <c r="J2819">
        <v>1.9869406083131336</v>
      </c>
      <c r="K2819">
        <v>1279</v>
      </c>
      <c r="L2819">
        <v>-5.2309068851172924E-3</v>
      </c>
      <c r="M2819">
        <v>-0.15434606373310089</v>
      </c>
      <c r="N2819">
        <v>12488</v>
      </c>
      <c r="O2819">
        <v>6.2313292175531387E-2</v>
      </c>
      <c r="P2819">
        <v>-8.5091620683670044E-2</v>
      </c>
      <c r="Q2819">
        <v>-4.7266207635402679E-2</v>
      </c>
      <c r="R2819">
        <v>-5.2309068851172924E-3</v>
      </c>
      <c r="S2819">
        <v>3.6799408495426178E-2</v>
      </c>
      <c r="T2819">
        <v>7.4629805982112885E-2</v>
      </c>
      <c r="U2819" t="s">
        <v>102</v>
      </c>
      <c r="V2819" t="s">
        <v>84</v>
      </c>
      <c r="W2819">
        <v>108</v>
      </c>
    </row>
    <row r="2820" spans="1:23" x14ac:dyDescent="0.25">
      <c r="A2820" s="48" t="str">
        <f t="shared" si="44"/>
        <v>42233Greater Fresno Area8_18AllSingle</v>
      </c>
      <c r="B2820" t="s">
        <v>37</v>
      </c>
      <c r="C2820" s="35">
        <v>42233</v>
      </c>
      <c r="D2820">
        <v>18</v>
      </c>
      <c r="E2820" t="s">
        <v>113</v>
      </c>
      <c r="F2820">
        <v>3.6018565031500418</v>
      </c>
      <c r="G2820">
        <v>1.8854107116049914</v>
      </c>
      <c r="H2820">
        <v>4981</v>
      </c>
      <c r="I2820">
        <v>3.3592283246039907</v>
      </c>
      <c r="J2820">
        <v>1.8319390426177053</v>
      </c>
      <c r="K2820">
        <v>1279</v>
      </c>
      <c r="L2820">
        <v>0.24262817203998566</v>
      </c>
      <c r="M2820">
        <v>6.7361979484558105</v>
      </c>
      <c r="N2820">
        <v>12488</v>
      </c>
      <c r="O2820">
        <v>5.7771898806095123E-2</v>
      </c>
      <c r="P2820">
        <v>0.16858769953250885</v>
      </c>
      <c r="Q2820">
        <v>0.203656405210495</v>
      </c>
      <c r="R2820">
        <v>0.24262817203998566</v>
      </c>
      <c r="S2820">
        <v>0.28159531950950623</v>
      </c>
      <c r="T2820">
        <v>0.31666862964630127</v>
      </c>
      <c r="U2820" t="s">
        <v>18</v>
      </c>
      <c r="V2820" t="s">
        <v>84</v>
      </c>
      <c r="W2820">
        <v>107</v>
      </c>
    </row>
    <row r="2821" spans="1:23" x14ac:dyDescent="0.25">
      <c r="A2821" s="48" t="str">
        <f t="shared" si="44"/>
        <v>42233Greater Fresno Area8_18SmartAC-onlySingle</v>
      </c>
      <c r="B2821" t="s">
        <v>37</v>
      </c>
      <c r="C2821" s="35">
        <v>42233</v>
      </c>
      <c r="D2821">
        <v>18</v>
      </c>
      <c r="E2821" t="s">
        <v>113</v>
      </c>
      <c r="F2821">
        <v>3.6018565031500418</v>
      </c>
      <c r="G2821">
        <v>1.8854107116049914</v>
      </c>
      <c r="H2821">
        <v>4981</v>
      </c>
      <c r="I2821">
        <v>3.3592283246039907</v>
      </c>
      <c r="J2821">
        <v>1.8319390426177053</v>
      </c>
      <c r="K2821">
        <v>1279</v>
      </c>
      <c r="L2821">
        <v>0.24262817203998566</v>
      </c>
      <c r="M2821">
        <v>6.7361979484558105</v>
      </c>
      <c r="N2821">
        <v>12488</v>
      </c>
      <c r="O2821">
        <v>5.7771898806095123E-2</v>
      </c>
      <c r="P2821">
        <v>0.16858769953250885</v>
      </c>
      <c r="Q2821">
        <v>0.203656405210495</v>
      </c>
      <c r="R2821">
        <v>0.24262817203998566</v>
      </c>
      <c r="S2821">
        <v>0.28159531950950623</v>
      </c>
      <c r="T2821">
        <v>0.31666862964630127</v>
      </c>
      <c r="U2821" t="s">
        <v>102</v>
      </c>
      <c r="V2821" t="s">
        <v>84</v>
      </c>
      <c r="W2821">
        <v>107</v>
      </c>
    </row>
    <row r="2822" spans="1:23" x14ac:dyDescent="0.25">
      <c r="A2822" s="48" t="str">
        <f t="shared" si="44"/>
        <v>42233Greater Fresno Area8_19AllSingle</v>
      </c>
      <c r="B2822" t="s">
        <v>37</v>
      </c>
      <c r="C2822" s="35">
        <v>42233</v>
      </c>
      <c r="D2822">
        <v>19</v>
      </c>
      <c r="E2822" t="s">
        <v>113</v>
      </c>
      <c r="F2822">
        <v>3.6509532510866149</v>
      </c>
      <c r="G2822">
        <v>1.8386351963684637</v>
      </c>
      <c r="H2822">
        <v>4981</v>
      </c>
      <c r="I2822">
        <v>3.0006315492244853</v>
      </c>
      <c r="J2822">
        <v>1.6513221451913416</v>
      </c>
      <c r="K2822">
        <v>1279</v>
      </c>
      <c r="L2822">
        <v>0.65032172203063965</v>
      </c>
      <c r="M2822">
        <v>17.812381744384766</v>
      </c>
      <c r="N2822">
        <v>12488</v>
      </c>
      <c r="O2822">
        <v>5.3016260266304016E-2</v>
      </c>
      <c r="P2822">
        <v>0.58237606287002563</v>
      </c>
      <c r="Q2822">
        <v>0.61455804109573364</v>
      </c>
      <c r="R2822">
        <v>0.65032172203063965</v>
      </c>
      <c r="S2822">
        <v>0.6860811710357666</v>
      </c>
      <c r="T2822">
        <v>0.71826738119125366</v>
      </c>
      <c r="U2822" t="s">
        <v>18</v>
      </c>
      <c r="V2822" t="s">
        <v>84</v>
      </c>
      <c r="W2822">
        <v>104</v>
      </c>
    </row>
    <row r="2823" spans="1:23" x14ac:dyDescent="0.25">
      <c r="A2823" s="48" t="str">
        <f t="shared" si="44"/>
        <v>42233Greater Fresno Area8_19SmartAC-onlySingle</v>
      </c>
      <c r="B2823" t="s">
        <v>37</v>
      </c>
      <c r="C2823" s="35">
        <v>42233</v>
      </c>
      <c r="D2823">
        <v>19</v>
      </c>
      <c r="E2823" t="s">
        <v>113</v>
      </c>
      <c r="F2823">
        <v>3.6509532510866149</v>
      </c>
      <c r="G2823">
        <v>1.8386351963684637</v>
      </c>
      <c r="H2823">
        <v>4981</v>
      </c>
      <c r="I2823">
        <v>3.0006315492244853</v>
      </c>
      <c r="J2823">
        <v>1.6513221451913416</v>
      </c>
      <c r="K2823">
        <v>1279</v>
      </c>
      <c r="L2823">
        <v>0.65032172203063965</v>
      </c>
      <c r="M2823">
        <v>17.812381744384766</v>
      </c>
      <c r="N2823">
        <v>12488</v>
      </c>
      <c r="O2823">
        <v>5.3016260266304016E-2</v>
      </c>
      <c r="P2823">
        <v>0.58237606287002563</v>
      </c>
      <c r="Q2823">
        <v>0.61455804109573364</v>
      </c>
      <c r="R2823">
        <v>0.65032172203063965</v>
      </c>
      <c r="S2823">
        <v>0.6860811710357666</v>
      </c>
      <c r="T2823">
        <v>0.71826738119125366</v>
      </c>
      <c r="U2823" t="s">
        <v>102</v>
      </c>
      <c r="V2823" t="s">
        <v>84</v>
      </c>
      <c r="W2823">
        <v>104</v>
      </c>
    </row>
    <row r="2824" spans="1:23" x14ac:dyDescent="0.25">
      <c r="A2824" s="48" t="str">
        <f t="shared" si="44"/>
        <v>42233Greater Fresno Area8_20AllSingle</v>
      </c>
      <c r="B2824" t="s">
        <v>37</v>
      </c>
      <c r="C2824" s="35">
        <v>42233</v>
      </c>
      <c r="D2824">
        <v>20</v>
      </c>
      <c r="E2824" t="s">
        <v>113</v>
      </c>
      <c r="F2824">
        <v>3.4437059772660636</v>
      </c>
      <c r="G2824">
        <v>1.8042510200823167</v>
      </c>
      <c r="H2824">
        <v>4981</v>
      </c>
      <c r="I2824">
        <v>3.6678480717105226</v>
      </c>
      <c r="J2824">
        <v>1.7357572875580078</v>
      </c>
      <c r="K2824">
        <v>1279</v>
      </c>
      <c r="L2824">
        <v>-0.22414208948612213</v>
      </c>
      <c r="M2824">
        <v>-6.5087466239929199</v>
      </c>
      <c r="N2824">
        <v>12488</v>
      </c>
      <c r="O2824">
        <v>5.4855991154909134E-2</v>
      </c>
      <c r="P2824">
        <v>-0.29444551467895508</v>
      </c>
      <c r="Q2824">
        <v>-0.26114684343338013</v>
      </c>
      <c r="R2824">
        <v>-0.22414208948612213</v>
      </c>
      <c r="S2824">
        <v>-0.18714171648025513</v>
      </c>
      <c r="T2824">
        <v>-0.15383864939212799</v>
      </c>
      <c r="U2824" t="s">
        <v>18</v>
      </c>
      <c r="V2824" t="s">
        <v>84</v>
      </c>
      <c r="W2824">
        <v>101</v>
      </c>
    </row>
    <row r="2825" spans="1:23" x14ac:dyDescent="0.25">
      <c r="A2825" s="48" t="str">
        <f t="shared" si="44"/>
        <v>42233Greater Fresno Area8_20SmartAC-onlySingle</v>
      </c>
      <c r="B2825" t="s">
        <v>37</v>
      </c>
      <c r="C2825" s="35">
        <v>42233</v>
      </c>
      <c r="D2825">
        <v>20</v>
      </c>
      <c r="E2825" t="s">
        <v>113</v>
      </c>
      <c r="F2825">
        <v>3.4437059772660636</v>
      </c>
      <c r="G2825">
        <v>1.8042510200823167</v>
      </c>
      <c r="H2825">
        <v>4981</v>
      </c>
      <c r="I2825">
        <v>3.6678480717105226</v>
      </c>
      <c r="J2825">
        <v>1.7357572875580078</v>
      </c>
      <c r="K2825">
        <v>1279</v>
      </c>
      <c r="L2825">
        <v>-0.22414208948612213</v>
      </c>
      <c r="M2825">
        <v>-6.5087466239929199</v>
      </c>
      <c r="N2825">
        <v>12488</v>
      </c>
      <c r="O2825">
        <v>5.4855991154909134E-2</v>
      </c>
      <c r="P2825">
        <v>-0.29444551467895508</v>
      </c>
      <c r="Q2825">
        <v>-0.26114684343338013</v>
      </c>
      <c r="R2825">
        <v>-0.22414208948612213</v>
      </c>
      <c r="S2825">
        <v>-0.18714171648025513</v>
      </c>
      <c r="T2825">
        <v>-0.15383864939212799</v>
      </c>
      <c r="U2825" t="s">
        <v>102</v>
      </c>
      <c r="V2825" t="s">
        <v>84</v>
      </c>
      <c r="W2825">
        <v>101</v>
      </c>
    </row>
    <row r="2826" spans="1:23" x14ac:dyDescent="0.25">
      <c r="A2826" s="48" t="str">
        <f t="shared" si="44"/>
        <v>42233Greater Fresno Area8_21AllSingle</v>
      </c>
      <c r="B2826" t="s">
        <v>37</v>
      </c>
      <c r="C2826" s="35">
        <v>42233</v>
      </c>
      <c r="D2826">
        <v>21</v>
      </c>
      <c r="E2826" t="s">
        <v>113</v>
      </c>
      <c r="F2826">
        <v>3.1648391154531215</v>
      </c>
      <c r="G2826">
        <v>1.7226702516147447</v>
      </c>
      <c r="H2826">
        <v>4981</v>
      </c>
      <c r="I2826">
        <v>3.4110969306763423</v>
      </c>
      <c r="J2826">
        <v>1.7475241554051142</v>
      </c>
      <c r="K2826">
        <v>1279</v>
      </c>
      <c r="L2826">
        <v>-0.24625781178474426</v>
      </c>
      <c r="M2826">
        <v>-7.7810530662536621</v>
      </c>
      <c r="N2826">
        <v>12488</v>
      </c>
      <c r="O2826">
        <v>5.4621066898107529E-2</v>
      </c>
      <c r="P2826">
        <v>-0.31626015901565552</v>
      </c>
      <c r="Q2826">
        <v>-0.28310409188270569</v>
      </c>
      <c r="R2826">
        <v>-0.24625781178474426</v>
      </c>
      <c r="S2826">
        <v>-0.20941589772701263</v>
      </c>
      <c r="T2826">
        <v>-0.17625544965267181</v>
      </c>
      <c r="U2826" t="s">
        <v>18</v>
      </c>
      <c r="V2826" t="s">
        <v>84</v>
      </c>
      <c r="W2826">
        <v>96</v>
      </c>
    </row>
    <row r="2827" spans="1:23" x14ac:dyDescent="0.25">
      <c r="A2827" s="48" t="str">
        <f t="shared" si="44"/>
        <v>42233Greater Fresno Area8_21SmartAC-onlySingle</v>
      </c>
      <c r="B2827" t="s">
        <v>37</v>
      </c>
      <c r="C2827" s="35">
        <v>42233</v>
      </c>
      <c r="D2827">
        <v>21</v>
      </c>
      <c r="E2827" t="s">
        <v>113</v>
      </c>
      <c r="F2827">
        <v>3.1648391154531215</v>
      </c>
      <c r="G2827">
        <v>1.7226702516147447</v>
      </c>
      <c r="H2827">
        <v>4981</v>
      </c>
      <c r="I2827">
        <v>3.4110969306763423</v>
      </c>
      <c r="J2827">
        <v>1.7475241554051142</v>
      </c>
      <c r="K2827">
        <v>1279</v>
      </c>
      <c r="L2827">
        <v>-0.24625781178474426</v>
      </c>
      <c r="M2827">
        <v>-7.7810530662536621</v>
      </c>
      <c r="N2827">
        <v>12488</v>
      </c>
      <c r="O2827">
        <v>5.4621066898107529E-2</v>
      </c>
      <c r="P2827">
        <v>-0.31626015901565552</v>
      </c>
      <c r="Q2827">
        <v>-0.28310409188270569</v>
      </c>
      <c r="R2827">
        <v>-0.24625781178474426</v>
      </c>
      <c r="S2827">
        <v>-0.20941589772701263</v>
      </c>
      <c r="T2827">
        <v>-0.17625544965267181</v>
      </c>
      <c r="U2827" t="s">
        <v>102</v>
      </c>
      <c r="V2827" t="s">
        <v>84</v>
      </c>
      <c r="W2827">
        <v>96</v>
      </c>
    </row>
    <row r="2828" spans="1:23" x14ac:dyDescent="0.25">
      <c r="A2828" s="48" t="str">
        <f t="shared" si="44"/>
        <v>42233Greater Fresno Area8_22AllSingle</v>
      </c>
      <c r="B2828" t="s">
        <v>37</v>
      </c>
      <c r="C2828" s="35">
        <v>42233</v>
      </c>
      <c r="D2828">
        <v>22</v>
      </c>
      <c r="E2828" t="s">
        <v>113</v>
      </c>
      <c r="F2828">
        <v>2.8192818053631932</v>
      </c>
      <c r="G2828">
        <v>1.6775950206322958</v>
      </c>
      <c r="H2828">
        <v>4981</v>
      </c>
      <c r="I2828">
        <v>2.9872846575423009</v>
      </c>
      <c r="J2828">
        <v>1.6840958709288671</v>
      </c>
      <c r="K2828">
        <v>1279</v>
      </c>
      <c r="L2828">
        <v>-0.16800285875797272</v>
      </c>
      <c r="M2828">
        <v>-5.9590654373168945</v>
      </c>
      <c r="N2828">
        <v>12488</v>
      </c>
      <c r="O2828">
        <v>5.2749495953321457E-2</v>
      </c>
      <c r="P2828">
        <v>-0.2356066107749939</v>
      </c>
      <c r="Q2828">
        <v>-0.20358660817146301</v>
      </c>
      <c r="R2828">
        <v>-0.16800285875797272</v>
      </c>
      <c r="S2828">
        <v>-0.13242332637310028</v>
      </c>
      <c r="T2828">
        <v>-0.10039910674095154</v>
      </c>
      <c r="U2828" t="s">
        <v>18</v>
      </c>
      <c r="V2828" t="s">
        <v>84</v>
      </c>
      <c r="W2828">
        <v>92</v>
      </c>
    </row>
    <row r="2829" spans="1:23" x14ac:dyDescent="0.25">
      <c r="A2829" s="48" t="str">
        <f t="shared" si="44"/>
        <v>42233Greater Fresno Area8_22SmartAC-onlySingle</v>
      </c>
      <c r="B2829" t="s">
        <v>37</v>
      </c>
      <c r="C2829" s="35">
        <v>42233</v>
      </c>
      <c r="D2829">
        <v>22</v>
      </c>
      <c r="E2829" t="s">
        <v>113</v>
      </c>
      <c r="F2829">
        <v>2.8192818053631932</v>
      </c>
      <c r="G2829">
        <v>1.6775950206322958</v>
      </c>
      <c r="H2829">
        <v>4981</v>
      </c>
      <c r="I2829">
        <v>2.9872846575423009</v>
      </c>
      <c r="J2829">
        <v>1.6840958709288671</v>
      </c>
      <c r="K2829">
        <v>1279</v>
      </c>
      <c r="L2829">
        <v>-0.16800285875797272</v>
      </c>
      <c r="M2829">
        <v>-5.9590654373168945</v>
      </c>
      <c r="N2829">
        <v>12488</v>
      </c>
      <c r="O2829">
        <v>5.2749495953321457E-2</v>
      </c>
      <c r="P2829">
        <v>-0.2356066107749939</v>
      </c>
      <c r="Q2829">
        <v>-0.20358660817146301</v>
      </c>
      <c r="R2829">
        <v>-0.16800285875797272</v>
      </c>
      <c r="S2829">
        <v>-0.13242332637310028</v>
      </c>
      <c r="T2829">
        <v>-0.10039910674095154</v>
      </c>
      <c r="U2829" t="s">
        <v>102</v>
      </c>
      <c r="V2829" t="s">
        <v>84</v>
      </c>
      <c r="W2829">
        <v>92</v>
      </c>
    </row>
    <row r="2830" spans="1:23" x14ac:dyDescent="0.25">
      <c r="A2830" s="48" t="str">
        <f t="shared" si="44"/>
        <v>42233Greater Fresno Area8_23AllSingle</v>
      </c>
      <c r="B2830" t="s">
        <v>37</v>
      </c>
      <c r="C2830" s="35">
        <v>42233</v>
      </c>
      <c r="D2830">
        <v>23</v>
      </c>
      <c r="E2830" t="s">
        <v>113</v>
      </c>
      <c r="F2830">
        <v>2.2928283322285323</v>
      </c>
      <c r="G2830">
        <v>1.5335802936710923</v>
      </c>
      <c r="H2830">
        <v>4981</v>
      </c>
      <c r="I2830">
        <v>2.437661526205162</v>
      </c>
      <c r="J2830">
        <v>1.563092951907201</v>
      </c>
      <c r="K2830">
        <v>1279</v>
      </c>
      <c r="L2830">
        <v>-0.14483319222927094</v>
      </c>
      <c r="M2830">
        <v>-6.3167920112609863</v>
      </c>
      <c r="N2830">
        <v>12488</v>
      </c>
      <c r="O2830">
        <v>4.8810418695211411E-2</v>
      </c>
      <c r="P2830">
        <v>-0.20738862454891205</v>
      </c>
      <c r="Q2830">
        <v>-0.17775972187519073</v>
      </c>
      <c r="R2830">
        <v>-0.14483319222927094</v>
      </c>
      <c r="S2830">
        <v>-0.11191056668758392</v>
      </c>
      <c r="T2830">
        <v>-8.2277759909629822E-2</v>
      </c>
      <c r="U2830" t="s">
        <v>18</v>
      </c>
      <c r="V2830" t="s">
        <v>84</v>
      </c>
      <c r="W2830">
        <v>89</v>
      </c>
    </row>
    <row r="2831" spans="1:23" x14ac:dyDescent="0.25">
      <c r="A2831" s="48" t="str">
        <f t="shared" si="44"/>
        <v>42233Greater Fresno Area8_23SmartAC-onlySingle</v>
      </c>
      <c r="B2831" t="s">
        <v>37</v>
      </c>
      <c r="C2831" s="35">
        <v>42233</v>
      </c>
      <c r="D2831">
        <v>23</v>
      </c>
      <c r="E2831" t="s">
        <v>113</v>
      </c>
      <c r="F2831">
        <v>2.2928283322285323</v>
      </c>
      <c r="G2831">
        <v>1.5335802936710923</v>
      </c>
      <c r="H2831">
        <v>4981</v>
      </c>
      <c r="I2831">
        <v>2.437661526205162</v>
      </c>
      <c r="J2831">
        <v>1.563092951907201</v>
      </c>
      <c r="K2831">
        <v>1279</v>
      </c>
      <c r="L2831">
        <v>-0.14483319222927094</v>
      </c>
      <c r="M2831">
        <v>-6.3167920112609863</v>
      </c>
      <c r="N2831">
        <v>12488</v>
      </c>
      <c r="O2831">
        <v>4.8810418695211411E-2</v>
      </c>
      <c r="P2831">
        <v>-0.20738862454891205</v>
      </c>
      <c r="Q2831">
        <v>-0.17775972187519073</v>
      </c>
      <c r="R2831">
        <v>-0.14483319222927094</v>
      </c>
      <c r="S2831">
        <v>-0.11191056668758392</v>
      </c>
      <c r="T2831">
        <v>-8.2277759909629822E-2</v>
      </c>
      <c r="U2831" t="s">
        <v>102</v>
      </c>
      <c r="V2831" t="s">
        <v>84</v>
      </c>
      <c r="W2831">
        <v>89</v>
      </c>
    </row>
    <row r="2832" spans="1:23" x14ac:dyDescent="0.25">
      <c r="A2832" s="48" t="str">
        <f t="shared" si="44"/>
        <v>42233Greater Fresno Area8_24AllSingle</v>
      </c>
      <c r="B2832" t="s">
        <v>37</v>
      </c>
      <c r="C2832" s="35">
        <v>42233</v>
      </c>
      <c r="D2832">
        <v>24</v>
      </c>
      <c r="E2832" t="s">
        <v>113</v>
      </c>
      <c r="F2832">
        <v>1.8294762923368708</v>
      </c>
      <c r="G2832">
        <v>1.3376087434624793</v>
      </c>
      <c r="H2832">
        <v>4981</v>
      </c>
      <c r="I2832">
        <v>1.9460963023632598</v>
      </c>
      <c r="J2832">
        <v>1.4361451792905722</v>
      </c>
      <c r="K2832">
        <v>1279</v>
      </c>
      <c r="L2832">
        <v>-0.1166200116276741</v>
      </c>
      <c r="M2832">
        <v>-6.3745021820068359</v>
      </c>
      <c r="N2832">
        <v>12488</v>
      </c>
      <c r="O2832">
        <v>4.4404983520507813E-2</v>
      </c>
      <c r="P2832">
        <v>-0.17352943122386932</v>
      </c>
      <c r="Q2832">
        <v>-0.1465747207403183</v>
      </c>
      <c r="R2832">
        <v>-0.1166200116276741</v>
      </c>
      <c r="S2832">
        <v>-8.6668848991394043E-2</v>
      </c>
      <c r="T2832">
        <v>-5.9710584580898285E-2</v>
      </c>
      <c r="U2832" t="s">
        <v>18</v>
      </c>
      <c r="V2832" t="s">
        <v>84</v>
      </c>
      <c r="W2832">
        <v>87</v>
      </c>
    </row>
    <row r="2833" spans="1:23" x14ac:dyDescent="0.25">
      <c r="A2833" s="48" t="str">
        <f t="shared" si="44"/>
        <v>42233Greater Fresno Area8_24SmartAC-onlySingle</v>
      </c>
      <c r="B2833" t="s">
        <v>37</v>
      </c>
      <c r="C2833" s="35">
        <v>42233</v>
      </c>
      <c r="D2833">
        <v>24</v>
      </c>
      <c r="E2833" t="s">
        <v>113</v>
      </c>
      <c r="F2833">
        <v>1.8294762923368708</v>
      </c>
      <c r="G2833">
        <v>1.3376087434624793</v>
      </c>
      <c r="H2833">
        <v>4981</v>
      </c>
      <c r="I2833">
        <v>1.9460963023632598</v>
      </c>
      <c r="J2833">
        <v>1.4361451792905722</v>
      </c>
      <c r="K2833">
        <v>1279</v>
      </c>
      <c r="L2833">
        <v>-0.1166200116276741</v>
      </c>
      <c r="M2833">
        <v>-6.3745021820068359</v>
      </c>
      <c r="N2833">
        <v>12488</v>
      </c>
      <c r="O2833">
        <v>4.4404983520507813E-2</v>
      </c>
      <c r="P2833">
        <v>-0.17352943122386932</v>
      </c>
      <c r="Q2833">
        <v>-0.1465747207403183</v>
      </c>
      <c r="R2833">
        <v>-0.1166200116276741</v>
      </c>
      <c r="S2833">
        <v>-8.6668848991394043E-2</v>
      </c>
      <c r="T2833">
        <v>-5.9710584580898285E-2</v>
      </c>
      <c r="U2833" t="s">
        <v>102</v>
      </c>
      <c r="V2833" t="s">
        <v>84</v>
      </c>
      <c r="W2833">
        <v>87</v>
      </c>
    </row>
    <row r="2834" spans="1:23" x14ac:dyDescent="0.25">
      <c r="A2834" s="48" t="str">
        <f t="shared" si="44"/>
        <v>42233Greater Fresno Area9_1AllSingle</v>
      </c>
      <c r="B2834" t="s">
        <v>37</v>
      </c>
      <c r="C2834" s="35">
        <v>42233</v>
      </c>
      <c r="D2834">
        <v>1</v>
      </c>
      <c r="E2834" t="s">
        <v>114</v>
      </c>
      <c r="F2834">
        <v>1.3739548667331969</v>
      </c>
      <c r="G2834">
        <v>1.1213463696102712</v>
      </c>
      <c r="H2834">
        <v>4981</v>
      </c>
      <c r="I2834">
        <v>1.3890912527333863</v>
      </c>
      <c r="J2834">
        <v>1.162507668157079</v>
      </c>
      <c r="K2834">
        <v>1255</v>
      </c>
      <c r="L2834">
        <v>-1.5136386267840862E-2</v>
      </c>
      <c r="M2834">
        <v>-1.1016654968261719</v>
      </c>
      <c r="N2834">
        <v>12488</v>
      </c>
      <c r="O2834">
        <v>3.6459218710660934E-2</v>
      </c>
      <c r="P2834">
        <v>-6.18625208735466E-2</v>
      </c>
      <c r="Q2834">
        <v>-3.9731044322252274E-2</v>
      </c>
      <c r="R2834">
        <v>-1.5136386267840862E-2</v>
      </c>
      <c r="S2834">
        <v>9.4553567469120026E-3</v>
      </c>
      <c r="T2834">
        <v>3.1589750200510025E-2</v>
      </c>
      <c r="U2834" t="s">
        <v>18</v>
      </c>
      <c r="V2834" t="s">
        <v>84</v>
      </c>
      <c r="W2834">
        <v>83</v>
      </c>
    </row>
    <row r="2835" spans="1:23" x14ac:dyDescent="0.25">
      <c r="A2835" s="48" t="str">
        <f t="shared" si="44"/>
        <v>42233Greater Fresno Area9_1SmartAC-onlySingle</v>
      </c>
      <c r="B2835" t="s">
        <v>37</v>
      </c>
      <c r="C2835" s="35">
        <v>42233</v>
      </c>
      <c r="D2835">
        <v>1</v>
      </c>
      <c r="E2835" t="s">
        <v>114</v>
      </c>
      <c r="F2835">
        <v>1.3739548667331969</v>
      </c>
      <c r="G2835">
        <v>1.1213463696102712</v>
      </c>
      <c r="H2835">
        <v>4981</v>
      </c>
      <c r="I2835">
        <v>1.3890912527333863</v>
      </c>
      <c r="J2835">
        <v>1.162507668157079</v>
      </c>
      <c r="K2835">
        <v>1255</v>
      </c>
      <c r="L2835">
        <v>-1.5136386267840862E-2</v>
      </c>
      <c r="M2835">
        <v>-1.1016654968261719</v>
      </c>
      <c r="N2835">
        <v>12488</v>
      </c>
      <c r="O2835">
        <v>3.6459218710660934E-2</v>
      </c>
      <c r="P2835">
        <v>-6.18625208735466E-2</v>
      </c>
      <c r="Q2835">
        <v>-3.9731044322252274E-2</v>
      </c>
      <c r="R2835">
        <v>-1.5136386267840862E-2</v>
      </c>
      <c r="S2835">
        <v>9.4553567469120026E-3</v>
      </c>
      <c r="T2835">
        <v>3.1589750200510025E-2</v>
      </c>
      <c r="U2835" t="s">
        <v>102</v>
      </c>
      <c r="V2835" t="s">
        <v>84</v>
      </c>
      <c r="W2835">
        <v>83</v>
      </c>
    </row>
    <row r="2836" spans="1:23" x14ac:dyDescent="0.25">
      <c r="A2836" s="48" t="str">
        <f t="shared" si="44"/>
        <v>42233Greater Fresno Area9_2AllSingle</v>
      </c>
      <c r="B2836" t="s">
        <v>37</v>
      </c>
      <c r="C2836" s="35">
        <v>42233</v>
      </c>
      <c r="D2836">
        <v>2</v>
      </c>
      <c r="E2836" t="s">
        <v>114</v>
      </c>
      <c r="F2836">
        <v>1.1525793618721827</v>
      </c>
      <c r="G2836">
        <v>0.98136509271201566</v>
      </c>
      <c r="H2836">
        <v>4981</v>
      </c>
      <c r="I2836">
        <v>1.1763562597600365</v>
      </c>
      <c r="J2836">
        <v>1.031459672973259</v>
      </c>
      <c r="K2836">
        <v>1255</v>
      </c>
      <c r="L2836">
        <v>-2.377689816057682E-2</v>
      </c>
      <c r="M2836">
        <v>-2.0629293918609619</v>
      </c>
      <c r="N2836">
        <v>12488</v>
      </c>
      <c r="O2836">
        <v>3.226587176322937E-2</v>
      </c>
      <c r="P2836">
        <v>-6.5128840506076813E-2</v>
      </c>
      <c r="Q2836">
        <v>-4.554281011223793E-2</v>
      </c>
      <c r="R2836">
        <v>-2.377689816057682E-2</v>
      </c>
      <c r="S2836">
        <v>-2.0135676022619009E-3</v>
      </c>
      <c r="T2836">
        <v>1.7575042322278023E-2</v>
      </c>
      <c r="U2836" t="s">
        <v>18</v>
      </c>
      <c r="V2836" t="s">
        <v>84</v>
      </c>
      <c r="W2836">
        <v>82</v>
      </c>
    </row>
    <row r="2837" spans="1:23" x14ac:dyDescent="0.25">
      <c r="A2837" s="48" t="str">
        <f t="shared" si="44"/>
        <v>42233Greater Fresno Area9_2SmartAC-onlySingle</v>
      </c>
      <c r="B2837" t="s">
        <v>37</v>
      </c>
      <c r="C2837" s="35">
        <v>42233</v>
      </c>
      <c r="D2837">
        <v>2</v>
      </c>
      <c r="E2837" t="s">
        <v>114</v>
      </c>
      <c r="F2837">
        <v>1.1525793618721827</v>
      </c>
      <c r="G2837">
        <v>0.98136509271201566</v>
      </c>
      <c r="H2837">
        <v>4981</v>
      </c>
      <c r="I2837">
        <v>1.1763562597600365</v>
      </c>
      <c r="J2837">
        <v>1.031459672973259</v>
      </c>
      <c r="K2837">
        <v>1255</v>
      </c>
      <c r="L2837">
        <v>-2.377689816057682E-2</v>
      </c>
      <c r="M2837">
        <v>-2.0629293918609619</v>
      </c>
      <c r="N2837">
        <v>12488</v>
      </c>
      <c r="O2837">
        <v>3.226587176322937E-2</v>
      </c>
      <c r="P2837">
        <v>-6.5128840506076813E-2</v>
      </c>
      <c r="Q2837">
        <v>-4.554281011223793E-2</v>
      </c>
      <c r="R2837">
        <v>-2.377689816057682E-2</v>
      </c>
      <c r="S2837">
        <v>-2.0135676022619009E-3</v>
      </c>
      <c r="T2837">
        <v>1.7575042322278023E-2</v>
      </c>
      <c r="U2837" t="s">
        <v>102</v>
      </c>
      <c r="V2837" t="s">
        <v>84</v>
      </c>
      <c r="W2837">
        <v>82</v>
      </c>
    </row>
    <row r="2838" spans="1:23" x14ac:dyDescent="0.25">
      <c r="A2838" s="48" t="str">
        <f t="shared" si="44"/>
        <v>42233Greater Fresno Area9_3AllSingle</v>
      </c>
      <c r="B2838" t="s">
        <v>37</v>
      </c>
      <c r="C2838" s="35">
        <v>42233</v>
      </c>
      <c r="D2838">
        <v>3</v>
      </c>
      <c r="E2838" t="s">
        <v>114</v>
      </c>
      <c r="F2838">
        <v>1.0065897011266278</v>
      </c>
      <c r="G2838">
        <v>0.86947764843748432</v>
      </c>
      <c r="H2838">
        <v>4981</v>
      </c>
      <c r="I2838">
        <v>0.98814638810498334</v>
      </c>
      <c r="J2838">
        <v>0.84248879363448514</v>
      </c>
      <c r="K2838">
        <v>1255</v>
      </c>
      <c r="L2838">
        <v>1.8443312495946884E-2</v>
      </c>
      <c r="M2838">
        <v>1.8322572708129883</v>
      </c>
      <c r="N2838">
        <v>12488</v>
      </c>
      <c r="O2838">
        <v>2.6783252134919167E-2</v>
      </c>
      <c r="P2838">
        <v>-1.5882102772593498E-2</v>
      </c>
      <c r="Q2838">
        <v>3.7586627877317369E-4</v>
      </c>
      <c r="R2838">
        <v>1.8443312495946884E-2</v>
      </c>
      <c r="S2838">
        <v>3.6508616060018539E-2</v>
      </c>
      <c r="T2838">
        <v>5.2768729627132416E-2</v>
      </c>
      <c r="U2838" t="s">
        <v>18</v>
      </c>
      <c r="V2838" t="s">
        <v>84</v>
      </c>
      <c r="W2838">
        <v>80</v>
      </c>
    </row>
    <row r="2839" spans="1:23" x14ac:dyDescent="0.25">
      <c r="A2839" s="48" t="str">
        <f t="shared" si="44"/>
        <v>42233Greater Fresno Area9_3SmartAC-onlySingle</v>
      </c>
      <c r="B2839" t="s">
        <v>37</v>
      </c>
      <c r="C2839" s="35">
        <v>42233</v>
      </c>
      <c r="D2839">
        <v>3</v>
      </c>
      <c r="E2839" t="s">
        <v>114</v>
      </c>
      <c r="F2839">
        <v>1.0065897011266278</v>
      </c>
      <c r="G2839">
        <v>0.86947764843748432</v>
      </c>
      <c r="H2839">
        <v>4981</v>
      </c>
      <c r="I2839">
        <v>0.98814638810498334</v>
      </c>
      <c r="J2839">
        <v>0.84248879363448514</v>
      </c>
      <c r="K2839">
        <v>1255</v>
      </c>
      <c r="L2839">
        <v>1.8443312495946884E-2</v>
      </c>
      <c r="M2839">
        <v>1.8322572708129883</v>
      </c>
      <c r="N2839">
        <v>12488</v>
      </c>
      <c r="O2839">
        <v>2.6783252134919167E-2</v>
      </c>
      <c r="P2839">
        <v>-1.5882102772593498E-2</v>
      </c>
      <c r="Q2839">
        <v>3.7586627877317369E-4</v>
      </c>
      <c r="R2839">
        <v>1.8443312495946884E-2</v>
      </c>
      <c r="S2839">
        <v>3.6508616060018539E-2</v>
      </c>
      <c r="T2839">
        <v>5.2768729627132416E-2</v>
      </c>
      <c r="U2839" t="s">
        <v>102</v>
      </c>
      <c r="V2839" t="s">
        <v>84</v>
      </c>
      <c r="W2839">
        <v>80</v>
      </c>
    </row>
    <row r="2840" spans="1:23" x14ac:dyDescent="0.25">
      <c r="A2840" s="48" t="str">
        <f t="shared" si="44"/>
        <v>42233Greater Fresno Area9_4AllSingle</v>
      </c>
      <c r="B2840" t="s">
        <v>37</v>
      </c>
      <c r="C2840" s="35">
        <v>42233</v>
      </c>
      <c r="D2840">
        <v>4</v>
      </c>
      <c r="E2840" t="s">
        <v>114</v>
      </c>
      <c r="F2840">
        <v>0.89978158320716572</v>
      </c>
      <c r="G2840">
        <v>0.79961480731120826</v>
      </c>
      <c r="H2840">
        <v>4981</v>
      </c>
      <c r="I2840">
        <v>0.90112319431993759</v>
      </c>
      <c r="J2840">
        <v>0.80352126546688629</v>
      </c>
      <c r="K2840">
        <v>1255</v>
      </c>
      <c r="L2840">
        <v>-1.3416111469268799E-3</v>
      </c>
      <c r="M2840">
        <v>-0.14910408854484558</v>
      </c>
      <c r="N2840">
        <v>12488</v>
      </c>
      <c r="O2840">
        <v>2.5353971868753433E-2</v>
      </c>
      <c r="P2840">
        <v>-3.3835262060165405E-2</v>
      </c>
      <c r="Q2840">
        <v>-1.8444893881678581E-2</v>
      </c>
      <c r="R2840">
        <v>-1.3416111469268799E-3</v>
      </c>
      <c r="S2840">
        <v>1.5759643167257309E-2</v>
      </c>
      <c r="T2840">
        <v>3.1152039766311646E-2</v>
      </c>
      <c r="U2840" t="s">
        <v>18</v>
      </c>
      <c r="V2840" t="s">
        <v>84</v>
      </c>
      <c r="W2840">
        <v>79</v>
      </c>
    </row>
    <row r="2841" spans="1:23" x14ac:dyDescent="0.25">
      <c r="A2841" s="48" t="str">
        <f t="shared" si="44"/>
        <v>42233Greater Fresno Area9_4SmartAC-onlySingle</v>
      </c>
      <c r="B2841" t="s">
        <v>37</v>
      </c>
      <c r="C2841" s="35">
        <v>42233</v>
      </c>
      <c r="D2841">
        <v>4</v>
      </c>
      <c r="E2841" t="s">
        <v>114</v>
      </c>
      <c r="F2841">
        <v>0.89978158320716572</v>
      </c>
      <c r="G2841">
        <v>0.79961480731120826</v>
      </c>
      <c r="H2841">
        <v>4981</v>
      </c>
      <c r="I2841">
        <v>0.90112319431993759</v>
      </c>
      <c r="J2841">
        <v>0.80352126546688629</v>
      </c>
      <c r="K2841">
        <v>1255</v>
      </c>
      <c r="L2841">
        <v>-1.3416111469268799E-3</v>
      </c>
      <c r="M2841">
        <v>-0.14910408854484558</v>
      </c>
      <c r="N2841">
        <v>12488</v>
      </c>
      <c r="O2841">
        <v>2.5353971868753433E-2</v>
      </c>
      <c r="P2841">
        <v>-3.3835262060165405E-2</v>
      </c>
      <c r="Q2841">
        <v>-1.8444893881678581E-2</v>
      </c>
      <c r="R2841">
        <v>-1.3416111469268799E-3</v>
      </c>
      <c r="S2841">
        <v>1.5759643167257309E-2</v>
      </c>
      <c r="T2841">
        <v>3.1152039766311646E-2</v>
      </c>
      <c r="U2841" t="s">
        <v>102</v>
      </c>
      <c r="V2841" t="s">
        <v>84</v>
      </c>
      <c r="W2841">
        <v>79</v>
      </c>
    </row>
    <row r="2842" spans="1:23" x14ac:dyDescent="0.25">
      <c r="A2842" s="48" t="str">
        <f t="shared" si="44"/>
        <v>42233Greater Fresno Area9_5AllSingle</v>
      </c>
      <c r="B2842" t="s">
        <v>37</v>
      </c>
      <c r="C2842" s="35">
        <v>42233</v>
      </c>
      <c r="D2842">
        <v>5</v>
      </c>
      <c r="E2842" t="s">
        <v>114</v>
      </c>
      <c r="F2842">
        <v>0.86152182937830302</v>
      </c>
      <c r="G2842">
        <v>0.77572321626185159</v>
      </c>
      <c r="H2842">
        <v>4981</v>
      </c>
      <c r="I2842">
        <v>0.86727134828595243</v>
      </c>
      <c r="J2842">
        <v>0.80087255042003769</v>
      </c>
      <c r="K2842">
        <v>1255</v>
      </c>
      <c r="L2842">
        <v>-5.749518983066082E-3</v>
      </c>
      <c r="M2842">
        <v>-0.66736775636672974</v>
      </c>
      <c r="N2842">
        <v>12488</v>
      </c>
      <c r="O2842">
        <v>2.5137254968285561E-2</v>
      </c>
      <c r="P2842">
        <v>-3.7965424358844757E-2</v>
      </c>
      <c r="Q2842">
        <v>-2.2706609219312668E-2</v>
      </c>
      <c r="R2842">
        <v>-5.749518983066082E-3</v>
      </c>
      <c r="S2842">
        <v>1.1205559596419334E-2</v>
      </c>
      <c r="T2842">
        <v>2.6466386392712593E-2</v>
      </c>
      <c r="U2842" t="s">
        <v>18</v>
      </c>
      <c r="V2842" t="s">
        <v>84</v>
      </c>
      <c r="W2842">
        <v>76</v>
      </c>
    </row>
    <row r="2843" spans="1:23" x14ac:dyDescent="0.25">
      <c r="A2843" s="48" t="str">
        <f t="shared" si="44"/>
        <v>42233Greater Fresno Area9_5SmartAC-onlySingle</v>
      </c>
      <c r="B2843" t="s">
        <v>37</v>
      </c>
      <c r="C2843" s="35">
        <v>42233</v>
      </c>
      <c r="D2843">
        <v>5</v>
      </c>
      <c r="E2843" t="s">
        <v>114</v>
      </c>
      <c r="F2843">
        <v>0.86152182937830302</v>
      </c>
      <c r="G2843">
        <v>0.77572321626185159</v>
      </c>
      <c r="H2843">
        <v>4981</v>
      </c>
      <c r="I2843">
        <v>0.86727134828595243</v>
      </c>
      <c r="J2843">
        <v>0.80087255042003769</v>
      </c>
      <c r="K2843">
        <v>1255</v>
      </c>
      <c r="L2843">
        <v>-5.749518983066082E-3</v>
      </c>
      <c r="M2843">
        <v>-0.66736775636672974</v>
      </c>
      <c r="N2843">
        <v>12488</v>
      </c>
      <c r="O2843">
        <v>2.5137254968285561E-2</v>
      </c>
      <c r="P2843">
        <v>-3.7965424358844757E-2</v>
      </c>
      <c r="Q2843">
        <v>-2.2706609219312668E-2</v>
      </c>
      <c r="R2843">
        <v>-5.749518983066082E-3</v>
      </c>
      <c r="S2843">
        <v>1.1205559596419334E-2</v>
      </c>
      <c r="T2843">
        <v>2.6466386392712593E-2</v>
      </c>
      <c r="U2843" t="s">
        <v>102</v>
      </c>
      <c r="V2843" t="s">
        <v>84</v>
      </c>
      <c r="W2843">
        <v>76</v>
      </c>
    </row>
    <row r="2844" spans="1:23" x14ac:dyDescent="0.25">
      <c r="A2844" s="48" t="str">
        <f t="shared" si="44"/>
        <v>42233Greater Fresno Area9_6AllSingle</v>
      </c>
      <c r="B2844" t="s">
        <v>37</v>
      </c>
      <c r="C2844" s="35">
        <v>42233</v>
      </c>
      <c r="D2844">
        <v>6</v>
      </c>
      <c r="E2844" t="s">
        <v>114</v>
      </c>
      <c r="F2844">
        <v>0.85527219280758837</v>
      </c>
      <c r="G2844">
        <v>0.77369052264232641</v>
      </c>
      <c r="H2844">
        <v>4981</v>
      </c>
      <c r="I2844">
        <v>0.87088113976464454</v>
      </c>
      <c r="J2844">
        <v>0.79499739086684762</v>
      </c>
      <c r="K2844">
        <v>1255</v>
      </c>
      <c r="L2844">
        <v>-1.5608946792781353E-2</v>
      </c>
      <c r="M2844">
        <v>-1.8250268697738647</v>
      </c>
      <c r="N2844">
        <v>12488</v>
      </c>
      <c r="O2844">
        <v>2.4975555017590523E-2</v>
      </c>
      <c r="P2844">
        <v>-4.761761799454689E-2</v>
      </c>
      <c r="Q2844">
        <v>-3.2456956803798676E-2</v>
      </c>
      <c r="R2844">
        <v>-1.5608946792781353E-2</v>
      </c>
      <c r="S2844">
        <v>1.237065065652132E-3</v>
      </c>
      <c r="T2844">
        <v>1.6399724408984184E-2</v>
      </c>
      <c r="U2844" t="s">
        <v>18</v>
      </c>
      <c r="V2844" t="s">
        <v>84</v>
      </c>
      <c r="W2844">
        <v>76</v>
      </c>
    </row>
    <row r="2845" spans="1:23" x14ac:dyDescent="0.25">
      <c r="A2845" s="48" t="str">
        <f t="shared" si="44"/>
        <v>42233Greater Fresno Area9_6SmartAC-onlySingle</v>
      </c>
      <c r="B2845" t="s">
        <v>37</v>
      </c>
      <c r="C2845" s="35">
        <v>42233</v>
      </c>
      <c r="D2845">
        <v>6</v>
      </c>
      <c r="E2845" t="s">
        <v>114</v>
      </c>
      <c r="F2845">
        <v>0.85527219280758837</v>
      </c>
      <c r="G2845">
        <v>0.77369052264232641</v>
      </c>
      <c r="H2845">
        <v>4981</v>
      </c>
      <c r="I2845">
        <v>0.87088113976464454</v>
      </c>
      <c r="J2845">
        <v>0.79499739086684762</v>
      </c>
      <c r="K2845">
        <v>1255</v>
      </c>
      <c r="L2845">
        <v>-1.5608946792781353E-2</v>
      </c>
      <c r="M2845">
        <v>-1.8250268697738647</v>
      </c>
      <c r="N2845">
        <v>12488</v>
      </c>
      <c r="O2845">
        <v>2.4975555017590523E-2</v>
      </c>
      <c r="P2845">
        <v>-4.761761799454689E-2</v>
      </c>
      <c r="Q2845">
        <v>-3.2456956803798676E-2</v>
      </c>
      <c r="R2845">
        <v>-1.5608946792781353E-2</v>
      </c>
      <c r="S2845">
        <v>1.237065065652132E-3</v>
      </c>
      <c r="T2845">
        <v>1.6399724408984184E-2</v>
      </c>
      <c r="U2845" t="s">
        <v>102</v>
      </c>
      <c r="V2845" t="s">
        <v>84</v>
      </c>
      <c r="W2845">
        <v>76</v>
      </c>
    </row>
    <row r="2846" spans="1:23" x14ac:dyDescent="0.25">
      <c r="A2846" s="48" t="str">
        <f t="shared" si="44"/>
        <v>42233Greater Fresno Area9_7AllSingle</v>
      </c>
      <c r="B2846" t="s">
        <v>37</v>
      </c>
      <c r="C2846" s="35">
        <v>42233</v>
      </c>
      <c r="D2846">
        <v>7</v>
      </c>
      <c r="E2846" t="s">
        <v>114</v>
      </c>
      <c r="F2846">
        <v>0.9024817245360478</v>
      </c>
      <c r="G2846">
        <v>0.81474036902969738</v>
      </c>
      <c r="H2846">
        <v>4981</v>
      </c>
      <c r="I2846">
        <v>0.92946565082227106</v>
      </c>
      <c r="J2846">
        <v>0.86673717013190887</v>
      </c>
      <c r="K2846">
        <v>1255</v>
      </c>
      <c r="L2846">
        <v>-2.6983926072716713E-2</v>
      </c>
      <c r="M2846">
        <v>-2.9899692535400391</v>
      </c>
      <c r="N2846">
        <v>12488</v>
      </c>
      <c r="O2846">
        <v>2.7052894234657288E-2</v>
      </c>
      <c r="P2846">
        <v>-6.1654914170503616E-2</v>
      </c>
      <c r="Q2846">
        <v>-4.5233268290758133E-2</v>
      </c>
      <c r="R2846">
        <v>-2.6983926072716713E-2</v>
      </c>
      <c r="S2846">
        <v>-8.736749179661274E-3</v>
      </c>
      <c r="T2846">
        <v>7.687062956392765E-3</v>
      </c>
      <c r="U2846" t="s">
        <v>18</v>
      </c>
      <c r="V2846" t="s">
        <v>84</v>
      </c>
      <c r="W2846">
        <v>78</v>
      </c>
    </row>
    <row r="2847" spans="1:23" x14ac:dyDescent="0.25">
      <c r="A2847" s="48" t="str">
        <f t="shared" si="44"/>
        <v>42233Greater Fresno Area9_7SmartAC-onlySingle</v>
      </c>
      <c r="B2847" t="s">
        <v>37</v>
      </c>
      <c r="C2847" s="35">
        <v>42233</v>
      </c>
      <c r="D2847">
        <v>7</v>
      </c>
      <c r="E2847" t="s">
        <v>114</v>
      </c>
      <c r="F2847">
        <v>0.9024817245360478</v>
      </c>
      <c r="G2847">
        <v>0.81474036902969738</v>
      </c>
      <c r="H2847">
        <v>4981</v>
      </c>
      <c r="I2847">
        <v>0.92946565082227106</v>
      </c>
      <c r="J2847">
        <v>0.86673717013190887</v>
      </c>
      <c r="K2847">
        <v>1255</v>
      </c>
      <c r="L2847">
        <v>-2.6983926072716713E-2</v>
      </c>
      <c r="M2847">
        <v>-2.9899692535400391</v>
      </c>
      <c r="N2847">
        <v>12488</v>
      </c>
      <c r="O2847">
        <v>2.7052894234657288E-2</v>
      </c>
      <c r="P2847">
        <v>-6.1654914170503616E-2</v>
      </c>
      <c r="Q2847">
        <v>-4.5233268290758133E-2</v>
      </c>
      <c r="R2847">
        <v>-2.6983926072716713E-2</v>
      </c>
      <c r="S2847">
        <v>-8.736749179661274E-3</v>
      </c>
      <c r="T2847">
        <v>7.687062956392765E-3</v>
      </c>
      <c r="U2847" t="s">
        <v>102</v>
      </c>
      <c r="V2847" t="s">
        <v>84</v>
      </c>
      <c r="W2847">
        <v>78</v>
      </c>
    </row>
    <row r="2848" spans="1:23" x14ac:dyDescent="0.25">
      <c r="A2848" s="48" t="str">
        <f t="shared" si="44"/>
        <v>42233Greater Fresno Area9_8AllSingle</v>
      </c>
      <c r="B2848" t="s">
        <v>37</v>
      </c>
      <c r="C2848" s="35">
        <v>42233</v>
      </c>
      <c r="D2848">
        <v>8</v>
      </c>
      <c r="E2848" t="s">
        <v>114</v>
      </c>
      <c r="F2848">
        <v>0.88536478202604296</v>
      </c>
      <c r="G2848">
        <v>0.84584552387494949</v>
      </c>
      <c r="H2848">
        <v>4981</v>
      </c>
      <c r="I2848">
        <v>0.905963482997588</v>
      </c>
      <c r="J2848">
        <v>0.91834679859164325</v>
      </c>
      <c r="K2848">
        <v>1255</v>
      </c>
      <c r="L2848">
        <v>-2.0598700270056725E-2</v>
      </c>
      <c r="M2848">
        <v>-2.32657790184021</v>
      </c>
      <c r="N2848">
        <v>12488</v>
      </c>
      <c r="O2848">
        <v>2.855936624109745E-2</v>
      </c>
      <c r="P2848">
        <v>-5.7200383394956589E-2</v>
      </c>
      <c r="Q2848">
        <v>-3.9864279329776764E-2</v>
      </c>
      <c r="R2848">
        <v>-2.0598700270056725E-2</v>
      </c>
      <c r="S2848">
        <v>-1.335407723672688E-3</v>
      </c>
      <c r="T2848">
        <v>1.600298285484314E-2</v>
      </c>
      <c r="U2848" t="s">
        <v>18</v>
      </c>
      <c r="V2848" t="s">
        <v>84</v>
      </c>
      <c r="W2848">
        <v>81</v>
      </c>
    </row>
    <row r="2849" spans="1:23" x14ac:dyDescent="0.25">
      <c r="A2849" s="48" t="str">
        <f t="shared" si="44"/>
        <v>42233Greater Fresno Area9_8SmartAC-onlySingle</v>
      </c>
      <c r="B2849" t="s">
        <v>37</v>
      </c>
      <c r="C2849" s="35">
        <v>42233</v>
      </c>
      <c r="D2849">
        <v>8</v>
      </c>
      <c r="E2849" t="s">
        <v>114</v>
      </c>
      <c r="F2849">
        <v>0.88536478202604296</v>
      </c>
      <c r="G2849">
        <v>0.84584552387494949</v>
      </c>
      <c r="H2849">
        <v>4981</v>
      </c>
      <c r="I2849">
        <v>0.905963482997588</v>
      </c>
      <c r="J2849">
        <v>0.91834679859164325</v>
      </c>
      <c r="K2849">
        <v>1255</v>
      </c>
      <c r="L2849">
        <v>-2.0598700270056725E-2</v>
      </c>
      <c r="M2849">
        <v>-2.32657790184021</v>
      </c>
      <c r="N2849">
        <v>12488</v>
      </c>
      <c r="O2849">
        <v>2.855936624109745E-2</v>
      </c>
      <c r="P2849">
        <v>-5.7200383394956589E-2</v>
      </c>
      <c r="Q2849">
        <v>-3.9864279329776764E-2</v>
      </c>
      <c r="R2849">
        <v>-2.0598700270056725E-2</v>
      </c>
      <c r="S2849">
        <v>-1.335407723672688E-3</v>
      </c>
      <c r="T2849">
        <v>1.600298285484314E-2</v>
      </c>
      <c r="U2849" t="s">
        <v>102</v>
      </c>
      <c r="V2849" t="s">
        <v>84</v>
      </c>
      <c r="W2849">
        <v>81</v>
      </c>
    </row>
    <row r="2850" spans="1:23" x14ac:dyDescent="0.25">
      <c r="A2850" s="48" t="str">
        <f t="shared" si="44"/>
        <v>42233Greater Fresno Area9_9AllSingle</v>
      </c>
      <c r="B2850" t="s">
        <v>37</v>
      </c>
      <c r="C2850" s="35">
        <v>42233</v>
      </c>
      <c r="D2850">
        <v>9</v>
      </c>
      <c r="E2850" t="s">
        <v>114</v>
      </c>
      <c r="F2850">
        <v>0.87339123586206358</v>
      </c>
      <c r="G2850">
        <v>0.96639258435760744</v>
      </c>
      <c r="H2850">
        <v>4981</v>
      </c>
      <c r="I2850">
        <v>0.88354277671243253</v>
      </c>
      <c r="J2850">
        <v>1.0170312388711662</v>
      </c>
      <c r="K2850">
        <v>1255</v>
      </c>
      <c r="L2850">
        <v>-1.0151540860533714E-2</v>
      </c>
      <c r="M2850">
        <v>-1.1623131036758423</v>
      </c>
      <c r="N2850">
        <v>12488</v>
      </c>
      <c r="O2850">
        <v>3.1806927174329758E-2</v>
      </c>
      <c r="P2850">
        <v>-5.0915297120809555E-2</v>
      </c>
      <c r="Q2850">
        <v>-3.1607858836650848E-2</v>
      </c>
      <c r="R2850">
        <v>-1.0151540860533714E-2</v>
      </c>
      <c r="S2850">
        <v>1.1302231810986996E-2</v>
      </c>
      <c r="T2850">
        <v>3.0612217262387276E-2</v>
      </c>
      <c r="U2850" t="s">
        <v>18</v>
      </c>
      <c r="V2850" t="s">
        <v>84</v>
      </c>
      <c r="W2850">
        <v>86</v>
      </c>
    </row>
    <row r="2851" spans="1:23" x14ac:dyDescent="0.25">
      <c r="A2851" s="48" t="str">
        <f t="shared" si="44"/>
        <v>42233Greater Fresno Area9_9SmartAC-onlySingle</v>
      </c>
      <c r="B2851" t="s">
        <v>37</v>
      </c>
      <c r="C2851" s="35">
        <v>42233</v>
      </c>
      <c r="D2851">
        <v>9</v>
      </c>
      <c r="E2851" t="s">
        <v>114</v>
      </c>
      <c r="F2851">
        <v>0.87339123586206358</v>
      </c>
      <c r="G2851">
        <v>0.96639258435760744</v>
      </c>
      <c r="H2851">
        <v>4981</v>
      </c>
      <c r="I2851">
        <v>0.88354277671243253</v>
      </c>
      <c r="J2851">
        <v>1.0170312388711662</v>
      </c>
      <c r="K2851">
        <v>1255</v>
      </c>
      <c r="L2851">
        <v>-1.0151540860533714E-2</v>
      </c>
      <c r="M2851">
        <v>-1.1623131036758423</v>
      </c>
      <c r="N2851">
        <v>12488</v>
      </c>
      <c r="O2851">
        <v>3.1806927174329758E-2</v>
      </c>
      <c r="P2851">
        <v>-5.0915297120809555E-2</v>
      </c>
      <c r="Q2851">
        <v>-3.1607858836650848E-2</v>
      </c>
      <c r="R2851">
        <v>-1.0151540860533714E-2</v>
      </c>
      <c r="S2851">
        <v>1.1302231810986996E-2</v>
      </c>
      <c r="T2851">
        <v>3.0612217262387276E-2</v>
      </c>
      <c r="U2851" t="s">
        <v>102</v>
      </c>
      <c r="V2851" t="s">
        <v>84</v>
      </c>
      <c r="W2851">
        <v>86</v>
      </c>
    </row>
    <row r="2852" spans="1:23" x14ac:dyDescent="0.25">
      <c r="A2852" s="48" t="str">
        <f t="shared" si="44"/>
        <v>42233Greater Fresno Area9_10AllSingle</v>
      </c>
      <c r="B2852" t="s">
        <v>37</v>
      </c>
      <c r="C2852" s="35">
        <v>42233</v>
      </c>
      <c r="D2852">
        <v>10</v>
      </c>
      <c r="E2852" t="s">
        <v>114</v>
      </c>
      <c r="F2852">
        <v>0.95629246778235233</v>
      </c>
      <c r="G2852">
        <v>1.1852745742994995</v>
      </c>
      <c r="H2852">
        <v>4981</v>
      </c>
      <c r="I2852">
        <v>0.9319257626325107</v>
      </c>
      <c r="J2852">
        <v>1.2020089161376992</v>
      </c>
      <c r="K2852">
        <v>1255</v>
      </c>
      <c r="L2852">
        <v>2.4366704747080803E-2</v>
      </c>
      <c r="M2852">
        <v>2.5480389595031738</v>
      </c>
      <c r="N2852">
        <v>12488</v>
      </c>
      <c r="O2852">
        <v>3.7858977913856506E-2</v>
      </c>
      <c r="P2852">
        <v>-2.4153361096978188E-2</v>
      </c>
      <c r="Q2852">
        <v>-1.1722046183422208E-3</v>
      </c>
      <c r="R2852">
        <v>2.4366704747080803E-2</v>
      </c>
      <c r="S2852">
        <v>4.9902584403753281E-2</v>
      </c>
      <c r="T2852">
        <v>7.2886772453784943E-2</v>
      </c>
      <c r="U2852" t="s">
        <v>18</v>
      </c>
      <c r="V2852" t="s">
        <v>84</v>
      </c>
      <c r="W2852">
        <v>91</v>
      </c>
    </row>
    <row r="2853" spans="1:23" x14ac:dyDescent="0.25">
      <c r="A2853" s="48" t="str">
        <f t="shared" si="44"/>
        <v>42233Greater Fresno Area9_10SmartAC-onlySingle</v>
      </c>
      <c r="B2853" t="s">
        <v>37</v>
      </c>
      <c r="C2853" s="35">
        <v>42233</v>
      </c>
      <c r="D2853">
        <v>10</v>
      </c>
      <c r="E2853" t="s">
        <v>114</v>
      </c>
      <c r="F2853">
        <v>0.95629246778235233</v>
      </c>
      <c r="G2853">
        <v>1.1852745742994995</v>
      </c>
      <c r="H2853">
        <v>4981</v>
      </c>
      <c r="I2853">
        <v>0.9319257626325107</v>
      </c>
      <c r="J2853">
        <v>1.2020089161376992</v>
      </c>
      <c r="K2853">
        <v>1255</v>
      </c>
      <c r="L2853">
        <v>2.4366704747080803E-2</v>
      </c>
      <c r="M2853">
        <v>2.5480389595031738</v>
      </c>
      <c r="N2853">
        <v>12488</v>
      </c>
      <c r="O2853">
        <v>3.7858977913856506E-2</v>
      </c>
      <c r="P2853">
        <v>-2.4153361096978188E-2</v>
      </c>
      <c r="Q2853">
        <v>-1.1722046183422208E-3</v>
      </c>
      <c r="R2853">
        <v>2.4366704747080803E-2</v>
      </c>
      <c r="S2853">
        <v>4.9902584403753281E-2</v>
      </c>
      <c r="T2853">
        <v>7.2886772453784943E-2</v>
      </c>
      <c r="U2853" t="s">
        <v>102</v>
      </c>
      <c r="V2853" t="s">
        <v>84</v>
      </c>
      <c r="W2853">
        <v>91</v>
      </c>
    </row>
    <row r="2854" spans="1:23" x14ac:dyDescent="0.25">
      <c r="A2854" s="48" t="str">
        <f t="shared" si="44"/>
        <v>42233Greater Fresno Area9_11AllSingle</v>
      </c>
      <c r="B2854" t="s">
        <v>37</v>
      </c>
      <c r="C2854" s="35">
        <v>42233</v>
      </c>
      <c r="D2854">
        <v>11</v>
      </c>
      <c r="E2854" t="s">
        <v>114</v>
      </c>
      <c r="F2854">
        <v>1.1319089867304981</v>
      </c>
      <c r="G2854">
        <v>1.4873175638102503</v>
      </c>
      <c r="H2854">
        <v>4981</v>
      </c>
      <c r="I2854">
        <v>1.1363853129163872</v>
      </c>
      <c r="J2854">
        <v>1.4946963724880165</v>
      </c>
      <c r="K2854">
        <v>1255</v>
      </c>
      <c r="L2854">
        <v>-4.4763260520994663E-3</v>
      </c>
      <c r="M2854">
        <v>-0.39546698331832886</v>
      </c>
      <c r="N2854">
        <v>12488</v>
      </c>
      <c r="O2854">
        <v>4.7162309288978577E-2</v>
      </c>
      <c r="P2854">
        <v>-6.4919538795948029E-2</v>
      </c>
      <c r="Q2854">
        <v>-3.6291077733039856E-2</v>
      </c>
      <c r="R2854">
        <v>-4.4763260520994663E-3</v>
      </c>
      <c r="S2854">
        <v>2.7334650978446007E-2</v>
      </c>
      <c r="T2854">
        <v>5.5966891348361969E-2</v>
      </c>
      <c r="U2854" t="s">
        <v>18</v>
      </c>
      <c r="V2854" t="s">
        <v>84</v>
      </c>
      <c r="W2854">
        <v>96</v>
      </c>
    </row>
    <row r="2855" spans="1:23" x14ac:dyDescent="0.25">
      <c r="A2855" s="48" t="str">
        <f t="shared" si="44"/>
        <v>42233Greater Fresno Area9_11SmartAC-onlySingle</v>
      </c>
      <c r="B2855" t="s">
        <v>37</v>
      </c>
      <c r="C2855" s="35">
        <v>42233</v>
      </c>
      <c r="D2855">
        <v>11</v>
      </c>
      <c r="E2855" t="s">
        <v>114</v>
      </c>
      <c r="F2855">
        <v>1.1319089867304981</v>
      </c>
      <c r="G2855">
        <v>1.4873175638102503</v>
      </c>
      <c r="H2855">
        <v>4981</v>
      </c>
      <c r="I2855">
        <v>1.1363853129163872</v>
      </c>
      <c r="J2855">
        <v>1.4946963724880165</v>
      </c>
      <c r="K2855">
        <v>1255</v>
      </c>
      <c r="L2855">
        <v>-4.4763260520994663E-3</v>
      </c>
      <c r="M2855">
        <v>-0.39546698331832886</v>
      </c>
      <c r="N2855">
        <v>12488</v>
      </c>
      <c r="O2855">
        <v>4.7162309288978577E-2</v>
      </c>
      <c r="P2855">
        <v>-6.4919538795948029E-2</v>
      </c>
      <c r="Q2855">
        <v>-3.6291077733039856E-2</v>
      </c>
      <c r="R2855">
        <v>-4.4763260520994663E-3</v>
      </c>
      <c r="S2855">
        <v>2.7334650978446007E-2</v>
      </c>
      <c r="T2855">
        <v>5.5966891348361969E-2</v>
      </c>
      <c r="U2855" t="s">
        <v>102</v>
      </c>
      <c r="V2855" t="s">
        <v>84</v>
      </c>
      <c r="W2855">
        <v>96</v>
      </c>
    </row>
    <row r="2856" spans="1:23" x14ac:dyDescent="0.25">
      <c r="A2856" s="48" t="str">
        <f t="shared" si="44"/>
        <v>42233Greater Fresno Area9_12AllSingle</v>
      </c>
      <c r="B2856" t="s">
        <v>37</v>
      </c>
      <c r="C2856" s="35">
        <v>42233</v>
      </c>
      <c r="D2856">
        <v>12</v>
      </c>
      <c r="E2856" t="s">
        <v>114</v>
      </c>
      <c r="F2856">
        <v>1.3853990303540413</v>
      </c>
      <c r="G2856">
        <v>1.7136245422385612</v>
      </c>
      <c r="H2856">
        <v>4981</v>
      </c>
      <c r="I2856">
        <v>1.4255179777703308</v>
      </c>
      <c r="J2856">
        <v>1.7074363762048859</v>
      </c>
      <c r="K2856">
        <v>1255</v>
      </c>
      <c r="L2856">
        <v>-4.0118947625160217E-2</v>
      </c>
      <c r="M2856">
        <v>-2.8958406448364258</v>
      </c>
      <c r="N2856">
        <v>12488</v>
      </c>
      <c r="O2856">
        <v>5.3967781364917755E-2</v>
      </c>
      <c r="P2856">
        <v>-0.10928405821323395</v>
      </c>
      <c r="Q2856">
        <v>-7.6524533331394196E-2</v>
      </c>
      <c r="R2856">
        <v>-4.0118947625160217E-2</v>
      </c>
      <c r="S2856">
        <v>-3.7176790647208691E-3</v>
      </c>
      <c r="T2856">
        <v>2.9046161100268364E-2</v>
      </c>
      <c r="U2856" t="s">
        <v>18</v>
      </c>
      <c r="V2856" t="s">
        <v>84</v>
      </c>
      <c r="W2856">
        <v>101</v>
      </c>
    </row>
    <row r="2857" spans="1:23" x14ac:dyDescent="0.25">
      <c r="A2857" s="48" t="str">
        <f t="shared" si="44"/>
        <v>42233Greater Fresno Area9_12SmartAC-onlySingle</v>
      </c>
      <c r="B2857" t="s">
        <v>37</v>
      </c>
      <c r="C2857" s="35">
        <v>42233</v>
      </c>
      <c r="D2857">
        <v>12</v>
      </c>
      <c r="E2857" t="s">
        <v>114</v>
      </c>
      <c r="F2857">
        <v>1.3853990303540413</v>
      </c>
      <c r="G2857">
        <v>1.7136245422385612</v>
      </c>
      <c r="H2857">
        <v>4981</v>
      </c>
      <c r="I2857">
        <v>1.4255179777703308</v>
      </c>
      <c r="J2857">
        <v>1.7074363762048859</v>
      </c>
      <c r="K2857">
        <v>1255</v>
      </c>
      <c r="L2857">
        <v>-4.0118947625160217E-2</v>
      </c>
      <c r="M2857">
        <v>-2.8958406448364258</v>
      </c>
      <c r="N2857">
        <v>12488</v>
      </c>
      <c r="O2857">
        <v>5.3967781364917755E-2</v>
      </c>
      <c r="P2857">
        <v>-0.10928405821323395</v>
      </c>
      <c r="Q2857">
        <v>-7.6524533331394196E-2</v>
      </c>
      <c r="R2857">
        <v>-4.0118947625160217E-2</v>
      </c>
      <c r="S2857">
        <v>-3.7176790647208691E-3</v>
      </c>
      <c r="T2857">
        <v>2.9046161100268364E-2</v>
      </c>
      <c r="U2857" t="s">
        <v>102</v>
      </c>
      <c r="V2857" t="s">
        <v>84</v>
      </c>
      <c r="W2857">
        <v>101</v>
      </c>
    </row>
    <row r="2858" spans="1:23" x14ac:dyDescent="0.25">
      <c r="A2858" s="48" t="str">
        <f t="shared" si="44"/>
        <v>42233Greater Fresno Area9_13AllSingle</v>
      </c>
      <c r="B2858" t="s">
        <v>37</v>
      </c>
      <c r="C2858" s="35">
        <v>42233</v>
      </c>
      <c r="D2858">
        <v>13</v>
      </c>
      <c r="E2858" t="s">
        <v>114</v>
      </c>
      <c r="F2858">
        <v>1.7936748178767741</v>
      </c>
      <c r="G2858">
        <v>1.967612206159129</v>
      </c>
      <c r="H2858">
        <v>4981</v>
      </c>
      <c r="I2858">
        <v>1.851181540624498</v>
      </c>
      <c r="J2858">
        <v>2.0370570106981161</v>
      </c>
      <c r="K2858">
        <v>1255</v>
      </c>
      <c r="L2858">
        <v>-5.7506721466779709E-2</v>
      </c>
      <c r="M2858">
        <v>-3.2060840129852295</v>
      </c>
      <c r="N2858">
        <v>12488</v>
      </c>
      <c r="O2858">
        <v>6.3903898000717163E-2</v>
      </c>
      <c r="P2858">
        <v>-0.13940595090389252</v>
      </c>
      <c r="Q2858">
        <v>-0.1006150096654892</v>
      </c>
      <c r="R2858">
        <v>-5.7506721466779709E-2</v>
      </c>
      <c r="S2858">
        <v>-1.4403542503714561E-2</v>
      </c>
      <c r="T2858">
        <v>2.4392513558268547E-2</v>
      </c>
      <c r="U2858" t="s">
        <v>18</v>
      </c>
      <c r="V2858" t="s">
        <v>84</v>
      </c>
      <c r="W2858">
        <v>104</v>
      </c>
    </row>
    <row r="2859" spans="1:23" x14ac:dyDescent="0.25">
      <c r="A2859" s="48" t="str">
        <f t="shared" si="44"/>
        <v>42233Greater Fresno Area9_13SmartAC-onlySingle</v>
      </c>
      <c r="B2859" t="s">
        <v>37</v>
      </c>
      <c r="C2859" s="35">
        <v>42233</v>
      </c>
      <c r="D2859">
        <v>13</v>
      </c>
      <c r="E2859" t="s">
        <v>114</v>
      </c>
      <c r="F2859">
        <v>1.7936748178767741</v>
      </c>
      <c r="G2859">
        <v>1.967612206159129</v>
      </c>
      <c r="H2859">
        <v>4981</v>
      </c>
      <c r="I2859">
        <v>1.851181540624498</v>
      </c>
      <c r="J2859">
        <v>2.0370570106981161</v>
      </c>
      <c r="K2859">
        <v>1255</v>
      </c>
      <c r="L2859">
        <v>-5.7506721466779709E-2</v>
      </c>
      <c r="M2859">
        <v>-3.2060840129852295</v>
      </c>
      <c r="N2859">
        <v>12488</v>
      </c>
      <c r="O2859">
        <v>6.3903898000717163E-2</v>
      </c>
      <c r="P2859">
        <v>-0.13940595090389252</v>
      </c>
      <c r="Q2859">
        <v>-0.1006150096654892</v>
      </c>
      <c r="R2859">
        <v>-5.7506721466779709E-2</v>
      </c>
      <c r="S2859">
        <v>-1.4403542503714561E-2</v>
      </c>
      <c r="T2859">
        <v>2.4392513558268547E-2</v>
      </c>
      <c r="U2859" t="s">
        <v>102</v>
      </c>
      <c r="V2859" t="s">
        <v>84</v>
      </c>
      <c r="W2859">
        <v>104</v>
      </c>
    </row>
    <row r="2860" spans="1:23" x14ac:dyDescent="0.25">
      <c r="A2860" s="48" t="str">
        <f t="shared" si="44"/>
        <v>42233Greater Fresno Area9_14AllSingle</v>
      </c>
      <c r="B2860" t="s">
        <v>37</v>
      </c>
      <c r="C2860" s="35">
        <v>42233</v>
      </c>
      <c r="D2860">
        <v>14</v>
      </c>
      <c r="E2860" t="s">
        <v>114</v>
      </c>
      <c r="F2860">
        <v>2.2334106825445534</v>
      </c>
      <c r="G2860">
        <v>2.0610479988100794</v>
      </c>
      <c r="H2860">
        <v>4981</v>
      </c>
      <c r="I2860">
        <v>2.3015279294005353</v>
      </c>
      <c r="J2860">
        <v>2.1701100003140792</v>
      </c>
      <c r="K2860">
        <v>1255</v>
      </c>
      <c r="L2860">
        <v>-6.8117246031761169E-2</v>
      </c>
      <c r="M2860">
        <v>-3.0499203205108643</v>
      </c>
      <c r="N2860">
        <v>12488</v>
      </c>
      <c r="O2860">
        <v>6.7862480878829956E-2</v>
      </c>
      <c r="P2860">
        <v>-0.15508979558944702</v>
      </c>
      <c r="Q2860">
        <v>-0.11389591544866562</v>
      </c>
      <c r="R2860">
        <v>-6.8117246031761169E-2</v>
      </c>
      <c r="S2860">
        <v>-2.234400250017643E-2</v>
      </c>
      <c r="T2860">
        <v>1.885530911386013E-2</v>
      </c>
      <c r="U2860" t="s">
        <v>18</v>
      </c>
      <c r="V2860" t="s">
        <v>84</v>
      </c>
      <c r="W2860">
        <v>106</v>
      </c>
    </row>
    <row r="2861" spans="1:23" x14ac:dyDescent="0.25">
      <c r="A2861" s="48" t="str">
        <f t="shared" si="44"/>
        <v>42233Greater Fresno Area9_14SmartAC-onlySingle</v>
      </c>
      <c r="B2861" t="s">
        <v>37</v>
      </c>
      <c r="C2861" s="35">
        <v>42233</v>
      </c>
      <c r="D2861">
        <v>14</v>
      </c>
      <c r="E2861" t="s">
        <v>114</v>
      </c>
      <c r="F2861">
        <v>2.2334106825445534</v>
      </c>
      <c r="G2861">
        <v>2.0610479988100794</v>
      </c>
      <c r="H2861">
        <v>4981</v>
      </c>
      <c r="I2861">
        <v>2.3015279294005353</v>
      </c>
      <c r="J2861">
        <v>2.1701100003140792</v>
      </c>
      <c r="K2861">
        <v>1255</v>
      </c>
      <c r="L2861">
        <v>-6.8117246031761169E-2</v>
      </c>
      <c r="M2861">
        <v>-3.0499203205108643</v>
      </c>
      <c r="N2861">
        <v>12488</v>
      </c>
      <c r="O2861">
        <v>6.7862480878829956E-2</v>
      </c>
      <c r="P2861">
        <v>-0.15508979558944702</v>
      </c>
      <c r="Q2861">
        <v>-0.11389591544866562</v>
      </c>
      <c r="R2861">
        <v>-6.8117246031761169E-2</v>
      </c>
      <c r="S2861">
        <v>-2.234400250017643E-2</v>
      </c>
      <c r="T2861">
        <v>1.885530911386013E-2</v>
      </c>
      <c r="U2861" t="s">
        <v>102</v>
      </c>
      <c r="V2861" t="s">
        <v>84</v>
      </c>
      <c r="W2861">
        <v>106</v>
      </c>
    </row>
    <row r="2862" spans="1:23" x14ac:dyDescent="0.25">
      <c r="A2862" s="48" t="str">
        <f t="shared" si="44"/>
        <v>42233Greater Fresno Area9_15AllSingle</v>
      </c>
      <c r="B2862" t="s">
        <v>37</v>
      </c>
      <c r="C2862" s="35">
        <v>42233</v>
      </c>
      <c r="D2862">
        <v>15</v>
      </c>
      <c r="E2862" t="s">
        <v>114</v>
      </c>
      <c r="F2862">
        <v>2.5914316840987466</v>
      </c>
      <c r="G2862">
        <v>2.1038775194080004</v>
      </c>
      <c r="H2862">
        <v>4981</v>
      </c>
      <c r="I2862">
        <v>2.7297617171727051</v>
      </c>
      <c r="J2862">
        <v>2.2565550946516626</v>
      </c>
      <c r="K2862">
        <v>1255</v>
      </c>
      <c r="L2862">
        <v>-0.13833002746105194</v>
      </c>
      <c r="M2862">
        <v>-5.337977409362793</v>
      </c>
      <c r="N2862">
        <v>12488</v>
      </c>
      <c r="O2862">
        <v>7.0328086614608765E-2</v>
      </c>
      <c r="P2862">
        <v>-0.22846250236034393</v>
      </c>
      <c r="Q2862">
        <v>-0.18577194213867188</v>
      </c>
      <c r="R2862">
        <v>-0.13833002746105194</v>
      </c>
      <c r="S2862">
        <v>-9.0893730521202087E-2</v>
      </c>
      <c r="T2862">
        <v>-4.8197552561759949E-2</v>
      </c>
      <c r="U2862" t="s">
        <v>18</v>
      </c>
      <c r="V2862" t="s">
        <v>84</v>
      </c>
      <c r="W2862">
        <v>108</v>
      </c>
    </row>
    <row r="2863" spans="1:23" x14ac:dyDescent="0.25">
      <c r="A2863" s="48" t="str">
        <f t="shared" si="44"/>
        <v>42233Greater Fresno Area9_15SmartAC-onlySingle</v>
      </c>
      <c r="B2863" t="s">
        <v>37</v>
      </c>
      <c r="C2863" s="35">
        <v>42233</v>
      </c>
      <c r="D2863">
        <v>15</v>
      </c>
      <c r="E2863" t="s">
        <v>114</v>
      </c>
      <c r="F2863">
        <v>2.5914316840987466</v>
      </c>
      <c r="G2863">
        <v>2.1038775194080004</v>
      </c>
      <c r="H2863">
        <v>4981</v>
      </c>
      <c r="I2863">
        <v>2.7297617171727051</v>
      </c>
      <c r="J2863">
        <v>2.2565550946516626</v>
      </c>
      <c r="K2863">
        <v>1255</v>
      </c>
      <c r="L2863">
        <v>-0.13833002746105194</v>
      </c>
      <c r="M2863">
        <v>-5.337977409362793</v>
      </c>
      <c r="N2863">
        <v>12488</v>
      </c>
      <c r="O2863">
        <v>7.0328086614608765E-2</v>
      </c>
      <c r="P2863">
        <v>-0.22846250236034393</v>
      </c>
      <c r="Q2863">
        <v>-0.18577194213867188</v>
      </c>
      <c r="R2863">
        <v>-0.13833002746105194</v>
      </c>
      <c r="S2863">
        <v>-9.0893730521202087E-2</v>
      </c>
      <c r="T2863">
        <v>-4.8197552561759949E-2</v>
      </c>
      <c r="U2863" t="s">
        <v>102</v>
      </c>
      <c r="V2863" t="s">
        <v>84</v>
      </c>
      <c r="W2863">
        <v>108</v>
      </c>
    </row>
    <row r="2864" spans="1:23" x14ac:dyDescent="0.25">
      <c r="A2864" s="48" t="str">
        <f t="shared" si="44"/>
        <v>42233Greater Fresno Area9_16AllSingle</v>
      </c>
      <c r="B2864" t="s">
        <v>37</v>
      </c>
      <c r="C2864" s="35">
        <v>42233</v>
      </c>
      <c r="D2864">
        <v>16</v>
      </c>
      <c r="E2864" t="s">
        <v>114</v>
      </c>
      <c r="F2864">
        <v>3.0274571082307706</v>
      </c>
      <c r="G2864">
        <v>2.0599821889918348</v>
      </c>
      <c r="H2864">
        <v>4981</v>
      </c>
      <c r="I2864">
        <v>3.0526605132558675</v>
      </c>
      <c r="J2864">
        <v>2.1507496602801299</v>
      </c>
      <c r="K2864">
        <v>1255</v>
      </c>
      <c r="L2864">
        <v>-2.5203404948115349E-2</v>
      </c>
      <c r="M2864">
        <v>-0.83249419927597046</v>
      </c>
      <c r="N2864">
        <v>12488</v>
      </c>
      <c r="O2864">
        <v>6.7363038659095764E-2</v>
      </c>
      <c r="P2864">
        <v>-0.11153587698936462</v>
      </c>
      <c r="Q2864">
        <v>-7.0645160973072052E-2</v>
      </c>
      <c r="R2864">
        <v>-2.5203404948115349E-2</v>
      </c>
      <c r="S2864">
        <v>2.0232964307069778E-2</v>
      </c>
      <c r="T2864">
        <v>6.1129067093133926E-2</v>
      </c>
      <c r="U2864" t="s">
        <v>18</v>
      </c>
      <c r="V2864" t="s">
        <v>84</v>
      </c>
      <c r="W2864">
        <v>108</v>
      </c>
    </row>
    <row r="2865" spans="1:23" x14ac:dyDescent="0.25">
      <c r="A2865" s="48" t="str">
        <f t="shared" si="44"/>
        <v>42233Greater Fresno Area9_16SmartAC-onlySingle</v>
      </c>
      <c r="B2865" t="s">
        <v>37</v>
      </c>
      <c r="C2865" s="35">
        <v>42233</v>
      </c>
      <c r="D2865">
        <v>16</v>
      </c>
      <c r="E2865" t="s">
        <v>114</v>
      </c>
      <c r="F2865">
        <v>3.0274571082307706</v>
      </c>
      <c r="G2865">
        <v>2.0599821889918348</v>
      </c>
      <c r="H2865">
        <v>4981</v>
      </c>
      <c r="I2865">
        <v>3.0526605132558675</v>
      </c>
      <c r="J2865">
        <v>2.1507496602801299</v>
      </c>
      <c r="K2865">
        <v>1255</v>
      </c>
      <c r="L2865">
        <v>-2.5203404948115349E-2</v>
      </c>
      <c r="M2865">
        <v>-0.83249419927597046</v>
      </c>
      <c r="N2865">
        <v>12488</v>
      </c>
      <c r="O2865">
        <v>6.7363038659095764E-2</v>
      </c>
      <c r="P2865">
        <v>-0.11153587698936462</v>
      </c>
      <c r="Q2865">
        <v>-7.0645160973072052E-2</v>
      </c>
      <c r="R2865">
        <v>-2.5203404948115349E-2</v>
      </c>
      <c r="S2865">
        <v>2.0232964307069778E-2</v>
      </c>
      <c r="T2865">
        <v>6.1129067093133926E-2</v>
      </c>
      <c r="U2865" t="s">
        <v>102</v>
      </c>
      <c r="V2865" t="s">
        <v>84</v>
      </c>
      <c r="W2865">
        <v>108</v>
      </c>
    </row>
    <row r="2866" spans="1:23" x14ac:dyDescent="0.25">
      <c r="A2866" s="48" t="str">
        <f t="shared" si="44"/>
        <v>42233Greater Fresno Area9_17AllSingle</v>
      </c>
      <c r="B2866" t="s">
        <v>37</v>
      </c>
      <c r="C2866" s="35">
        <v>42233</v>
      </c>
      <c r="D2866">
        <v>17</v>
      </c>
      <c r="E2866" t="s">
        <v>114</v>
      </c>
      <c r="F2866">
        <v>3.3890770391088547</v>
      </c>
      <c r="G2866">
        <v>1.9914651758927575</v>
      </c>
      <c r="H2866">
        <v>4981</v>
      </c>
      <c r="I2866">
        <v>3.4294556176563962</v>
      </c>
      <c r="J2866">
        <v>2.1135303483172962</v>
      </c>
      <c r="K2866">
        <v>1255</v>
      </c>
      <c r="L2866">
        <v>-4.0378578007221222E-2</v>
      </c>
      <c r="M2866">
        <v>-1.1914328336715698</v>
      </c>
      <c r="N2866">
        <v>12488</v>
      </c>
      <c r="O2866">
        <v>6.5996840596199036E-2</v>
      </c>
      <c r="P2866">
        <v>-0.12496013194322586</v>
      </c>
      <c r="Q2866">
        <v>-8.4898725152015686E-2</v>
      </c>
      <c r="R2866">
        <v>-4.0378578007221222E-2</v>
      </c>
      <c r="S2866">
        <v>4.136290866881609E-3</v>
      </c>
      <c r="T2866">
        <v>4.4202972203493118E-2</v>
      </c>
      <c r="U2866" t="s">
        <v>18</v>
      </c>
      <c r="V2866" t="s">
        <v>84</v>
      </c>
      <c r="W2866">
        <v>108</v>
      </c>
    </row>
    <row r="2867" spans="1:23" x14ac:dyDescent="0.25">
      <c r="A2867" s="48" t="str">
        <f t="shared" si="44"/>
        <v>42233Greater Fresno Area9_17SmartAC-onlySingle</v>
      </c>
      <c r="B2867" t="s">
        <v>37</v>
      </c>
      <c r="C2867" s="35">
        <v>42233</v>
      </c>
      <c r="D2867">
        <v>17</v>
      </c>
      <c r="E2867" t="s">
        <v>114</v>
      </c>
      <c r="F2867">
        <v>3.3890770391088547</v>
      </c>
      <c r="G2867">
        <v>1.9914651758927575</v>
      </c>
      <c r="H2867">
        <v>4981</v>
      </c>
      <c r="I2867">
        <v>3.4294556176563962</v>
      </c>
      <c r="J2867">
        <v>2.1135303483172962</v>
      </c>
      <c r="K2867">
        <v>1255</v>
      </c>
      <c r="L2867">
        <v>-4.0378578007221222E-2</v>
      </c>
      <c r="M2867">
        <v>-1.1914328336715698</v>
      </c>
      <c r="N2867">
        <v>12488</v>
      </c>
      <c r="O2867">
        <v>6.5996840596199036E-2</v>
      </c>
      <c r="P2867">
        <v>-0.12496013194322586</v>
      </c>
      <c r="Q2867">
        <v>-8.4898725152015686E-2</v>
      </c>
      <c r="R2867">
        <v>-4.0378578007221222E-2</v>
      </c>
      <c r="S2867">
        <v>4.136290866881609E-3</v>
      </c>
      <c r="T2867">
        <v>4.4202972203493118E-2</v>
      </c>
      <c r="U2867" t="s">
        <v>102</v>
      </c>
      <c r="V2867" t="s">
        <v>84</v>
      </c>
      <c r="W2867">
        <v>108</v>
      </c>
    </row>
    <row r="2868" spans="1:23" x14ac:dyDescent="0.25">
      <c r="A2868" s="48" t="str">
        <f t="shared" si="44"/>
        <v>42233Greater Fresno Area9_18AllSingle</v>
      </c>
      <c r="B2868" t="s">
        <v>37</v>
      </c>
      <c r="C2868" s="35">
        <v>42233</v>
      </c>
      <c r="D2868">
        <v>18</v>
      </c>
      <c r="E2868" t="s">
        <v>114</v>
      </c>
      <c r="F2868">
        <v>3.6018565031500418</v>
      </c>
      <c r="G2868">
        <v>1.8854107116049914</v>
      </c>
      <c r="H2868">
        <v>4981</v>
      </c>
      <c r="I2868">
        <v>3.6235768864717555</v>
      </c>
      <c r="J2868">
        <v>1.9653412354191504</v>
      </c>
      <c r="K2868">
        <v>1255</v>
      </c>
      <c r="L2868">
        <v>-2.1720383316278458E-2</v>
      </c>
      <c r="M2868">
        <v>-0.60303300619125366</v>
      </c>
      <c r="N2868">
        <v>12488</v>
      </c>
      <c r="O2868">
        <v>6.1574414372444153E-2</v>
      </c>
      <c r="P2868">
        <v>-0.10063415020704269</v>
      </c>
      <c r="Q2868">
        <v>-6.3257254660129547E-2</v>
      </c>
      <c r="R2868">
        <v>-2.1720383316278458E-2</v>
      </c>
      <c r="S2868">
        <v>1.9811559468507767E-2</v>
      </c>
      <c r="T2868">
        <v>5.7193387299776077E-2</v>
      </c>
      <c r="U2868" t="s">
        <v>18</v>
      </c>
      <c r="V2868" t="s">
        <v>84</v>
      </c>
      <c r="W2868">
        <v>107</v>
      </c>
    </row>
    <row r="2869" spans="1:23" x14ac:dyDescent="0.25">
      <c r="A2869" s="48" t="str">
        <f t="shared" si="44"/>
        <v>42233Greater Fresno Area9_18SmartAC-onlySingle</v>
      </c>
      <c r="B2869" t="s">
        <v>37</v>
      </c>
      <c r="C2869" s="35">
        <v>42233</v>
      </c>
      <c r="D2869">
        <v>18</v>
      </c>
      <c r="E2869" t="s">
        <v>114</v>
      </c>
      <c r="F2869">
        <v>3.6018565031500418</v>
      </c>
      <c r="G2869">
        <v>1.8854107116049914</v>
      </c>
      <c r="H2869">
        <v>4981</v>
      </c>
      <c r="I2869">
        <v>3.6235768864717555</v>
      </c>
      <c r="J2869">
        <v>1.9653412354191504</v>
      </c>
      <c r="K2869">
        <v>1255</v>
      </c>
      <c r="L2869">
        <v>-2.1720383316278458E-2</v>
      </c>
      <c r="M2869">
        <v>-0.60303300619125366</v>
      </c>
      <c r="N2869">
        <v>12488</v>
      </c>
      <c r="O2869">
        <v>6.1574414372444153E-2</v>
      </c>
      <c r="P2869">
        <v>-0.10063415020704269</v>
      </c>
      <c r="Q2869">
        <v>-6.3257254660129547E-2</v>
      </c>
      <c r="R2869">
        <v>-2.1720383316278458E-2</v>
      </c>
      <c r="S2869">
        <v>1.9811559468507767E-2</v>
      </c>
      <c r="T2869">
        <v>5.7193387299776077E-2</v>
      </c>
      <c r="U2869" t="s">
        <v>102</v>
      </c>
      <c r="V2869" t="s">
        <v>84</v>
      </c>
      <c r="W2869">
        <v>107</v>
      </c>
    </row>
    <row r="2870" spans="1:23" x14ac:dyDescent="0.25">
      <c r="A2870" s="48" t="str">
        <f t="shared" si="44"/>
        <v>42233Greater Fresno Area9_19AllSingle</v>
      </c>
      <c r="B2870" t="s">
        <v>37</v>
      </c>
      <c r="C2870" s="35">
        <v>42233</v>
      </c>
      <c r="D2870">
        <v>19</v>
      </c>
      <c r="E2870" t="s">
        <v>114</v>
      </c>
      <c r="F2870">
        <v>3.6509532510866149</v>
      </c>
      <c r="G2870">
        <v>1.8386351963684637</v>
      </c>
      <c r="H2870">
        <v>4981</v>
      </c>
      <c r="I2870">
        <v>3.4714711080155283</v>
      </c>
      <c r="J2870">
        <v>1.8331790961943322</v>
      </c>
      <c r="K2870">
        <v>1255</v>
      </c>
      <c r="L2870">
        <v>0.17948214709758759</v>
      </c>
      <c r="M2870">
        <v>4.9160351753234863</v>
      </c>
      <c r="N2870">
        <v>12488</v>
      </c>
      <c r="O2870">
        <v>5.7934623211622238E-2</v>
      </c>
      <c r="P2870">
        <v>0.10523313283920288</v>
      </c>
      <c r="Q2870">
        <v>0.14040060341358185</v>
      </c>
      <c r="R2870">
        <v>0.17948214709758759</v>
      </c>
      <c r="S2870">
        <v>0.21855905652046204</v>
      </c>
      <c r="T2870">
        <v>0.25373116135597229</v>
      </c>
      <c r="U2870" t="s">
        <v>18</v>
      </c>
      <c r="V2870" t="s">
        <v>84</v>
      </c>
      <c r="W2870">
        <v>104</v>
      </c>
    </row>
    <row r="2871" spans="1:23" x14ac:dyDescent="0.25">
      <c r="A2871" s="48" t="str">
        <f t="shared" si="44"/>
        <v>42233Greater Fresno Area9_19SmartAC-onlySingle</v>
      </c>
      <c r="B2871" t="s">
        <v>37</v>
      </c>
      <c r="C2871" s="35">
        <v>42233</v>
      </c>
      <c r="D2871">
        <v>19</v>
      </c>
      <c r="E2871" t="s">
        <v>114</v>
      </c>
      <c r="F2871">
        <v>3.6509532510866149</v>
      </c>
      <c r="G2871">
        <v>1.8386351963684637</v>
      </c>
      <c r="H2871">
        <v>4981</v>
      </c>
      <c r="I2871">
        <v>3.4714711080155283</v>
      </c>
      <c r="J2871">
        <v>1.8331790961943322</v>
      </c>
      <c r="K2871">
        <v>1255</v>
      </c>
      <c r="L2871">
        <v>0.17948214709758759</v>
      </c>
      <c r="M2871">
        <v>4.9160351753234863</v>
      </c>
      <c r="N2871">
        <v>12488</v>
      </c>
      <c r="O2871">
        <v>5.7934623211622238E-2</v>
      </c>
      <c r="P2871">
        <v>0.10523313283920288</v>
      </c>
      <c r="Q2871">
        <v>0.14040060341358185</v>
      </c>
      <c r="R2871">
        <v>0.17948214709758759</v>
      </c>
      <c r="S2871">
        <v>0.21855905652046204</v>
      </c>
      <c r="T2871">
        <v>0.25373116135597229</v>
      </c>
      <c r="U2871" t="s">
        <v>102</v>
      </c>
      <c r="V2871" t="s">
        <v>84</v>
      </c>
      <c r="W2871">
        <v>104</v>
      </c>
    </row>
    <row r="2872" spans="1:23" x14ac:dyDescent="0.25">
      <c r="A2872" s="48" t="str">
        <f t="shared" si="44"/>
        <v>42233Greater Fresno Area9_20AllSingle</v>
      </c>
      <c r="B2872" t="s">
        <v>37</v>
      </c>
      <c r="C2872" s="35">
        <v>42233</v>
      </c>
      <c r="D2872">
        <v>20</v>
      </c>
      <c r="E2872" t="s">
        <v>114</v>
      </c>
      <c r="F2872">
        <v>3.4437059772660636</v>
      </c>
      <c r="G2872">
        <v>1.8042510200823167</v>
      </c>
      <c r="H2872">
        <v>4981</v>
      </c>
      <c r="I2872">
        <v>2.9145368386405135</v>
      </c>
      <c r="J2872">
        <v>1.6456478359601328</v>
      </c>
      <c r="K2872">
        <v>1255</v>
      </c>
      <c r="L2872">
        <v>0.52916914224624634</v>
      </c>
      <c r="M2872">
        <v>15.366269111633301</v>
      </c>
      <c r="N2872">
        <v>12488</v>
      </c>
      <c r="O2872">
        <v>5.3023029118776321E-2</v>
      </c>
      <c r="P2872">
        <v>0.46121484041213989</v>
      </c>
      <c r="Q2872">
        <v>0.49340087175369263</v>
      </c>
      <c r="R2872">
        <v>0.52916914224624634</v>
      </c>
      <c r="S2872">
        <v>0.564933180809021</v>
      </c>
      <c r="T2872">
        <v>0.59712344408035278</v>
      </c>
      <c r="U2872" t="s">
        <v>18</v>
      </c>
      <c r="V2872" t="s">
        <v>84</v>
      </c>
      <c r="W2872">
        <v>101</v>
      </c>
    </row>
    <row r="2873" spans="1:23" x14ac:dyDescent="0.25">
      <c r="A2873" s="48" t="str">
        <f t="shared" si="44"/>
        <v>42233Greater Fresno Area9_20SmartAC-onlySingle</v>
      </c>
      <c r="B2873" t="s">
        <v>37</v>
      </c>
      <c r="C2873" s="35">
        <v>42233</v>
      </c>
      <c r="D2873">
        <v>20</v>
      </c>
      <c r="E2873" t="s">
        <v>114</v>
      </c>
      <c r="F2873">
        <v>3.4437059772660636</v>
      </c>
      <c r="G2873">
        <v>1.8042510200823167</v>
      </c>
      <c r="H2873">
        <v>4981</v>
      </c>
      <c r="I2873">
        <v>2.9145368386405135</v>
      </c>
      <c r="J2873">
        <v>1.6456478359601328</v>
      </c>
      <c r="K2873">
        <v>1255</v>
      </c>
      <c r="L2873">
        <v>0.52916914224624634</v>
      </c>
      <c r="M2873">
        <v>15.366269111633301</v>
      </c>
      <c r="N2873">
        <v>12488</v>
      </c>
      <c r="O2873">
        <v>5.3023029118776321E-2</v>
      </c>
      <c r="P2873">
        <v>0.46121484041213989</v>
      </c>
      <c r="Q2873">
        <v>0.49340087175369263</v>
      </c>
      <c r="R2873">
        <v>0.52916914224624634</v>
      </c>
      <c r="S2873">
        <v>0.564933180809021</v>
      </c>
      <c r="T2873">
        <v>0.59712344408035278</v>
      </c>
      <c r="U2873" t="s">
        <v>102</v>
      </c>
      <c r="V2873" t="s">
        <v>84</v>
      </c>
      <c r="W2873">
        <v>101</v>
      </c>
    </row>
    <row r="2874" spans="1:23" x14ac:dyDescent="0.25">
      <c r="A2874" s="48" t="str">
        <f t="shared" si="44"/>
        <v>42233Greater Fresno Area9_21AllSingle</v>
      </c>
      <c r="B2874" t="s">
        <v>37</v>
      </c>
      <c r="C2874" s="35">
        <v>42233</v>
      </c>
      <c r="D2874">
        <v>21</v>
      </c>
      <c r="E2874" t="s">
        <v>114</v>
      </c>
      <c r="F2874">
        <v>3.1648391154531215</v>
      </c>
      <c r="G2874">
        <v>1.7226702516147447</v>
      </c>
      <c r="H2874">
        <v>4981</v>
      </c>
      <c r="I2874">
        <v>2.7792218296862119</v>
      </c>
      <c r="J2874">
        <v>1.5449206381257514</v>
      </c>
      <c r="K2874">
        <v>1255</v>
      </c>
      <c r="L2874">
        <v>0.38561728596687317</v>
      </c>
      <c r="M2874">
        <v>12.184419631958008</v>
      </c>
      <c r="N2874">
        <v>12488</v>
      </c>
      <c r="O2874">
        <v>4.9975983798503876E-2</v>
      </c>
      <c r="P2874">
        <v>0.3215680718421936</v>
      </c>
      <c r="Q2874">
        <v>0.3519044816493988</v>
      </c>
      <c r="R2874">
        <v>0.38561728596687317</v>
      </c>
      <c r="S2874">
        <v>0.41932609677314758</v>
      </c>
      <c r="T2874">
        <v>0.44966650009155273</v>
      </c>
      <c r="U2874" t="s">
        <v>18</v>
      </c>
      <c r="V2874" t="s">
        <v>84</v>
      </c>
      <c r="W2874">
        <v>96</v>
      </c>
    </row>
    <row r="2875" spans="1:23" x14ac:dyDescent="0.25">
      <c r="A2875" s="48" t="str">
        <f t="shared" si="44"/>
        <v>42233Greater Fresno Area9_21SmartAC-onlySingle</v>
      </c>
      <c r="B2875" t="s">
        <v>37</v>
      </c>
      <c r="C2875" s="35">
        <v>42233</v>
      </c>
      <c r="D2875">
        <v>21</v>
      </c>
      <c r="E2875" t="s">
        <v>114</v>
      </c>
      <c r="F2875">
        <v>3.1648391154531215</v>
      </c>
      <c r="G2875">
        <v>1.7226702516147447</v>
      </c>
      <c r="H2875">
        <v>4981</v>
      </c>
      <c r="I2875">
        <v>2.7792218296862119</v>
      </c>
      <c r="J2875">
        <v>1.5449206381257514</v>
      </c>
      <c r="K2875">
        <v>1255</v>
      </c>
      <c r="L2875">
        <v>0.38561728596687317</v>
      </c>
      <c r="M2875">
        <v>12.184419631958008</v>
      </c>
      <c r="N2875">
        <v>12488</v>
      </c>
      <c r="O2875">
        <v>4.9975983798503876E-2</v>
      </c>
      <c r="P2875">
        <v>0.3215680718421936</v>
      </c>
      <c r="Q2875">
        <v>0.3519044816493988</v>
      </c>
      <c r="R2875">
        <v>0.38561728596687317</v>
      </c>
      <c r="S2875">
        <v>0.41932609677314758</v>
      </c>
      <c r="T2875">
        <v>0.44966650009155273</v>
      </c>
      <c r="U2875" t="s">
        <v>102</v>
      </c>
      <c r="V2875" t="s">
        <v>84</v>
      </c>
      <c r="W2875">
        <v>96</v>
      </c>
    </row>
    <row r="2876" spans="1:23" x14ac:dyDescent="0.25">
      <c r="A2876" s="48" t="str">
        <f t="shared" si="44"/>
        <v>42233Greater Fresno Area9_22AllSingle</v>
      </c>
      <c r="B2876" t="s">
        <v>37</v>
      </c>
      <c r="C2876" s="35">
        <v>42233</v>
      </c>
      <c r="D2876">
        <v>22</v>
      </c>
      <c r="E2876" t="s">
        <v>114</v>
      </c>
      <c r="F2876">
        <v>2.8192818053631932</v>
      </c>
      <c r="G2876">
        <v>1.6775950206322958</v>
      </c>
      <c r="H2876">
        <v>4981</v>
      </c>
      <c r="I2876">
        <v>3.2264386842576687</v>
      </c>
      <c r="J2876">
        <v>1.7616256635953562</v>
      </c>
      <c r="K2876">
        <v>1255</v>
      </c>
      <c r="L2876">
        <v>-0.40715688467025757</v>
      </c>
      <c r="M2876">
        <v>-14.441864967346191</v>
      </c>
      <c r="N2876">
        <v>12488</v>
      </c>
      <c r="O2876">
        <v>5.5116068571805954E-2</v>
      </c>
      <c r="P2876">
        <v>-0.47779363393783569</v>
      </c>
      <c r="Q2876">
        <v>-0.44433706998825073</v>
      </c>
      <c r="R2876">
        <v>-0.40715688467025757</v>
      </c>
      <c r="S2876">
        <v>-0.36998111009597778</v>
      </c>
      <c r="T2876">
        <v>-0.33652013540267944</v>
      </c>
      <c r="U2876" t="s">
        <v>18</v>
      </c>
      <c r="V2876" t="s">
        <v>84</v>
      </c>
      <c r="W2876">
        <v>92</v>
      </c>
    </row>
    <row r="2877" spans="1:23" x14ac:dyDescent="0.25">
      <c r="A2877" s="48" t="str">
        <f t="shared" si="44"/>
        <v>42233Greater Fresno Area9_22SmartAC-onlySingle</v>
      </c>
      <c r="B2877" t="s">
        <v>37</v>
      </c>
      <c r="C2877" s="35">
        <v>42233</v>
      </c>
      <c r="D2877">
        <v>22</v>
      </c>
      <c r="E2877" t="s">
        <v>114</v>
      </c>
      <c r="F2877">
        <v>2.8192818053631932</v>
      </c>
      <c r="G2877">
        <v>1.6775950206322958</v>
      </c>
      <c r="H2877">
        <v>4981</v>
      </c>
      <c r="I2877">
        <v>3.2264386842576687</v>
      </c>
      <c r="J2877">
        <v>1.7616256635953562</v>
      </c>
      <c r="K2877">
        <v>1255</v>
      </c>
      <c r="L2877">
        <v>-0.40715688467025757</v>
      </c>
      <c r="M2877">
        <v>-14.441864967346191</v>
      </c>
      <c r="N2877">
        <v>12488</v>
      </c>
      <c r="O2877">
        <v>5.5116068571805954E-2</v>
      </c>
      <c r="P2877">
        <v>-0.47779363393783569</v>
      </c>
      <c r="Q2877">
        <v>-0.44433706998825073</v>
      </c>
      <c r="R2877">
        <v>-0.40715688467025757</v>
      </c>
      <c r="S2877">
        <v>-0.36998111009597778</v>
      </c>
      <c r="T2877">
        <v>-0.33652013540267944</v>
      </c>
      <c r="U2877" t="s">
        <v>102</v>
      </c>
      <c r="V2877" t="s">
        <v>84</v>
      </c>
      <c r="W2877">
        <v>92</v>
      </c>
    </row>
    <row r="2878" spans="1:23" x14ac:dyDescent="0.25">
      <c r="A2878" s="48" t="str">
        <f t="shared" si="44"/>
        <v>42233Greater Fresno Area9_23AllSingle</v>
      </c>
      <c r="B2878" t="s">
        <v>37</v>
      </c>
      <c r="C2878" s="35">
        <v>42233</v>
      </c>
      <c r="D2878">
        <v>23</v>
      </c>
      <c r="E2878" t="s">
        <v>114</v>
      </c>
      <c r="F2878">
        <v>2.2928283322285323</v>
      </c>
      <c r="G2878">
        <v>1.5335802936710923</v>
      </c>
      <c r="H2878">
        <v>4981</v>
      </c>
      <c r="I2878">
        <v>2.5539756835360419</v>
      </c>
      <c r="J2878">
        <v>1.680881949413358</v>
      </c>
      <c r="K2878">
        <v>1255</v>
      </c>
      <c r="L2878">
        <v>-0.26114735007286072</v>
      </c>
      <c r="M2878">
        <v>-11.389747619628906</v>
      </c>
      <c r="N2878">
        <v>12488</v>
      </c>
      <c r="O2878">
        <v>5.2186723798513412E-2</v>
      </c>
      <c r="P2878">
        <v>-0.32802984118461609</v>
      </c>
      <c r="Q2878">
        <v>-0.29635146260261536</v>
      </c>
      <c r="R2878">
        <v>-0.26114735007286072</v>
      </c>
      <c r="S2878">
        <v>-0.22594740986824036</v>
      </c>
      <c r="T2878">
        <v>-0.19426484405994415</v>
      </c>
      <c r="U2878" t="s">
        <v>18</v>
      </c>
      <c r="V2878" t="s">
        <v>84</v>
      </c>
      <c r="W2878">
        <v>89</v>
      </c>
    </row>
    <row r="2879" spans="1:23" x14ac:dyDescent="0.25">
      <c r="A2879" s="48" t="str">
        <f t="shared" si="44"/>
        <v>42233Greater Fresno Area9_23SmartAC-onlySingle</v>
      </c>
      <c r="B2879" t="s">
        <v>37</v>
      </c>
      <c r="C2879" s="35">
        <v>42233</v>
      </c>
      <c r="D2879">
        <v>23</v>
      </c>
      <c r="E2879" t="s">
        <v>114</v>
      </c>
      <c r="F2879">
        <v>2.2928283322285323</v>
      </c>
      <c r="G2879">
        <v>1.5335802936710923</v>
      </c>
      <c r="H2879">
        <v>4981</v>
      </c>
      <c r="I2879">
        <v>2.5539756835360419</v>
      </c>
      <c r="J2879">
        <v>1.680881949413358</v>
      </c>
      <c r="K2879">
        <v>1255</v>
      </c>
      <c r="L2879">
        <v>-0.26114735007286072</v>
      </c>
      <c r="M2879">
        <v>-11.389747619628906</v>
      </c>
      <c r="N2879">
        <v>12488</v>
      </c>
      <c r="O2879">
        <v>5.2186723798513412E-2</v>
      </c>
      <c r="P2879">
        <v>-0.32802984118461609</v>
      </c>
      <c r="Q2879">
        <v>-0.29635146260261536</v>
      </c>
      <c r="R2879">
        <v>-0.26114735007286072</v>
      </c>
      <c r="S2879">
        <v>-0.22594740986824036</v>
      </c>
      <c r="T2879">
        <v>-0.19426484405994415</v>
      </c>
      <c r="U2879" t="s">
        <v>102</v>
      </c>
      <c r="V2879" t="s">
        <v>84</v>
      </c>
      <c r="W2879">
        <v>89</v>
      </c>
    </row>
    <row r="2880" spans="1:23" x14ac:dyDescent="0.25">
      <c r="A2880" s="48" t="str">
        <f t="shared" si="44"/>
        <v>42233Greater Fresno Area9_24AllSingle</v>
      </c>
      <c r="B2880" t="s">
        <v>37</v>
      </c>
      <c r="C2880" s="35">
        <v>42233</v>
      </c>
      <c r="D2880">
        <v>24</v>
      </c>
      <c r="E2880" t="s">
        <v>114</v>
      </c>
      <c r="F2880">
        <v>1.8294762923368708</v>
      </c>
      <c r="G2880">
        <v>1.3376087434624793</v>
      </c>
      <c r="H2880">
        <v>4981</v>
      </c>
      <c r="I2880">
        <v>1.9773280112865659</v>
      </c>
      <c r="J2880">
        <v>1.5087990674538321</v>
      </c>
      <c r="K2880">
        <v>1255</v>
      </c>
      <c r="L2880">
        <v>-0.14785172045230865</v>
      </c>
      <c r="M2880">
        <v>-8.0816421508789062</v>
      </c>
      <c r="N2880">
        <v>12488</v>
      </c>
      <c r="O2880">
        <v>4.6616826206445694E-2</v>
      </c>
      <c r="P2880">
        <v>-0.20759584009647369</v>
      </c>
      <c r="Q2880">
        <v>-0.17929850518703461</v>
      </c>
      <c r="R2880">
        <v>-0.14785172045230865</v>
      </c>
      <c r="S2880">
        <v>-0.11640866845846176</v>
      </c>
      <c r="T2880">
        <v>-8.8107593357563019E-2</v>
      </c>
      <c r="U2880" t="s">
        <v>18</v>
      </c>
      <c r="V2880" t="s">
        <v>84</v>
      </c>
      <c r="W2880">
        <v>87</v>
      </c>
    </row>
    <row r="2881" spans="1:23" x14ac:dyDescent="0.25">
      <c r="A2881" s="48" t="str">
        <f t="shared" si="44"/>
        <v>42233Greater Fresno Area9_24SmartAC-onlySingle</v>
      </c>
      <c r="B2881" t="s">
        <v>37</v>
      </c>
      <c r="C2881" s="35">
        <v>42233</v>
      </c>
      <c r="D2881">
        <v>24</v>
      </c>
      <c r="E2881" t="s">
        <v>114</v>
      </c>
      <c r="F2881">
        <v>1.8294762923368708</v>
      </c>
      <c r="G2881">
        <v>1.3376087434624793</v>
      </c>
      <c r="H2881">
        <v>4981</v>
      </c>
      <c r="I2881">
        <v>1.9773280112865659</v>
      </c>
      <c r="J2881">
        <v>1.5087990674538321</v>
      </c>
      <c r="K2881">
        <v>1255</v>
      </c>
      <c r="L2881">
        <v>-0.14785172045230865</v>
      </c>
      <c r="M2881">
        <v>-8.0816421508789062</v>
      </c>
      <c r="N2881">
        <v>12488</v>
      </c>
      <c r="O2881">
        <v>4.6616826206445694E-2</v>
      </c>
      <c r="P2881">
        <v>-0.20759584009647369</v>
      </c>
      <c r="Q2881">
        <v>-0.17929850518703461</v>
      </c>
      <c r="R2881">
        <v>-0.14785172045230865</v>
      </c>
      <c r="S2881">
        <v>-0.11640866845846176</v>
      </c>
      <c r="T2881">
        <v>-8.8107593357563019E-2</v>
      </c>
      <c r="U2881" t="s">
        <v>102</v>
      </c>
      <c r="V2881" t="s">
        <v>84</v>
      </c>
      <c r="W2881">
        <v>87</v>
      </c>
    </row>
    <row r="2882" spans="1:23" x14ac:dyDescent="0.25">
      <c r="A2882" s="48" t="str">
        <f t="shared" ref="A2882:A2945" si="45">CONCATENATE(C2882,B2882,E2882,"_",D2882,U2882,V2882)</f>
        <v>42185Greater Fresno AreaN/A_1AllSingle</v>
      </c>
      <c r="B2882" t="s">
        <v>37</v>
      </c>
      <c r="C2882" s="35">
        <v>42185</v>
      </c>
      <c r="D2882">
        <v>1</v>
      </c>
      <c r="E2882" t="s">
        <v>32</v>
      </c>
      <c r="F2882">
        <v>1.3967721319254132</v>
      </c>
      <c r="G2882">
        <v>1.1704962280562643</v>
      </c>
      <c r="H2882">
        <v>11153</v>
      </c>
      <c r="I2882">
        <v>1.3753489111166777</v>
      </c>
      <c r="J2882">
        <v>1.1980204353335964</v>
      </c>
      <c r="K2882">
        <v>1200</v>
      </c>
      <c r="L2882">
        <v>2.1423220634460449E-2</v>
      </c>
      <c r="M2882">
        <v>1.5337663888931274</v>
      </c>
      <c r="N2882">
        <v>12353</v>
      </c>
      <c r="O2882">
        <v>3.6316476762294769E-2</v>
      </c>
      <c r="P2882">
        <v>-2.5119975209236145E-2</v>
      </c>
      <c r="Q2882">
        <v>-3.0751482117921114E-3</v>
      </c>
      <c r="R2882">
        <v>2.1423220634460449E-2</v>
      </c>
      <c r="S2882">
        <v>4.5918684452772141E-2</v>
      </c>
      <c r="T2882">
        <v>6.7966416478157043E-2</v>
      </c>
      <c r="U2882" t="s">
        <v>18</v>
      </c>
      <c r="V2882" t="s">
        <v>84</v>
      </c>
      <c r="W2882">
        <v>85</v>
      </c>
    </row>
    <row r="2883" spans="1:23" x14ac:dyDescent="0.25">
      <c r="A2883" s="48" t="str">
        <f t="shared" si="45"/>
        <v>42185Greater Fresno AreaN/A_1SmartAC-onlySingle</v>
      </c>
      <c r="B2883" t="s">
        <v>37</v>
      </c>
      <c r="C2883" s="35">
        <v>42185</v>
      </c>
      <c r="D2883">
        <v>1</v>
      </c>
      <c r="E2883" t="s">
        <v>32</v>
      </c>
      <c r="F2883">
        <v>1.3967721319254132</v>
      </c>
      <c r="G2883">
        <v>1.1704962280562643</v>
      </c>
      <c r="H2883">
        <v>11153</v>
      </c>
      <c r="I2883">
        <v>1.3753489111166777</v>
      </c>
      <c r="J2883">
        <v>1.1980204353335964</v>
      </c>
      <c r="K2883">
        <v>1200</v>
      </c>
      <c r="L2883">
        <v>2.1423220634460449E-2</v>
      </c>
      <c r="M2883">
        <v>1.5337663888931274</v>
      </c>
      <c r="N2883">
        <v>12353</v>
      </c>
      <c r="O2883">
        <v>3.6316476762294769E-2</v>
      </c>
      <c r="P2883">
        <v>-2.5119975209236145E-2</v>
      </c>
      <c r="Q2883">
        <v>-3.0751482117921114E-3</v>
      </c>
      <c r="R2883">
        <v>2.1423220634460449E-2</v>
      </c>
      <c r="S2883">
        <v>4.5918684452772141E-2</v>
      </c>
      <c r="T2883">
        <v>6.7966416478157043E-2</v>
      </c>
      <c r="U2883" t="s">
        <v>102</v>
      </c>
      <c r="V2883" t="s">
        <v>84</v>
      </c>
      <c r="W2883">
        <v>85</v>
      </c>
    </row>
    <row r="2884" spans="1:23" x14ac:dyDescent="0.25">
      <c r="A2884" s="48" t="str">
        <f t="shared" si="45"/>
        <v>42185Greater Fresno AreaN/A_2AllSingle</v>
      </c>
      <c r="B2884" t="s">
        <v>37</v>
      </c>
      <c r="C2884" s="35">
        <v>42185</v>
      </c>
      <c r="D2884">
        <v>2</v>
      </c>
      <c r="E2884" t="s">
        <v>32</v>
      </c>
      <c r="F2884">
        <v>1.1921675683861308</v>
      </c>
      <c r="G2884">
        <v>1.0452466233436224</v>
      </c>
      <c r="H2884">
        <v>11153</v>
      </c>
      <c r="I2884">
        <v>1.1322855948634183</v>
      </c>
      <c r="J2884">
        <v>1.0149681726103046</v>
      </c>
      <c r="K2884">
        <v>1200</v>
      </c>
      <c r="L2884">
        <v>5.9881974011659622E-2</v>
      </c>
      <c r="M2884">
        <v>5.02294921875</v>
      </c>
      <c r="N2884">
        <v>12353</v>
      </c>
      <c r="O2884">
        <v>3.0926143750548363E-2</v>
      </c>
      <c r="P2884">
        <v>2.0247027277946472E-2</v>
      </c>
      <c r="Q2884">
        <v>3.9019815623760223E-2</v>
      </c>
      <c r="R2884">
        <v>5.9881974011659622E-2</v>
      </c>
      <c r="S2884">
        <v>8.0741658806800842E-2</v>
      </c>
      <c r="T2884">
        <v>9.9516920745372772E-2</v>
      </c>
      <c r="U2884" t="s">
        <v>18</v>
      </c>
      <c r="V2884" t="s">
        <v>84</v>
      </c>
      <c r="W2884">
        <v>83</v>
      </c>
    </row>
    <row r="2885" spans="1:23" x14ac:dyDescent="0.25">
      <c r="A2885" s="48" t="str">
        <f t="shared" si="45"/>
        <v>42185Greater Fresno AreaN/A_2SmartAC-onlySingle</v>
      </c>
      <c r="B2885" t="s">
        <v>37</v>
      </c>
      <c r="C2885" s="35">
        <v>42185</v>
      </c>
      <c r="D2885">
        <v>2</v>
      </c>
      <c r="E2885" t="s">
        <v>32</v>
      </c>
      <c r="F2885">
        <v>1.1921675683861308</v>
      </c>
      <c r="G2885">
        <v>1.0452466233436224</v>
      </c>
      <c r="H2885">
        <v>11153</v>
      </c>
      <c r="I2885">
        <v>1.1322855948634183</v>
      </c>
      <c r="J2885">
        <v>1.0149681726103046</v>
      </c>
      <c r="K2885">
        <v>1200</v>
      </c>
      <c r="L2885">
        <v>5.9881974011659622E-2</v>
      </c>
      <c r="M2885">
        <v>5.02294921875</v>
      </c>
      <c r="N2885">
        <v>12353</v>
      </c>
      <c r="O2885">
        <v>3.0926143750548363E-2</v>
      </c>
      <c r="P2885">
        <v>2.0247027277946472E-2</v>
      </c>
      <c r="Q2885">
        <v>3.9019815623760223E-2</v>
      </c>
      <c r="R2885">
        <v>5.9881974011659622E-2</v>
      </c>
      <c r="S2885">
        <v>8.0741658806800842E-2</v>
      </c>
      <c r="T2885">
        <v>9.9516920745372772E-2</v>
      </c>
      <c r="U2885" t="s">
        <v>102</v>
      </c>
      <c r="V2885" t="s">
        <v>84</v>
      </c>
      <c r="W2885">
        <v>83</v>
      </c>
    </row>
    <row r="2886" spans="1:23" x14ac:dyDescent="0.25">
      <c r="A2886" s="48" t="str">
        <f t="shared" si="45"/>
        <v>42185Greater Fresno AreaN/A_3AllSingle</v>
      </c>
      <c r="B2886" t="s">
        <v>37</v>
      </c>
      <c r="C2886" s="35">
        <v>42185</v>
      </c>
      <c r="D2886">
        <v>3</v>
      </c>
      <c r="E2886" t="s">
        <v>32</v>
      </c>
      <c r="F2886">
        <v>1.0502079635780757</v>
      </c>
      <c r="G2886">
        <v>0.95544524894214811</v>
      </c>
      <c r="H2886">
        <v>11153</v>
      </c>
      <c r="I2886">
        <v>1.0276124790506247</v>
      </c>
      <c r="J2886">
        <v>0.94026170909255635</v>
      </c>
      <c r="K2886">
        <v>1200</v>
      </c>
      <c r="L2886">
        <v>2.2595483809709549E-2</v>
      </c>
      <c r="M2886">
        <v>2.1515247821807861</v>
      </c>
      <c r="N2886">
        <v>12353</v>
      </c>
      <c r="O2886">
        <v>2.8611075133085251E-2</v>
      </c>
      <c r="P2886">
        <v>-1.4072470366954803E-2</v>
      </c>
      <c r="Q2886">
        <v>3.2950248569250107E-3</v>
      </c>
      <c r="R2886">
        <v>2.2595483809709549E-2</v>
      </c>
      <c r="S2886">
        <v>4.1893653571605682E-2</v>
      </c>
      <c r="T2886">
        <v>5.9263437986373901E-2</v>
      </c>
      <c r="U2886" t="s">
        <v>18</v>
      </c>
      <c r="V2886" t="s">
        <v>84</v>
      </c>
      <c r="W2886">
        <v>81</v>
      </c>
    </row>
    <row r="2887" spans="1:23" x14ac:dyDescent="0.25">
      <c r="A2887" s="48" t="str">
        <f t="shared" si="45"/>
        <v>42185Greater Fresno AreaN/A_3SmartAC-onlySingle</v>
      </c>
      <c r="B2887" t="s">
        <v>37</v>
      </c>
      <c r="C2887" s="35">
        <v>42185</v>
      </c>
      <c r="D2887">
        <v>3</v>
      </c>
      <c r="E2887" t="s">
        <v>32</v>
      </c>
      <c r="F2887">
        <v>1.0502079635780757</v>
      </c>
      <c r="G2887">
        <v>0.95544524894214811</v>
      </c>
      <c r="H2887">
        <v>11153</v>
      </c>
      <c r="I2887">
        <v>1.0276124790506247</v>
      </c>
      <c r="J2887">
        <v>0.94026170909255635</v>
      </c>
      <c r="K2887">
        <v>1200</v>
      </c>
      <c r="L2887">
        <v>2.2595483809709549E-2</v>
      </c>
      <c r="M2887">
        <v>2.1515247821807861</v>
      </c>
      <c r="N2887">
        <v>12353</v>
      </c>
      <c r="O2887">
        <v>2.8611075133085251E-2</v>
      </c>
      <c r="P2887">
        <v>-1.4072470366954803E-2</v>
      </c>
      <c r="Q2887">
        <v>3.2950248569250107E-3</v>
      </c>
      <c r="R2887">
        <v>2.2595483809709549E-2</v>
      </c>
      <c r="S2887">
        <v>4.1893653571605682E-2</v>
      </c>
      <c r="T2887">
        <v>5.9263437986373901E-2</v>
      </c>
      <c r="U2887" t="s">
        <v>102</v>
      </c>
      <c r="V2887" t="s">
        <v>84</v>
      </c>
      <c r="W2887">
        <v>81</v>
      </c>
    </row>
    <row r="2888" spans="1:23" x14ac:dyDescent="0.25">
      <c r="A2888" s="48" t="str">
        <f t="shared" si="45"/>
        <v>42185Greater Fresno AreaN/A_4AllSingle</v>
      </c>
      <c r="B2888" t="s">
        <v>37</v>
      </c>
      <c r="C2888" s="35">
        <v>42185</v>
      </c>
      <c r="D2888">
        <v>4</v>
      </c>
      <c r="E2888" t="s">
        <v>32</v>
      </c>
      <c r="F2888">
        <v>0.94404486824537748</v>
      </c>
      <c r="G2888">
        <v>0.86112228771897559</v>
      </c>
      <c r="H2888">
        <v>11153</v>
      </c>
      <c r="I2888">
        <v>0.93257336679969594</v>
      </c>
      <c r="J2888">
        <v>0.81007069935373999</v>
      </c>
      <c r="K2888">
        <v>1200</v>
      </c>
      <c r="L2888">
        <v>1.1471501551568508E-2</v>
      </c>
      <c r="M2888">
        <v>1.2151436805725098</v>
      </c>
      <c r="N2888">
        <v>12353</v>
      </c>
      <c r="O2888">
        <v>2.4765552952885628E-2</v>
      </c>
      <c r="P2888">
        <v>-2.02680304646492E-2</v>
      </c>
      <c r="Q2888">
        <v>-5.234844982624054E-3</v>
      </c>
      <c r="R2888">
        <v>1.1471501551568508E-2</v>
      </c>
      <c r="S2888">
        <v>2.8175866231322289E-2</v>
      </c>
      <c r="T2888">
        <v>4.3211035430431366E-2</v>
      </c>
      <c r="U2888" t="s">
        <v>18</v>
      </c>
      <c r="V2888" t="s">
        <v>84</v>
      </c>
      <c r="W2888">
        <v>79</v>
      </c>
    </row>
    <row r="2889" spans="1:23" x14ac:dyDescent="0.25">
      <c r="A2889" s="48" t="str">
        <f t="shared" si="45"/>
        <v>42185Greater Fresno AreaN/A_4SmartAC-onlySingle</v>
      </c>
      <c r="B2889" t="s">
        <v>37</v>
      </c>
      <c r="C2889" s="35">
        <v>42185</v>
      </c>
      <c r="D2889">
        <v>4</v>
      </c>
      <c r="E2889" t="s">
        <v>32</v>
      </c>
      <c r="F2889">
        <v>0.94404486824537748</v>
      </c>
      <c r="G2889">
        <v>0.86112228771897559</v>
      </c>
      <c r="H2889">
        <v>11153</v>
      </c>
      <c r="I2889">
        <v>0.93257336679969594</v>
      </c>
      <c r="J2889">
        <v>0.81007069935373999</v>
      </c>
      <c r="K2889">
        <v>1200</v>
      </c>
      <c r="L2889">
        <v>1.1471501551568508E-2</v>
      </c>
      <c r="M2889">
        <v>1.2151436805725098</v>
      </c>
      <c r="N2889">
        <v>12353</v>
      </c>
      <c r="O2889">
        <v>2.4765552952885628E-2</v>
      </c>
      <c r="P2889">
        <v>-2.02680304646492E-2</v>
      </c>
      <c r="Q2889">
        <v>-5.234844982624054E-3</v>
      </c>
      <c r="R2889">
        <v>1.1471501551568508E-2</v>
      </c>
      <c r="S2889">
        <v>2.8175866231322289E-2</v>
      </c>
      <c r="T2889">
        <v>4.3211035430431366E-2</v>
      </c>
      <c r="U2889" t="s">
        <v>102</v>
      </c>
      <c r="V2889" t="s">
        <v>84</v>
      </c>
      <c r="W2889">
        <v>79</v>
      </c>
    </row>
    <row r="2890" spans="1:23" x14ac:dyDescent="0.25">
      <c r="A2890" s="48" t="str">
        <f t="shared" si="45"/>
        <v>42185Greater Fresno AreaN/A_5AllSingle</v>
      </c>
      <c r="B2890" t="s">
        <v>37</v>
      </c>
      <c r="C2890" s="35">
        <v>42185</v>
      </c>
      <c r="D2890">
        <v>5</v>
      </c>
      <c r="E2890" t="s">
        <v>32</v>
      </c>
      <c r="F2890">
        <v>0.89241223846354822</v>
      </c>
      <c r="G2890">
        <v>0.82092243359852468</v>
      </c>
      <c r="H2890">
        <v>11153</v>
      </c>
      <c r="I2890">
        <v>0.88077897827976592</v>
      </c>
      <c r="J2890">
        <v>0.76803519845810675</v>
      </c>
      <c r="K2890">
        <v>1200</v>
      </c>
      <c r="L2890">
        <v>1.1633260175585747E-2</v>
      </c>
      <c r="M2890">
        <v>1.3035746812820435</v>
      </c>
      <c r="N2890">
        <v>12353</v>
      </c>
      <c r="O2890">
        <v>2.3494455963373184E-2</v>
      </c>
      <c r="P2890">
        <v>-1.8477234989404678E-2</v>
      </c>
      <c r="Q2890">
        <v>-4.2156297713518143E-3</v>
      </c>
      <c r="R2890">
        <v>1.1633260175585747E-2</v>
      </c>
      <c r="S2890">
        <v>2.7480270713567734E-2</v>
      </c>
      <c r="T2890">
        <v>4.1743755340576172E-2</v>
      </c>
      <c r="U2890" t="s">
        <v>18</v>
      </c>
      <c r="V2890" t="s">
        <v>84</v>
      </c>
      <c r="W2890">
        <v>79</v>
      </c>
    </row>
    <row r="2891" spans="1:23" x14ac:dyDescent="0.25">
      <c r="A2891" s="48" t="str">
        <f t="shared" si="45"/>
        <v>42185Greater Fresno AreaN/A_5SmartAC-onlySingle</v>
      </c>
      <c r="B2891" t="s">
        <v>37</v>
      </c>
      <c r="C2891" s="35">
        <v>42185</v>
      </c>
      <c r="D2891">
        <v>5</v>
      </c>
      <c r="E2891" t="s">
        <v>32</v>
      </c>
      <c r="F2891">
        <v>0.89241223846354822</v>
      </c>
      <c r="G2891">
        <v>0.82092243359852468</v>
      </c>
      <c r="H2891">
        <v>11153</v>
      </c>
      <c r="I2891">
        <v>0.88077897827976592</v>
      </c>
      <c r="J2891">
        <v>0.76803519845810675</v>
      </c>
      <c r="K2891">
        <v>1200</v>
      </c>
      <c r="L2891">
        <v>1.1633260175585747E-2</v>
      </c>
      <c r="M2891">
        <v>1.3035746812820435</v>
      </c>
      <c r="N2891">
        <v>12353</v>
      </c>
      <c r="O2891">
        <v>2.3494455963373184E-2</v>
      </c>
      <c r="P2891">
        <v>-1.8477234989404678E-2</v>
      </c>
      <c r="Q2891">
        <v>-4.2156297713518143E-3</v>
      </c>
      <c r="R2891">
        <v>1.1633260175585747E-2</v>
      </c>
      <c r="S2891">
        <v>2.7480270713567734E-2</v>
      </c>
      <c r="T2891">
        <v>4.1743755340576172E-2</v>
      </c>
      <c r="U2891" t="s">
        <v>102</v>
      </c>
      <c r="V2891" t="s">
        <v>84</v>
      </c>
      <c r="W2891">
        <v>79</v>
      </c>
    </row>
    <row r="2892" spans="1:23" x14ac:dyDescent="0.25">
      <c r="A2892" s="48" t="str">
        <f t="shared" si="45"/>
        <v>42185Greater Fresno AreaN/A_6AllSingle</v>
      </c>
      <c r="B2892" t="s">
        <v>37</v>
      </c>
      <c r="C2892" s="35">
        <v>42185</v>
      </c>
      <c r="D2892">
        <v>6</v>
      </c>
      <c r="E2892" t="s">
        <v>32</v>
      </c>
      <c r="F2892">
        <v>0.88282991521617427</v>
      </c>
      <c r="G2892">
        <v>0.80101039198528179</v>
      </c>
      <c r="H2892">
        <v>11153</v>
      </c>
      <c r="I2892">
        <v>0.85591005021026212</v>
      </c>
      <c r="J2892">
        <v>0.7599577863570669</v>
      </c>
      <c r="K2892">
        <v>1200</v>
      </c>
      <c r="L2892">
        <v>2.6919864118099213E-2</v>
      </c>
      <c r="M2892">
        <v>3.0492696762084961</v>
      </c>
      <c r="N2892">
        <v>12353</v>
      </c>
      <c r="O2892">
        <v>2.32122503221035E-2</v>
      </c>
      <c r="P2892">
        <v>-2.8289558831602335E-3</v>
      </c>
      <c r="Q2892">
        <v>1.1261343955993652E-2</v>
      </c>
      <c r="R2892">
        <v>2.6919864118099213E-2</v>
      </c>
      <c r="S2892">
        <v>4.257652536034584E-2</v>
      </c>
      <c r="T2892">
        <v>5.6668683886528015E-2</v>
      </c>
      <c r="U2892" t="s">
        <v>18</v>
      </c>
      <c r="V2892" t="s">
        <v>84</v>
      </c>
      <c r="W2892">
        <v>79</v>
      </c>
    </row>
    <row r="2893" spans="1:23" x14ac:dyDescent="0.25">
      <c r="A2893" s="48" t="str">
        <f t="shared" si="45"/>
        <v>42185Greater Fresno AreaN/A_6SmartAC-onlySingle</v>
      </c>
      <c r="B2893" t="s">
        <v>37</v>
      </c>
      <c r="C2893" s="35">
        <v>42185</v>
      </c>
      <c r="D2893">
        <v>6</v>
      </c>
      <c r="E2893" t="s">
        <v>32</v>
      </c>
      <c r="F2893">
        <v>0.88282991521617427</v>
      </c>
      <c r="G2893">
        <v>0.80101039198528179</v>
      </c>
      <c r="H2893">
        <v>11153</v>
      </c>
      <c r="I2893">
        <v>0.85591005021026212</v>
      </c>
      <c r="J2893">
        <v>0.7599577863570669</v>
      </c>
      <c r="K2893">
        <v>1200</v>
      </c>
      <c r="L2893">
        <v>2.6919864118099213E-2</v>
      </c>
      <c r="M2893">
        <v>3.0492696762084961</v>
      </c>
      <c r="N2893">
        <v>12353</v>
      </c>
      <c r="O2893">
        <v>2.32122503221035E-2</v>
      </c>
      <c r="P2893">
        <v>-2.8289558831602335E-3</v>
      </c>
      <c r="Q2893">
        <v>1.1261343955993652E-2</v>
      </c>
      <c r="R2893">
        <v>2.6919864118099213E-2</v>
      </c>
      <c r="S2893">
        <v>4.257652536034584E-2</v>
      </c>
      <c r="T2893">
        <v>5.6668683886528015E-2</v>
      </c>
      <c r="U2893" t="s">
        <v>102</v>
      </c>
      <c r="V2893" t="s">
        <v>84</v>
      </c>
      <c r="W2893">
        <v>79</v>
      </c>
    </row>
    <row r="2894" spans="1:23" x14ac:dyDescent="0.25">
      <c r="A2894" s="48" t="str">
        <f t="shared" si="45"/>
        <v>42185Greater Fresno AreaN/A_7AllSingle</v>
      </c>
      <c r="B2894" t="s">
        <v>37</v>
      </c>
      <c r="C2894" s="35">
        <v>42185</v>
      </c>
      <c r="D2894">
        <v>7</v>
      </c>
      <c r="E2894" t="s">
        <v>32</v>
      </c>
      <c r="F2894">
        <v>0.92164435413441326</v>
      </c>
      <c r="G2894">
        <v>0.90386925149550312</v>
      </c>
      <c r="H2894">
        <v>11153</v>
      </c>
      <c r="I2894">
        <v>0.92225201061763362</v>
      </c>
      <c r="J2894">
        <v>0.85721453061064856</v>
      </c>
      <c r="K2894">
        <v>1200</v>
      </c>
      <c r="L2894">
        <v>-6.0765648959204555E-4</v>
      </c>
      <c r="M2894">
        <v>-6.59317746758461E-2</v>
      </c>
      <c r="N2894">
        <v>12353</v>
      </c>
      <c r="O2894">
        <v>2.6183951646089554E-2</v>
      </c>
      <c r="P2894">
        <v>-3.416500985622406E-2</v>
      </c>
      <c r="Q2894">
        <v>-1.827082596719265E-2</v>
      </c>
      <c r="R2894">
        <v>-6.0765648959204555E-4</v>
      </c>
      <c r="S2894">
        <v>1.7053419724106789E-2</v>
      </c>
      <c r="T2894">
        <v>3.2949697226285934E-2</v>
      </c>
      <c r="U2894" t="s">
        <v>18</v>
      </c>
      <c r="V2894" t="s">
        <v>84</v>
      </c>
      <c r="W2894">
        <v>81</v>
      </c>
    </row>
    <row r="2895" spans="1:23" x14ac:dyDescent="0.25">
      <c r="A2895" s="48" t="str">
        <f t="shared" si="45"/>
        <v>42185Greater Fresno AreaN/A_7SmartAC-onlySingle</v>
      </c>
      <c r="B2895" t="s">
        <v>37</v>
      </c>
      <c r="C2895" s="35">
        <v>42185</v>
      </c>
      <c r="D2895">
        <v>7</v>
      </c>
      <c r="E2895" t="s">
        <v>32</v>
      </c>
      <c r="F2895">
        <v>0.92164435413441326</v>
      </c>
      <c r="G2895">
        <v>0.90386925149550312</v>
      </c>
      <c r="H2895">
        <v>11153</v>
      </c>
      <c r="I2895">
        <v>0.92225201061763362</v>
      </c>
      <c r="J2895">
        <v>0.85721453061064856</v>
      </c>
      <c r="K2895">
        <v>1200</v>
      </c>
      <c r="L2895">
        <v>-6.0765648959204555E-4</v>
      </c>
      <c r="M2895">
        <v>-6.59317746758461E-2</v>
      </c>
      <c r="N2895">
        <v>12353</v>
      </c>
      <c r="O2895">
        <v>2.6183951646089554E-2</v>
      </c>
      <c r="P2895">
        <v>-3.416500985622406E-2</v>
      </c>
      <c r="Q2895">
        <v>-1.827082596719265E-2</v>
      </c>
      <c r="R2895">
        <v>-6.0765648959204555E-4</v>
      </c>
      <c r="S2895">
        <v>1.7053419724106789E-2</v>
      </c>
      <c r="T2895">
        <v>3.2949697226285934E-2</v>
      </c>
      <c r="U2895" t="s">
        <v>102</v>
      </c>
      <c r="V2895" t="s">
        <v>84</v>
      </c>
      <c r="W2895">
        <v>81</v>
      </c>
    </row>
    <row r="2896" spans="1:23" x14ac:dyDescent="0.25">
      <c r="A2896" s="48" t="str">
        <f t="shared" si="45"/>
        <v>42185Greater Fresno AreaN/A_8AllSingle</v>
      </c>
      <c r="B2896" t="s">
        <v>37</v>
      </c>
      <c r="C2896" s="35">
        <v>42185</v>
      </c>
      <c r="D2896">
        <v>8</v>
      </c>
      <c r="E2896" t="s">
        <v>32</v>
      </c>
      <c r="F2896">
        <v>0.97622444960447896</v>
      </c>
      <c r="G2896">
        <v>0.99119617841263163</v>
      </c>
      <c r="H2896">
        <v>11153</v>
      </c>
      <c r="I2896">
        <v>0.98906340044276819</v>
      </c>
      <c r="J2896">
        <v>0.97792882314180618</v>
      </c>
      <c r="K2896">
        <v>1200</v>
      </c>
      <c r="L2896">
        <v>-1.2838950380682945E-2</v>
      </c>
      <c r="M2896">
        <v>-1.3151638507843018</v>
      </c>
      <c r="N2896">
        <v>12353</v>
      </c>
      <c r="O2896">
        <v>2.9749691486358643E-2</v>
      </c>
      <c r="P2896">
        <v>-5.0966154783964157E-2</v>
      </c>
      <c r="Q2896">
        <v>-3.2907497137784958E-2</v>
      </c>
      <c r="R2896">
        <v>-1.2838950380682945E-2</v>
      </c>
      <c r="S2896">
        <v>7.2272163815796375E-3</v>
      </c>
      <c r="T2896">
        <v>2.5288254022598267E-2</v>
      </c>
      <c r="U2896" t="s">
        <v>18</v>
      </c>
      <c r="V2896" t="s">
        <v>84</v>
      </c>
      <c r="W2896">
        <v>86</v>
      </c>
    </row>
    <row r="2897" spans="1:23" x14ac:dyDescent="0.25">
      <c r="A2897" s="48" t="str">
        <f t="shared" si="45"/>
        <v>42185Greater Fresno AreaN/A_8SmartAC-onlySingle</v>
      </c>
      <c r="B2897" t="s">
        <v>37</v>
      </c>
      <c r="C2897" s="35">
        <v>42185</v>
      </c>
      <c r="D2897">
        <v>8</v>
      </c>
      <c r="E2897" t="s">
        <v>32</v>
      </c>
      <c r="F2897">
        <v>0.97622444960447896</v>
      </c>
      <c r="G2897">
        <v>0.99119617841263163</v>
      </c>
      <c r="H2897">
        <v>11153</v>
      </c>
      <c r="I2897">
        <v>0.98906340044276819</v>
      </c>
      <c r="J2897">
        <v>0.97792882314180618</v>
      </c>
      <c r="K2897">
        <v>1200</v>
      </c>
      <c r="L2897">
        <v>-1.2838950380682945E-2</v>
      </c>
      <c r="M2897">
        <v>-1.3151638507843018</v>
      </c>
      <c r="N2897">
        <v>12353</v>
      </c>
      <c r="O2897">
        <v>2.9749691486358643E-2</v>
      </c>
      <c r="P2897">
        <v>-5.0966154783964157E-2</v>
      </c>
      <c r="Q2897">
        <v>-3.2907497137784958E-2</v>
      </c>
      <c r="R2897">
        <v>-1.2838950380682945E-2</v>
      </c>
      <c r="S2897">
        <v>7.2272163815796375E-3</v>
      </c>
      <c r="T2897">
        <v>2.5288254022598267E-2</v>
      </c>
      <c r="U2897" t="s">
        <v>102</v>
      </c>
      <c r="V2897" t="s">
        <v>84</v>
      </c>
      <c r="W2897">
        <v>86</v>
      </c>
    </row>
    <row r="2898" spans="1:23" x14ac:dyDescent="0.25">
      <c r="A2898" s="48" t="str">
        <f t="shared" si="45"/>
        <v>42185Greater Fresno AreaN/A_9AllSingle</v>
      </c>
      <c r="B2898" t="s">
        <v>37</v>
      </c>
      <c r="C2898" s="35">
        <v>42185</v>
      </c>
      <c r="D2898">
        <v>9</v>
      </c>
      <c r="E2898" t="s">
        <v>32</v>
      </c>
      <c r="F2898">
        <v>1.0132055464803822</v>
      </c>
      <c r="G2898">
        <v>1.130218749144249</v>
      </c>
      <c r="H2898">
        <v>11153</v>
      </c>
      <c r="I2898">
        <v>1.0064440532697805</v>
      </c>
      <c r="J2898">
        <v>1.0923302724054369</v>
      </c>
      <c r="K2898">
        <v>1200</v>
      </c>
      <c r="L2898">
        <v>6.7614931613206863E-3</v>
      </c>
      <c r="M2898">
        <v>0.66733676195144653</v>
      </c>
      <c r="N2898">
        <v>12353</v>
      </c>
      <c r="O2898">
        <v>3.329947218298912E-2</v>
      </c>
      <c r="P2898">
        <v>-3.5915110260248184E-2</v>
      </c>
      <c r="Q2898">
        <v>-1.5701664611697197E-2</v>
      </c>
      <c r="R2898">
        <v>6.7614931613206863E-3</v>
      </c>
      <c r="S2898">
        <v>2.9221987351775169E-2</v>
      </c>
      <c r="T2898">
        <v>4.9438096582889557E-2</v>
      </c>
      <c r="U2898" t="s">
        <v>18</v>
      </c>
      <c r="V2898" t="s">
        <v>84</v>
      </c>
      <c r="W2898">
        <v>90</v>
      </c>
    </row>
    <row r="2899" spans="1:23" x14ac:dyDescent="0.25">
      <c r="A2899" s="48" t="str">
        <f t="shared" si="45"/>
        <v>42185Greater Fresno AreaN/A_9SmartAC-onlySingle</v>
      </c>
      <c r="B2899" t="s">
        <v>37</v>
      </c>
      <c r="C2899" s="35">
        <v>42185</v>
      </c>
      <c r="D2899">
        <v>9</v>
      </c>
      <c r="E2899" t="s">
        <v>32</v>
      </c>
      <c r="F2899">
        <v>1.0132055464803822</v>
      </c>
      <c r="G2899">
        <v>1.130218749144249</v>
      </c>
      <c r="H2899">
        <v>11153</v>
      </c>
      <c r="I2899">
        <v>1.0064440532697805</v>
      </c>
      <c r="J2899">
        <v>1.0923302724054369</v>
      </c>
      <c r="K2899">
        <v>1200</v>
      </c>
      <c r="L2899">
        <v>6.7614931613206863E-3</v>
      </c>
      <c r="M2899">
        <v>0.66733676195144653</v>
      </c>
      <c r="N2899">
        <v>12353</v>
      </c>
      <c r="O2899">
        <v>3.329947218298912E-2</v>
      </c>
      <c r="P2899">
        <v>-3.5915110260248184E-2</v>
      </c>
      <c r="Q2899">
        <v>-1.5701664611697197E-2</v>
      </c>
      <c r="R2899">
        <v>6.7614931613206863E-3</v>
      </c>
      <c r="S2899">
        <v>2.9221987351775169E-2</v>
      </c>
      <c r="T2899">
        <v>4.9438096582889557E-2</v>
      </c>
      <c r="U2899" t="s">
        <v>102</v>
      </c>
      <c r="V2899" t="s">
        <v>84</v>
      </c>
      <c r="W2899">
        <v>90</v>
      </c>
    </row>
    <row r="2900" spans="1:23" x14ac:dyDescent="0.25">
      <c r="A2900" s="48" t="str">
        <f t="shared" si="45"/>
        <v>42185Greater Fresno AreaN/A_10AllSingle</v>
      </c>
      <c r="B2900" t="s">
        <v>37</v>
      </c>
      <c r="C2900" s="35">
        <v>42185</v>
      </c>
      <c r="D2900">
        <v>10</v>
      </c>
      <c r="E2900" t="s">
        <v>32</v>
      </c>
      <c r="F2900">
        <v>1.1617070346134695</v>
      </c>
      <c r="G2900">
        <v>1.3529860406020608</v>
      </c>
      <c r="H2900">
        <v>11153</v>
      </c>
      <c r="I2900">
        <v>1.1378618930077069</v>
      </c>
      <c r="J2900">
        <v>1.3590947929396089</v>
      </c>
      <c r="K2900">
        <v>1200</v>
      </c>
      <c r="L2900">
        <v>2.3845141753554344E-2</v>
      </c>
      <c r="M2900">
        <v>2.0525951385498047</v>
      </c>
      <c r="N2900">
        <v>12353</v>
      </c>
      <c r="O2900">
        <v>4.1272446513175964E-2</v>
      </c>
      <c r="P2900">
        <v>-2.9049625620245934E-2</v>
      </c>
      <c r="Q2900">
        <v>-3.9964253082871437E-3</v>
      </c>
      <c r="R2900">
        <v>2.3845141753554344E-2</v>
      </c>
      <c r="S2900">
        <v>5.168340727686882E-2</v>
      </c>
      <c r="T2900">
        <v>7.6739907264709473E-2</v>
      </c>
      <c r="U2900" t="s">
        <v>18</v>
      </c>
      <c r="V2900" t="s">
        <v>84</v>
      </c>
      <c r="W2900">
        <v>93</v>
      </c>
    </row>
    <row r="2901" spans="1:23" x14ac:dyDescent="0.25">
      <c r="A2901" s="48" t="str">
        <f t="shared" si="45"/>
        <v>42185Greater Fresno AreaN/A_10SmartAC-onlySingle</v>
      </c>
      <c r="B2901" t="s">
        <v>37</v>
      </c>
      <c r="C2901" s="35">
        <v>42185</v>
      </c>
      <c r="D2901">
        <v>10</v>
      </c>
      <c r="E2901" t="s">
        <v>32</v>
      </c>
      <c r="F2901">
        <v>1.1617070346134695</v>
      </c>
      <c r="G2901">
        <v>1.3529860406020608</v>
      </c>
      <c r="H2901">
        <v>11153</v>
      </c>
      <c r="I2901">
        <v>1.1378618930077069</v>
      </c>
      <c r="J2901">
        <v>1.3590947929396089</v>
      </c>
      <c r="K2901">
        <v>1200</v>
      </c>
      <c r="L2901">
        <v>2.3845141753554344E-2</v>
      </c>
      <c r="M2901">
        <v>2.0525951385498047</v>
      </c>
      <c r="N2901">
        <v>12353</v>
      </c>
      <c r="O2901">
        <v>4.1272446513175964E-2</v>
      </c>
      <c r="P2901">
        <v>-2.9049625620245934E-2</v>
      </c>
      <c r="Q2901">
        <v>-3.9964253082871437E-3</v>
      </c>
      <c r="R2901">
        <v>2.3845141753554344E-2</v>
      </c>
      <c r="S2901">
        <v>5.168340727686882E-2</v>
      </c>
      <c r="T2901">
        <v>7.6739907264709473E-2</v>
      </c>
      <c r="U2901" t="s">
        <v>102</v>
      </c>
      <c r="V2901" t="s">
        <v>84</v>
      </c>
      <c r="W2901">
        <v>93</v>
      </c>
    </row>
    <row r="2902" spans="1:23" x14ac:dyDescent="0.25">
      <c r="A2902" s="48" t="str">
        <f t="shared" si="45"/>
        <v>42185Greater Fresno AreaN/A_11AllSingle</v>
      </c>
      <c r="B2902" t="s">
        <v>37</v>
      </c>
      <c r="C2902" s="35">
        <v>42185</v>
      </c>
      <c r="D2902">
        <v>11</v>
      </c>
      <c r="E2902" t="s">
        <v>32</v>
      </c>
      <c r="F2902">
        <v>1.394827768694251</v>
      </c>
      <c r="G2902">
        <v>1.5017478543425145</v>
      </c>
      <c r="H2902">
        <v>11153</v>
      </c>
      <c r="I2902">
        <v>1.4327372701699583</v>
      </c>
      <c r="J2902">
        <v>1.590971055211954</v>
      </c>
      <c r="K2902">
        <v>1200</v>
      </c>
      <c r="L2902">
        <v>-3.7909500300884247E-2</v>
      </c>
      <c r="M2902">
        <v>-2.717862606048584</v>
      </c>
      <c r="N2902">
        <v>12353</v>
      </c>
      <c r="O2902">
        <v>4.8078414052724838E-2</v>
      </c>
      <c r="P2902">
        <v>-9.9526792764663696E-2</v>
      </c>
      <c r="Q2902">
        <v>-7.0342235267162323E-2</v>
      </c>
      <c r="R2902">
        <v>-3.7909500300884247E-2</v>
      </c>
      <c r="S2902">
        <v>-5.4806098341941833E-3</v>
      </c>
      <c r="T2902">
        <v>2.3707795888185501E-2</v>
      </c>
      <c r="U2902" t="s">
        <v>18</v>
      </c>
      <c r="V2902" t="s">
        <v>84</v>
      </c>
      <c r="W2902">
        <v>96</v>
      </c>
    </row>
    <row r="2903" spans="1:23" x14ac:dyDescent="0.25">
      <c r="A2903" s="48" t="str">
        <f t="shared" si="45"/>
        <v>42185Greater Fresno AreaN/A_11SmartAC-onlySingle</v>
      </c>
      <c r="B2903" t="s">
        <v>37</v>
      </c>
      <c r="C2903" s="35">
        <v>42185</v>
      </c>
      <c r="D2903">
        <v>11</v>
      </c>
      <c r="E2903" t="s">
        <v>32</v>
      </c>
      <c r="F2903">
        <v>1.394827768694251</v>
      </c>
      <c r="G2903">
        <v>1.5017478543425145</v>
      </c>
      <c r="H2903">
        <v>11153</v>
      </c>
      <c r="I2903">
        <v>1.4327372701699583</v>
      </c>
      <c r="J2903">
        <v>1.590971055211954</v>
      </c>
      <c r="K2903">
        <v>1200</v>
      </c>
      <c r="L2903">
        <v>-3.7909500300884247E-2</v>
      </c>
      <c r="M2903">
        <v>-2.717862606048584</v>
      </c>
      <c r="N2903">
        <v>12353</v>
      </c>
      <c r="O2903">
        <v>4.8078414052724838E-2</v>
      </c>
      <c r="P2903">
        <v>-9.9526792764663696E-2</v>
      </c>
      <c r="Q2903">
        <v>-7.0342235267162323E-2</v>
      </c>
      <c r="R2903">
        <v>-3.7909500300884247E-2</v>
      </c>
      <c r="S2903">
        <v>-5.4806098341941833E-3</v>
      </c>
      <c r="T2903">
        <v>2.3707795888185501E-2</v>
      </c>
      <c r="U2903" t="s">
        <v>102</v>
      </c>
      <c r="V2903" t="s">
        <v>84</v>
      </c>
      <c r="W2903">
        <v>96</v>
      </c>
    </row>
    <row r="2904" spans="1:23" x14ac:dyDescent="0.25">
      <c r="A2904" s="48" t="str">
        <f t="shared" si="45"/>
        <v>42185Greater Fresno AreaN/A_12AllSingle</v>
      </c>
      <c r="B2904" t="s">
        <v>37</v>
      </c>
      <c r="C2904" s="35">
        <v>42185</v>
      </c>
      <c r="D2904">
        <v>12</v>
      </c>
      <c r="E2904" t="s">
        <v>32</v>
      </c>
      <c r="F2904">
        <v>1.6320914950933822</v>
      </c>
      <c r="G2904">
        <v>1.8735650872264931</v>
      </c>
      <c r="H2904">
        <v>11153</v>
      </c>
      <c r="I2904">
        <v>1.6541953942926728</v>
      </c>
      <c r="J2904">
        <v>1.8954754821523141</v>
      </c>
      <c r="K2904">
        <v>1200</v>
      </c>
      <c r="L2904">
        <v>-2.2103900089859962E-2</v>
      </c>
      <c r="M2904">
        <v>-1.3543297052383423</v>
      </c>
      <c r="N2904">
        <v>12353</v>
      </c>
      <c r="O2904">
        <v>5.752180889248848E-2</v>
      </c>
      <c r="P2904">
        <v>-9.5823846757411957E-2</v>
      </c>
      <c r="Q2904">
        <v>-6.0906961560249329E-2</v>
      </c>
      <c r="R2904">
        <v>-2.2103900089859962E-2</v>
      </c>
      <c r="S2904">
        <v>1.6694560647010803E-2</v>
      </c>
      <c r="T2904">
        <v>5.161605030298233E-2</v>
      </c>
      <c r="U2904" t="s">
        <v>18</v>
      </c>
      <c r="V2904" t="s">
        <v>84</v>
      </c>
      <c r="W2904">
        <v>99</v>
      </c>
    </row>
    <row r="2905" spans="1:23" x14ac:dyDescent="0.25">
      <c r="A2905" s="48" t="str">
        <f t="shared" si="45"/>
        <v>42185Greater Fresno AreaN/A_12SmartAC-onlySingle</v>
      </c>
      <c r="B2905" t="s">
        <v>37</v>
      </c>
      <c r="C2905" s="35">
        <v>42185</v>
      </c>
      <c r="D2905">
        <v>12</v>
      </c>
      <c r="E2905" t="s">
        <v>32</v>
      </c>
      <c r="F2905">
        <v>1.6320914950933822</v>
      </c>
      <c r="G2905">
        <v>1.8735650872264931</v>
      </c>
      <c r="H2905">
        <v>11153</v>
      </c>
      <c r="I2905">
        <v>1.6541953942926728</v>
      </c>
      <c r="J2905">
        <v>1.8954754821523141</v>
      </c>
      <c r="K2905">
        <v>1200</v>
      </c>
      <c r="L2905">
        <v>-2.2103900089859962E-2</v>
      </c>
      <c r="M2905">
        <v>-1.3543297052383423</v>
      </c>
      <c r="N2905">
        <v>12353</v>
      </c>
      <c r="O2905">
        <v>5.752180889248848E-2</v>
      </c>
      <c r="P2905">
        <v>-9.5823846757411957E-2</v>
      </c>
      <c r="Q2905">
        <v>-6.0906961560249329E-2</v>
      </c>
      <c r="R2905">
        <v>-2.2103900089859962E-2</v>
      </c>
      <c r="S2905">
        <v>1.6694560647010803E-2</v>
      </c>
      <c r="T2905">
        <v>5.161605030298233E-2</v>
      </c>
      <c r="U2905" t="s">
        <v>102</v>
      </c>
      <c r="V2905" t="s">
        <v>84</v>
      </c>
      <c r="W2905">
        <v>99</v>
      </c>
    </row>
    <row r="2906" spans="1:23" x14ac:dyDescent="0.25">
      <c r="A2906" s="48" t="str">
        <f t="shared" si="45"/>
        <v>42185Greater Fresno AreaN/A_13AllSingle</v>
      </c>
      <c r="B2906" t="s">
        <v>37</v>
      </c>
      <c r="C2906" s="35">
        <v>42185</v>
      </c>
      <c r="D2906">
        <v>13</v>
      </c>
      <c r="E2906" t="s">
        <v>32</v>
      </c>
      <c r="F2906">
        <v>1.9958178479326332</v>
      </c>
      <c r="G2906">
        <v>2.0096655622683426</v>
      </c>
      <c r="H2906">
        <v>11153</v>
      </c>
      <c r="I2906">
        <v>1.9643518427193665</v>
      </c>
      <c r="J2906">
        <v>1.9911304211501017</v>
      </c>
      <c r="K2906">
        <v>1200</v>
      </c>
      <c r="L2906">
        <v>3.1466003507375717E-2</v>
      </c>
      <c r="M2906">
        <v>1.5765970945358276</v>
      </c>
      <c r="N2906">
        <v>12353</v>
      </c>
      <c r="O2906">
        <v>6.0547143220901489E-2</v>
      </c>
      <c r="P2906">
        <v>-4.6131215989589691E-2</v>
      </c>
      <c r="Q2906">
        <v>-9.3778884038329124E-3</v>
      </c>
      <c r="R2906">
        <v>3.1466003507375717E-2</v>
      </c>
      <c r="S2906">
        <v>7.2305053472518921E-2</v>
      </c>
      <c r="T2906">
        <v>0.10906322300434113</v>
      </c>
      <c r="U2906" t="s">
        <v>18</v>
      </c>
      <c r="V2906" t="s">
        <v>84</v>
      </c>
      <c r="W2906">
        <v>102</v>
      </c>
    </row>
    <row r="2907" spans="1:23" x14ac:dyDescent="0.25">
      <c r="A2907" s="48" t="str">
        <f t="shared" si="45"/>
        <v>42185Greater Fresno AreaN/A_13SmartAC-onlySingle</v>
      </c>
      <c r="B2907" t="s">
        <v>37</v>
      </c>
      <c r="C2907" s="35">
        <v>42185</v>
      </c>
      <c r="D2907">
        <v>13</v>
      </c>
      <c r="E2907" t="s">
        <v>32</v>
      </c>
      <c r="F2907">
        <v>1.9958178479326332</v>
      </c>
      <c r="G2907">
        <v>2.0096655622683426</v>
      </c>
      <c r="H2907">
        <v>11153</v>
      </c>
      <c r="I2907">
        <v>1.9643518427193665</v>
      </c>
      <c r="J2907">
        <v>1.9911304211501017</v>
      </c>
      <c r="K2907">
        <v>1200</v>
      </c>
      <c r="L2907">
        <v>3.1466003507375717E-2</v>
      </c>
      <c r="M2907">
        <v>1.5765970945358276</v>
      </c>
      <c r="N2907">
        <v>12353</v>
      </c>
      <c r="O2907">
        <v>6.0547143220901489E-2</v>
      </c>
      <c r="P2907">
        <v>-4.6131215989589691E-2</v>
      </c>
      <c r="Q2907">
        <v>-9.3778884038329124E-3</v>
      </c>
      <c r="R2907">
        <v>3.1466003507375717E-2</v>
      </c>
      <c r="S2907">
        <v>7.2305053472518921E-2</v>
      </c>
      <c r="T2907">
        <v>0.10906322300434113</v>
      </c>
      <c r="U2907" t="s">
        <v>102</v>
      </c>
      <c r="V2907" t="s">
        <v>84</v>
      </c>
      <c r="W2907">
        <v>102</v>
      </c>
    </row>
    <row r="2908" spans="1:23" x14ac:dyDescent="0.25">
      <c r="A2908" s="48" t="str">
        <f t="shared" si="45"/>
        <v>42185Greater Fresno AreaN/A_14AllSingle</v>
      </c>
      <c r="B2908" t="s">
        <v>37</v>
      </c>
      <c r="C2908" s="35">
        <v>42185</v>
      </c>
      <c r="D2908">
        <v>14</v>
      </c>
      <c r="E2908" t="s">
        <v>32</v>
      </c>
      <c r="F2908">
        <v>2.3908033634439385</v>
      </c>
      <c r="G2908">
        <v>2.1649141153388389</v>
      </c>
      <c r="H2908">
        <v>11153</v>
      </c>
      <c r="I2908">
        <v>2.3968210213772192</v>
      </c>
      <c r="J2908">
        <v>2.1321768813851425</v>
      </c>
      <c r="K2908">
        <v>1200</v>
      </c>
      <c r="L2908">
        <v>-6.0176579281687737E-3</v>
      </c>
      <c r="M2908">
        <v>-0.25170025229454041</v>
      </c>
      <c r="N2908">
        <v>12353</v>
      </c>
      <c r="O2908">
        <v>6.4874604344367981E-2</v>
      </c>
      <c r="P2908">
        <v>-8.9160948991775513E-2</v>
      </c>
      <c r="Q2908">
        <v>-4.9780767410993576E-2</v>
      </c>
      <c r="R2908">
        <v>-6.0176579281687737E-3</v>
      </c>
      <c r="S2908">
        <v>3.7740264087915421E-2</v>
      </c>
      <c r="T2908">
        <v>7.7125638723373413E-2</v>
      </c>
      <c r="U2908" t="s">
        <v>18</v>
      </c>
      <c r="V2908" t="s">
        <v>84</v>
      </c>
      <c r="W2908">
        <v>104</v>
      </c>
    </row>
    <row r="2909" spans="1:23" x14ac:dyDescent="0.25">
      <c r="A2909" s="48" t="str">
        <f t="shared" si="45"/>
        <v>42185Greater Fresno AreaN/A_14SmartAC-onlySingle</v>
      </c>
      <c r="B2909" t="s">
        <v>37</v>
      </c>
      <c r="C2909" s="35">
        <v>42185</v>
      </c>
      <c r="D2909">
        <v>14</v>
      </c>
      <c r="E2909" t="s">
        <v>32</v>
      </c>
      <c r="F2909">
        <v>2.3908033634439385</v>
      </c>
      <c r="G2909">
        <v>2.1649141153388389</v>
      </c>
      <c r="H2909">
        <v>11153</v>
      </c>
      <c r="I2909">
        <v>2.3968210213772192</v>
      </c>
      <c r="J2909">
        <v>2.1321768813851425</v>
      </c>
      <c r="K2909">
        <v>1200</v>
      </c>
      <c r="L2909">
        <v>-6.0176579281687737E-3</v>
      </c>
      <c r="M2909">
        <v>-0.25170025229454041</v>
      </c>
      <c r="N2909">
        <v>12353</v>
      </c>
      <c r="O2909">
        <v>6.4874604344367981E-2</v>
      </c>
      <c r="P2909">
        <v>-8.9160948991775513E-2</v>
      </c>
      <c r="Q2909">
        <v>-4.9780767410993576E-2</v>
      </c>
      <c r="R2909">
        <v>-6.0176579281687737E-3</v>
      </c>
      <c r="S2909">
        <v>3.7740264087915421E-2</v>
      </c>
      <c r="T2909">
        <v>7.7125638723373413E-2</v>
      </c>
      <c r="U2909" t="s">
        <v>102</v>
      </c>
      <c r="V2909" t="s">
        <v>84</v>
      </c>
      <c r="W2909">
        <v>104</v>
      </c>
    </row>
    <row r="2910" spans="1:23" x14ac:dyDescent="0.25">
      <c r="A2910" s="48" t="str">
        <f t="shared" si="45"/>
        <v>42185Greater Fresno AreaN/A_15AllSingle</v>
      </c>
      <c r="B2910" t="s">
        <v>37</v>
      </c>
      <c r="C2910" s="35">
        <v>42185</v>
      </c>
      <c r="D2910">
        <v>15</v>
      </c>
      <c r="E2910" t="s">
        <v>32</v>
      </c>
      <c r="F2910">
        <v>2.7390814482536028</v>
      </c>
      <c r="G2910">
        <v>2.1843032461320533</v>
      </c>
      <c r="H2910">
        <v>11153</v>
      </c>
      <c r="I2910">
        <v>2.7377394476893899</v>
      </c>
      <c r="J2910">
        <v>2.1414538299236678</v>
      </c>
      <c r="K2910">
        <v>1200</v>
      </c>
      <c r="L2910">
        <v>1.342000556178391E-3</v>
      </c>
      <c r="M2910">
        <v>4.8994548618793488E-2</v>
      </c>
      <c r="N2910">
        <v>12353</v>
      </c>
      <c r="O2910">
        <v>6.5186761319637299E-2</v>
      </c>
      <c r="P2910">
        <v>-8.2201354205608368E-2</v>
      </c>
      <c r="Q2910">
        <v>-4.2631685733795166E-2</v>
      </c>
      <c r="R2910">
        <v>1.342000556178391E-3</v>
      </c>
      <c r="S2910">
        <v>4.5310471206903458E-2</v>
      </c>
      <c r="T2910">
        <v>8.4885351359844208E-2</v>
      </c>
      <c r="U2910" t="s">
        <v>18</v>
      </c>
      <c r="V2910" t="s">
        <v>84</v>
      </c>
      <c r="W2910">
        <v>106</v>
      </c>
    </row>
    <row r="2911" spans="1:23" x14ac:dyDescent="0.25">
      <c r="A2911" s="48" t="str">
        <f t="shared" si="45"/>
        <v>42185Greater Fresno AreaN/A_15SmartAC-onlySingle</v>
      </c>
      <c r="B2911" t="s">
        <v>37</v>
      </c>
      <c r="C2911" s="35">
        <v>42185</v>
      </c>
      <c r="D2911">
        <v>15</v>
      </c>
      <c r="E2911" t="s">
        <v>32</v>
      </c>
      <c r="F2911">
        <v>2.7390814482536028</v>
      </c>
      <c r="G2911">
        <v>2.1843032461320533</v>
      </c>
      <c r="H2911">
        <v>11153</v>
      </c>
      <c r="I2911">
        <v>2.7377394476893899</v>
      </c>
      <c r="J2911">
        <v>2.1414538299236678</v>
      </c>
      <c r="K2911">
        <v>1200</v>
      </c>
      <c r="L2911">
        <v>1.342000556178391E-3</v>
      </c>
      <c r="M2911">
        <v>4.8994548618793488E-2</v>
      </c>
      <c r="N2911">
        <v>12353</v>
      </c>
      <c r="O2911">
        <v>6.5186761319637299E-2</v>
      </c>
      <c r="P2911">
        <v>-8.2201354205608368E-2</v>
      </c>
      <c r="Q2911">
        <v>-4.2631685733795166E-2</v>
      </c>
      <c r="R2911">
        <v>1.342000556178391E-3</v>
      </c>
      <c r="S2911">
        <v>4.5310471206903458E-2</v>
      </c>
      <c r="T2911">
        <v>8.4885351359844208E-2</v>
      </c>
      <c r="U2911" t="s">
        <v>102</v>
      </c>
      <c r="V2911" t="s">
        <v>84</v>
      </c>
      <c r="W2911">
        <v>106</v>
      </c>
    </row>
    <row r="2912" spans="1:23" x14ac:dyDescent="0.25">
      <c r="A2912" s="48" t="str">
        <f t="shared" si="45"/>
        <v>42185Greater Fresno AreaN/A_16AllSingle</v>
      </c>
      <c r="B2912" t="s">
        <v>37</v>
      </c>
      <c r="C2912" s="35">
        <v>42185</v>
      </c>
      <c r="D2912">
        <v>16</v>
      </c>
      <c r="E2912" t="s">
        <v>32</v>
      </c>
      <c r="F2912">
        <v>3.1045330899507251</v>
      </c>
      <c r="G2912">
        <v>2.1596499044187989</v>
      </c>
      <c r="H2912">
        <v>11153</v>
      </c>
      <c r="I2912">
        <v>3.0669260473816178</v>
      </c>
      <c r="J2912">
        <v>2.0292777333186249</v>
      </c>
      <c r="K2912">
        <v>1200</v>
      </c>
      <c r="L2912">
        <v>3.7607043981552124E-2</v>
      </c>
      <c r="M2912">
        <v>1.2113590240478516</v>
      </c>
      <c r="N2912">
        <v>12353</v>
      </c>
      <c r="O2912">
        <v>6.204700842499733E-2</v>
      </c>
      <c r="P2912">
        <v>-4.1912402957677841E-2</v>
      </c>
      <c r="Q2912">
        <v>-4.248626995831728E-3</v>
      </c>
      <c r="R2912">
        <v>3.7607043981552124E-2</v>
      </c>
      <c r="S2912">
        <v>7.9457752406597137E-2</v>
      </c>
      <c r="T2912">
        <v>0.11712648719549179</v>
      </c>
      <c r="U2912" t="s">
        <v>18</v>
      </c>
      <c r="V2912" t="s">
        <v>84</v>
      </c>
      <c r="W2912">
        <v>107</v>
      </c>
    </row>
    <row r="2913" spans="1:23" x14ac:dyDescent="0.25">
      <c r="A2913" s="48" t="str">
        <f t="shared" si="45"/>
        <v>42185Greater Fresno AreaN/A_16SmartAC-onlySingle</v>
      </c>
      <c r="B2913" t="s">
        <v>37</v>
      </c>
      <c r="C2913" s="35">
        <v>42185</v>
      </c>
      <c r="D2913">
        <v>16</v>
      </c>
      <c r="E2913" t="s">
        <v>32</v>
      </c>
      <c r="F2913">
        <v>3.1045330899507251</v>
      </c>
      <c r="G2913">
        <v>2.1596499044187989</v>
      </c>
      <c r="H2913">
        <v>11153</v>
      </c>
      <c r="I2913">
        <v>3.0669260473816178</v>
      </c>
      <c r="J2913">
        <v>2.0292777333186249</v>
      </c>
      <c r="K2913">
        <v>1200</v>
      </c>
      <c r="L2913">
        <v>3.7607043981552124E-2</v>
      </c>
      <c r="M2913">
        <v>1.2113590240478516</v>
      </c>
      <c r="N2913">
        <v>12353</v>
      </c>
      <c r="O2913">
        <v>6.204700842499733E-2</v>
      </c>
      <c r="P2913">
        <v>-4.1912402957677841E-2</v>
      </c>
      <c r="Q2913">
        <v>-4.248626995831728E-3</v>
      </c>
      <c r="R2913">
        <v>3.7607043981552124E-2</v>
      </c>
      <c r="S2913">
        <v>7.9457752406597137E-2</v>
      </c>
      <c r="T2913">
        <v>0.11712648719549179</v>
      </c>
      <c r="U2913" t="s">
        <v>102</v>
      </c>
      <c r="V2913" t="s">
        <v>84</v>
      </c>
      <c r="W2913">
        <v>107</v>
      </c>
    </row>
    <row r="2914" spans="1:23" x14ac:dyDescent="0.25">
      <c r="A2914" s="48" t="str">
        <f t="shared" si="45"/>
        <v>42185Greater Fresno AreaN/A_17AllSingle</v>
      </c>
      <c r="B2914" t="s">
        <v>37</v>
      </c>
      <c r="C2914" s="35">
        <v>42185</v>
      </c>
      <c r="D2914">
        <v>17</v>
      </c>
      <c r="E2914" t="s">
        <v>32</v>
      </c>
      <c r="F2914">
        <v>3.4059101457688574</v>
      </c>
      <c r="G2914">
        <v>2.1025188646309751</v>
      </c>
      <c r="H2914">
        <v>11153</v>
      </c>
      <c r="I2914">
        <v>3.3916973196011746</v>
      </c>
      <c r="J2914">
        <v>1.9719110631208911</v>
      </c>
      <c r="K2914">
        <v>1200</v>
      </c>
      <c r="L2914">
        <v>1.4212826266884804E-2</v>
      </c>
      <c r="M2914">
        <v>0.41729891300201416</v>
      </c>
      <c r="N2914">
        <v>12353</v>
      </c>
      <c r="O2914">
        <v>6.0305219143629074E-2</v>
      </c>
      <c r="P2914">
        <v>-6.3074342906475067E-2</v>
      </c>
      <c r="Q2914">
        <v>-2.6467869058251381E-2</v>
      </c>
      <c r="R2914">
        <v>1.4212826266884804E-2</v>
      </c>
      <c r="S2914">
        <v>5.4888695478439331E-2</v>
      </c>
      <c r="T2914">
        <v>9.1499991714954376E-2</v>
      </c>
      <c r="U2914" t="s">
        <v>18</v>
      </c>
      <c r="V2914" t="s">
        <v>84</v>
      </c>
      <c r="W2914">
        <v>106</v>
      </c>
    </row>
    <row r="2915" spans="1:23" x14ac:dyDescent="0.25">
      <c r="A2915" s="48" t="str">
        <f t="shared" si="45"/>
        <v>42185Greater Fresno AreaN/A_17SmartAC-onlySingle</v>
      </c>
      <c r="B2915" t="s">
        <v>37</v>
      </c>
      <c r="C2915" s="35">
        <v>42185</v>
      </c>
      <c r="D2915">
        <v>17</v>
      </c>
      <c r="E2915" t="s">
        <v>32</v>
      </c>
      <c r="F2915">
        <v>3.4059101457688574</v>
      </c>
      <c r="G2915">
        <v>2.1025188646309751</v>
      </c>
      <c r="H2915">
        <v>11153</v>
      </c>
      <c r="I2915">
        <v>3.3916973196011746</v>
      </c>
      <c r="J2915">
        <v>1.9719110631208911</v>
      </c>
      <c r="K2915">
        <v>1200</v>
      </c>
      <c r="L2915">
        <v>1.4212826266884804E-2</v>
      </c>
      <c r="M2915">
        <v>0.41729891300201416</v>
      </c>
      <c r="N2915">
        <v>12353</v>
      </c>
      <c r="O2915">
        <v>6.0305219143629074E-2</v>
      </c>
      <c r="P2915">
        <v>-6.3074342906475067E-2</v>
      </c>
      <c r="Q2915">
        <v>-2.6467869058251381E-2</v>
      </c>
      <c r="R2915">
        <v>1.4212826266884804E-2</v>
      </c>
      <c r="S2915">
        <v>5.4888695478439331E-2</v>
      </c>
      <c r="T2915">
        <v>9.1499991714954376E-2</v>
      </c>
      <c r="U2915" t="s">
        <v>102</v>
      </c>
      <c r="V2915" t="s">
        <v>84</v>
      </c>
      <c r="W2915">
        <v>106</v>
      </c>
    </row>
    <row r="2916" spans="1:23" x14ac:dyDescent="0.25">
      <c r="A2916" s="48" t="str">
        <f t="shared" si="45"/>
        <v>42185Greater Fresno AreaN/A_18AllSingle</v>
      </c>
      <c r="B2916" t="s">
        <v>37</v>
      </c>
      <c r="C2916" s="35">
        <v>42185</v>
      </c>
      <c r="D2916">
        <v>18</v>
      </c>
      <c r="E2916" t="s">
        <v>32</v>
      </c>
      <c r="F2916">
        <v>3.630229509938308</v>
      </c>
      <c r="G2916">
        <v>2.0228499606761967</v>
      </c>
      <c r="H2916">
        <v>11153</v>
      </c>
      <c r="I2916">
        <v>3.6099404513807603</v>
      </c>
      <c r="J2916">
        <v>1.8939138468406764</v>
      </c>
      <c r="K2916">
        <v>1200</v>
      </c>
      <c r="L2916">
        <v>2.0289057865738869E-2</v>
      </c>
      <c r="M2916">
        <v>0.5588918924331665</v>
      </c>
      <c r="N2916">
        <v>12353</v>
      </c>
      <c r="O2916">
        <v>5.7930830866098404E-2</v>
      </c>
      <c r="P2916">
        <v>-5.3955096751451492E-2</v>
      </c>
      <c r="Q2916">
        <v>-1.8789922818541527E-2</v>
      </c>
      <c r="R2916">
        <v>2.0289057865738869E-2</v>
      </c>
      <c r="S2916">
        <v>5.9363402426242828E-2</v>
      </c>
      <c r="T2916">
        <v>9.453321248292923E-2</v>
      </c>
      <c r="U2916" t="s">
        <v>18</v>
      </c>
      <c r="V2916" t="s">
        <v>84</v>
      </c>
      <c r="W2916">
        <v>106</v>
      </c>
    </row>
    <row r="2917" spans="1:23" x14ac:dyDescent="0.25">
      <c r="A2917" s="48" t="str">
        <f t="shared" si="45"/>
        <v>42185Greater Fresno AreaN/A_18SmartAC-onlySingle</v>
      </c>
      <c r="B2917" t="s">
        <v>37</v>
      </c>
      <c r="C2917" s="35">
        <v>42185</v>
      </c>
      <c r="D2917">
        <v>18</v>
      </c>
      <c r="E2917" t="s">
        <v>32</v>
      </c>
      <c r="F2917">
        <v>3.630229509938308</v>
      </c>
      <c r="G2917">
        <v>2.0228499606761967</v>
      </c>
      <c r="H2917">
        <v>11153</v>
      </c>
      <c r="I2917">
        <v>3.6099404513807603</v>
      </c>
      <c r="J2917">
        <v>1.8939138468406764</v>
      </c>
      <c r="K2917">
        <v>1200</v>
      </c>
      <c r="L2917">
        <v>2.0289057865738869E-2</v>
      </c>
      <c r="M2917">
        <v>0.5588918924331665</v>
      </c>
      <c r="N2917">
        <v>12353</v>
      </c>
      <c r="O2917">
        <v>5.7930830866098404E-2</v>
      </c>
      <c r="P2917">
        <v>-5.3955096751451492E-2</v>
      </c>
      <c r="Q2917">
        <v>-1.8789922818541527E-2</v>
      </c>
      <c r="R2917">
        <v>2.0289057865738869E-2</v>
      </c>
      <c r="S2917">
        <v>5.9363402426242828E-2</v>
      </c>
      <c r="T2917">
        <v>9.453321248292923E-2</v>
      </c>
      <c r="U2917" t="s">
        <v>102</v>
      </c>
      <c r="V2917" t="s">
        <v>84</v>
      </c>
      <c r="W2917">
        <v>106</v>
      </c>
    </row>
    <row r="2918" spans="1:23" x14ac:dyDescent="0.25">
      <c r="A2918" s="48" t="str">
        <f t="shared" si="45"/>
        <v>42185Greater Fresno AreaN/A_19AllSingle</v>
      </c>
      <c r="B2918" t="s">
        <v>37</v>
      </c>
      <c r="C2918" s="35">
        <v>42185</v>
      </c>
      <c r="D2918">
        <v>19</v>
      </c>
      <c r="E2918" t="s">
        <v>32</v>
      </c>
      <c r="F2918">
        <v>3.7147802847968494</v>
      </c>
      <c r="G2918">
        <v>1.9043215349932536</v>
      </c>
      <c r="H2918">
        <v>11153</v>
      </c>
      <c r="I2918">
        <v>3.4699972356681523</v>
      </c>
      <c r="J2918">
        <v>1.7954011397162972</v>
      </c>
      <c r="K2918">
        <v>1200</v>
      </c>
      <c r="L2918">
        <v>0.24478304386138916</v>
      </c>
      <c r="M2918">
        <v>6.5894355773925781</v>
      </c>
      <c r="N2918">
        <v>12353</v>
      </c>
      <c r="O2918">
        <v>5.4875995963811874E-2</v>
      </c>
      <c r="P2918">
        <v>0.1744539737701416</v>
      </c>
      <c r="Q2918">
        <v>0.20776478946208954</v>
      </c>
      <c r="R2918">
        <v>0.24478304386138916</v>
      </c>
      <c r="S2918">
        <v>0.2817969024181366</v>
      </c>
      <c r="T2918">
        <v>0.31511211395263672</v>
      </c>
      <c r="U2918" t="s">
        <v>18</v>
      </c>
      <c r="V2918" t="s">
        <v>84</v>
      </c>
      <c r="W2918">
        <v>105</v>
      </c>
    </row>
    <row r="2919" spans="1:23" x14ac:dyDescent="0.25">
      <c r="A2919" s="48" t="str">
        <f t="shared" si="45"/>
        <v>42185Greater Fresno AreaN/A_19SmartAC-onlySingle</v>
      </c>
      <c r="B2919" t="s">
        <v>37</v>
      </c>
      <c r="C2919" s="35">
        <v>42185</v>
      </c>
      <c r="D2919">
        <v>19</v>
      </c>
      <c r="E2919" t="s">
        <v>32</v>
      </c>
      <c r="F2919">
        <v>3.7147802847968494</v>
      </c>
      <c r="G2919">
        <v>1.9043215349932536</v>
      </c>
      <c r="H2919">
        <v>11153</v>
      </c>
      <c r="I2919">
        <v>3.4699972356681523</v>
      </c>
      <c r="J2919">
        <v>1.7954011397162972</v>
      </c>
      <c r="K2919">
        <v>1200</v>
      </c>
      <c r="L2919">
        <v>0.24478304386138916</v>
      </c>
      <c r="M2919">
        <v>6.5894355773925781</v>
      </c>
      <c r="N2919">
        <v>12353</v>
      </c>
      <c r="O2919">
        <v>5.4875995963811874E-2</v>
      </c>
      <c r="P2919">
        <v>0.1744539737701416</v>
      </c>
      <c r="Q2919">
        <v>0.20776478946208954</v>
      </c>
      <c r="R2919">
        <v>0.24478304386138916</v>
      </c>
      <c r="S2919">
        <v>0.2817969024181366</v>
      </c>
      <c r="T2919">
        <v>0.31511211395263672</v>
      </c>
      <c r="U2919" t="s">
        <v>102</v>
      </c>
      <c r="V2919" t="s">
        <v>84</v>
      </c>
      <c r="W2919">
        <v>105</v>
      </c>
    </row>
    <row r="2920" spans="1:23" x14ac:dyDescent="0.25">
      <c r="A2920" s="48" t="str">
        <f t="shared" si="45"/>
        <v>42185Greater Fresno AreaN/A_20AllSingle</v>
      </c>
      <c r="B2920" t="s">
        <v>37</v>
      </c>
      <c r="C2920" s="35">
        <v>42185</v>
      </c>
      <c r="D2920">
        <v>20</v>
      </c>
      <c r="E2920" t="s">
        <v>32</v>
      </c>
      <c r="F2920">
        <v>3.5903879147961923</v>
      </c>
      <c r="G2920">
        <v>1.9154542816923517</v>
      </c>
      <c r="H2920">
        <v>11153</v>
      </c>
      <c r="I2920">
        <v>2.9294024292253149</v>
      </c>
      <c r="J2920">
        <v>1.6801716391953911</v>
      </c>
      <c r="K2920">
        <v>1200</v>
      </c>
      <c r="L2920">
        <v>0.66098546981811523</v>
      </c>
      <c r="M2920">
        <v>18.409862518310547</v>
      </c>
      <c r="N2920">
        <v>12353</v>
      </c>
      <c r="O2920">
        <v>5.1782693713903427E-2</v>
      </c>
      <c r="P2920">
        <v>0.59462076425552368</v>
      </c>
      <c r="Q2920">
        <v>0.62605392932891846</v>
      </c>
      <c r="R2920">
        <v>0.66098546981811523</v>
      </c>
      <c r="S2920">
        <v>0.69591289758682251</v>
      </c>
      <c r="T2920">
        <v>0.72735017538070679</v>
      </c>
      <c r="U2920" t="s">
        <v>18</v>
      </c>
      <c r="V2920" t="s">
        <v>84</v>
      </c>
      <c r="W2920">
        <v>102</v>
      </c>
    </row>
    <row r="2921" spans="1:23" x14ac:dyDescent="0.25">
      <c r="A2921" s="48" t="str">
        <f t="shared" si="45"/>
        <v>42185Greater Fresno AreaN/A_20SmartAC-onlySingle</v>
      </c>
      <c r="B2921" t="s">
        <v>37</v>
      </c>
      <c r="C2921" s="35">
        <v>42185</v>
      </c>
      <c r="D2921">
        <v>20</v>
      </c>
      <c r="E2921" t="s">
        <v>32</v>
      </c>
      <c r="F2921">
        <v>3.5903879147961923</v>
      </c>
      <c r="G2921">
        <v>1.9154542816923517</v>
      </c>
      <c r="H2921">
        <v>11153</v>
      </c>
      <c r="I2921">
        <v>2.9294024292253149</v>
      </c>
      <c r="J2921">
        <v>1.6801716391953911</v>
      </c>
      <c r="K2921">
        <v>1200</v>
      </c>
      <c r="L2921">
        <v>0.66098546981811523</v>
      </c>
      <c r="M2921">
        <v>18.409862518310547</v>
      </c>
      <c r="N2921">
        <v>12353</v>
      </c>
      <c r="O2921">
        <v>5.1782693713903427E-2</v>
      </c>
      <c r="P2921">
        <v>0.59462076425552368</v>
      </c>
      <c r="Q2921">
        <v>0.62605392932891846</v>
      </c>
      <c r="R2921">
        <v>0.66098546981811523</v>
      </c>
      <c r="S2921">
        <v>0.69591289758682251</v>
      </c>
      <c r="T2921">
        <v>0.72735017538070679</v>
      </c>
      <c r="U2921" t="s">
        <v>102</v>
      </c>
      <c r="V2921" t="s">
        <v>84</v>
      </c>
      <c r="W2921">
        <v>102</v>
      </c>
    </row>
    <row r="2922" spans="1:23" x14ac:dyDescent="0.25">
      <c r="A2922" s="48" t="str">
        <f t="shared" si="45"/>
        <v>42185Greater Fresno AreaN/A_21AllSingle</v>
      </c>
      <c r="B2922" t="s">
        <v>37</v>
      </c>
      <c r="C2922" s="35">
        <v>42185</v>
      </c>
      <c r="D2922">
        <v>21</v>
      </c>
      <c r="E2922" t="s">
        <v>32</v>
      </c>
      <c r="F2922">
        <v>3.3970303117375686</v>
      </c>
      <c r="G2922">
        <v>1.8724799639442198</v>
      </c>
      <c r="H2922">
        <v>11153</v>
      </c>
      <c r="I2922">
        <v>3.5464647398242759</v>
      </c>
      <c r="J2922">
        <v>1.8312250198293514</v>
      </c>
      <c r="K2922">
        <v>1200</v>
      </c>
      <c r="L2922">
        <v>-0.14943443238735199</v>
      </c>
      <c r="M2922">
        <v>-4.3989725112915039</v>
      </c>
      <c r="N2922">
        <v>12353</v>
      </c>
      <c r="O2922">
        <v>5.5757138878107071E-2</v>
      </c>
      <c r="P2922">
        <v>-0.22089278697967529</v>
      </c>
      <c r="Q2922">
        <v>-0.187047079205513</v>
      </c>
      <c r="R2922">
        <v>-0.14943443238735199</v>
      </c>
      <c r="S2922">
        <v>-0.11182624101638794</v>
      </c>
      <c r="T2922">
        <v>-7.7976085245609283E-2</v>
      </c>
      <c r="U2922" t="s">
        <v>18</v>
      </c>
      <c r="V2922" t="s">
        <v>84</v>
      </c>
      <c r="W2922">
        <v>98</v>
      </c>
    </row>
    <row r="2923" spans="1:23" x14ac:dyDescent="0.25">
      <c r="A2923" s="48" t="str">
        <f t="shared" si="45"/>
        <v>42185Greater Fresno AreaN/A_21SmartAC-onlySingle</v>
      </c>
      <c r="B2923" t="s">
        <v>37</v>
      </c>
      <c r="C2923" s="35">
        <v>42185</v>
      </c>
      <c r="D2923">
        <v>21</v>
      </c>
      <c r="E2923" t="s">
        <v>32</v>
      </c>
      <c r="F2923">
        <v>3.3970303117375686</v>
      </c>
      <c r="G2923">
        <v>1.8724799639442198</v>
      </c>
      <c r="H2923">
        <v>11153</v>
      </c>
      <c r="I2923">
        <v>3.5464647398242759</v>
      </c>
      <c r="J2923">
        <v>1.8312250198293514</v>
      </c>
      <c r="K2923">
        <v>1200</v>
      </c>
      <c r="L2923">
        <v>-0.14943443238735199</v>
      </c>
      <c r="M2923">
        <v>-4.3989725112915039</v>
      </c>
      <c r="N2923">
        <v>12353</v>
      </c>
      <c r="O2923">
        <v>5.5757138878107071E-2</v>
      </c>
      <c r="P2923">
        <v>-0.22089278697967529</v>
      </c>
      <c r="Q2923">
        <v>-0.187047079205513</v>
      </c>
      <c r="R2923">
        <v>-0.14943443238735199</v>
      </c>
      <c r="S2923">
        <v>-0.11182624101638794</v>
      </c>
      <c r="T2923">
        <v>-7.7976085245609283E-2</v>
      </c>
      <c r="U2923" t="s">
        <v>102</v>
      </c>
      <c r="V2923" t="s">
        <v>84</v>
      </c>
      <c r="W2923">
        <v>98</v>
      </c>
    </row>
    <row r="2924" spans="1:23" x14ac:dyDescent="0.25">
      <c r="A2924" s="48" t="str">
        <f t="shared" si="45"/>
        <v>42185Greater Fresno AreaN/A_22AllSingle</v>
      </c>
      <c r="B2924" t="s">
        <v>37</v>
      </c>
      <c r="C2924" s="35">
        <v>42185</v>
      </c>
      <c r="D2924">
        <v>22</v>
      </c>
      <c r="E2924" t="s">
        <v>32</v>
      </c>
      <c r="F2924">
        <v>3.1558360664803771</v>
      </c>
      <c r="G2924">
        <v>1.8457674715382391</v>
      </c>
      <c r="H2924">
        <v>11153</v>
      </c>
      <c r="I2924">
        <v>3.3117571182261747</v>
      </c>
      <c r="J2924">
        <v>1.858570457781006</v>
      </c>
      <c r="K2924">
        <v>1200</v>
      </c>
      <c r="L2924">
        <v>-0.15592105686664581</v>
      </c>
      <c r="M2924">
        <v>-4.9407210350036621</v>
      </c>
      <c r="N2924">
        <v>12353</v>
      </c>
      <c r="O2924">
        <v>5.6427258998155594E-2</v>
      </c>
      <c r="P2924">
        <v>-0.22823822498321533</v>
      </c>
      <c r="Q2924">
        <v>-0.19398576021194458</v>
      </c>
      <c r="R2924">
        <v>-0.15592105686664581</v>
      </c>
      <c r="S2924">
        <v>-0.11786086857318878</v>
      </c>
      <c r="T2924">
        <v>-8.3603881299495697E-2</v>
      </c>
      <c r="U2924" t="s">
        <v>18</v>
      </c>
      <c r="V2924" t="s">
        <v>84</v>
      </c>
      <c r="W2924">
        <v>95</v>
      </c>
    </row>
    <row r="2925" spans="1:23" x14ac:dyDescent="0.25">
      <c r="A2925" s="48" t="str">
        <f t="shared" si="45"/>
        <v>42185Greater Fresno AreaN/A_22SmartAC-onlySingle</v>
      </c>
      <c r="B2925" t="s">
        <v>37</v>
      </c>
      <c r="C2925" s="35">
        <v>42185</v>
      </c>
      <c r="D2925">
        <v>22</v>
      </c>
      <c r="E2925" t="s">
        <v>32</v>
      </c>
      <c r="F2925">
        <v>3.1558360664803771</v>
      </c>
      <c r="G2925">
        <v>1.8457674715382391</v>
      </c>
      <c r="H2925">
        <v>11153</v>
      </c>
      <c r="I2925">
        <v>3.3117571182261747</v>
      </c>
      <c r="J2925">
        <v>1.858570457781006</v>
      </c>
      <c r="K2925">
        <v>1200</v>
      </c>
      <c r="L2925">
        <v>-0.15592105686664581</v>
      </c>
      <c r="M2925">
        <v>-4.9407210350036621</v>
      </c>
      <c r="N2925">
        <v>12353</v>
      </c>
      <c r="O2925">
        <v>5.6427258998155594E-2</v>
      </c>
      <c r="P2925">
        <v>-0.22823822498321533</v>
      </c>
      <c r="Q2925">
        <v>-0.19398576021194458</v>
      </c>
      <c r="R2925">
        <v>-0.15592105686664581</v>
      </c>
      <c r="S2925">
        <v>-0.11786086857318878</v>
      </c>
      <c r="T2925">
        <v>-8.3603881299495697E-2</v>
      </c>
      <c r="U2925" t="s">
        <v>102</v>
      </c>
      <c r="V2925" t="s">
        <v>84</v>
      </c>
      <c r="W2925">
        <v>95</v>
      </c>
    </row>
    <row r="2926" spans="1:23" x14ac:dyDescent="0.25">
      <c r="A2926" s="48" t="str">
        <f t="shared" si="45"/>
        <v>42185Greater Fresno AreaN/A_23AllSingle</v>
      </c>
      <c r="B2926" t="s">
        <v>37</v>
      </c>
      <c r="C2926" s="35">
        <v>42185</v>
      </c>
      <c r="D2926">
        <v>23</v>
      </c>
      <c r="E2926" t="s">
        <v>32</v>
      </c>
      <c r="F2926">
        <v>2.67784917032031</v>
      </c>
      <c r="G2926">
        <v>1.7143976794541604</v>
      </c>
      <c r="H2926">
        <v>11153</v>
      </c>
      <c r="I2926">
        <v>2.6970653263144375</v>
      </c>
      <c r="J2926">
        <v>1.7258736177191232</v>
      </c>
      <c r="K2926">
        <v>1200</v>
      </c>
      <c r="L2926">
        <v>-1.9216155633330345E-2</v>
      </c>
      <c r="M2926">
        <v>-0.71759665012359619</v>
      </c>
      <c r="N2926">
        <v>12353</v>
      </c>
      <c r="O2926">
        <v>5.2399720996618271E-2</v>
      </c>
      <c r="P2926">
        <v>-8.6371637880802155E-2</v>
      </c>
      <c r="Q2926">
        <v>-5.4563958197832108E-2</v>
      </c>
      <c r="R2926">
        <v>-1.9216155633330345E-2</v>
      </c>
      <c r="S2926">
        <v>1.6127455979585648E-2</v>
      </c>
      <c r="T2926">
        <v>4.7939326614141464E-2</v>
      </c>
      <c r="U2926" t="s">
        <v>18</v>
      </c>
      <c r="V2926" t="s">
        <v>84</v>
      </c>
      <c r="W2926">
        <v>93</v>
      </c>
    </row>
    <row r="2927" spans="1:23" x14ac:dyDescent="0.25">
      <c r="A2927" s="48" t="str">
        <f t="shared" si="45"/>
        <v>42185Greater Fresno AreaN/A_23SmartAC-onlySingle</v>
      </c>
      <c r="B2927" t="s">
        <v>37</v>
      </c>
      <c r="C2927" s="35">
        <v>42185</v>
      </c>
      <c r="D2927">
        <v>23</v>
      </c>
      <c r="E2927" t="s">
        <v>32</v>
      </c>
      <c r="F2927">
        <v>2.67784917032031</v>
      </c>
      <c r="G2927">
        <v>1.7143976794541604</v>
      </c>
      <c r="H2927">
        <v>11153</v>
      </c>
      <c r="I2927">
        <v>2.6970653263144375</v>
      </c>
      <c r="J2927">
        <v>1.7258736177191232</v>
      </c>
      <c r="K2927">
        <v>1200</v>
      </c>
      <c r="L2927">
        <v>-1.9216155633330345E-2</v>
      </c>
      <c r="M2927">
        <v>-0.71759665012359619</v>
      </c>
      <c r="N2927">
        <v>12353</v>
      </c>
      <c r="O2927">
        <v>5.2399720996618271E-2</v>
      </c>
      <c r="P2927">
        <v>-8.6371637880802155E-2</v>
      </c>
      <c r="Q2927">
        <v>-5.4563958197832108E-2</v>
      </c>
      <c r="R2927">
        <v>-1.9216155633330345E-2</v>
      </c>
      <c r="S2927">
        <v>1.6127455979585648E-2</v>
      </c>
      <c r="T2927">
        <v>4.7939326614141464E-2</v>
      </c>
      <c r="U2927" t="s">
        <v>102</v>
      </c>
      <c r="V2927" t="s">
        <v>84</v>
      </c>
      <c r="W2927">
        <v>93</v>
      </c>
    </row>
    <row r="2928" spans="1:23" x14ac:dyDescent="0.25">
      <c r="A2928" s="48" t="str">
        <f t="shared" si="45"/>
        <v>42185Greater Fresno AreaN/A_24AllSingle</v>
      </c>
      <c r="B2928" t="s">
        <v>37</v>
      </c>
      <c r="C2928" s="35">
        <v>42185</v>
      </c>
      <c r="D2928">
        <v>24</v>
      </c>
      <c r="E2928" t="s">
        <v>32</v>
      </c>
      <c r="F2928">
        <v>2.1952538960718453</v>
      </c>
      <c r="G2928">
        <v>1.5680766663047971</v>
      </c>
      <c r="H2928">
        <v>11153</v>
      </c>
      <c r="I2928">
        <v>2.1625305694839234</v>
      </c>
      <c r="J2928">
        <v>1.535550102937145</v>
      </c>
      <c r="K2928">
        <v>1200</v>
      </c>
      <c r="L2928">
        <v>3.2723326236009598E-2</v>
      </c>
      <c r="M2928">
        <v>1.4906396865844727</v>
      </c>
      <c r="N2928">
        <v>12353</v>
      </c>
      <c r="O2928">
        <v>4.6748209744691849E-2</v>
      </c>
      <c r="P2928">
        <v>-2.7189180254936218E-2</v>
      </c>
      <c r="Q2928">
        <v>1.1879189405590296E-3</v>
      </c>
      <c r="R2928">
        <v>3.2723326236009598E-2</v>
      </c>
      <c r="S2928">
        <v>6.4254991710186005E-2</v>
      </c>
      <c r="T2928">
        <v>9.2635832726955414E-2</v>
      </c>
      <c r="U2928" t="s">
        <v>18</v>
      </c>
      <c r="V2928" t="s">
        <v>84</v>
      </c>
      <c r="W2928">
        <v>91</v>
      </c>
    </row>
    <row r="2929" spans="1:23" x14ac:dyDescent="0.25">
      <c r="A2929" s="48" t="str">
        <f t="shared" si="45"/>
        <v>42185Greater Fresno AreaN/A_24SmartAC-onlySingle</v>
      </c>
      <c r="B2929" t="s">
        <v>37</v>
      </c>
      <c r="C2929" s="35">
        <v>42185</v>
      </c>
      <c r="D2929">
        <v>24</v>
      </c>
      <c r="E2929" t="s">
        <v>32</v>
      </c>
      <c r="F2929">
        <v>2.1952538960718453</v>
      </c>
      <c r="G2929">
        <v>1.5680766663047971</v>
      </c>
      <c r="H2929">
        <v>11153</v>
      </c>
      <c r="I2929">
        <v>2.1625305694839234</v>
      </c>
      <c r="J2929">
        <v>1.535550102937145</v>
      </c>
      <c r="K2929">
        <v>1200</v>
      </c>
      <c r="L2929">
        <v>3.2723326236009598E-2</v>
      </c>
      <c r="M2929">
        <v>1.4906396865844727</v>
      </c>
      <c r="N2929">
        <v>12353</v>
      </c>
      <c r="O2929">
        <v>4.6748209744691849E-2</v>
      </c>
      <c r="P2929">
        <v>-2.7189180254936218E-2</v>
      </c>
      <c r="Q2929">
        <v>1.1879189405590296E-3</v>
      </c>
      <c r="R2929">
        <v>3.2723326236009598E-2</v>
      </c>
      <c r="S2929">
        <v>6.4254991710186005E-2</v>
      </c>
      <c r="T2929">
        <v>9.2635832726955414E-2</v>
      </c>
      <c r="U2929" t="s">
        <v>102</v>
      </c>
      <c r="V2929" t="s">
        <v>84</v>
      </c>
      <c r="W2929">
        <v>91</v>
      </c>
    </row>
    <row r="2930" spans="1:23" x14ac:dyDescent="0.25">
      <c r="A2930" s="48" t="str">
        <f t="shared" si="45"/>
        <v>42186Greater Fresno AreaN/A_1AllSingle</v>
      </c>
      <c r="B2930" t="s">
        <v>37</v>
      </c>
      <c r="C2930" s="35">
        <v>42186</v>
      </c>
      <c r="D2930">
        <v>1</v>
      </c>
      <c r="E2930" t="s">
        <v>32</v>
      </c>
      <c r="F2930">
        <v>1.8236434281934164</v>
      </c>
      <c r="G2930">
        <v>1.4015915202244644</v>
      </c>
      <c r="H2930">
        <v>11093</v>
      </c>
      <c r="I2930">
        <v>1.7928525504880211</v>
      </c>
      <c r="J2930">
        <v>1.3843195992845139</v>
      </c>
      <c r="K2930">
        <v>1245</v>
      </c>
      <c r="L2930">
        <v>3.0790878459811211E-2</v>
      </c>
      <c r="M2930">
        <v>1.6884263753890991</v>
      </c>
      <c r="N2930">
        <v>12338</v>
      </c>
      <c r="O2930">
        <v>4.1428487747907639E-2</v>
      </c>
      <c r="P2930">
        <v>-2.2303871810436249E-2</v>
      </c>
      <c r="Q2930">
        <v>2.8440491296350956E-3</v>
      </c>
      <c r="R2930">
        <v>3.0790878459811211E-2</v>
      </c>
      <c r="S2930">
        <v>5.8734394609928131E-2</v>
      </c>
      <c r="T2930">
        <v>8.3885625004768372E-2</v>
      </c>
      <c r="U2930" t="s">
        <v>18</v>
      </c>
      <c r="V2930" t="s">
        <v>84</v>
      </c>
      <c r="W2930">
        <v>90</v>
      </c>
    </row>
    <row r="2931" spans="1:23" x14ac:dyDescent="0.25">
      <c r="A2931" s="48" t="str">
        <f t="shared" si="45"/>
        <v>42186Greater Fresno AreaN/A_1SmartAC-onlySingle</v>
      </c>
      <c r="B2931" t="s">
        <v>37</v>
      </c>
      <c r="C2931" s="35">
        <v>42186</v>
      </c>
      <c r="D2931">
        <v>1</v>
      </c>
      <c r="E2931" t="s">
        <v>32</v>
      </c>
      <c r="F2931">
        <v>1.8236434281934164</v>
      </c>
      <c r="G2931">
        <v>1.4015915202244644</v>
      </c>
      <c r="H2931">
        <v>11093</v>
      </c>
      <c r="I2931">
        <v>1.7928525504880211</v>
      </c>
      <c r="J2931">
        <v>1.3843195992845139</v>
      </c>
      <c r="K2931">
        <v>1245</v>
      </c>
      <c r="L2931">
        <v>3.0790878459811211E-2</v>
      </c>
      <c r="M2931">
        <v>1.6884263753890991</v>
      </c>
      <c r="N2931">
        <v>12338</v>
      </c>
      <c r="O2931">
        <v>4.1428487747907639E-2</v>
      </c>
      <c r="P2931">
        <v>-2.2303871810436249E-2</v>
      </c>
      <c r="Q2931">
        <v>2.8440491296350956E-3</v>
      </c>
      <c r="R2931">
        <v>3.0790878459811211E-2</v>
      </c>
      <c r="S2931">
        <v>5.8734394609928131E-2</v>
      </c>
      <c r="T2931">
        <v>8.3885625004768372E-2</v>
      </c>
      <c r="U2931" t="s">
        <v>102</v>
      </c>
      <c r="V2931" t="s">
        <v>84</v>
      </c>
      <c r="W2931">
        <v>90</v>
      </c>
    </row>
    <row r="2932" spans="1:23" x14ac:dyDescent="0.25">
      <c r="A2932" s="48" t="str">
        <f t="shared" si="45"/>
        <v>42186Greater Fresno AreaN/A_2AllSingle</v>
      </c>
      <c r="B2932" t="s">
        <v>37</v>
      </c>
      <c r="C2932" s="35">
        <v>42186</v>
      </c>
      <c r="D2932">
        <v>2</v>
      </c>
      <c r="E2932" t="s">
        <v>32</v>
      </c>
      <c r="F2932">
        <v>1.572460188458072</v>
      </c>
      <c r="G2932">
        <v>1.2659768595304475</v>
      </c>
      <c r="H2932">
        <v>11093</v>
      </c>
      <c r="I2932">
        <v>1.5690015389447269</v>
      </c>
      <c r="J2932">
        <v>1.2961010107848312</v>
      </c>
      <c r="K2932">
        <v>1245</v>
      </c>
      <c r="L2932">
        <v>3.4586496185511351E-3</v>
      </c>
      <c r="M2932">
        <v>0.21995148062705994</v>
      </c>
      <c r="N2932">
        <v>12338</v>
      </c>
      <c r="O2932">
        <v>3.8649421185255051E-2</v>
      </c>
      <c r="P2932">
        <v>-4.6074450016021729E-2</v>
      </c>
      <c r="Q2932">
        <v>-2.261347696185112E-2</v>
      </c>
      <c r="R2932">
        <v>3.4586496185511351E-3</v>
      </c>
      <c r="S2932">
        <v>2.9527684673666954E-2</v>
      </c>
      <c r="T2932">
        <v>5.2991747856140137E-2</v>
      </c>
      <c r="U2932" t="s">
        <v>18</v>
      </c>
      <c r="V2932" t="s">
        <v>84</v>
      </c>
      <c r="W2932">
        <v>88</v>
      </c>
    </row>
    <row r="2933" spans="1:23" x14ac:dyDescent="0.25">
      <c r="A2933" s="48" t="str">
        <f t="shared" si="45"/>
        <v>42186Greater Fresno AreaN/A_2SmartAC-onlySingle</v>
      </c>
      <c r="B2933" t="s">
        <v>37</v>
      </c>
      <c r="C2933" s="35">
        <v>42186</v>
      </c>
      <c r="D2933">
        <v>2</v>
      </c>
      <c r="E2933" t="s">
        <v>32</v>
      </c>
      <c r="F2933">
        <v>1.572460188458072</v>
      </c>
      <c r="G2933">
        <v>1.2659768595304475</v>
      </c>
      <c r="H2933">
        <v>11093</v>
      </c>
      <c r="I2933">
        <v>1.5690015389447269</v>
      </c>
      <c r="J2933">
        <v>1.2961010107848312</v>
      </c>
      <c r="K2933">
        <v>1245</v>
      </c>
      <c r="L2933">
        <v>3.4586496185511351E-3</v>
      </c>
      <c r="M2933">
        <v>0.21995148062705994</v>
      </c>
      <c r="N2933">
        <v>12338</v>
      </c>
      <c r="O2933">
        <v>3.8649421185255051E-2</v>
      </c>
      <c r="P2933">
        <v>-4.6074450016021729E-2</v>
      </c>
      <c r="Q2933">
        <v>-2.261347696185112E-2</v>
      </c>
      <c r="R2933">
        <v>3.4586496185511351E-3</v>
      </c>
      <c r="S2933">
        <v>2.9527684673666954E-2</v>
      </c>
      <c r="T2933">
        <v>5.2991747856140137E-2</v>
      </c>
      <c r="U2933" t="s">
        <v>102</v>
      </c>
      <c r="V2933" t="s">
        <v>84</v>
      </c>
      <c r="W2933">
        <v>88</v>
      </c>
    </row>
    <row r="2934" spans="1:23" x14ac:dyDescent="0.25">
      <c r="A2934" s="48" t="str">
        <f t="shared" si="45"/>
        <v>42186Greater Fresno AreaN/A_3AllSingle</v>
      </c>
      <c r="B2934" t="s">
        <v>37</v>
      </c>
      <c r="C2934" s="35">
        <v>42186</v>
      </c>
      <c r="D2934">
        <v>3</v>
      </c>
      <c r="E2934" t="s">
        <v>32</v>
      </c>
      <c r="F2934">
        <v>1.3713061819233321</v>
      </c>
      <c r="G2934">
        <v>1.1395653737097449</v>
      </c>
      <c r="H2934">
        <v>11093</v>
      </c>
      <c r="I2934">
        <v>1.3348753036006749</v>
      </c>
      <c r="J2934">
        <v>1.137692037894706</v>
      </c>
      <c r="K2934">
        <v>1245</v>
      </c>
      <c r="L2934">
        <v>3.6430876702070236E-2</v>
      </c>
      <c r="M2934">
        <v>2.6566553115844727</v>
      </c>
      <c r="N2934">
        <v>12338</v>
      </c>
      <c r="O2934">
        <v>3.4010272473096848E-2</v>
      </c>
      <c r="P2934">
        <v>-7.1566887199878693E-3</v>
      </c>
      <c r="Q2934">
        <v>1.3488227501511574E-2</v>
      </c>
      <c r="R2934">
        <v>3.6430876702070236E-2</v>
      </c>
      <c r="S2934">
        <v>5.9370804578065872E-2</v>
      </c>
      <c r="T2934">
        <v>8.0018438398838043E-2</v>
      </c>
      <c r="U2934" t="s">
        <v>18</v>
      </c>
      <c r="V2934" t="s">
        <v>84</v>
      </c>
      <c r="W2934">
        <v>86</v>
      </c>
    </row>
    <row r="2935" spans="1:23" x14ac:dyDescent="0.25">
      <c r="A2935" s="48" t="str">
        <f t="shared" si="45"/>
        <v>42186Greater Fresno AreaN/A_3SmartAC-onlySingle</v>
      </c>
      <c r="B2935" t="s">
        <v>37</v>
      </c>
      <c r="C2935" s="35">
        <v>42186</v>
      </c>
      <c r="D2935">
        <v>3</v>
      </c>
      <c r="E2935" t="s">
        <v>32</v>
      </c>
      <c r="F2935">
        <v>1.3713061819233321</v>
      </c>
      <c r="G2935">
        <v>1.1395653737097449</v>
      </c>
      <c r="H2935">
        <v>11093</v>
      </c>
      <c r="I2935">
        <v>1.3348753036006749</v>
      </c>
      <c r="J2935">
        <v>1.137692037894706</v>
      </c>
      <c r="K2935">
        <v>1245</v>
      </c>
      <c r="L2935">
        <v>3.6430876702070236E-2</v>
      </c>
      <c r="M2935">
        <v>2.6566553115844727</v>
      </c>
      <c r="N2935">
        <v>12338</v>
      </c>
      <c r="O2935">
        <v>3.4010272473096848E-2</v>
      </c>
      <c r="P2935">
        <v>-7.1566887199878693E-3</v>
      </c>
      <c r="Q2935">
        <v>1.3488227501511574E-2</v>
      </c>
      <c r="R2935">
        <v>3.6430876702070236E-2</v>
      </c>
      <c r="S2935">
        <v>5.9370804578065872E-2</v>
      </c>
      <c r="T2935">
        <v>8.0018438398838043E-2</v>
      </c>
      <c r="U2935" t="s">
        <v>102</v>
      </c>
      <c r="V2935" t="s">
        <v>84</v>
      </c>
      <c r="W2935">
        <v>86</v>
      </c>
    </row>
    <row r="2936" spans="1:23" x14ac:dyDescent="0.25">
      <c r="A2936" s="48" t="str">
        <f t="shared" si="45"/>
        <v>42186Greater Fresno AreaN/A_4AllSingle</v>
      </c>
      <c r="B2936" t="s">
        <v>37</v>
      </c>
      <c r="C2936" s="35">
        <v>42186</v>
      </c>
      <c r="D2936">
        <v>4</v>
      </c>
      <c r="E2936" t="s">
        <v>32</v>
      </c>
      <c r="F2936">
        <v>1.2312820248411633</v>
      </c>
      <c r="G2936">
        <v>1.033043741398274</v>
      </c>
      <c r="H2936">
        <v>11093</v>
      </c>
      <c r="I2936">
        <v>1.2145736842629513</v>
      </c>
      <c r="J2936">
        <v>1.0448246248105117</v>
      </c>
      <c r="K2936">
        <v>1245</v>
      </c>
      <c r="L2936">
        <v>1.6708340495824814E-2</v>
      </c>
      <c r="M2936">
        <v>1.3569872379302979</v>
      </c>
      <c r="N2936">
        <v>12338</v>
      </c>
      <c r="O2936">
        <v>3.119354322552681E-2</v>
      </c>
      <c r="P2936">
        <v>-2.3269305005669594E-2</v>
      </c>
      <c r="Q2936">
        <v>-4.334199707955122E-3</v>
      </c>
      <c r="R2936">
        <v>1.6708340495824814E-2</v>
      </c>
      <c r="S2936">
        <v>3.7748385220766068E-2</v>
      </c>
      <c r="T2936">
        <v>5.6685984134674072E-2</v>
      </c>
      <c r="U2936" t="s">
        <v>18</v>
      </c>
      <c r="V2936" t="s">
        <v>84</v>
      </c>
      <c r="W2936">
        <v>84</v>
      </c>
    </row>
    <row r="2937" spans="1:23" x14ac:dyDescent="0.25">
      <c r="A2937" s="48" t="str">
        <f t="shared" si="45"/>
        <v>42186Greater Fresno AreaN/A_4SmartAC-onlySingle</v>
      </c>
      <c r="B2937" t="s">
        <v>37</v>
      </c>
      <c r="C2937" s="35">
        <v>42186</v>
      </c>
      <c r="D2937">
        <v>4</v>
      </c>
      <c r="E2937" t="s">
        <v>32</v>
      </c>
      <c r="F2937">
        <v>1.2312820248411633</v>
      </c>
      <c r="G2937">
        <v>1.033043741398274</v>
      </c>
      <c r="H2937">
        <v>11093</v>
      </c>
      <c r="I2937">
        <v>1.2145736842629513</v>
      </c>
      <c r="J2937">
        <v>1.0448246248105117</v>
      </c>
      <c r="K2937">
        <v>1245</v>
      </c>
      <c r="L2937">
        <v>1.6708340495824814E-2</v>
      </c>
      <c r="M2937">
        <v>1.3569872379302979</v>
      </c>
      <c r="N2937">
        <v>12338</v>
      </c>
      <c r="O2937">
        <v>3.119354322552681E-2</v>
      </c>
      <c r="P2937">
        <v>-2.3269305005669594E-2</v>
      </c>
      <c r="Q2937">
        <v>-4.334199707955122E-3</v>
      </c>
      <c r="R2937">
        <v>1.6708340495824814E-2</v>
      </c>
      <c r="S2937">
        <v>3.7748385220766068E-2</v>
      </c>
      <c r="T2937">
        <v>5.6685984134674072E-2</v>
      </c>
      <c r="U2937" t="s">
        <v>102</v>
      </c>
      <c r="V2937" t="s">
        <v>84</v>
      </c>
      <c r="W2937">
        <v>84</v>
      </c>
    </row>
    <row r="2938" spans="1:23" x14ac:dyDescent="0.25">
      <c r="A2938" s="48" t="str">
        <f t="shared" si="45"/>
        <v>42186Greater Fresno AreaN/A_5AllSingle</v>
      </c>
      <c r="B2938" t="s">
        <v>37</v>
      </c>
      <c r="C2938" s="35">
        <v>42186</v>
      </c>
      <c r="D2938">
        <v>5</v>
      </c>
      <c r="E2938" t="s">
        <v>32</v>
      </c>
      <c r="F2938">
        <v>1.1272576411860444</v>
      </c>
      <c r="G2938">
        <v>0.95494392695102748</v>
      </c>
      <c r="H2938">
        <v>11093</v>
      </c>
      <c r="I2938">
        <v>1.1147073682682518</v>
      </c>
      <c r="J2938">
        <v>0.93681098429396559</v>
      </c>
      <c r="K2938">
        <v>1245</v>
      </c>
      <c r="L2938">
        <v>1.2550272978842258E-2</v>
      </c>
      <c r="M2938">
        <v>1.1133455038070679</v>
      </c>
      <c r="N2938">
        <v>12338</v>
      </c>
      <c r="O2938">
        <v>2.8055625036358833E-2</v>
      </c>
      <c r="P2938">
        <v>-2.3405816406011581E-2</v>
      </c>
      <c r="Q2938">
        <v>-6.3754906877875328E-3</v>
      </c>
      <c r="R2938">
        <v>1.2550272978842258E-2</v>
      </c>
      <c r="S2938">
        <v>3.1473793089389801E-2</v>
      </c>
      <c r="T2938">
        <v>4.8506360501050949E-2</v>
      </c>
      <c r="U2938" t="s">
        <v>18</v>
      </c>
      <c r="V2938" t="s">
        <v>84</v>
      </c>
      <c r="W2938">
        <v>82</v>
      </c>
    </row>
    <row r="2939" spans="1:23" x14ac:dyDescent="0.25">
      <c r="A2939" s="48" t="str">
        <f t="shared" si="45"/>
        <v>42186Greater Fresno AreaN/A_5SmartAC-onlySingle</v>
      </c>
      <c r="B2939" t="s">
        <v>37</v>
      </c>
      <c r="C2939" s="35">
        <v>42186</v>
      </c>
      <c r="D2939">
        <v>5</v>
      </c>
      <c r="E2939" t="s">
        <v>32</v>
      </c>
      <c r="F2939">
        <v>1.1272576411860444</v>
      </c>
      <c r="G2939">
        <v>0.95494392695102748</v>
      </c>
      <c r="H2939">
        <v>11093</v>
      </c>
      <c r="I2939">
        <v>1.1147073682682518</v>
      </c>
      <c r="J2939">
        <v>0.93681098429396559</v>
      </c>
      <c r="K2939">
        <v>1245</v>
      </c>
      <c r="L2939">
        <v>1.2550272978842258E-2</v>
      </c>
      <c r="M2939">
        <v>1.1133455038070679</v>
      </c>
      <c r="N2939">
        <v>12338</v>
      </c>
      <c r="O2939">
        <v>2.8055625036358833E-2</v>
      </c>
      <c r="P2939">
        <v>-2.3405816406011581E-2</v>
      </c>
      <c r="Q2939">
        <v>-6.3754906877875328E-3</v>
      </c>
      <c r="R2939">
        <v>1.2550272978842258E-2</v>
      </c>
      <c r="S2939">
        <v>3.1473793089389801E-2</v>
      </c>
      <c r="T2939">
        <v>4.8506360501050949E-2</v>
      </c>
      <c r="U2939" t="s">
        <v>102</v>
      </c>
      <c r="V2939" t="s">
        <v>84</v>
      </c>
      <c r="W2939">
        <v>82</v>
      </c>
    </row>
    <row r="2940" spans="1:23" x14ac:dyDescent="0.25">
      <c r="A2940" s="48" t="str">
        <f t="shared" si="45"/>
        <v>42186Greater Fresno AreaN/A_6AllSingle</v>
      </c>
      <c r="B2940" t="s">
        <v>37</v>
      </c>
      <c r="C2940" s="35">
        <v>42186</v>
      </c>
      <c r="D2940">
        <v>6</v>
      </c>
      <c r="E2940" t="s">
        <v>32</v>
      </c>
      <c r="F2940">
        <v>1.0932306018894644</v>
      </c>
      <c r="G2940">
        <v>0.93850365294172877</v>
      </c>
      <c r="H2940">
        <v>11093</v>
      </c>
      <c r="I2940">
        <v>1.0676997573573972</v>
      </c>
      <c r="J2940">
        <v>0.89078458692125129</v>
      </c>
      <c r="K2940">
        <v>1245</v>
      </c>
      <c r="L2940">
        <v>2.5530844926834106E-2</v>
      </c>
      <c r="M2940">
        <v>2.335357666015625</v>
      </c>
      <c r="N2940">
        <v>12338</v>
      </c>
      <c r="O2940">
        <v>2.6772141456604004E-2</v>
      </c>
      <c r="P2940">
        <v>-8.7803313508629799E-3</v>
      </c>
      <c r="Q2940">
        <v>7.4708936735987663E-3</v>
      </c>
      <c r="R2940">
        <v>2.5530844926834106E-2</v>
      </c>
      <c r="S2940">
        <v>4.3588653206825256E-2</v>
      </c>
      <c r="T2940">
        <v>5.9842020273208618E-2</v>
      </c>
      <c r="U2940" t="s">
        <v>18</v>
      </c>
      <c r="V2940" t="s">
        <v>84</v>
      </c>
      <c r="W2940">
        <v>82</v>
      </c>
    </row>
    <row r="2941" spans="1:23" x14ac:dyDescent="0.25">
      <c r="A2941" s="48" t="str">
        <f t="shared" si="45"/>
        <v>42186Greater Fresno AreaN/A_6SmartAC-onlySingle</v>
      </c>
      <c r="B2941" t="s">
        <v>37</v>
      </c>
      <c r="C2941" s="35">
        <v>42186</v>
      </c>
      <c r="D2941">
        <v>6</v>
      </c>
      <c r="E2941" t="s">
        <v>32</v>
      </c>
      <c r="F2941">
        <v>1.0932306018894644</v>
      </c>
      <c r="G2941">
        <v>0.93850365294172877</v>
      </c>
      <c r="H2941">
        <v>11093</v>
      </c>
      <c r="I2941">
        <v>1.0676997573573972</v>
      </c>
      <c r="J2941">
        <v>0.89078458692125129</v>
      </c>
      <c r="K2941">
        <v>1245</v>
      </c>
      <c r="L2941">
        <v>2.5530844926834106E-2</v>
      </c>
      <c r="M2941">
        <v>2.335357666015625</v>
      </c>
      <c r="N2941">
        <v>12338</v>
      </c>
      <c r="O2941">
        <v>2.6772141456604004E-2</v>
      </c>
      <c r="P2941">
        <v>-8.7803313508629799E-3</v>
      </c>
      <c r="Q2941">
        <v>7.4708936735987663E-3</v>
      </c>
      <c r="R2941">
        <v>2.5530844926834106E-2</v>
      </c>
      <c r="S2941">
        <v>4.3588653206825256E-2</v>
      </c>
      <c r="T2941">
        <v>5.9842020273208618E-2</v>
      </c>
      <c r="U2941" t="s">
        <v>102</v>
      </c>
      <c r="V2941" t="s">
        <v>84</v>
      </c>
      <c r="W2941">
        <v>82</v>
      </c>
    </row>
    <row r="2942" spans="1:23" x14ac:dyDescent="0.25">
      <c r="A2942" s="48" t="str">
        <f t="shared" si="45"/>
        <v>42186Greater Fresno AreaN/A_7AllSingle</v>
      </c>
      <c r="B2942" t="s">
        <v>37</v>
      </c>
      <c r="C2942" s="35">
        <v>42186</v>
      </c>
      <c r="D2942">
        <v>7</v>
      </c>
      <c r="E2942" t="s">
        <v>32</v>
      </c>
      <c r="F2942">
        <v>1.1257088017579249</v>
      </c>
      <c r="G2942">
        <v>1.1247584816712588</v>
      </c>
      <c r="H2942">
        <v>11093</v>
      </c>
      <c r="I2942">
        <v>1.112961052225067</v>
      </c>
      <c r="J2942">
        <v>0.99277555704912546</v>
      </c>
      <c r="K2942">
        <v>1245</v>
      </c>
      <c r="L2942">
        <v>1.274774968624115E-2</v>
      </c>
      <c r="M2942">
        <v>1.1324198246002197</v>
      </c>
      <c r="N2942">
        <v>12338</v>
      </c>
      <c r="O2942">
        <v>3.0094726011157036E-2</v>
      </c>
      <c r="P2942">
        <v>-2.582165040075779E-2</v>
      </c>
      <c r="Q2942">
        <v>-7.5535504147410393E-3</v>
      </c>
      <c r="R2942">
        <v>1.274774968624115E-2</v>
      </c>
      <c r="S2942">
        <v>3.3046644181013107E-2</v>
      </c>
      <c r="T2942">
        <v>5.1317151635885239E-2</v>
      </c>
      <c r="U2942" t="s">
        <v>18</v>
      </c>
      <c r="V2942" t="s">
        <v>84</v>
      </c>
      <c r="W2942">
        <v>80</v>
      </c>
    </row>
    <row r="2943" spans="1:23" x14ac:dyDescent="0.25">
      <c r="A2943" s="48" t="str">
        <f t="shared" si="45"/>
        <v>42186Greater Fresno AreaN/A_7SmartAC-onlySingle</v>
      </c>
      <c r="B2943" t="s">
        <v>37</v>
      </c>
      <c r="C2943" s="35">
        <v>42186</v>
      </c>
      <c r="D2943">
        <v>7</v>
      </c>
      <c r="E2943" t="s">
        <v>32</v>
      </c>
      <c r="F2943">
        <v>1.1257088017579249</v>
      </c>
      <c r="G2943">
        <v>1.1247584816712588</v>
      </c>
      <c r="H2943">
        <v>11093</v>
      </c>
      <c r="I2943">
        <v>1.112961052225067</v>
      </c>
      <c r="J2943">
        <v>0.99277555704912546</v>
      </c>
      <c r="K2943">
        <v>1245</v>
      </c>
      <c r="L2943">
        <v>1.274774968624115E-2</v>
      </c>
      <c r="M2943">
        <v>1.1324198246002197</v>
      </c>
      <c r="N2943">
        <v>12338</v>
      </c>
      <c r="O2943">
        <v>3.0094726011157036E-2</v>
      </c>
      <c r="P2943">
        <v>-2.582165040075779E-2</v>
      </c>
      <c r="Q2943">
        <v>-7.5535504147410393E-3</v>
      </c>
      <c r="R2943">
        <v>1.274774968624115E-2</v>
      </c>
      <c r="S2943">
        <v>3.3046644181013107E-2</v>
      </c>
      <c r="T2943">
        <v>5.1317151635885239E-2</v>
      </c>
      <c r="U2943" t="s">
        <v>102</v>
      </c>
      <c r="V2943" t="s">
        <v>84</v>
      </c>
      <c r="W2943">
        <v>80</v>
      </c>
    </row>
    <row r="2944" spans="1:23" x14ac:dyDescent="0.25">
      <c r="A2944" s="48" t="str">
        <f t="shared" si="45"/>
        <v>42186Greater Fresno AreaN/A_8AllSingle</v>
      </c>
      <c r="B2944" t="s">
        <v>37</v>
      </c>
      <c r="C2944" s="35">
        <v>42186</v>
      </c>
      <c r="D2944">
        <v>8</v>
      </c>
      <c r="E2944" t="s">
        <v>32</v>
      </c>
      <c r="F2944">
        <v>1.1357135156638616</v>
      </c>
      <c r="G2944">
        <v>1.3235116987327817</v>
      </c>
      <c r="H2944">
        <v>11093</v>
      </c>
      <c r="I2944">
        <v>1.132828421202474</v>
      </c>
      <c r="J2944">
        <v>1.075415072726392</v>
      </c>
      <c r="K2944">
        <v>1245</v>
      </c>
      <c r="L2944">
        <v>2.885094378143549E-3</v>
      </c>
      <c r="M2944">
        <v>0.2540336549282074</v>
      </c>
      <c r="N2944">
        <v>12338</v>
      </c>
      <c r="O2944">
        <v>3.2967235893011093E-2</v>
      </c>
      <c r="P2944">
        <v>-3.9365716278553009E-2</v>
      </c>
      <c r="Q2944">
        <v>-1.9353942945599556E-2</v>
      </c>
      <c r="R2944">
        <v>2.885094378143549E-3</v>
      </c>
      <c r="S2944">
        <v>2.5121495127677917E-2</v>
      </c>
      <c r="T2944">
        <v>4.5135904103517532E-2</v>
      </c>
      <c r="U2944" t="s">
        <v>18</v>
      </c>
      <c r="V2944" t="s">
        <v>84</v>
      </c>
      <c r="W2944">
        <v>82</v>
      </c>
    </row>
    <row r="2945" spans="1:23" x14ac:dyDescent="0.25">
      <c r="A2945" s="48" t="str">
        <f t="shared" si="45"/>
        <v>42186Greater Fresno AreaN/A_8SmartAC-onlySingle</v>
      </c>
      <c r="B2945" t="s">
        <v>37</v>
      </c>
      <c r="C2945" s="35">
        <v>42186</v>
      </c>
      <c r="D2945">
        <v>8</v>
      </c>
      <c r="E2945" t="s">
        <v>32</v>
      </c>
      <c r="F2945">
        <v>1.1357135156638616</v>
      </c>
      <c r="G2945">
        <v>1.3235116987327817</v>
      </c>
      <c r="H2945">
        <v>11093</v>
      </c>
      <c r="I2945">
        <v>1.132828421202474</v>
      </c>
      <c r="J2945">
        <v>1.075415072726392</v>
      </c>
      <c r="K2945">
        <v>1245</v>
      </c>
      <c r="L2945">
        <v>2.885094378143549E-3</v>
      </c>
      <c r="M2945">
        <v>0.2540336549282074</v>
      </c>
      <c r="N2945">
        <v>12338</v>
      </c>
      <c r="O2945">
        <v>3.2967235893011093E-2</v>
      </c>
      <c r="P2945">
        <v>-3.9365716278553009E-2</v>
      </c>
      <c r="Q2945">
        <v>-1.9353942945599556E-2</v>
      </c>
      <c r="R2945">
        <v>2.885094378143549E-3</v>
      </c>
      <c r="S2945">
        <v>2.5121495127677917E-2</v>
      </c>
      <c r="T2945">
        <v>4.5135904103517532E-2</v>
      </c>
      <c r="U2945" t="s">
        <v>102</v>
      </c>
      <c r="V2945" t="s">
        <v>84</v>
      </c>
      <c r="W2945">
        <v>82</v>
      </c>
    </row>
    <row r="2946" spans="1:23" x14ac:dyDescent="0.25">
      <c r="A2946" s="48" t="str">
        <f t="shared" ref="A2946:A3009" si="46">CONCATENATE(C2946,B2946,E2946,"_",D2946,U2946,V2946)</f>
        <v>42186Greater Fresno AreaN/A_9AllSingle</v>
      </c>
      <c r="B2946" t="s">
        <v>37</v>
      </c>
      <c r="C2946" s="35">
        <v>42186</v>
      </c>
      <c r="D2946">
        <v>9</v>
      </c>
      <c r="E2946" t="s">
        <v>32</v>
      </c>
      <c r="F2946">
        <v>1.1307948333772408</v>
      </c>
      <c r="G2946">
        <v>1.1245931530638398</v>
      </c>
      <c r="H2946">
        <v>11093</v>
      </c>
      <c r="I2946">
        <v>1.1036947368770715</v>
      </c>
      <c r="J2946">
        <v>1.0603896177113032</v>
      </c>
      <c r="K2946">
        <v>1245</v>
      </c>
      <c r="L2946">
        <v>2.7100097388029099E-2</v>
      </c>
      <c r="M2946">
        <v>2.3965528011322021</v>
      </c>
      <c r="N2946">
        <v>12338</v>
      </c>
      <c r="O2946">
        <v>3.1892996281385422E-2</v>
      </c>
      <c r="P2946">
        <v>-1.3773966580629349E-2</v>
      </c>
      <c r="Q2946">
        <v>5.5857198312878609E-3</v>
      </c>
      <c r="R2946">
        <v>2.7100097388029099E-2</v>
      </c>
      <c r="S2946">
        <v>4.8611924052238464E-2</v>
      </c>
      <c r="T2946">
        <v>6.7974165081977844E-2</v>
      </c>
      <c r="U2946" t="s">
        <v>18</v>
      </c>
      <c r="V2946" t="s">
        <v>84</v>
      </c>
      <c r="W2946">
        <v>85</v>
      </c>
    </row>
    <row r="2947" spans="1:23" x14ac:dyDescent="0.25">
      <c r="A2947" s="48" t="str">
        <f t="shared" si="46"/>
        <v>42186Greater Fresno AreaN/A_9SmartAC-onlySingle</v>
      </c>
      <c r="B2947" t="s">
        <v>37</v>
      </c>
      <c r="C2947" s="35">
        <v>42186</v>
      </c>
      <c r="D2947">
        <v>9</v>
      </c>
      <c r="E2947" t="s">
        <v>32</v>
      </c>
      <c r="F2947">
        <v>1.1307948333772408</v>
      </c>
      <c r="G2947">
        <v>1.1245931530638398</v>
      </c>
      <c r="H2947">
        <v>11093</v>
      </c>
      <c r="I2947">
        <v>1.1036947368770715</v>
      </c>
      <c r="J2947">
        <v>1.0603896177113032</v>
      </c>
      <c r="K2947">
        <v>1245</v>
      </c>
      <c r="L2947">
        <v>2.7100097388029099E-2</v>
      </c>
      <c r="M2947">
        <v>2.3965528011322021</v>
      </c>
      <c r="N2947">
        <v>12338</v>
      </c>
      <c r="O2947">
        <v>3.1892996281385422E-2</v>
      </c>
      <c r="P2947">
        <v>-1.3773966580629349E-2</v>
      </c>
      <c r="Q2947">
        <v>5.5857198312878609E-3</v>
      </c>
      <c r="R2947">
        <v>2.7100097388029099E-2</v>
      </c>
      <c r="S2947">
        <v>4.8611924052238464E-2</v>
      </c>
      <c r="T2947">
        <v>6.7974165081977844E-2</v>
      </c>
      <c r="U2947" t="s">
        <v>102</v>
      </c>
      <c r="V2947" t="s">
        <v>84</v>
      </c>
      <c r="W2947">
        <v>85</v>
      </c>
    </row>
    <row r="2948" spans="1:23" x14ac:dyDescent="0.25">
      <c r="A2948" s="48" t="str">
        <f t="shared" si="46"/>
        <v>42186Greater Fresno AreaN/A_10AllSingle</v>
      </c>
      <c r="B2948" t="s">
        <v>37</v>
      </c>
      <c r="C2948" s="35">
        <v>42186</v>
      </c>
      <c r="D2948">
        <v>10</v>
      </c>
      <c r="E2948" t="s">
        <v>32</v>
      </c>
      <c r="F2948">
        <v>1.1805568621201348</v>
      </c>
      <c r="G2948">
        <v>1.1681864629150116</v>
      </c>
      <c r="H2948">
        <v>11093</v>
      </c>
      <c r="I2948">
        <v>1.148026963762421</v>
      </c>
      <c r="J2948">
        <v>1.1604361245450892</v>
      </c>
      <c r="K2948">
        <v>1245</v>
      </c>
      <c r="L2948">
        <v>3.252989798784256E-2</v>
      </c>
      <c r="M2948">
        <v>2.7554707527160645</v>
      </c>
      <c r="N2948">
        <v>12338</v>
      </c>
      <c r="O2948">
        <v>3.4707866609096527E-2</v>
      </c>
      <c r="P2948">
        <v>-1.1951703578233719E-2</v>
      </c>
      <c r="Q2948">
        <v>9.1166654601693153E-3</v>
      </c>
      <c r="R2948">
        <v>3.252989798784256E-2</v>
      </c>
      <c r="S2948">
        <v>5.5940352380275726E-2</v>
      </c>
      <c r="T2948">
        <v>7.7011503279209137E-2</v>
      </c>
      <c r="U2948" t="s">
        <v>18</v>
      </c>
      <c r="V2948" t="s">
        <v>84</v>
      </c>
      <c r="W2948">
        <v>90</v>
      </c>
    </row>
    <row r="2949" spans="1:23" x14ac:dyDescent="0.25">
      <c r="A2949" s="48" t="str">
        <f t="shared" si="46"/>
        <v>42186Greater Fresno AreaN/A_10SmartAC-onlySingle</v>
      </c>
      <c r="B2949" t="s">
        <v>37</v>
      </c>
      <c r="C2949" s="35">
        <v>42186</v>
      </c>
      <c r="D2949">
        <v>10</v>
      </c>
      <c r="E2949" t="s">
        <v>32</v>
      </c>
      <c r="F2949">
        <v>1.1805568621201348</v>
      </c>
      <c r="G2949">
        <v>1.1681864629150116</v>
      </c>
      <c r="H2949">
        <v>11093</v>
      </c>
      <c r="I2949">
        <v>1.148026963762421</v>
      </c>
      <c r="J2949">
        <v>1.1604361245450892</v>
      </c>
      <c r="K2949">
        <v>1245</v>
      </c>
      <c r="L2949">
        <v>3.252989798784256E-2</v>
      </c>
      <c r="M2949">
        <v>2.7554707527160645</v>
      </c>
      <c r="N2949">
        <v>12338</v>
      </c>
      <c r="O2949">
        <v>3.4707866609096527E-2</v>
      </c>
      <c r="P2949">
        <v>-1.1951703578233719E-2</v>
      </c>
      <c r="Q2949">
        <v>9.1166654601693153E-3</v>
      </c>
      <c r="R2949">
        <v>3.252989798784256E-2</v>
      </c>
      <c r="S2949">
        <v>5.5940352380275726E-2</v>
      </c>
      <c r="T2949">
        <v>7.7011503279209137E-2</v>
      </c>
      <c r="U2949" t="s">
        <v>102</v>
      </c>
      <c r="V2949" t="s">
        <v>84</v>
      </c>
      <c r="W2949">
        <v>90</v>
      </c>
    </row>
    <row r="2950" spans="1:23" x14ac:dyDescent="0.25">
      <c r="A2950" s="48" t="str">
        <f t="shared" si="46"/>
        <v>42186Greater Fresno AreaN/A_11AllSingle</v>
      </c>
      <c r="B2950" t="s">
        <v>37</v>
      </c>
      <c r="C2950" s="35">
        <v>42186</v>
      </c>
      <c r="D2950">
        <v>11</v>
      </c>
      <c r="E2950" t="s">
        <v>32</v>
      </c>
      <c r="F2950">
        <v>1.3199680655895076</v>
      </c>
      <c r="G2950">
        <v>1.2987347965663403</v>
      </c>
      <c r="H2950">
        <v>11093</v>
      </c>
      <c r="I2950">
        <v>1.3231662354301643</v>
      </c>
      <c r="J2950">
        <v>1.3492449107069651</v>
      </c>
      <c r="K2950">
        <v>1245</v>
      </c>
      <c r="L2950">
        <v>-3.1981698703020811E-3</v>
      </c>
      <c r="M2950">
        <v>-0.24229145050048828</v>
      </c>
      <c r="N2950">
        <v>12338</v>
      </c>
      <c r="O2950">
        <v>4.0177982300519943E-2</v>
      </c>
      <c r="P2950">
        <v>-5.4690271615982056E-2</v>
      </c>
      <c r="Q2950">
        <v>-3.0301433056592941E-2</v>
      </c>
      <c r="R2950">
        <v>-3.1981698703020811E-3</v>
      </c>
      <c r="S2950">
        <v>2.3901879787445068E-2</v>
      </c>
      <c r="T2950">
        <v>4.8293933272361755E-2</v>
      </c>
      <c r="U2950" t="s">
        <v>18</v>
      </c>
      <c r="V2950" t="s">
        <v>84</v>
      </c>
      <c r="W2950">
        <v>93</v>
      </c>
    </row>
    <row r="2951" spans="1:23" x14ac:dyDescent="0.25">
      <c r="A2951" s="48" t="str">
        <f t="shared" si="46"/>
        <v>42186Greater Fresno AreaN/A_11SmartAC-onlySingle</v>
      </c>
      <c r="B2951" t="s">
        <v>37</v>
      </c>
      <c r="C2951" s="35">
        <v>42186</v>
      </c>
      <c r="D2951">
        <v>11</v>
      </c>
      <c r="E2951" t="s">
        <v>32</v>
      </c>
      <c r="F2951">
        <v>1.3199680655895076</v>
      </c>
      <c r="G2951">
        <v>1.2987347965663403</v>
      </c>
      <c r="H2951">
        <v>11093</v>
      </c>
      <c r="I2951">
        <v>1.3231662354301643</v>
      </c>
      <c r="J2951">
        <v>1.3492449107069651</v>
      </c>
      <c r="K2951">
        <v>1245</v>
      </c>
      <c r="L2951">
        <v>-3.1981698703020811E-3</v>
      </c>
      <c r="M2951">
        <v>-0.24229145050048828</v>
      </c>
      <c r="N2951">
        <v>12338</v>
      </c>
      <c r="O2951">
        <v>4.0177982300519943E-2</v>
      </c>
      <c r="P2951">
        <v>-5.4690271615982056E-2</v>
      </c>
      <c r="Q2951">
        <v>-3.0301433056592941E-2</v>
      </c>
      <c r="R2951">
        <v>-3.1981698703020811E-3</v>
      </c>
      <c r="S2951">
        <v>2.3901879787445068E-2</v>
      </c>
      <c r="T2951">
        <v>4.8293933272361755E-2</v>
      </c>
      <c r="U2951" t="s">
        <v>102</v>
      </c>
      <c r="V2951" t="s">
        <v>84</v>
      </c>
      <c r="W2951">
        <v>93</v>
      </c>
    </row>
    <row r="2952" spans="1:23" x14ac:dyDescent="0.25">
      <c r="A2952" s="48" t="str">
        <f t="shared" si="46"/>
        <v>42186Greater Fresno AreaN/A_12AllSingle</v>
      </c>
      <c r="B2952" t="s">
        <v>37</v>
      </c>
      <c r="C2952" s="35">
        <v>42186</v>
      </c>
      <c r="D2952">
        <v>12</v>
      </c>
      <c r="E2952" t="s">
        <v>32</v>
      </c>
      <c r="F2952">
        <v>1.5283201507104374</v>
      </c>
      <c r="G2952">
        <v>1.354338220804421</v>
      </c>
      <c r="H2952">
        <v>11093</v>
      </c>
      <c r="I2952">
        <v>1.5503945744607512</v>
      </c>
      <c r="J2952">
        <v>1.4980087027329045</v>
      </c>
      <c r="K2952">
        <v>1245</v>
      </c>
      <c r="L2952">
        <v>-2.2074423730373383E-2</v>
      </c>
      <c r="M2952">
        <v>-1.4443585872650146</v>
      </c>
      <c r="N2952">
        <v>12338</v>
      </c>
      <c r="O2952">
        <v>4.4359713792800903E-2</v>
      </c>
      <c r="P2952">
        <v>-7.8925833106040955E-2</v>
      </c>
      <c r="Q2952">
        <v>-5.1998600363731384E-2</v>
      </c>
      <c r="R2952">
        <v>-2.2074423730373383E-2</v>
      </c>
      <c r="S2952">
        <v>7.8462036326527596E-3</v>
      </c>
      <c r="T2952">
        <v>3.4776985645294189E-2</v>
      </c>
      <c r="U2952" t="s">
        <v>18</v>
      </c>
      <c r="V2952" t="s">
        <v>84</v>
      </c>
      <c r="W2952">
        <v>95</v>
      </c>
    </row>
    <row r="2953" spans="1:23" x14ac:dyDescent="0.25">
      <c r="A2953" s="48" t="str">
        <f t="shared" si="46"/>
        <v>42186Greater Fresno AreaN/A_12SmartAC-onlySingle</v>
      </c>
      <c r="B2953" t="s">
        <v>37</v>
      </c>
      <c r="C2953" s="35">
        <v>42186</v>
      </c>
      <c r="D2953">
        <v>12</v>
      </c>
      <c r="E2953" t="s">
        <v>32</v>
      </c>
      <c r="F2953">
        <v>1.5283201507104374</v>
      </c>
      <c r="G2953">
        <v>1.354338220804421</v>
      </c>
      <c r="H2953">
        <v>11093</v>
      </c>
      <c r="I2953">
        <v>1.5503945744607512</v>
      </c>
      <c r="J2953">
        <v>1.4980087027329045</v>
      </c>
      <c r="K2953">
        <v>1245</v>
      </c>
      <c r="L2953">
        <v>-2.2074423730373383E-2</v>
      </c>
      <c r="M2953">
        <v>-1.4443585872650146</v>
      </c>
      <c r="N2953">
        <v>12338</v>
      </c>
      <c r="O2953">
        <v>4.4359713792800903E-2</v>
      </c>
      <c r="P2953">
        <v>-7.8925833106040955E-2</v>
      </c>
      <c r="Q2953">
        <v>-5.1998600363731384E-2</v>
      </c>
      <c r="R2953">
        <v>-2.2074423730373383E-2</v>
      </c>
      <c r="S2953">
        <v>7.8462036326527596E-3</v>
      </c>
      <c r="T2953">
        <v>3.4776985645294189E-2</v>
      </c>
      <c r="U2953" t="s">
        <v>102</v>
      </c>
      <c r="V2953" t="s">
        <v>84</v>
      </c>
      <c r="W2953">
        <v>95</v>
      </c>
    </row>
    <row r="2954" spans="1:23" x14ac:dyDescent="0.25">
      <c r="A2954" s="48" t="str">
        <f t="shared" si="46"/>
        <v>42186Greater Fresno AreaN/A_13AllSingle</v>
      </c>
      <c r="B2954" t="s">
        <v>37</v>
      </c>
      <c r="C2954" s="35">
        <v>42186</v>
      </c>
      <c r="D2954">
        <v>13</v>
      </c>
      <c r="E2954" t="s">
        <v>32</v>
      </c>
      <c r="F2954">
        <v>1.6597772840382758</v>
      </c>
      <c r="G2954">
        <v>1.4140406447312408</v>
      </c>
      <c r="H2954">
        <v>11093</v>
      </c>
      <c r="I2954">
        <v>1.6907815378776894</v>
      </c>
      <c r="J2954">
        <v>1.5332484165228504</v>
      </c>
      <c r="K2954">
        <v>1245</v>
      </c>
      <c r="L2954">
        <v>-3.1004253774881363E-2</v>
      </c>
      <c r="M2954">
        <v>-1.8679767847061157</v>
      </c>
      <c r="N2954">
        <v>12338</v>
      </c>
      <c r="O2954">
        <v>4.5480582863092422E-2</v>
      </c>
      <c r="P2954">
        <v>-8.9292168617248535E-2</v>
      </c>
      <c r="Q2954">
        <v>-6.1684545129537582E-2</v>
      </c>
      <c r="R2954">
        <v>-3.1004253774881363E-2</v>
      </c>
      <c r="S2954">
        <v>-3.276006318628788E-4</v>
      </c>
      <c r="T2954">
        <v>2.7283661067485809E-2</v>
      </c>
      <c r="U2954" t="s">
        <v>18</v>
      </c>
      <c r="V2954" t="s">
        <v>84</v>
      </c>
      <c r="W2954">
        <v>97</v>
      </c>
    </row>
    <row r="2955" spans="1:23" x14ac:dyDescent="0.25">
      <c r="A2955" s="48" t="str">
        <f t="shared" si="46"/>
        <v>42186Greater Fresno AreaN/A_13SmartAC-onlySingle</v>
      </c>
      <c r="B2955" t="s">
        <v>37</v>
      </c>
      <c r="C2955" s="35">
        <v>42186</v>
      </c>
      <c r="D2955">
        <v>13</v>
      </c>
      <c r="E2955" t="s">
        <v>32</v>
      </c>
      <c r="F2955">
        <v>1.6597772840382758</v>
      </c>
      <c r="G2955">
        <v>1.4140406447312408</v>
      </c>
      <c r="H2955">
        <v>11093</v>
      </c>
      <c r="I2955">
        <v>1.6907815378776894</v>
      </c>
      <c r="J2955">
        <v>1.5332484165228504</v>
      </c>
      <c r="K2955">
        <v>1245</v>
      </c>
      <c r="L2955">
        <v>-3.1004253774881363E-2</v>
      </c>
      <c r="M2955">
        <v>-1.8679767847061157</v>
      </c>
      <c r="N2955">
        <v>12338</v>
      </c>
      <c r="O2955">
        <v>4.5480582863092422E-2</v>
      </c>
      <c r="P2955">
        <v>-8.9292168617248535E-2</v>
      </c>
      <c r="Q2955">
        <v>-6.1684545129537582E-2</v>
      </c>
      <c r="R2955">
        <v>-3.1004253774881363E-2</v>
      </c>
      <c r="S2955">
        <v>-3.276006318628788E-4</v>
      </c>
      <c r="T2955">
        <v>2.7283661067485809E-2</v>
      </c>
      <c r="U2955" t="s">
        <v>102</v>
      </c>
      <c r="V2955" t="s">
        <v>84</v>
      </c>
      <c r="W2955">
        <v>97</v>
      </c>
    </row>
    <row r="2956" spans="1:23" x14ac:dyDescent="0.25">
      <c r="A2956" s="48" t="str">
        <f t="shared" si="46"/>
        <v>42186Greater Fresno AreaN/A_14AllSingle</v>
      </c>
      <c r="B2956" t="s">
        <v>37</v>
      </c>
      <c r="C2956" s="35">
        <v>42186</v>
      </c>
      <c r="D2956">
        <v>14</v>
      </c>
      <c r="E2956" t="s">
        <v>32</v>
      </c>
      <c r="F2956">
        <v>1.774218700202622</v>
      </c>
      <c r="G2956">
        <v>1.4873004927363533</v>
      </c>
      <c r="H2956">
        <v>11093</v>
      </c>
      <c r="I2956">
        <v>1.799369067729774</v>
      </c>
      <c r="J2956">
        <v>1.5955441363828533</v>
      </c>
      <c r="K2956">
        <v>1245</v>
      </c>
      <c r="L2956">
        <v>-2.5150367990136147E-2</v>
      </c>
      <c r="M2956">
        <v>-1.4175460338592529</v>
      </c>
      <c r="N2956">
        <v>12338</v>
      </c>
      <c r="O2956">
        <v>4.7372974455356598E-2</v>
      </c>
      <c r="P2956">
        <v>-8.5863575339317322E-2</v>
      </c>
      <c r="Q2956">
        <v>-5.710722878575325E-2</v>
      </c>
      <c r="R2956">
        <v>-2.5150367990136147E-2</v>
      </c>
      <c r="S2956">
        <v>6.8027032539248466E-3</v>
      </c>
      <c r="T2956">
        <v>3.556283563375473E-2</v>
      </c>
      <c r="U2956" t="s">
        <v>18</v>
      </c>
      <c r="V2956" t="s">
        <v>84</v>
      </c>
      <c r="W2956">
        <v>97</v>
      </c>
    </row>
    <row r="2957" spans="1:23" x14ac:dyDescent="0.25">
      <c r="A2957" s="48" t="str">
        <f t="shared" si="46"/>
        <v>42186Greater Fresno AreaN/A_14SmartAC-onlySingle</v>
      </c>
      <c r="B2957" t="s">
        <v>37</v>
      </c>
      <c r="C2957" s="35">
        <v>42186</v>
      </c>
      <c r="D2957">
        <v>14</v>
      </c>
      <c r="E2957" t="s">
        <v>32</v>
      </c>
      <c r="F2957">
        <v>1.774218700202622</v>
      </c>
      <c r="G2957">
        <v>1.4873004927363533</v>
      </c>
      <c r="H2957">
        <v>11093</v>
      </c>
      <c r="I2957">
        <v>1.799369067729774</v>
      </c>
      <c r="J2957">
        <v>1.5955441363828533</v>
      </c>
      <c r="K2957">
        <v>1245</v>
      </c>
      <c r="L2957">
        <v>-2.5150367990136147E-2</v>
      </c>
      <c r="M2957">
        <v>-1.4175460338592529</v>
      </c>
      <c r="N2957">
        <v>12338</v>
      </c>
      <c r="O2957">
        <v>4.7372974455356598E-2</v>
      </c>
      <c r="P2957">
        <v>-8.5863575339317322E-2</v>
      </c>
      <c r="Q2957">
        <v>-5.710722878575325E-2</v>
      </c>
      <c r="R2957">
        <v>-2.5150367990136147E-2</v>
      </c>
      <c r="S2957">
        <v>6.8027032539248466E-3</v>
      </c>
      <c r="T2957">
        <v>3.556283563375473E-2</v>
      </c>
      <c r="U2957" t="s">
        <v>102</v>
      </c>
      <c r="V2957" t="s">
        <v>84</v>
      </c>
      <c r="W2957">
        <v>97</v>
      </c>
    </row>
    <row r="2958" spans="1:23" x14ac:dyDescent="0.25">
      <c r="A2958" s="48" t="str">
        <f t="shared" si="46"/>
        <v>42186Greater Fresno AreaN/A_15AllSingle</v>
      </c>
      <c r="B2958" t="s">
        <v>37</v>
      </c>
      <c r="C2958" s="35">
        <v>42186</v>
      </c>
      <c r="D2958">
        <v>15</v>
      </c>
      <c r="E2958" t="s">
        <v>32</v>
      </c>
      <c r="F2958">
        <v>1.9192098437703606</v>
      </c>
      <c r="G2958">
        <v>1.5261113503419248</v>
      </c>
      <c r="H2958">
        <v>11093</v>
      </c>
      <c r="I2958">
        <v>1.941001053587232</v>
      </c>
      <c r="J2958">
        <v>1.6297445903295602</v>
      </c>
      <c r="K2958">
        <v>1245</v>
      </c>
      <c r="L2958">
        <v>-2.1791210398077965E-2</v>
      </c>
      <c r="M2958">
        <v>-1.1354261636734009</v>
      </c>
      <c r="N2958">
        <v>12338</v>
      </c>
      <c r="O2958">
        <v>4.8408068716526031E-2</v>
      </c>
      <c r="P2958">
        <v>-8.3830989897251129E-2</v>
      </c>
      <c r="Q2958">
        <v>-5.4446324706077576E-2</v>
      </c>
      <c r="R2958">
        <v>-2.1791210398077965E-2</v>
      </c>
      <c r="S2958">
        <v>1.086003240197897E-2</v>
      </c>
      <c r="T2958">
        <v>4.02485691010952E-2</v>
      </c>
      <c r="U2958" t="s">
        <v>18</v>
      </c>
      <c r="V2958" t="s">
        <v>84</v>
      </c>
      <c r="W2958">
        <v>98</v>
      </c>
    </row>
    <row r="2959" spans="1:23" x14ac:dyDescent="0.25">
      <c r="A2959" s="48" t="str">
        <f t="shared" si="46"/>
        <v>42186Greater Fresno AreaN/A_15SmartAC-onlySingle</v>
      </c>
      <c r="B2959" t="s">
        <v>37</v>
      </c>
      <c r="C2959" s="35">
        <v>42186</v>
      </c>
      <c r="D2959">
        <v>15</v>
      </c>
      <c r="E2959" t="s">
        <v>32</v>
      </c>
      <c r="F2959">
        <v>1.9192098437703606</v>
      </c>
      <c r="G2959">
        <v>1.5261113503419248</v>
      </c>
      <c r="H2959">
        <v>11093</v>
      </c>
      <c r="I2959">
        <v>1.941001053587232</v>
      </c>
      <c r="J2959">
        <v>1.6297445903295602</v>
      </c>
      <c r="K2959">
        <v>1245</v>
      </c>
      <c r="L2959">
        <v>-2.1791210398077965E-2</v>
      </c>
      <c r="M2959">
        <v>-1.1354261636734009</v>
      </c>
      <c r="N2959">
        <v>12338</v>
      </c>
      <c r="O2959">
        <v>4.8408068716526031E-2</v>
      </c>
      <c r="P2959">
        <v>-8.3830989897251129E-2</v>
      </c>
      <c r="Q2959">
        <v>-5.4446324706077576E-2</v>
      </c>
      <c r="R2959">
        <v>-2.1791210398077965E-2</v>
      </c>
      <c r="S2959">
        <v>1.086003240197897E-2</v>
      </c>
      <c r="T2959">
        <v>4.02485691010952E-2</v>
      </c>
      <c r="U2959" t="s">
        <v>102</v>
      </c>
      <c r="V2959" t="s">
        <v>84</v>
      </c>
      <c r="W2959">
        <v>98</v>
      </c>
    </row>
    <row r="2960" spans="1:23" x14ac:dyDescent="0.25">
      <c r="A2960" s="48" t="str">
        <f t="shared" si="46"/>
        <v>42186Greater Fresno AreaN/A_16AllSingle</v>
      </c>
      <c r="B2960" t="s">
        <v>37</v>
      </c>
      <c r="C2960" s="35">
        <v>42186</v>
      </c>
      <c r="D2960">
        <v>16</v>
      </c>
      <c r="E2960" t="s">
        <v>32</v>
      </c>
      <c r="F2960">
        <v>2.0447439814326493</v>
      </c>
      <c r="G2960">
        <v>1.5632499499666368</v>
      </c>
      <c r="H2960">
        <v>11093</v>
      </c>
      <c r="I2960">
        <v>1.9210889877983659</v>
      </c>
      <c r="J2960">
        <v>1.5162880808018218</v>
      </c>
      <c r="K2960">
        <v>1245</v>
      </c>
      <c r="L2960">
        <v>0.12365499138832092</v>
      </c>
      <c r="M2960">
        <v>6.0474562644958496</v>
      </c>
      <c r="N2960">
        <v>12338</v>
      </c>
      <c r="O2960">
        <v>4.5464128255844116E-2</v>
      </c>
      <c r="P2960">
        <v>6.5388165414333344E-2</v>
      </c>
      <c r="Q2960">
        <v>9.298580139875412E-2</v>
      </c>
      <c r="R2960">
        <v>0.12365499138832092</v>
      </c>
      <c r="S2960">
        <v>0.15432055294513702</v>
      </c>
      <c r="T2960">
        <v>0.1819218248128891</v>
      </c>
      <c r="U2960" t="s">
        <v>18</v>
      </c>
      <c r="V2960" t="s">
        <v>84</v>
      </c>
      <c r="W2960">
        <v>101</v>
      </c>
    </row>
    <row r="2961" spans="1:23" x14ac:dyDescent="0.25">
      <c r="A2961" s="48" t="str">
        <f t="shared" si="46"/>
        <v>42186Greater Fresno AreaN/A_16SmartAC-onlySingle</v>
      </c>
      <c r="B2961" t="s">
        <v>37</v>
      </c>
      <c r="C2961" s="35">
        <v>42186</v>
      </c>
      <c r="D2961">
        <v>16</v>
      </c>
      <c r="E2961" t="s">
        <v>32</v>
      </c>
      <c r="F2961">
        <v>2.0447439814326493</v>
      </c>
      <c r="G2961">
        <v>1.5632499499666368</v>
      </c>
      <c r="H2961">
        <v>11093</v>
      </c>
      <c r="I2961">
        <v>1.9210889877983659</v>
      </c>
      <c r="J2961">
        <v>1.5162880808018218</v>
      </c>
      <c r="K2961">
        <v>1245</v>
      </c>
      <c r="L2961">
        <v>0.12365499138832092</v>
      </c>
      <c r="M2961">
        <v>6.0474562644958496</v>
      </c>
      <c r="N2961">
        <v>12338</v>
      </c>
      <c r="O2961">
        <v>4.5464128255844116E-2</v>
      </c>
      <c r="P2961">
        <v>6.5388165414333344E-2</v>
      </c>
      <c r="Q2961">
        <v>9.298580139875412E-2</v>
      </c>
      <c r="R2961">
        <v>0.12365499138832092</v>
      </c>
      <c r="S2961">
        <v>0.15432055294513702</v>
      </c>
      <c r="T2961">
        <v>0.1819218248128891</v>
      </c>
      <c r="U2961" t="s">
        <v>102</v>
      </c>
      <c r="V2961" t="s">
        <v>84</v>
      </c>
      <c r="W2961">
        <v>101</v>
      </c>
    </row>
    <row r="2962" spans="1:23" x14ac:dyDescent="0.25">
      <c r="A2962" s="48" t="str">
        <f t="shared" si="46"/>
        <v>42186Greater Fresno AreaN/A_17AllSingle</v>
      </c>
      <c r="B2962" t="s">
        <v>37</v>
      </c>
      <c r="C2962" s="35">
        <v>42186</v>
      </c>
      <c r="D2962">
        <v>17</v>
      </c>
      <c r="E2962" t="s">
        <v>32</v>
      </c>
      <c r="F2962">
        <v>2.2703488212758094</v>
      </c>
      <c r="G2962">
        <v>1.7086230639798015</v>
      </c>
      <c r="H2962">
        <v>11093</v>
      </c>
      <c r="I2962">
        <v>1.9262363565264147</v>
      </c>
      <c r="J2962">
        <v>1.5829221224501688</v>
      </c>
      <c r="K2962">
        <v>1245</v>
      </c>
      <c r="L2962">
        <v>0.34411245584487915</v>
      </c>
      <c r="M2962">
        <v>15.156810760498047</v>
      </c>
      <c r="N2962">
        <v>12338</v>
      </c>
      <c r="O2962">
        <v>4.7704700380563736E-2</v>
      </c>
      <c r="P2962">
        <v>0.28297412395477295</v>
      </c>
      <c r="Q2962">
        <v>0.31193181872367859</v>
      </c>
      <c r="R2962">
        <v>0.34411245584487915</v>
      </c>
      <c r="S2962">
        <v>0.37628927826881409</v>
      </c>
      <c r="T2962">
        <v>0.40525078773498535</v>
      </c>
      <c r="U2962" t="s">
        <v>18</v>
      </c>
      <c r="V2962" t="s">
        <v>84</v>
      </c>
      <c r="W2962">
        <v>102</v>
      </c>
    </row>
    <row r="2963" spans="1:23" x14ac:dyDescent="0.25">
      <c r="A2963" s="48" t="str">
        <f t="shared" si="46"/>
        <v>42186Greater Fresno AreaN/A_17SmartAC-onlySingle</v>
      </c>
      <c r="B2963" t="s">
        <v>37</v>
      </c>
      <c r="C2963" s="35">
        <v>42186</v>
      </c>
      <c r="D2963">
        <v>17</v>
      </c>
      <c r="E2963" t="s">
        <v>32</v>
      </c>
      <c r="F2963">
        <v>2.2703488212758094</v>
      </c>
      <c r="G2963">
        <v>1.7086230639798015</v>
      </c>
      <c r="H2963">
        <v>11093</v>
      </c>
      <c r="I2963">
        <v>1.9262363565264147</v>
      </c>
      <c r="J2963">
        <v>1.5829221224501688</v>
      </c>
      <c r="K2963">
        <v>1245</v>
      </c>
      <c r="L2963">
        <v>0.34411245584487915</v>
      </c>
      <c r="M2963">
        <v>15.156810760498047</v>
      </c>
      <c r="N2963">
        <v>12338</v>
      </c>
      <c r="O2963">
        <v>4.7704700380563736E-2</v>
      </c>
      <c r="P2963">
        <v>0.28297412395477295</v>
      </c>
      <c r="Q2963">
        <v>0.31193181872367859</v>
      </c>
      <c r="R2963">
        <v>0.34411245584487915</v>
      </c>
      <c r="S2963">
        <v>0.37628927826881409</v>
      </c>
      <c r="T2963">
        <v>0.40525078773498535</v>
      </c>
      <c r="U2963" t="s">
        <v>102</v>
      </c>
      <c r="V2963" t="s">
        <v>84</v>
      </c>
      <c r="W2963">
        <v>102</v>
      </c>
    </row>
    <row r="2964" spans="1:23" x14ac:dyDescent="0.25">
      <c r="A2964" s="48" t="str">
        <f t="shared" si="46"/>
        <v>42186Greater Fresno AreaN/A_18AllSingle</v>
      </c>
      <c r="B2964" t="s">
        <v>37</v>
      </c>
      <c r="C2964" s="35">
        <v>42186</v>
      </c>
      <c r="D2964">
        <v>18</v>
      </c>
      <c r="E2964" t="s">
        <v>32</v>
      </c>
      <c r="F2964">
        <v>2.6264294778854453</v>
      </c>
      <c r="G2964">
        <v>1.7081405230726128</v>
      </c>
      <c r="H2964">
        <v>11093</v>
      </c>
      <c r="I2964">
        <v>2.2563838057587655</v>
      </c>
      <c r="J2964">
        <v>1.5086527909284912</v>
      </c>
      <c r="K2964">
        <v>1245</v>
      </c>
      <c r="L2964">
        <v>0.37004566192626953</v>
      </c>
      <c r="M2964">
        <v>14.089305877685547</v>
      </c>
      <c r="N2964">
        <v>12338</v>
      </c>
      <c r="O2964">
        <v>4.5729257166385651E-2</v>
      </c>
      <c r="P2964">
        <v>0.31143903732299805</v>
      </c>
      <c r="Q2964">
        <v>0.33919760584831238</v>
      </c>
      <c r="R2964">
        <v>0.37004566192626953</v>
      </c>
      <c r="S2964">
        <v>0.400890052318573</v>
      </c>
      <c r="T2964">
        <v>0.42865228652954102</v>
      </c>
      <c r="U2964" t="s">
        <v>18</v>
      </c>
      <c r="V2964" t="s">
        <v>84</v>
      </c>
      <c r="W2964">
        <v>101</v>
      </c>
    </row>
    <row r="2965" spans="1:23" x14ac:dyDescent="0.25">
      <c r="A2965" s="48" t="str">
        <f t="shared" si="46"/>
        <v>42186Greater Fresno AreaN/A_18SmartAC-onlySingle</v>
      </c>
      <c r="B2965" t="s">
        <v>37</v>
      </c>
      <c r="C2965" s="35">
        <v>42186</v>
      </c>
      <c r="D2965">
        <v>18</v>
      </c>
      <c r="E2965" t="s">
        <v>32</v>
      </c>
      <c r="F2965">
        <v>2.6264294778854453</v>
      </c>
      <c r="G2965">
        <v>1.7081405230726128</v>
      </c>
      <c r="H2965">
        <v>11093</v>
      </c>
      <c r="I2965">
        <v>2.2563838057587655</v>
      </c>
      <c r="J2965">
        <v>1.5086527909284912</v>
      </c>
      <c r="K2965">
        <v>1245</v>
      </c>
      <c r="L2965">
        <v>0.37004566192626953</v>
      </c>
      <c r="M2965">
        <v>14.089305877685547</v>
      </c>
      <c r="N2965">
        <v>12338</v>
      </c>
      <c r="O2965">
        <v>4.5729257166385651E-2</v>
      </c>
      <c r="P2965">
        <v>0.31143903732299805</v>
      </c>
      <c r="Q2965">
        <v>0.33919760584831238</v>
      </c>
      <c r="R2965">
        <v>0.37004566192626953</v>
      </c>
      <c r="S2965">
        <v>0.400890052318573</v>
      </c>
      <c r="T2965">
        <v>0.42865228652954102</v>
      </c>
      <c r="U2965" t="s">
        <v>102</v>
      </c>
      <c r="V2965" t="s">
        <v>84</v>
      </c>
      <c r="W2965">
        <v>101</v>
      </c>
    </row>
    <row r="2966" spans="1:23" x14ac:dyDescent="0.25">
      <c r="A2966" s="48" t="str">
        <f t="shared" si="46"/>
        <v>42186Greater Fresno AreaN/A_19AllSingle</v>
      </c>
      <c r="B2966" t="s">
        <v>37</v>
      </c>
      <c r="C2966" s="35">
        <v>42186</v>
      </c>
      <c r="D2966">
        <v>19</v>
      </c>
      <c r="E2966" t="s">
        <v>32</v>
      </c>
      <c r="F2966">
        <v>2.7607237310249699</v>
      </c>
      <c r="G2966">
        <v>1.6893790444688213</v>
      </c>
      <c r="H2966">
        <v>11093</v>
      </c>
      <c r="I2966">
        <v>2.411368016042065</v>
      </c>
      <c r="J2966">
        <v>1.4340095609918602</v>
      </c>
      <c r="K2966">
        <v>1245</v>
      </c>
      <c r="L2966">
        <v>0.34935572743415833</v>
      </c>
      <c r="M2966">
        <v>12.654497146606445</v>
      </c>
      <c r="N2966">
        <v>12338</v>
      </c>
      <c r="O2966">
        <v>4.3692026287317276E-2</v>
      </c>
      <c r="P2966">
        <v>0.29336002469062805</v>
      </c>
      <c r="Q2966">
        <v>0.31988194584846497</v>
      </c>
      <c r="R2966">
        <v>0.34935572743415833</v>
      </c>
      <c r="S2966">
        <v>0.37882599234580994</v>
      </c>
      <c r="T2966">
        <v>0.4053514301776886</v>
      </c>
      <c r="U2966" t="s">
        <v>18</v>
      </c>
      <c r="V2966" t="s">
        <v>84</v>
      </c>
      <c r="W2966">
        <v>99</v>
      </c>
    </row>
    <row r="2967" spans="1:23" x14ac:dyDescent="0.25">
      <c r="A2967" s="48" t="str">
        <f t="shared" si="46"/>
        <v>42186Greater Fresno AreaN/A_19SmartAC-onlySingle</v>
      </c>
      <c r="B2967" t="s">
        <v>37</v>
      </c>
      <c r="C2967" s="35">
        <v>42186</v>
      </c>
      <c r="D2967">
        <v>19</v>
      </c>
      <c r="E2967" t="s">
        <v>32</v>
      </c>
      <c r="F2967">
        <v>2.7607237310249699</v>
      </c>
      <c r="G2967">
        <v>1.6893790444688213</v>
      </c>
      <c r="H2967">
        <v>11093</v>
      </c>
      <c r="I2967">
        <v>2.411368016042065</v>
      </c>
      <c r="J2967">
        <v>1.4340095609918602</v>
      </c>
      <c r="K2967">
        <v>1245</v>
      </c>
      <c r="L2967">
        <v>0.34935572743415833</v>
      </c>
      <c r="M2967">
        <v>12.654497146606445</v>
      </c>
      <c r="N2967">
        <v>12338</v>
      </c>
      <c r="O2967">
        <v>4.3692026287317276E-2</v>
      </c>
      <c r="P2967">
        <v>0.29336002469062805</v>
      </c>
      <c r="Q2967">
        <v>0.31988194584846497</v>
      </c>
      <c r="R2967">
        <v>0.34935572743415833</v>
      </c>
      <c r="S2967">
        <v>0.37882599234580994</v>
      </c>
      <c r="T2967">
        <v>0.4053514301776886</v>
      </c>
      <c r="U2967" t="s">
        <v>102</v>
      </c>
      <c r="V2967" t="s">
        <v>84</v>
      </c>
      <c r="W2967">
        <v>99</v>
      </c>
    </row>
    <row r="2968" spans="1:23" x14ac:dyDescent="0.25">
      <c r="A2968" s="48" t="str">
        <f t="shared" si="46"/>
        <v>42186Greater Fresno AreaN/A_20AllSingle</v>
      </c>
      <c r="B2968" t="s">
        <v>37</v>
      </c>
      <c r="C2968" s="35">
        <v>42186</v>
      </c>
      <c r="D2968">
        <v>20</v>
      </c>
      <c r="E2968" t="s">
        <v>32</v>
      </c>
      <c r="F2968">
        <v>2.71196075959101</v>
      </c>
      <c r="G2968">
        <v>1.6586826605073262</v>
      </c>
      <c r="H2968">
        <v>11093</v>
      </c>
      <c r="I2968">
        <v>3.1225707684999295</v>
      </c>
      <c r="J2968">
        <v>1.7880233613709335</v>
      </c>
      <c r="K2968">
        <v>1245</v>
      </c>
      <c r="L2968">
        <v>-0.41061002016067505</v>
      </c>
      <c r="M2968">
        <v>-15.140706062316895</v>
      </c>
      <c r="N2968">
        <v>12338</v>
      </c>
      <c r="O2968">
        <v>5.3065132349729538E-2</v>
      </c>
      <c r="P2968">
        <v>-0.47861829400062561</v>
      </c>
      <c r="Q2968">
        <v>-0.44640669226646423</v>
      </c>
      <c r="R2968">
        <v>-0.41061002016067505</v>
      </c>
      <c r="S2968">
        <v>-0.37481757998466492</v>
      </c>
      <c r="T2968">
        <v>-0.34260174632072449</v>
      </c>
      <c r="U2968" t="s">
        <v>18</v>
      </c>
      <c r="V2968" t="s">
        <v>84</v>
      </c>
      <c r="W2968">
        <v>97</v>
      </c>
    </row>
    <row r="2969" spans="1:23" x14ac:dyDescent="0.25">
      <c r="A2969" s="48" t="str">
        <f t="shared" si="46"/>
        <v>42186Greater Fresno AreaN/A_20SmartAC-onlySingle</v>
      </c>
      <c r="B2969" t="s">
        <v>37</v>
      </c>
      <c r="C2969" s="35">
        <v>42186</v>
      </c>
      <c r="D2969">
        <v>20</v>
      </c>
      <c r="E2969" t="s">
        <v>32</v>
      </c>
      <c r="F2969">
        <v>2.71196075959101</v>
      </c>
      <c r="G2969">
        <v>1.6586826605073262</v>
      </c>
      <c r="H2969">
        <v>11093</v>
      </c>
      <c r="I2969">
        <v>3.1225707684999295</v>
      </c>
      <c r="J2969">
        <v>1.7880233613709335</v>
      </c>
      <c r="K2969">
        <v>1245</v>
      </c>
      <c r="L2969">
        <v>-0.41061002016067505</v>
      </c>
      <c r="M2969">
        <v>-15.140706062316895</v>
      </c>
      <c r="N2969">
        <v>12338</v>
      </c>
      <c r="O2969">
        <v>5.3065132349729538E-2</v>
      </c>
      <c r="P2969">
        <v>-0.47861829400062561</v>
      </c>
      <c r="Q2969">
        <v>-0.44640669226646423</v>
      </c>
      <c r="R2969">
        <v>-0.41061002016067505</v>
      </c>
      <c r="S2969">
        <v>-0.37481757998466492</v>
      </c>
      <c r="T2969">
        <v>-0.34260174632072449</v>
      </c>
      <c r="U2969" t="s">
        <v>102</v>
      </c>
      <c r="V2969" t="s">
        <v>84</v>
      </c>
      <c r="W2969">
        <v>97</v>
      </c>
    </row>
    <row r="2970" spans="1:23" x14ac:dyDescent="0.25">
      <c r="A2970" s="48" t="str">
        <f t="shared" si="46"/>
        <v>42186Greater Fresno AreaN/A_21AllSingle</v>
      </c>
      <c r="B2970" t="s">
        <v>37</v>
      </c>
      <c r="C2970" s="35">
        <v>42186</v>
      </c>
      <c r="D2970">
        <v>21</v>
      </c>
      <c r="E2970" t="s">
        <v>32</v>
      </c>
      <c r="F2970">
        <v>2.597565409576847</v>
      </c>
      <c r="G2970">
        <v>1.6147969074417707</v>
      </c>
      <c r="H2970">
        <v>11093</v>
      </c>
      <c r="I2970">
        <v>2.9081857489243976</v>
      </c>
      <c r="J2970">
        <v>1.7760773429572787</v>
      </c>
      <c r="K2970">
        <v>1245</v>
      </c>
      <c r="L2970">
        <v>-0.31062033772468567</v>
      </c>
      <c r="M2970">
        <v>-11.958133697509766</v>
      </c>
      <c r="N2970">
        <v>12338</v>
      </c>
      <c r="O2970">
        <v>5.2619006484746933E-2</v>
      </c>
      <c r="P2970">
        <v>-0.3780568540096283</v>
      </c>
      <c r="Q2970">
        <v>-0.34611606597900391</v>
      </c>
      <c r="R2970">
        <v>-0.31062033772468567</v>
      </c>
      <c r="S2970">
        <v>-0.2751288115978241</v>
      </c>
      <c r="T2970">
        <v>-0.24318382143974304</v>
      </c>
      <c r="U2970" t="s">
        <v>18</v>
      </c>
      <c r="V2970" t="s">
        <v>84</v>
      </c>
      <c r="W2970">
        <v>94</v>
      </c>
    </row>
    <row r="2971" spans="1:23" x14ac:dyDescent="0.25">
      <c r="A2971" s="48" t="str">
        <f t="shared" si="46"/>
        <v>42186Greater Fresno AreaN/A_21SmartAC-onlySingle</v>
      </c>
      <c r="B2971" t="s">
        <v>37</v>
      </c>
      <c r="C2971" s="35">
        <v>42186</v>
      </c>
      <c r="D2971">
        <v>21</v>
      </c>
      <c r="E2971" t="s">
        <v>32</v>
      </c>
      <c r="F2971">
        <v>2.597565409576847</v>
      </c>
      <c r="G2971">
        <v>1.6147969074417707</v>
      </c>
      <c r="H2971">
        <v>11093</v>
      </c>
      <c r="I2971">
        <v>2.9081857489243976</v>
      </c>
      <c r="J2971">
        <v>1.7760773429572787</v>
      </c>
      <c r="K2971">
        <v>1245</v>
      </c>
      <c r="L2971">
        <v>-0.31062033772468567</v>
      </c>
      <c r="M2971">
        <v>-11.958133697509766</v>
      </c>
      <c r="N2971">
        <v>12338</v>
      </c>
      <c r="O2971">
        <v>5.2619006484746933E-2</v>
      </c>
      <c r="P2971">
        <v>-0.3780568540096283</v>
      </c>
      <c r="Q2971">
        <v>-0.34611606597900391</v>
      </c>
      <c r="R2971">
        <v>-0.31062033772468567</v>
      </c>
      <c r="S2971">
        <v>-0.2751288115978241</v>
      </c>
      <c r="T2971">
        <v>-0.24318382143974304</v>
      </c>
      <c r="U2971" t="s">
        <v>102</v>
      </c>
      <c r="V2971" t="s">
        <v>84</v>
      </c>
      <c r="W2971">
        <v>94</v>
      </c>
    </row>
    <row r="2972" spans="1:23" x14ac:dyDescent="0.25">
      <c r="A2972" s="48" t="str">
        <f t="shared" si="46"/>
        <v>42186Greater Fresno AreaN/A_22AllSingle</v>
      </c>
      <c r="B2972" t="s">
        <v>37</v>
      </c>
      <c r="C2972" s="35">
        <v>42186</v>
      </c>
      <c r="D2972">
        <v>22</v>
      </c>
      <c r="E2972" t="s">
        <v>32</v>
      </c>
      <c r="F2972">
        <v>2.4612659808805661</v>
      </c>
      <c r="G2972">
        <v>1.603333593023841</v>
      </c>
      <c r="H2972">
        <v>11093</v>
      </c>
      <c r="I2972">
        <v>2.5780093114407543</v>
      </c>
      <c r="J2972">
        <v>1.6974367045934491</v>
      </c>
      <c r="K2972">
        <v>1245</v>
      </c>
      <c r="L2972">
        <v>-0.11674333363771439</v>
      </c>
      <c r="M2972">
        <v>-4.743222713470459</v>
      </c>
      <c r="N2972">
        <v>12338</v>
      </c>
      <c r="O2972">
        <v>5.0458192825317383E-2</v>
      </c>
      <c r="P2972">
        <v>-0.18141055107116699</v>
      </c>
      <c r="Q2972">
        <v>-0.15078142285346985</v>
      </c>
      <c r="R2972">
        <v>-0.11674333363771439</v>
      </c>
      <c r="S2972">
        <v>-8.2709282636642456E-2</v>
      </c>
      <c r="T2972">
        <v>-5.2076112478971481E-2</v>
      </c>
      <c r="U2972" t="s">
        <v>18</v>
      </c>
      <c r="V2972" t="s">
        <v>84</v>
      </c>
      <c r="W2972">
        <v>90</v>
      </c>
    </row>
    <row r="2973" spans="1:23" x14ac:dyDescent="0.25">
      <c r="A2973" s="48" t="str">
        <f t="shared" si="46"/>
        <v>42186Greater Fresno AreaN/A_22SmartAC-onlySingle</v>
      </c>
      <c r="B2973" t="s">
        <v>37</v>
      </c>
      <c r="C2973" s="35">
        <v>42186</v>
      </c>
      <c r="D2973">
        <v>22</v>
      </c>
      <c r="E2973" t="s">
        <v>32</v>
      </c>
      <c r="F2973">
        <v>2.4612659808805661</v>
      </c>
      <c r="G2973">
        <v>1.603333593023841</v>
      </c>
      <c r="H2973">
        <v>11093</v>
      </c>
      <c r="I2973">
        <v>2.5780093114407543</v>
      </c>
      <c r="J2973">
        <v>1.6974367045934491</v>
      </c>
      <c r="K2973">
        <v>1245</v>
      </c>
      <c r="L2973">
        <v>-0.11674333363771439</v>
      </c>
      <c r="M2973">
        <v>-4.743222713470459</v>
      </c>
      <c r="N2973">
        <v>12338</v>
      </c>
      <c r="O2973">
        <v>5.0458192825317383E-2</v>
      </c>
      <c r="P2973">
        <v>-0.18141055107116699</v>
      </c>
      <c r="Q2973">
        <v>-0.15078142285346985</v>
      </c>
      <c r="R2973">
        <v>-0.11674333363771439</v>
      </c>
      <c r="S2973">
        <v>-8.2709282636642456E-2</v>
      </c>
      <c r="T2973">
        <v>-5.2076112478971481E-2</v>
      </c>
      <c r="U2973" t="s">
        <v>102</v>
      </c>
      <c r="V2973" t="s">
        <v>84</v>
      </c>
      <c r="W2973">
        <v>90</v>
      </c>
    </row>
    <row r="2974" spans="1:23" x14ac:dyDescent="0.25">
      <c r="A2974" s="48" t="str">
        <f t="shared" si="46"/>
        <v>42186Greater Fresno AreaN/A_23AllSingle</v>
      </c>
      <c r="B2974" t="s">
        <v>37</v>
      </c>
      <c r="C2974" s="35">
        <v>42186</v>
      </c>
      <c r="D2974">
        <v>23</v>
      </c>
      <c r="E2974" t="s">
        <v>32</v>
      </c>
      <c r="F2974">
        <v>2.0827833667667157</v>
      </c>
      <c r="G2974">
        <v>1.4475119879867691</v>
      </c>
      <c r="H2974">
        <v>11093</v>
      </c>
      <c r="I2974">
        <v>2.1187259922222195</v>
      </c>
      <c r="J2974">
        <v>1.5074334240577594</v>
      </c>
      <c r="K2974">
        <v>1245</v>
      </c>
      <c r="L2974">
        <v>-3.5942625254392624E-2</v>
      </c>
      <c r="M2974">
        <v>-1.7257015705108643</v>
      </c>
      <c r="N2974">
        <v>12338</v>
      </c>
      <c r="O2974">
        <v>4.4878382235765457E-2</v>
      </c>
      <c r="P2974">
        <v>-9.3458756804466248E-2</v>
      </c>
      <c r="Q2974">
        <v>-6.6216684877872467E-2</v>
      </c>
      <c r="R2974">
        <v>-3.5942625254392624E-2</v>
      </c>
      <c r="S2974">
        <v>-5.6721563450992107E-3</v>
      </c>
      <c r="T2974">
        <v>2.1573510020971298E-2</v>
      </c>
      <c r="U2974" t="s">
        <v>18</v>
      </c>
      <c r="V2974" t="s">
        <v>84</v>
      </c>
      <c r="W2974">
        <v>86</v>
      </c>
    </row>
    <row r="2975" spans="1:23" x14ac:dyDescent="0.25">
      <c r="A2975" s="48" t="str">
        <f t="shared" si="46"/>
        <v>42186Greater Fresno AreaN/A_23SmartAC-onlySingle</v>
      </c>
      <c r="B2975" t="s">
        <v>37</v>
      </c>
      <c r="C2975" s="35">
        <v>42186</v>
      </c>
      <c r="D2975">
        <v>23</v>
      </c>
      <c r="E2975" t="s">
        <v>32</v>
      </c>
      <c r="F2975">
        <v>2.0827833667667157</v>
      </c>
      <c r="G2975">
        <v>1.4475119879867691</v>
      </c>
      <c r="H2975">
        <v>11093</v>
      </c>
      <c r="I2975">
        <v>2.1187259922222195</v>
      </c>
      <c r="J2975">
        <v>1.5074334240577594</v>
      </c>
      <c r="K2975">
        <v>1245</v>
      </c>
      <c r="L2975">
        <v>-3.5942625254392624E-2</v>
      </c>
      <c r="M2975">
        <v>-1.7257015705108643</v>
      </c>
      <c r="N2975">
        <v>12338</v>
      </c>
      <c r="O2975">
        <v>4.4878382235765457E-2</v>
      </c>
      <c r="P2975">
        <v>-9.3458756804466248E-2</v>
      </c>
      <c r="Q2975">
        <v>-6.6216684877872467E-2</v>
      </c>
      <c r="R2975">
        <v>-3.5942625254392624E-2</v>
      </c>
      <c r="S2975">
        <v>-5.6721563450992107E-3</v>
      </c>
      <c r="T2975">
        <v>2.1573510020971298E-2</v>
      </c>
      <c r="U2975" t="s">
        <v>102</v>
      </c>
      <c r="V2975" t="s">
        <v>84</v>
      </c>
      <c r="W2975">
        <v>86</v>
      </c>
    </row>
    <row r="2976" spans="1:23" x14ac:dyDescent="0.25">
      <c r="A2976" s="48" t="str">
        <f t="shared" si="46"/>
        <v>42186Greater Fresno AreaN/A_24AllSingle</v>
      </c>
      <c r="B2976" t="s">
        <v>37</v>
      </c>
      <c r="C2976" s="35">
        <v>42186</v>
      </c>
      <c r="D2976">
        <v>24</v>
      </c>
      <c r="E2976" t="s">
        <v>32</v>
      </c>
      <c r="F2976">
        <v>1.7741671052177612</v>
      </c>
      <c r="G2976">
        <v>1.374831582127032</v>
      </c>
      <c r="H2976">
        <v>11093</v>
      </c>
      <c r="I2976">
        <v>1.8120731985403593</v>
      </c>
      <c r="J2976">
        <v>1.4476827841055691</v>
      </c>
      <c r="K2976">
        <v>1245</v>
      </c>
      <c r="L2976">
        <v>-3.7906091660261154E-2</v>
      </c>
      <c r="M2976">
        <v>-2.1365571022033691</v>
      </c>
      <c r="N2976">
        <v>12338</v>
      </c>
      <c r="O2976">
        <v>4.3055243790149689E-2</v>
      </c>
      <c r="P2976">
        <v>-9.3085691332817078E-2</v>
      </c>
      <c r="Q2976">
        <v>-6.6950298845767975E-2</v>
      </c>
      <c r="R2976">
        <v>-3.7906091660261154E-2</v>
      </c>
      <c r="S2976">
        <v>-8.8653294369578362E-3</v>
      </c>
      <c r="T2976">
        <v>1.7273508012294769E-2</v>
      </c>
      <c r="U2976" t="s">
        <v>18</v>
      </c>
      <c r="V2976" t="s">
        <v>84</v>
      </c>
      <c r="W2976">
        <v>86</v>
      </c>
    </row>
    <row r="2977" spans="1:23" x14ac:dyDescent="0.25">
      <c r="A2977" s="48" t="str">
        <f t="shared" si="46"/>
        <v>42186Greater Fresno AreaN/A_24SmartAC-onlySingle</v>
      </c>
      <c r="B2977" t="s">
        <v>37</v>
      </c>
      <c r="C2977" s="35">
        <v>42186</v>
      </c>
      <c r="D2977">
        <v>24</v>
      </c>
      <c r="E2977" t="s">
        <v>32</v>
      </c>
      <c r="F2977">
        <v>1.7741671052177612</v>
      </c>
      <c r="G2977">
        <v>1.374831582127032</v>
      </c>
      <c r="H2977">
        <v>11093</v>
      </c>
      <c r="I2977">
        <v>1.8120731985403593</v>
      </c>
      <c r="J2977">
        <v>1.4476827841055691</v>
      </c>
      <c r="K2977">
        <v>1245</v>
      </c>
      <c r="L2977">
        <v>-3.7906091660261154E-2</v>
      </c>
      <c r="M2977">
        <v>-2.1365571022033691</v>
      </c>
      <c r="N2977">
        <v>12338</v>
      </c>
      <c r="O2977">
        <v>4.3055243790149689E-2</v>
      </c>
      <c r="P2977">
        <v>-9.3085691332817078E-2</v>
      </c>
      <c r="Q2977">
        <v>-6.6950298845767975E-2</v>
      </c>
      <c r="R2977">
        <v>-3.7906091660261154E-2</v>
      </c>
      <c r="S2977">
        <v>-8.8653294369578362E-3</v>
      </c>
      <c r="T2977">
        <v>1.7273508012294769E-2</v>
      </c>
      <c r="U2977" t="s">
        <v>102</v>
      </c>
      <c r="V2977" t="s">
        <v>84</v>
      </c>
      <c r="W2977">
        <v>86</v>
      </c>
    </row>
    <row r="2978" spans="1:23" x14ac:dyDescent="0.25">
      <c r="A2978" s="48" t="str">
        <f t="shared" si="46"/>
        <v>42213Greater Fresno AreaN/A_1AllSingle</v>
      </c>
      <c r="B2978" t="s">
        <v>37</v>
      </c>
      <c r="C2978" s="35">
        <v>42213</v>
      </c>
      <c r="D2978">
        <v>1</v>
      </c>
      <c r="E2978" t="s">
        <v>32</v>
      </c>
      <c r="F2978">
        <v>1.1557869323618224</v>
      </c>
      <c r="G2978">
        <v>1.0170010533211713</v>
      </c>
      <c r="H2978">
        <v>7418</v>
      </c>
      <c r="I2978">
        <v>1.139992742786643</v>
      </c>
      <c r="J2978">
        <v>1.0040365908055502</v>
      </c>
      <c r="K2978">
        <v>4893</v>
      </c>
      <c r="L2978">
        <v>1.5794189646840096E-2</v>
      </c>
      <c r="M2978">
        <v>1.3665312528610229</v>
      </c>
      <c r="N2978">
        <v>12311</v>
      </c>
      <c r="O2978">
        <v>1.8586467951536179E-2</v>
      </c>
      <c r="P2978">
        <v>-8.0262273550033569E-3</v>
      </c>
      <c r="Q2978">
        <v>3.2561300322413445E-3</v>
      </c>
      <c r="R2978">
        <v>1.5794189646840096E-2</v>
      </c>
      <c r="S2978">
        <v>2.8330761939287186E-2</v>
      </c>
      <c r="T2978">
        <v>3.9614606648683548E-2</v>
      </c>
      <c r="U2978" t="s">
        <v>18</v>
      </c>
      <c r="V2978" t="s">
        <v>84</v>
      </c>
      <c r="W2978">
        <v>81</v>
      </c>
    </row>
    <row r="2979" spans="1:23" x14ac:dyDescent="0.25">
      <c r="A2979" s="48" t="str">
        <f t="shared" si="46"/>
        <v>42213Greater Fresno AreaN/A_1SmartAC-onlySingle</v>
      </c>
      <c r="B2979" t="s">
        <v>37</v>
      </c>
      <c r="C2979" s="35">
        <v>42213</v>
      </c>
      <c r="D2979">
        <v>1</v>
      </c>
      <c r="E2979" t="s">
        <v>32</v>
      </c>
      <c r="F2979">
        <v>1.1557869323618224</v>
      </c>
      <c r="G2979">
        <v>1.0170010533211713</v>
      </c>
      <c r="H2979">
        <v>7418</v>
      </c>
      <c r="I2979">
        <v>1.139992742786643</v>
      </c>
      <c r="J2979">
        <v>1.0040365908055502</v>
      </c>
      <c r="K2979">
        <v>4893</v>
      </c>
      <c r="L2979">
        <v>1.5794189646840096E-2</v>
      </c>
      <c r="M2979">
        <v>1.3665312528610229</v>
      </c>
      <c r="N2979">
        <v>12311</v>
      </c>
      <c r="O2979">
        <v>1.8586467951536179E-2</v>
      </c>
      <c r="P2979">
        <v>-8.0262273550033569E-3</v>
      </c>
      <c r="Q2979">
        <v>3.2561300322413445E-3</v>
      </c>
      <c r="R2979">
        <v>1.5794189646840096E-2</v>
      </c>
      <c r="S2979">
        <v>2.8330761939287186E-2</v>
      </c>
      <c r="T2979">
        <v>3.9614606648683548E-2</v>
      </c>
      <c r="U2979" t="s">
        <v>102</v>
      </c>
      <c r="V2979" t="s">
        <v>84</v>
      </c>
      <c r="W2979">
        <v>81</v>
      </c>
    </row>
    <row r="2980" spans="1:23" x14ac:dyDescent="0.25">
      <c r="A2980" s="48" t="str">
        <f t="shared" si="46"/>
        <v>42213Greater Fresno AreaN/A_2AllSingle</v>
      </c>
      <c r="B2980" t="s">
        <v>37</v>
      </c>
      <c r="C2980" s="35">
        <v>42213</v>
      </c>
      <c r="D2980">
        <v>2</v>
      </c>
      <c r="E2980" t="s">
        <v>32</v>
      </c>
      <c r="F2980">
        <v>0.97695735392808791</v>
      </c>
      <c r="G2980">
        <v>0.88118896018666371</v>
      </c>
      <c r="H2980">
        <v>7418</v>
      </c>
      <c r="I2980">
        <v>0.96651907887553157</v>
      </c>
      <c r="J2980">
        <v>0.89636374536607788</v>
      </c>
      <c r="K2980">
        <v>4893</v>
      </c>
      <c r="L2980">
        <v>1.0438274592161179E-2</v>
      </c>
      <c r="M2980">
        <v>1.0684473514556885</v>
      </c>
      <c r="N2980">
        <v>12311</v>
      </c>
      <c r="O2980">
        <v>1.6397701576352119E-2</v>
      </c>
      <c r="P2980">
        <v>-1.0577019304037094E-2</v>
      </c>
      <c r="Q2980">
        <v>-6.2328693456947803E-4</v>
      </c>
      <c r="R2980">
        <v>1.0438274592161179E-2</v>
      </c>
      <c r="S2980">
        <v>2.1498523652553558E-2</v>
      </c>
      <c r="T2980">
        <v>3.1453568488359451E-2</v>
      </c>
      <c r="U2980" t="s">
        <v>18</v>
      </c>
      <c r="V2980" t="s">
        <v>84</v>
      </c>
      <c r="W2980">
        <v>79</v>
      </c>
    </row>
    <row r="2981" spans="1:23" x14ac:dyDescent="0.25">
      <c r="A2981" s="48" t="str">
        <f t="shared" si="46"/>
        <v>42213Greater Fresno AreaN/A_2SmartAC-onlySingle</v>
      </c>
      <c r="B2981" t="s">
        <v>37</v>
      </c>
      <c r="C2981" s="35">
        <v>42213</v>
      </c>
      <c r="D2981">
        <v>2</v>
      </c>
      <c r="E2981" t="s">
        <v>32</v>
      </c>
      <c r="F2981">
        <v>0.97695735392808791</v>
      </c>
      <c r="G2981">
        <v>0.88118896018666371</v>
      </c>
      <c r="H2981">
        <v>7418</v>
      </c>
      <c r="I2981">
        <v>0.96651907887553157</v>
      </c>
      <c r="J2981">
        <v>0.89636374536607788</v>
      </c>
      <c r="K2981">
        <v>4893</v>
      </c>
      <c r="L2981">
        <v>1.0438274592161179E-2</v>
      </c>
      <c r="M2981">
        <v>1.0684473514556885</v>
      </c>
      <c r="N2981">
        <v>12311</v>
      </c>
      <c r="O2981">
        <v>1.6397701576352119E-2</v>
      </c>
      <c r="P2981">
        <v>-1.0577019304037094E-2</v>
      </c>
      <c r="Q2981">
        <v>-6.2328693456947803E-4</v>
      </c>
      <c r="R2981">
        <v>1.0438274592161179E-2</v>
      </c>
      <c r="S2981">
        <v>2.1498523652553558E-2</v>
      </c>
      <c r="T2981">
        <v>3.1453568488359451E-2</v>
      </c>
      <c r="U2981" t="s">
        <v>102</v>
      </c>
      <c r="V2981" t="s">
        <v>84</v>
      </c>
      <c r="W2981">
        <v>79</v>
      </c>
    </row>
    <row r="2982" spans="1:23" x14ac:dyDescent="0.25">
      <c r="A2982" s="48" t="str">
        <f t="shared" si="46"/>
        <v>42213Greater Fresno AreaN/A_3AllSingle</v>
      </c>
      <c r="B2982" t="s">
        <v>37</v>
      </c>
      <c r="C2982" s="35">
        <v>42213</v>
      </c>
      <c r="D2982">
        <v>3</v>
      </c>
      <c r="E2982" t="s">
        <v>32</v>
      </c>
      <c r="F2982">
        <v>0.86670052865740954</v>
      </c>
      <c r="G2982">
        <v>0.78394952716371158</v>
      </c>
      <c r="H2982">
        <v>7418</v>
      </c>
      <c r="I2982">
        <v>0.83685300168447962</v>
      </c>
      <c r="J2982">
        <v>0.78158395171467399</v>
      </c>
      <c r="K2982">
        <v>4893</v>
      </c>
      <c r="L2982">
        <v>2.9847526922821999E-2</v>
      </c>
      <c r="M2982">
        <v>3.4438109397888184</v>
      </c>
      <c r="N2982">
        <v>12311</v>
      </c>
      <c r="O2982">
        <v>1.4411655254662037E-2</v>
      </c>
      <c r="P2982">
        <v>1.1377549730241299E-2</v>
      </c>
      <c r="Q2982">
        <v>2.012571319937706E-2</v>
      </c>
      <c r="R2982">
        <v>2.9847526922821999E-2</v>
      </c>
      <c r="S2982">
        <v>3.9568189531564713E-2</v>
      </c>
      <c r="T2982">
        <v>4.8317503184080124E-2</v>
      </c>
      <c r="U2982" t="s">
        <v>18</v>
      </c>
      <c r="V2982" t="s">
        <v>84</v>
      </c>
      <c r="W2982">
        <v>76</v>
      </c>
    </row>
    <row r="2983" spans="1:23" x14ac:dyDescent="0.25">
      <c r="A2983" s="48" t="str">
        <f t="shared" si="46"/>
        <v>42213Greater Fresno AreaN/A_3SmartAC-onlySingle</v>
      </c>
      <c r="B2983" t="s">
        <v>37</v>
      </c>
      <c r="C2983" s="35">
        <v>42213</v>
      </c>
      <c r="D2983">
        <v>3</v>
      </c>
      <c r="E2983" t="s">
        <v>32</v>
      </c>
      <c r="F2983">
        <v>0.86670052865740954</v>
      </c>
      <c r="G2983">
        <v>0.78394952716371158</v>
      </c>
      <c r="H2983">
        <v>7418</v>
      </c>
      <c r="I2983">
        <v>0.83685300168447962</v>
      </c>
      <c r="J2983">
        <v>0.78158395171467399</v>
      </c>
      <c r="K2983">
        <v>4893</v>
      </c>
      <c r="L2983">
        <v>2.9847526922821999E-2</v>
      </c>
      <c r="M2983">
        <v>3.4438109397888184</v>
      </c>
      <c r="N2983">
        <v>12311</v>
      </c>
      <c r="O2983">
        <v>1.4411655254662037E-2</v>
      </c>
      <c r="P2983">
        <v>1.1377549730241299E-2</v>
      </c>
      <c r="Q2983">
        <v>2.012571319937706E-2</v>
      </c>
      <c r="R2983">
        <v>2.9847526922821999E-2</v>
      </c>
      <c r="S2983">
        <v>3.9568189531564713E-2</v>
      </c>
      <c r="T2983">
        <v>4.8317503184080124E-2</v>
      </c>
      <c r="U2983" t="s">
        <v>102</v>
      </c>
      <c r="V2983" t="s">
        <v>84</v>
      </c>
      <c r="W2983">
        <v>76</v>
      </c>
    </row>
    <row r="2984" spans="1:23" x14ac:dyDescent="0.25">
      <c r="A2984" s="48" t="str">
        <f t="shared" si="46"/>
        <v>42213Greater Fresno AreaN/A_4AllSingle</v>
      </c>
      <c r="B2984" t="s">
        <v>37</v>
      </c>
      <c r="C2984" s="35">
        <v>42213</v>
      </c>
      <c r="D2984">
        <v>4</v>
      </c>
      <c r="E2984" t="s">
        <v>32</v>
      </c>
      <c r="F2984">
        <v>0.786497614134825</v>
      </c>
      <c r="G2984">
        <v>0.70653778520192212</v>
      </c>
      <c r="H2984">
        <v>7418</v>
      </c>
      <c r="I2984">
        <v>0.76353320315161732</v>
      </c>
      <c r="J2984">
        <v>0.72178662383492265</v>
      </c>
      <c r="K2984">
        <v>4893</v>
      </c>
      <c r="L2984">
        <v>2.2964410483837128E-2</v>
      </c>
      <c r="M2984">
        <v>2.9198322296142578</v>
      </c>
      <c r="N2984">
        <v>12311</v>
      </c>
      <c r="O2984">
        <v>1.3182143680751324E-2</v>
      </c>
      <c r="P2984">
        <v>6.0701752081513405E-3</v>
      </c>
      <c r="Q2984">
        <v>1.4072000049054623E-2</v>
      </c>
      <c r="R2984">
        <v>2.2964410483837128E-2</v>
      </c>
      <c r="S2984">
        <v>3.1855765730142593E-2</v>
      </c>
      <c r="T2984">
        <v>3.985864669084549E-2</v>
      </c>
      <c r="U2984" t="s">
        <v>18</v>
      </c>
      <c r="V2984" t="s">
        <v>84</v>
      </c>
      <c r="W2984">
        <v>74</v>
      </c>
    </row>
    <row r="2985" spans="1:23" x14ac:dyDescent="0.25">
      <c r="A2985" s="48" t="str">
        <f t="shared" si="46"/>
        <v>42213Greater Fresno AreaN/A_4SmartAC-onlySingle</v>
      </c>
      <c r="B2985" t="s">
        <v>37</v>
      </c>
      <c r="C2985" s="35">
        <v>42213</v>
      </c>
      <c r="D2985">
        <v>4</v>
      </c>
      <c r="E2985" t="s">
        <v>32</v>
      </c>
      <c r="F2985">
        <v>0.786497614134825</v>
      </c>
      <c r="G2985">
        <v>0.70653778520192212</v>
      </c>
      <c r="H2985">
        <v>7418</v>
      </c>
      <c r="I2985">
        <v>0.76353320315161732</v>
      </c>
      <c r="J2985">
        <v>0.72178662383492265</v>
      </c>
      <c r="K2985">
        <v>4893</v>
      </c>
      <c r="L2985">
        <v>2.2964410483837128E-2</v>
      </c>
      <c r="M2985">
        <v>2.9198322296142578</v>
      </c>
      <c r="N2985">
        <v>12311</v>
      </c>
      <c r="O2985">
        <v>1.3182143680751324E-2</v>
      </c>
      <c r="P2985">
        <v>6.0701752081513405E-3</v>
      </c>
      <c r="Q2985">
        <v>1.4072000049054623E-2</v>
      </c>
      <c r="R2985">
        <v>2.2964410483837128E-2</v>
      </c>
      <c r="S2985">
        <v>3.1855765730142593E-2</v>
      </c>
      <c r="T2985">
        <v>3.985864669084549E-2</v>
      </c>
      <c r="U2985" t="s">
        <v>102</v>
      </c>
      <c r="V2985" t="s">
        <v>84</v>
      </c>
      <c r="W2985">
        <v>74</v>
      </c>
    </row>
    <row r="2986" spans="1:23" x14ac:dyDescent="0.25">
      <c r="A2986" s="48" t="str">
        <f t="shared" si="46"/>
        <v>42213Greater Fresno AreaN/A_5AllSingle</v>
      </c>
      <c r="B2986" t="s">
        <v>37</v>
      </c>
      <c r="C2986" s="35">
        <v>42213</v>
      </c>
      <c r="D2986">
        <v>5</v>
      </c>
      <c r="E2986" t="s">
        <v>32</v>
      </c>
      <c r="F2986">
        <v>0.74576539240866879</v>
      </c>
      <c r="G2986">
        <v>0.66212144652211768</v>
      </c>
      <c r="H2986">
        <v>7418</v>
      </c>
      <c r="I2986">
        <v>0.73905740121148877</v>
      </c>
      <c r="J2986">
        <v>0.70682522548585502</v>
      </c>
      <c r="K2986">
        <v>4893</v>
      </c>
      <c r="L2986">
        <v>6.7079910077154636E-3</v>
      </c>
      <c r="M2986">
        <v>0.89947742223739624</v>
      </c>
      <c r="N2986">
        <v>12311</v>
      </c>
      <c r="O2986">
        <v>1.2696675956249237E-2</v>
      </c>
      <c r="P2986">
        <v>-9.5640690997242928E-3</v>
      </c>
      <c r="Q2986">
        <v>-1.8569326493889093E-3</v>
      </c>
      <c r="R2986">
        <v>6.7079910077154636E-3</v>
      </c>
      <c r="S2986">
        <v>1.5271899290382862E-2</v>
      </c>
      <c r="T2986">
        <v>2.298005111515522E-2</v>
      </c>
      <c r="U2986" t="s">
        <v>18</v>
      </c>
      <c r="V2986" t="s">
        <v>84</v>
      </c>
      <c r="W2986">
        <v>73</v>
      </c>
    </row>
    <row r="2987" spans="1:23" x14ac:dyDescent="0.25">
      <c r="A2987" s="48" t="str">
        <f t="shared" si="46"/>
        <v>42213Greater Fresno AreaN/A_5SmartAC-onlySingle</v>
      </c>
      <c r="B2987" t="s">
        <v>37</v>
      </c>
      <c r="C2987" s="35">
        <v>42213</v>
      </c>
      <c r="D2987">
        <v>5</v>
      </c>
      <c r="E2987" t="s">
        <v>32</v>
      </c>
      <c r="F2987">
        <v>0.74576539240866879</v>
      </c>
      <c r="G2987">
        <v>0.66212144652211768</v>
      </c>
      <c r="H2987">
        <v>7418</v>
      </c>
      <c r="I2987">
        <v>0.73905740121148877</v>
      </c>
      <c r="J2987">
        <v>0.70682522548585502</v>
      </c>
      <c r="K2987">
        <v>4893</v>
      </c>
      <c r="L2987">
        <v>6.7079910077154636E-3</v>
      </c>
      <c r="M2987">
        <v>0.89947742223739624</v>
      </c>
      <c r="N2987">
        <v>12311</v>
      </c>
      <c r="O2987">
        <v>1.2696675956249237E-2</v>
      </c>
      <c r="P2987">
        <v>-9.5640690997242928E-3</v>
      </c>
      <c r="Q2987">
        <v>-1.8569326493889093E-3</v>
      </c>
      <c r="R2987">
        <v>6.7079910077154636E-3</v>
      </c>
      <c r="S2987">
        <v>1.5271899290382862E-2</v>
      </c>
      <c r="T2987">
        <v>2.298005111515522E-2</v>
      </c>
      <c r="U2987" t="s">
        <v>102</v>
      </c>
      <c r="V2987" t="s">
        <v>84</v>
      </c>
      <c r="W2987">
        <v>73</v>
      </c>
    </row>
    <row r="2988" spans="1:23" x14ac:dyDescent="0.25">
      <c r="A2988" s="48" t="str">
        <f t="shared" si="46"/>
        <v>42213Greater Fresno AreaN/A_6AllSingle</v>
      </c>
      <c r="B2988" t="s">
        <v>37</v>
      </c>
      <c r="C2988" s="35">
        <v>42213</v>
      </c>
      <c r="D2988">
        <v>6</v>
      </c>
      <c r="E2988" t="s">
        <v>32</v>
      </c>
      <c r="F2988">
        <v>0.74628340789428771</v>
      </c>
      <c r="G2988">
        <v>0.66360063544144365</v>
      </c>
      <c r="H2988">
        <v>7418</v>
      </c>
      <c r="I2988">
        <v>0.74310974489233872</v>
      </c>
      <c r="J2988">
        <v>0.71536594444586488</v>
      </c>
      <c r="K2988">
        <v>4893</v>
      </c>
      <c r="L2988">
        <v>3.1736630480736494E-3</v>
      </c>
      <c r="M2988">
        <v>0.425262451171875</v>
      </c>
      <c r="N2988">
        <v>12311</v>
      </c>
      <c r="O2988">
        <v>1.280438806861639E-2</v>
      </c>
      <c r="P2988">
        <v>-1.3236440718173981E-2</v>
      </c>
      <c r="Q2988">
        <v>-5.4639209993183613E-3</v>
      </c>
      <c r="R2988">
        <v>3.1736630480736494E-3</v>
      </c>
      <c r="S2988">
        <v>1.1810222640633583E-2</v>
      </c>
      <c r="T2988">
        <v>1.9583767279982567E-2</v>
      </c>
      <c r="U2988" t="s">
        <v>18</v>
      </c>
      <c r="V2988" t="s">
        <v>84</v>
      </c>
      <c r="W2988">
        <v>73</v>
      </c>
    </row>
    <row r="2989" spans="1:23" x14ac:dyDescent="0.25">
      <c r="A2989" s="48" t="str">
        <f t="shared" si="46"/>
        <v>42213Greater Fresno AreaN/A_6SmartAC-onlySingle</v>
      </c>
      <c r="B2989" t="s">
        <v>37</v>
      </c>
      <c r="C2989" s="35">
        <v>42213</v>
      </c>
      <c r="D2989">
        <v>6</v>
      </c>
      <c r="E2989" t="s">
        <v>32</v>
      </c>
      <c r="F2989">
        <v>0.74628340789428771</v>
      </c>
      <c r="G2989">
        <v>0.66360063544144365</v>
      </c>
      <c r="H2989">
        <v>7418</v>
      </c>
      <c r="I2989">
        <v>0.74310974489233872</v>
      </c>
      <c r="J2989">
        <v>0.71536594444586488</v>
      </c>
      <c r="K2989">
        <v>4893</v>
      </c>
      <c r="L2989">
        <v>3.1736630480736494E-3</v>
      </c>
      <c r="M2989">
        <v>0.425262451171875</v>
      </c>
      <c r="N2989">
        <v>12311</v>
      </c>
      <c r="O2989">
        <v>1.280438806861639E-2</v>
      </c>
      <c r="P2989">
        <v>-1.3236440718173981E-2</v>
      </c>
      <c r="Q2989">
        <v>-5.4639209993183613E-3</v>
      </c>
      <c r="R2989">
        <v>3.1736630480736494E-3</v>
      </c>
      <c r="S2989">
        <v>1.1810222640633583E-2</v>
      </c>
      <c r="T2989">
        <v>1.9583767279982567E-2</v>
      </c>
      <c r="U2989" t="s">
        <v>102</v>
      </c>
      <c r="V2989" t="s">
        <v>84</v>
      </c>
      <c r="W2989">
        <v>73</v>
      </c>
    </row>
    <row r="2990" spans="1:23" x14ac:dyDescent="0.25">
      <c r="A2990" s="48" t="str">
        <f t="shared" si="46"/>
        <v>42213Greater Fresno AreaN/A_7AllSingle</v>
      </c>
      <c r="B2990" t="s">
        <v>37</v>
      </c>
      <c r="C2990" s="35">
        <v>42213</v>
      </c>
      <c r="D2990">
        <v>7</v>
      </c>
      <c r="E2990" t="s">
        <v>32</v>
      </c>
      <c r="F2990">
        <v>0.76707630477872712</v>
      </c>
      <c r="G2990">
        <v>0.71525783623469763</v>
      </c>
      <c r="H2990">
        <v>7418</v>
      </c>
      <c r="I2990">
        <v>0.76216223254323112</v>
      </c>
      <c r="J2990">
        <v>0.72938982274245345</v>
      </c>
      <c r="K2990">
        <v>4893</v>
      </c>
      <c r="L2990">
        <v>4.9140723422169685E-3</v>
      </c>
      <c r="M2990">
        <v>0.64062362909317017</v>
      </c>
      <c r="N2990">
        <v>12311</v>
      </c>
      <c r="O2990">
        <v>1.3330237939953804E-2</v>
      </c>
      <c r="P2990">
        <v>-1.2169960886240005E-2</v>
      </c>
      <c r="Q2990">
        <v>-4.078239668160677E-3</v>
      </c>
      <c r="R2990">
        <v>4.9140723422169685E-3</v>
      </c>
      <c r="S2990">
        <v>1.3905317522585392E-2</v>
      </c>
      <c r="T2990">
        <v>2.1998105570673943E-2</v>
      </c>
      <c r="U2990" t="s">
        <v>18</v>
      </c>
      <c r="V2990" t="s">
        <v>84</v>
      </c>
      <c r="W2990">
        <v>75</v>
      </c>
    </row>
    <row r="2991" spans="1:23" x14ac:dyDescent="0.25">
      <c r="A2991" s="48" t="str">
        <f t="shared" si="46"/>
        <v>42213Greater Fresno AreaN/A_7SmartAC-onlySingle</v>
      </c>
      <c r="B2991" t="s">
        <v>37</v>
      </c>
      <c r="C2991" s="35">
        <v>42213</v>
      </c>
      <c r="D2991">
        <v>7</v>
      </c>
      <c r="E2991" t="s">
        <v>32</v>
      </c>
      <c r="F2991">
        <v>0.76707630477872712</v>
      </c>
      <c r="G2991">
        <v>0.71525783623469763</v>
      </c>
      <c r="H2991">
        <v>7418</v>
      </c>
      <c r="I2991">
        <v>0.76216223254323112</v>
      </c>
      <c r="J2991">
        <v>0.72938982274245345</v>
      </c>
      <c r="K2991">
        <v>4893</v>
      </c>
      <c r="L2991">
        <v>4.9140723422169685E-3</v>
      </c>
      <c r="M2991">
        <v>0.64062362909317017</v>
      </c>
      <c r="N2991">
        <v>12311</v>
      </c>
      <c r="O2991">
        <v>1.3330237939953804E-2</v>
      </c>
      <c r="P2991">
        <v>-1.2169960886240005E-2</v>
      </c>
      <c r="Q2991">
        <v>-4.078239668160677E-3</v>
      </c>
      <c r="R2991">
        <v>4.9140723422169685E-3</v>
      </c>
      <c r="S2991">
        <v>1.3905317522585392E-2</v>
      </c>
      <c r="T2991">
        <v>2.1998105570673943E-2</v>
      </c>
      <c r="U2991" t="s">
        <v>102</v>
      </c>
      <c r="V2991" t="s">
        <v>84</v>
      </c>
      <c r="W2991">
        <v>75</v>
      </c>
    </row>
    <row r="2992" spans="1:23" x14ac:dyDescent="0.25">
      <c r="A2992" s="48" t="str">
        <f t="shared" si="46"/>
        <v>42213Greater Fresno AreaN/A_8AllSingle</v>
      </c>
      <c r="B2992" t="s">
        <v>37</v>
      </c>
      <c r="C2992" s="35">
        <v>42213</v>
      </c>
      <c r="D2992">
        <v>8</v>
      </c>
      <c r="E2992" t="s">
        <v>32</v>
      </c>
      <c r="F2992">
        <v>0.77278512937850352</v>
      </c>
      <c r="G2992">
        <v>0.83119124458668114</v>
      </c>
      <c r="H2992">
        <v>7418</v>
      </c>
      <c r="I2992">
        <v>0.75329274245229216</v>
      </c>
      <c r="J2992">
        <v>0.75764743127295808</v>
      </c>
      <c r="K2992">
        <v>4893</v>
      </c>
      <c r="L2992">
        <v>1.9492387771606445E-2</v>
      </c>
      <c r="M2992">
        <v>2.522355318069458</v>
      </c>
      <c r="N2992">
        <v>12311</v>
      </c>
      <c r="O2992">
        <v>1.4506963081657887E-2</v>
      </c>
      <c r="P2992">
        <v>9.0026389807462692E-4</v>
      </c>
      <c r="Q2992">
        <v>9.7062801942229271E-3</v>
      </c>
      <c r="R2992">
        <v>1.9492387771606445E-2</v>
      </c>
      <c r="S2992">
        <v>2.9277333989739418E-2</v>
      </c>
      <c r="T2992">
        <v>3.8084510713815689E-2</v>
      </c>
      <c r="U2992" t="s">
        <v>18</v>
      </c>
      <c r="V2992" t="s">
        <v>84</v>
      </c>
      <c r="W2992">
        <v>80</v>
      </c>
    </row>
    <row r="2993" spans="1:23" x14ac:dyDescent="0.25">
      <c r="A2993" s="48" t="str">
        <f t="shared" si="46"/>
        <v>42213Greater Fresno AreaN/A_8SmartAC-onlySingle</v>
      </c>
      <c r="B2993" t="s">
        <v>37</v>
      </c>
      <c r="C2993" s="35">
        <v>42213</v>
      </c>
      <c r="D2993">
        <v>8</v>
      </c>
      <c r="E2993" t="s">
        <v>32</v>
      </c>
      <c r="F2993">
        <v>0.77278512937850352</v>
      </c>
      <c r="G2993">
        <v>0.83119124458668114</v>
      </c>
      <c r="H2993">
        <v>7418</v>
      </c>
      <c r="I2993">
        <v>0.75329274245229216</v>
      </c>
      <c r="J2993">
        <v>0.75764743127295808</v>
      </c>
      <c r="K2993">
        <v>4893</v>
      </c>
      <c r="L2993">
        <v>1.9492387771606445E-2</v>
      </c>
      <c r="M2993">
        <v>2.522355318069458</v>
      </c>
      <c r="N2993">
        <v>12311</v>
      </c>
      <c r="O2993">
        <v>1.4506963081657887E-2</v>
      </c>
      <c r="P2993">
        <v>9.0026389807462692E-4</v>
      </c>
      <c r="Q2993">
        <v>9.7062801942229271E-3</v>
      </c>
      <c r="R2993">
        <v>1.9492387771606445E-2</v>
      </c>
      <c r="S2993">
        <v>2.9277333989739418E-2</v>
      </c>
      <c r="T2993">
        <v>3.8084510713815689E-2</v>
      </c>
      <c r="U2993" t="s">
        <v>102</v>
      </c>
      <c r="V2993" t="s">
        <v>84</v>
      </c>
      <c r="W2993">
        <v>80</v>
      </c>
    </row>
    <row r="2994" spans="1:23" x14ac:dyDescent="0.25">
      <c r="A2994" s="48" t="str">
        <f t="shared" si="46"/>
        <v>42213Greater Fresno AreaN/A_9AllSingle</v>
      </c>
      <c r="B2994" t="s">
        <v>37</v>
      </c>
      <c r="C2994" s="35">
        <v>42213</v>
      </c>
      <c r="D2994">
        <v>9</v>
      </c>
      <c r="E2994" t="s">
        <v>32</v>
      </c>
      <c r="F2994">
        <v>0.74442616238804638</v>
      </c>
      <c r="G2994">
        <v>0.8937181201810851</v>
      </c>
      <c r="H2994">
        <v>7418</v>
      </c>
      <c r="I2994">
        <v>0.73440888175683172</v>
      </c>
      <c r="J2994">
        <v>0.89532341447240216</v>
      </c>
      <c r="K2994">
        <v>4893</v>
      </c>
      <c r="L2994">
        <v>1.0017280466854572E-2</v>
      </c>
      <c r="M2994">
        <v>1.3456379175186157</v>
      </c>
      <c r="N2994">
        <v>12311</v>
      </c>
      <c r="O2994">
        <v>1.6477303579449654E-2</v>
      </c>
      <c r="P2994">
        <v>-1.1100031435489655E-2</v>
      </c>
      <c r="Q2994">
        <v>-1.0979790240526199E-3</v>
      </c>
      <c r="R2994">
        <v>1.0017280466854572E-2</v>
      </c>
      <c r="S2994">
        <v>2.1131221204996109E-2</v>
      </c>
      <c r="T2994">
        <v>3.1134592369198799E-2</v>
      </c>
      <c r="U2994" t="s">
        <v>18</v>
      </c>
      <c r="V2994" t="s">
        <v>84</v>
      </c>
      <c r="W2994">
        <v>85</v>
      </c>
    </row>
    <row r="2995" spans="1:23" x14ac:dyDescent="0.25">
      <c r="A2995" s="48" t="str">
        <f t="shared" si="46"/>
        <v>42213Greater Fresno AreaN/A_9SmartAC-onlySingle</v>
      </c>
      <c r="B2995" t="s">
        <v>37</v>
      </c>
      <c r="C2995" s="35">
        <v>42213</v>
      </c>
      <c r="D2995">
        <v>9</v>
      </c>
      <c r="E2995" t="s">
        <v>32</v>
      </c>
      <c r="F2995">
        <v>0.74442616238804638</v>
      </c>
      <c r="G2995">
        <v>0.8937181201810851</v>
      </c>
      <c r="H2995">
        <v>7418</v>
      </c>
      <c r="I2995">
        <v>0.73440888175683172</v>
      </c>
      <c r="J2995">
        <v>0.89532341447240216</v>
      </c>
      <c r="K2995">
        <v>4893</v>
      </c>
      <c r="L2995">
        <v>1.0017280466854572E-2</v>
      </c>
      <c r="M2995">
        <v>1.3456379175186157</v>
      </c>
      <c r="N2995">
        <v>12311</v>
      </c>
      <c r="O2995">
        <v>1.6477303579449654E-2</v>
      </c>
      <c r="P2995">
        <v>-1.1100031435489655E-2</v>
      </c>
      <c r="Q2995">
        <v>-1.0979790240526199E-3</v>
      </c>
      <c r="R2995">
        <v>1.0017280466854572E-2</v>
      </c>
      <c r="S2995">
        <v>2.1131221204996109E-2</v>
      </c>
      <c r="T2995">
        <v>3.1134592369198799E-2</v>
      </c>
      <c r="U2995" t="s">
        <v>102</v>
      </c>
      <c r="V2995" t="s">
        <v>84</v>
      </c>
      <c r="W2995">
        <v>85</v>
      </c>
    </row>
    <row r="2996" spans="1:23" x14ac:dyDescent="0.25">
      <c r="A2996" s="48" t="str">
        <f t="shared" si="46"/>
        <v>42213Greater Fresno AreaN/A_10AllSingle</v>
      </c>
      <c r="B2996" t="s">
        <v>37</v>
      </c>
      <c r="C2996" s="35">
        <v>42213</v>
      </c>
      <c r="D2996">
        <v>10</v>
      </c>
      <c r="E2996" t="s">
        <v>32</v>
      </c>
      <c r="F2996">
        <v>0.75134053112692012</v>
      </c>
      <c r="G2996">
        <v>1.1642992815113424</v>
      </c>
      <c r="H2996">
        <v>7418</v>
      </c>
      <c r="I2996">
        <v>0.77499282483459619</v>
      </c>
      <c r="J2996">
        <v>1.1551993671771232</v>
      </c>
      <c r="K2996">
        <v>4893</v>
      </c>
      <c r="L2996">
        <v>-2.3652292788028717E-2</v>
      </c>
      <c r="M2996">
        <v>-3.1480123996734619</v>
      </c>
      <c r="N2996">
        <v>12311</v>
      </c>
      <c r="O2996">
        <v>2.1341914311051369E-2</v>
      </c>
      <c r="P2996">
        <v>-5.1004089415073395E-2</v>
      </c>
      <c r="Q2996">
        <v>-3.8049120455980301E-2</v>
      </c>
      <c r="R2996">
        <v>-2.3652292788028717E-2</v>
      </c>
      <c r="S2996">
        <v>-9.2571713030338287E-3</v>
      </c>
      <c r="T2996">
        <v>3.6995045375078917E-3</v>
      </c>
      <c r="U2996" t="s">
        <v>18</v>
      </c>
      <c r="V2996" t="s">
        <v>84</v>
      </c>
      <c r="W2996">
        <v>88</v>
      </c>
    </row>
    <row r="2997" spans="1:23" x14ac:dyDescent="0.25">
      <c r="A2997" s="48" t="str">
        <f t="shared" si="46"/>
        <v>42213Greater Fresno AreaN/A_10SmartAC-onlySingle</v>
      </c>
      <c r="B2997" t="s">
        <v>37</v>
      </c>
      <c r="C2997" s="35">
        <v>42213</v>
      </c>
      <c r="D2997">
        <v>10</v>
      </c>
      <c r="E2997" t="s">
        <v>32</v>
      </c>
      <c r="F2997">
        <v>0.75134053112692012</v>
      </c>
      <c r="G2997">
        <v>1.1642992815113424</v>
      </c>
      <c r="H2997">
        <v>7418</v>
      </c>
      <c r="I2997">
        <v>0.77499282483459619</v>
      </c>
      <c r="J2997">
        <v>1.1551993671771232</v>
      </c>
      <c r="K2997">
        <v>4893</v>
      </c>
      <c r="L2997">
        <v>-2.3652292788028717E-2</v>
      </c>
      <c r="M2997">
        <v>-3.1480123996734619</v>
      </c>
      <c r="N2997">
        <v>12311</v>
      </c>
      <c r="O2997">
        <v>2.1341914311051369E-2</v>
      </c>
      <c r="P2997">
        <v>-5.1004089415073395E-2</v>
      </c>
      <c r="Q2997">
        <v>-3.8049120455980301E-2</v>
      </c>
      <c r="R2997">
        <v>-2.3652292788028717E-2</v>
      </c>
      <c r="S2997">
        <v>-9.2571713030338287E-3</v>
      </c>
      <c r="T2997">
        <v>3.6995045375078917E-3</v>
      </c>
      <c r="U2997" t="s">
        <v>102</v>
      </c>
      <c r="V2997" t="s">
        <v>84</v>
      </c>
      <c r="W2997">
        <v>88</v>
      </c>
    </row>
    <row r="2998" spans="1:23" x14ac:dyDescent="0.25">
      <c r="A2998" s="48" t="str">
        <f t="shared" si="46"/>
        <v>42213Greater Fresno AreaN/A_11AllSingle</v>
      </c>
      <c r="B2998" t="s">
        <v>37</v>
      </c>
      <c r="C2998" s="35">
        <v>42213</v>
      </c>
      <c r="D2998">
        <v>11</v>
      </c>
      <c r="E2998" t="s">
        <v>32</v>
      </c>
      <c r="F2998">
        <v>0.84353612572148728</v>
      </c>
      <c r="G2998">
        <v>1.4435285079330591</v>
      </c>
      <c r="H2998">
        <v>7418</v>
      </c>
      <c r="I2998">
        <v>0.86046667335436366</v>
      </c>
      <c r="J2998">
        <v>1.4065098682407167</v>
      </c>
      <c r="K2998">
        <v>4893</v>
      </c>
      <c r="L2998">
        <v>-1.6930548474192619E-2</v>
      </c>
      <c r="M2998">
        <v>-2.0070922374725342</v>
      </c>
      <c r="N2998">
        <v>12311</v>
      </c>
      <c r="O2998">
        <v>2.6176592335104942E-2</v>
      </c>
      <c r="P2998">
        <v>-5.0478469580411911E-2</v>
      </c>
      <c r="Q2998">
        <v>-3.4588754177093506E-2</v>
      </c>
      <c r="R2998">
        <v>-1.6930548474192619E-2</v>
      </c>
      <c r="S2998">
        <v>7.2556303348392248E-4</v>
      </c>
      <c r="T2998">
        <v>1.6617372632026672E-2</v>
      </c>
      <c r="U2998" t="s">
        <v>18</v>
      </c>
      <c r="V2998" t="s">
        <v>84</v>
      </c>
      <c r="W2998">
        <v>91</v>
      </c>
    </row>
    <row r="2999" spans="1:23" x14ac:dyDescent="0.25">
      <c r="A2999" s="48" t="str">
        <f t="shared" si="46"/>
        <v>42213Greater Fresno AreaN/A_11SmartAC-onlySingle</v>
      </c>
      <c r="B2999" t="s">
        <v>37</v>
      </c>
      <c r="C2999" s="35">
        <v>42213</v>
      </c>
      <c r="D2999">
        <v>11</v>
      </c>
      <c r="E2999" t="s">
        <v>32</v>
      </c>
      <c r="F2999">
        <v>0.84353612572148728</v>
      </c>
      <c r="G2999">
        <v>1.4435285079330591</v>
      </c>
      <c r="H2999">
        <v>7418</v>
      </c>
      <c r="I2999">
        <v>0.86046667335436366</v>
      </c>
      <c r="J2999">
        <v>1.4065098682407167</v>
      </c>
      <c r="K2999">
        <v>4893</v>
      </c>
      <c r="L2999">
        <v>-1.6930548474192619E-2</v>
      </c>
      <c r="M2999">
        <v>-2.0070922374725342</v>
      </c>
      <c r="N2999">
        <v>12311</v>
      </c>
      <c r="O2999">
        <v>2.6176592335104942E-2</v>
      </c>
      <c r="P2999">
        <v>-5.0478469580411911E-2</v>
      </c>
      <c r="Q2999">
        <v>-3.4588754177093506E-2</v>
      </c>
      <c r="R2999">
        <v>-1.6930548474192619E-2</v>
      </c>
      <c r="S2999">
        <v>7.2556303348392248E-4</v>
      </c>
      <c r="T2999">
        <v>1.6617372632026672E-2</v>
      </c>
      <c r="U2999" t="s">
        <v>102</v>
      </c>
      <c r="V2999" t="s">
        <v>84</v>
      </c>
      <c r="W2999">
        <v>91</v>
      </c>
    </row>
    <row r="3000" spans="1:23" x14ac:dyDescent="0.25">
      <c r="A3000" s="48" t="str">
        <f t="shared" si="46"/>
        <v>42213Greater Fresno AreaN/A_12AllSingle</v>
      </c>
      <c r="B3000" t="s">
        <v>37</v>
      </c>
      <c r="C3000" s="35">
        <v>42213</v>
      </c>
      <c r="D3000">
        <v>12</v>
      </c>
      <c r="E3000" t="s">
        <v>32</v>
      </c>
      <c r="F3000">
        <v>1.0507068320882635</v>
      </c>
      <c r="G3000">
        <v>1.6913990246243407</v>
      </c>
      <c r="H3000">
        <v>7418</v>
      </c>
      <c r="I3000">
        <v>1.0843209498513682</v>
      </c>
      <c r="J3000">
        <v>1.6613574110859124</v>
      </c>
      <c r="K3000">
        <v>4893</v>
      </c>
      <c r="L3000">
        <v>-3.3614117652177811E-2</v>
      </c>
      <c r="M3000">
        <v>-3.1991908550262451</v>
      </c>
      <c r="N3000">
        <v>12311</v>
      </c>
      <c r="O3000">
        <v>3.081807866692543E-2</v>
      </c>
      <c r="P3000">
        <v>-7.3110565543174744E-2</v>
      </c>
      <c r="Q3000">
        <v>-5.4403375834226608E-2</v>
      </c>
      <c r="R3000">
        <v>-3.3614117652177811E-2</v>
      </c>
      <c r="S3000">
        <v>-1.2827323749661446E-2</v>
      </c>
      <c r="T3000">
        <v>5.8823321014642715E-3</v>
      </c>
      <c r="U3000" t="s">
        <v>18</v>
      </c>
      <c r="V3000" t="s">
        <v>84</v>
      </c>
      <c r="W3000">
        <v>95</v>
      </c>
    </row>
    <row r="3001" spans="1:23" x14ac:dyDescent="0.25">
      <c r="A3001" s="48" t="str">
        <f t="shared" si="46"/>
        <v>42213Greater Fresno AreaN/A_12SmartAC-onlySingle</v>
      </c>
      <c r="B3001" t="s">
        <v>37</v>
      </c>
      <c r="C3001" s="35">
        <v>42213</v>
      </c>
      <c r="D3001">
        <v>12</v>
      </c>
      <c r="E3001" t="s">
        <v>32</v>
      </c>
      <c r="F3001">
        <v>1.0507068320882635</v>
      </c>
      <c r="G3001">
        <v>1.6913990246243407</v>
      </c>
      <c r="H3001">
        <v>7418</v>
      </c>
      <c r="I3001">
        <v>1.0843209498513682</v>
      </c>
      <c r="J3001">
        <v>1.6613574110859124</v>
      </c>
      <c r="K3001">
        <v>4893</v>
      </c>
      <c r="L3001">
        <v>-3.3614117652177811E-2</v>
      </c>
      <c r="M3001">
        <v>-3.1991908550262451</v>
      </c>
      <c r="N3001">
        <v>12311</v>
      </c>
      <c r="O3001">
        <v>3.081807866692543E-2</v>
      </c>
      <c r="P3001">
        <v>-7.3110565543174744E-2</v>
      </c>
      <c r="Q3001">
        <v>-5.4403375834226608E-2</v>
      </c>
      <c r="R3001">
        <v>-3.3614117652177811E-2</v>
      </c>
      <c r="S3001">
        <v>-1.2827323749661446E-2</v>
      </c>
      <c r="T3001">
        <v>5.8823321014642715E-3</v>
      </c>
      <c r="U3001" t="s">
        <v>102</v>
      </c>
      <c r="V3001" t="s">
        <v>84</v>
      </c>
      <c r="W3001">
        <v>95</v>
      </c>
    </row>
    <row r="3002" spans="1:23" x14ac:dyDescent="0.25">
      <c r="A3002" s="48" t="str">
        <f t="shared" si="46"/>
        <v>42213Greater Fresno AreaN/A_13AllSingle</v>
      </c>
      <c r="B3002" t="s">
        <v>37</v>
      </c>
      <c r="C3002" s="35">
        <v>42213</v>
      </c>
      <c r="D3002">
        <v>13</v>
      </c>
      <c r="E3002" t="s">
        <v>32</v>
      </c>
      <c r="F3002">
        <v>1.3533275313234789</v>
      </c>
      <c r="G3002">
        <v>1.8856043082926364</v>
      </c>
      <c r="H3002">
        <v>7418</v>
      </c>
      <c r="I3002">
        <v>1.3674942429387027</v>
      </c>
      <c r="J3002">
        <v>1.8498571206604144</v>
      </c>
      <c r="K3002">
        <v>4893</v>
      </c>
      <c r="L3002">
        <v>-1.4166711829602718E-2</v>
      </c>
      <c r="M3002">
        <v>-1.0468058586120605</v>
      </c>
      <c r="N3002">
        <v>12311</v>
      </c>
      <c r="O3002">
        <v>3.4331735223531723E-2</v>
      </c>
      <c r="P3002">
        <v>-5.8166265487670898E-2</v>
      </c>
      <c r="Q3002">
        <v>-3.7326212972402573E-2</v>
      </c>
      <c r="R3002">
        <v>-1.4166711829602718E-2</v>
      </c>
      <c r="S3002">
        <v>8.9900437742471695E-3</v>
      </c>
      <c r="T3002">
        <v>2.9832839965820313E-2</v>
      </c>
      <c r="U3002" t="s">
        <v>18</v>
      </c>
      <c r="V3002" t="s">
        <v>84</v>
      </c>
      <c r="W3002">
        <v>97</v>
      </c>
    </row>
    <row r="3003" spans="1:23" x14ac:dyDescent="0.25">
      <c r="A3003" s="48" t="str">
        <f t="shared" si="46"/>
        <v>42213Greater Fresno AreaN/A_13SmartAC-onlySingle</v>
      </c>
      <c r="B3003" t="s">
        <v>37</v>
      </c>
      <c r="C3003" s="35">
        <v>42213</v>
      </c>
      <c r="D3003">
        <v>13</v>
      </c>
      <c r="E3003" t="s">
        <v>32</v>
      </c>
      <c r="F3003">
        <v>1.3533275313234789</v>
      </c>
      <c r="G3003">
        <v>1.8856043082926364</v>
      </c>
      <c r="H3003">
        <v>7418</v>
      </c>
      <c r="I3003">
        <v>1.3674942429387027</v>
      </c>
      <c r="J3003">
        <v>1.8498571206604144</v>
      </c>
      <c r="K3003">
        <v>4893</v>
      </c>
      <c r="L3003">
        <v>-1.4166711829602718E-2</v>
      </c>
      <c r="M3003">
        <v>-1.0468058586120605</v>
      </c>
      <c r="N3003">
        <v>12311</v>
      </c>
      <c r="O3003">
        <v>3.4331735223531723E-2</v>
      </c>
      <c r="P3003">
        <v>-5.8166265487670898E-2</v>
      </c>
      <c r="Q3003">
        <v>-3.7326212972402573E-2</v>
      </c>
      <c r="R3003">
        <v>-1.4166711829602718E-2</v>
      </c>
      <c r="S3003">
        <v>8.9900437742471695E-3</v>
      </c>
      <c r="T3003">
        <v>2.9832839965820313E-2</v>
      </c>
      <c r="U3003" t="s">
        <v>102</v>
      </c>
      <c r="V3003" t="s">
        <v>84</v>
      </c>
      <c r="W3003">
        <v>97</v>
      </c>
    </row>
    <row r="3004" spans="1:23" x14ac:dyDescent="0.25">
      <c r="A3004" s="48" t="str">
        <f t="shared" si="46"/>
        <v>42213Greater Fresno AreaN/A_14AllSingle</v>
      </c>
      <c r="B3004" t="s">
        <v>37</v>
      </c>
      <c r="C3004" s="35">
        <v>42213</v>
      </c>
      <c r="D3004">
        <v>14</v>
      </c>
      <c r="E3004" t="s">
        <v>32</v>
      </c>
      <c r="F3004">
        <v>1.6784366545268052</v>
      </c>
      <c r="G3004">
        <v>1.9883488094081563</v>
      </c>
      <c r="H3004">
        <v>7418</v>
      </c>
      <c r="I3004">
        <v>1.6764745063780349</v>
      </c>
      <c r="J3004">
        <v>1.9609294728733218</v>
      </c>
      <c r="K3004">
        <v>4893</v>
      </c>
      <c r="L3004">
        <v>1.9621481187641621E-3</v>
      </c>
      <c r="M3004">
        <v>0.11690331995487213</v>
      </c>
      <c r="N3004">
        <v>12311</v>
      </c>
      <c r="O3004">
        <v>3.6315713077783585E-2</v>
      </c>
      <c r="P3004">
        <v>-4.4580068439245224E-2</v>
      </c>
      <c r="Q3004">
        <v>-2.253570593893528E-2</v>
      </c>
      <c r="R3004">
        <v>1.9621481187641621E-3</v>
      </c>
      <c r="S3004">
        <v>2.6457097381353378E-2</v>
      </c>
      <c r="T3004">
        <v>4.8504367470741272E-2</v>
      </c>
      <c r="U3004" t="s">
        <v>18</v>
      </c>
      <c r="V3004" t="s">
        <v>84</v>
      </c>
      <c r="W3004">
        <v>98</v>
      </c>
    </row>
    <row r="3005" spans="1:23" x14ac:dyDescent="0.25">
      <c r="A3005" s="48" t="str">
        <f t="shared" si="46"/>
        <v>42213Greater Fresno AreaN/A_14SmartAC-onlySingle</v>
      </c>
      <c r="B3005" t="s">
        <v>37</v>
      </c>
      <c r="C3005" s="35">
        <v>42213</v>
      </c>
      <c r="D3005">
        <v>14</v>
      </c>
      <c r="E3005" t="s">
        <v>32</v>
      </c>
      <c r="F3005">
        <v>1.6784366545268052</v>
      </c>
      <c r="G3005">
        <v>1.9883488094081563</v>
      </c>
      <c r="H3005">
        <v>7418</v>
      </c>
      <c r="I3005">
        <v>1.6764745063780349</v>
      </c>
      <c r="J3005">
        <v>1.9609294728733218</v>
      </c>
      <c r="K3005">
        <v>4893</v>
      </c>
      <c r="L3005">
        <v>1.9621481187641621E-3</v>
      </c>
      <c r="M3005">
        <v>0.11690331995487213</v>
      </c>
      <c r="N3005">
        <v>12311</v>
      </c>
      <c r="O3005">
        <v>3.6315713077783585E-2</v>
      </c>
      <c r="P3005">
        <v>-4.4580068439245224E-2</v>
      </c>
      <c r="Q3005">
        <v>-2.253570593893528E-2</v>
      </c>
      <c r="R3005">
        <v>1.9621481187641621E-3</v>
      </c>
      <c r="S3005">
        <v>2.6457097381353378E-2</v>
      </c>
      <c r="T3005">
        <v>4.8504367470741272E-2</v>
      </c>
      <c r="U3005" t="s">
        <v>102</v>
      </c>
      <c r="V3005" t="s">
        <v>84</v>
      </c>
      <c r="W3005">
        <v>98</v>
      </c>
    </row>
    <row r="3006" spans="1:23" x14ac:dyDescent="0.25">
      <c r="A3006" s="48" t="str">
        <f t="shared" si="46"/>
        <v>42213Greater Fresno AreaN/A_15AllSingle</v>
      </c>
      <c r="B3006" t="s">
        <v>37</v>
      </c>
      <c r="C3006" s="35">
        <v>42213</v>
      </c>
      <c r="D3006">
        <v>15</v>
      </c>
      <c r="E3006" t="s">
        <v>32</v>
      </c>
      <c r="F3006">
        <v>2.0346172021312752</v>
      </c>
      <c r="G3006">
        <v>2.0405626016579324</v>
      </c>
      <c r="H3006">
        <v>7418</v>
      </c>
      <c r="I3006">
        <v>1.9903035356535772</v>
      </c>
      <c r="J3006">
        <v>1.9981406560257697</v>
      </c>
      <c r="K3006">
        <v>4893</v>
      </c>
      <c r="L3006">
        <v>4.4313665479421616E-2</v>
      </c>
      <c r="M3006">
        <v>2.1779854297637939</v>
      </c>
      <c r="N3006">
        <v>12311</v>
      </c>
      <c r="O3006">
        <v>3.7111971527338028E-2</v>
      </c>
      <c r="P3006">
        <v>-3.2490373123437166E-3</v>
      </c>
      <c r="Q3006">
        <v>1.9278671592473984E-2</v>
      </c>
      <c r="R3006">
        <v>4.4313665479421616E-2</v>
      </c>
      <c r="S3006">
        <v>6.9345690310001373E-2</v>
      </c>
      <c r="T3006">
        <v>9.187636524438858E-2</v>
      </c>
      <c r="U3006" t="s">
        <v>18</v>
      </c>
      <c r="V3006" t="s">
        <v>84</v>
      </c>
      <c r="W3006">
        <v>100</v>
      </c>
    </row>
    <row r="3007" spans="1:23" x14ac:dyDescent="0.25">
      <c r="A3007" s="48" t="str">
        <f t="shared" si="46"/>
        <v>42213Greater Fresno AreaN/A_15SmartAC-onlySingle</v>
      </c>
      <c r="B3007" t="s">
        <v>37</v>
      </c>
      <c r="C3007" s="35">
        <v>42213</v>
      </c>
      <c r="D3007">
        <v>15</v>
      </c>
      <c r="E3007" t="s">
        <v>32</v>
      </c>
      <c r="F3007">
        <v>2.0346172021312752</v>
      </c>
      <c r="G3007">
        <v>2.0405626016579324</v>
      </c>
      <c r="H3007">
        <v>7418</v>
      </c>
      <c r="I3007">
        <v>1.9903035356535772</v>
      </c>
      <c r="J3007">
        <v>1.9981406560257697</v>
      </c>
      <c r="K3007">
        <v>4893</v>
      </c>
      <c r="L3007">
        <v>4.4313665479421616E-2</v>
      </c>
      <c r="M3007">
        <v>2.1779854297637939</v>
      </c>
      <c r="N3007">
        <v>12311</v>
      </c>
      <c r="O3007">
        <v>3.7111971527338028E-2</v>
      </c>
      <c r="P3007">
        <v>-3.2490373123437166E-3</v>
      </c>
      <c r="Q3007">
        <v>1.9278671592473984E-2</v>
      </c>
      <c r="R3007">
        <v>4.4313665479421616E-2</v>
      </c>
      <c r="S3007">
        <v>6.9345690310001373E-2</v>
      </c>
      <c r="T3007">
        <v>9.187636524438858E-2</v>
      </c>
      <c r="U3007" t="s">
        <v>102</v>
      </c>
      <c r="V3007" t="s">
        <v>84</v>
      </c>
      <c r="W3007">
        <v>100</v>
      </c>
    </row>
    <row r="3008" spans="1:23" x14ac:dyDescent="0.25">
      <c r="A3008" s="48" t="str">
        <f t="shared" si="46"/>
        <v>42213Greater Fresno AreaN/A_16AllSingle</v>
      </c>
      <c r="B3008" t="s">
        <v>37</v>
      </c>
      <c r="C3008" s="35">
        <v>42213</v>
      </c>
      <c r="D3008">
        <v>16</v>
      </c>
      <c r="E3008" t="s">
        <v>32</v>
      </c>
      <c r="F3008">
        <v>2.3952703536135043</v>
      </c>
      <c r="G3008">
        <v>2.0411178931614899</v>
      </c>
      <c r="H3008">
        <v>7418</v>
      </c>
      <c r="I3008">
        <v>2.1628803454910135</v>
      </c>
      <c r="J3008">
        <v>1.8712971784686911</v>
      </c>
      <c r="K3008">
        <v>4893</v>
      </c>
      <c r="L3008">
        <v>0.23239000141620636</v>
      </c>
      <c r="M3008">
        <v>9.7020368576049805</v>
      </c>
      <c r="N3008">
        <v>12311</v>
      </c>
      <c r="O3008">
        <v>3.573925793170929E-2</v>
      </c>
      <c r="P3008">
        <v>0.18658657371997833</v>
      </c>
      <c r="Q3008">
        <v>0.208281010389328</v>
      </c>
      <c r="R3008">
        <v>0.23239000141620636</v>
      </c>
      <c r="S3008">
        <v>0.2564961314201355</v>
      </c>
      <c r="T3008">
        <v>0.27819344401359558</v>
      </c>
      <c r="U3008" t="s">
        <v>18</v>
      </c>
      <c r="V3008" t="s">
        <v>84</v>
      </c>
      <c r="W3008">
        <v>101</v>
      </c>
    </row>
    <row r="3009" spans="1:23" x14ac:dyDescent="0.25">
      <c r="A3009" s="48" t="str">
        <f t="shared" si="46"/>
        <v>42213Greater Fresno AreaN/A_16SmartAC-onlySingle</v>
      </c>
      <c r="B3009" t="s">
        <v>37</v>
      </c>
      <c r="C3009" s="35">
        <v>42213</v>
      </c>
      <c r="D3009">
        <v>16</v>
      </c>
      <c r="E3009" t="s">
        <v>32</v>
      </c>
      <c r="F3009">
        <v>2.3952703536135043</v>
      </c>
      <c r="G3009">
        <v>2.0411178931614899</v>
      </c>
      <c r="H3009">
        <v>7418</v>
      </c>
      <c r="I3009">
        <v>2.1628803454910135</v>
      </c>
      <c r="J3009">
        <v>1.8712971784686911</v>
      </c>
      <c r="K3009">
        <v>4893</v>
      </c>
      <c r="L3009">
        <v>0.23239000141620636</v>
      </c>
      <c r="M3009">
        <v>9.7020368576049805</v>
      </c>
      <c r="N3009">
        <v>12311</v>
      </c>
      <c r="O3009">
        <v>3.573925793170929E-2</v>
      </c>
      <c r="P3009">
        <v>0.18658657371997833</v>
      </c>
      <c r="Q3009">
        <v>0.208281010389328</v>
      </c>
      <c r="R3009">
        <v>0.23239000141620636</v>
      </c>
      <c r="S3009">
        <v>0.2564961314201355</v>
      </c>
      <c r="T3009">
        <v>0.27819344401359558</v>
      </c>
      <c r="U3009" t="s">
        <v>102</v>
      </c>
      <c r="V3009" t="s">
        <v>84</v>
      </c>
      <c r="W3009">
        <v>101</v>
      </c>
    </row>
    <row r="3010" spans="1:23" x14ac:dyDescent="0.25">
      <c r="A3010" s="48" t="str">
        <f t="shared" ref="A3010:A3073" si="47">CONCATENATE(C3010,B3010,E3010,"_",D3010,U3010,V3010)</f>
        <v>42213Greater Fresno AreaN/A_17AllSingle</v>
      </c>
      <c r="B3010" t="s">
        <v>37</v>
      </c>
      <c r="C3010" s="35">
        <v>42213</v>
      </c>
      <c r="D3010">
        <v>17</v>
      </c>
      <c r="E3010" t="s">
        <v>32</v>
      </c>
      <c r="F3010">
        <v>2.7399316795034503</v>
      </c>
      <c r="G3010">
        <v>1.9363529780869424</v>
      </c>
      <c r="H3010">
        <v>7418</v>
      </c>
      <c r="I3010">
        <v>2.158980797945194</v>
      </c>
      <c r="J3010">
        <v>1.6405409956058237</v>
      </c>
      <c r="K3010">
        <v>4893</v>
      </c>
      <c r="L3010">
        <v>0.58095085620880127</v>
      </c>
      <c r="M3010">
        <v>21.203115463256836</v>
      </c>
      <c r="N3010">
        <v>12311</v>
      </c>
      <c r="O3010">
        <v>3.2488469034433365E-2</v>
      </c>
      <c r="P3010">
        <v>0.53931361436843872</v>
      </c>
      <c r="Q3010">
        <v>0.55903476476669312</v>
      </c>
      <c r="R3010">
        <v>0.58095085620880127</v>
      </c>
      <c r="S3010">
        <v>0.60286432504653931</v>
      </c>
      <c r="T3010">
        <v>0.62258809804916382</v>
      </c>
      <c r="U3010" t="s">
        <v>18</v>
      </c>
      <c r="V3010" t="s">
        <v>84</v>
      </c>
      <c r="W3010">
        <v>102</v>
      </c>
    </row>
    <row r="3011" spans="1:23" x14ac:dyDescent="0.25">
      <c r="A3011" s="48" t="str">
        <f t="shared" si="47"/>
        <v>42213Greater Fresno AreaN/A_17SmartAC-onlySingle</v>
      </c>
      <c r="B3011" t="s">
        <v>37</v>
      </c>
      <c r="C3011" s="35">
        <v>42213</v>
      </c>
      <c r="D3011">
        <v>17</v>
      </c>
      <c r="E3011" t="s">
        <v>32</v>
      </c>
      <c r="F3011">
        <v>2.7399316795034503</v>
      </c>
      <c r="G3011">
        <v>1.9363529780869424</v>
      </c>
      <c r="H3011">
        <v>7418</v>
      </c>
      <c r="I3011">
        <v>2.158980797945194</v>
      </c>
      <c r="J3011">
        <v>1.6405409956058237</v>
      </c>
      <c r="K3011">
        <v>4893</v>
      </c>
      <c r="L3011">
        <v>0.58095085620880127</v>
      </c>
      <c r="M3011">
        <v>21.203115463256836</v>
      </c>
      <c r="N3011">
        <v>12311</v>
      </c>
      <c r="O3011">
        <v>3.2488469034433365E-2</v>
      </c>
      <c r="P3011">
        <v>0.53931361436843872</v>
      </c>
      <c r="Q3011">
        <v>0.55903476476669312</v>
      </c>
      <c r="R3011">
        <v>0.58095085620880127</v>
      </c>
      <c r="S3011">
        <v>0.60286432504653931</v>
      </c>
      <c r="T3011">
        <v>0.62258809804916382</v>
      </c>
      <c r="U3011" t="s">
        <v>102</v>
      </c>
      <c r="V3011" t="s">
        <v>84</v>
      </c>
      <c r="W3011">
        <v>102</v>
      </c>
    </row>
    <row r="3012" spans="1:23" x14ac:dyDescent="0.25">
      <c r="A3012" s="48" t="str">
        <f t="shared" si="47"/>
        <v>42213Greater Fresno AreaN/A_18AllSingle</v>
      </c>
      <c r="B3012" t="s">
        <v>37</v>
      </c>
      <c r="C3012" s="35">
        <v>42213</v>
      </c>
      <c r="D3012">
        <v>18</v>
      </c>
      <c r="E3012" t="s">
        <v>32</v>
      </c>
      <c r="F3012">
        <v>3.0262498171656902</v>
      </c>
      <c r="G3012">
        <v>1.8698485751056535</v>
      </c>
      <c r="H3012">
        <v>7418</v>
      </c>
      <c r="I3012">
        <v>2.4149209498211781</v>
      </c>
      <c r="J3012">
        <v>1.5450774468764314</v>
      </c>
      <c r="K3012">
        <v>4893</v>
      </c>
      <c r="L3012">
        <v>0.6113288402557373</v>
      </c>
      <c r="M3012">
        <v>20.200872421264648</v>
      </c>
      <c r="N3012">
        <v>12311</v>
      </c>
      <c r="O3012">
        <v>3.0971355736255646E-2</v>
      </c>
      <c r="P3012">
        <v>0.57163596153259277</v>
      </c>
      <c r="Q3012">
        <v>0.59043616056442261</v>
      </c>
      <c r="R3012">
        <v>0.6113288402557373</v>
      </c>
      <c r="S3012">
        <v>0.63221901655197144</v>
      </c>
      <c r="T3012">
        <v>0.65102171897888184</v>
      </c>
      <c r="U3012" t="s">
        <v>18</v>
      </c>
      <c r="V3012" t="s">
        <v>84</v>
      </c>
      <c r="W3012">
        <v>101</v>
      </c>
    </row>
    <row r="3013" spans="1:23" x14ac:dyDescent="0.25">
      <c r="A3013" s="48" t="str">
        <f t="shared" si="47"/>
        <v>42213Greater Fresno AreaN/A_18SmartAC-onlySingle</v>
      </c>
      <c r="B3013" t="s">
        <v>37</v>
      </c>
      <c r="C3013" s="35">
        <v>42213</v>
      </c>
      <c r="D3013">
        <v>18</v>
      </c>
      <c r="E3013" t="s">
        <v>32</v>
      </c>
      <c r="F3013">
        <v>3.0262498171656902</v>
      </c>
      <c r="G3013">
        <v>1.8698485751056535</v>
      </c>
      <c r="H3013">
        <v>7418</v>
      </c>
      <c r="I3013">
        <v>2.4149209498211781</v>
      </c>
      <c r="J3013">
        <v>1.5450774468764314</v>
      </c>
      <c r="K3013">
        <v>4893</v>
      </c>
      <c r="L3013">
        <v>0.6113288402557373</v>
      </c>
      <c r="M3013">
        <v>20.200872421264648</v>
      </c>
      <c r="N3013">
        <v>12311</v>
      </c>
      <c r="O3013">
        <v>3.0971355736255646E-2</v>
      </c>
      <c r="P3013">
        <v>0.57163596153259277</v>
      </c>
      <c r="Q3013">
        <v>0.59043616056442261</v>
      </c>
      <c r="R3013">
        <v>0.6113288402557373</v>
      </c>
      <c r="S3013">
        <v>0.63221901655197144</v>
      </c>
      <c r="T3013">
        <v>0.65102171897888184</v>
      </c>
      <c r="U3013" t="s">
        <v>102</v>
      </c>
      <c r="V3013" t="s">
        <v>84</v>
      </c>
      <c r="W3013">
        <v>101</v>
      </c>
    </row>
    <row r="3014" spans="1:23" x14ac:dyDescent="0.25">
      <c r="A3014" s="48" t="str">
        <f t="shared" si="47"/>
        <v>42213Greater Fresno AreaN/A_19AllSingle</v>
      </c>
      <c r="B3014" t="s">
        <v>37</v>
      </c>
      <c r="C3014" s="35">
        <v>42213</v>
      </c>
      <c r="D3014">
        <v>19</v>
      </c>
      <c r="E3014" t="s">
        <v>32</v>
      </c>
      <c r="F3014">
        <v>3.1108156705163328</v>
      </c>
      <c r="G3014">
        <v>1.7968715332352343</v>
      </c>
      <c r="H3014">
        <v>7418</v>
      </c>
      <c r="I3014">
        <v>2.5299624183703799</v>
      </c>
      <c r="J3014">
        <v>1.4741523691718124</v>
      </c>
      <c r="K3014">
        <v>4893</v>
      </c>
      <c r="L3014">
        <v>0.58085322380065918</v>
      </c>
      <c r="M3014">
        <v>18.672056198120117</v>
      </c>
      <c r="N3014">
        <v>12311</v>
      </c>
      <c r="O3014">
        <v>2.9654474928975105E-2</v>
      </c>
      <c r="P3014">
        <v>0.54284805059432983</v>
      </c>
      <c r="Q3014">
        <v>0.5608488917350769</v>
      </c>
      <c r="R3014">
        <v>0.58085322380065918</v>
      </c>
      <c r="S3014">
        <v>0.60085517168045044</v>
      </c>
      <c r="T3014">
        <v>0.61885839700698853</v>
      </c>
      <c r="U3014" t="s">
        <v>18</v>
      </c>
      <c r="V3014" t="s">
        <v>84</v>
      </c>
      <c r="W3014">
        <v>100</v>
      </c>
    </row>
    <row r="3015" spans="1:23" x14ac:dyDescent="0.25">
      <c r="A3015" s="48" t="str">
        <f t="shared" si="47"/>
        <v>42213Greater Fresno AreaN/A_19SmartAC-onlySingle</v>
      </c>
      <c r="B3015" t="s">
        <v>37</v>
      </c>
      <c r="C3015" s="35">
        <v>42213</v>
      </c>
      <c r="D3015">
        <v>19</v>
      </c>
      <c r="E3015" t="s">
        <v>32</v>
      </c>
      <c r="F3015">
        <v>3.1108156705163328</v>
      </c>
      <c r="G3015">
        <v>1.7968715332352343</v>
      </c>
      <c r="H3015">
        <v>7418</v>
      </c>
      <c r="I3015">
        <v>2.5299624183703799</v>
      </c>
      <c r="J3015">
        <v>1.4741523691718124</v>
      </c>
      <c r="K3015">
        <v>4893</v>
      </c>
      <c r="L3015">
        <v>0.58085322380065918</v>
      </c>
      <c r="M3015">
        <v>18.672056198120117</v>
      </c>
      <c r="N3015">
        <v>12311</v>
      </c>
      <c r="O3015">
        <v>2.9654474928975105E-2</v>
      </c>
      <c r="P3015">
        <v>0.54284805059432983</v>
      </c>
      <c r="Q3015">
        <v>0.5608488917350769</v>
      </c>
      <c r="R3015">
        <v>0.58085322380065918</v>
      </c>
      <c r="S3015">
        <v>0.60085517168045044</v>
      </c>
      <c r="T3015">
        <v>0.61885839700698853</v>
      </c>
      <c r="U3015" t="s">
        <v>102</v>
      </c>
      <c r="V3015" t="s">
        <v>84</v>
      </c>
      <c r="W3015">
        <v>100</v>
      </c>
    </row>
    <row r="3016" spans="1:23" x14ac:dyDescent="0.25">
      <c r="A3016" s="48" t="str">
        <f t="shared" si="47"/>
        <v>42213Greater Fresno AreaN/A_20AllSingle</v>
      </c>
      <c r="B3016" t="s">
        <v>37</v>
      </c>
      <c r="C3016" s="35">
        <v>42213</v>
      </c>
      <c r="D3016">
        <v>20</v>
      </c>
      <c r="E3016" t="s">
        <v>32</v>
      </c>
      <c r="F3016">
        <v>2.9476260811669457</v>
      </c>
      <c r="G3016">
        <v>1.7216941956351453</v>
      </c>
      <c r="H3016">
        <v>7418</v>
      </c>
      <c r="I3016">
        <v>3.2881838615012078</v>
      </c>
      <c r="J3016">
        <v>1.7948209085304967</v>
      </c>
      <c r="K3016">
        <v>4893</v>
      </c>
      <c r="L3016">
        <v>-0.34055778384208679</v>
      </c>
      <c r="M3016">
        <v>-11.553628921508789</v>
      </c>
      <c r="N3016">
        <v>12311</v>
      </c>
      <c r="O3016">
        <v>3.2526377588510513E-2</v>
      </c>
      <c r="P3016">
        <v>-0.38224360346794128</v>
      </c>
      <c r="Q3016">
        <v>-0.3624994158744812</v>
      </c>
      <c r="R3016">
        <v>-0.34055778384208679</v>
      </c>
      <c r="S3016">
        <v>-0.31861874461174011</v>
      </c>
      <c r="T3016">
        <v>-0.2988719642162323</v>
      </c>
      <c r="U3016" t="s">
        <v>18</v>
      </c>
      <c r="V3016" t="s">
        <v>84</v>
      </c>
      <c r="W3016">
        <v>95</v>
      </c>
    </row>
    <row r="3017" spans="1:23" x14ac:dyDescent="0.25">
      <c r="A3017" s="48" t="str">
        <f t="shared" si="47"/>
        <v>42213Greater Fresno AreaN/A_20SmartAC-onlySingle</v>
      </c>
      <c r="B3017" t="s">
        <v>37</v>
      </c>
      <c r="C3017" s="35">
        <v>42213</v>
      </c>
      <c r="D3017">
        <v>20</v>
      </c>
      <c r="E3017" t="s">
        <v>32</v>
      </c>
      <c r="F3017">
        <v>2.9476260811669457</v>
      </c>
      <c r="G3017">
        <v>1.7216941956351453</v>
      </c>
      <c r="H3017">
        <v>7418</v>
      </c>
      <c r="I3017">
        <v>3.2881838615012078</v>
      </c>
      <c r="J3017">
        <v>1.7948209085304967</v>
      </c>
      <c r="K3017">
        <v>4893</v>
      </c>
      <c r="L3017">
        <v>-0.34055778384208679</v>
      </c>
      <c r="M3017">
        <v>-11.553628921508789</v>
      </c>
      <c r="N3017">
        <v>12311</v>
      </c>
      <c r="O3017">
        <v>3.2526377588510513E-2</v>
      </c>
      <c r="P3017">
        <v>-0.38224360346794128</v>
      </c>
      <c r="Q3017">
        <v>-0.3624994158744812</v>
      </c>
      <c r="R3017">
        <v>-0.34055778384208679</v>
      </c>
      <c r="S3017">
        <v>-0.31861874461174011</v>
      </c>
      <c r="T3017">
        <v>-0.2988719642162323</v>
      </c>
      <c r="U3017" t="s">
        <v>102</v>
      </c>
      <c r="V3017" t="s">
        <v>84</v>
      </c>
      <c r="W3017">
        <v>95</v>
      </c>
    </row>
    <row r="3018" spans="1:23" x14ac:dyDescent="0.25">
      <c r="A3018" s="48" t="str">
        <f t="shared" si="47"/>
        <v>42213Greater Fresno AreaN/A_21AllSingle</v>
      </c>
      <c r="B3018" t="s">
        <v>37</v>
      </c>
      <c r="C3018" s="35">
        <v>42213</v>
      </c>
      <c r="D3018">
        <v>21</v>
      </c>
      <c r="E3018" t="s">
        <v>32</v>
      </c>
      <c r="F3018">
        <v>2.6970555369863596</v>
      </c>
      <c r="G3018">
        <v>1.6357769229551531</v>
      </c>
      <c r="H3018">
        <v>7418</v>
      </c>
      <c r="I3018">
        <v>3.1127811266497063</v>
      </c>
      <c r="J3018">
        <v>1.8009977960443322</v>
      </c>
      <c r="K3018">
        <v>4893</v>
      </c>
      <c r="L3018">
        <v>-0.41572558879852295</v>
      </c>
      <c r="M3018">
        <v>-15.414053916931152</v>
      </c>
      <c r="N3018">
        <v>12311</v>
      </c>
      <c r="O3018">
        <v>3.199402242898941E-2</v>
      </c>
      <c r="P3018">
        <v>-0.45672911405563354</v>
      </c>
      <c r="Q3018">
        <v>-0.43730810284614563</v>
      </c>
      <c r="R3018">
        <v>-0.41572558879852295</v>
      </c>
      <c r="S3018">
        <v>-0.39414560794830322</v>
      </c>
      <c r="T3018">
        <v>-0.37472206354141235</v>
      </c>
      <c r="U3018" t="s">
        <v>18</v>
      </c>
      <c r="V3018" t="s">
        <v>84</v>
      </c>
      <c r="W3018">
        <v>92</v>
      </c>
    </row>
    <row r="3019" spans="1:23" x14ac:dyDescent="0.25">
      <c r="A3019" s="48" t="str">
        <f t="shared" si="47"/>
        <v>42213Greater Fresno AreaN/A_21SmartAC-onlySingle</v>
      </c>
      <c r="B3019" t="s">
        <v>37</v>
      </c>
      <c r="C3019" s="35">
        <v>42213</v>
      </c>
      <c r="D3019">
        <v>21</v>
      </c>
      <c r="E3019" t="s">
        <v>32</v>
      </c>
      <c r="F3019">
        <v>2.6970555369863596</v>
      </c>
      <c r="G3019">
        <v>1.6357769229551531</v>
      </c>
      <c r="H3019">
        <v>7418</v>
      </c>
      <c r="I3019">
        <v>3.1127811266497063</v>
      </c>
      <c r="J3019">
        <v>1.8009977960443322</v>
      </c>
      <c r="K3019">
        <v>4893</v>
      </c>
      <c r="L3019">
        <v>-0.41572558879852295</v>
      </c>
      <c r="M3019">
        <v>-15.414053916931152</v>
      </c>
      <c r="N3019">
        <v>12311</v>
      </c>
      <c r="O3019">
        <v>3.199402242898941E-2</v>
      </c>
      <c r="P3019">
        <v>-0.45672911405563354</v>
      </c>
      <c r="Q3019">
        <v>-0.43730810284614563</v>
      </c>
      <c r="R3019">
        <v>-0.41572558879852295</v>
      </c>
      <c r="S3019">
        <v>-0.39414560794830322</v>
      </c>
      <c r="T3019">
        <v>-0.37472206354141235</v>
      </c>
      <c r="U3019" t="s">
        <v>102</v>
      </c>
      <c r="V3019" t="s">
        <v>84</v>
      </c>
      <c r="W3019">
        <v>92</v>
      </c>
    </row>
    <row r="3020" spans="1:23" x14ac:dyDescent="0.25">
      <c r="A3020" s="48" t="str">
        <f t="shared" si="47"/>
        <v>42213Greater Fresno AreaN/A_22AllSingle</v>
      </c>
      <c r="B3020" t="s">
        <v>37</v>
      </c>
      <c r="C3020" s="35">
        <v>42213</v>
      </c>
      <c r="D3020">
        <v>22</v>
      </c>
      <c r="E3020" t="s">
        <v>32</v>
      </c>
      <c r="F3020">
        <v>2.4644494510865513</v>
      </c>
      <c r="G3020">
        <v>1.5748907583644984</v>
      </c>
      <c r="H3020">
        <v>7418</v>
      </c>
      <c r="I3020">
        <v>2.684981476064896</v>
      </c>
      <c r="J3020">
        <v>1.7230562557674549</v>
      </c>
      <c r="K3020">
        <v>4893</v>
      </c>
      <c r="L3020">
        <v>-0.22053202986717224</v>
      </c>
      <c r="M3020">
        <v>-8.9485311508178711</v>
      </c>
      <c r="N3020">
        <v>12311</v>
      </c>
      <c r="O3020">
        <v>3.0677828937768936E-2</v>
      </c>
      <c r="P3020">
        <v>-0.25984874367713928</v>
      </c>
      <c r="Q3020">
        <v>-0.2412266731262207</v>
      </c>
      <c r="R3020">
        <v>-0.22053202986717224</v>
      </c>
      <c r="S3020">
        <v>-0.19983983039855957</v>
      </c>
      <c r="T3020">
        <v>-0.18121533095836639</v>
      </c>
      <c r="U3020" t="s">
        <v>18</v>
      </c>
      <c r="V3020" t="s">
        <v>84</v>
      </c>
      <c r="W3020">
        <v>90</v>
      </c>
    </row>
    <row r="3021" spans="1:23" x14ac:dyDescent="0.25">
      <c r="A3021" s="48" t="str">
        <f t="shared" si="47"/>
        <v>42213Greater Fresno AreaN/A_22SmartAC-onlySingle</v>
      </c>
      <c r="B3021" t="s">
        <v>37</v>
      </c>
      <c r="C3021" s="35">
        <v>42213</v>
      </c>
      <c r="D3021">
        <v>22</v>
      </c>
      <c r="E3021" t="s">
        <v>32</v>
      </c>
      <c r="F3021">
        <v>2.4644494510865513</v>
      </c>
      <c r="G3021">
        <v>1.5748907583644984</v>
      </c>
      <c r="H3021">
        <v>7418</v>
      </c>
      <c r="I3021">
        <v>2.684981476064896</v>
      </c>
      <c r="J3021">
        <v>1.7230562557674549</v>
      </c>
      <c r="K3021">
        <v>4893</v>
      </c>
      <c r="L3021">
        <v>-0.22053202986717224</v>
      </c>
      <c r="M3021">
        <v>-8.9485311508178711</v>
      </c>
      <c r="N3021">
        <v>12311</v>
      </c>
      <c r="O3021">
        <v>3.0677828937768936E-2</v>
      </c>
      <c r="P3021">
        <v>-0.25984874367713928</v>
      </c>
      <c r="Q3021">
        <v>-0.2412266731262207</v>
      </c>
      <c r="R3021">
        <v>-0.22053202986717224</v>
      </c>
      <c r="S3021">
        <v>-0.19983983039855957</v>
      </c>
      <c r="T3021">
        <v>-0.18121533095836639</v>
      </c>
      <c r="U3021" t="s">
        <v>102</v>
      </c>
      <c r="V3021" t="s">
        <v>84</v>
      </c>
      <c r="W3021">
        <v>90</v>
      </c>
    </row>
    <row r="3022" spans="1:23" x14ac:dyDescent="0.25">
      <c r="A3022" s="48" t="str">
        <f t="shared" si="47"/>
        <v>42213Greater Fresno AreaN/A_23AllSingle</v>
      </c>
      <c r="B3022" t="s">
        <v>37</v>
      </c>
      <c r="C3022" s="35">
        <v>42213</v>
      </c>
      <c r="D3022">
        <v>23</v>
      </c>
      <c r="E3022" t="s">
        <v>32</v>
      </c>
      <c r="F3022">
        <v>2.0530910261481843</v>
      </c>
      <c r="G3022">
        <v>1.4476290720339053</v>
      </c>
      <c r="H3022">
        <v>7418</v>
      </c>
      <c r="I3022">
        <v>2.1417836553216953</v>
      </c>
      <c r="J3022">
        <v>1.5409161906925737</v>
      </c>
      <c r="K3022">
        <v>4893</v>
      </c>
      <c r="L3022">
        <v>-8.8692627847194672E-2</v>
      </c>
      <c r="M3022">
        <v>-4.3199558258056641</v>
      </c>
      <c r="N3022">
        <v>12311</v>
      </c>
      <c r="O3022">
        <v>2.7708759531378746E-2</v>
      </c>
      <c r="P3022">
        <v>-0.12420417368412018</v>
      </c>
      <c r="Q3022">
        <v>-0.10738440603017807</v>
      </c>
      <c r="R3022">
        <v>-8.8692627847194672E-2</v>
      </c>
      <c r="S3022">
        <v>-7.0003069937229156E-2</v>
      </c>
      <c r="T3022">
        <v>-5.3181082010269165E-2</v>
      </c>
      <c r="U3022" t="s">
        <v>18</v>
      </c>
      <c r="V3022" t="s">
        <v>84</v>
      </c>
      <c r="W3022">
        <v>89</v>
      </c>
    </row>
    <row r="3023" spans="1:23" x14ac:dyDescent="0.25">
      <c r="A3023" s="48" t="str">
        <f t="shared" si="47"/>
        <v>42213Greater Fresno AreaN/A_23SmartAC-onlySingle</v>
      </c>
      <c r="B3023" t="s">
        <v>37</v>
      </c>
      <c r="C3023" s="35">
        <v>42213</v>
      </c>
      <c r="D3023">
        <v>23</v>
      </c>
      <c r="E3023" t="s">
        <v>32</v>
      </c>
      <c r="F3023">
        <v>2.0530910261481843</v>
      </c>
      <c r="G3023">
        <v>1.4476290720339053</v>
      </c>
      <c r="H3023">
        <v>7418</v>
      </c>
      <c r="I3023">
        <v>2.1417836553216953</v>
      </c>
      <c r="J3023">
        <v>1.5409161906925737</v>
      </c>
      <c r="K3023">
        <v>4893</v>
      </c>
      <c r="L3023">
        <v>-8.8692627847194672E-2</v>
      </c>
      <c r="M3023">
        <v>-4.3199558258056641</v>
      </c>
      <c r="N3023">
        <v>12311</v>
      </c>
      <c r="O3023">
        <v>2.7708759531378746E-2</v>
      </c>
      <c r="P3023">
        <v>-0.12420417368412018</v>
      </c>
      <c r="Q3023">
        <v>-0.10738440603017807</v>
      </c>
      <c r="R3023">
        <v>-8.8692627847194672E-2</v>
      </c>
      <c r="S3023">
        <v>-7.0003069937229156E-2</v>
      </c>
      <c r="T3023">
        <v>-5.3181082010269165E-2</v>
      </c>
      <c r="U3023" t="s">
        <v>102</v>
      </c>
      <c r="V3023" t="s">
        <v>84</v>
      </c>
      <c r="W3023">
        <v>89</v>
      </c>
    </row>
    <row r="3024" spans="1:23" x14ac:dyDescent="0.25">
      <c r="A3024" s="48" t="str">
        <f t="shared" si="47"/>
        <v>42213Greater Fresno AreaN/A_24AllSingle</v>
      </c>
      <c r="B3024" t="s">
        <v>37</v>
      </c>
      <c r="C3024" s="35">
        <v>42213</v>
      </c>
      <c r="D3024">
        <v>24</v>
      </c>
      <c r="E3024" t="s">
        <v>32</v>
      </c>
      <c r="F3024">
        <v>1.6452573811538933</v>
      </c>
      <c r="G3024">
        <v>1.2709309337357644</v>
      </c>
      <c r="H3024">
        <v>7418</v>
      </c>
      <c r="I3024">
        <v>1.6781926605102817</v>
      </c>
      <c r="J3024">
        <v>1.3222717987861761</v>
      </c>
      <c r="K3024">
        <v>4893</v>
      </c>
      <c r="L3024">
        <v>-3.2935280352830887E-2</v>
      </c>
      <c r="M3024">
        <v>-2.0018315315246582</v>
      </c>
      <c r="N3024">
        <v>12311</v>
      </c>
      <c r="O3024">
        <v>2.3980759084224701E-2</v>
      </c>
      <c r="P3024">
        <v>-6.3669018447399139E-2</v>
      </c>
      <c r="Q3024">
        <v>-4.9112219363451004E-2</v>
      </c>
      <c r="R3024">
        <v>-3.2935280352830887E-2</v>
      </c>
      <c r="S3024">
        <v>-1.6760258004069328E-2</v>
      </c>
      <c r="T3024">
        <v>-2.2015394642949104E-3</v>
      </c>
      <c r="U3024" t="s">
        <v>18</v>
      </c>
      <c r="V3024" t="s">
        <v>84</v>
      </c>
      <c r="W3024">
        <v>85</v>
      </c>
    </row>
    <row r="3025" spans="1:23" x14ac:dyDescent="0.25">
      <c r="A3025" s="48" t="str">
        <f t="shared" si="47"/>
        <v>42213Greater Fresno AreaN/A_24SmartAC-onlySingle</v>
      </c>
      <c r="B3025" t="s">
        <v>37</v>
      </c>
      <c r="C3025" s="35">
        <v>42213</v>
      </c>
      <c r="D3025">
        <v>24</v>
      </c>
      <c r="E3025" t="s">
        <v>32</v>
      </c>
      <c r="F3025">
        <v>1.6452573811538933</v>
      </c>
      <c r="G3025">
        <v>1.2709309337357644</v>
      </c>
      <c r="H3025">
        <v>7418</v>
      </c>
      <c r="I3025">
        <v>1.6781926605102817</v>
      </c>
      <c r="J3025">
        <v>1.3222717987861761</v>
      </c>
      <c r="K3025">
        <v>4893</v>
      </c>
      <c r="L3025">
        <v>-3.2935280352830887E-2</v>
      </c>
      <c r="M3025">
        <v>-2.0018315315246582</v>
      </c>
      <c r="N3025">
        <v>12311</v>
      </c>
      <c r="O3025">
        <v>2.3980759084224701E-2</v>
      </c>
      <c r="P3025">
        <v>-6.3669018447399139E-2</v>
      </c>
      <c r="Q3025">
        <v>-4.9112219363451004E-2</v>
      </c>
      <c r="R3025">
        <v>-3.2935280352830887E-2</v>
      </c>
      <c r="S3025">
        <v>-1.6760258004069328E-2</v>
      </c>
      <c r="T3025">
        <v>-2.2015394642949104E-3</v>
      </c>
      <c r="U3025" t="s">
        <v>102</v>
      </c>
      <c r="V3025" t="s">
        <v>84</v>
      </c>
      <c r="W3025">
        <v>85</v>
      </c>
    </row>
    <row r="3026" spans="1:23" x14ac:dyDescent="0.25">
      <c r="A3026" s="48" t="str">
        <f t="shared" si="47"/>
        <v>42214Greater Fresno AreaN/A_1AllSingle</v>
      </c>
      <c r="B3026" t="s">
        <v>37</v>
      </c>
      <c r="C3026" s="35">
        <v>42214</v>
      </c>
      <c r="D3026">
        <v>1</v>
      </c>
      <c r="E3026" t="s">
        <v>32</v>
      </c>
      <c r="F3026">
        <v>1.3249777948861907</v>
      </c>
      <c r="G3026">
        <v>1.095867973494574</v>
      </c>
      <c r="H3026">
        <v>11090</v>
      </c>
      <c r="I3026">
        <v>1.2890026980258367</v>
      </c>
      <c r="J3026">
        <v>1.0808445766433261</v>
      </c>
      <c r="K3026">
        <v>1232</v>
      </c>
      <c r="L3026">
        <v>3.5975098609924316E-2</v>
      </c>
      <c r="M3026">
        <v>2.7151472568511963</v>
      </c>
      <c r="N3026">
        <v>12322</v>
      </c>
      <c r="O3026">
        <v>3.2504212111234665E-2</v>
      </c>
      <c r="P3026">
        <v>-5.6822998449206352E-3</v>
      </c>
      <c r="Q3026">
        <v>1.4048406854271889E-2</v>
      </c>
      <c r="R3026">
        <v>3.5975098609924316E-2</v>
      </c>
      <c r="S3026">
        <v>5.7899188250303268E-2</v>
      </c>
      <c r="T3026">
        <v>7.7632494270801544E-2</v>
      </c>
      <c r="U3026" t="s">
        <v>18</v>
      </c>
      <c r="V3026" t="s">
        <v>84</v>
      </c>
      <c r="W3026">
        <v>83</v>
      </c>
    </row>
    <row r="3027" spans="1:23" x14ac:dyDescent="0.25">
      <c r="A3027" s="48" t="str">
        <f t="shared" si="47"/>
        <v>42214Greater Fresno AreaN/A_1SmartAC-onlySingle</v>
      </c>
      <c r="B3027" t="s">
        <v>37</v>
      </c>
      <c r="C3027" s="35">
        <v>42214</v>
      </c>
      <c r="D3027">
        <v>1</v>
      </c>
      <c r="E3027" t="s">
        <v>32</v>
      </c>
      <c r="F3027">
        <v>1.3249777948861907</v>
      </c>
      <c r="G3027">
        <v>1.095867973494574</v>
      </c>
      <c r="H3027">
        <v>11090</v>
      </c>
      <c r="I3027">
        <v>1.2890026980258367</v>
      </c>
      <c r="J3027">
        <v>1.0808445766433261</v>
      </c>
      <c r="K3027">
        <v>1232</v>
      </c>
      <c r="L3027">
        <v>3.5975098609924316E-2</v>
      </c>
      <c r="M3027">
        <v>2.7151472568511963</v>
      </c>
      <c r="N3027">
        <v>12322</v>
      </c>
      <c r="O3027">
        <v>3.2504212111234665E-2</v>
      </c>
      <c r="P3027">
        <v>-5.6822998449206352E-3</v>
      </c>
      <c r="Q3027">
        <v>1.4048406854271889E-2</v>
      </c>
      <c r="R3027">
        <v>3.5975098609924316E-2</v>
      </c>
      <c r="S3027">
        <v>5.7899188250303268E-2</v>
      </c>
      <c r="T3027">
        <v>7.7632494270801544E-2</v>
      </c>
      <c r="U3027" t="s">
        <v>102</v>
      </c>
      <c r="V3027" t="s">
        <v>84</v>
      </c>
      <c r="W3027">
        <v>83</v>
      </c>
    </row>
    <row r="3028" spans="1:23" x14ac:dyDescent="0.25">
      <c r="A3028" s="48" t="str">
        <f t="shared" si="47"/>
        <v>42214Greater Fresno AreaN/A_2AllSingle</v>
      </c>
      <c r="B3028" t="s">
        <v>37</v>
      </c>
      <c r="C3028" s="35">
        <v>42214</v>
      </c>
      <c r="D3028">
        <v>2</v>
      </c>
      <c r="E3028" t="s">
        <v>32</v>
      </c>
      <c r="F3028">
        <v>1.1107591442389211</v>
      </c>
      <c r="G3028">
        <v>0.95220353335791885</v>
      </c>
      <c r="H3028">
        <v>11090</v>
      </c>
      <c r="I3028">
        <v>1.0989711363529997</v>
      </c>
      <c r="J3028">
        <v>0.9461878952155145</v>
      </c>
      <c r="K3028">
        <v>1232</v>
      </c>
      <c r="L3028">
        <v>1.178800780326128E-2</v>
      </c>
      <c r="M3028">
        <v>1.0612568855285645</v>
      </c>
      <c r="N3028">
        <v>12322</v>
      </c>
      <c r="O3028">
        <v>2.8433062136173248E-2</v>
      </c>
      <c r="P3028">
        <v>-2.4651804938912392E-2</v>
      </c>
      <c r="Q3028">
        <v>-7.392367348074913E-3</v>
      </c>
      <c r="R3028">
        <v>1.178800780326128E-2</v>
      </c>
      <c r="S3028">
        <v>3.0966108664870262E-2</v>
      </c>
      <c r="T3028">
        <v>4.8227820545434952E-2</v>
      </c>
      <c r="U3028" t="s">
        <v>18</v>
      </c>
      <c r="V3028" t="s">
        <v>84</v>
      </c>
      <c r="W3028">
        <v>81</v>
      </c>
    </row>
    <row r="3029" spans="1:23" x14ac:dyDescent="0.25">
      <c r="A3029" s="48" t="str">
        <f t="shared" si="47"/>
        <v>42214Greater Fresno AreaN/A_2SmartAC-onlySingle</v>
      </c>
      <c r="B3029" t="s">
        <v>37</v>
      </c>
      <c r="C3029" s="35">
        <v>42214</v>
      </c>
      <c r="D3029">
        <v>2</v>
      </c>
      <c r="E3029" t="s">
        <v>32</v>
      </c>
      <c r="F3029">
        <v>1.1107591442389211</v>
      </c>
      <c r="G3029">
        <v>0.95220353335791885</v>
      </c>
      <c r="H3029">
        <v>11090</v>
      </c>
      <c r="I3029">
        <v>1.0989711363529997</v>
      </c>
      <c r="J3029">
        <v>0.9461878952155145</v>
      </c>
      <c r="K3029">
        <v>1232</v>
      </c>
      <c r="L3029">
        <v>1.178800780326128E-2</v>
      </c>
      <c r="M3029">
        <v>1.0612568855285645</v>
      </c>
      <c r="N3029">
        <v>12322</v>
      </c>
      <c r="O3029">
        <v>2.8433062136173248E-2</v>
      </c>
      <c r="P3029">
        <v>-2.4651804938912392E-2</v>
      </c>
      <c r="Q3029">
        <v>-7.392367348074913E-3</v>
      </c>
      <c r="R3029">
        <v>1.178800780326128E-2</v>
      </c>
      <c r="S3029">
        <v>3.0966108664870262E-2</v>
      </c>
      <c r="T3029">
        <v>4.8227820545434952E-2</v>
      </c>
      <c r="U3029" t="s">
        <v>102</v>
      </c>
      <c r="V3029" t="s">
        <v>84</v>
      </c>
      <c r="W3029">
        <v>81</v>
      </c>
    </row>
    <row r="3030" spans="1:23" x14ac:dyDescent="0.25">
      <c r="A3030" s="48" t="str">
        <f t="shared" si="47"/>
        <v>42214Greater Fresno AreaN/A_3AllSingle</v>
      </c>
      <c r="B3030" t="s">
        <v>37</v>
      </c>
      <c r="C3030" s="35">
        <v>42214</v>
      </c>
      <c r="D3030">
        <v>3</v>
      </c>
      <c r="E3030" t="s">
        <v>32</v>
      </c>
      <c r="F3030">
        <v>0.95552904146437456</v>
      </c>
      <c r="G3030">
        <v>0.85653633494605541</v>
      </c>
      <c r="H3030">
        <v>11090</v>
      </c>
      <c r="I3030">
        <v>0.9581644320369852</v>
      </c>
      <c r="J3030">
        <v>0.87436929686792997</v>
      </c>
      <c r="K3030">
        <v>1232</v>
      </c>
      <c r="L3030">
        <v>-2.6353904977440834E-3</v>
      </c>
      <c r="M3030">
        <v>-0.27580434083938599</v>
      </c>
      <c r="N3030">
        <v>12322</v>
      </c>
      <c r="O3030">
        <v>2.6205111294984818E-2</v>
      </c>
      <c r="P3030">
        <v>-3.621986135840416E-2</v>
      </c>
      <c r="Q3030">
        <v>-2.0312834531068802E-2</v>
      </c>
      <c r="R3030">
        <v>-2.6353904977440834E-3</v>
      </c>
      <c r="S3030">
        <v>1.5039957128465176E-2</v>
      </c>
      <c r="T3030">
        <v>3.0949080362915993E-2</v>
      </c>
      <c r="U3030" t="s">
        <v>18</v>
      </c>
      <c r="V3030" t="s">
        <v>84</v>
      </c>
      <c r="W3030">
        <v>80</v>
      </c>
    </row>
    <row r="3031" spans="1:23" x14ac:dyDescent="0.25">
      <c r="A3031" s="48" t="str">
        <f t="shared" si="47"/>
        <v>42214Greater Fresno AreaN/A_3SmartAC-onlySingle</v>
      </c>
      <c r="B3031" t="s">
        <v>37</v>
      </c>
      <c r="C3031" s="35">
        <v>42214</v>
      </c>
      <c r="D3031">
        <v>3</v>
      </c>
      <c r="E3031" t="s">
        <v>32</v>
      </c>
      <c r="F3031">
        <v>0.95552904146437456</v>
      </c>
      <c r="G3031">
        <v>0.85653633494605541</v>
      </c>
      <c r="H3031">
        <v>11090</v>
      </c>
      <c r="I3031">
        <v>0.9581644320369852</v>
      </c>
      <c r="J3031">
        <v>0.87436929686792997</v>
      </c>
      <c r="K3031">
        <v>1232</v>
      </c>
      <c r="L3031">
        <v>-2.6353904977440834E-3</v>
      </c>
      <c r="M3031">
        <v>-0.27580434083938599</v>
      </c>
      <c r="N3031">
        <v>12322</v>
      </c>
      <c r="O3031">
        <v>2.6205111294984818E-2</v>
      </c>
      <c r="P3031">
        <v>-3.621986135840416E-2</v>
      </c>
      <c r="Q3031">
        <v>-2.0312834531068802E-2</v>
      </c>
      <c r="R3031">
        <v>-2.6353904977440834E-3</v>
      </c>
      <c r="S3031">
        <v>1.5039957128465176E-2</v>
      </c>
      <c r="T3031">
        <v>3.0949080362915993E-2</v>
      </c>
      <c r="U3031" t="s">
        <v>102</v>
      </c>
      <c r="V3031" t="s">
        <v>84</v>
      </c>
      <c r="W3031">
        <v>80</v>
      </c>
    </row>
    <row r="3032" spans="1:23" x14ac:dyDescent="0.25">
      <c r="A3032" s="48" t="str">
        <f t="shared" si="47"/>
        <v>42214Greater Fresno AreaN/A_4AllSingle</v>
      </c>
      <c r="B3032" t="s">
        <v>37</v>
      </c>
      <c r="C3032" s="35">
        <v>42214</v>
      </c>
      <c r="D3032">
        <v>4</v>
      </c>
      <c r="E3032" t="s">
        <v>32</v>
      </c>
      <c r="F3032">
        <v>0.86525733058269194</v>
      </c>
      <c r="G3032">
        <v>0.77946207216461849</v>
      </c>
      <c r="H3032">
        <v>11090</v>
      </c>
      <c r="I3032">
        <v>0.84839599340624794</v>
      </c>
      <c r="J3032">
        <v>0.77378151766164427</v>
      </c>
      <c r="K3032">
        <v>1232</v>
      </c>
      <c r="L3032">
        <v>1.6861336305737495E-2</v>
      </c>
      <c r="M3032">
        <v>1.9487078189849854</v>
      </c>
      <c r="N3032">
        <v>12322</v>
      </c>
      <c r="O3032">
        <v>2.3254528641700745E-2</v>
      </c>
      <c r="P3032">
        <v>-1.2941667810082436E-2</v>
      </c>
      <c r="Q3032">
        <v>1.1742963688448071E-3</v>
      </c>
      <c r="R3032">
        <v>1.6861336305737495E-2</v>
      </c>
      <c r="S3032">
        <v>3.2546516507863998E-2</v>
      </c>
      <c r="T3032">
        <v>4.6664338558912277E-2</v>
      </c>
      <c r="U3032" t="s">
        <v>18</v>
      </c>
      <c r="V3032" t="s">
        <v>84</v>
      </c>
      <c r="W3032">
        <v>77</v>
      </c>
    </row>
    <row r="3033" spans="1:23" x14ac:dyDescent="0.25">
      <c r="A3033" s="48" t="str">
        <f t="shared" si="47"/>
        <v>42214Greater Fresno AreaN/A_4SmartAC-onlySingle</v>
      </c>
      <c r="B3033" t="s">
        <v>37</v>
      </c>
      <c r="C3033" s="35">
        <v>42214</v>
      </c>
      <c r="D3033">
        <v>4</v>
      </c>
      <c r="E3033" t="s">
        <v>32</v>
      </c>
      <c r="F3033">
        <v>0.86525733058269194</v>
      </c>
      <c r="G3033">
        <v>0.77946207216461849</v>
      </c>
      <c r="H3033">
        <v>11090</v>
      </c>
      <c r="I3033">
        <v>0.84839599340624794</v>
      </c>
      <c r="J3033">
        <v>0.77378151766164427</v>
      </c>
      <c r="K3033">
        <v>1232</v>
      </c>
      <c r="L3033">
        <v>1.6861336305737495E-2</v>
      </c>
      <c r="M3033">
        <v>1.9487078189849854</v>
      </c>
      <c r="N3033">
        <v>12322</v>
      </c>
      <c r="O3033">
        <v>2.3254528641700745E-2</v>
      </c>
      <c r="P3033">
        <v>-1.2941667810082436E-2</v>
      </c>
      <c r="Q3033">
        <v>1.1742963688448071E-3</v>
      </c>
      <c r="R3033">
        <v>1.6861336305737495E-2</v>
      </c>
      <c r="S3033">
        <v>3.2546516507863998E-2</v>
      </c>
      <c r="T3033">
        <v>4.6664338558912277E-2</v>
      </c>
      <c r="U3033" t="s">
        <v>102</v>
      </c>
      <c r="V3033" t="s">
        <v>84</v>
      </c>
      <c r="W3033">
        <v>77</v>
      </c>
    </row>
    <row r="3034" spans="1:23" x14ac:dyDescent="0.25">
      <c r="A3034" s="48" t="str">
        <f t="shared" si="47"/>
        <v>42214Greater Fresno AreaN/A_5AllSingle</v>
      </c>
      <c r="B3034" t="s">
        <v>37</v>
      </c>
      <c r="C3034" s="35">
        <v>42214</v>
      </c>
      <c r="D3034">
        <v>5</v>
      </c>
      <c r="E3034" t="s">
        <v>32</v>
      </c>
      <c r="F3034">
        <v>0.81605906251624749</v>
      </c>
      <c r="G3034">
        <v>0.74019443536513152</v>
      </c>
      <c r="H3034">
        <v>11090</v>
      </c>
      <c r="I3034">
        <v>0.80087072774044199</v>
      </c>
      <c r="J3034">
        <v>0.71809972877807715</v>
      </c>
      <c r="K3034">
        <v>1232</v>
      </c>
      <c r="L3034">
        <v>1.5188334509730339E-2</v>
      </c>
      <c r="M3034">
        <v>1.8611807823181152</v>
      </c>
      <c r="N3034">
        <v>12322</v>
      </c>
      <c r="O3034">
        <v>2.1632494404911995E-2</v>
      </c>
      <c r="P3034">
        <v>-1.253587007522583E-2</v>
      </c>
      <c r="Q3034">
        <v>5.9548643184825778E-4</v>
      </c>
      <c r="R3034">
        <v>1.5188334509730339E-2</v>
      </c>
      <c r="S3034">
        <v>2.9779452830553055E-2</v>
      </c>
      <c r="T3034">
        <v>4.2912539094686508E-2</v>
      </c>
      <c r="U3034" t="s">
        <v>18</v>
      </c>
      <c r="V3034" t="s">
        <v>84</v>
      </c>
      <c r="W3034">
        <v>75</v>
      </c>
    </row>
    <row r="3035" spans="1:23" x14ac:dyDescent="0.25">
      <c r="A3035" s="48" t="str">
        <f t="shared" si="47"/>
        <v>42214Greater Fresno AreaN/A_5SmartAC-onlySingle</v>
      </c>
      <c r="B3035" t="s">
        <v>37</v>
      </c>
      <c r="C3035" s="35">
        <v>42214</v>
      </c>
      <c r="D3035">
        <v>5</v>
      </c>
      <c r="E3035" t="s">
        <v>32</v>
      </c>
      <c r="F3035">
        <v>0.81605906251624749</v>
      </c>
      <c r="G3035">
        <v>0.74019443536513152</v>
      </c>
      <c r="H3035">
        <v>11090</v>
      </c>
      <c r="I3035">
        <v>0.80087072774044199</v>
      </c>
      <c r="J3035">
        <v>0.71809972877807715</v>
      </c>
      <c r="K3035">
        <v>1232</v>
      </c>
      <c r="L3035">
        <v>1.5188334509730339E-2</v>
      </c>
      <c r="M3035">
        <v>1.8611807823181152</v>
      </c>
      <c r="N3035">
        <v>12322</v>
      </c>
      <c r="O3035">
        <v>2.1632494404911995E-2</v>
      </c>
      <c r="P3035">
        <v>-1.253587007522583E-2</v>
      </c>
      <c r="Q3035">
        <v>5.9548643184825778E-4</v>
      </c>
      <c r="R3035">
        <v>1.5188334509730339E-2</v>
      </c>
      <c r="S3035">
        <v>2.9779452830553055E-2</v>
      </c>
      <c r="T3035">
        <v>4.2912539094686508E-2</v>
      </c>
      <c r="U3035" t="s">
        <v>102</v>
      </c>
      <c r="V3035" t="s">
        <v>84</v>
      </c>
      <c r="W3035">
        <v>75</v>
      </c>
    </row>
    <row r="3036" spans="1:23" x14ac:dyDescent="0.25">
      <c r="A3036" s="48" t="str">
        <f t="shared" si="47"/>
        <v>42214Greater Fresno AreaN/A_6AllSingle</v>
      </c>
      <c r="B3036" t="s">
        <v>37</v>
      </c>
      <c r="C3036" s="35">
        <v>42214</v>
      </c>
      <c r="D3036">
        <v>6</v>
      </c>
      <c r="E3036" t="s">
        <v>32</v>
      </c>
      <c r="F3036">
        <v>0.80545296947527656</v>
      </c>
      <c r="G3036">
        <v>0.73073231672080496</v>
      </c>
      <c r="H3036">
        <v>11090</v>
      </c>
      <c r="I3036">
        <v>0.80439182355804439</v>
      </c>
      <c r="J3036">
        <v>0.74770883247186382</v>
      </c>
      <c r="K3036">
        <v>1232</v>
      </c>
      <c r="L3036">
        <v>1.0611459147185087E-3</v>
      </c>
      <c r="M3036">
        <v>0.13174523413181305</v>
      </c>
      <c r="N3036">
        <v>12322</v>
      </c>
      <c r="O3036">
        <v>2.2403975948691368E-2</v>
      </c>
      <c r="P3036">
        <v>-2.7651790529489517E-2</v>
      </c>
      <c r="Q3036">
        <v>-1.4052128419280052E-2</v>
      </c>
      <c r="R3036">
        <v>1.0611459147185087E-3</v>
      </c>
      <c r="S3036">
        <v>1.6172626987099648E-2</v>
      </c>
      <c r="T3036">
        <v>2.9774080961942673E-2</v>
      </c>
      <c r="U3036" t="s">
        <v>18</v>
      </c>
      <c r="V3036" t="s">
        <v>84</v>
      </c>
      <c r="W3036">
        <v>74</v>
      </c>
    </row>
    <row r="3037" spans="1:23" x14ac:dyDescent="0.25">
      <c r="A3037" s="48" t="str">
        <f t="shared" si="47"/>
        <v>42214Greater Fresno AreaN/A_6SmartAC-onlySingle</v>
      </c>
      <c r="B3037" t="s">
        <v>37</v>
      </c>
      <c r="C3037" s="35">
        <v>42214</v>
      </c>
      <c r="D3037">
        <v>6</v>
      </c>
      <c r="E3037" t="s">
        <v>32</v>
      </c>
      <c r="F3037">
        <v>0.80545296947527656</v>
      </c>
      <c r="G3037">
        <v>0.73073231672080496</v>
      </c>
      <c r="H3037">
        <v>11090</v>
      </c>
      <c r="I3037">
        <v>0.80439182355804439</v>
      </c>
      <c r="J3037">
        <v>0.74770883247186382</v>
      </c>
      <c r="K3037">
        <v>1232</v>
      </c>
      <c r="L3037">
        <v>1.0611459147185087E-3</v>
      </c>
      <c r="M3037">
        <v>0.13174523413181305</v>
      </c>
      <c r="N3037">
        <v>12322</v>
      </c>
      <c r="O3037">
        <v>2.2403975948691368E-2</v>
      </c>
      <c r="P3037">
        <v>-2.7651790529489517E-2</v>
      </c>
      <c r="Q3037">
        <v>-1.4052128419280052E-2</v>
      </c>
      <c r="R3037">
        <v>1.0611459147185087E-3</v>
      </c>
      <c r="S3037">
        <v>1.6172626987099648E-2</v>
      </c>
      <c r="T3037">
        <v>2.9774080961942673E-2</v>
      </c>
      <c r="U3037" t="s">
        <v>102</v>
      </c>
      <c r="V3037" t="s">
        <v>84</v>
      </c>
      <c r="W3037">
        <v>74</v>
      </c>
    </row>
    <row r="3038" spans="1:23" x14ac:dyDescent="0.25">
      <c r="A3038" s="48" t="str">
        <f t="shared" si="47"/>
        <v>42214Greater Fresno AreaN/A_7AllSingle</v>
      </c>
      <c r="B3038" t="s">
        <v>37</v>
      </c>
      <c r="C3038" s="35">
        <v>42214</v>
      </c>
      <c r="D3038">
        <v>7</v>
      </c>
      <c r="E3038" t="s">
        <v>32</v>
      </c>
      <c r="F3038">
        <v>0.82499347186752314</v>
      </c>
      <c r="G3038">
        <v>0.79863035724750031</v>
      </c>
      <c r="H3038">
        <v>11090</v>
      </c>
      <c r="I3038">
        <v>0.8373388390985752</v>
      </c>
      <c r="J3038">
        <v>0.80056387772251714</v>
      </c>
      <c r="K3038">
        <v>1232</v>
      </c>
      <c r="L3038">
        <v>-1.2345367111265659E-2</v>
      </c>
      <c r="M3038">
        <v>-1.4964200258255005</v>
      </c>
      <c r="N3038">
        <v>12322</v>
      </c>
      <c r="O3038">
        <v>2.4035917595028877E-2</v>
      </c>
      <c r="P3038">
        <v>-4.3149799108505249E-2</v>
      </c>
      <c r="Q3038">
        <v>-2.8559517115354538E-2</v>
      </c>
      <c r="R3038">
        <v>-1.2345367111265659E-2</v>
      </c>
      <c r="S3038">
        <v>3.866859246045351E-3</v>
      </c>
      <c r="T3038">
        <v>1.845906488597393E-2</v>
      </c>
      <c r="U3038" t="s">
        <v>18</v>
      </c>
      <c r="V3038" t="s">
        <v>84</v>
      </c>
      <c r="W3038">
        <v>76</v>
      </c>
    </row>
    <row r="3039" spans="1:23" x14ac:dyDescent="0.25">
      <c r="A3039" s="48" t="str">
        <f t="shared" si="47"/>
        <v>42214Greater Fresno AreaN/A_7SmartAC-onlySingle</v>
      </c>
      <c r="B3039" t="s">
        <v>37</v>
      </c>
      <c r="C3039" s="35">
        <v>42214</v>
      </c>
      <c r="D3039">
        <v>7</v>
      </c>
      <c r="E3039" t="s">
        <v>32</v>
      </c>
      <c r="F3039">
        <v>0.82499347186752314</v>
      </c>
      <c r="G3039">
        <v>0.79863035724750031</v>
      </c>
      <c r="H3039">
        <v>11090</v>
      </c>
      <c r="I3039">
        <v>0.8373388390985752</v>
      </c>
      <c r="J3039">
        <v>0.80056387772251714</v>
      </c>
      <c r="K3039">
        <v>1232</v>
      </c>
      <c r="L3039">
        <v>-1.2345367111265659E-2</v>
      </c>
      <c r="M3039">
        <v>-1.4964200258255005</v>
      </c>
      <c r="N3039">
        <v>12322</v>
      </c>
      <c r="O3039">
        <v>2.4035917595028877E-2</v>
      </c>
      <c r="P3039">
        <v>-4.3149799108505249E-2</v>
      </c>
      <c r="Q3039">
        <v>-2.8559517115354538E-2</v>
      </c>
      <c r="R3039">
        <v>-1.2345367111265659E-2</v>
      </c>
      <c r="S3039">
        <v>3.866859246045351E-3</v>
      </c>
      <c r="T3039">
        <v>1.845906488597393E-2</v>
      </c>
      <c r="U3039" t="s">
        <v>102</v>
      </c>
      <c r="V3039" t="s">
        <v>84</v>
      </c>
      <c r="W3039">
        <v>76</v>
      </c>
    </row>
    <row r="3040" spans="1:23" x14ac:dyDescent="0.25">
      <c r="A3040" s="48" t="str">
        <f t="shared" si="47"/>
        <v>42214Greater Fresno AreaN/A_8AllSingle</v>
      </c>
      <c r="B3040" t="s">
        <v>37</v>
      </c>
      <c r="C3040" s="35">
        <v>42214</v>
      </c>
      <c r="D3040">
        <v>8</v>
      </c>
      <c r="E3040" t="s">
        <v>32</v>
      </c>
      <c r="F3040">
        <v>0.84208321671044295</v>
      </c>
      <c r="G3040">
        <v>0.97204694804910619</v>
      </c>
      <c r="H3040">
        <v>11090</v>
      </c>
      <c r="I3040">
        <v>0.8576069500247806</v>
      </c>
      <c r="J3040">
        <v>0.868551664056044</v>
      </c>
      <c r="K3040">
        <v>1232</v>
      </c>
      <c r="L3040">
        <v>-1.5523733571171761E-2</v>
      </c>
      <c r="M3040">
        <v>-1.8434915542602539</v>
      </c>
      <c r="N3040">
        <v>12322</v>
      </c>
      <c r="O3040">
        <v>2.6410674676299095E-2</v>
      </c>
      <c r="P3040">
        <v>-4.9371656030416489E-2</v>
      </c>
      <c r="Q3040">
        <v>-3.3339846879243851E-2</v>
      </c>
      <c r="R3040">
        <v>-1.5523733571171761E-2</v>
      </c>
      <c r="S3040">
        <v>2.2902665659785271E-3</v>
      </c>
      <c r="T3040">
        <v>1.8324187025427818E-2</v>
      </c>
      <c r="U3040" t="s">
        <v>18</v>
      </c>
      <c r="V3040" t="s">
        <v>84</v>
      </c>
      <c r="W3040">
        <v>80</v>
      </c>
    </row>
    <row r="3041" spans="1:23" x14ac:dyDescent="0.25">
      <c r="A3041" s="48" t="str">
        <f t="shared" si="47"/>
        <v>42214Greater Fresno AreaN/A_8SmartAC-onlySingle</v>
      </c>
      <c r="B3041" t="s">
        <v>37</v>
      </c>
      <c r="C3041" s="35">
        <v>42214</v>
      </c>
      <c r="D3041">
        <v>8</v>
      </c>
      <c r="E3041" t="s">
        <v>32</v>
      </c>
      <c r="F3041">
        <v>0.84208321671044295</v>
      </c>
      <c r="G3041">
        <v>0.97204694804910619</v>
      </c>
      <c r="H3041">
        <v>11090</v>
      </c>
      <c r="I3041">
        <v>0.8576069500247806</v>
      </c>
      <c r="J3041">
        <v>0.868551664056044</v>
      </c>
      <c r="K3041">
        <v>1232</v>
      </c>
      <c r="L3041">
        <v>-1.5523733571171761E-2</v>
      </c>
      <c r="M3041">
        <v>-1.8434915542602539</v>
      </c>
      <c r="N3041">
        <v>12322</v>
      </c>
      <c r="O3041">
        <v>2.6410674676299095E-2</v>
      </c>
      <c r="P3041">
        <v>-4.9371656030416489E-2</v>
      </c>
      <c r="Q3041">
        <v>-3.3339846879243851E-2</v>
      </c>
      <c r="R3041">
        <v>-1.5523733571171761E-2</v>
      </c>
      <c r="S3041">
        <v>2.2902665659785271E-3</v>
      </c>
      <c r="T3041">
        <v>1.8324187025427818E-2</v>
      </c>
      <c r="U3041" t="s">
        <v>102</v>
      </c>
      <c r="V3041" t="s">
        <v>84</v>
      </c>
      <c r="W3041">
        <v>80</v>
      </c>
    </row>
    <row r="3042" spans="1:23" x14ac:dyDescent="0.25">
      <c r="A3042" s="48" t="str">
        <f t="shared" si="47"/>
        <v>42214Greater Fresno AreaN/A_9AllSingle</v>
      </c>
      <c r="B3042" t="s">
        <v>37</v>
      </c>
      <c r="C3042" s="35">
        <v>42214</v>
      </c>
      <c r="D3042">
        <v>9</v>
      </c>
      <c r="E3042" t="s">
        <v>32</v>
      </c>
      <c r="F3042">
        <v>0.8532891106668028</v>
      </c>
      <c r="G3042">
        <v>1.0238924437270267</v>
      </c>
      <c r="H3042">
        <v>11090</v>
      </c>
      <c r="I3042">
        <v>0.85815862658579278</v>
      </c>
      <c r="J3042">
        <v>0.99270504801677129</v>
      </c>
      <c r="K3042">
        <v>1232</v>
      </c>
      <c r="L3042">
        <v>-4.8695160076022148E-3</v>
      </c>
      <c r="M3042">
        <v>-0.57067596912384033</v>
      </c>
      <c r="N3042">
        <v>12322</v>
      </c>
      <c r="O3042">
        <v>2.9906867071986198E-2</v>
      </c>
      <c r="P3042">
        <v>-4.3198157101869583E-2</v>
      </c>
      <c r="Q3042">
        <v>-2.5044091045856476E-2</v>
      </c>
      <c r="R3042">
        <v>-4.8695160076022148E-3</v>
      </c>
      <c r="S3042">
        <v>1.5302665531635284E-2</v>
      </c>
      <c r="T3042">
        <v>3.3459123224020004E-2</v>
      </c>
      <c r="U3042" t="s">
        <v>18</v>
      </c>
      <c r="V3042" t="s">
        <v>84</v>
      </c>
      <c r="W3042">
        <v>86</v>
      </c>
    </row>
    <row r="3043" spans="1:23" x14ac:dyDescent="0.25">
      <c r="A3043" s="48" t="str">
        <f t="shared" si="47"/>
        <v>42214Greater Fresno AreaN/A_9SmartAC-onlySingle</v>
      </c>
      <c r="B3043" t="s">
        <v>37</v>
      </c>
      <c r="C3043" s="35">
        <v>42214</v>
      </c>
      <c r="D3043">
        <v>9</v>
      </c>
      <c r="E3043" t="s">
        <v>32</v>
      </c>
      <c r="F3043">
        <v>0.8532891106668028</v>
      </c>
      <c r="G3043">
        <v>1.0238924437270267</v>
      </c>
      <c r="H3043">
        <v>11090</v>
      </c>
      <c r="I3043">
        <v>0.85815862658579278</v>
      </c>
      <c r="J3043">
        <v>0.99270504801677129</v>
      </c>
      <c r="K3043">
        <v>1232</v>
      </c>
      <c r="L3043">
        <v>-4.8695160076022148E-3</v>
      </c>
      <c r="M3043">
        <v>-0.57067596912384033</v>
      </c>
      <c r="N3043">
        <v>12322</v>
      </c>
      <c r="O3043">
        <v>2.9906867071986198E-2</v>
      </c>
      <c r="P3043">
        <v>-4.3198157101869583E-2</v>
      </c>
      <c r="Q3043">
        <v>-2.5044091045856476E-2</v>
      </c>
      <c r="R3043">
        <v>-4.8695160076022148E-3</v>
      </c>
      <c r="S3043">
        <v>1.5302665531635284E-2</v>
      </c>
      <c r="T3043">
        <v>3.3459123224020004E-2</v>
      </c>
      <c r="U3043" t="s">
        <v>102</v>
      </c>
      <c r="V3043" t="s">
        <v>84</v>
      </c>
      <c r="W3043">
        <v>86</v>
      </c>
    </row>
    <row r="3044" spans="1:23" x14ac:dyDescent="0.25">
      <c r="A3044" s="48" t="str">
        <f t="shared" si="47"/>
        <v>42214Greater Fresno AreaN/A_10AllSingle</v>
      </c>
      <c r="B3044" t="s">
        <v>37</v>
      </c>
      <c r="C3044" s="35">
        <v>42214</v>
      </c>
      <c r="D3044">
        <v>10</v>
      </c>
      <c r="E3044" t="s">
        <v>32</v>
      </c>
      <c r="F3044">
        <v>0.91988249152948942</v>
      </c>
      <c r="G3044">
        <v>1.2423506321566828</v>
      </c>
      <c r="H3044">
        <v>11090</v>
      </c>
      <c r="I3044">
        <v>0.91070482429251121</v>
      </c>
      <c r="J3044">
        <v>1.2337220147345676</v>
      </c>
      <c r="K3044">
        <v>1232</v>
      </c>
      <c r="L3044">
        <v>9.1776670888066292E-3</v>
      </c>
      <c r="M3044">
        <v>0.99769997596740723</v>
      </c>
      <c r="N3044">
        <v>12322</v>
      </c>
      <c r="O3044">
        <v>3.7075869739055634E-2</v>
      </c>
      <c r="P3044">
        <v>-3.8338769227266312E-2</v>
      </c>
      <c r="Q3044">
        <v>-1.5832973644137383E-2</v>
      </c>
      <c r="R3044">
        <v>9.1776670888066292E-3</v>
      </c>
      <c r="S3044">
        <v>3.4185342490673065E-2</v>
      </c>
      <c r="T3044">
        <v>5.6694101542234421E-2</v>
      </c>
      <c r="U3044" t="s">
        <v>18</v>
      </c>
      <c r="V3044" t="s">
        <v>84</v>
      </c>
      <c r="W3044">
        <v>90</v>
      </c>
    </row>
    <row r="3045" spans="1:23" x14ac:dyDescent="0.25">
      <c r="A3045" s="48" t="str">
        <f t="shared" si="47"/>
        <v>42214Greater Fresno AreaN/A_10SmartAC-onlySingle</v>
      </c>
      <c r="B3045" t="s">
        <v>37</v>
      </c>
      <c r="C3045" s="35">
        <v>42214</v>
      </c>
      <c r="D3045">
        <v>10</v>
      </c>
      <c r="E3045" t="s">
        <v>32</v>
      </c>
      <c r="F3045">
        <v>0.91988249152948942</v>
      </c>
      <c r="G3045">
        <v>1.2423506321566828</v>
      </c>
      <c r="H3045">
        <v>11090</v>
      </c>
      <c r="I3045">
        <v>0.91070482429251121</v>
      </c>
      <c r="J3045">
        <v>1.2337220147345676</v>
      </c>
      <c r="K3045">
        <v>1232</v>
      </c>
      <c r="L3045">
        <v>9.1776670888066292E-3</v>
      </c>
      <c r="M3045">
        <v>0.99769997596740723</v>
      </c>
      <c r="N3045">
        <v>12322</v>
      </c>
      <c r="O3045">
        <v>3.7075869739055634E-2</v>
      </c>
      <c r="P3045">
        <v>-3.8338769227266312E-2</v>
      </c>
      <c r="Q3045">
        <v>-1.5832973644137383E-2</v>
      </c>
      <c r="R3045">
        <v>9.1776670888066292E-3</v>
      </c>
      <c r="S3045">
        <v>3.4185342490673065E-2</v>
      </c>
      <c r="T3045">
        <v>5.6694101542234421E-2</v>
      </c>
      <c r="U3045" t="s">
        <v>102</v>
      </c>
      <c r="V3045" t="s">
        <v>84</v>
      </c>
      <c r="W3045">
        <v>90</v>
      </c>
    </row>
    <row r="3046" spans="1:23" x14ac:dyDescent="0.25">
      <c r="A3046" s="48" t="str">
        <f t="shared" si="47"/>
        <v>42214Greater Fresno AreaN/A_11AllSingle</v>
      </c>
      <c r="B3046" t="s">
        <v>37</v>
      </c>
      <c r="C3046" s="35">
        <v>42214</v>
      </c>
      <c r="D3046">
        <v>11</v>
      </c>
      <c r="E3046" t="s">
        <v>32</v>
      </c>
      <c r="F3046">
        <v>1.0943982954363871</v>
      </c>
      <c r="G3046">
        <v>1.5324127799059788</v>
      </c>
      <c r="H3046">
        <v>11090</v>
      </c>
      <c r="I3046">
        <v>1.0789687651462014</v>
      </c>
      <c r="J3046">
        <v>1.5367824220753585</v>
      </c>
      <c r="K3046">
        <v>1232</v>
      </c>
      <c r="L3046">
        <v>1.5429530292749405E-2</v>
      </c>
      <c r="M3046">
        <v>1.4098643064498901</v>
      </c>
      <c r="N3046">
        <v>12322</v>
      </c>
      <c r="O3046">
        <v>4.6137973666191101E-2</v>
      </c>
      <c r="P3046">
        <v>-4.3700896203517914E-2</v>
      </c>
      <c r="Q3046">
        <v>-1.5694223344326019E-2</v>
      </c>
      <c r="R3046">
        <v>1.5429530292749405E-2</v>
      </c>
      <c r="S3046">
        <v>4.6549592167139053E-2</v>
      </c>
      <c r="T3046">
        <v>7.4559956789016724E-2</v>
      </c>
      <c r="U3046" t="s">
        <v>18</v>
      </c>
      <c r="V3046" t="s">
        <v>84</v>
      </c>
      <c r="W3046">
        <v>94</v>
      </c>
    </row>
    <row r="3047" spans="1:23" x14ac:dyDescent="0.25">
      <c r="A3047" s="48" t="str">
        <f t="shared" si="47"/>
        <v>42214Greater Fresno AreaN/A_11SmartAC-onlySingle</v>
      </c>
      <c r="B3047" t="s">
        <v>37</v>
      </c>
      <c r="C3047" s="35">
        <v>42214</v>
      </c>
      <c r="D3047">
        <v>11</v>
      </c>
      <c r="E3047" t="s">
        <v>32</v>
      </c>
      <c r="F3047">
        <v>1.0943982954363871</v>
      </c>
      <c r="G3047">
        <v>1.5324127799059788</v>
      </c>
      <c r="H3047">
        <v>11090</v>
      </c>
      <c r="I3047">
        <v>1.0789687651462014</v>
      </c>
      <c r="J3047">
        <v>1.5367824220753585</v>
      </c>
      <c r="K3047">
        <v>1232</v>
      </c>
      <c r="L3047">
        <v>1.5429530292749405E-2</v>
      </c>
      <c r="M3047">
        <v>1.4098643064498901</v>
      </c>
      <c r="N3047">
        <v>12322</v>
      </c>
      <c r="O3047">
        <v>4.6137973666191101E-2</v>
      </c>
      <c r="P3047">
        <v>-4.3700896203517914E-2</v>
      </c>
      <c r="Q3047">
        <v>-1.5694223344326019E-2</v>
      </c>
      <c r="R3047">
        <v>1.5429530292749405E-2</v>
      </c>
      <c r="S3047">
        <v>4.6549592167139053E-2</v>
      </c>
      <c r="T3047">
        <v>7.4559956789016724E-2</v>
      </c>
      <c r="U3047" t="s">
        <v>102</v>
      </c>
      <c r="V3047" t="s">
        <v>84</v>
      </c>
      <c r="W3047">
        <v>94</v>
      </c>
    </row>
    <row r="3048" spans="1:23" x14ac:dyDescent="0.25">
      <c r="A3048" s="48" t="str">
        <f t="shared" si="47"/>
        <v>42214Greater Fresno AreaN/A_12AllSingle</v>
      </c>
      <c r="B3048" t="s">
        <v>37</v>
      </c>
      <c r="C3048" s="35">
        <v>42214</v>
      </c>
      <c r="D3048">
        <v>12</v>
      </c>
      <c r="E3048" t="s">
        <v>32</v>
      </c>
      <c r="F3048">
        <v>1.380057194455802</v>
      </c>
      <c r="G3048">
        <v>1.7780736354008626</v>
      </c>
      <c r="H3048">
        <v>11090</v>
      </c>
      <c r="I3048">
        <v>1.4209382668040407</v>
      </c>
      <c r="J3048">
        <v>1.8305053706070691</v>
      </c>
      <c r="K3048">
        <v>1232</v>
      </c>
      <c r="L3048">
        <v>-4.0881071239709854E-2</v>
      </c>
      <c r="M3048">
        <v>-2.9622738361358643</v>
      </c>
      <c r="N3048">
        <v>12322</v>
      </c>
      <c r="O3048">
        <v>5.4816469550132751E-2</v>
      </c>
      <c r="P3048">
        <v>-0.11113385856151581</v>
      </c>
      <c r="Q3048">
        <v>-7.7859163284301758E-2</v>
      </c>
      <c r="R3048">
        <v>-4.0881071239709854E-2</v>
      </c>
      <c r="S3048">
        <v>-3.9073624648153782E-3</v>
      </c>
      <c r="T3048">
        <v>2.93717160820961E-2</v>
      </c>
      <c r="U3048" t="s">
        <v>18</v>
      </c>
      <c r="V3048" t="s">
        <v>84</v>
      </c>
      <c r="W3048">
        <v>98</v>
      </c>
    </row>
    <row r="3049" spans="1:23" x14ac:dyDescent="0.25">
      <c r="A3049" s="48" t="str">
        <f t="shared" si="47"/>
        <v>42214Greater Fresno AreaN/A_12SmartAC-onlySingle</v>
      </c>
      <c r="B3049" t="s">
        <v>37</v>
      </c>
      <c r="C3049" s="35">
        <v>42214</v>
      </c>
      <c r="D3049">
        <v>12</v>
      </c>
      <c r="E3049" t="s">
        <v>32</v>
      </c>
      <c r="F3049">
        <v>1.380057194455802</v>
      </c>
      <c r="G3049">
        <v>1.7780736354008626</v>
      </c>
      <c r="H3049">
        <v>11090</v>
      </c>
      <c r="I3049">
        <v>1.4209382668040407</v>
      </c>
      <c r="J3049">
        <v>1.8305053706070691</v>
      </c>
      <c r="K3049">
        <v>1232</v>
      </c>
      <c r="L3049">
        <v>-4.0881071239709854E-2</v>
      </c>
      <c r="M3049">
        <v>-2.9622738361358643</v>
      </c>
      <c r="N3049">
        <v>12322</v>
      </c>
      <c r="O3049">
        <v>5.4816469550132751E-2</v>
      </c>
      <c r="P3049">
        <v>-0.11113385856151581</v>
      </c>
      <c r="Q3049">
        <v>-7.7859163284301758E-2</v>
      </c>
      <c r="R3049">
        <v>-4.0881071239709854E-2</v>
      </c>
      <c r="S3049">
        <v>-3.9073624648153782E-3</v>
      </c>
      <c r="T3049">
        <v>2.93717160820961E-2</v>
      </c>
      <c r="U3049" t="s">
        <v>102</v>
      </c>
      <c r="V3049" t="s">
        <v>84</v>
      </c>
      <c r="W3049">
        <v>98</v>
      </c>
    </row>
    <row r="3050" spans="1:23" x14ac:dyDescent="0.25">
      <c r="A3050" s="48" t="str">
        <f t="shared" si="47"/>
        <v>42214Greater Fresno AreaN/A_13AllSingle</v>
      </c>
      <c r="B3050" t="s">
        <v>37</v>
      </c>
      <c r="C3050" s="35">
        <v>42214</v>
      </c>
      <c r="D3050">
        <v>13</v>
      </c>
      <c r="E3050" t="s">
        <v>32</v>
      </c>
      <c r="F3050">
        <v>1.7360766797640175</v>
      </c>
      <c r="G3050">
        <v>1.9765787540458366</v>
      </c>
      <c r="H3050">
        <v>11090</v>
      </c>
      <c r="I3050">
        <v>1.6621358135955298</v>
      </c>
      <c r="J3050">
        <v>2.0147446211196121</v>
      </c>
      <c r="K3050">
        <v>1232</v>
      </c>
      <c r="L3050">
        <v>7.3940865695476532E-2</v>
      </c>
      <c r="M3050">
        <v>4.2590785026550293</v>
      </c>
      <c r="N3050">
        <v>12322</v>
      </c>
      <c r="O3050">
        <v>6.0391131788492203E-2</v>
      </c>
      <c r="P3050">
        <v>-3.4564088564366102E-3</v>
      </c>
      <c r="Q3050">
        <v>3.3202216029167175E-2</v>
      </c>
      <c r="R3050">
        <v>7.3940865695476532E-2</v>
      </c>
      <c r="S3050">
        <v>0.11467468738555908</v>
      </c>
      <c r="T3050">
        <v>0.15133814513683319</v>
      </c>
      <c r="U3050" t="s">
        <v>18</v>
      </c>
      <c r="V3050" t="s">
        <v>84</v>
      </c>
      <c r="W3050">
        <v>101</v>
      </c>
    </row>
    <row r="3051" spans="1:23" x14ac:dyDescent="0.25">
      <c r="A3051" s="48" t="str">
        <f t="shared" si="47"/>
        <v>42214Greater Fresno AreaN/A_13SmartAC-onlySingle</v>
      </c>
      <c r="B3051" t="s">
        <v>37</v>
      </c>
      <c r="C3051" s="35">
        <v>42214</v>
      </c>
      <c r="D3051">
        <v>13</v>
      </c>
      <c r="E3051" t="s">
        <v>32</v>
      </c>
      <c r="F3051">
        <v>1.7360766797640175</v>
      </c>
      <c r="G3051">
        <v>1.9765787540458366</v>
      </c>
      <c r="H3051">
        <v>11090</v>
      </c>
      <c r="I3051">
        <v>1.6621358135955298</v>
      </c>
      <c r="J3051">
        <v>2.0147446211196121</v>
      </c>
      <c r="K3051">
        <v>1232</v>
      </c>
      <c r="L3051">
        <v>7.3940865695476532E-2</v>
      </c>
      <c r="M3051">
        <v>4.2590785026550293</v>
      </c>
      <c r="N3051">
        <v>12322</v>
      </c>
      <c r="O3051">
        <v>6.0391131788492203E-2</v>
      </c>
      <c r="P3051">
        <v>-3.4564088564366102E-3</v>
      </c>
      <c r="Q3051">
        <v>3.3202216029167175E-2</v>
      </c>
      <c r="R3051">
        <v>7.3940865695476532E-2</v>
      </c>
      <c r="S3051">
        <v>0.11467468738555908</v>
      </c>
      <c r="T3051">
        <v>0.15133814513683319</v>
      </c>
      <c r="U3051" t="s">
        <v>102</v>
      </c>
      <c r="V3051" t="s">
        <v>84</v>
      </c>
      <c r="W3051">
        <v>101</v>
      </c>
    </row>
    <row r="3052" spans="1:23" x14ac:dyDescent="0.25">
      <c r="A3052" s="48" t="str">
        <f t="shared" si="47"/>
        <v>42214Greater Fresno AreaN/A_14AllSingle</v>
      </c>
      <c r="B3052" t="s">
        <v>37</v>
      </c>
      <c r="C3052" s="35">
        <v>42214</v>
      </c>
      <c r="D3052">
        <v>14</v>
      </c>
      <c r="E3052" t="s">
        <v>32</v>
      </c>
      <c r="F3052">
        <v>2.1374434855726254</v>
      </c>
      <c r="G3052">
        <v>2.1367306994989548</v>
      </c>
      <c r="H3052">
        <v>11090</v>
      </c>
      <c r="I3052">
        <v>1.7565787390518683</v>
      </c>
      <c r="J3052">
        <v>2.0270826844058822</v>
      </c>
      <c r="K3052">
        <v>1232</v>
      </c>
      <c r="L3052">
        <v>0.38086473941802979</v>
      </c>
      <c r="M3052">
        <v>17.818704605102539</v>
      </c>
      <c r="N3052">
        <v>12322</v>
      </c>
      <c r="O3052">
        <v>6.1212476342916489E-2</v>
      </c>
      <c r="P3052">
        <v>0.30241483449935913</v>
      </c>
      <c r="Q3052">
        <v>0.33957201242446899</v>
      </c>
      <c r="R3052">
        <v>0.38086473941802979</v>
      </c>
      <c r="S3052">
        <v>0.42215254902839661</v>
      </c>
      <c r="T3052">
        <v>0.45931464433670044</v>
      </c>
      <c r="U3052" t="s">
        <v>18</v>
      </c>
      <c r="V3052" t="s">
        <v>84</v>
      </c>
      <c r="W3052">
        <v>104</v>
      </c>
    </row>
    <row r="3053" spans="1:23" x14ac:dyDescent="0.25">
      <c r="A3053" s="48" t="str">
        <f t="shared" si="47"/>
        <v>42214Greater Fresno AreaN/A_14SmartAC-onlySingle</v>
      </c>
      <c r="B3053" t="s">
        <v>37</v>
      </c>
      <c r="C3053" s="35">
        <v>42214</v>
      </c>
      <c r="D3053">
        <v>14</v>
      </c>
      <c r="E3053" t="s">
        <v>32</v>
      </c>
      <c r="F3053">
        <v>2.1374434855726254</v>
      </c>
      <c r="G3053">
        <v>2.1367306994989548</v>
      </c>
      <c r="H3053">
        <v>11090</v>
      </c>
      <c r="I3053">
        <v>1.7565787390518683</v>
      </c>
      <c r="J3053">
        <v>2.0270826844058822</v>
      </c>
      <c r="K3053">
        <v>1232</v>
      </c>
      <c r="L3053">
        <v>0.38086473941802979</v>
      </c>
      <c r="M3053">
        <v>17.818704605102539</v>
      </c>
      <c r="N3053">
        <v>12322</v>
      </c>
      <c r="O3053">
        <v>6.1212476342916489E-2</v>
      </c>
      <c r="P3053">
        <v>0.30241483449935913</v>
      </c>
      <c r="Q3053">
        <v>0.33957201242446899</v>
      </c>
      <c r="R3053">
        <v>0.38086473941802979</v>
      </c>
      <c r="S3053">
        <v>0.42215254902839661</v>
      </c>
      <c r="T3053">
        <v>0.45931464433670044</v>
      </c>
      <c r="U3053" t="s">
        <v>102</v>
      </c>
      <c r="V3053" t="s">
        <v>84</v>
      </c>
      <c r="W3053">
        <v>104</v>
      </c>
    </row>
    <row r="3054" spans="1:23" x14ac:dyDescent="0.25">
      <c r="A3054" s="48" t="str">
        <f t="shared" si="47"/>
        <v>42214Greater Fresno AreaN/A_15AllSingle</v>
      </c>
      <c r="B3054" t="s">
        <v>37</v>
      </c>
      <c r="C3054" s="35">
        <v>42214</v>
      </c>
      <c r="D3054">
        <v>15</v>
      </c>
      <c r="E3054" t="s">
        <v>32</v>
      </c>
      <c r="F3054">
        <v>2.5484952396186906</v>
      </c>
      <c r="G3054">
        <v>2.1905290049169128</v>
      </c>
      <c r="H3054">
        <v>11090</v>
      </c>
      <c r="I3054">
        <v>2.0316224862190513</v>
      </c>
      <c r="J3054">
        <v>2.0133063583515645</v>
      </c>
      <c r="K3054">
        <v>1232</v>
      </c>
      <c r="L3054">
        <v>0.51687276363372803</v>
      </c>
      <c r="M3054">
        <v>20.281488418579102</v>
      </c>
      <c r="N3054">
        <v>12322</v>
      </c>
      <c r="O3054">
        <v>6.1014581471681595E-2</v>
      </c>
      <c r="P3054">
        <v>0.43867647647857666</v>
      </c>
      <c r="Q3054">
        <v>0.47571355104446411</v>
      </c>
      <c r="R3054">
        <v>0.51687276363372803</v>
      </c>
      <c r="S3054">
        <v>0.55802708864212036</v>
      </c>
      <c r="T3054">
        <v>0.59506905078887939</v>
      </c>
      <c r="U3054" t="s">
        <v>18</v>
      </c>
      <c r="V3054" t="s">
        <v>84</v>
      </c>
      <c r="W3054">
        <v>106</v>
      </c>
    </row>
    <row r="3055" spans="1:23" x14ac:dyDescent="0.25">
      <c r="A3055" s="48" t="str">
        <f t="shared" si="47"/>
        <v>42214Greater Fresno AreaN/A_15SmartAC-onlySingle</v>
      </c>
      <c r="B3055" t="s">
        <v>37</v>
      </c>
      <c r="C3055" s="35">
        <v>42214</v>
      </c>
      <c r="D3055">
        <v>15</v>
      </c>
      <c r="E3055" t="s">
        <v>32</v>
      </c>
      <c r="F3055">
        <v>2.5484952396186906</v>
      </c>
      <c r="G3055">
        <v>2.1905290049169128</v>
      </c>
      <c r="H3055">
        <v>11090</v>
      </c>
      <c r="I3055">
        <v>2.0316224862190513</v>
      </c>
      <c r="J3055">
        <v>2.0133063583515645</v>
      </c>
      <c r="K3055">
        <v>1232</v>
      </c>
      <c r="L3055">
        <v>0.51687276363372803</v>
      </c>
      <c r="M3055">
        <v>20.281488418579102</v>
      </c>
      <c r="N3055">
        <v>12322</v>
      </c>
      <c r="O3055">
        <v>6.1014581471681595E-2</v>
      </c>
      <c r="P3055">
        <v>0.43867647647857666</v>
      </c>
      <c r="Q3055">
        <v>0.47571355104446411</v>
      </c>
      <c r="R3055">
        <v>0.51687276363372803</v>
      </c>
      <c r="S3055">
        <v>0.55802708864212036</v>
      </c>
      <c r="T3055">
        <v>0.59506905078887939</v>
      </c>
      <c r="U3055" t="s">
        <v>102</v>
      </c>
      <c r="V3055" t="s">
        <v>84</v>
      </c>
      <c r="W3055">
        <v>106</v>
      </c>
    </row>
    <row r="3056" spans="1:23" x14ac:dyDescent="0.25">
      <c r="A3056" s="48" t="str">
        <f t="shared" si="47"/>
        <v>42214Greater Fresno AreaN/A_16AllSingle</v>
      </c>
      <c r="B3056" t="s">
        <v>37</v>
      </c>
      <c r="C3056" s="35">
        <v>42214</v>
      </c>
      <c r="D3056">
        <v>16</v>
      </c>
      <c r="E3056" t="s">
        <v>32</v>
      </c>
      <c r="F3056">
        <v>2.9252113063385319</v>
      </c>
      <c r="G3056">
        <v>2.1495909076135273</v>
      </c>
      <c r="H3056">
        <v>11090</v>
      </c>
      <c r="I3056">
        <v>2.282465659744076</v>
      </c>
      <c r="J3056">
        <v>1.9347929284177474</v>
      </c>
      <c r="K3056">
        <v>1232</v>
      </c>
      <c r="L3056">
        <v>0.64274567365646362</v>
      </c>
      <c r="M3056">
        <v>21.972621917724609</v>
      </c>
      <c r="N3056">
        <v>12322</v>
      </c>
      <c r="O3056">
        <v>5.878053605556488E-2</v>
      </c>
      <c r="P3056">
        <v>0.56741255521774292</v>
      </c>
      <c r="Q3056">
        <v>0.60309350490570068</v>
      </c>
      <c r="R3056">
        <v>0.64274567365646362</v>
      </c>
      <c r="S3056">
        <v>0.68239313364028931</v>
      </c>
      <c r="T3056">
        <v>0.71807879209518433</v>
      </c>
      <c r="U3056" t="s">
        <v>18</v>
      </c>
      <c r="V3056" t="s">
        <v>84</v>
      </c>
      <c r="W3056">
        <v>108</v>
      </c>
    </row>
    <row r="3057" spans="1:23" x14ac:dyDescent="0.25">
      <c r="A3057" s="48" t="str">
        <f t="shared" si="47"/>
        <v>42214Greater Fresno AreaN/A_16SmartAC-onlySingle</v>
      </c>
      <c r="B3057" t="s">
        <v>37</v>
      </c>
      <c r="C3057" s="35">
        <v>42214</v>
      </c>
      <c r="D3057">
        <v>16</v>
      </c>
      <c r="E3057" t="s">
        <v>32</v>
      </c>
      <c r="F3057">
        <v>2.9252113063385319</v>
      </c>
      <c r="G3057">
        <v>2.1495909076135273</v>
      </c>
      <c r="H3057">
        <v>11090</v>
      </c>
      <c r="I3057">
        <v>2.282465659744076</v>
      </c>
      <c r="J3057">
        <v>1.9347929284177474</v>
      </c>
      <c r="K3057">
        <v>1232</v>
      </c>
      <c r="L3057">
        <v>0.64274567365646362</v>
      </c>
      <c r="M3057">
        <v>21.972621917724609</v>
      </c>
      <c r="N3057">
        <v>12322</v>
      </c>
      <c r="O3057">
        <v>5.878053605556488E-2</v>
      </c>
      <c r="P3057">
        <v>0.56741255521774292</v>
      </c>
      <c r="Q3057">
        <v>0.60309350490570068</v>
      </c>
      <c r="R3057">
        <v>0.64274567365646362</v>
      </c>
      <c r="S3057">
        <v>0.68239313364028931</v>
      </c>
      <c r="T3057">
        <v>0.71807879209518433</v>
      </c>
      <c r="U3057" t="s">
        <v>102</v>
      </c>
      <c r="V3057" t="s">
        <v>84</v>
      </c>
      <c r="W3057">
        <v>108</v>
      </c>
    </row>
    <row r="3058" spans="1:23" x14ac:dyDescent="0.25">
      <c r="A3058" s="48" t="str">
        <f t="shared" si="47"/>
        <v>42214Greater Fresno AreaN/A_17AllSingle</v>
      </c>
      <c r="B3058" t="s">
        <v>37</v>
      </c>
      <c r="C3058" s="35">
        <v>42214</v>
      </c>
      <c r="D3058">
        <v>17</v>
      </c>
      <c r="E3058" t="s">
        <v>32</v>
      </c>
      <c r="F3058">
        <v>3.284592710376014</v>
      </c>
      <c r="G3058">
        <v>2.0803532756791481</v>
      </c>
      <c r="H3058">
        <v>11090</v>
      </c>
      <c r="I3058">
        <v>2.5356030254181179</v>
      </c>
      <c r="J3058">
        <v>1.8411196150235569</v>
      </c>
      <c r="K3058">
        <v>1232</v>
      </c>
      <c r="L3058">
        <v>0.74898970127105713</v>
      </c>
      <c r="M3058">
        <v>22.803121566772461</v>
      </c>
      <c r="N3058">
        <v>12322</v>
      </c>
      <c r="O3058">
        <v>5.6050397455692291E-2</v>
      </c>
      <c r="P3058">
        <v>0.67715549468994141</v>
      </c>
      <c r="Q3058">
        <v>0.71117919683456421</v>
      </c>
      <c r="R3058">
        <v>0.74898970127105713</v>
      </c>
      <c r="S3058">
        <v>0.78679567575454712</v>
      </c>
      <c r="T3058">
        <v>0.82082390785217285</v>
      </c>
      <c r="U3058" t="s">
        <v>18</v>
      </c>
      <c r="V3058" t="s">
        <v>84</v>
      </c>
      <c r="W3058">
        <v>107</v>
      </c>
    </row>
    <row r="3059" spans="1:23" x14ac:dyDescent="0.25">
      <c r="A3059" s="48" t="str">
        <f t="shared" si="47"/>
        <v>42214Greater Fresno AreaN/A_17SmartAC-onlySingle</v>
      </c>
      <c r="B3059" t="s">
        <v>37</v>
      </c>
      <c r="C3059" s="35">
        <v>42214</v>
      </c>
      <c r="D3059">
        <v>17</v>
      </c>
      <c r="E3059" t="s">
        <v>32</v>
      </c>
      <c r="F3059">
        <v>3.284592710376014</v>
      </c>
      <c r="G3059">
        <v>2.0803532756791481</v>
      </c>
      <c r="H3059">
        <v>11090</v>
      </c>
      <c r="I3059">
        <v>2.5356030254181179</v>
      </c>
      <c r="J3059">
        <v>1.8411196150235569</v>
      </c>
      <c r="K3059">
        <v>1232</v>
      </c>
      <c r="L3059">
        <v>0.74898970127105713</v>
      </c>
      <c r="M3059">
        <v>22.803121566772461</v>
      </c>
      <c r="N3059">
        <v>12322</v>
      </c>
      <c r="O3059">
        <v>5.6050397455692291E-2</v>
      </c>
      <c r="P3059">
        <v>0.67715549468994141</v>
      </c>
      <c r="Q3059">
        <v>0.71117919683456421</v>
      </c>
      <c r="R3059">
        <v>0.74898970127105713</v>
      </c>
      <c r="S3059">
        <v>0.78679567575454712</v>
      </c>
      <c r="T3059">
        <v>0.82082390785217285</v>
      </c>
      <c r="U3059" t="s">
        <v>102</v>
      </c>
      <c r="V3059" t="s">
        <v>84</v>
      </c>
      <c r="W3059">
        <v>107</v>
      </c>
    </row>
    <row r="3060" spans="1:23" x14ac:dyDescent="0.25">
      <c r="A3060" s="48" t="str">
        <f t="shared" si="47"/>
        <v>42214Greater Fresno AreaN/A_18AllSingle</v>
      </c>
      <c r="B3060" t="s">
        <v>37</v>
      </c>
      <c r="C3060" s="35">
        <v>42214</v>
      </c>
      <c r="D3060">
        <v>18</v>
      </c>
      <c r="E3060" t="s">
        <v>32</v>
      </c>
      <c r="F3060">
        <v>3.557388040387834</v>
      </c>
      <c r="G3060">
        <v>1.9967929452357913</v>
      </c>
      <c r="H3060">
        <v>11090</v>
      </c>
      <c r="I3060">
        <v>3.6602476710054113</v>
      </c>
      <c r="J3060">
        <v>2.028506177966098</v>
      </c>
      <c r="K3060">
        <v>1232</v>
      </c>
      <c r="L3060">
        <v>-0.10285963118076324</v>
      </c>
      <c r="M3060">
        <v>-2.8914368152618408</v>
      </c>
      <c r="N3060">
        <v>12322</v>
      </c>
      <c r="O3060">
        <v>6.0823474079370499E-2</v>
      </c>
      <c r="P3060">
        <v>-0.18081100285053253</v>
      </c>
      <c r="Q3060">
        <v>-0.14388993382453918</v>
      </c>
      <c r="R3060">
        <v>-0.10285963118076324</v>
      </c>
      <c r="S3060">
        <v>-6.1834197491407394E-2</v>
      </c>
      <c r="T3060">
        <v>-2.4908266961574554E-2</v>
      </c>
      <c r="U3060" t="s">
        <v>18</v>
      </c>
      <c r="V3060" t="s">
        <v>84</v>
      </c>
      <c r="W3060">
        <v>107</v>
      </c>
    </row>
    <row r="3061" spans="1:23" x14ac:dyDescent="0.25">
      <c r="A3061" s="48" t="str">
        <f t="shared" si="47"/>
        <v>42214Greater Fresno AreaN/A_18SmartAC-onlySingle</v>
      </c>
      <c r="B3061" t="s">
        <v>37</v>
      </c>
      <c r="C3061" s="35">
        <v>42214</v>
      </c>
      <c r="D3061">
        <v>18</v>
      </c>
      <c r="E3061" t="s">
        <v>32</v>
      </c>
      <c r="F3061">
        <v>3.557388040387834</v>
      </c>
      <c r="G3061">
        <v>1.9967929452357913</v>
      </c>
      <c r="H3061">
        <v>11090</v>
      </c>
      <c r="I3061">
        <v>3.6602476710054113</v>
      </c>
      <c r="J3061">
        <v>2.028506177966098</v>
      </c>
      <c r="K3061">
        <v>1232</v>
      </c>
      <c r="L3061">
        <v>-0.10285963118076324</v>
      </c>
      <c r="M3061">
        <v>-2.8914368152618408</v>
      </c>
      <c r="N3061">
        <v>12322</v>
      </c>
      <c r="O3061">
        <v>6.0823474079370499E-2</v>
      </c>
      <c r="P3061">
        <v>-0.18081100285053253</v>
      </c>
      <c r="Q3061">
        <v>-0.14388993382453918</v>
      </c>
      <c r="R3061">
        <v>-0.10285963118076324</v>
      </c>
      <c r="S3061">
        <v>-6.1834197491407394E-2</v>
      </c>
      <c r="T3061">
        <v>-2.4908266961574554E-2</v>
      </c>
      <c r="U3061" t="s">
        <v>102</v>
      </c>
      <c r="V3061" t="s">
        <v>84</v>
      </c>
      <c r="W3061">
        <v>107</v>
      </c>
    </row>
    <row r="3062" spans="1:23" x14ac:dyDescent="0.25">
      <c r="A3062" s="48" t="str">
        <f t="shared" si="47"/>
        <v>42214Greater Fresno AreaN/A_19AllSingle</v>
      </c>
      <c r="B3062" t="s">
        <v>37</v>
      </c>
      <c r="C3062" s="35">
        <v>42214</v>
      </c>
      <c r="D3062">
        <v>19</v>
      </c>
      <c r="E3062" t="s">
        <v>32</v>
      </c>
      <c r="F3062">
        <v>3.6451154773074306</v>
      </c>
      <c r="G3062">
        <v>1.9645945862498084</v>
      </c>
      <c r="H3062">
        <v>11090</v>
      </c>
      <c r="I3062">
        <v>3.9177622237337566</v>
      </c>
      <c r="J3062">
        <v>1.9943171703791707</v>
      </c>
      <c r="K3062">
        <v>1232</v>
      </c>
      <c r="L3062">
        <v>-0.27264675498008728</v>
      </c>
      <c r="M3062">
        <v>-7.4797835350036621</v>
      </c>
      <c r="N3062">
        <v>12322</v>
      </c>
      <c r="O3062">
        <v>5.9802647680044174E-2</v>
      </c>
      <c r="P3062">
        <v>-0.34928983449935913</v>
      </c>
      <c r="Q3062">
        <v>-0.31298843026161194</v>
      </c>
      <c r="R3062">
        <v>-0.27264675498008728</v>
      </c>
      <c r="S3062">
        <v>-0.23230986297130585</v>
      </c>
      <c r="T3062">
        <v>-0.19600367546081543</v>
      </c>
      <c r="U3062" t="s">
        <v>18</v>
      </c>
      <c r="V3062" t="s">
        <v>84</v>
      </c>
      <c r="W3062">
        <v>105</v>
      </c>
    </row>
    <row r="3063" spans="1:23" x14ac:dyDescent="0.25">
      <c r="A3063" s="48" t="str">
        <f t="shared" si="47"/>
        <v>42214Greater Fresno AreaN/A_19SmartAC-onlySingle</v>
      </c>
      <c r="B3063" t="s">
        <v>37</v>
      </c>
      <c r="C3063" s="35">
        <v>42214</v>
      </c>
      <c r="D3063">
        <v>19</v>
      </c>
      <c r="E3063" t="s">
        <v>32</v>
      </c>
      <c r="F3063">
        <v>3.6451154773074306</v>
      </c>
      <c r="G3063">
        <v>1.9645945862498084</v>
      </c>
      <c r="H3063">
        <v>11090</v>
      </c>
      <c r="I3063">
        <v>3.9177622237337566</v>
      </c>
      <c r="J3063">
        <v>1.9943171703791707</v>
      </c>
      <c r="K3063">
        <v>1232</v>
      </c>
      <c r="L3063">
        <v>-0.27264675498008728</v>
      </c>
      <c r="M3063">
        <v>-7.4797835350036621</v>
      </c>
      <c r="N3063">
        <v>12322</v>
      </c>
      <c r="O3063">
        <v>5.9802647680044174E-2</v>
      </c>
      <c r="P3063">
        <v>-0.34928983449935913</v>
      </c>
      <c r="Q3063">
        <v>-0.31298843026161194</v>
      </c>
      <c r="R3063">
        <v>-0.27264675498008728</v>
      </c>
      <c r="S3063">
        <v>-0.23230986297130585</v>
      </c>
      <c r="T3063">
        <v>-0.19600367546081543</v>
      </c>
      <c r="U3063" t="s">
        <v>102</v>
      </c>
      <c r="V3063" t="s">
        <v>84</v>
      </c>
      <c r="W3063">
        <v>105</v>
      </c>
    </row>
    <row r="3064" spans="1:23" x14ac:dyDescent="0.25">
      <c r="A3064" s="48" t="str">
        <f t="shared" si="47"/>
        <v>42214Greater Fresno AreaN/A_20AllSingle</v>
      </c>
      <c r="B3064" t="s">
        <v>37</v>
      </c>
      <c r="C3064" s="35">
        <v>42214</v>
      </c>
      <c r="D3064">
        <v>20</v>
      </c>
      <c r="E3064" t="s">
        <v>32</v>
      </c>
      <c r="F3064">
        <v>3.4895627163102985</v>
      </c>
      <c r="G3064">
        <v>1.9099131239433016</v>
      </c>
      <c r="H3064">
        <v>11090</v>
      </c>
      <c r="I3064">
        <v>3.7164222401261719</v>
      </c>
      <c r="J3064">
        <v>1.9078423078158842</v>
      </c>
      <c r="K3064">
        <v>1232</v>
      </c>
      <c r="L3064">
        <v>-0.22685952484607697</v>
      </c>
      <c r="M3064">
        <v>-6.5010876655578613</v>
      </c>
      <c r="N3064">
        <v>12322</v>
      </c>
      <c r="O3064">
        <v>5.7300589978694916E-2</v>
      </c>
      <c r="P3064">
        <v>-0.30029594898223877</v>
      </c>
      <c r="Q3064">
        <v>-0.26551336050033569</v>
      </c>
      <c r="R3064">
        <v>-0.22685952484607697</v>
      </c>
      <c r="S3064">
        <v>-0.18821027874946594</v>
      </c>
      <c r="T3064">
        <v>-0.15342308580875397</v>
      </c>
      <c r="U3064" t="s">
        <v>18</v>
      </c>
      <c r="V3064" t="s">
        <v>84</v>
      </c>
      <c r="W3064">
        <v>101</v>
      </c>
    </row>
    <row r="3065" spans="1:23" x14ac:dyDescent="0.25">
      <c r="A3065" s="48" t="str">
        <f t="shared" si="47"/>
        <v>42214Greater Fresno AreaN/A_20SmartAC-onlySingle</v>
      </c>
      <c r="B3065" t="s">
        <v>37</v>
      </c>
      <c r="C3065" s="35">
        <v>42214</v>
      </c>
      <c r="D3065">
        <v>20</v>
      </c>
      <c r="E3065" t="s">
        <v>32</v>
      </c>
      <c r="F3065">
        <v>3.4895627163102985</v>
      </c>
      <c r="G3065">
        <v>1.9099131239433016</v>
      </c>
      <c r="H3065">
        <v>11090</v>
      </c>
      <c r="I3065">
        <v>3.7164222401261719</v>
      </c>
      <c r="J3065">
        <v>1.9078423078158842</v>
      </c>
      <c r="K3065">
        <v>1232</v>
      </c>
      <c r="L3065">
        <v>-0.22685952484607697</v>
      </c>
      <c r="M3065">
        <v>-6.5010876655578613</v>
      </c>
      <c r="N3065">
        <v>12322</v>
      </c>
      <c r="O3065">
        <v>5.7300589978694916E-2</v>
      </c>
      <c r="P3065">
        <v>-0.30029594898223877</v>
      </c>
      <c r="Q3065">
        <v>-0.26551336050033569</v>
      </c>
      <c r="R3065">
        <v>-0.22685952484607697</v>
      </c>
      <c r="S3065">
        <v>-0.18821027874946594</v>
      </c>
      <c r="T3065">
        <v>-0.15342308580875397</v>
      </c>
      <c r="U3065" t="s">
        <v>102</v>
      </c>
      <c r="V3065" t="s">
        <v>84</v>
      </c>
      <c r="W3065">
        <v>101</v>
      </c>
    </row>
    <row r="3066" spans="1:23" x14ac:dyDescent="0.25">
      <c r="A3066" s="48" t="str">
        <f t="shared" si="47"/>
        <v>42214Greater Fresno AreaN/A_21AllSingle</v>
      </c>
      <c r="B3066" t="s">
        <v>37</v>
      </c>
      <c r="C3066" s="35">
        <v>42214</v>
      </c>
      <c r="D3066">
        <v>21</v>
      </c>
      <c r="E3066" t="s">
        <v>32</v>
      </c>
      <c r="F3066">
        <v>3.2316796444489544</v>
      </c>
      <c r="G3066">
        <v>1.8473790018592087</v>
      </c>
      <c r="H3066">
        <v>11090</v>
      </c>
      <c r="I3066">
        <v>3.4747138184064554</v>
      </c>
      <c r="J3066">
        <v>1.8686354734527695</v>
      </c>
      <c r="K3066">
        <v>1232</v>
      </c>
      <c r="L3066">
        <v>-0.24303416907787323</v>
      </c>
      <c r="M3066">
        <v>-7.5203671455383301</v>
      </c>
      <c r="N3066">
        <v>12322</v>
      </c>
      <c r="O3066">
        <v>5.605345219373703E-2</v>
      </c>
      <c r="P3066">
        <v>-0.31487226486206055</v>
      </c>
      <c r="Q3066">
        <v>-0.28084671497344971</v>
      </c>
      <c r="R3066">
        <v>-0.24303416907787323</v>
      </c>
      <c r="S3066">
        <v>-0.2052261084318161</v>
      </c>
      <c r="T3066">
        <v>-0.17119605839252472</v>
      </c>
      <c r="U3066" t="s">
        <v>18</v>
      </c>
      <c r="V3066" t="s">
        <v>84</v>
      </c>
      <c r="W3066">
        <v>97</v>
      </c>
    </row>
    <row r="3067" spans="1:23" x14ac:dyDescent="0.25">
      <c r="A3067" s="48" t="str">
        <f t="shared" si="47"/>
        <v>42214Greater Fresno AreaN/A_21SmartAC-onlySingle</v>
      </c>
      <c r="B3067" t="s">
        <v>37</v>
      </c>
      <c r="C3067" s="35">
        <v>42214</v>
      </c>
      <c r="D3067">
        <v>21</v>
      </c>
      <c r="E3067" t="s">
        <v>32</v>
      </c>
      <c r="F3067">
        <v>3.2316796444489544</v>
      </c>
      <c r="G3067">
        <v>1.8473790018592087</v>
      </c>
      <c r="H3067">
        <v>11090</v>
      </c>
      <c r="I3067">
        <v>3.4747138184064554</v>
      </c>
      <c r="J3067">
        <v>1.8686354734527695</v>
      </c>
      <c r="K3067">
        <v>1232</v>
      </c>
      <c r="L3067">
        <v>-0.24303416907787323</v>
      </c>
      <c r="M3067">
        <v>-7.5203671455383301</v>
      </c>
      <c r="N3067">
        <v>12322</v>
      </c>
      <c r="O3067">
        <v>5.605345219373703E-2</v>
      </c>
      <c r="P3067">
        <v>-0.31487226486206055</v>
      </c>
      <c r="Q3067">
        <v>-0.28084671497344971</v>
      </c>
      <c r="R3067">
        <v>-0.24303416907787323</v>
      </c>
      <c r="S3067">
        <v>-0.2052261084318161</v>
      </c>
      <c r="T3067">
        <v>-0.17119605839252472</v>
      </c>
      <c r="U3067" t="s">
        <v>102</v>
      </c>
      <c r="V3067" t="s">
        <v>84</v>
      </c>
      <c r="W3067">
        <v>97</v>
      </c>
    </row>
    <row r="3068" spans="1:23" x14ac:dyDescent="0.25">
      <c r="A3068" s="48" t="str">
        <f t="shared" si="47"/>
        <v>42214Greater Fresno AreaN/A_22AllSingle</v>
      </c>
      <c r="B3068" t="s">
        <v>37</v>
      </c>
      <c r="C3068" s="35">
        <v>42214</v>
      </c>
      <c r="D3068">
        <v>22</v>
      </c>
      <c r="E3068" t="s">
        <v>32</v>
      </c>
      <c r="F3068">
        <v>2.9492284526228221</v>
      </c>
      <c r="G3068">
        <v>1.728874241396531</v>
      </c>
      <c r="H3068">
        <v>11090</v>
      </c>
      <c r="I3068">
        <v>3.1387316440286894</v>
      </c>
      <c r="J3068">
        <v>1.801611044061979</v>
      </c>
      <c r="K3068">
        <v>1232</v>
      </c>
      <c r="L3068">
        <v>-0.18950319290161133</v>
      </c>
      <c r="M3068">
        <v>-6.4255175590515137</v>
      </c>
      <c r="N3068">
        <v>12322</v>
      </c>
      <c r="O3068">
        <v>5.3889725357294083E-2</v>
      </c>
      <c r="P3068">
        <v>-0.25856825709342957</v>
      </c>
      <c r="Q3068">
        <v>-0.22585612535476685</v>
      </c>
      <c r="R3068">
        <v>-0.18950319290161133</v>
      </c>
      <c r="S3068">
        <v>-0.15315456688404083</v>
      </c>
      <c r="T3068">
        <v>-0.12043812125921249</v>
      </c>
      <c r="U3068" t="s">
        <v>18</v>
      </c>
      <c r="V3068" t="s">
        <v>84</v>
      </c>
      <c r="W3068">
        <v>93</v>
      </c>
    </row>
    <row r="3069" spans="1:23" x14ac:dyDescent="0.25">
      <c r="A3069" s="48" t="str">
        <f t="shared" si="47"/>
        <v>42214Greater Fresno AreaN/A_22SmartAC-onlySingle</v>
      </c>
      <c r="B3069" t="s">
        <v>37</v>
      </c>
      <c r="C3069" s="35">
        <v>42214</v>
      </c>
      <c r="D3069">
        <v>22</v>
      </c>
      <c r="E3069" t="s">
        <v>32</v>
      </c>
      <c r="F3069">
        <v>2.9492284526228221</v>
      </c>
      <c r="G3069">
        <v>1.728874241396531</v>
      </c>
      <c r="H3069">
        <v>11090</v>
      </c>
      <c r="I3069">
        <v>3.1387316440286894</v>
      </c>
      <c r="J3069">
        <v>1.801611044061979</v>
      </c>
      <c r="K3069">
        <v>1232</v>
      </c>
      <c r="L3069">
        <v>-0.18950319290161133</v>
      </c>
      <c r="M3069">
        <v>-6.4255175590515137</v>
      </c>
      <c r="N3069">
        <v>12322</v>
      </c>
      <c r="O3069">
        <v>5.3889725357294083E-2</v>
      </c>
      <c r="P3069">
        <v>-0.25856825709342957</v>
      </c>
      <c r="Q3069">
        <v>-0.22585612535476685</v>
      </c>
      <c r="R3069">
        <v>-0.18950319290161133</v>
      </c>
      <c r="S3069">
        <v>-0.15315456688404083</v>
      </c>
      <c r="T3069">
        <v>-0.12043812125921249</v>
      </c>
      <c r="U3069" t="s">
        <v>102</v>
      </c>
      <c r="V3069" t="s">
        <v>84</v>
      </c>
      <c r="W3069">
        <v>93</v>
      </c>
    </row>
    <row r="3070" spans="1:23" x14ac:dyDescent="0.25">
      <c r="A3070" s="48" t="str">
        <f t="shared" si="47"/>
        <v>42214Greater Fresno AreaN/A_23AllSingle</v>
      </c>
      <c r="B3070" t="s">
        <v>37</v>
      </c>
      <c r="C3070" s="35">
        <v>42214</v>
      </c>
      <c r="D3070">
        <v>23</v>
      </c>
      <c r="E3070" t="s">
        <v>32</v>
      </c>
      <c r="F3070">
        <v>2.483451129228551</v>
      </c>
      <c r="G3070">
        <v>1.6278857863756837</v>
      </c>
      <c r="H3070">
        <v>11090</v>
      </c>
      <c r="I3070">
        <v>2.6138914143248053</v>
      </c>
      <c r="J3070">
        <v>1.7042566104411472</v>
      </c>
      <c r="K3070">
        <v>1232</v>
      </c>
      <c r="L3070">
        <v>-0.13044027984142303</v>
      </c>
      <c r="M3070">
        <v>-5.2523798942565918</v>
      </c>
      <c r="N3070">
        <v>12322</v>
      </c>
      <c r="O3070">
        <v>5.0955824553966522E-2</v>
      </c>
      <c r="P3070">
        <v>-0.19574525952339172</v>
      </c>
      <c r="Q3070">
        <v>-0.1648140549659729</v>
      </c>
      <c r="R3070">
        <v>-0.13044027984142303</v>
      </c>
      <c r="S3070">
        <v>-9.6070572733879089E-2</v>
      </c>
      <c r="T3070">
        <v>-6.5135292708873749E-2</v>
      </c>
      <c r="U3070" t="s">
        <v>18</v>
      </c>
      <c r="V3070" t="s">
        <v>84</v>
      </c>
      <c r="W3070">
        <v>90</v>
      </c>
    </row>
    <row r="3071" spans="1:23" x14ac:dyDescent="0.25">
      <c r="A3071" s="48" t="str">
        <f t="shared" si="47"/>
        <v>42214Greater Fresno AreaN/A_23SmartAC-onlySingle</v>
      </c>
      <c r="B3071" t="s">
        <v>37</v>
      </c>
      <c r="C3071" s="35">
        <v>42214</v>
      </c>
      <c r="D3071">
        <v>23</v>
      </c>
      <c r="E3071" t="s">
        <v>32</v>
      </c>
      <c r="F3071">
        <v>2.483451129228551</v>
      </c>
      <c r="G3071">
        <v>1.6278857863756837</v>
      </c>
      <c r="H3071">
        <v>11090</v>
      </c>
      <c r="I3071">
        <v>2.6138914143248053</v>
      </c>
      <c r="J3071">
        <v>1.7042566104411472</v>
      </c>
      <c r="K3071">
        <v>1232</v>
      </c>
      <c r="L3071">
        <v>-0.13044027984142303</v>
      </c>
      <c r="M3071">
        <v>-5.2523798942565918</v>
      </c>
      <c r="N3071">
        <v>12322</v>
      </c>
      <c r="O3071">
        <v>5.0955824553966522E-2</v>
      </c>
      <c r="P3071">
        <v>-0.19574525952339172</v>
      </c>
      <c r="Q3071">
        <v>-0.1648140549659729</v>
      </c>
      <c r="R3071">
        <v>-0.13044027984142303</v>
      </c>
      <c r="S3071">
        <v>-9.6070572733879089E-2</v>
      </c>
      <c r="T3071">
        <v>-6.5135292708873749E-2</v>
      </c>
      <c r="U3071" t="s">
        <v>102</v>
      </c>
      <c r="V3071" t="s">
        <v>84</v>
      </c>
      <c r="W3071">
        <v>90</v>
      </c>
    </row>
    <row r="3072" spans="1:23" x14ac:dyDescent="0.25">
      <c r="A3072" s="48" t="str">
        <f t="shared" si="47"/>
        <v>42214Greater Fresno AreaN/A_24AllSingle</v>
      </c>
      <c r="B3072" t="s">
        <v>37</v>
      </c>
      <c r="C3072" s="35">
        <v>42214</v>
      </c>
      <c r="D3072">
        <v>24</v>
      </c>
      <c r="E3072" t="s">
        <v>32</v>
      </c>
      <c r="F3072">
        <v>2.0226337385099389</v>
      </c>
      <c r="G3072">
        <v>1.4743770572563426</v>
      </c>
      <c r="H3072">
        <v>11090</v>
      </c>
      <c r="I3072">
        <v>2.1064871627349504</v>
      </c>
      <c r="J3072">
        <v>1.5588463359250595</v>
      </c>
      <c r="K3072">
        <v>1232</v>
      </c>
      <c r="L3072">
        <v>-8.3853423595428467E-2</v>
      </c>
      <c r="M3072">
        <v>-4.145754337310791</v>
      </c>
      <c r="N3072">
        <v>12322</v>
      </c>
      <c r="O3072">
        <v>4.6566270291805267E-2</v>
      </c>
      <c r="P3072">
        <v>-0.14353275299072266</v>
      </c>
      <c r="Q3072">
        <v>-0.1152660995721817</v>
      </c>
      <c r="R3072">
        <v>-8.3853423595428467E-2</v>
      </c>
      <c r="S3072">
        <v>-5.2444472908973694E-2</v>
      </c>
      <c r="T3072">
        <v>-2.4174092337489128E-2</v>
      </c>
      <c r="U3072" t="s">
        <v>18</v>
      </c>
      <c r="V3072" t="s">
        <v>84</v>
      </c>
      <c r="W3072">
        <v>89</v>
      </c>
    </row>
    <row r="3073" spans="1:23" x14ac:dyDescent="0.25">
      <c r="A3073" s="48" t="str">
        <f t="shared" si="47"/>
        <v>42214Greater Fresno AreaN/A_24SmartAC-onlySingle</v>
      </c>
      <c r="B3073" t="s">
        <v>37</v>
      </c>
      <c r="C3073" s="35">
        <v>42214</v>
      </c>
      <c r="D3073">
        <v>24</v>
      </c>
      <c r="E3073" t="s">
        <v>32</v>
      </c>
      <c r="F3073">
        <v>2.0226337385099389</v>
      </c>
      <c r="G3073">
        <v>1.4743770572563426</v>
      </c>
      <c r="H3073">
        <v>11090</v>
      </c>
      <c r="I3073">
        <v>2.1064871627349504</v>
      </c>
      <c r="J3073">
        <v>1.5588463359250595</v>
      </c>
      <c r="K3073">
        <v>1232</v>
      </c>
      <c r="L3073">
        <v>-8.3853423595428467E-2</v>
      </c>
      <c r="M3073">
        <v>-4.145754337310791</v>
      </c>
      <c r="N3073">
        <v>12322</v>
      </c>
      <c r="O3073">
        <v>4.6566270291805267E-2</v>
      </c>
      <c r="P3073">
        <v>-0.14353275299072266</v>
      </c>
      <c r="Q3073">
        <v>-0.1152660995721817</v>
      </c>
      <c r="R3073">
        <v>-8.3853423595428467E-2</v>
      </c>
      <c r="S3073">
        <v>-5.2444472908973694E-2</v>
      </c>
      <c r="T3073">
        <v>-2.4174092337489128E-2</v>
      </c>
      <c r="U3073" t="s">
        <v>102</v>
      </c>
      <c r="V3073" t="s">
        <v>84</v>
      </c>
      <c r="W3073">
        <v>89</v>
      </c>
    </row>
    <row r="3074" spans="1:23" x14ac:dyDescent="0.25">
      <c r="A3074" s="48" t="str">
        <f t="shared" ref="A3074:A3137" si="48">CONCATENATE(C3074,B3074,E3074,"_",D3074,U3074,V3074)</f>
        <v>42231Greater Fresno AreaN/A_1AllSingle</v>
      </c>
      <c r="B3074" t="s">
        <v>37</v>
      </c>
      <c r="C3074" s="35">
        <v>42231</v>
      </c>
      <c r="D3074">
        <v>1</v>
      </c>
      <c r="E3074" t="s">
        <v>32</v>
      </c>
      <c r="F3074">
        <v>1.0556129084439589</v>
      </c>
      <c r="G3074">
        <v>0.93425818500440827</v>
      </c>
      <c r="H3074">
        <v>14169</v>
      </c>
      <c r="I3074">
        <v>1.0521017434603996</v>
      </c>
      <c r="J3074">
        <v>0.94599704505430893</v>
      </c>
      <c r="K3074">
        <v>1615</v>
      </c>
      <c r="L3074">
        <v>3.5111650358885527E-3</v>
      </c>
      <c r="M3074">
        <v>0.33261862397193909</v>
      </c>
      <c r="N3074">
        <v>15784</v>
      </c>
      <c r="O3074">
        <v>2.4813828989863396E-2</v>
      </c>
      <c r="P3074">
        <v>-2.8290238231420517E-2</v>
      </c>
      <c r="Q3074">
        <v>-1.322774775326252E-2</v>
      </c>
      <c r="R3074">
        <v>3.5111650358885527E-3</v>
      </c>
      <c r="S3074">
        <v>2.0248092710971832E-2</v>
      </c>
      <c r="T3074">
        <v>3.531256690621376E-2</v>
      </c>
      <c r="U3074" t="s">
        <v>18</v>
      </c>
      <c r="V3074" t="s">
        <v>84</v>
      </c>
      <c r="W3074">
        <v>76</v>
      </c>
    </row>
    <row r="3075" spans="1:23" x14ac:dyDescent="0.25">
      <c r="A3075" s="48" t="str">
        <f t="shared" si="48"/>
        <v>42231Greater Fresno AreaN/A_2AllSingle</v>
      </c>
      <c r="B3075" t="s">
        <v>37</v>
      </c>
      <c r="C3075" s="35">
        <v>42231</v>
      </c>
      <c r="D3075">
        <v>2</v>
      </c>
      <c r="E3075" t="s">
        <v>32</v>
      </c>
      <c r="F3075">
        <v>0.89380334588896437</v>
      </c>
      <c r="G3075">
        <v>0.81640368094368687</v>
      </c>
      <c r="H3075">
        <v>14169</v>
      </c>
      <c r="I3075">
        <v>0.89369757143728046</v>
      </c>
      <c r="J3075">
        <v>0.79025406626461203</v>
      </c>
      <c r="K3075">
        <v>1615</v>
      </c>
      <c r="L3075">
        <v>1.0577445209491998E-4</v>
      </c>
      <c r="M3075">
        <v>1.1834197677671909E-2</v>
      </c>
      <c r="N3075">
        <v>15784</v>
      </c>
      <c r="O3075">
        <v>2.0826151594519615E-2</v>
      </c>
      <c r="P3075">
        <v>-2.6585021987557411E-2</v>
      </c>
      <c r="Q3075">
        <v>-1.394313108175993E-2</v>
      </c>
      <c r="R3075">
        <v>1.0577445209491998E-4</v>
      </c>
      <c r="S3075">
        <v>1.4153013937175274E-2</v>
      </c>
      <c r="T3075">
        <v>2.6796570047736168E-2</v>
      </c>
      <c r="U3075" t="s">
        <v>18</v>
      </c>
      <c r="V3075" t="s">
        <v>84</v>
      </c>
      <c r="W3075">
        <v>74</v>
      </c>
    </row>
    <row r="3076" spans="1:23" x14ac:dyDescent="0.25">
      <c r="A3076" s="48" t="str">
        <f t="shared" si="48"/>
        <v>42231Greater Fresno AreaN/A_3AllSingle</v>
      </c>
      <c r="B3076" t="s">
        <v>37</v>
      </c>
      <c r="C3076" s="35">
        <v>42231</v>
      </c>
      <c r="D3076">
        <v>3</v>
      </c>
      <c r="E3076" t="s">
        <v>32</v>
      </c>
      <c r="F3076">
        <v>0.79160244567701732</v>
      </c>
      <c r="G3076">
        <v>0.72843505713807832</v>
      </c>
      <c r="H3076">
        <v>14169</v>
      </c>
      <c r="I3076">
        <v>0.78930460792558677</v>
      </c>
      <c r="J3076">
        <v>0.70430122576684495</v>
      </c>
      <c r="K3076">
        <v>1615</v>
      </c>
      <c r="L3076">
        <v>2.2978377528488636E-3</v>
      </c>
      <c r="M3076">
        <v>0.29027673602104187</v>
      </c>
      <c r="N3076">
        <v>15784</v>
      </c>
      <c r="O3076">
        <v>1.8563264980912209E-2</v>
      </c>
      <c r="P3076">
        <v>-2.1492842584848404E-2</v>
      </c>
      <c r="Q3076">
        <v>-1.0224569588899612E-2</v>
      </c>
      <c r="R3076">
        <v>2.2978377528488636E-3</v>
      </c>
      <c r="S3076">
        <v>1.4818759635090828E-2</v>
      </c>
      <c r="T3076">
        <v>2.6088519021868706E-2</v>
      </c>
      <c r="U3076" t="s">
        <v>18</v>
      </c>
      <c r="V3076" t="s">
        <v>84</v>
      </c>
      <c r="W3076">
        <v>74</v>
      </c>
    </row>
    <row r="3077" spans="1:23" x14ac:dyDescent="0.25">
      <c r="A3077" s="48" t="str">
        <f t="shared" si="48"/>
        <v>42231Greater Fresno AreaN/A_4AllSingle</v>
      </c>
      <c r="B3077" t="s">
        <v>37</v>
      </c>
      <c r="C3077" s="35">
        <v>42231</v>
      </c>
      <c r="D3077">
        <v>4</v>
      </c>
      <c r="E3077" t="s">
        <v>32</v>
      </c>
      <c r="F3077">
        <v>0.73080736522460643</v>
      </c>
      <c r="G3077">
        <v>0.67779520726921383</v>
      </c>
      <c r="H3077">
        <v>14169</v>
      </c>
      <c r="I3077">
        <v>0.74257073472941604</v>
      </c>
      <c r="J3077">
        <v>0.66815257146692553</v>
      </c>
      <c r="K3077">
        <v>1615</v>
      </c>
      <c r="L3077">
        <v>-1.1763369664549828E-2</v>
      </c>
      <c r="M3077">
        <v>-1.6096402406692505</v>
      </c>
      <c r="N3077">
        <v>15784</v>
      </c>
      <c r="O3077">
        <v>1.7574107274413109E-2</v>
      </c>
      <c r="P3077">
        <v>-3.4286346286535263E-2</v>
      </c>
      <c r="Q3077">
        <v>-2.3618511855602264E-2</v>
      </c>
      <c r="R3077">
        <v>-1.1763369664549828E-2</v>
      </c>
      <c r="S3077">
        <v>9.0365690994076431E-5</v>
      </c>
      <c r="T3077">
        <v>1.0759606026113033E-2</v>
      </c>
      <c r="U3077" t="s">
        <v>18</v>
      </c>
      <c r="V3077" t="s">
        <v>84</v>
      </c>
      <c r="W3077">
        <v>73</v>
      </c>
    </row>
    <row r="3078" spans="1:23" x14ac:dyDescent="0.25">
      <c r="A3078" s="48" t="str">
        <f t="shared" si="48"/>
        <v>42231Greater Fresno AreaN/A_5AllSingle</v>
      </c>
      <c r="B3078" t="s">
        <v>37</v>
      </c>
      <c r="C3078" s="35">
        <v>42231</v>
      </c>
      <c r="D3078">
        <v>5</v>
      </c>
      <c r="E3078" t="s">
        <v>32</v>
      </c>
      <c r="F3078">
        <v>0.69787660028189669</v>
      </c>
      <c r="G3078">
        <v>0.6368060745743116</v>
      </c>
      <c r="H3078">
        <v>14169</v>
      </c>
      <c r="I3078">
        <v>0.70994283927753288</v>
      </c>
      <c r="J3078">
        <v>0.63616283297331111</v>
      </c>
      <c r="K3078">
        <v>1615</v>
      </c>
      <c r="L3078">
        <v>-1.2066238559782505E-2</v>
      </c>
      <c r="M3078">
        <v>-1.7289931774139404</v>
      </c>
      <c r="N3078">
        <v>15784</v>
      </c>
      <c r="O3078">
        <v>1.6709594056010246E-2</v>
      </c>
      <c r="P3078">
        <v>-3.3481255173683167E-2</v>
      </c>
      <c r="Q3078">
        <v>-2.333819679915905E-2</v>
      </c>
      <c r="R3078">
        <v>-1.2066238559782505E-2</v>
      </c>
      <c r="S3078">
        <v>-7.9561735037714243E-4</v>
      </c>
      <c r="T3078">
        <v>9.3487771227955818E-3</v>
      </c>
      <c r="U3078" t="s">
        <v>18</v>
      </c>
      <c r="V3078" t="s">
        <v>84</v>
      </c>
      <c r="W3078">
        <v>71</v>
      </c>
    </row>
    <row r="3079" spans="1:23" x14ac:dyDescent="0.25">
      <c r="A3079" s="48" t="str">
        <f t="shared" si="48"/>
        <v>42231Greater Fresno AreaN/A_6AllSingle</v>
      </c>
      <c r="B3079" t="s">
        <v>37</v>
      </c>
      <c r="C3079" s="35">
        <v>42231</v>
      </c>
      <c r="D3079">
        <v>6</v>
      </c>
      <c r="E3079" t="s">
        <v>32</v>
      </c>
      <c r="F3079">
        <v>0.69542721350046788</v>
      </c>
      <c r="G3079">
        <v>0.63654962703274898</v>
      </c>
      <c r="H3079">
        <v>14169</v>
      </c>
      <c r="I3079">
        <v>0.70679128256222623</v>
      </c>
      <c r="J3079">
        <v>0.63680603778093992</v>
      </c>
      <c r="K3079">
        <v>1615</v>
      </c>
      <c r="L3079">
        <v>-1.136406883597374E-2</v>
      </c>
      <c r="M3079">
        <v>-1.6341133117675781</v>
      </c>
      <c r="N3079">
        <v>15784</v>
      </c>
      <c r="O3079">
        <v>1.672406867146492E-2</v>
      </c>
      <c r="P3079">
        <v>-3.2797634601593018E-2</v>
      </c>
      <c r="Q3079">
        <v>-2.2645791992545128E-2</v>
      </c>
      <c r="R3079">
        <v>-1.136406883597374E-2</v>
      </c>
      <c r="S3079">
        <v>-8.3684513811022043E-5</v>
      </c>
      <c r="T3079">
        <v>1.0069497860968113E-2</v>
      </c>
      <c r="U3079" t="s">
        <v>18</v>
      </c>
      <c r="V3079" t="s">
        <v>84</v>
      </c>
      <c r="W3079">
        <v>71</v>
      </c>
    </row>
    <row r="3080" spans="1:23" x14ac:dyDescent="0.25">
      <c r="A3080" s="48" t="str">
        <f t="shared" si="48"/>
        <v>42231Greater Fresno AreaN/A_7AllSingle</v>
      </c>
      <c r="B3080" t="s">
        <v>37</v>
      </c>
      <c r="C3080" s="35">
        <v>42231</v>
      </c>
      <c r="D3080">
        <v>7</v>
      </c>
      <c r="E3080" t="s">
        <v>32</v>
      </c>
      <c r="F3080">
        <v>0.72281411357663594</v>
      </c>
      <c r="G3080">
        <v>0.68258794005042511</v>
      </c>
      <c r="H3080">
        <v>14169</v>
      </c>
      <c r="I3080">
        <v>0.72217459530483052</v>
      </c>
      <c r="J3080">
        <v>0.6893022128463171</v>
      </c>
      <c r="K3080">
        <v>1615</v>
      </c>
      <c r="L3080">
        <v>6.3951825723052025E-4</v>
      </c>
      <c r="M3080">
        <v>8.8476173579692841E-2</v>
      </c>
      <c r="N3080">
        <v>15784</v>
      </c>
      <c r="O3080">
        <v>1.8085528165102005E-2</v>
      </c>
      <c r="P3080">
        <v>-2.2538894787430763E-2</v>
      </c>
      <c r="Q3080">
        <v>-1.1560617014765739E-2</v>
      </c>
      <c r="R3080">
        <v>6.3951825723052025E-4</v>
      </c>
      <c r="S3080">
        <v>1.2838207185268402E-2</v>
      </c>
      <c r="T3080">
        <v>2.3817930370569229E-2</v>
      </c>
      <c r="U3080" t="s">
        <v>18</v>
      </c>
      <c r="V3080" t="s">
        <v>84</v>
      </c>
      <c r="W3080">
        <v>72</v>
      </c>
    </row>
    <row r="3081" spans="1:23" x14ac:dyDescent="0.25">
      <c r="A3081" s="48" t="str">
        <f t="shared" si="48"/>
        <v>42231Greater Fresno AreaN/A_8AllSingle</v>
      </c>
      <c r="B3081" t="s">
        <v>37</v>
      </c>
      <c r="C3081" s="35">
        <v>42231</v>
      </c>
      <c r="D3081">
        <v>8</v>
      </c>
      <c r="E3081" t="s">
        <v>32</v>
      </c>
      <c r="F3081">
        <v>0.76163530160394888</v>
      </c>
      <c r="G3081">
        <v>0.79696211535091377</v>
      </c>
      <c r="H3081">
        <v>14169</v>
      </c>
      <c r="I3081">
        <v>0.76333212974375331</v>
      </c>
      <c r="J3081">
        <v>0.7490712117286652</v>
      </c>
      <c r="K3081">
        <v>1615</v>
      </c>
      <c r="L3081">
        <v>-1.6968281706795096E-3</v>
      </c>
      <c r="M3081">
        <v>-0.22278748452663422</v>
      </c>
      <c r="N3081">
        <v>15784</v>
      </c>
      <c r="O3081">
        <v>1.9805599004030228E-2</v>
      </c>
      <c r="P3081">
        <v>-2.7079684659838676E-2</v>
      </c>
      <c r="Q3081">
        <v>-1.505728904157877E-2</v>
      </c>
      <c r="R3081">
        <v>-1.6968281706795096E-3</v>
      </c>
      <c r="S3081">
        <v>1.1662048287689686E-2</v>
      </c>
      <c r="T3081">
        <v>2.3686027154326439E-2</v>
      </c>
      <c r="U3081" t="s">
        <v>18</v>
      </c>
      <c r="V3081" t="s">
        <v>84</v>
      </c>
      <c r="W3081">
        <v>75</v>
      </c>
    </row>
    <row r="3082" spans="1:23" x14ac:dyDescent="0.25">
      <c r="A3082" s="48" t="str">
        <f t="shared" si="48"/>
        <v>42231Greater Fresno AreaN/A_9AllSingle</v>
      </c>
      <c r="B3082" t="s">
        <v>37</v>
      </c>
      <c r="C3082" s="35">
        <v>42231</v>
      </c>
      <c r="D3082">
        <v>9</v>
      </c>
      <c r="E3082" t="s">
        <v>32</v>
      </c>
      <c r="F3082">
        <v>0.79820973979993826</v>
      </c>
      <c r="G3082">
        <v>0.91382707915766348</v>
      </c>
      <c r="H3082">
        <v>14169</v>
      </c>
      <c r="I3082">
        <v>0.78615716085561804</v>
      </c>
      <c r="J3082">
        <v>0.85394764081475238</v>
      </c>
      <c r="K3082">
        <v>1615</v>
      </c>
      <c r="L3082">
        <v>1.205257885158062E-2</v>
      </c>
      <c r="M3082">
        <v>1.5099513530731201</v>
      </c>
      <c r="N3082">
        <v>15784</v>
      </c>
      <c r="O3082">
        <v>2.2593596950173378E-2</v>
      </c>
      <c r="P3082">
        <v>-1.6903374344110489E-2</v>
      </c>
      <c r="Q3082">
        <v>-3.1886098440736532E-3</v>
      </c>
      <c r="R3082">
        <v>1.205257885158062E-2</v>
      </c>
      <c r="S3082">
        <v>2.7291959151625633E-2</v>
      </c>
      <c r="T3082">
        <v>4.1008532047271729E-2</v>
      </c>
      <c r="U3082" t="s">
        <v>18</v>
      </c>
      <c r="V3082" t="s">
        <v>84</v>
      </c>
      <c r="W3082">
        <v>80</v>
      </c>
    </row>
    <row r="3083" spans="1:23" x14ac:dyDescent="0.25">
      <c r="A3083" s="48" t="str">
        <f t="shared" si="48"/>
        <v>42231Greater Fresno AreaN/A_10AllSingle</v>
      </c>
      <c r="B3083" t="s">
        <v>37</v>
      </c>
      <c r="C3083" s="35">
        <v>42231</v>
      </c>
      <c r="D3083">
        <v>10</v>
      </c>
      <c r="E3083" t="s">
        <v>32</v>
      </c>
      <c r="F3083">
        <v>0.85211356066588007</v>
      </c>
      <c r="G3083">
        <v>1.1069086149725644</v>
      </c>
      <c r="H3083">
        <v>14169</v>
      </c>
      <c r="I3083">
        <v>0.8088138853440654</v>
      </c>
      <c r="J3083">
        <v>1.0500108582493455</v>
      </c>
      <c r="K3083">
        <v>1615</v>
      </c>
      <c r="L3083">
        <v>4.3299674987792969E-2</v>
      </c>
      <c r="M3083">
        <v>5.081444263458252</v>
      </c>
      <c r="N3083">
        <v>15784</v>
      </c>
      <c r="O3083">
        <v>2.7733560651540756E-2</v>
      </c>
      <c r="P3083">
        <v>7.7563435770571232E-3</v>
      </c>
      <c r="Q3083">
        <v>2.4591170251369476E-2</v>
      </c>
      <c r="R3083">
        <v>4.3299674987792969E-2</v>
      </c>
      <c r="S3083">
        <v>6.2005963176488876E-2</v>
      </c>
      <c r="T3083">
        <v>7.8843005001544952E-2</v>
      </c>
      <c r="U3083" t="s">
        <v>18</v>
      </c>
      <c r="V3083" t="s">
        <v>84</v>
      </c>
      <c r="W3083">
        <v>84</v>
      </c>
    </row>
    <row r="3084" spans="1:23" x14ac:dyDescent="0.25">
      <c r="A3084" s="48" t="str">
        <f t="shared" si="48"/>
        <v>42231Greater Fresno AreaN/A_11AllSingle</v>
      </c>
      <c r="B3084" t="s">
        <v>37</v>
      </c>
      <c r="C3084" s="35">
        <v>42231</v>
      </c>
      <c r="D3084">
        <v>11</v>
      </c>
      <c r="E3084" t="s">
        <v>32</v>
      </c>
      <c r="F3084">
        <v>0.94603854825672895</v>
      </c>
      <c r="G3084">
        <v>1.3314323286029599</v>
      </c>
      <c r="H3084">
        <v>14169</v>
      </c>
      <c r="I3084">
        <v>0.895860709785124</v>
      </c>
      <c r="J3084">
        <v>1.2806808850635247</v>
      </c>
      <c r="K3084">
        <v>1615</v>
      </c>
      <c r="L3084">
        <v>5.0177838653326035E-2</v>
      </c>
      <c r="M3084">
        <v>5.3039951324462891</v>
      </c>
      <c r="N3084">
        <v>15784</v>
      </c>
      <c r="O3084">
        <v>3.3773966133594513E-2</v>
      </c>
      <c r="P3084">
        <v>6.8931235000491142E-3</v>
      </c>
      <c r="Q3084">
        <v>2.7394596487283707E-2</v>
      </c>
      <c r="R3084">
        <v>5.0177838653326035E-2</v>
      </c>
      <c r="S3084">
        <v>7.2958379983901978E-2</v>
      </c>
      <c r="T3084">
        <v>9.3462556600570679E-2</v>
      </c>
      <c r="U3084" t="s">
        <v>18</v>
      </c>
      <c r="V3084" t="s">
        <v>84</v>
      </c>
      <c r="W3084">
        <v>88</v>
      </c>
    </row>
    <row r="3085" spans="1:23" x14ac:dyDescent="0.25">
      <c r="A3085" s="48" t="str">
        <f t="shared" si="48"/>
        <v>42231Greater Fresno AreaN/A_12AllSingle</v>
      </c>
      <c r="B3085" t="s">
        <v>37</v>
      </c>
      <c r="C3085" s="35">
        <v>42231</v>
      </c>
      <c r="D3085">
        <v>12</v>
      </c>
      <c r="E3085" t="s">
        <v>32</v>
      </c>
      <c r="F3085">
        <v>1.1241111999463778</v>
      </c>
      <c r="G3085">
        <v>1.5557060412334496</v>
      </c>
      <c r="H3085">
        <v>14169</v>
      </c>
      <c r="I3085">
        <v>1.0699270859104177</v>
      </c>
      <c r="J3085">
        <v>1.4887508642496314</v>
      </c>
      <c r="K3085">
        <v>1615</v>
      </c>
      <c r="L3085">
        <v>5.4184112697839737E-2</v>
      </c>
      <c r="M3085">
        <v>4.8201737403869629</v>
      </c>
      <c r="N3085">
        <v>15784</v>
      </c>
      <c r="O3085">
        <v>3.9283353835344315E-2</v>
      </c>
      <c r="P3085">
        <v>3.8385663647204638E-3</v>
      </c>
      <c r="Q3085">
        <v>2.7684347704052925E-2</v>
      </c>
      <c r="R3085">
        <v>5.4184112697839737E-2</v>
      </c>
      <c r="S3085">
        <v>8.0680735409259796E-2</v>
      </c>
      <c r="T3085">
        <v>0.10452965646982193</v>
      </c>
      <c r="U3085" t="s">
        <v>18</v>
      </c>
      <c r="V3085" t="s">
        <v>84</v>
      </c>
      <c r="W3085">
        <v>92</v>
      </c>
    </row>
    <row r="3086" spans="1:23" x14ac:dyDescent="0.25">
      <c r="A3086" s="48" t="str">
        <f t="shared" si="48"/>
        <v>42231Greater Fresno AreaN/A_13AllSingle</v>
      </c>
      <c r="B3086" t="s">
        <v>37</v>
      </c>
      <c r="C3086" s="35">
        <v>42231</v>
      </c>
      <c r="D3086">
        <v>13</v>
      </c>
      <c r="E3086" t="s">
        <v>32</v>
      </c>
      <c r="F3086">
        <v>1.4142554903256017</v>
      </c>
      <c r="G3086">
        <v>1.7744169352205925</v>
      </c>
      <c r="H3086">
        <v>14169</v>
      </c>
      <c r="I3086">
        <v>1.3789889785654506</v>
      </c>
      <c r="J3086">
        <v>1.7124030060232782</v>
      </c>
      <c r="K3086">
        <v>1615</v>
      </c>
      <c r="L3086">
        <v>3.5266511142253876E-2</v>
      </c>
      <c r="M3086">
        <v>2.4936449527740479</v>
      </c>
      <c r="N3086">
        <v>15784</v>
      </c>
      <c r="O3086">
        <v>4.5143049210309982E-2</v>
      </c>
      <c r="P3086">
        <v>-2.258882112801075E-2</v>
      </c>
      <c r="Q3086">
        <v>4.8139127902686596E-3</v>
      </c>
      <c r="R3086">
        <v>3.5266511142253876E-2</v>
      </c>
      <c r="S3086">
        <v>6.5715499222278595E-2</v>
      </c>
      <c r="T3086">
        <v>9.3121841549873352E-2</v>
      </c>
      <c r="U3086" t="s">
        <v>18</v>
      </c>
      <c r="V3086" t="s">
        <v>84</v>
      </c>
      <c r="W3086">
        <v>95</v>
      </c>
    </row>
    <row r="3087" spans="1:23" x14ac:dyDescent="0.25">
      <c r="A3087" s="48" t="str">
        <f t="shared" si="48"/>
        <v>42231Greater Fresno AreaN/A_14AllSingle</v>
      </c>
      <c r="B3087" t="s">
        <v>37</v>
      </c>
      <c r="C3087" s="35">
        <v>42231</v>
      </c>
      <c r="D3087">
        <v>14</v>
      </c>
      <c r="E3087" t="s">
        <v>32</v>
      </c>
      <c r="F3087">
        <v>1.755878053405306</v>
      </c>
      <c r="G3087">
        <v>1.9045233938739528</v>
      </c>
      <c r="H3087">
        <v>14169</v>
      </c>
      <c r="I3087">
        <v>1.750328953849162</v>
      </c>
      <c r="J3087">
        <v>1.8110382038064565</v>
      </c>
      <c r="K3087">
        <v>1615</v>
      </c>
      <c r="L3087">
        <v>5.5490997619926929E-3</v>
      </c>
      <c r="M3087">
        <v>0.31602990627288818</v>
      </c>
      <c r="N3087">
        <v>15784</v>
      </c>
      <c r="O3087">
        <v>4.7821216285228729E-2</v>
      </c>
      <c r="P3087">
        <v>-5.5738572031259537E-2</v>
      </c>
      <c r="Q3087">
        <v>-2.6710135862231255E-2</v>
      </c>
      <c r="R3087">
        <v>5.5490997619926929E-3</v>
      </c>
      <c r="S3087">
        <v>3.7804510444402695E-2</v>
      </c>
      <c r="T3087">
        <v>6.683676689863205E-2</v>
      </c>
      <c r="U3087" t="s">
        <v>18</v>
      </c>
      <c r="V3087" t="s">
        <v>84</v>
      </c>
      <c r="W3087">
        <v>97</v>
      </c>
    </row>
    <row r="3088" spans="1:23" x14ac:dyDescent="0.25">
      <c r="A3088" s="48" t="str">
        <f t="shared" si="48"/>
        <v>42231Greater Fresno AreaN/A_15AllSingle</v>
      </c>
      <c r="B3088" t="s">
        <v>37</v>
      </c>
      <c r="C3088" s="35">
        <v>42231</v>
      </c>
      <c r="D3088">
        <v>15</v>
      </c>
      <c r="E3088" t="s">
        <v>32</v>
      </c>
      <c r="F3088">
        <v>2.121324519780901</v>
      </c>
      <c r="G3088">
        <v>1.955664864613605</v>
      </c>
      <c r="H3088">
        <v>14169</v>
      </c>
      <c r="I3088">
        <v>2.0563937740985057</v>
      </c>
      <c r="J3088">
        <v>1.8785650583254327</v>
      </c>
      <c r="K3088">
        <v>1615</v>
      </c>
      <c r="L3088">
        <v>6.4930744469165802E-2</v>
      </c>
      <c r="M3088">
        <v>3.0608587265014648</v>
      </c>
      <c r="N3088">
        <v>15784</v>
      </c>
      <c r="O3088">
        <v>4.9548689275979996E-2</v>
      </c>
      <c r="P3088">
        <v>1.4291442930698395E-3</v>
      </c>
      <c r="Q3088">
        <v>3.1506188213825226E-2</v>
      </c>
      <c r="R3088">
        <v>6.4930744469165802E-2</v>
      </c>
      <c r="S3088">
        <v>9.8351337015628815E-2</v>
      </c>
      <c r="T3088">
        <v>0.12843234837055206</v>
      </c>
      <c r="U3088" t="s">
        <v>18</v>
      </c>
      <c r="V3088" t="s">
        <v>84</v>
      </c>
      <c r="W3088">
        <v>99</v>
      </c>
    </row>
    <row r="3089" spans="1:23" x14ac:dyDescent="0.25">
      <c r="A3089" s="48" t="str">
        <f t="shared" si="48"/>
        <v>42231Greater Fresno AreaN/A_16AllSingle</v>
      </c>
      <c r="B3089" t="s">
        <v>37</v>
      </c>
      <c r="C3089" s="35">
        <v>42231</v>
      </c>
      <c r="D3089">
        <v>16</v>
      </c>
      <c r="E3089" t="s">
        <v>32</v>
      </c>
      <c r="F3089">
        <v>2.4679282412086825</v>
      </c>
      <c r="G3089">
        <v>1.9836539332394438</v>
      </c>
      <c r="H3089">
        <v>14169</v>
      </c>
      <c r="I3089">
        <v>2.2584408468052874</v>
      </c>
      <c r="J3089">
        <v>1.8046796463353618</v>
      </c>
      <c r="K3089">
        <v>1615</v>
      </c>
      <c r="L3089">
        <v>0.20948739349842072</v>
      </c>
      <c r="M3089">
        <v>8.4883909225463867</v>
      </c>
      <c r="N3089">
        <v>15784</v>
      </c>
      <c r="O3089">
        <v>4.7899350523948669E-2</v>
      </c>
      <c r="P3089">
        <v>0.14809958636760712</v>
      </c>
      <c r="Q3089">
        <v>0.17717544734477997</v>
      </c>
      <c r="R3089">
        <v>0.20948739349842072</v>
      </c>
      <c r="S3089">
        <v>0.24179551005363464</v>
      </c>
      <c r="T3089">
        <v>0.27087521553039551</v>
      </c>
      <c r="U3089" t="s">
        <v>18</v>
      </c>
      <c r="V3089" t="s">
        <v>84</v>
      </c>
      <c r="W3089">
        <v>99</v>
      </c>
    </row>
    <row r="3090" spans="1:23" x14ac:dyDescent="0.25">
      <c r="A3090" s="48" t="str">
        <f t="shared" si="48"/>
        <v>42231Greater Fresno AreaN/A_17AllSingle</v>
      </c>
      <c r="B3090" t="s">
        <v>37</v>
      </c>
      <c r="C3090" s="35">
        <v>42231</v>
      </c>
      <c r="D3090">
        <v>17</v>
      </c>
      <c r="E3090" t="s">
        <v>32</v>
      </c>
      <c r="F3090">
        <v>2.7139189481618287</v>
      </c>
      <c r="G3090">
        <v>1.9835005586706962</v>
      </c>
      <c r="H3090">
        <v>14169</v>
      </c>
      <c r="I3090">
        <v>2.2080140720117023</v>
      </c>
      <c r="J3090">
        <v>1.6508435702569695</v>
      </c>
      <c r="K3090">
        <v>1615</v>
      </c>
      <c r="L3090">
        <v>0.50590485334396362</v>
      </c>
      <c r="M3090">
        <v>18.641119003295898</v>
      </c>
      <c r="N3090">
        <v>15784</v>
      </c>
      <c r="O3090">
        <v>4.4330015778541565E-2</v>
      </c>
      <c r="P3090">
        <v>0.44909149408340454</v>
      </c>
      <c r="Q3090">
        <v>0.47600069642066956</v>
      </c>
      <c r="R3090">
        <v>0.50590485334396362</v>
      </c>
      <c r="S3090">
        <v>0.53580546379089355</v>
      </c>
      <c r="T3090">
        <v>0.56271821260452271</v>
      </c>
      <c r="U3090" t="s">
        <v>18</v>
      </c>
      <c r="V3090" t="s">
        <v>84</v>
      </c>
      <c r="W3090">
        <v>99</v>
      </c>
    </row>
    <row r="3091" spans="1:23" x14ac:dyDescent="0.25">
      <c r="A3091" s="48" t="str">
        <f t="shared" si="48"/>
        <v>42231Greater Fresno AreaN/A_18AllSingle</v>
      </c>
      <c r="B3091" t="s">
        <v>37</v>
      </c>
      <c r="C3091" s="35">
        <v>42231</v>
      </c>
      <c r="D3091">
        <v>18</v>
      </c>
      <c r="E3091" t="s">
        <v>32</v>
      </c>
      <c r="F3091">
        <v>2.8395851279855417</v>
      </c>
      <c r="G3091">
        <v>1.8934909586939228</v>
      </c>
      <c r="H3091">
        <v>14169</v>
      </c>
      <c r="I3091">
        <v>2.336218928434012</v>
      </c>
      <c r="J3091">
        <v>1.5634020603440373</v>
      </c>
      <c r="K3091">
        <v>1615</v>
      </c>
      <c r="L3091">
        <v>0.50336617231369019</v>
      </c>
      <c r="M3091">
        <v>17.726751327514648</v>
      </c>
      <c r="N3091">
        <v>15784</v>
      </c>
      <c r="O3091">
        <v>4.2029649019241333E-2</v>
      </c>
      <c r="P3091">
        <v>0.44950097799301147</v>
      </c>
      <c r="Q3091">
        <v>0.47501382231712341</v>
      </c>
      <c r="R3091">
        <v>0.50336617231369019</v>
      </c>
      <c r="S3091">
        <v>0.53171515464782715</v>
      </c>
      <c r="T3091">
        <v>0.5572313666343689</v>
      </c>
      <c r="U3091" t="s">
        <v>18</v>
      </c>
      <c r="V3091" t="s">
        <v>84</v>
      </c>
      <c r="W3091">
        <v>98</v>
      </c>
    </row>
    <row r="3092" spans="1:23" x14ac:dyDescent="0.25">
      <c r="A3092" s="48" t="str">
        <f t="shared" si="48"/>
        <v>42231Greater Fresno AreaN/A_19AllSingle</v>
      </c>
      <c r="B3092" t="s">
        <v>37</v>
      </c>
      <c r="C3092" s="35">
        <v>42231</v>
      </c>
      <c r="D3092">
        <v>19</v>
      </c>
      <c r="E3092" t="s">
        <v>32</v>
      </c>
      <c r="F3092">
        <v>2.7804323879217887</v>
      </c>
      <c r="G3092">
        <v>1.8187348750066574</v>
      </c>
      <c r="H3092">
        <v>14169</v>
      </c>
      <c r="I3092">
        <v>3.086921357720763</v>
      </c>
      <c r="J3092">
        <v>1.8344171033813657</v>
      </c>
      <c r="K3092">
        <v>1615</v>
      </c>
      <c r="L3092">
        <v>-0.30648896098136902</v>
      </c>
      <c r="M3092">
        <v>-11.023068428039551</v>
      </c>
      <c r="N3092">
        <v>15784</v>
      </c>
      <c r="O3092">
        <v>4.8136241734027863E-2</v>
      </c>
      <c r="P3092">
        <v>-0.36818036437034607</v>
      </c>
      <c r="Q3092">
        <v>-0.33896070718765259</v>
      </c>
      <c r="R3092">
        <v>-0.30648896098136902</v>
      </c>
      <c r="S3092">
        <v>-0.27402105927467346</v>
      </c>
      <c r="T3092">
        <v>-0.24479755759239197</v>
      </c>
      <c r="U3092" t="s">
        <v>18</v>
      </c>
      <c r="V3092" t="s">
        <v>84</v>
      </c>
      <c r="W3092">
        <v>97</v>
      </c>
    </row>
    <row r="3093" spans="1:23" x14ac:dyDescent="0.25">
      <c r="A3093" s="48" t="str">
        <f t="shared" si="48"/>
        <v>42231Greater Fresno AreaN/A_20AllSingle</v>
      </c>
      <c r="B3093" t="s">
        <v>37</v>
      </c>
      <c r="C3093" s="35">
        <v>42231</v>
      </c>
      <c r="D3093">
        <v>20</v>
      </c>
      <c r="E3093" t="s">
        <v>32</v>
      </c>
      <c r="F3093">
        <v>2.5851351104334666</v>
      </c>
      <c r="G3093">
        <v>1.7281043069244733</v>
      </c>
      <c r="H3093">
        <v>14169</v>
      </c>
      <c r="I3093">
        <v>2.8625471357611665</v>
      </c>
      <c r="J3093">
        <v>1.8603286940004564</v>
      </c>
      <c r="K3093">
        <v>1615</v>
      </c>
      <c r="L3093">
        <v>-0.27741202712059021</v>
      </c>
      <c r="M3093">
        <v>-10.731045722961426</v>
      </c>
      <c r="N3093">
        <v>15784</v>
      </c>
      <c r="O3093">
        <v>4.8514846712350845E-2</v>
      </c>
      <c r="P3093">
        <v>-0.33958864212036133</v>
      </c>
      <c r="Q3093">
        <v>-0.31013917922973633</v>
      </c>
      <c r="R3093">
        <v>-0.27741202712059021</v>
      </c>
      <c r="S3093">
        <v>-0.24468876421451569</v>
      </c>
      <c r="T3093">
        <v>-0.2152353972196579</v>
      </c>
      <c r="U3093" t="s">
        <v>18</v>
      </c>
      <c r="V3093" t="s">
        <v>84</v>
      </c>
      <c r="W3093">
        <v>94</v>
      </c>
    </row>
    <row r="3094" spans="1:23" x14ac:dyDescent="0.25">
      <c r="A3094" s="48" t="str">
        <f t="shared" si="48"/>
        <v>42231Greater Fresno AreaN/A_21AllSingle</v>
      </c>
      <c r="B3094" t="s">
        <v>37</v>
      </c>
      <c r="C3094" s="35">
        <v>42231</v>
      </c>
      <c r="D3094">
        <v>21</v>
      </c>
      <c r="E3094" t="s">
        <v>32</v>
      </c>
      <c r="F3094">
        <v>2.4001789322919023</v>
      </c>
      <c r="G3094">
        <v>1.6371447364032972</v>
      </c>
      <c r="H3094">
        <v>14169</v>
      </c>
      <c r="I3094">
        <v>2.5656688660162636</v>
      </c>
      <c r="J3094">
        <v>1.6556693623428975</v>
      </c>
      <c r="K3094">
        <v>1615</v>
      </c>
      <c r="L3094">
        <v>-0.16548992693424225</v>
      </c>
      <c r="M3094">
        <v>-6.894899845123291</v>
      </c>
      <c r="N3094">
        <v>15784</v>
      </c>
      <c r="O3094">
        <v>4.3434150516986847E-2</v>
      </c>
      <c r="P3094">
        <v>-0.22115513682365417</v>
      </c>
      <c r="Q3094">
        <v>-0.19478973746299744</v>
      </c>
      <c r="R3094">
        <v>-0.16548992693424225</v>
      </c>
      <c r="S3094">
        <v>-0.13619358837604523</v>
      </c>
      <c r="T3094">
        <v>-0.10982471704483032</v>
      </c>
      <c r="U3094" t="s">
        <v>18</v>
      </c>
      <c r="V3094" t="s">
        <v>84</v>
      </c>
      <c r="W3094">
        <v>92</v>
      </c>
    </row>
    <row r="3095" spans="1:23" x14ac:dyDescent="0.25">
      <c r="A3095" s="48" t="str">
        <f t="shared" si="48"/>
        <v>42231Greater Fresno AreaN/A_22AllSingle</v>
      </c>
      <c r="B3095" t="s">
        <v>37</v>
      </c>
      <c r="C3095" s="35">
        <v>42231</v>
      </c>
      <c r="D3095">
        <v>22</v>
      </c>
      <c r="E3095" t="s">
        <v>32</v>
      </c>
      <c r="F3095">
        <v>2.1902365351836819</v>
      </c>
      <c r="G3095">
        <v>1.5516785055515325</v>
      </c>
      <c r="H3095">
        <v>14169</v>
      </c>
      <c r="I3095">
        <v>2.293178206367851</v>
      </c>
      <c r="J3095">
        <v>1.5711533017147039</v>
      </c>
      <c r="K3095">
        <v>1615</v>
      </c>
      <c r="L3095">
        <v>-0.10294166952371597</v>
      </c>
      <c r="M3095">
        <v>-4.7000250816345215</v>
      </c>
      <c r="N3095">
        <v>15784</v>
      </c>
      <c r="O3095">
        <v>4.1211947798728943E-2</v>
      </c>
      <c r="P3095">
        <v>-0.15575890243053436</v>
      </c>
      <c r="Q3095">
        <v>-0.13074243068695068</v>
      </c>
      <c r="R3095">
        <v>-0.10294166952371597</v>
      </c>
      <c r="S3095">
        <v>-7.5144208967685699E-2</v>
      </c>
      <c r="T3095">
        <v>-5.0124436616897583E-2</v>
      </c>
      <c r="U3095" t="s">
        <v>18</v>
      </c>
      <c r="V3095" t="s">
        <v>84</v>
      </c>
      <c r="W3095">
        <v>90</v>
      </c>
    </row>
    <row r="3096" spans="1:23" x14ac:dyDescent="0.25">
      <c r="A3096" s="48" t="str">
        <f t="shared" si="48"/>
        <v>42231Greater Fresno AreaN/A_23AllSingle</v>
      </c>
      <c r="B3096" t="s">
        <v>37</v>
      </c>
      <c r="C3096" s="35">
        <v>42231</v>
      </c>
      <c r="D3096">
        <v>23</v>
      </c>
      <c r="E3096" t="s">
        <v>32</v>
      </c>
      <c r="F3096">
        <v>1.8618403699939832</v>
      </c>
      <c r="G3096">
        <v>1.4421622066939397</v>
      </c>
      <c r="H3096">
        <v>14169</v>
      </c>
      <c r="I3096">
        <v>1.9662744083927692</v>
      </c>
      <c r="J3096">
        <v>1.4606278191138014</v>
      </c>
      <c r="K3096">
        <v>1615</v>
      </c>
      <c r="L3096">
        <v>-0.10443403571844101</v>
      </c>
      <c r="M3096">
        <v>-5.6091833114624023</v>
      </c>
      <c r="N3096">
        <v>15784</v>
      </c>
      <c r="O3096">
        <v>3.831186518073082E-2</v>
      </c>
      <c r="P3096">
        <v>-0.15353451669216156</v>
      </c>
      <c r="Q3096">
        <v>-0.13027845323085785</v>
      </c>
      <c r="R3096">
        <v>-0.10443403571844101</v>
      </c>
      <c r="S3096">
        <v>-7.8592680394649506E-2</v>
      </c>
      <c r="T3096">
        <v>-5.5333551019430161E-2</v>
      </c>
      <c r="U3096" t="s">
        <v>18</v>
      </c>
      <c r="V3096" t="s">
        <v>84</v>
      </c>
      <c r="W3096">
        <v>89</v>
      </c>
    </row>
    <row r="3097" spans="1:23" x14ac:dyDescent="0.25">
      <c r="A3097" s="48" t="str">
        <f t="shared" si="48"/>
        <v>42231Greater Fresno AreaN/A_24AllSingle</v>
      </c>
      <c r="B3097" t="s">
        <v>37</v>
      </c>
      <c r="C3097" s="35">
        <v>42231</v>
      </c>
      <c r="D3097">
        <v>24</v>
      </c>
      <c r="E3097" t="s">
        <v>32</v>
      </c>
      <c r="F3097">
        <v>1.5334759976995931</v>
      </c>
      <c r="G3097">
        <v>1.2819031380869459</v>
      </c>
      <c r="H3097">
        <v>14169</v>
      </c>
      <c r="I3097">
        <v>1.5749552925129002</v>
      </c>
      <c r="J3097">
        <v>1.2492721459740008</v>
      </c>
      <c r="K3097">
        <v>1615</v>
      </c>
      <c r="L3097">
        <v>-4.1479293256998062E-2</v>
      </c>
      <c r="M3097">
        <v>-2.7049198150634766</v>
      </c>
      <c r="N3097">
        <v>15784</v>
      </c>
      <c r="O3097">
        <v>3.2898977398872375E-2</v>
      </c>
      <c r="P3097">
        <v>-8.3642624318599701E-2</v>
      </c>
      <c r="Q3097">
        <v>-6.3672281801700592E-2</v>
      </c>
      <c r="R3097">
        <v>-4.1479293256998062E-2</v>
      </c>
      <c r="S3097">
        <v>-1.9288932904601097E-2</v>
      </c>
      <c r="T3097">
        <v>6.8403617478907108E-4</v>
      </c>
      <c r="U3097" t="s">
        <v>18</v>
      </c>
      <c r="V3097" t="s">
        <v>84</v>
      </c>
      <c r="W3097">
        <v>85</v>
      </c>
    </row>
    <row r="3098" spans="1:23" x14ac:dyDescent="0.25">
      <c r="A3098" s="48" t="str">
        <f t="shared" si="48"/>
        <v>42255Greater Fresno AreaN/A_1AllSingle</v>
      </c>
      <c r="B3098" t="s">
        <v>37</v>
      </c>
      <c r="C3098" s="35">
        <v>42255</v>
      </c>
      <c r="D3098">
        <v>1</v>
      </c>
      <c r="E3098" t="s">
        <v>32</v>
      </c>
      <c r="F3098">
        <v>0.78761346547593114</v>
      </c>
      <c r="G3098">
        <v>0.72645440538563888</v>
      </c>
      <c r="H3098">
        <v>14242</v>
      </c>
      <c r="I3098">
        <v>0.82299568306931159</v>
      </c>
      <c r="J3098">
        <v>0.74737033866516633</v>
      </c>
      <c r="K3098">
        <v>1558</v>
      </c>
      <c r="L3098">
        <v>-3.5382218658924103E-2</v>
      </c>
      <c r="M3098">
        <v>-4.492332935333252</v>
      </c>
      <c r="N3098">
        <v>15800</v>
      </c>
      <c r="O3098">
        <v>1.9888876006007195E-2</v>
      </c>
      <c r="P3098">
        <v>-6.0871802270412445E-2</v>
      </c>
      <c r="Q3098">
        <v>-4.8798855394124985E-2</v>
      </c>
      <c r="R3098">
        <v>-3.5382218658924103E-2</v>
      </c>
      <c r="S3098">
        <v>-2.1967172622680664E-2</v>
      </c>
      <c r="T3098">
        <v>-9.8926350474357605E-3</v>
      </c>
      <c r="U3098" t="s">
        <v>18</v>
      </c>
      <c r="V3098" t="s">
        <v>84</v>
      </c>
      <c r="W3098">
        <v>72</v>
      </c>
    </row>
    <row r="3099" spans="1:23" x14ac:dyDescent="0.25">
      <c r="A3099" s="48" t="str">
        <f t="shared" si="48"/>
        <v>42255Greater Fresno AreaN/A_2AllSingle</v>
      </c>
      <c r="B3099" t="s">
        <v>37</v>
      </c>
      <c r="C3099" s="35">
        <v>42255</v>
      </c>
      <c r="D3099">
        <v>2</v>
      </c>
      <c r="E3099" t="s">
        <v>32</v>
      </c>
      <c r="F3099">
        <v>0.68270478952205782</v>
      </c>
      <c r="G3099">
        <v>0.63882174619792476</v>
      </c>
      <c r="H3099">
        <v>14242</v>
      </c>
      <c r="I3099">
        <v>0.70232545109604738</v>
      </c>
      <c r="J3099">
        <v>0.62611660411431524</v>
      </c>
      <c r="K3099">
        <v>1558</v>
      </c>
      <c r="L3099">
        <v>-1.9620660692453384E-2</v>
      </c>
      <c r="M3099">
        <v>-2.8739597797393799</v>
      </c>
      <c r="N3099">
        <v>15800</v>
      </c>
      <c r="O3099">
        <v>1.6741354018449783E-2</v>
      </c>
      <c r="P3099">
        <v>-4.1076380759477615E-2</v>
      </c>
      <c r="Q3099">
        <v>-3.0914044007658958E-2</v>
      </c>
      <c r="R3099">
        <v>-1.9620660692453384E-2</v>
      </c>
      <c r="S3099">
        <v>-8.328617550432682E-3</v>
      </c>
      <c r="T3099">
        <v>1.8350585596635938E-3</v>
      </c>
      <c r="U3099" t="s">
        <v>18</v>
      </c>
      <c r="V3099" t="s">
        <v>84</v>
      </c>
      <c r="W3099">
        <v>70</v>
      </c>
    </row>
    <row r="3100" spans="1:23" x14ac:dyDescent="0.25">
      <c r="A3100" s="48" t="str">
        <f t="shared" si="48"/>
        <v>42255Greater Fresno AreaN/A_3AllSingle</v>
      </c>
      <c r="B3100" t="s">
        <v>37</v>
      </c>
      <c r="C3100" s="35">
        <v>42255</v>
      </c>
      <c r="D3100">
        <v>3</v>
      </c>
      <c r="E3100" t="s">
        <v>32</v>
      </c>
      <c r="F3100">
        <v>0.61814413484837294</v>
      </c>
      <c r="G3100">
        <v>0.57641189746146304</v>
      </c>
      <c r="H3100">
        <v>14242</v>
      </c>
      <c r="I3100">
        <v>0.65424194583551787</v>
      </c>
      <c r="J3100">
        <v>0.59219626948254456</v>
      </c>
      <c r="K3100">
        <v>1558</v>
      </c>
      <c r="L3100">
        <v>-3.6097809672355652E-2</v>
      </c>
      <c r="M3100">
        <v>-5.8397078514099121</v>
      </c>
      <c r="N3100">
        <v>15800</v>
      </c>
      <c r="O3100">
        <v>1.5761436894536018E-2</v>
      </c>
      <c r="P3100">
        <v>-5.6297667324542999E-2</v>
      </c>
      <c r="Q3100">
        <v>-4.6730160713195801E-2</v>
      </c>
      <c r="R3100">
        <v>-3.6097809672355652E-2</v>
      </c>
      <c r="S3100">
        <v>-2.5466719642281532E-2</v>
      </c>
      <c r="T3100">
        <v>-1.5897952020168304E-2</v>
      </c>
      <c r="U3100" t="s">
        <v>18</v>
      </c>
      <c r="V3100" t="s">
        <v>84</v>
      </c>
      <c r="W3100">
        <v>68</v>
      </c>
    </row>
    <row r="3101" spans="1:23" x14ac:dyDescent="0.25">
      <c r="A3101" s="48" t="str">
        <f t="shared" si="48"/>
        <v>42255Greater Fresno AreaN/A_4AllSingle</v>
      </c>
      <c r="B3101" t="s">
        <v>37</v>
      </c>
      <c r="C3101" s="35">
        <v>42255</v>
      </c>
      <c r="D3101">
        <v>4</v>
      </c>
      <c r="E3101" t="s">
        <v>32</v>
      </c>
      <c r="F3101">
        <v>0.58866245331199729</v>
      </c>
      <c r="G3101">
        <v>0.54746757908207788</v>
      </c>
      <c r="H3101">
        <v>14242</v>
      </c>
      <c r="I3101">
        <v>0.61094490983810334</v>
      </c>
      <c r="J3101">
        <v>0.55798186521195992</v>
      </c>
      <c r="K3101">
        <v>1558</v>
      </c>
      <c r="L3101">
        <v>-2.228245697915554E-2</v>
      </c>
      <c r="M3101">
        <v>-3.7852687835693359</v>
      </c>
      <c r="N3101">
        <v>15800</v>
      </c>
      <c r="O3101">
        <v>1.4862044714391232E-2</v>
      </c>
      <c r="P3101">
        <v>-4.1329652070999146E-2</v>
      </c>
      <c r="Q3101">
        <v>-3.2308094203472137E-2</v>
      </c>
      <c r="R3101">
        <v>-2.228245697915554E-2</v>
      </c>
      <c r="S3101">
        <v>-1.2258008122444153E-2</v>
      </c>
      <c r="T3101">
        <v>-3.2352604903280735E-3</v>
      </c>
      <c r="U3101" t="s">
        <v>18</v>
      </c>
      <c r="V3101" t="s">
        <v>84</v>
      </c>
      <c r="W3101">
        <v>66</v>
      </c>
    </row>
    <row r="3102" spans="1:23" x14ac:dyDescent="0.25">
      <c r="A3102" s="48" t="str">
        <f t="shared" si="48"/>
        <v>42255Greater Fresno AreaN/A_5AllSingle</v>
      </c>
      <c r="B3102" t="s">
        <v>37</v>
      </c>
      <c r="C3102" s="35">
        <v>42255</v>
      </c>
      <c r="D3102">
        <v>5</v>
      </c>
      <c r="E3102" t="s">
        <v>32</v>
      </c>
      <c r="F3102">
        <v>0.59862687445726015</v>
      </c>
      <c r="G3102">
        <v>0.56094805460921637</v>
      </c>
      <c r="H3102">
        <v>14242</v>
      </c>
      <c r="I3102">
        <v>0.61684710040997248</v>
      </c>
      <c r="J3102">
        <v>0.57725787575317233</v>
      </c>
      <c r="K3102">
        <v>1558</v>
      </c>
      <c r="L3102">
        <v>-1.8220225349068642E-2</v>
      </c>
      <c r="M3102">
        <v>-3.0436699390411377</v>
      </c>
      <c r="N3102">
        <v>15800</v>
      </c>
      <c r="O3102">
        <v>1.5361478552222252E-2</v>
      </c>
      <c r="P3102">
        <v>-3.7907496094703674E-2</v>
      </c>
      <c r="Q3102">
        <v>-2.8582772240042686E-2</v>
      </c>
      <c r="R3102">
        <v>-1.8220225349068642E-2</v>
      </c>
      <c r="S3102">
        <v>-7.8589078038930893E-3</v>
      </c>
      <c r="T3102">
        <v>1.4670455129817128E-3</v>
      </c>
      <c r="U3102" t="s">
        <v>18</v>
      </c>
      <c r="V3102" t="s">
        <v>84</v>
      </c>
      <c r="W3102">
        <v>66</v>
      </c>
    </row>
    <row r="3103" spans="1:23" x14ac:dyDescent="0.25">
      <c r="A3103" s="48" t="str">
        <f t="shared" si="48"/>
        <v>42255Greater Fresno AreaN/A_6AllSingle</v>
      </c>
      <c r="B3103" t="s">
        <v>37</v>
      </c>
      <c r="C3103" s="35">
        <v>42255</v>
      </c>
      <c r="D3103">
        <v>6</v>
      </c>
      <c r="E3103" t="s">
        <v>32</v>
      </c>
      <c r="F3103">
        <v>0.64134036826616958</v>
      </c>
      <c r="G3103">
        <v>0.59399102001022042</v>
      </c>
      <c r="H3103">
        <v>14242</v>
      </c>
      <c r="I3103">
        <v>0.66711095347384464</v>
      </c>
      <c r="J3103">
        <v>0.62135690125903031</v>
      </c>
      <c r="K3103">
        <v>1558</v>
      </c>
      <c r="L3103">
        <v>-2.5770585983991623E-2</v>
      </c>
      <c r="M3103">
        <v>-4.0182385444641113</v>
      </c>
      <c r="N3103">
        <v>15800</v>
      </c>
      <c r="O3103">
        <v>1.6510035842657089E-2</v>
      </c>
      <c r="P3103">
        <v>-4.6929847449064255E-2</v>
      </c>
      <c r="Q3103">
        <v>-3.6907926201820374E-2</v>
      </c>
      <c r="R3103">
        <v>-2.5770585983991623E-2</v>
      </c>
      <c r="S3103">
        <v>-1.4634566381573677E-2</v>
      </c>
      <c r="T3103">
        <v>-4.6113240532577038E-3</v>
      </c>
      <c r="U3103" t="s">
        <v>18</v>
      </c>
      <c r="V3103" t="s">
        <v>84</v>
      </c>
      <c r="W3103">
        <v>66</v>
      </c>
    </row>
    <row r="3104" spans="1:23" x14ac:dyDescent="0.25">
      <c r="A3104" s="48" t="str">
        <f t="shared" si="48"/>
        <v>42255Greater Fresno AreaN/A_7AllSingle</v>
      </c>
      <c r="B3104" t="s">
        <v>37</v>
      </c>
      <c r="C3104" s="35">
        <v>42255</v>
      </c>
      <c r="D3104">
        <v>7</v>
      </c>
      <c r="E3104" t="s">
        <v>32</v>
      </c>
      <c r="F3104">
        <v>0.73762561877897848</v>
      </c>
      <c r="G3104">
        <v>0.7093098045201589</v>
      </c>
      <c r="H3104">
        <v>14242</v>
      </c>
      <c r="I3104">
        <v>0.75680818284186224</v>
      </c>
      <c r="J3104">
        <v>0.69416459047324386</v>
      </c>
      <c r="K3104">
        <v>1558</v>
      </c>
      <c r="L3104">
        <v>-1.9182564690709114E-2</v>
      </c>
      <c r="M3104">
        <v>-2.6005825996398926</v>
      </c>
      <c r="N3104">
        <v>15800</v>
      </c>
      <c r="O3104">
        <v>1.8563687801361084E-2</v>
      </c>
      <c r="P3104">
        <v>-4.2973786592483521E-2</v>
      </c>
      <c r="Q3104">
        <v>-3.1705256551504135E-2</v>
      </c>
      <c r="R3104">
        <v>-1.9182564690709114E-2</v>
      </c>
      <c r="S3104">
        <v>-6.6613573580980301E-3</v>
      </c>
      <c r="T3104">
        <v>4.6086576767265797E-3</v>
      </c>
      <c r="U3104" t="s">
        <v>18</v>
      </c>
      <c r="V3104" t="s">
        <v>84</v>
      </c>
      <c r="W3104">
        <v>67</v>
      </c>
    </row>
    <row r="3105" spans="1:23" x14ac:dyDescent="0.25">
      <c r="A3105" s="48" t="str">
        <f t="shared" si="48"/>
        <v>42255Greater Fresno AreaN/A_8AllSingle</v>
      </c>
      <c r="B3105" t="s">
        <v>37</v>
      </c>
      <c r="C3105" s="35">
        <v>42255</v>
      </c>
      <c r="D3105">
        <v>8</v>
      </c>
      <c r="E3105" t="s">
        <v>32</v>
      </c>
      <c r="F3105">
        <v>0.74286710170726855</v>
      </c>
      <c r="G3105">
        <v>0.76508734602535233</v>
      </c>
      <c r="H3105">
        <v>14242</v>
      </c>
      <c r="I3105">
        <v>0.74442564434876868</v>
      </c>
      <c r="J3105">
        <v>0.70741295034423535</v>
      </c>
      <c r="K3105">
        <v>1558</v>
      </c>
      <c r="L3105">
        <v>-1.5585426008328795E-3</v>
      </c>
      <c r="M3105">
        <v>-0.20980100333690643</v>
      </c>
      <c r="N3105">
        <v>15800</v>
      </c>
      <c r="O3105">
        <v>1.9034260883927345E-2</v>
      </c>
      <c r="P3105">
        <v>-2.595285139977932E-2</v>
      </c>
      <c r="Q3105">
        <v>-1.4398674480617046E-2</v>
      </c>
      <c r="R3105">
        <v>-1.5585426008328795E-3</v>
      </c>
      <c r="S3105">
        <v>1.1280066333711147E-2</v>
      </c>
      <c r="T3105">
        <v>2.2835766896605492E-2</v>
      </c>
      <c r="U3105" t="s">
        <v>18</v>
      </c>
      <c r="V3105" t="s">
        <v>84</v>
      </c>
      <c r="W3105">
        <v>71</v>
      </c>
    </row>
    <row r="3106" spans="1:23" x14ac:dyDescent="0.25">
      <c r="A3106" s="48" t="str">
        <f t="shared" si="48"/>
        <v>42255Greater Fresno AreaN/A_9AllSingle</v>
      </c>
      <c r="B3106" t="s">
        <v>37</v>
      </c>
      <c r="C3106" s="35">
        <v>42255</v>
      </c>
      <c r="D3106">
        <v>9</v>
      </c>
      <c r="E3106" t="s">
        <v>32</v>
      </c>
      <c r="F3106">
        <v>0.65415287459991622</v>
      </c>
      <c r="G3106">
        <v>0.8377969044930722</v>
      </c>
      <c r="H3106">
        <v>14242</v>
      </c>
      <c r="I3106">
        <v>0.64753685562347485</v>
      </c>
      <c r="J3106">
        <v>0.74682152654641898</v>
      </c>
      <c r="K3106">
        <v>1558</v>
      </c>
      <c r="L3106">
        <v>6.6160191781818867E-3</v>
      </c>
      <c r="M3106">
        <v>1.0113872289657593</v>
      </c>
      <c r="N3106">
        <v>15800</v>
      </c>
      <c r="O3106">
        <v>2.0180936902761459E-2</v>
      </c>
      <c r="P3106">
        <v>-1.9247869029641151E-2</v>
      </c>
      <c r="Q3106">
        <v>-6.9976374506950378E-3</v>
      </c>
      <c r="R3106">
        <v>6.6160191781818867E-3</v>
      </c>
      <c r="S3106">
        <v>2.0228061825037003E-2</v>
      </c>
      <c r="T3106">
        <v>3.2479908317327499E-2</v>
      </c>
      <c r="U3106" t="s">
        <v>18</v>
      </c>
      <c r="V3106" t="s">
        <v>84</v>
      </c>
      <c r="W3106">
        <v>77</v>
      </c>
    </row>
    <row r="3107" spans="1:23" x14ac:dyDescent="0.25">
      <c r="A3107" s="48" t="str">
        <f t="shared" si="48"/>
        <v>42255Greater Fresno AreaN/A_10AllSingle</v>
      </c>
      <c r="B3107" t="s">
        <v>37</v>
      </c>
      <c r="C3107" s="35">
        <v>42255</v>
      </c>
      <c r="D3107">
        <v>10</v>
      </c>
      <c r="E3107" t="s">
        <v>32</v>
      </c>
      <c r="F3107">
        <v>0.59623575494344372</v>
      </c>
      <c r="G3107">
        <v>1.0148930657319775</v>
      </c>
      <c r="H3107">
        <v>14242</v>
      </c>
      <c r="I3107">
        <v>0.60292532223784168</v>
      </c>
      <c r="J3107">
        <v>0.87538758697410912</v>
      </c>
      <c r="K3107">
        <v>1558</v>
      </c>
      <c r="L3107">
        <v>-6.6895671188831329E-3</v>
      </c>
      <c r="M3107">
        <v>-1.1219668388366699</v>
      </c>
      <c r="N3107">
        <v>15800</v>
      </c>
      <c r="O3107">
        <v>2.3752316832542419E-2</v>
      </c>
      <c r="P3107">
        <v>-3.7130534648895264E-2</v>
      </c>
      <c r="Q3107">
        <v>-2.2712405771017075E-2</v>
      </c>
      <c r="R3107">
        <v>-6.6895671188831329E-3</v>
      </c>
      <c r="S3107">
        <v>9.3313707038760185E-3</v>
      </c>
      <c r="T3107">
        <v>2.3751402273774147E-2</v>
      </c>
      <c r="U3107" t="s">
        <v>18</v>
      </c>
      <c r="V3107" t="s">
        <v>84</v>
      </c>
      <c r="W3107">
        <v>81</v>
      </c>
    </row>
    <row r="3108" spans="1:23" x14ac:dyDescent="0.25">
      <c r="A3108" s="48" t="str">
        <f t="shared" si="48"/>
        <v>42255Greater Fresno AreaN/A_11AllSingle</v>
      </c>
      <c r="B3108" t="s">
        <v>37</v>
      </c>
      <c r="C3108" s="35">
        <v>42255</v>
      </c>
      <c r="D3108">
        <v>11</v>
      </c>
      <c r="E3108" t="s">
        <v>32</v>
      </c>
      <c r="F3108">
        <v>0.55126777177384856</v>
      </c>
      <c r="G3108">
        <v>1.0091295461744454</v>
      </c>
      <c r="H3108">
        <v>14242</v>
      </c>
      <c r="I3108">
        <v>0.54755670094270714</v>
      </c>
      <c r="J3108">
        <v>1.0653191081522939</v>
      </c>
      <c r="K3108">
        <v>1558</v>
      </c>
      <c r="L3108">
        <v>3.7110708653926849E-3</v>
      </c>
      <c r="M3108">
        <v>0.67318844795227051</v>
      </c>
      <c r="N3108">
        <v>15800</v>
      </c>
      <c r="O3108">
        <v>2.828320674598217E-2</v>
      </c>
      <c r="P3108">
        <v>-3.2536685466766357E-2</v>
      </c>
      <c r="Q3108">
        <v>-1.5368214808404446E-2</v>
      </c>
      <c r="R3108">
        <v>3.7110708653926849E-3</v>
      </c>
      <c r="S3108">
        <v>2.2788094356656075E-2</v>
      </c>
      <c r="T3108">
        <v>3.9958827197551727E-2</v>
      </c>
      <c r="U3108" t="s">
        <v>18</v>
      </c>
      <c r="V3108" t="s">
        <v>84</v>
      </c>
      <c r="W3108">
        <v>85</v>
      </c>
    </row>
    <row r="3109" spans="1:23" x14ac:dyDescent="0.25">
      <c r="A3109" s="48" t="str">
        <f t="shared" si="48"/>
        <v>42255Greater Fresno AreaN/A_12AllSingle</v>
      </c>
      <c r="B3109" t="s">
        <v>37</v>
      </c>
      <c r="C3109" s="35">
        <v>42255</v>
      </c>
      <c r="D3109">
        <v>12</v>
      </c>
      <c r="E3109" t="s">
        <v>32</v>
      </c>
      <c r="F3109">
        <v>0.56138372708899875</v>
      </c>
      <c r="G3109">
        <v>1.1265460036714685</v>
      </c>
      <c r="H3109">
        <v>14242</v>
      </c>
      <c r="I3109">
        <v>0.52484149493572241</v>
      </c>
      <c r="J3109">
        <v>1.1751646860768887</v>
      </c>
      <c r="K3109">
        <v>1558</v>
      </c>
      <c r="L3109">
        <v>3.654223307967186E-2</v>
      </c>
      <c r="M3109">
        <v>6.5093145370483398</v>
      </c>
      <c r="N3109">
        <v>15800</v>
      </c>
      <c r="O3109">
        <v>3.1233165413141251E-2</v>
      </c>
      <c r="P3109">
        <v>-3.4861916210502386E-3</v>
      </c>
      <c r="Q3109">
        <v>1.5472964383661747E-2</v>
      </c>
      <c r="R3109">
        <v>3.654223307967186E-2</v>
      </c>
      <c r="S3109">
        <v>5.7609003037214279E-2</v>
      </c>
      <c r="T3109">
        <v>7.6570659875869751E-2</v>
      </c>
      <c r="U3109" t="s">
        <v>18</v>
      </c>
      <c r="V3109" t="s">
        <v>84</v>
      </c>
      <c r="W3109">
        <v>89</v>
      </c>
    </row>
    <row r="3110" spans="1:23" x14ac:dyDescent="0.25">
      <c r="A3110" s="48" t="str">
        <f t="shared" si="48"/>
        <v>42255Greater Fresno AreaN/A_13AllSingle</v>
      </c>
      <c r="B3110" t="s">
        <v>37</v>
      </c>
      <c r="C3110" s="35">
        <v>42255</v>
      </c>
      <c r="D3110">
        <v>13</v>
      </c>
      <c r="E3110" t="s">
        <v>32</v>
      </c>
      <c r="F3110">
        <v>0.66337725893989696</v>
      </c>
      <c r="G3110">
        <v>1.2772651463611169</v>
      </c>
      <c r="H3110">
        <v>14242</v>
      </c>
      <c r="I3110">
        <v>0.59325373706120765</v>
      </c>
      <c r="J3110">
        <v>1.2687878040459024</v>
      </c>
      <c r="K3110">
        <v>1558</v>
      </c>
      <c r="L3110">
        <v>7.0123523473739624E-2</v>
      </c>
      <c r="M3110">
        <v>10.570685386657715</v>
      </c>
      <c r="N3110">
        <v>15800</v>
      </c>
      <c r="O3110">
        <v>3.3879362046718597E-2</v>
      </c>
      <c r="P3110">
        <v>2.6703733950853348E-2</v>
      </c>
      <c r="Q3110">
        <v>4.7269184142351151E-2</v>
      </c>
      <c r="R3110">
        <v>7.0123523473739624E-2</v>
      </c>
      <c r="S3110">
        <v>9.2975154519081116E-2</v>
      </c>
      <c r="T3110">
        <v>0.1135433167219162</v>
      </c>
      <c r="U3110" t="s">
        <v>18</v>
      </c>
      <c r="V3110" t="s">
        <v>84</v>
      </c>
      <c r="W3110">
        <v>93</v>
      </c>
    </row>
    <row r="3111" spans="1:23" x14ac:dyDescent="0.25">
      <c r="A3111" s="48" t="str">
        <f t="shared" si="48"/>
        <v>42255Greater Fresno AreaN/A_14AllSingle</v>
      </c>
      <c r="B3111" t="s">
        <v>37</v>
      </c>
      <c r="C3111" s="35">
        <v>42255</v>
      </c>
      <c r="D3111">
        <v>14</v>
      </c>
      <c r="E3111" t="s">
        <v>32</v>
      </c>
      <c r="F3111">
        <v>0.86702564709024788</v>
      </c>
      <c r="G3111">
        <v>1.4259346679682088</v>
      </c>
      <c r="H3111">
        <v>14242</v>
      </c>
      <c r="I3111">
        <v>0.76537603070898963</v>
      </c>
      <c r="J3111">
        <v>1.3784332724373427</v>
      </c>
      <c r="K3111">
        <v>1558</v>
      </c>
      <c r="L3111">
        <v>0.10164961963891983</v>
      </c>
      <c r="M3111">
        <v>11.723945617675781</v>
      </c>
      <c r="N3111">
        <v>15800</v>
      </c>
      <c r="O3111">
        <v>3.6909747868776321E-2</v>
      </c>
      <c r="P3111">
        <v>5.4346088320016861E-2</v>
      </c>
      <c r="Q3111">
        <v>7.6751038432121277E-2</v>
      </c>
      <c r="R3111">
        <v>0.10164961963891983</v>
      </c>
      <c r="S3111">
        <v>0.126545250415802</v>
      </c>
      <c r="T3111">
        <v>0.1489531546831131</v>
      </c>
      <c r="U3111" t="s">
        <v>18</v>
      </c>
      <c r="V3111" t="s">
        <v>84</v>
      </c>
      <c r="W3111">
        <v>96</v>
      </c>
    </row>
    <row r="3112" spans="1:23" x14ac:dyDescent="0.25">
      <c r="A3112" s="48" t="str">
        <f t="shared" si="48"/>
        <v>42255Greater Fresno AreaN/A_15AllSingle</v>
      </c>
      <c r="B3112" t="s">
        <v>37</v>
      </c>
      <c r="C3112" s="35">
        <v>42255</v>
      </c>
      <c r="D3112">
        <v>15</v>
      </c>
      <c r="E3112" t="s">
        <v>32</v>
      </c>
      <c r="F3112">
        <v>1.1763334201205955</v>
      </c>
      <c r="G3112">
        <v>1.5608714050431927</v>
      </c>
      <c r="H3112">
        <v>14242</v>
      </c>
      <c r="I3112">
        <v>1.0435563786535842</v>
      </c>
      <c r="J3112">
        <v>1.4078882340062326</v>
      </c>
      <c r="K3112">
        <v>1558</v>
      </c>
      <c r="L3112">
        <v>0.13277703523635864</v>
      </c>
      <c r="M3112">
        <v>11.287364959716797</v>
      </c>
      <c r="N3112">
        <v>15800</v>
      </c>
      <c r="O3112">
        <v>3.7990860641002655E-2</v>
      </c>
      <c r="P3112">
        <v>8.4087945520877838E-2</v>
      </c>
      <c r="Q3112">
        <v>0.1071491613984108</v>
      </c>
      <c r="R3112">
        <v>0.13277703523635864</v>
      </c>
      <c r="S3112">
        <v>0.15840187668800354</v>
      </c>
      <c r="T3112">
        <v>0.18146611750125885</v>
      </c>
      <c r="U3112" t="s">
        <v>18</v>
      </c>
      <c r="V3112" t="s">
        <v>84</v>
      </c>
      <c r="W3112">
        <v>98</v>
      </c>
    </row>
    <row r="3113" spans="1:23" x14ac:dyDescent="0.25">
      <c r="A3113" s="48" t="str">
        <f t="shared" si="48"/>
        <v>42255Greater Fresno AreaN/A_16AllSingle</v>
      </c>
      <c r="B3113" t="s">
        <v>37</v>
      </c>
      <c r="C3113" s="35">
        <v>42255</v>
      </c>
      <c r="D3113">
        <v>16</v>
      </c>
      <c r="E3113" t="s">
        <v>32</v>
      </c>
      <c r="F3113">
        <v>1.5814468648129476</v>
      </c>
      <c r="G3113">
        <v>1.640396556092242</v>
      </c>
      <c r="H3113">
        <v>14242</v>
      </c>
      <c r="I3113">
        <v>1.7069648191257729</v>
      </c>
      <c r="J3113">
        <v>1.7400993799810414</v>
      </c>
      <c r="K3113">
        <v>1558</v>
      </c>
      <c r="L3113">
        <v>-0.12551794946193695</v>
      </c>
      <c r="M3113">
        <v>-7.9369063377380371</v>
      </c>
      <c r="N3113">
        <v>15800</v>
      </c>
      <c r="O3113">
        <v>4.6178173273801804E-2</v>
      </c>
      <c r="P3113">
        <v>-0.1846998929977417</v>
      </c>
      <c r="Q3113">
        <v>-0.15666882693767548</v>
      </c>
      <c r="R3113">
        <v>-0.12551794946193695</v>
      </c>
      <c r="S3113">
        <v>-9.4370774924755096E-2</v>
      </c>
      <c r="T3113">
        <v>-6.6336005926132202E-2</v>
      </c>
      <c r="U3113" t="s">
        <v>18</v>
      </c>
      <c r="V3113" t="s">
        <v>84</v>
      </c>
      <c r="W3113">
        <v>99</v>
      </c>
    </row>
    <row r="3114" spans="1:23" x14ac:dyDescent="0.25">
      <c r="A3114" s="48" t="str">
        <f t="shared" si="48"/>
        <v>42255Greater Fresno AreaN/A_17AllSingle</v>
      </c>
      <c r="B3114" t="s">
        <v>37</v>
      </c>
      <c r="C3114" s="35">
        <v>42255</v>
      </c>
      <c r="D3114">
        <v>17</v>
      </c>
      <c r="E3114" t="s">
        <v>32</v>
      </c>
      <c r="F3114">
        <v>1.9500979050110472</v>
      </c>
      <c r="G3114">
        <v>1.6545650059503143</v>
      </c>
      <c r="H3114">
        <v>14242</v>
      </c>
      <c r="I3114">
        <v>2.0098411088579624</v>
      </c>
      <c r="J3114">
        <v>1.7002394186086534</v>
      </c>
      <c r="K3114">
        <v>1558</v>
      </c>
      <c r="L3114">
        <v>-5.9743203222751617E-2</v>
      </c>
      <c r="M3114">
        <v>-3.0636003017425537</v>
      </c>
      <c r="N3114">
        <v>15800</v>
      </c>
      <c r="O3114">
        <v>4.525134339928627E-2</v>
      </c>
      <c r="P3114">
        <v>-0.11773732304573059</v>
      </c>
      <c r="Q3114">
        <v>-9.0268857777118683E-2</v>
      </c>
      <c r="R3114">
        <v>-5.9743203222751617E-2</v>
      </c>
      <c r="S3114">
        <v>-2.9221171513199806E-2</v>
      </c>
      <c r="T3114">
        <v>-1.7490815371274948E-3</v>
      </c>
      <c r="U3114" t="s">
        <v>18</v>
      </c>
      <c r="V3114" t="s">
        <v>84</v>
      </c>
      <c r="W3114">
        <v>99</v>
      </c>
    </row>
    <row r="3115" spans="1:23" x14ac:dyDescent="0.25">
      <c r="A3115" s="48" t="str">
        <f t="shared" si="48"/>
        <v>42255Greater Fresno AreaN/A_18AllSingle</v>
      </c>
      <c r="B3115" t="s">
        <v>37</v>
      </c>
      <c r="C3115" s="35">
        <v>42255</v>
      </c>
      <c r="D3115">
        <v>18</v>
      </c>
      <c r="E3115" t="s">
        <v>32</v>
      </c>
      <c r="F3115">
        <v>2.2326471538943533</v>
      </c>
      <c r="G3115">
        <v>1.6541752443312334</v>
      </c>
      <c r="H3115">
        <v>14242</v>
      </c>
      <c r="I3115">
        <v>2.2664896908684158</v>
      </c>
      <c r="J3115">
        <v>1.6124452778048313</v>
      </c>
      <c r="K3115">
        <v>1558</v>
      </c>
      <c r="L3115">
        <v>-3.3842537552118301E-2</v>
      </c>
      <c r="M3115">
        <v>-1.5158032178878784</v>
      </c>
      <c r="N3115">
        <v>15800</v>
      </c>
      <c r="O3115">
        <v>4.3138403445482254E-2</v>
      </c>
      <c r="P3115">
        <v>-8.912871778011322E-2</v>
      </c>
      <c r="Q3115">
        <v>-6.2942840158939362E-2</v>
      </c>
      <c r="R3115">
        <v>-3.3842537552118301E-2</v>
      </c>
      <c r="S3115">
        <v>-4.7456845641136169E-3</v>
      </c>
      <c r="T3115">
        <v>2.1443640813231468E-2</v>
      </c>
      <c r="U3115" t="s">
        <v>18</v>
      </c>
      <c r="V3115" t="s">
        <v>84</v>
      </c>
      <c r="W3115">
        <v>99</v>
      </c>
    </row>
    <row r="3116" spans="1:23" x14ac:dyDescent="0.25">
      <c r="A3116" s="48" t="str">
        <f t="shared" si="48"/>
        <v>42255Greater Fresno AreaN/A_19AllSingle</v>
      </c>
      <c r="B3116" t="s">
        <v>37</v>
      </c>
      <c r="C3116" s="35">
        <v>42255</v>
      </c>
      <c r="D3116">
        <v>19</v>
      </c>
      <c r="E3116" t="s">
        <v>32</v>
      </c>
      <c r="F3116">
        <v>2.2921274035466705</v>
      </c>
      <c r="G3116">
        <v>1.5958904385801864</v>
      </c>
      <c r="H3116">
        <v>14242</v>
      </c>
      <c r="I3116">
        <v>2.391396714203545</v>
      </c>
      <c r="J3116">
        <v>1.6091408622932442</v>
      </c>
      <c r="K3116">
        <v>1558</v>
      </c>
      <c r="L3116">
        <v>-9.9269308149814606E-2</v>
      </c>
      <c r="M3116">
        <v>-4.3308811187744141</v>
      </c>
      <c r="N3116">
        <v>15800</v>
      </c>
      <c r="O3116">
        <v>4.2904406785964966E-2</v>
      </c>
      <c r="P3116">
        <v>-0.15425559878349304</v>
      </c>
      <c r="Q3116">
        <v>-0.12821176648139954</v>
      </c>
      <c r="R3116">
        <v>-9.9269308149814606E-2</v>
      </c>
      <c r="S3116">
        <v>-7.0330284535884857E-2</v>
      </c>
      <c r="T3116">
        <v>-4.4283021241426468E-2</v>
      </c>
      <c r="U3116" t="s">
        <v>18</v>
      </c>
      <c r="V3116" t="s">
        <v>84</v>
      </c>
      <c r="W3116">
        <v>95</v>
      </c>
    </row>
    <row r="3117" spans="1:23" x14ac:dyDescent="0.25">
      <c r="A3117" s="48" t="str">
        <f t="shared" si="48"/>
        <v>42255Greater Fresno AreaN/A_20AllSingle</v>
      </c>
      <c r="B3117" t="s">
        <v>37</v>
      </c>
      <c r="C3117" s="35">
        <v>42255</v>
      </c>
      <c r="D3117">
        <v>20</v>
      </c>
      <c r="E3117" t="s">
        <v>32</v>
      </c>
      <c r="F3117">
        <v>2.1785603160782099</v>
      </c>
      <c r="G3117">
        <v>1.509153279214114</v>
      </c>
      <c r="H3117">
        <v>14242</v>
      </c>
      <c r="I3117">
        <v>2.2333234529919737</v>
      </c>
      <c r="J3117">
        <v>1.466650522838304</v>
      </c>
      <c r="K3117">
        <v>1558</v>
      </c>
      <c r="L3117">
        <v>-5.4763138294219971E-2</v>
      </c>
      <c r="M3117">
        <v>-2.513730525970459</v>
      </c>
      <c r="N3117">
        <v>15800</v>
      </c>
      <c r="O3117">
        <v>3.9250154048204422E-2</v>
      </c>
      <c r="P3117">
        <v>-0.10506613552570343</v>
      </c>
      <c r="Q3117">
        <v>-8.124050498008728E-2</v>
      </c>
      <c r="R3117">
        <v>-5.4763138294219971E-2</v>
      </c>
      <c r="S3117">
        <v>-2.8288910165429115E-2</v>
      </c>
      <c r="T3117">
        <v>-4.4601410627365112E-3</v>
      </c>
      <c r="U3117" t="s">
        <v>18</v>
      </c>
      <c r="V3117" t="s">
        <v>84</v>
      </c>
      <c r="W3117">
        <v>92</v>
      </c>
    </row>
    <row r="3118" spans="1:23" x14ac:dyDescent="0.25">
      <c r="A3118" s="48" t="str">
        <f t="shared" si="48"/>
        <v>42255Greater Fresno AreaN/A_21AllSingle</v>
      </c>
      <c r="B3118" t="s">
        <v>37</v>
      </c>
      <c r="C3118" s="35">
        <v>42255</v>
      </c>
      <c r="D3118">
        <v>21</v>
      </c>
      <c r="E3118" t="s">
        <v>32</v>
      </c>
      <c r="F3118">
        <v>2.0849899273185595</v>
      </c>
      <c r="G3118">
        <v>1.4507347676394704</v>
      </c>
      <c r="H3118">
        <v>14242</v>
      </c>
      <c r="I3118">
        <v>2.155528350620167</v>
      </c>
      <c r="J3118">
        <v>1.4480617257428043</v>
      </c>
      <c r="K3118">
        <v>1558</v>
      </c>
      <c r="L3118">
        <v>-7.0538423955440521E-2</v>
      </c>
      <c r="M3118">
        <v>-3.3831541538238525</v>
      </c>
      <c r="N3118">
        <v>15800</v>
      </c>
      <c r="O3118">
        <v>3.8647864013910294E-2</v>
      </c>
      <c r="P3118">
        <v>-0.12006952613592148</v>
      </c>
      <c r="Q3118">
        <v>-9.6609503030776978E-2</v>
      </c>
      <c r="R3118">
        <v>-7.0538423955440521E-2</v>
      </c>
      <c r="S3118">
        <v>-4.4470440596342087E-2</v>
      </c>
      <c r="T3118">
        <v>-2.1007321774959564E-2</v>
      </c>
      <c r="U3118" t="s">
        <v>18</v>
      </c>
      <c r="V3118" t="s">
        <v>84</v>
      </c>
      <c r="W3118">
        <v>90</v>
      </c>
    </row>
    <row r="3119" spans="1:23" x14ac:dyDescent="0.25">
      <c r="A3119" s="48" t="str">
        <f t="shared" si="48"/>
        <v>42255Greater Fresno AreaN/A_22AllSingle</v>
      </c>
      <c r="B3119" t="s">
        <v>37</v>
      </c>
      <c r="C3119" s="35">
        <v>42255</v>
      </c>
      <c r="D3119">
        <v>22</v>
      </c>
      <c r="E3119" t="s">
        <v>32</v>
      </c>
      <c r="F3119">
        <v>1.8510426607143244</v>
      </c>
      <c r="G3119">
        <v>1.3569048062837663</v>
      </c>
      <c r="H3119">
        <v>14242</v>
      </c>
      <c r="I3119">
        <v>1.9512297677041928</v>
      </c>
      <c r="J3119">
        <v>1.387554075723715</v>
      </c>
      <c r="K3119">
        <v>1558</v>
      </c>
      <c r="L3119">
        <v>-0.10018710792064667</v>
      </c>
      <c r="M3119">
        <v>-5.4124689102172852</v>
      </c>
      <c r="N3119">
        <v>15800</v>
      </c>
      <c r="O3119">
        <v>3.6946367472410202E-2</v>
      </c>
      <c r="P3119">
        <v>-0.14753757417201996</v>
      </c>
      <c r="Q3119">
        <v>-0.12511038780212402</v>
      </c>
      <c r="R3119">
        <v>-0.10018710792064667</v>
      </c>
      <c r="S3119">
        <v>-7.526678591966629E-2</v>
      </c>
      <c r="T3119">
        <v>-5.2836641669273376E-2</v>
      </c>
      <c r="U3119" t="s">
        <v>18</v>
      </c>
      <c r="V3119" t="s">
        <v>84</v>
      </c>
      <c r="W3119">
        <v>87</v>
      </c>
    </row>
    <row r="3120" spans="1:23" x14ac:dyDescent="0.25">
      <c r="A3120" s="48" t="str">
        <f t="shared" si="48"/>
        <v>42255Greater Fresno AreaN/A_23AllSingle</v>
      </c>
      <c r="B3120" t="s">
        <v>37</v>
      </c>
      <c r="C3120" s="35">
        <v>42255</v>
      </c>
      <c r="D3120">
        <v>23</v>
      </c>
      <c r="E3120" t="s">
        <v>32</v>
      </c>
      <c r="F3120">
        <v>1.4975115187313706</v>
      </c>
      <c r="G3120">
        <v>1.2164437052304222</v>
      </c>
      <c r="H3120">
        <v>14242</v>
      </c>
      <c r="I3120">
        <v>1.6008933628419302</v>
      </c>
      <c r="J3120">
        <v>1.2494695112983467</v>
      </c>
      <c r="K3120">
        <v>1558</v>
      </c>
      <c r="L3120">
        <v>-0.10338184237480164</v>
      </c>
      <c r="M3120">
        <v>-6.9035758972167969</v>
      </c>
      <c r="N3120">
        <v>15800</v>
      </c>
      <c r="O3120">
        <v>3.3255625516176224E-2</v>
      </c>
      <c r="P3120">
        <v>-0.14600224792957306</v>
      </c>
      <c r="Q3120">
        <v>-0.12581542134284973</v>
      </c>
      <c r="R3120">
        <v>-0.10338184237480164</v>
      </c>
      <c r="S3120">
        <v>-8.0950923264026642E-2</v>
      </c>
      <c r="T3120">
        <v>-6.0761433094739914E-2</v>
      </c>
      <c r="U3120" t="s">
        <v>18</v>
      </c>
      <c r="V3120" t="s">
        <v>84</v>
      </c>
      <c r="W3120">
        <v>83</v>
      </c>
    </row>
    <row r="3121" spans="1:23" x14ac:dyDescent="0.25">
      <c r="A3121" s="48" t="str">
        <f t="shared" si="48"/>
        <v>42255Greater Fresno AreaN/A_24AllSingle</v>
      </c>
      <c r="B3121" t="s">
        <v>37</v>
      </c>
      <c r="C3121" s="35">
        <v>42255</v>
      </c>
      <c r="D3121">
        <v>24</v>
      </c>
      <c r="E3121" t="s">
        <v>32</v>
      </c>
      <c r="F3121">
        <v>1.1665447979343602</v>
      </c>
      <c r="G3121">
        <v>1.0212466181600244</v>
      </c>
      <c r="H3121">
        <v>14242</v>
      </c>
      <c r="I3121">
        <v>1.2227547680718556</v>
      </c>
      <c r="J3121">
        <v>1.0480166380416869</v>
      </c>
      <c r="K3121">
        <v>1558</v>
      </c>
      <c r="L3121">
        <v>-5.6209970265626907E-2</v>
      </c>
      <c r="M3121">
        <v>-4.8185009956359863</v>
      </c>
      <c r="N3121">
        <v>15800</v>
      </c>
      <c r="O3121">
        <v>2.789619006216526E-2</v>
      </c>
      <c r="P3121">
        <v>-9.1961726546287537E-2</v>
      </c>
      <c r="Q3121">
        <v>-7.5028181076049805E-2</v>
      </c>
      <c r="R3121">
        <v>-5.6209970265626907E-2</v>
      </c>
      <c r="S3121">
        <v>-3.7393990904092789E-2</v>
      </c>
      <c r="T3121">
        <v>-2.0458213984966278E-2</v>
      </c>
      <c r="U3121" t="s">
        <v>18</v>
      </c>
      <c r="V3121" t="s">
        <v>84</v>
      </c>
      <c r="W3121">
        <v>79</v>
      </c>
    </row>
    <row r="3122" spans="1:23" x14ac:dyDescent="0.25">
      <c r="A3122" s="48" t="str">
        <f t="shared" si="48"/>
        <v>42256Greater Fresno AreaN/A_1AllSingle</v>
      </c>
      <c r="B3122" t="s">
        <v>37</v>
      </c>
      <c r="C3122" s="35">
        <v>42256</v>
      </c>
      <c r="D3122">
        <v>1</v>
      </c>
      <c r="E3122" t="s">
        <v>32</v>
      </c>
      <c r="F3122">
        <v>0.9728757348825543</v>
      </c>
      <c r="G3122">
        <v>0.87196983103537418</v>
      </c>
      <c r="H3122">
        <v>7526</v>
      </c>
      <c r="I3122">
        <v>0.95263358146234112</v>
      </c>
      <c r="J3122">
        <v>0.84651236088055137</v>
      </c>
      <c r="K3122">
        <v>4999</v>
      </c>
      <c r="L3122">
        <v>2.0242152735590935E-2</v>
      </c>
      <c r="M3122">
        <v>2.0806515216827393</v>
      </c>
      <c r="N3122">
        <v>12525</v>
      </c>
      <c r="O3122">
        <v>1.5632420778274536E-2</v>
      </c>
      <c r="P3122">
        <v>2.0764226792380214E-4</v>
      </c>
      <c r="Q3122">
        <v>9.6968347206711769E-3</v>
      </c>
      <c r="R3122">
        <v>2.0242152735590935E-2</v>
      </c>
      <c r="S3122">
        <v>3.0786219984292984E-2</v>
      </c>
      <c r="T3122">
        <v>4.0276661515235901E-2</v>
      </c>
      <c r="U3122" t="s">
        <v>18</v>
      </c>
      <c r="V3122" t="s">
        <v>84</v>
      </c>
      <c r="W3122">
        <v>77</v>
      </c>
    </row>
    <row r="3123" spans="1:23" x14ac:dyDescent="0.25">
      <c r="A3123" s="48" t="str">
        <f t="shared" si="48"/>
        <v>42256Greater Fresno AreaN/A_1SmartAC-onlySingle</v>
      </c>
      <c r="B3123" t="s">
        <v>37</v>
      </c>
      <c r="C3123" s="35">
        <v>42256</v>
      </c>
      <c r="D3123">
        <v>1</v>
      </c>
      <c r="E3123" t="s">
        <v>32</v>
      </c>
      <c r="F3123">
        <v>0.9728757348825543</v>
      </c>
      <c r="G3123">
        <v>0.87196983103537418</v>
      </c>
      <c r="H3123">
        <v>7526</v>
      </c>
      <c r="I3123">
        <v>0.95263358146234112</v>
      </c>
      <c r="J3123">
        <v>0.84651236088055137</v>
      </c>
      <c r="K3123">
        <v>4999</v>
      </c>
      <c r="L3123">
        <v>2.0242152735590935E-2</v>
      </c>
      <c r="M3123">
        <v>2.0806515216827393</v>
      </c>
      <c r="N3123">
        <v>12525</v>
      </c>
      <c r="O3123">
        <v>1.5632420778274536E-2</v>
      </c>
      <c r="P3123">
        <v>2.0764226792380214E-4</v>
      </c>
      <c r="Q3123">
        <v>9.6968347206711769E-3</v>
      </c>
      <c r="R3123">
        <v>2.0242152735590935E-2</v>
      </c>
      <c r="S3123">
        <v>3.0786219984292984E-2</v>
      </c>
      <c r="T3123">
        <v>4.0276661515235901E-2</v>
      </c>
      <c r="U3123" t="s">
        <v>102</v>
      </c>
      <c r="V3123" t="s">
        <v>84</v>
      </c>
      <c r="W3123">
        <v>77</v>
      </c>
    </row>
    <row r="3124" spans="1:23" x14ac:dyDescent="0.25">
      <c r="A3124" s="48" t="str">
        <f t="shared" si="48"/>
        <v>42256Greater Fresno AreaN/A_2AllSingle</v>
      </c>
      <c r="B3124" t="s">
        <v>37</v>
      </c>
      <c r="C3124" s="35">
        <v>42256</v>
      </c>
      <c r="D3124">
        <v>2</v>
      </c>
      <c r="E3124" t="s">
        <v>32</v>
      </c>
      <c r="F3124">
        <v>0.83184545707702018</v>
      </c>
      <c r="G3124">
        <v>0.74642835828533016</v>
      </c>
      <c r="H3124">
        <v>7526</v>
      </c>
      <c r="I3124">
        <v>0.80921301805398516</v>
      </c>
      <c r="J3124">
        <v>0.75107445520947136</v>
      </c>
      <c r="K3124">
        <v>4999</v>
      </c>
      <c r="L3124">
        <v>2.2632438689470291E-2</v>
      </c>
      <c r="M3124">
        <v>2.7207503318786621</v>
      </c>
      <c r="N3124">
        <v>12525</v>
      </c>
      <c r="O3124">
        <v>1.3670254498720169E-2</v>
      </c>
      <c r="P3124">
        <v>5.1126405596733093E-3</v>
      </c>
      <c r="Q3124">
        <v>1.3410758227109909E-2</v>
      </c>
      <c r="R3124">
        <v>2.2632438689470291E-2</v>
      </c>
      <c r="S3124">
        <v>3.1853023916482925E-2</v>
      </c>
      <c r="T3124">
        <v>4.0152236819267273E-2</v>
      </c>
      <c r="U3124" t="s">
        <v>18</v>
      </c>
      <c r="V3124" t="s">
        <v>84</v>
      </c>
      <c r="W3124">
        <v>76</v>
      </c>
    </row>
    <row r="3125" spans="1:23" x14ac:dyDescent="0.25">
      <c r="A3125" s="48" t="str">
        <f t="shared" si="48"/>
        <v>42256Greater Fresno AreaN/A_2SmartAC-onlySingle</v>
      </c>
      <c r="B3125" t="s">
        <v>37</v>
      </c>
      <c r="C3125" s="35">
        <v>42256</v>
      </c>
      <c r="D3125">
        <v>2</v>
      </c>
      <c r="E3125" t="s">
        <v>32</v>
      </c>
      <c r="F3125">
        <v>0.83184545707702018</v>
      </c>
      <c r="G3125">
        <v>0.74642835828533016</v>
      </c>
      <c r="H3125">
        <v>7526</v>
      </c>
      <c r="I3125">
        <v>0.80921301805398516</v>
      </c>
      <c r="J3125">
        <v>0.75107445520947136</v>
      </c>
      <c r="K3125">
        <v>4999</v>
      </c>
      <c r="L3125">
        <v>2.2632438689470291E-2</v>
      </c>
      <c r="M3125">
        <v>2.7207503318786621</v>
      </c>
      <c r="N3125">
        <v>12525</v>
      </c>
      <c r="O3125">
        <v>1.3670254498720169E-2</v>
      </c>
      <c r="P3125">
        <v>5.1126405596733093E-3</v>
      </c>
      <c r="Q3125">
        <v>1.3410758227109909E-2</v>
      </c>
      <c r="R3125">
        <v>2.2632438689470291E-2</v>
      </c>
      <c r="S3125">
        <v>3.1853023916482925E-2</v>
      </c>
      <c r="T3125">
        <v>4.0152236819267273E-2</v>
      </c>
      <c r="U3125" t="s">
        <v>102</v>
      </c>
      <c r="V3125" t="s">
        <v>84</v>
      </c>
      <c r="W3125">
        <v>76</v>
      </c>
    </row>
    <row r="3126" spans="1:23" x14ac:dyDescent="0.25">
      <c r="A3126" s="48" t="str">
        <f t="shared" si="48"/>
        <v>42256Greater Fresno AreaN/A_3AllSingle</v>
      </c>
      <c r="B3126" t="s">
        <v>37</v>
      </c>
      <c r="C3126" s="35">
        <v>42256</v>
      </c>
      <c r="D3126">
        <v>3</v>
      </c>
      <c r="E3126" t="s">
        <v>32</v>
      </c>
      <c r="F3126">
        <v>0.74623824169939568</v>
      </c>
      <c r="G3126">
        <v>0.69060583412338072</v>
      </c>
      <c r="H3126">
        <v>7526</v>
      </c>
      <c r="I3126">
        <v>0.7292252314600739</v>
      </c>
      <c r="J3126">
        <v>0.67521212366149896</v>
      </c>
      <c r="K3126">
        <v>4999</v>
      </c>
      <c r="L3126">
        <v>1.7013009637594223E-2</v>
      </c>
      <c r="M3126">
        <v>2.2798361778259277</v>
      </c>
      <c r="N3126">
        <v>12525</v>
      </c>
      <c r="O3126">
        <v>1.2432713061571121E-2</v>
      </c>
      <c r="P3126">
        <v>1.079244539141655E-3</v>
      </c>
      <c r="Q3126">
        <v>8.6261499673128128E-3</v>
      </c>
      <c r="R3126">
        <v>1.7013009637594223E-2</v>
      </c>
      <c r="S3126">
        <v>2.5398874655365944E-2</v>
      </c>
      <c r="T3126">
        <v>3.2946772873401642E-2</v>
      </c>
      <c r="U3126" t="s">
        <v>18</v>
      </c>
      <c r="V3126" t="s">
        <v>84</v>
      </c>
      <c r="W3126">
        <v>75</v>
      </c>
    </row>
    <row r="3127" spans="1:23" x14ac:dyDescent="0.25">
      <c r="A3127" s="48" t="str">
        <f t="shared" si="48"/>
        <v>42256Greater Fresno AreaN/A_3SmartAC-onlySingle</v>
      </c>
      <c r="B3127" t="s">
        <v>37</v>
      </c>
      <c r="C3127" s="35">
        <v>42256</v>
      </c>
      <c r="D3127">
        <v>3</v>
      </c>
      <c r="E3127" t="s">
        <v>32</v>
      </c>
      <c r="F3127">
        <v>0.74623824169939568</v>
      </c>
      <c r="G3127">
        <v>0.69060583412338072</v>
      </c>
      <c r="H3127">
        <v>7526</v>
      </c>
      <c r="I3127">
        <v>0.7292252314600739</v>
      </c>
      <c r="J3127">
        <v>0.67521212366149896</v>
      </c>
      <c r="K3127">
        <v>4999</v>
      </c>
      <c r="L3127">
        <v>1.7013009637594223E-2</v>
      </c>
      <c r="M3127">
        <v>2.2798361778259277</v>
      </c>
      <c r="N3127">
        <v>12525</v>
      </c>
      <c r="O3127">
        <v>1.2432713061571121E-2</v>
      </c>
      <c r="P3127">
        <v>1.079244539141655E-3</v>
      </c>
      <c r="Q3127">
        <v>8.6261499673128128E-3</v>
      </c>
      <c r="R3127">
        <v>1.7013009637594223E-2</v>
      </c>
      <c r="S3127">
        <v>2.5398874655365944E-2</v>
      </c>
      <c r="T3127">
        <v>3.2946772873401642E-2</v>
      </c>
      <c r="U3127" t="s">
        <v>102</v>
      </c>
      <c r="V3127" t="s">
        <v>84</v>
      </c>
      <c r="W3127">
        <v>75</v>
      </c>
    </row>
    <row r="3128" spans="1:23" x14ac:dyDescent="0.25">
      <c r="A3128" s="48" t="str">
        <f t="shared" si="48"/>
        <v>42256Greater Fresno AreaN/A_4AllSingle</v>
      </c>
      <c r="B3128" t="s">
        <v>37</v>
      </c>
      <c r="C3128" s="35">
        <v>42256</v>
      </c>
      <c r="D3128">
        <v>4</v>
      </c>
      <c r="E3128" t="s">
        <v>32</v>
      </c>
      <c r="F3128">
        <v>0.69981305452306408</v>
      </c>
      <c r="G3128">
        <v>0.63800160927336502</v>
      </c>
      <c r="H3128">
        <v>7526</v>
      </c>
      <c r="I3128">
        <v>0.67656577457052414</v>
      </c>
      <c r="J3128">
        <v>0.61779903342593845</v>
      </c>
      <c r="K3128">
        <v>4999</v>
      </c>
      <c r="L3128">
        <v>2.3247279226779938E-2</v>
      </c>
      <c r="M3128">
        <v>3.3219270706176758</v>
      </c>
      <c r="N3128">
        <v>12525</v>
      </c>
      <c r="O3128">
        <v>1.1420845054090023E-2</v>
      </c>
      <c r="P3128">
        <v>8.610324002802372E-3</v>
      </c>
      <c r="Q3128">
        <v>1.5543005429208279E-2</v>
      </c>
      <c r="R3128">
        <v>2.3247279226779938E-2</v>
      </c>
      <c r="S3128">
        <v>3.0950639396905899E-2</v>
      </c>
      <c r="T3128">
        <v>3.7884235382080078E-2</v>
      </c>
      <c r="U3128" t="s">
        <v>18</v>
      </c>
      <c r="V3128" t="s">
        <v>84</v>
      </c>
      <c r="W3128">
        <v>72</v>
      </c>
    </row>
    <row r="3129" spans="1:23" x14ac:dyDescent="0.25">
      <c r="A3129" s="48" t="str">
        <f t="shared" si="48"/>
        <v>42256Greater Fresno AreaN/A_4SmartAC-onlySingle</v>
      </c>
      <c r="B3129" t="s">
        <v>37</v>
      </c>
      <c r="C3129" s="35">
        <v>42256</v>
      </c>
      <c r="D3129">
        <v>4</v>
      </c>
      <c r="E3129" t="s">
        <v>32</v>
      </c>
      <c r="F3129">
        <v>0.69981305452306408</v>
      </c>
      <c r="G3129">
        <v>0.63800160927336502</v>
      </c>
      <c r="H3129">
        <v>7526</v>
      </c>
      <c r="I3129">
        <v>0.67656577457052414</v>
      </c>
      <c r="J3129">
        <v>0.61779903342593845</v>
      </c>
      <c r="K3129">
        <v>4999</v>
      </c>
      <c r="L3129">
        <v>2.3247279226779938E-2</v>
      </c>
      <c r="M3129">
        <v>3.3219270706176758</v>
      </c>
      <c r="N3129">
        <v>12525</v>
      </c>
      <c r="O3129">
        <v>1.1420845054090023E-2</v>
      </c>
      <c r="P3129">
        <v>8.610324002802372E-3</v>
      </c>
      <c r="Q3129">
        <v>1.5543005429208279E-2</v>
      </c>
      <c r="R3129">
        <v>2.3247279226779938E-2</v>
      </c>
      <c r="S3129">
        <v>3.0950639396905899E-2</v>
      </c>
      <c r="T3129">
        <v>3.7884235382080078E-2</v>
      </c>
      <c r="U3129" t="s">
        <v>102</v>
      </c>
      <c r="V3129" t="s">
        <v>84</v>
      </c>
      <c r="W3129">
        <v>72</v>
      </c>
    </row>
    <row r="3130" spans="1:23" x14ac:dyDescent="0.25">
      <c r="A3130" s="48" t="str">
        <f t="shared" si="48"/>
        <v>42256Greater Fresno AreaN/A_5AllSingle</v>
      </c>
      <c r="B3130" t="s">
        <v>37</v>
      </c>
      <c r="C3130" s="35">
        <v>42256</v>
      </c>
      <c r="D3130">
        <v>5</v>
      </c>
      <c r="E3130" t="s">
        <v>32</v>
      </c>
      <c r="F3130">
        <v>0.68546055586909393</v>
      </c>
      <c r="G3130">
        <v>0.6077893034471713</v>
      </c>
      <c r="H3130">
        <v>7526</v>
      </c>
      <c r="I3130">
        <v>0.67299780697759226</v>
      </c>
      <c r="J3130">
        <v>0.61706964535251008</v>
      </c>
      <c r="K3130">
        <v>4999</v>
      </c>
      <c r="L3130">
        <v>1.2462749145925045E-2</v>
      </c>
      <c r="M3130">
        <v>1.8181569576263428</v>
      </c>
      <c r="N3130">
        <v>12525</v>
      </c>
      <c r="O3130">
        <v>1.1191712692379951E-2</v>
      </c>
      <c r="P3130">
        <v>-1.8805498257279396E-3</v>
      </c>
      <c r="Q3130">
        <v>4.9130436964333057E-3</v>
      </c>
      <c r="R3130">
        <v>1.2462749145925045E-2</v>
      </c>
      <c r="S3130">
        <v>2.0011559128761292E-2</v>
      </c>
      <c r="T3130">
        <v>2.6806049048900604E-2</v>
      </c>
      <c r="U3130" t="s">
        <v>18</v>
      </c>
      <c r="V3130" t="s">
        <v>84</v>
      </c>
      <c r="W3130">
        <v>71</v>
      </c>
    </row>
    <row r="3131" spans="1:23" x14ac:dyDescent="0.25">
      <c r="A3131" s="48" t="str">
        <f t="shared" si="48"/>
        <v>42256Greater Fresno AreaN/A_5SmartAC-onlySingle</v>
      </c>
      <c r="B3131" t="s">
        <v>37</v>
      </c>
      <c r="C3131" s="35">
        <v>42256</v>
      </c>
      <c r="D3131">
        <v>5</v>
      </c>
      <c r="E3131" t="s">
        <v>32</v>
      </c>
      <c r="F3131">
        <v>0.68546055586909393</v>
      </c>
      <c r="G3131">
        <v>0.6077893034471713</v>
      </c>
      <c r="H3131">
        <v>7526</v>
      </c>
      <c r="I3131">
        <v>0.67299780697759226</v>
      </c>
      <c r="J3131">
        <v>0.61706964535251008</v>
      </c>
      <c r="K3131">
        <v>4999</v>
      </c>
      <c r="L3131">
        <v>1.2462749145925045E-2</v>
      </c>
      <c r="M3131">
        <v>1.8181569576263428</v>
      </c>
      <c r="N3131">
        <v>12525</v>
      </c>
      <c r="O3131">
        <v>1.1191712692379951E-2</v>
      </c>
      <c r="P3131">
        <v>-1.8805498257279396E-3</v>
      </c>
      <c r="Q3131">
        <v>4.9130436964333057E-3</v>
      </c>
      <c r="R3131">
        <v>1.2462749145925045E-2</v>
      </c>
      <c r="S3131">
        <v>2.0011559128761292E-2</v>
      </c>
      <c r="T3131">
        <v>2.6806049048900604E-2</v>
      </c>
      <c r="U3131" t="s">
        <v>102</v>
      </c>
      <c r="V3131" t="s">
        <v>84</v>
      </c>
      <c r="W3131">
        <v>71</v>
      </c>
    </row>
    <row r="3132" spans="1:23" x14ac:dyDescent="0.25">
      <c r="A3132" s="48" t="str">
        <f t="shared" si="48"/>
        <v>42256Greater Fresno AreaN/A_6AllSingle</v>
      </c>
      <c r="B3132" t="s">
        <v>37</v>
      </c>
      <c r="C3132" s="35">
        <v>42256</v>
      </c>
      <c r="D3132">
        <v>6</v>
      </c>
      <c r="E3132" t="s">
        <v>32</v>
      </c>
      <c r="F3132">
        <v>0.73011496521961616</v>
      </c>
      <c r="G3132">
        <v>0.65033876055707318</v>
      </c>
      <c r="H3132">
        <v>7526</v>
      </c>
      <c r="I3132">
        <v>0.7052487726568315</v>
      </c>
      <c r="J3132">
        <v>0.64022806405112809</v>
      </c>
      <c r="K3132">
        <v>4999</v>
      </c>
      <c r="L3132">
        <v>2.4866191670298576E-2</v>
      </c>
      <c r="M3132">
        <v>3.4057912826538086</v>
      </c>
      <c r="N3132">
        <v>12525</v>
      </c>
      <c r="O3132">
        <v>1.1755511164665222E-2</v>
      </c>
      <c r="P3132">
        <v>9.8003288730978966E-3</v>
      </c>
      <c r="Q3132">
        <v>1.6936158761382103E-2</v>
      </c>
      <c r="R3132">
        <v>2.4866191670298576E-2</v>
      </c>
      <c r="S3132">
        <v>3.2795283943414688E-2</v>
      </c>
      <c r="T3132">
        <v>3.9932053536176682E-2</v>
      </c>
      <c r="U3132" t="s">
        <v>18</v>
      </c>
      <c r="V3132" t="s">
        <v>84</v>
      </c>
      <c r="W3132">
        <v>71</v>
      </c>
    </row>
    <row r="3133" spans="1:23" x14ac:dyDescent="0.25">
      <c r="A3133" s="48" t="str">
        <f t="shared" si="48"/>
        <v>42256Greater Fresno AreaN/A_6SmartAC-onlySingle</v>
      </c>
      <c r="B3133" t="s">
        <v>37</v>
      </c>
      <c r="C3133" s="35">
        <v>42256</v>
      </c>
      <c r="D3133">
        <v>6</v>
      </c>
      <c r="E3133" t="s">
        <v>32</v>
      </c>
      <c r="F3133">
        <v>0.73011496521961616</v>
      </c>
      <c r="G3133">
        <v>0.65033876055707318</v>
      </c>
      <c r="H3133">
        <v>7526</v>
      </c>
      <c r="I3133">
        <v>0.7052487726568315</v>
      </c>
      <c r="J3133">
        <v>0.64022806405112809</v>
      </c>
      <c r="K3133">
        <v>4999</v>
      </c>
      <c r="L3133">
        <v>2.4866191670298576E-2</v>
      </c>
      <c r="M3133">
        <v>3.4057912826538086</v>
      </c>
      <c r="N3133">
        <v>12525</v>
      </c>
      <c r="O3133">
        <v>1.1755511164665222E-2</v>
      </c>
      <c r="P3133">
        <v>9.8003288730978966E-3</v>
      </c>
      <c r="Q3133">
        <v>1.6936158761382103E-2</v>
      </c>
      <c r="R3133">
        <v>2.4866191670298576E-2</v>
      </c>
      <c r="S3133">
        <v>3.2795283943414688E-2</v>
      </c>
      <c r="T3133">
        <v>3.9932053536176682E-2</v>
      </c>
      <c r="U3133" t="s">
        <v>102</v>
      </c>
      <c r="V3133" t="s">
        <v>84</v>
      </c>
      <c r="W3133">
        <v>71</v>
      </c>
    </row>
    <row r="3134" spans="1:23" x14ac:dyDescent="0.25">
      <c r="A3134" s="48" t="str">
        <f t="shared" si="48"/>
        <v>42256Greater Fresno AreaN/A_7AllSingle</v>
      </c>
      <c r="B3134" t="s">
        <v>37</v>
      </c>
      <c r="C3134" s="35">
        <v>42256</v>
      </c>
      <c r="D3134">
        <v>7</v>
      </c>
      <c r="E3134" t="s">
        <v>32</v>
      </c>
      <c r="F3134">
        <v>0.81347793967304449</v>
      </c>
      <c r="G3134">
        <v>0.75866620292039599</v>
      </c>
      <c r="H3134">
        <v>7526</v>
      </c>
      <c r="I3134">
        <v>0.78822559378025303</v>
      </c>
      <c r="J3134">
        <v>0.70996250670230487</v>
      </c>
      <c r="K3134">
        <v>4999</v>
      </c>
      <c r="L3134">
        <v>2.5252345949411392E-2</v>
      </c>
      <c r="M3134">
        <v>3.1042447090148926</v>
      </c>
      <c r="N3134">
        <v>12525</v>
      </c>
      <c r="O3134">
        <v>1.3315691612660885E-2</v>
      </c>
      <c r="P3134">
        <v>8.1869559362530708E-3</v>
      </c>
      <c r="Q3134">
        <v>1.6269845888018608E-2</v>
      </c>
      <c r="R3134">
        <v>2.5252345949411392E-2</v>
      </c>
      <c r="S3134">
        <v>3.4233778715133667E-2</v>
      </c>
      <c r="T3134">
        <v>4.2317736893892288E-2</v>
      </c>
      <c r="U3134" t="s">
        <v>18</v>
      </c>
      <c r="V3134" t="s">
        <v>84</v>
      </c>
      <c r="W3134">
        <v>72</v>
      </c>
    </row>
    <row r="3135" spans="1:23" x14ac:dyDescent="0.25">
      <c r="A3135" s="48" t="str">
        <f t="shared" si="48"/>
        <v>42256Greater Fresno AreaN/A_7SmartAC-onlySingle</v>
      </c>
      <c r="B3135" t="s">
        <v>37</v>
      </c>
      <c r="C3135" s="35">
        <v>42256</v>
      </c>
      <c r="D3135">
        <v>7</v>
      </c>
      <c r="E3135" t="s">
        <v>32</v>
      </c>
      <c r="F3135">
        <v>0.81347793967304449</v>
      </c>
      <c r="G3135">
        <v>0.75866620292039599</v>
      </c>
      <c r="H3135">
        <v>7526</v>
      </c>
      <c r="I3135">
        <v>0.78822559378025303</v>
      </c>
      <c r="J3135">
        <v>0.70996250670230487</v>
      </c>
      <c r="K3135">
        <v>4999</v>
      </c>
      <c r="L3135">
        <v>2.5252345949411392E-2</v>
      </c>
      <c r="M3135">
        <v>3.1042447090148926</v>
      </c>
      <c r="N3135">
        <v>12525</v>
      </c>
      <c r="O3135">
        <v>1.3315691612660885E-2</v>
      </c>
      <c r="P3135">
        <v>8.1869559362530708E-3</v>
      </c>
      <c r="Q3135">
        <v>1.6269845888018608E-2</v>
      </c>
      <c r="R3135">
        <v>2.5252345949411392E-2</v>
      </c>
      <c r="S3135">
        <v>3.4233778715133667E-2</v>
      </c>
      <c r="T3135">
        <v>4.2317736893892288E-2</v>
      </c>
      <c r="U3135" t="s">
        <v>102</v>
      </c>
      <c r="V3135" t="s">
        <v>84</v>
      </c>
      <c r="W3135">
        <v>72</v>
      </c>
    </row>
    <row r="3136" spans="1:23" x14ac:dyDescent="0.25">
      <c r="A3136" s="48" t="str">
        <f t="shared" si="48"/>
        <v>42256Greater Fresno AreaN/A_8AllSingle</v>
      </c>
      <c r="B3136" t="s">
        <v>37</v>
      </c>
      <c r="C3136" s="35">
        <v>42256</v>
      </c>
      <c r="D3136">
        <v>8</v>
      </c>
      <c r="E3136" t="s">
        <v>32</v>
      </c>
      <c r="F3136">
        <v>0.80904302511380377</v>
      </c>
      <c r="G3136">
        <v>0.78107214255108814</v>
      </c>
      <c r="H3136">
        <v>7526</v>
      </c>
      <c r="I3136">
        <v>0.797475211312212</v>
      </c>
      <c r="J3136">
        <v>0.75193392524071889</v>
      </c>
      <c r="K3136">
        <v>4999</v>
      </c>
      <c r="L3136">
        <v>1.1567813344299793E-2</v>
      </c>
      <c r="M3136">
        <v>1.4298144578933716</v>
      </c>
      <c r="N3136">
        <v>12525</v>
      </c>
      <c r="O3136">
        <v>1.3934334740042686E-2</v>
      </c>
      <c r="P3136">
        <v>-6.2904302030801773E-3</v>
      </c>
      <c r="Q3136">
        <v>2.1679897326976061E-3</v>
      </c>
      <c r="R3136">
        <v>1.1567813344299793E-2</v>
      </c>
      <c r="S3136">
        <v>2.0966522395610809E-2</v>
      </c>
      <c r="T3136">
        <v>2.9426056891679764E-2</v>
      </c>
      <c r="U3136" t="s">
        <v>18</v>
      </c>
      <c r="V3136" t="s">
        <v>84</v>
      </c>
      <c r="W3136">
        <v>77</v>
      </c>
    </row>
    <row r="3137" spans="1:23" x14ac:dyDescent="0.25">
      <c r="A3137" s="48" t="str">
        <f t="shared" si="48"/>
        <v>42256Greater Fresno AreaN/A_8SmartAC-onlySingle</v>
      </c>
      <c r="B3137" t="s">
        <v>37</v>
      </c>
      <c r="C3137" s="35">
        <v>42256</v>
      </c>
      <c r="D3137">
        <v>8</v>
      </c>
      <c r="E3137" t="s">
        <v>32</v>
      </c>
      <c r="F3137">
        <v>0.80904302511380377</v>
      </c>
      <c r="G3137">
        <v>0.78107214255108814</v>
      </c>
      <c r="H3137">
        <v>7526</v>
      </c>
      <c r="I3137">
        <v>0.797475211312212</v>
      </c>
      <c r="J3137">
        <v>0.75193392524071889</v>
      </c>
      <c r="K3137">
        <v>4999</v>
      </c>
      <c r="L3137">
        <v>1.1567813344299793E-2</v>
      </c>
      <c r="M3137">
        <v>1.4298144578933716</v>
      </c>
      <c r="N3137">
        <v>12525</v>
      </c>
      <c r="O3137">
        <v>1.3934334740042686E-2</v>
      </c>
      <c r="P3137">
        <v>-6.2904302030801773E-3</v>
      </c>
      <c r="Q3137">
        <v>2.1679897326976061E-3</v>
      </c>
      <c r="R3137">
        <v>1.1567813344299793E-2</v>
      </c>
      <c r="S3137">
        <v>2.0966522395610809E-2</v>
      </c>
      <c r="T3137">
        <v>2.9426056891679764E-2</v>
      </c>
      <c r="U3137" t="s">
        <v>102</v>
      </c>
      <c r="V3137" t="s">
        <v>84</v>
      </c>
      <c r="W3137">
        <v>77</v>
      </c>
    </row>
    <row r="3138" spans="1:23" x14ac:dyDescent="0.25">
      <c r="A3138" s="48" t="str">
        <f t="shared" ref="A3138:A3201" si="49">CONCATENATE(C3138,B3138,E3138,"_",D3138,U3138,V3138)</f>
        <v>42256Greater Fresno AreaN/A_9AllSingle</v>
      </c>
      <c r="B3138" t="s">
        <v>37</v>
      </c>
      <c r="C3138" s="35">
        <v>42256</v>
      </c>
      <c r="D3138">
        <v>9</v>
      </c>
      <c r="E3138" t="s">
        <v>32</v>
      </c>
      <c r="F3138">
        <v>0.71649612521795936</v>
      </c>
      <c r="G3138">
        <v>0.80542177609177412</v>
      </c>
      <c r="H3138">
        <v>7526</v>
      </c>
      <c r="I3138">
        <v>0.70128802826291303</v>
      </c>
      <c r="J3138">
        <v>0.77888899047723648</v>
      </c>
      <c r="K3138">
        <v>4999</v>
      </c>
      <c r="L3138">
        <v>1.520809717476368E-2</v>
      </c>
      <c r="M3138">
        <v>2.1225650310516357</v>
      </c>
      <c r="N3138">
        <v>12525</v>
      </c>
      <c r="O3138">
        <v>1.4406698755919933E-2</v>
      </c>
      <c r="P3138">
        <v>-3.2555279321968555E-3</v>
      </c>
      <c r="Q3138">
        <v>5.4896264337003231E-3</v>
      </c>
      <c r="R3138">
        <v>1.520809717476368E-2</v>
      </c>
      <c r="S3138">
        <v>2.4925416335463524E-2</v>
      </c>
      <c r="T3138">
        <v>3.3671721816062927E-2</v>
      </c>
      <c r="U3138" t="s">
        <v>18</v>
      </c>
      <c r="V3138" t="s">
        <v>84</v>
      </c>
      <c r="W3138">
        <v>83</v>
      </c>
    </row>
    <row r="3139" spans="1:23" x14ac:dyDescent="0.25">
      <c r="A3139" s="48" t="str">
        <f t="shared" si="49"/>
        <v>42256Greater Fresno AreaN/A_9SmartAC-onlySingle</v>
      </c>
      <c r="B3139" t="s">
        <v>37</v>
      </c>
      <c r="C3139" s="35">
        <v>42256</v>
      </c>
      <c r="D3139">
        <v>9</v>
      </c>
      <c r="E3139" t="s">
        <v>32</v>
      </c>
      <c r="F3139">
        <v>0.71649612521795936</v>
      </c>
      <c r="G3139">
        <v>0.80542177609177412</v>
      </c>
      <c r="H3139">
        <v>7526</v>
      </c>
      <c r="I3139">
        <v>0.70128802826291303</v>
      </c>
      <c r="J3139">
        <v>0.77888899047723648</v>
      </c>
      <c r="K3139">
        <v>4999</v>
      </c>
      <c r="L3139">
        <v>1.520809717476368E-2</v>
      </c>
      <c r="M3139">
        <v>2.1225650310516357</v>
      </c>
      <c r="N3139">
        <v>12525</v>
      </c>
      <c r="O3139">
        <v>1.4406698755919933E-2</v>
      </c>
      <c r="P3139">
        <v>-3.2555279321968555E-3</v>
      </c>
      <c r="Q3139">
        <v>5.4896264337003231E-3</v>
      </c>
      <c r="R3139">
        <v>1.520809717476368E-2</v>
      </c>
      <c r="S3139">
        <v>2.4925416335463524E-2</v>
      </c>
      <c r="T3139">
        <v>3.3671721816062927E-2</v>
      </c>
      <c r="U3139" t="s">
        <v>102</v>
      </c>
      <c r="V3139" t="s">
        <v>84</v>
      </c>
      <c r="W3139">
        <v>83</v>
      </c>
    </row>
    <row r="3140" spans="1:23" x14ac:dyDescent="0.25">
      <c r="A3140" s="48" t="str">
        <f t="shared" si="49"/>
        <v>42256Greater Fresno AreaN/A_10AllSingle</v>
      </c>
      <c r="B3140" t="s">
        <v>37</v>
      </c>
      <c r="C3140" s="35">
        <v>42256</v>
      </c>
      <c r="D3140">
        <v>10</v>
      </c>
      <c r="E3140" t="s">
        <v>32</v>
      </c>
      <c r="F3140">
        <v>0.65927673704207823</v>
      </c>
      <c r="G3140">
        <v>0.88934808039554725</v>
      </c>
      <c r="H3140">
        <v>7526</v>
      </c>
      <c r="I3140">
        <v>0.66448167023119753</v>
      </c>
      <c r="J3140">
        <v>0.89287739690713486</v>
      </c>
      <c r="K3140">
        <v>4999</v>
      </c>
      <c r="L3140">
        <v>-5.2049332298338413E-3</v>
      </c>
      <c r="M3140">
        <v>-0.78949141502380371</v>
      </c>
      <c r="N3140">
        <v>12525</v>
      </c>
      <c r="O3140">
        <v>1.6265677288174629E-2</v>
      </c>
      <c r="P3140">
        <v>-2.6051025837659836E-2</v>
      </c>
      <c r="Q3140">
        <v>-1.6177434474229813E-2</v>
      </c>
      <c r="R3140">
        <v>-5.2049332298338413E-3</v>
      </c>
      <c r="S3140">
        <v>5.7662660256028175E-3</v>
      </c>
      <c r="T3140">
        <v>1.5641158446669579E-2</v>
      </c>
      <c r="U3140" t="s">
        <v>18</v>
      </c>
      <c r="V3140" t="s">
        <v>84</v>
      </c>
      <c r="W3140">
        <v>87</v>
      </c>
    </row>
    <row r="3141" spans="1:23" x14ac:dyDescent="0.25">
      <c r="A3141" s="48" t="str">
        <f t="shared" si="49"/>
        <v>42256Greater Fresno AreaN/A_10SmartAC-onlySingle</v>
      </c>
      <c r="B3141" t="s">
        <v>37</v>
      </c>
      <c r="C3141" s="35">
        <v>42256</v>
      </c>
      <c r="D3141">
        <v>10</v>
      </c>
      <c r="E3141" t="s">
        <v>32</v>
      </c>
      <c r="F3141">
        <v>0.65927673704207823</v>
      </c>
      <c r="G3141">
        <v>0.88934808039554725</v>
      </c>
      <c r="H3141">
        <v>7526</v>
      </c>
      <c r="I3141">
        <v>0.66448167023119753</v>
      </c>
      <c r="J3141">
        <v>0.89287739690713486</v>
      </c>
      <c r="K3141">
        <v>4999</v>
      </c>
      <c r="L3141">
        <v>-5.2049332298338413E-3</v>
      </c>
      <c r="M3141">
        <v>-0.78949141502380371</v>
      </c>
      <c r="N3141">
        <v>12525</v>
      </c>
      <c r="O3141">
        <v>1.6265677288174629E-2</v>
      </c>
      <c r="P3141">
        <v>-2.6051025837659836E-2</v>
      </c>
      <c r="Q3141">
        <v>-1.6177434474229813E-2</v>
      </c>
      <c r="R3141">
        <v>-5.2049332298338413E-3</v>
      </c>
      <c r="S3141">
        <v>5.7662660256028175E-3</v>
      </c>
      <c r="T3141">
        <v>1.5641158446669579E-2</v>
      </c>
      <c r="U3141" t="s">
        <v>102</v>
      </c>
      <c r="V3141" t="s">
        <v>84</v>
      </c>
      <c r="W3141">
        <v>87</v>
      </c>
    </row>
    <row r="3142" spans="1:23" x14ac:dyDescent="0.25">
      <c r="A3142" s="48" t="str">
        <f t="shared" si="49"/>
        <v>42256Greater Fresno AreaN/A_11AllSingle</v>
      </c>
      <c r="B3142" t="s">
        <v>37</v>
      </c>
      <c r="C3142" s="35">
        <v>42256</v>
      </c>
      <c r="D3142">
        <v>11</v>
      </c>
      <c r="E3142" t="s">
        <v>32</v>
      </c>
      <c r="F3142">
        <v>0.67286845296871678</v>
      </c>
      <c r="G3142">
        <v>1.1265521329963393</v>
      </c>
      <c r="H3142">
        <v>7526</v>
      </c>
      <c r="I3142">
        <v>0.69059949694595246</v>
      </c>
      <c r="J3142">
        <v>1.0865592600843732</v>
      </c>
      <c r="K3142">
        <v>4999</v>
      </c>
      <c r="L3142">
        <v>-1.7731044441461563E-2</v>
      </c>
      <c r="M3142">
        <v>-2.6351428031921387</v>
      </c>
      <c r="N3142">
        <v>12525</v>
      </c>
      <c r="O3142">
        <v>2.0119661465287209E-2</v>
      </c>
      <c r="P3142">
        <v>-4.3516401201486588E-2</v>
      </c>
      <c r="Q3142">
        <v>-3.1303364783525467E-2</v>
      </c>
      <c r="R3142">
        <v>-1.7731044441461563E-2</v>
      </c>
      <c r="S3142">
        <v>-4.1603329591453075E-3</v>
      </c>
      <c r="T3142">
        <v>8.0543132498860359E-3</v>
      </c>
      <c r="U3142" t="s">
        <v>18</v>
      </c>
      <c r="V3142" t="s">
        <v>84</v>
      </c>
      <c r="W3142">
        <v>91</v>
      </c>
    </row>
    <row r="3143" spans="1:23" x14ac:dyDescent="0.25">
      <c r="A3143" s="48" t="str">
        <f t="shared" si="49"/>
        <v>42256Greater Fresno AreaN/A_11SmartAC-onlySingle</v>
      </c>
      <c r="B3143" t="s">
        <v>37</v>
      </c>
      <c r="C3143" s="35">
        <v>42256</v>
      </c>
      <c r="D3143">
        <v>11</v>
      </c>
      <c r="E3143" t="s">
        <v>32</v>
      </c>
      <c r="F3143">
        <v>0.67286845296871678</v>
      </c>
      <c r="G3143">
        <v>1.1265521329963393</v>
      </c>
      <c r="H3143">
        <v>7526</v>
      </c>
      <c r="I3143">
        <v>0.69059949694595246</v>
      </c>
      <c r="J3143">
        <v>1.0865592600843732</v>
      </c>
      <c r="K3143">
        <v>4999</v>
      </c>
      <c r="L3143">
        <v>-1.7731044441461563E-2</v>
      </c>
      <c r="M3143">
        <v>-2.6351428031921387</v>
      </c>
      <c r="N3143">
        <v>12525</v>
      </c>
      <c r="O3143">
        <v>2.0119661465287209E-2</v>
      </c>
      <c r="P3143">
        <v>-4.3516401201486588E-2</v>
      </c>
      <c r="Q3143">
        <v>-3.1303364783525467E-2</v>
      </c>
      <c r="R3143">
        <v>-1.7731044441461563E-2</v>
      </c>
      <c r="S3143">
        <v>-4.1603329591453075E-3</v>
      </c>
      <c r="T3143">
        <v>8.0543132498860359E-3</v>
      </c>
      <c r="U3143" t="s">
        <v>102</v>
      </c>
      <c r="V3143" t="s">
        <v>84</v>
      </c>
      <c r="W3143">
        <v>91</v>
      </c>
    </row>
    <row r="3144" spans="1:23" x14ac:dyDescent="0.25">
      <c r="A3144" s="48" t="str">
        <f t="shared" si="49"/>
        <v>42256Greater Fresno AreaN/A_12AllSingle</v>
      </c>
      <c r="B3144" t="s">
        <v>37</v>
      </c>
      <c r="C3144" s="35">
        <v>42256</v>
      </c>
      <c r="D3144">
        <v>12</v>
      </c>
      <c r="E3144" t="s">
        <v>32</v>
      </c>
      <c r="F3144">
        <v>0.79508007744563669</v>
      </c>
      <c r="G3144">
        <v>1.3432059282587574</v>
      </c>
      <c r="H3144">
        <v>7526</v>
      </c>
      <c r="I3144">
        <v>0.79867637835344041</v>
      </c>
      <c r="J3144">
        <v>1.3053477282721677</v>
      </c>
      <c r="K3144">
        <v>4999</v>
      </c>
      <c r="L3144">
        <v>-3.596300957724452E-3</v>
      </c>
      <c r="M3144">
        <v>-0.45231932401657104</v>
      </c>
      <c r="N3144">
        <v>12525</v>
      </c>
      <c r="O3144">
        <v>2.4095309898257256E-2</v>
      </c>
      <c r="P3144">
        <v>-3.4476850181818008E-2</v>
      </c>
      <c r="Q3144">
        <v>-1.9850514829158783E-2</v>
      </c>
      <c r="R3144">
        <v>-3.596300957724452E-3</v>
      </c>
      <c r="S3144">
        <v>1.2655985541641712E-2</v>
      </c>
      <c r="T3144">
        <v>2.7284247800707817E-2</v>
      </c>
      <c r="U3144" t="s">
        <v>18</v>
      </c>
      <c r="V3144" t="s">
        <v>84</v>
      </c>
      <c r="W3144">
        <v>96</v>
      </c>
    </row>
    <row r="3145" spans="1:23" x14ac:dyDescent="0.25">
      <c r="A3145" s="48" t="str">
        <f t="shared" si="49"/>
        <v>42256Greater Fresno AreaN/A_12SmartAC-onlySingle</v>
      </c>
      <c r="B3145" t="s">
        <v>37</v>
      </c>
      <c r="C3145" s="35">
        <v>42256</v>
      </c>
      <c r="D3145">
        <v>12</v>
      </c>
      <c r="E3145" t="s">
        <v>32</v>
      </c>
      <c r="F3145">
        <v>0.79508007744563669</v>
      </c>
      <c r="G3145">
        <v>1.3432059282587574</v>
      </c>
      <c r="H3145">
        <v>7526</v>
      </c>
      <c r="I3145">
        <v>0.79867637835344041</v>
      </c>
      <c r="J3145">
        <v>1.3053477282721677</v>
      </c>
      <c r="K3145">
        <v>4999</v>
      </c>
      <c r="L3145">
        <v>-3.596300957724452E-3</v>
      </c>
      <c r="M3145">
        <v>-0.45231932401657104</v>
      </c>
      <c r="N3145">
        <v>12525</v>
      </c>
      <c r="O3145">
        <v>2.4095309898257256E-2</v>
      </c>
      <c r="P3145">
        <v>-3.4476850181818008E-2</v>
      </c>
      <c r="Q3145">
        <v>-1.9850514829158783E-2</v>
      </c>
      <c r="R3145">
        <v>-3.596300957724452E-3</v>
      </c>
      <c r="S3145">
        <v>1.2655985541641712E-2</v>
      </c>
      <c r="T3145">
        <v>2.7284247800707817E-2</v>
      </c>
      <c r="U3145" t="s">
        <v>102</v>
      </c>
      <c r="V3145" t="s">
        <v>84</v>
      </c>
      <c r="W3145">
        <v>96</v>
      </c>
    </row>
    <row r="3146" spans="1:23" x14ac:dyDescent="0.25">
      <c r="A3146" s="48" t="str">
        <f t="shared" si="49"/>
        <v>42256Greater Fresno AreaN/A_13AllSingle</v>
      </c>
      <c r="B3146" t="s">
        <v>37</v>
      </c>
      <c r="C3146" s="35">
        <v>42256</v>
      </c>
      <c r="D3146">
        <v>13</v>
      </c>
      <c r="E3146" t="s">
        <v>32</v>
      </c>
      <c r="F3146">
        <v>1.0282523381013995</v>
      </c>
      <c r="G3146">
        <v>1.5638498533459422</v>
      </c>
      <c r="H3146">
        <v>7526</v>
      </c>
      <c r="I3146">
        <v>1.0527802415580241</v>
      </c>
      <c r="J3146">
        <v>1.5533477552348238</v>
      </c>
      <c r="K3146">
        <v>4999</v>
      </c>
      <c r="L3146">
        <v>-2.4527903646230698E-2</v>
      </c>
      <c r="M3146">
        <v>-2.38539719581604</v>
      </c>
      <c r="N3146">
        <v>12525</v>
      </c>
      <c r="O3146">
        <v>2.8418855741620064E-2</v>
      </c>
      <c r="P3146">
        <v>-6.0949508100748062E-2</v>
      </c>
      <c r="Q3146">
        <v>-4.3698694556951523E-2</v>
      </c>
      <c r="R3146">
        <v>-2.4527903646230698E-2</v>
      </c>
      <c r="S3146">
        <v>-5.3593856282532215E-3</v>
      </c>
      <c r="T3146">
        <v>1.1893701739609241E-2</v>
      </c>
      <c r="U3146" t="s">
        <v>18</v>
      </c>
      <c r="V3146" t="s">
        <v>84</v>
      </c>
      <c r="W3146">
        <v>99</v>
      </c>
    </row>
    <row r="3147" spans="1:23" x14ac:dyDescent="0.25">
      <c r="A3147" s="48" t="str">
        <f t="shared" si="49"/>
        <v>42256Greater Fresno AreaN/A_13SmartAC-onlySingle</v>
      </c>
      <c r="B3147" t="s">
        <v>37</v>
      </c>
      <c r="C3147" s="35">
        <v>42256</v>
      </c>
      <c r="D3147">
        <v>13</v>
      </c>
      <c r="E3147" t="s">
        <v>32</v>
      </c>
      <c r="F3147">
        <v>1.0282523381013995</v>
      </c>
      <c r="G3147">
        <v>1.5638498533459422</v>
      </c>
      <c r="H3147">
        <v>7526</v>
      </c>
      <c r="I3147">
        <v>1.0527802415580241</v>
      </c>
      <c r="J3147">
        <v>1.5533477552348238</v>
      </c>
      <c r="K3147">
        <v>4999</v>
      </c>
      <c r="L3147">
        <v>-2.4527903646230698E-2</v>
      </c>
      <c r="M3147">
        <v>-2.38539719581604</v>
      </c>
      <c r="N3147">
        <v>12525</v>
      </c>
      <c r="O3147">
        <v>2.8418855741620064E-2</v>
      </c>
      <c r="P3147">
        <v>-6.0949508100748062E-2</v>
      </c>
      <c r="Q3147">
        <v>-4.3698694556951523E-2</v>
      </c>
      <c r="R3147">
        <v>-2.4527903646230698E-2</v>
      </c>
      <c r="S3147">
        <v>-5.3593856282532215E-3</v>
      </c>
      <c r="T3147">
        <v>1.1893701739609241E-2</v>
      </c>
      <c r="U3147" t="s">
        <v>102</v>
      </c>
      <c r="V3147" t="s">
        <v>84</v>
      </c>
      <c r="W3147">
        <v>99</v>
      </c>
    </row>
    <row r="3148" spans="1:23" x14ac:dyDescent="0.25">
      <c r="A3148" s="48" t="str">
        <f t="shared" si="49"/>
        <v>42256Greater Fresno AreaN/A_14AllSingle</v>
      </c>
      <c r="B3148" t="s">
        <v>37</v>
      </c>
      <c r="C3148" s="35">
        <v>42256</v>
      </c>
      <c r="D3148">
        <v>14</v>
      </c>
      <c r="E3148" t="s">
        <v>32</v>
      </c>
      <c r="F3148">
        <v>1.3821219133549008</v>
      </c>
      <c r="G3148">
        <v>1.7451858317045785</v>
      </c>
      <c r="H3148">
        <v>7526</v>
      </c>
      <c r="I3148">
        <v>1.3700176862112432</v>
      </c>
      <c r="J3148">
        <v>1.7128288441919113</v>
      </c>
      <c r="K3148">
        <v>4999</v>
      </c>
      <c r="L3148">
        <v>1.210422720760107E-2</v>
      </c>
      <c r="M3148">
        <v>0.87577128410339355</v>
      </c>
      <c r="N3148">
        <v>12525</v>
      </c>
      <c r="O3148">
        <v>3.1489059329032898E-2</v>
      </c>
      <c r="P3148">
        <v>-2.8252150863409042E-2</v>
      </c>
      <c r="Q3148">
        <v>-9.1376621276140213E-3</v>
      </c>
      <c r="R3148">
        <v>1.210422720760107E-2</v>
      </c>
      <c r="S3148">
        <v>3.3343598246574402E-2</v>
      </c>
      <c r="T3148">
        <v>5.2460607141256332E-2</v>
      </c>
      <c r="U3148" t="s">
        <v>18</v>
      </c>
      <c r="V3148" t="s">
        <v>84</v>
      </c>
      <c r="W3148">
        <v>102</v>
      </c>
    </row>
    <row r="3149" spans="1:23" x14ac:dyDescent="0.25">
      <c r="A3149" s="48" t="str">
        <f t="shared" si="49"/>
        <v>42256Greater Fresno AreaN/A_14SmartAC-onlySingle</v>
      </c>
      <c r="B3149" t="s">
        <v>37</v>
      </c>
      <c r="C3149" s="35">
        <v>42256</v>
      </c>
      <c r="D3149">
        <v>14</v>
      </c>
      <c r="E3149" t="s">
        <v>32</v>
      </c>
      <c r="F3149">
        <v>1.3821219133549008</v>
      </c>
      <c r="G3149">
        <v>1.7451858317045785</v>
      </c>
      <c r="H3149">
        <v>7526</v>
      </c>
      <c r="I3149">
        <v>1.3700176862112432</v>
      </c>
      <c r="J3149">
        <v>1.7128288441919113</v>
      </c>
      <c r="K3149">
        <v>4999</v>
      </c>
      <c r="L3149">
        <v>1.210422720760107E-2</v>
      </c>
      <c r="M3149">
        <v>0.87577128410339355</v>
      </c>
      <c r="N3149">
        <v>12525</v>
      </c>
      <c r="O3149">
        <v>3.1489059329032898E-2</v>
      </c>
      <c r="P3149">
        <v>-2.8252150863409042E-2</v>
      </c>
      <c r="Q3149">
        <v>-9.1376621276140213E-3</v>
      </c>
      <c r="R3149">
        <v>1.210422720760107E-2</v>
      </c>
      <c r="S3149">
        <v>3.3343598246574402E-2</v>
      </c>
      <c r="T3149">
        <v>5.2460607141256332E-2</v>
      </c>
      <c r="U3149" t="s">
        <v>102</v>
      </c>
      <c r="V3149" t="s">
        <v>84</v>
      </c>
      <c r="W3149">
        <v>102</v>
      </c>
    </row>
    <row r="3150" spans="1:23" x14ac:dyDescent="0.25">
      <c r="A3150" s="48" t="str">
        <f t="shared" si="49"/>
        <v>42256Greater Fresno AreaN/A_15AllSingle</v>
      </c>
      <c r="B3150" t="s">
        <v>37</v>
      </c>
      <c r="C3150" s="35">
        <v>42256</v>
      </c>
      <c r="D3150">
        <v>15</v>
      </c>
      <c r="E3150" t="s">
        <v>32</v>
      </c>
      <c r="F3150">
        <v>1.7989621058079468</v>
      </c>
      <c r="G3150">
        <v>1.8609983604291302</v>
      </c>
      <c r="H3150">
        <v>7526</v>
      </c>
      <c r="I3150">
        <v>1.7954726558710428</v>
      </c>
      <c r="J3150">
        <v>1.8301175033296997</v>
      </c>
      <c r="K3150">
        <v>4999</v>
      </c>
      <c r="L3150">
        <v>3.4894498530775309E-3</v>
      </c>
      <c r="M3150">
        <v>0.19397017359733582</v>
      </c>
      <c r="N3150">
        <v>12525</v>
      </c>
      <c r="O3150">
        <v>3.3618152141571045E-2</v>
      </c>
      <c r="P3150">
        <v>-3.9595574140548706E-2</v>
      </c>
      <c r="Q3150">
        <v>-1.9188683480024338E-2</v>
      </c>
      <c r="R3150">
        <v>3.4894498530775309E-3</v>
      </c>
      <c r="S3150">
        <v>2.6164893060922623E-2</v>
      </c>
      <c r="T3150">
        <v>4.657447338104248E-2</v>
      </c>
      <c r="U3150" t="s">
        <v>18</v>
      </c>
      <c r="V3150" t="s">
        <v>84</v>
      </c>
      <c r="W3150">
        <v>104</v>
      </c>
    </row>
    <row r="3151" spans="1:23" x14ac:dyDescent="0.25">
      <c r="A3151" s="48" t="str">
        <f t="shared" si="49"/>
        <v>42256Greater Fresno AreaN/A_15SmartAC-onlySingle</v>
      </c>
      <c r="B3151" t="s">
        <v>37</v>
      </c>
      <c r="C3151" s="35">
        <v>42256</v>
      </c>
      <c r="D3151">
        <v>15</v>
      </c>
      <c r="E3151" t="s">
        <v>32</v>
      </c>
      <c r="F3151">
        <v>1.7989621058079468</v>
      </c>
      <c r="G3151">
        <v>1.8609983604291302</v>
      </c>
      <c r="H3151">
        <v>7526</v>
      </c>
      <c r="I3151">
        <v>1.7954726558710428</v>
      </c>
      <c r="J3151">
        <v>1.8301175033296997</v>
      </c>
      <c r="K3151">
        <v>4999</v>
      </c>
      <c r="L3151">
        <v>3.4894498530775309E-3</v>
      </c>
      <c r="M3151">
        <v>0.19397017359733582</v>
      </c>
      <c r="N3151">
        <v>12525</v>
      </c>
      <c r="O3151">
        <v>3.3618152141571045E-2</v>
      </c>
      <c r="P3151">
        <v>-3.9595574140548706E-2</v>
      </c>
      <c r="Q3151">
        <v>-1.9188683480024338E-2</v>
      </c>
      <c r="R3151">
        <v>3.4894498530775309E-3</v>
      </c>
      <c r="S3151">
        <v>2.6164893060922623E-2</v>
      </c>
      <c r="T3151">
        <v>4.657447338104248E-2</v>
      </c>
      <c r="U3151" t="s">
        <v>102</v>
      </c>
      <c r="V3151" t="s">
        <v>84</v>
      </c>
      <c r="W3151">
        <v>104</v>
      </c>
    </row>
    <row r="3152" spans="1:23" x14ac:dyDescent="0.25">
      <c r="A3152" s="48" t="str">
        <f t="shared" si="49"/>
        <v>42256Greater Fresno AreaN/A_16AllSingle</v>
      </c>
      <c r="B3152" t="s">
        <v>37</v>
      </c>
      <c r="C3152" s="35">
        <v>42256</v>
      </c>
      <c r="D3152">
        <v>16</v>
      </c>
      <c r="E3152" t="s">
        <v>32</v>
      </c>
      <c r="F3152">
        <v>2.2418975282274269</v>
      </c>
      <c r="G3152">
        <v>1.8782829662638945</v>
      </c>
      <c r="H3152">
        <v>7526</v>
      </c>
      <c r="I3152">
        <v>2.0962952918534503</v>
      </c>
      <c r="J3152">
        <v>1.7669351560607089</v>
      </c>
      <c r="K3152">
        <v>4999</v>
      </c>
      <c r="L3152">
        <v>0.14560224115848541</v>
      </c>
      <c r="M3152">
        <v>6.494598388671875</v>
      </c>
      <c r="N3152">
        <v>12525</v>
      </c>
      <c r="O3152">
        <v>3.3065158873796463E-2</v>
      </c>
      <c r="P3152">
        <v>0.10322593152523041</v>
      </c>
      <c r="Q3152">
        <v>0.12329714745283127</v>
      </c>
      <c r="R3152">
        <v>0.14560224115848541</v>
      </c>
      <c r="S3152">
        <v>0.16790468990802765</v>
      </c>
      <c r="T3152">
        <v>0.18797855079174042</v>
      </c>
      <c r="U3152" t="s">
        <v>18</v>
      </c>
      <c r="V3152" t="s">
        <v>84</v>
      </c>
      <c r="W3152">
        <v>104</v>
      </c>
    </row>
    <row r="3153" spans="1:23" x14ac:dyDescent="0.25">
      <c r="A3153" s="48" t="str">
        <f t="shared" si="49"/>
        <v>42256Greater Fresno AreaN/A_16SmartAC-onlySingle</v>
      </c>
      <c r="B3153" t="s">
        <v>37</v>
      </c>
      <c r="C3153" s="35">
        <v>42256</v>
      </c>
      <c r="D3153">
        <v>16</v>
      </c>
      <c r="E3153" t="s">
        <v>32</v>
      </c>
      <c r="F3153">
        <v>2.2418975282274269</v>
      </c>
      <c r="G3153">
        <v>1.8782829662638945</v>
      </c>
      <c r="H3153">
        <v>7526</v>
      </c>
      <c r="I3153">
        <v>2.0962952918534503</v>
      </c>
      <c r="J3153">
        <v>1.7669351560607089</v>
      </c>
      <c r="K3153">
        <v>4999</v>
      </c>
      <c r="L3153">
        <v>0.14560224115848541</v>
      </c>
      <c r="M3153">
        <v>6.494598388671875</v>
      </c>
      <c r="N3153">
        <v>12525</v>
      </c>
      <c r="O3153">
        <v>3.3065158873796463E-2</v>
      </c>
      <c r="P3153">
        <v>0.10322593152523041</v>
      </c>
      <c r="Q3153">
        <v>0.12329714745283127</v>
      </c>
      <c r="R3153">
        <v>0.14560224115848541</v>
      </c>
      <c r="S3153">
        <v>0.16790468990802765</v>
      </c>
      <c r="T3153">
        <v>0.18797855079174042</v>
      </c>
      <c r="U3153" t="s">
        <v>102</v>
      </c>
      <c r="V3153" t="s">
        <v>84</v>
      </c>
      <c r="W3153">
        <v>104</v>
      </c>
    </row>
    <row r="3154" spans="1:23" x14ac:dyDescent="0.25">
      <c r="A3154" s="48" t="str">
        <f t="shared" si="49"/>
        <v>42256Greater Fresno AreaN/A_17AllSingle</v>
      </c>
      <c r="B3154" t="s">
        <v>37</v>
      </c>
      <c r="C3154" s="35">
        <v>42256</v>
      </c>
      <c r="D3154">
        <v>17</v>
      </c>
      <c r="E3154" t="s">
        <v>32</v>
      </c>
      <c r="F3154">
        <v>2.633301496505243</v>
      </c>
      <c r="G3154">
        <v>1.8492669815084746</v>
      </c>
      <c r="H3154">
        <v>7526</v>
      </c>
      <c r="I3154">
        <v>2.1287481087697335</v>
      </c>
      <c r="J3154">
        <v>1.5717780664237437</v>
      </c>
      <c r="K3154">
        <v>4999</v>
      </c>
      <c r="L3154">
        <v>0.50455337762832642</v>
      </c>
      <c r="M3154">
        <v>19.160486221313477</v>
      </c>
      <c r="N3154">
        <v>12525</v>
      </c>
      <c r="O3154">
        <v>3.0799230560660362E-2</v>
      </c>
      <c r="P3154">
        <v>0.46508109569549561</v>
      </c>
      <c r="Q3154">
        <v>0.48377683758735657</v>
      </c>
      <c r="R3154">
        <v>0.50455337762832642</v>
      </c>
      <c r="S3154">
        <v>0.52532744407653809</v>
      </c>
      <c r="T3154">
        <v>0.54402565956115723</v>
      </c>
      <c r="U3154" t="s">
        <v>18</v>
      </c>
      <c r="V3154" t="s">
        <v>84</v>
      </c>
      <c r="W3154">
        <v>104</v>
      </c>
    </row>
    <row r="3155" spans="1:23" x14ac:dyDescent="0.25">
      <c r="A3155" s="48" t="str">
        <f t="shared" si="49"/>
        <v>42256Greater Fresno AreaN/A_17SmartAC-onlySingle</v>
      </c>
      <c r="B3155" t="s">
        <v>37</v>
      </c>
      <c r="C3155" s="35">
        <v>42256</v>
      </c>
      <c r="D3155">
        <v>17</v>
      </c>
      <c r="E3155" t="s">
        <v>32</v>
      </c>
      <c r="F3155">
        <v>2.633301496505243</v>
      </c>
      <c r="G3155">
        <v>1.8492669815084746</v>
      </c>
      <c r="H3155">
        <v>7526</v>
      </c>
      <c r="I3155">
        <v>2.1287481087697335</v>
      </c>
      <c r="J3155">
        <v>1.5717780664237437</v>
      </c>
      <c r="K3155">
        <v>4999</v>
      </c>
      <c r="L3155">
        <v>0.50455337762832642</v>
      </c>
      <c r="M3155">
        <v>19.160486221313477</v>
      </c>
      <c r="N3155">
        <v>12525</v>
      </c>
      <c r="O3155">
        <v>3.0799230560660362E-2</v>
      </c>
      <c r="P3155">
        <v>0.46508109569549561</v>
      </c>
      <c r="Q3155">
        <v>0.48377683758735657</v>
      </c>
      <c r="R3155">
        <v>0.50455337762832642</v>
      </c>
      <c r="S3155">
        <v>0.52532744407653809</v>
      </c>
      <c r="T3155">
        <v>0.54402565956115723</v>
      </c>
      <c r="U3155" t="s">
        <v>102</v>
      </c>
      <c r="V3155" t="s">
        <v>84</v>
      </c>
      <c r="W3155">
        <v>104</v>
      </c>
    </row>
    <row r="3156" spans="1:23" x14ac:dyDescent="0.25">
      <c r="A3156" s="48" t="str">
        <f t="shared" si="49"/>
        <v>42256Greater Fresno AreaN/A_18AllSingle</v>
      </c>
      <c r="B3156" t="s">
        <v>37</v>
      </c>
      <c r="C3156" s="35">
        <v>42256</v>
      </c>
      <c r="D3156">
        <v>18</v>
      </c>
      <c r="E3156" t="s">
        <v>32</v>
      </c>
      <c r="F3156">
        <v>2.9175891768320037</v>
      </c>
      <c r="G3156">
        <v>1.7941263131783693</v>
      </c>
      <c r="H3156">
        <v>7526</v>
      </c>
      <c r="I3156">
        <v>2.3423189538461293</v>
      </c>
      <c r="J3156">
        <v>1.4700299259553664</v>
      </c>
      <c r="K3156">
        <v>4999</v>
      </c>
      <c r="L3156">
        <v>0.57527023553848267</v>
      </c>
      <c r="M3156">
        <v>19.717313766479492</v>
      </c>
      <c r="N3156">
        <v>12525</v>
      </c>
      <c r="O3156">
        <v>2.932552807033062E-2</v>
      </c>
      <c r="P3156">
        <v>0.53768664598464966</v>
      </c>
      <c r="Q3156">
        <v>0.55548781156539917</v>
      </c>
      <c r="R3156">
        <v>0.57527023553848267</v>
      </c>
      <c r="S3156">
        <v>0.59505027532577515</v>
      </c>
      <c r="T3156">
        <v>0.61285382509231567</v>
      </c>
      <c r="U3156" t="s">
        <v>18</v>
      </c>
      <c r="V3156" t="s">
        <v>84</v>
      </c>
      <c r="W3156">
        <v>102</v>
      </c>
    </row>
    <row r="3157" spans="1:23" x14ac:dyDescent="0.25">
      <c r="A3157" s="48" t="str">
        <f t="shared" si="49"/>
        <v>42256Greater Fresno AreaN/A_18SmartAC-onlySingle</v>
      </c>
      <c r="B3157" t="s">
        <v>37</v>
      </c>
      <c r="C3157" s="35">
        <v>42256</v>
      </c>
      <c r="D3157">
        <v>18</v>
      </c>
      <c r="E3157" t="s">
        <v>32</v>
      </c>
      <c r="F3157">
        <v>2.9175891768320037</v>
      </c>
      <c r="G3157">
        <v>1.7941263131783693</v>
      </c>
      <c r="H3157">
        <v>7526</v>
      </c>
      <c r="I3157">
        <v>2.3423189538461293</v>
      </c>
      <c r="J3157">
        <v>1.4700299259553664</v>
      </c>
      <c r="K3157">
        <v>4999</v>
      </c>
      <c r="L3157">
        <v>0.57527023553848267</v>
      </c>
      <c r="M3157">
        <v>19.717313766479492</v>
      </c>
      <c r="N3157">
        <v>12525</v>
      </c>
      <c r="O3157">
        <v>2.932552807033062E-2</v>
      </c>
      <c r="P3157">
        <v>0.53768664598464966</v>
      </c>
      <c r="Q3157">
        <v>0.55548781156539917</v>
      </c>
      <c r="R3157">
        <v>0.57527023553848267</v>
      </c>
      <c r="S3157">
        <v>0.59505027532577515</v>
      </c>
      <c r="T3157">
        <v>0.61285382509231567</v>
      </c>
      <c r="U3157" t="s">
        <v>102</v>
      </c>
      <c r="V3157" t="s">
        <v>84</v>
      </c>
      <c r="W3157">
        <v>102</v>
      </c>
    </row>
    <row r="3158" spans="1:23" x14ac:dyDescent="0.25">
      <c r="A3158" s="48" t="str">
        <f t="shared" si="49"/>
        <v>42256Greater Fresno AreaN/A_19AllSingle</v>
      </c>
      <c r="B3158" t="s">
        <v>37</v>
      </c>
      <c r="C3158" s="35">
        <v>42256</v>
      </c>
      <c r="D3158">
        <v>19</v>
      </c>
      <c r="E3158" t="s">
        <v>32</v>
      </c>
      <c r="F3158">
        <v>2.9409416493014913</v>
      </c>
      <c r="G3158">
        <v>1.7410060566940113</v>
      </c>
      <c r="H3158">
        <v>7526</v>
      </c>
      <c r="I3158">
        <v>2.4255962976202228</v>
      </c>
      <c r="J3158">
        <v>1.4307256784914086</v>
      </c>
      <c r="K3158">
        <v>4999</v>
      </c>
      <c r="L3158">
        <v>0.51534533500671387</v>
      </c>
      <c r="M3158">
        <v>17.523141860961914</v>
      </c>
      <c r="N3158">
        <v>12525</v>
      </c>
      <c r="O3158">
        <v>2.8499610722064972E-2</v>
      </c>
      <c r="P3158">
        <v>0.47882023453712463</v>
      </c>
      <c r="Q3158">
        <v>0.49612006545066833</v>
      </c>
      <c r="R3158">
        <v>0.51534533500671387</v>
      </c>
      <c r="S3158">
        <v>0.53456830978393555</v>
      </c>
      <c r="T3158">
        <v>0.55187046527862549</v>
      </c>
      <c r="U3158" t="s">
        <v>18</v>
      </c>
      <c r="V3158" t="s">
        <v>84</v>
      </c>
      <c r="W3158">
        <v>98</v>
      </c>
    </row>
    <row r="3159" spans="1:23" x14ac:dyDescent="0.25">
      <c r="A3159" s="48" t="str">
        <f t="shared" si="49"/>
        <v>42256Greater Fresno AreaN/A_19SmartAC-onlySingle</v>
      </c>
      <c r="B3159" t="s">
        <v>37</v>
      </c>
      <c r="C3159" s="35">
        <v>42256</v>
      </c>
      <c r="D3159">
        <v>19</v>
      </c>
      <c r="E3159" t="s">
        <v>32</v>
      </c>
      <c r="F3159">
        <v>2.9409416493014913</v>
      </c>
      <c r="G3159">
        <v>1.7410060566940113</v>
      </c>
      <c r="H3159">
        <v>7526</v>
      </c>
      <c r="I3159">
        <v>2.4255962976202228</v>
      </c>
      <c r="J3159">
        <v>1.4307256784914086</v>
      </c>
      <c r="K3159">
        <v>4999</v>
      </c>
      <c r="L3159">
        <v>0.51534533500671387</v>
      </c>
      <c r="M3159">
        <v>17.523141860961914</v>
      </c>
      <c r="N3159">
        <v>12525</v>
      </c>
      <c r="O3159">
        <v>2.8499610722064972E-2</v>
      </c>
      <c r="P3159">
        <v>0.47882023453712463</v>
      </c>
      <c r="Q3159">
        <v>0.49612006545066833</v>
      </c>
      <c r="R3159">
        <v>0.51534533500671387</v>
      </c>
      <c r="S3159">
        <v>0.53456830978393555</v>
      </c>
      <c r="T3159">
        <v>0.55187046527862549</v>
      </c>
      <c r="U3159" t="s">
        <v>102</v>
      </c>
      <c r="V3159" t="s">
        <v>84</v>
      </c>
      <c r="W3159">
        <v>98</v>
      </c>
    </row>
    <row r="3160" spans="1:23" x14ac:dyDescent="0.25">
      <c r="A3160" s="48" t="str">
        <f t="shared" si="49"/>
        <v>42256Greater Fresno AreaN/A_20AllSingle</v>
      </c>
      <c r="B3160" t="s">
        <v>37</v>
      </c>
      <c r="C3160" s="35">
        <v>42256</v>
      </c>
      <c r="D3160">
        <v>20</v>
      </c>
      <c r="E3160" t="s">
        <v>32</v>
      </c>
      <c r="F3160">
        <v>2.7421267773072922</v>
      </c>
      <c r="G3160">
        <v>1.6814003489963023</v>
      </c>
      <c r="H3160">
        <v>7526</v>
      </c>
      <c r="I3160">
        <v>3.1294904825029097</v>
      </c>
      <c r="J3160">
        <v>1.747019258396632</v>
      </c>
      <c r="K3160">
        <v>4999</v>
      </c>
      <c r="L3160">
        <v>-0.38736370205879211</v>
      </c>
      <c r="M3160">
        <v>-14.126396179199219</v>
      </c>
      <c r="N3160">
        <v>12525</v>
      </c>
      <c r="O3160">
        <v>3.1403545290231705E-2</v>
      </c>
      <c r="P3160">
        <v>-0.42761048674583435</v>
      </c>
      <c r="Q3160">
        <v>-0.40854790806770325</v>
      </c>
      <c r="R3160">
        <v>-0.38736370205879211</v>
      </c>
      <c r="S3160">
        <v>-0.36618199944496155</v>
      </c>
      <c r="T3160">
        <v>-0.34711691737174988</v>
      </c>
      <c r="U3160" t="s">
        <v>18</v>
      </c>
      <c r="V3160" t="s">
        <v>84</v>
      </c>
      <c r="W3160">
        <v>93</v>
      </c>
    </row>
    <row r="3161" spans="1:23" x14ac:dyDescent="0.25">
      <c r="A3161" s="48" t="str">
        <f t="shared" si="49"/>
        <v>42256Greater Fresno AreaN/A_20SmartAC-onlySingle</v>
      </c>
      <c r="B3161" t="s">
        <v>37</v>
      </c>
      <c r="C3161" s="35">
        <v>42256</v>
      </c>
      <c r="D3161">
        <v>20</v>
      </c>
      <c r="E3161" t="s">
        <v>32</v>
      </c>
      <c r="F3161">
        <v>2.7421267773072922</v>
      </c>
      <c r="G3161">
        <v>1.6814003489963023</v>
      </c>
      <c r="H3161">
        <v>7526</v>
      </c>
      <c r="I3161">
        <v>3.1294904825029097</v>
      </c>
      <c r="J3161">
        <v>1.747019258396632</v>
      </c>
      <c r="K3161">
        <v>4999</v>
      </c>
      <c r="L3161">
        <v>-0.38736370205879211</v>
      </c>
      <c r="M3161">
        <v>-14.126396179199219</v>
      </c>
      <c r="N3161">
        <v>12525</v>
      </c>
      <c r="O3161">
        <v>3.1403545290231705E-2</v>
      </c>
      <c r="P3161">
        <v>-0.42761048674583435</v>
      </c>
      <c r="Q3161">
        <v>-0.40854790806770325</v>
      </c>
      <c r="R3161">
        <v>-0.38736370205879211</v>
      </c>
      <c r="S3161">
        <v>-0.36618199944496155</v>
      </c>
      <c r="T3161">
        <v>-0.34711691737174988</v>
      </c>
      <c r="U3161" t="s">
        <v>102</v>
      </c>
      <c r="V3161" t="s">
        <v>84</v>
      </c>
      <c r="W3161">
        <v>93</v>
      </c>
    </row>
    <row r="3162" spans="1:23" x14ac:dyDescent="0.25">
      <c r="A3162" s="48" t="str">
        <f t="shared" si="49"/>
        <v>42256Greater Fresno AreaN/A_21AllSingle</v>
      </c>
      <c r="B3162" t="s">
        <v>37</v>
      </c>
      <c r="C3162" s="35">
        <v>42256</v>
      </c>
      <c r="D3162">
        <v>21</v>
      </c>
      <c r="E3162" t="s">
        <v>32</v>
      </c>
      <c r="F3162">
        <v>2.5860921298302846</v>
      </c>
      <c r="G3162">
        <v>1.6004356498983192</v>
      </c>
      <c r="H3162">
        <v>7526</v>
      </c>
      <c r="I3162">
        <v>2.8996475254737923</v>
      </c>
      <c r="J3162">
        <v>1.7427029117089621</v>
      </c>
      <c r="K3162">
        <v>4999</v>
      </c>
      <c r="L3162">
        <v>-0.31355538964271545</v>
      </c>
      <c r="M3162">
        <v>-12.124679565429688</v>
      </c>
      <c r="N3162">
        <v>12525</v>
      </c>
      <c r="O3162">
        <v>3.0787393450737E-2</v>
      </c>
      <c r="P3162">
        <v>-0.35301250219345093</v>
      </c>
      <c r="Q3162">
        <v>-0.3343239426612854</v>
      </c>
      <c r="R3162">
        <v>-0.31355538964271545</v>
      </c>
      <c r="S3162">
        <v>-0.2927892804145813</v>
      </c>
      <c r="T3162">
        <v>-0.27409827709197998</v>
      </c>
      <c r="U3162" t="s">
        <v>18</v>
      </c>
      <c r="V3162" t="s">
        <v>84</v>
      </c>
      <c r="W3162">
        <v>89</v>
      </c>
    </row>
    <row r="3163" spans="1:23" x14ac:dyDescent="0.25">
      <c r="A3163" s="48" t="str">
        <f t="shared" si="49"/>
        <v>42256Greater Fresno AreaN/A_21SmartAC-onlySingle</v>
      </c>
      <c r="B3163" t="s">
        <v>37</v>
      </c>
      <c r="C3163" s="35">
        <v>42256</v>
      </c>
      <c r="D3163">
        <v>21</v>
      </c>
      <c r="E3163" t="s">
        <v>32</v>
      </c>
      <c r="F3163">
        <v>2.5860921298302846</v>
      </c>
      <c r="G3163">
        <v>1.6004356498983192</v>
      </c>
      <c r="H3163">
        <v>7526</v>
      </c>
      <c r="I3163">
        <v>2.8996475254737923</v>
      </c>
      <c r="J3163">
        <v>1.7427029117089621</v>
      </c>
      <c r="K3163">
        <v>4999</v>
      </c>
      <c r="L3163">
        <v>-0.31355538964271545</v>
      </c>
      <c r="M3163">
        <v>-12.124679565429688</v>
      </c>
      <c r="N3163">
        <v>12525</v>
      </c>
      <c r="O3163">
        <v>3.0787393450737E-2</v>
      </c>
      <c r="P3163">
        <v>-0.35301250219345093</v>
      </c>
      <c r="Q3163">
        <v>-0.3343239426612854</v>
      </c>
      <c r="R3163">
        <v>-0.31355538964271545</v>
      </c>
      <c r="S3163">
        <v>-0.2927892804145813</v>
      </c>
      <c r="T3163">
        <v>-0.27409827709197998</v>
      </c>
      <c r="U3163" t="s">
        <v>102</v>
      </c>
      <c r="V3163" t="s">
        <v>84</v>
      </c>
      <c r="W3163">
        <v>89</v>
      </c>
    </row>
    <row r="3164" spans="1:23" x14ac:dyDescent="0.25">
      <c r="A3164" s="48" t="str">
        <f t="shared" si="49"/>
        <v>42256Greater Fresno AreaN/A_22AllSingle</v>
      </c>
      <c r="B3164" t="s">
        <v>37</v>
      </c>
      <c r="C3164" s="35">
        <v>42256</v>
      </c>
      <c r="D3164">
        <v>22</v>
      </c>
      <c r="E3164" t="s">
        <v>32</v>
      </c>
      <c r="F3164">
        <v>2.2803099545695975</v>
      </c>
      <c r="G3164">
        <v>1.503334111313458</v>
      </c>
      <c r="H3164">
        <v>7526</v>
      </c>
      <c r="I3164">
        <v>2.4038218511724714</v>
      </c>
      <c r="J3164">
        <v>1.5638023563346297</v>
      </c>
      <c r="K3164">
        <v>4999</v>
      </c>
      <c r="L3164">
        <v>-0.1235118955373764</v>
      </c>
      <c r="M3164">
        <v>-5.4164519309997559</v>
      </c>
      <c r="N3164">
        <v>12525</v>
      </c>
      <c r="O3164">
        <v>2.8097819536924362E-2</v>
      </c>
      <c r="P3164">
        <v>-0.15952205657958984</v>
      </c>
      <c r="Q3164">
        <v>-0.14246612787246704</v>
      </c>
      <c r="R3164">
        <v>-0.1235118955373764</v>
      </c>
      <c r="S3164">
        <v>-0.10455991327762604</v>
      </c>
      <c r="T3164">
        <v>-8.7501727044582367E-2</v>
      </c>
      <c r="U3164" t="s">
        <v>18</v>
      </c>
      <c r="V3164" t="s">
        <v>84</v>
      </c>
      <c r="W3164">
        <v>86</v>
      </c>
    </row>
    <row r="3165" spans="1:23" x14ac:dyDescent="0.25">
      <c r="A3165" s="48" t="str">
        <f t="shared" si="49"/>
        <v>42256Greater Fresno AreaN/A_22SmartAC-onlySingle</v>
      </c>
      <c r="B3165" t="s">
        <v>37</v>
      </c>
      <c r="C3165" s="35">
        <v>42256</v>
      </c>
      <c r="D3165">
        <v>22</v>
      </c>
      <c r="E3165" t="s">
        <v>32</v>
      </c>
      <c r="F3165">
        <v>2.2803099545695975</v>
      </c>
      <c r="G3165">
        <v>1.503334111313458</v>
      </c>
      <c r="H3165">
        <v>7526</v>
      </c>
      <c r="I3165">
        <v>2.4038218511724714</v>
      </c>
      <c r="J3165">
        <v>1.5638023563346297</v>
      </c>
      <c r="K3165">
        <v>4999</v>
      </c>
      <c r="L3165">
        <v>-0.1235118955373764</v>
      </c>
      <c r="M3165">
        <v>-5.4164519309997559</v>
      </c>
      <c r="N3165">
        <v>12525</v>
      </c>
      <c r="O3165">
        <v>2.8097819536924362E-2</v>
      </c>
      <c r="P3165">
        <v>-0.15952205657958984</v>
      </c>
      <c r="Q3165">
        <v>-0.14246612787246704</v>
      </c>
      <c r="R3165">
        <v>-0.1235118955373764</v>
      </c>
      <c r="S3165">
        <v>-0.10455991327762604</v>
      </c>
      <c r="T3165">
        <v>-8.7501727044582367E-2</v>
      </c>
      <c r="U3165" t="s">
        <v>102</v>
      </c>
      <c r="V3165" t="s">
        <v>84</v>
      </c>
      <c r="W3165">
        <v>86</v>
      </c>
    </row>
    <row r="3166" spans="1:23" x14ac:dyDescent="0.25">
      <c r="A3166" s="48" t="str">
        <f t="shared" si="49"/>
        <v>42256Greater Fresno AreaN/A_23AllSingle</v>
      </c>
      <c r="B3166" t="s">
        <v>37</v>
      </c>
      <c r="C3166" s="35">
        <v>42256</v>
      </c>
      <c r="D3166">
        <v>23</v>
      </c>
      <c r="E3166" t="s">
        <v>32</v>
      </c>
      <c r="F3166">
        <v>1.8291466725805778</v>
      </c>
      <c r="G3166">
        <v>1.3619115486470053</v>
      </c>
      <c r="H3166">
        <v>7526</v>
      </c>
      <c r="I3166">
        <v>1.8741726764311126</v>
      </c>
      <c r="J3166">
        <v>1.3829625818182716</v>
      </c>
      <c r="K3166">
        <v>4999</v>
      </c>
      <c r="L3166">
        <v>-4.5026004314422607E-2</v>
      </c>
      <c r="M3166">
        <v>-2.4615852832794189</v>
      </c>
      <c r="N3166">
        <v>12525</v>
      </c>
      <c r="O3166">
        <v>2.5080796331167221E-2</v>
      </c>
      <c r="P3166">
        <v>-7.7169552445411682E-2</v>
      </c>
      <c r="Q3166">
        <v>-6.1945006251335144E-2</v>
      </c>
      <c r="R3166">
        <v>-4.5026004314422607E-2</v>
      </c>
      <c r="S3166">
        <v>-2.8109006583690643E-2</v>
      </c>
      <c r="T3166">
        <v>-1.2882456183433533E-2</v>
      </c>
      <c r="U3166" t="s">
        <v>18</v>
      </c>
      <c r="V3166" t="s">
        <v>84</v>
      </c>
      <c r="W3166">
        <v>83</v>
      </c>
    </row>
    <row r="3167" spans="1:23" x14ac:dyDescent="0.25">
      <c r="A3167" s="48" t="str">
        <f t="shared" si="49"/>
        <v>42256Greater Fresno AreaN/A_23SmartAC-onlySingle</v>
      </c>
      <c r="B3167" t="s">
        <v>37</v>
      </c>
      <c r="C3167" s="35">
        <v>42256</v>
      </c>
      <c r="D3167">
        <v>23</v>
      </c>
      <c r="E3167" t="s">
        <v>32</v>
      </c>
      <c r="F3167">
        <v>1.8291466725805778</v>
      </c>
      <c r="G3167">
        <v>1.3619115486470053</v>
      </c>
      <c r="H3167">
        <v>7526</v>
      </c>
      <c r="I3167">
        <v>1.8741726764311126</v>
      </c>
      <c r="J3167">
        <v>1.3829625818182716</v>
      </c>
      <c r="K3167">
        <v>4999</v>
      </c>
      <c r="L3167">
        <v>-4.5026004314422607E-2</v>
      </c>
      <c r="M3167">
        <v>-2.4615852832794189</v>
      </c>
      <c r="N3167">
        <v>12525</v>
      </c>
      <c r="O3167">
        <v>2.5080796331167221E-2</v>
      </c>
      <c r="P3167">
        <v>-7.7169552445411682E-2</v>
      </c>
      <c r="Q3167">
        <v>-6.1945006251335144E-2</v>
      </c>
      <c r="R3167">
        <v>-4.5026004314422607E-2</v>
      </c>
      <c r="S3167">
        <v>-2.8109006583690643E-2</v>
      </c>
      <c r="T3167">
        <v>-1.2882456183433533E-2</v>
      </c>
      <c r="U3167" t="s">
        <v>102</v>
      </c>
      <c r="V3167" t="s">
        <v>84</v>
      </c>
      <c r="W3167">
        <v>83</v>
      </c>
    </row>
    <row r="3168" spans="1:23" x14ac:dyDescent="0.25">
      <c r="A3168" s="48" t="str">
        <f t="shared" si="49"/>
        <v>42256Greater Fresno AreaN/A_24AllSingle</v>
      </c>
      <c r="B3168" t="s">
        <v>37</v>
      </c>
      <c r="C3168" s="35">
        <v>42256</v>
      </c>
      <c r="D3168">
        <v>24</v>
      </c>
      <c r="E3168" t="s">
        <v>32</v>
      </c>
      <c r="F3168">
        <v>1.4560453234926951</v>
      </c>
      <c r="G3168">
        <v>1.1813698467416782</v>
      </c>
      <c r="H3168">
        <v>7526</v>
      </c>
      <c r="I3168">
        <v>1.4408358352002901</v>
      </c>
      <c r="J3168">
        <v>1.1733580454368944</v>
      </c>
      <c r="K3168">
        <v>4999</v>
      </c>
      <c r="L3168">
        <v>1.5209488570690155E-2</v>
      </c>
      <c r="M3168">
        <v>1.0445752143859863</v>
      </c>
      <c r="N3168">
        <v>12525</v>
      </c>
      <c r="O3168">
        <v>2.1467432379722595E-2</v>
      </c>
      <c r="P3168">
        <v>-1.230317261070013E-2</v>
      </c>
      <c r="Q3168">
        <v>7.2798802284523845E-4</v>
      </c>
      <c r="R3168">
        <v>1.5209488570690155E-2</v>
      </c>
      <c r="S3168">
        <v>2.9689271003007889E-2</v>
      </c>
      <c r="T3168">
        <v>4.2722150683403015E-2</v>
      </c>
      <c r="U3168" t="s">
        <v>18</v>
      </c>
      <c r="V3168" t="s">
        <v>84</v>
      </c>
      <c r="W3168">
        <v>82</v>
      </c>
    </row>
    <row r="3169" spans="1:23" x14ac:dyDescent="0.25">
      <c r="A3169" s="48" t="str">
        <f t="shared" si="49"/>
        <v>42256Greater Fresno AreaN/A_24SmartAC-onlySingle</v>
      </c>
      <c r="B3169" t="s">
        <v>37</v>
      </c>
      <c r="C3169" s="35">
        <v>42256</v>
      </c>
      <c r="D3169">
        <v>24</v>
      </c>
      <c r="E3169" t="s">
        <v>32</v>
      </c>
      <c r="F3169">
        <v>1.4560453234926951</v>
      </c>
      <c r="G3169">
        <v>1.1813698467416782</v>
      </c>
      <c r="H3169">
        <v>7526</v>
      </c>
      <c r="I3169">
        <v>1.4408358352002901</v>
      </c>
      <c r="J3169">
        <v>1.1733580454368944</v>
      </c>
      <c r="K3169">
        <v>4999</v>
      </c>
      <c r="L3169">
        <v>1.5209488570690155E-2</v>
      </c>
      <c r="M3169">
        <v>1.0445752143859863</v>
      </c>
      <c r="N3169">
        <v>12525</v>
      </c>
      <c r="O3169">
        <v>2.1467432379722595E-2</v>
      </c>
      <c r="P3169">
        <v>-1.230317261070013E-2</v>
      </c>
      <c r="Q3169">
        <v>7.2798802284523845E-4</v>
      </c>
      <c r="R3169">
        <v>1.5209488570690155E-2</v>
      </c>
      <c r="S3169">
        <v>2.9689271003007889E-2</v>
      </c>
      <c r="T3169">
        <v>4.2722150683403015E-2</v>
      </c>
      <c r="U3169" t="s">
        <v>102</v>
      </c>
      <c r="V3169" t="s">
        <v>84</v>
      </c>
      <c r="W3169">
        <v>82</v>
      </c>
    </row>
    <row r="3170" spans="1:23" x14ac:dyDescent="0.25">
      <c r="A3170" s="48" t="str">
        <f t="shared" si="49"/>
        <v>42257Greater Fresno AreaN/A_1AllSingle</v>
      </c>
      <c r="B3170" t="s">
        <v>37</v>
      </c>
      <c r="C3170" s="35">
        <v>42257</v>
      </c>
      <c r="D3170">
        <v>1</v>
      </c>
      <c r="E3170" t="s">
        <v>32</v>
      </c>
      <c r="F3170">
        <v>1.1732205866629304</v>
      </c>
      <c r="G3170">
        <v>1.0185693057151095</v>
      </c>
      <c r="H3170">
        <v>11244</v>
      </c>
      <c r="I3170">
        <v>1.1720988942661181</v>
      </c>
      <c r="J3170">
        <v>0.99790282177203438</v>
      </c>
      <c r="K3170">
        <v>1275</v>
      </c>
      <c r="L3170">
        <v>1.1216923594474792E-3</v>
      </c>
      <c r="M3170">
        <v>9.5607973635196686E-2</v>
      </c>
      <c r="N3170">
        <v>12519</v>
      </c>
      <c r="O3170">
        <v>2.9551606625318527E-2</v>
      </c>
      <c r="P3170">
        <v>-3.6751646548509598E-2</v>
      </c>
      <c r="Q3170">
        <v>-1.8813230097293854E-2</v>
      </c>
      <c r="R3170">
        <v>1.1216923594474792E-3</v>
      </c>
      <c r="S3170">
        <v>2.1054251119494438E-2</v>
      </c>
      <c r="T3170">
        <v>3.8995031267404556E-2</v>
      </c>
      <c r="U3170" t="s">
        <v>18</v>
      </c>
      <c r="V3170" t="s">
        <v>84</v>
      </c>
      <c r="W3170">
        <v>81</v>
      </c>
    </row>
    <row r="3171" spans="1:23" x14ac:dyDescent="0.25">
      <c r="A3171" s="48" t="str">
        <f t="shared" si="49"/>
        <v>42257Greater Fresno AreaN/A_1SmartAC-onlySingle</v>
      </c>
      <c r="B3171" t="s">
        <v>37</v>
      </c>
      <c r="C3171" s="35">
        <v>42257</v>
      </c>
      <c r="D3171">
        <v>1</v>
      </c>
      <c r="E3171" t="s">
        <v>32</v>
      </c>
      <c r="F3171">
        <v>1.1732205866629304</v>
      </c>
      <c r="G3171">
        <v>1.0185693057151095</v>
      </c>
      <c r="H3171">
        <v>11244</v>
      </c>
      <c r="I3171">
        <v>1.1720988942661181</v>
      </c>
      <c r="J3171">
        <v>0.99790282177203438</v>
      </c>
      <c r="K3171">
        <v>1275</v>
      </c>
      <c r="L3171">
        <v>1.1216923594474792E-3</v>
      </c>
      <c r="M3171">
        <v>9.5607973635196686E-2</v>
      </c>
      <c r="N3171">
        <v>12519</v>
      </c>
      <c r="O3171">
        <v>2.9551606625318527E-2</v>
      </c>
      <c r="P3171">
        <v>-3.6751646548509598E-2</v>
      </c>
      <c r="Q3171">
        <v>-1.8813230097293854E-2</v>
      </c>
      <c r="R3171">
        <v>1.1216923594474792E-3</v>
      </c>
      <c r="S3171">
        <v>2.1054251119494438E-2</v>
      </c>
      <c r="T3171">
        <v>3.8995031267404556E-2</v>
      </c>
      <c r="U3171" t="s">
        <v>102</v>
      </c>
      <c r="V3171" t="s">
        <v>84</v>
      </c>
      <c r="W3171">
        <v>81</v>
      </c>
    </row>
    <row r="3172" spans="1:23" x14ac:dyDescent="0.25">
      <c r="A3172" s="48" t="str">
        <f t="shared" si="49"/>
        <v>42257Greater Fresno AreaN/A_2AllSingle</v>
      </c>
      <c r="B3172" t="s">
        <v>37</v>
      </c>
      <c r="C3172" s="35">
        <v>42257</v>
      </c>
      <c r="D3172">
        <v>2</v>
      </c>
      <c r="E3172" t="s">
        <v>32</v>
      </c>
      <c r="F3172">
        <v>0.99331815415078706</v>
      </c>
      <c r="G3172">
        <v>0.85819005792844039</v>
      </c>
      <c r="H3172">
        <v>11244</v>
      </c>
      <c r="I3172">
        <v>0.99119099498478813</v>
      </c>
      <c r="J3172">
        <v>0.83683687994750722</v>
      </c>
      <c r="K3172">
        <v>1275</v>
      </c>
      <c r="L3172">
        <v>2.1271591540426016E-3</v>
      </c>
      <c r="M3172">
        <v>0.21414680778980255</v>
      </c>
      <c r="N3172">
        <v>12519</v>
      </c>
      <c r="O3172">
        <v>2.4794202297925949E-2</v>
      </c>
      <c r="P3172">
        <v>-2.9649090021848679E-2</v>
      </c>
      <c r="Q3172">
        <v>-1.4598513953387737E-2</v>
      </c>
      <c r="R3172">
        <v>2.1271591540426016E-3</v>
      </c>
      <c r="S3172">
        <v>1.8850848078727722E-2</v>
      </c>
      <c r="T3172">
        <v>3.3903408795595169E-2</v>
      </c>
      <c r="U3172" t="s">
        <v>18</v>
      </c>
      <c r="V3172" t="s">
        <v>84</v>
      </c>
      <c r="W3172">
        <v>80</v>
      </c>
    </row>
    <row r="3173" spans="1:23" x14ac:dyDescent="0.25">
      <c r="A3173" s="48" t="str">
        <f t="shared" si="49"/>
        <v>42257Greater Fresno AreaN/A_2SmartAC-onlySingle</v>
      </c>
      <c r="B3173" t="s">
        <v>37</v>
      </c>
      <c r="C3173" s="35">
        <v>42257</v>
      </c>
      <c r="D3173">
        <v>2</v>
      </c>
      <c r="E3173" t="s">
        <v>32</v>
      </c>
      <c r="F3173">
        <v>0.99331815415078706</v>
      </c>
      <c r="G3173">
        <v>0.85819005792844039</v>
      </c>
      <c r="H3173">
        <v>11244</v>
      </c>
      <c r="I3173">
        <v>0.99119099498478813</v>
      </c>
      <c r="J3173">
        <v>0.83683687994750722</v>
      </c>
      <c r="K3173">
        <v>1275</v>
      </c>
      <c r="L3173">
        <v>2.1271591540426016E-3</v>
      </c>
      <c r="M3173">
        <v>0.21414680778980255</v>
      </c>
      <c r="N3173">
        <v>12519</v>
      </c>
      <c r="O3173">
        <v>2.4794202297925949E-2</v>
      </c>
      <c r="P3173">
        <v>-2.9649090021848679E-2</v>
      </c>
      <c r="Q3173">
        <v>-1.4598513953387737E-2</v>
      </c>
      <c r="R3173">
        <v>2.1271591540426016E-3</v>
      </c>
      <c r="S3173">
        <v>1.8850848078727722E-2</v>
      </c>
      <c r="T3173">
        <v>3.3903408795595169E-2</v>
      </c>
      <c r="U3173" t="s">
        <v>102</v>
      </c>
      <c r="V3173" t="s">
        <v>84</v>
      </c>
      <c r="W3173">
        <v>80</v>
      </c>
    </row>
    <row r="3174" spans="1:23" x14ac:dyDescent="0.25">
      <c r="A3174" s="48" t="str">
        <f t="shared" si="49"/>
        <v>42257Greater Fresno AreaN/A_3AllSingle</v>
      </c>
      <c r="B3174" t="s">
        <v>37</v>
      </c>
      <c r="C3174" s="35">
        <v>42257</v>
      </c>
      <c r="D3174">
        <v>3</v>
      </c>
      <c r="E3174" t="s">
        <v>32</v>
      </c>
      <c r="F3174">
        <v>0.88144484883138219</v>
      </c>
      <c r="G3174">
        <v>0.78101564813277513</v>
      </c>
      <c r="H3174">
        <v>11244</v>
      </c>
      <c r="I3174">
        <v>0.86627843654828041</v>
      </c>
      <c r="J3174">
        <v>0.73123761364758644</v>
      </c>
      <c r="K3174">
        <v>1275</v>
      </c>
      <c r="L3174">
        <v>1.5166412107646465E-2</v>
      </c>
      <c r="M3174">
        <v>1.7206308841705322</v>
      </c>
      <c r="N3174">
        <v>12519</v>
      </c>
      <c r="O3174">
        <v>2.1763019263744354E-2</v>
      </c>
      <c r="P3174">
        <v>-1.2725073844194412E-2</v>
      </c>
      <c r="Q3174">
        <v>4.8551458166912198E-4</v>
      </c>
      <c r="R3174">
        <v>1.5166412107646465E-2</v>
      </c>
      <c r="S3174">
        <v>2.9845569282770157E-2</v>
      </c>
      <c r="T3174">
        <v>4.3057896196842194E-2</v>
      </c>
      <c r="U3174" t="s">
        <v>18</v>
      </c>
      <c r="V3174" t="s">
        <v>84</v>
      </c>
      <c r="W3174">
        <v>78</v>
      </c>
    </row>
    <row r="3175" spans="1:23" x14ac:dyDescent="0.25">
      <c r="A3175" s="48" t="str">
        <f t="shared" si="49"/>
        <v>42257Greater Fresno AreaN/A_3SmartAC-onlySingle</v>
      </c>
      <c r="B3175" t="s">
        <v>37</v>
      </c>
      <c r="C3175" s="35">
        <v>42257</v>
      </c>
      <c r="D3175">
        <v>3</v>
      </c>
      <c r="E3175" t="s">
        <v>32</v>
      </c>
      <c r="F3175">
        <v>0.88144484883138219</v>
      </c>
      <c r="G3175">
        <v>0.78101564813277513</v>
      </c>
      <c r="H3175">
        <v>11244</v>
      </c>
      <c r="I3175">
        <v>0.86627843654828041</v>
      </c>
      <c r="J3175">
        <v>0.73123761364758644</v>
      </c>
      <c r="K3175">
        <v>1275</v>
      </c>
      <c r="L3175">
        <v>1.5166412107646465E-2</v>
      </c>
      <c r="M3175">
        <v>1.7206308841705322</v>
      </c>
      <c r="N3175">
        <v>12519</v>
      </c>
      <c r="O3175">
        <v>2.1763019263744354E-2</v>
      </c>
      <c r="P3175">
        <v>-1.2725073844194412E-2</v>
      </c>
      <c r="Q3175">
        <v>4.8551458166912198E-4</v>
      </c>
      <c r="R3175">
        <v>1.5166412107646465E-2</v>
      </c>
      <c r="S3175">
        <v>2.9845569282770157E-2</v>
      </c>
      <c r="T3175">
        <v>4.3057896196842194E-2</v>
      </c>
      <c r="U3175" t="s">
        <v>102</v>
      </c>
      <c r="V3175" t="s">
        <v>84</v>
      </c>
      <c r="W3175">
        <v>78</v>
      </c>
    </row>
    <row r="3176" spans="1:23" x14ac:dyDescent="0.25">
      <c r="A3176" s="48" t="str">
        <f t="shared" si="49"/>
        <v>42257Greater Fresno AreaN/A_4AllSingle</v>
      </c>
      <c r="B3176" t="s">
        <v>37</v>
      </c>
      <c r="C3176" s="35">
        <v>42257</v>
      </c>
      <c r="D3176">
        <v>4</v>
      </c>
      <c r="E3176" t="s">
        <v>32</v>
      </c>
      <c r="F3176">
        <v>0.79722518336885384</v>
      </c>
      <c r="G3176">
        <v>0.70253520801968972</v>
      </c>
      <c r="H3176">
        <v>11244</v>
      </c>
      <c r="I3176">
        <v>0.80745118516892678</v>
      </c>
      <c r="J3176">
        <v>0.67038180526554647</v>
      </c>
      <c r="K3176">
        <v>1275</v>
      </c>
      <c r="L3176">
        <v>-1.0226001963019371E-2</v>
      </c>
      <c r="M3176">
        <v>-1.2826993465423584</v>
      </c>
      <c r="N3176">
        <v>12519</v>
      </c>
      <c r="O3176">
        <v>1.9909163936972618E-2</v>
      </c>
      <c r="P3176">
        <v>-3.5741586238145828E-2</v>
      </c>
      <c r="Q3176">
        <v>-2.3656325414776802E-2</v>
      </c>
      <c r="R3176">
        <v>-1.0226001963019371E-2</v>
      </c>
      <c r="S3176">
        <v>3.2027291599661112E-3</v>
      </c>
      <c r="T3176">
        <v>1.5289582312107086E-2</v>
      </c>
      <c r="U3176" t="s">
        <v>18</v>
      </c>
      <c r="V3176" t="s">
        <v>84</v>
      </c>
      <c r="W3176">
        <v>77</v>
      </c>
    </row>
    <row r="3177" spans="1:23" x14ac:dyDescent="0.25">
      <c r="A3177" s="48" t="str">
        <f t="shared" si="49"/>
        <v>42257Greater Fresno AreaN/A_4SmartAC-onlySingle</v>
      </c>
      <c r="B3177" t="s">
        <v>37</v>
      </c>
      <c r="C3177" s="35">
        <v>42257</v>
      </c>
      <c r="D3177">
        <v>4</v>
      </c>
      <c r="E3177" t="s">
        <v>32</v>
      </c>
      <c r="F3177">
        <v>0.79722518336885384</v>
      </c>
      <c r="G3177">
        <v>0.70253520801968972</v>
      </c>
      <c r="H3177">
        <v>11244</v>
      </c>
      <c r="I3177">
        <v>0.80745118516892678</v>
      </c>
      <c r="J3177">
        <v>0.67038180526554647</v>
      </c>
      <c r="K3177">
        <v>1275</v>
      </c>
      <c r="L3177">
        <v>-1.0226001963019371E-2</v>
      </c>
      <c r="M3177">
        <v>-1.2826993465423584</v>
      </c>
      <c r="N3177">
        <v>12519</v>
      </c>
      <c r="O3177">
        <v>1.9909163936972618E-2</v>
      </c>
      <c r="P3177">
        <v>-3.5741586238145828E-2</v>
      </c>
      <c r="Q3177">
        <v>-2.3656325414776802E-2</v>
      </c>
      <c r="R3177">
        <v>-1.0226001963019371E-2</v>
      </c>
      <c r="S3177">
        <v>3.2027291599661112E-3</v>
      </c>
      <c r="T3177">
        <v>1.5289582312107086E-2</v>
      </c>
      <c r="U3177" t="s">
        <v>102</v>
      </c>
      <c r="V3177" t="s">
        <v>84</v>
      </c>
      <c r="W3177">
        <v>77</v>
      </c>
    </row>
    <row r="3178" spans="1:23" x14ac:dyDescent="0.25">
      <c r="A3178" s="48" t="str">
        <f t="shared" si="49"/>
        <v>42257Greater Fresno AreaN/A_5AllSingle</v>
      </c>
      <c r="B3178" t="s">
        <v>37</v>
      </c>
      <c r="C3178" s="35">
        <v>42257</v>
      </c>
      <c r="D3178">
        <v>5</v>
      </c>
      <c r="E3178" t="s">
        <v>32</v>
      </c>
      <c r="F3178">
        <v>0.77916204623814733</v>
      </c>
      <c r="G3178">
        <v>0.7087223763144842</v>
      </c>
      <c r="H3178">
        <v>11244</v>
      </c>
      <c r="I3178">
        <v>0.7632018172313445</v>
      </c>
      <c r="J3178">
        <v>0.62304341018982723</v>
      </c>
      <c r="K3178">
        <v>1275</v>
      </c>
      <c r="L3178">
        <v>1.5960229560732841E-2</v>
      </c>
      <c r="M3178">
        <v>2.0483837127685547</v>
      </c>
      <c r="N3178">
        <v>12519</v>
      </c>
      <c r="O3178">
        <v>1.868499256670475E-2</v>
      </c>
      <c r="P3178">
        <v>-7.9864570870995522E-3</v>
      </c>
      <c r="Q3178">
        <v>3.3557072747498751E-3</v>
      </c>
      <c r="R3178">
        <v>1.5960229560732841E-2</v>
      </c>
      <c r="S3178">
        <v>2.8563257306814194E-2</v>
      </c>
      <c r="T3178">
        <v>3.9906915277242661E-2</v>
      </c>
      <c r="U3178" t="s">
        <v>18</v>
      </c>
      <c r="V3178" t="s">
        <v>84</v>
      </c>
      <c r="W3178">
        <v>76</v>
      </c>
    </row>
    <row r="3179" spans="1:23" x14ac:dyDescent="0.25">
      <c r="A3179" s="48" t="str">
        <f t="shared" si="49"/>
        <v>42257Greater Fresno AreaN/A_5SmartAC-onlySingle</v>
      </c>
      <c r="B3179" t="s">
        <v>37</v>
      </c>
      <c r="C3179" s="35">
        <v>42257</v>
      </c>
      <c r="D3179">
        <v>5</v>
      </c>
      <c r="E3179" t="s">
        <v>32</v>
      </c>
      <c r="F3179">
        <v>0.77916204623814733</v>
      </c>
      <c r="G3179">
        <v>0.7087223763144842</v>
      </c>
      <c r="H3179">
        <v>11244</v>
      </c>
      <c r="I3179">
        <v>0.7632018172313445</v>
      </c>
      <c r="J3179">
        <v>0.62304341018982723</v>
      </c>
      <c r="K3179">
        <v>1275</v>
      </c>
      <c r="L3179">
        <v>1.5960229560732841E-2</v>
      </c>
      <c r="M3179">
        <v>2.0483837127685547</v>
      </c>
      <c r="N3179">
        <v>12519</v>
      </c>
      <c r="O3179">
        <v>1.868499256670475E-2</v>
      </c>
      <c r="P3179">
        <v>-7.9864570870995522E-3</v>
      </c>
      <c r="Q3179">
        <v>3.3557072747498751E-3</v>
      </c>
      <c r="R3179">
        <v>1.5960229560732841E-2</v>
      </c>
      <c r="S3179">
        <v>2.8563257306814194E-2</v>
      </c>
      <c r="T3179">
        <v>3.9906915277242661E-2</v>
      </c>
      <c r="U3179" t="s">
        <v>102</v>
      </c>
      <c r="V3179" t="s">
        <v>84</v>
      </c>
      <c r="W3179">
        <v>76</v>
      </c>
    </row>
    <row r="3180" spans="1:23" x14ac:dyDescent="0.25">
      <c r="A3180" s="48" t="str">
        <f t="shared" si="49"/>
        <v>42257Greater Fresno AreaN/A_6AllSingle</v>
      </c>
      <c r="B3180" t="s">
        <v>37</v>
      </c>
      <c r="C3180" s="35">
        <v>42257</v>
      </c>
      <c r="D3180">
        <v>6</v>
      </c>
      <c r="E3180" t="s">
        <v>32</v>
      </c>
      <c r="F3180">
        <v>0.79840632264233191</v>
      </c>
      <c r="G3180">
        <v>0.71006132090889751</v>
      </c>
      <c r="H3180">
        <v>11244</v>
      </c>
      <c r="I3180">
        <v>0.77695323838456987</v>
      </c>
      <c r="J3180">
        <v>0.64619573341920677</v>
      </c>
      <c r="K3180">
        <v>1275</v>
      </c>
      <c r="L3180">
        <v>2.1453084424138069E-2</v>
      </c>
      <c r="M3180">
        <v>2.686988353729248</v>
      </c>
      <c r="N3180">
        <v>12519</v>
      </c>
      <c r="O3180">
        <v>1.9296258687973022E-2</v>
      </c>
      <c r="P3180">
        <v>-3.2770007383078337E-3</v>
      </c>
      <c r="Q3180">
        <v>8.4362141788005829E-3</v>
      </c>
      <c r="R3180">
        <v>2.1453084424138069E-2</v>
      </c>
      <c r="S3180">
        <v>3.4468412399291992E-2</v>
      </c>
      <c r="T3180">
        <v>4.6183168888092041E-2</v>
      </c>
      <c r="U3180" t="s">
        <v>18</v>
      </c>
      <c r="V3180" t="s">
        <v>84</v>
      </c>
      <c r="W3180">
        <v>74</v>
      </c>
    </row>
    <row r="3181" spans="1:23" x14ac:dyDescent="0.25">
      <c r="A3181" s="48" t="str">
        <f t="shared" si="49"/>
        <v>42257Greater Fresno AreaN/A_6SmartAC-onlySingle</v>
      </c>
      <c r="B3181" t="s">
        <v>37</v>
      </c>
      <c r="C3181" s="35">
        <v>42257</v>
      </c>
      <c r="D3181">
        <v>6</v>
      </c>
      <c r="E3181" t="s">
        <v>32</v>
      </c>
      <c r="F3181">
        <v>0.79840632264233191</v>
      </c>
      <c r="G3181">
        <v>0.71006132090889751</v>
      </c>
      <c r="H3181">
        <v>11244</v>
      </c>
      <c r="I3181">
        <v>0.77695323838456987</v>
      </c>
      <c r="J3181">
        <v>0.64619573341920677</v>
      </c>
      <c r="K3181">
        <v>1275</v>
      </c>
      <c r="L3181">
        <v>2.1453084424138069E-2</v>
      </c>
      <c r="M3181">
        <v>2.686988353729248</v>
      </c>
      <c r="N3181">
        <v>12519</v>
      </c>
      <c r="O3181">
        <v>1.9296258687973022E-2</v>
      </c>
      <c r="P3181">
        <v>-3.2770007383078337E-3</v>
      </c>
      <c r="Q3181">
        <v>8.4362141788005829E-3</v>
      </c>
      <c r="R3181">
        <v>2.1453084424138069E-2</v>
      </c>
      <c r="S3181">
        <v>3.4468412399291992E-2</v>
      </c>
      <c r="T3181">
        <v>4.6183168888092041E-2</v>
      </c>
      <c r="U3181" t="s">
        <v>102</v>
      </c>
      <c r="V3181" t="s">
        <v>84</v>
      </c>
      <c r="W3181">
        <v>74</v>
      </c>
    </row>
    <row r="3182" spans="1:23" x14ac:dyDescent="0.25">
      <c r="A3182" s="48" t="str">
        <f t="shared" si="49"/>
        <v>42257Greater Fresno AreaN/A_7AllSingle</v>
      </c>
      <c r="B3182" t="s">
        <v>37</v>
      </c>
      <c r="C3182" s="35">
        <v>42257</v>
      </c>
      <c r="D3182">
        <v>7</v>
      </c>
      <c r="E3182" t="s">
        <v>32</v>
      </c>
      <c r="F3182">
        <v>0.88035257565963221</v>
      </c>
      <c r="G3182">
        <v>0.78757484573493142</v>
      </c>
      <c r="H3182">
        <v>11244</v>
      </c>
      <c r="I3182">
        <v>0.86318033187959942</v>
      </c>
      <c r="J3182">
        <v>0.76146421380215279</v>
      </c>
      <c r="K3182">
        <v>1275</v>
      </c>
      <c r="L3182">
        <v>1.7172243446111679E-2</v>
      </c>
      <c r="M3182">
        <v>1.9506098031997681</v>
      </c>
      <c r="N3182">
        <v>12519</v>
      </c>
      <c r="O3182">
        <v>2.2581668570637703E-2</v>
      </c>
      <c r="P3182">
        <v>-1.1768423020839691E-2</v>
      </c>
      <c r="Q3182">
        <v>1.9391014939174056E-3</v>
      </c>
      <c r="R3182">
        <v>1.7172243446111679E-2</v>
      </c>
      <c r="S3182">
        <v>3.2403577119112015E-2</v>
      </c>
      <c r="T3182">
        <v>4.6112909913063049E-2</v>
      </c>
      <c r="U3182" t="s">
        <v>18</v>
      </c>
      <c r="V3182" t="s">
        <v>84</v>
      </c>
      <c r="W3182">
        <v>75</v>
      </c>
    </row>
    <row r="3183" spans="1:23" x14ac:dyDescent="0.25">
      <c r="A3183" s="48" t="str">
        <f t="shared" si="49"/>
        <v>42257Greater Fresno AreaN/A_7SmartAC-onlySingle</v>
      </c>
      <c r="B3183" t="s">
        <v>37</v>
      </c>
      <c r="C3183" s="35">
        <v>42257</v>
      </c>
      <c r="D3183">
        <v>7</v>
      </c>
      <c r="E3183" t="s">
        <v>32</v>
      </c>
      <c r="F3183">
        <v>0.88035257565963221</v>
      </c>
      <c r="G3183">
        <v>0.78757484573493142</v>
      </c>
      <c r="H3183">
        <v>11244</v>
      </c>
      <c r="I3183">
        <v>0.86318033187959942</v>
      </c>
      <c r="J3183">
        <v>0.76146421380215279</v>
      </c>
      <c r="K3183">
        <v>1275</v>
      </c>
      <c r="L3183">
        <v>1.7172243446111679E-2</v>
      </c>
      <c r="M3183">
        <v>1.9506098031997681</v>
      </c>
      <c r="N3183">
        <v>12519</v>
      </c>
      <c r="O3183">
        <v>2.2581668570637703E-2</v>
      </c>
      <c r="P3183">
        <v>-1.1768423020839691E-2</v>
      </c>
      <c r="Q3183">
        <v>1.9391014939174056E-3</v>
      </c>
      <c r="R3183">
        <v>1.7172243446111679E-2</v>
      </c>
      <c r="S3183">
        <v>3.2403577119112015E-2</v>
      </c>
      <c r="T3183">
        <v>4.6112909913063049E-2</v>
      </c>
      <c r="U3183" t="s">
        <v>102</v>
      </c>
      <c r="V3183" t="s">
        <v>84</v>
      </c>
      <c r="W3183">
        <v>75</v>
      </c>
    </row>
    <row r="3184" spans="1:23" x14ac:dyDescent="0.25">
      <c r="A3184" s="48" t="str">
        <f t="shared" si="49"/>
        <v>42257Greater Fresno AreaN/A_8AllSingle</v>
      </c>
      <c r="B3184" t="s">
        <v>37</v>
      </c>
      <c r="C3184" s="35">
        <v>42257</v>
      </c>
      <c r="D3184">
        <v>8</v>
      </c>
      <c r="E3184" t="s">
        <v>32</v>
      </c>
      <c r="F3184">
        <v>0.86393074585612262</v>
      </c>
      <c r="G3184">
        <v>0.81511358406653434</v>
      </c>
      <c r="H3184">
        <v>11244</v>
      </c>
      <c r="I3184">
        <v>0.87313262263482017</v>
      </c>
      <c r="J3184">
        <v>0.77519694790854021</v>
      </c>
      <c r="K3184">
        <v>1275</v>
      </c>
      <c r="L3184">
        <v>-9.2018768191337585E-3</v>
      </c>
      <c r="M3184">
        <v>-1.065117359161377</v>
      </c>
      <c r="N3184">
        <v>12519</v>
      </c>
      <c r="O3184">
        <v>2.3030590265989304E-2</v>
      </c>
      <c r="P3184">
        <v>-3.8717880845069885E-2</v>
      </c>
      <c r="Q3184">
        <v>-2.4737851694226265E-2</v>
      </c>
      <c r="R3184">
        <v>-9.2018768191337585E-3</v>
      </c>
      <c r="S3184">
        <v>6.3322563655674458E-3</v>
      </c>
      <c r="T3184">
        <v>2.0314127206802368E-2</v>
      </c>
      <c r="U3184" t="s">
        <v>18</v>
      </c>
      <c r="V3184" t="s">
        <v>84</v>
      </c>
      <c r="W3184">
        <v>80</v>
      </c>
    </row>
    <row r="3185" spans="1:23" x14ac:dyDescent="0.25">
      <c r="A3185" s="48" t="str">
        <f t="shared" si="49"/>
        <v>42257Greater Fresno AreaN/A_8SmartAC-onlySingle</v>
      </c>
      <c r="B3185" t="s">
        <v>37</v>
      </c>
      <c r="C3185" s="35">
        <v>42257</v>
      </c>
      <c r="D3185">
        <v>8</v>
      </c>
      <c r="E3185" t="s">
        <v>32</v>
      </c>
      <c r="F3185">
        <v>0.86393074585612262</v>
      </c>
      <c r="G3185">
        <v>0.81511358406653434</v>
      </c>
      <c r="H3185">
        <v>11244</v>
      </c>
      <c r="I3185">
        <v>0.87313262263482017</v>
      </c>
      <c r="J3185">
        <v>0.77519694790854021</v>
      </c>
      <c r="K3185">
        <v>1275</v>
      </c>
      <c r="L3185">
        <v>-9.2018768191337585E-3</v>
      </c>
      <c r="M3185">
        <v>-1.065117359161377</v>
      </c>
      <c r="N3185">
        <v>12519</v>
      </c>
      <c r="O3185">
        <v>2.3030590265989304E-2</v>
      </c>
      <c r="P3185">
        <v>-3.8717880845069885E-2</v>
      </c>
      <c r="Q3185">
        <v>-2.4737851694226265E-2</v>
      </c>
      <c r="R3185">
        <v>-9.2018768191337585E-3</v>
      </c>
      <c r="S3185">
        <v>6.3322563655674458E-3</v>
      </c>
      <c r="T3185">
        <v>2.0314127206802368E-2</v>
      </c>
      <c r="U3185" t="s">
        <v>102</v>
      </c>
      <c r="V3185" t="s">
        <v>84</v>
      </c>
      <c r="W3185">
        <v>80</v>
      </c>
    </row>
    <row r="3186" spans="1:23" x14ac:dyDescent="0.25">
      <c r="A3186" s="48" t="str">
        <f t="shared" si="49"/>
        <v>42257Greater Fresno AreaN/A_9AllSingle</v>
      </c>
      <c r="B3186" t="s">
        <v>37</v>
      </c>
      <c r="C3186" s="35">
        <v>42257</v>
      </c>
      <c r="D3186">
        <v>9</v>
      </c>
      <c r="E3186" t="s">
        <v>32</v>
      </c>
      <c r="F3186">
        <v>0.79392199966955079</v>
      </c>
      <c r="G3186">
        <v>0.8710167705162345</v>
      </c>
      <c r="H3186">
        <v>11244</v>
      </c>
      <c r="I3186">
        <v>0.75363033177263172</v>
      </c>
      <c r="J3186">
        <v>0.74703058844856507</v>
      </c>
      <c r="K3186">
        <v>1275</v>
      </c>
      <c r="L3186">
        <v>4.0291666984558105E-2</v>
      </c>
      <c r="M3186">
        <v>5.0750160217285156</v>
      </c>
      <c r="N3186">
        <v>12519</v>
      </c>
      <c r="O3186">
        <v>2.2475838661193848E-2</v>
      </c>
      <c r="P3186">
        <v>1.1486631818115711E-2</v>
      </c>
      <c r="Q3186">
        <v>2.5129916146397591E-2</v>
      </c>
      <c r="R3186">
        <v>4.0291666984558105E-2</v>
      </c>
      <c r="S3186">
        <v>5.5451620370149612E-2</v>
      </c>
      <c r="T3186">
        <v>6.9096699357032776E-2</v>
      </c>
      <c r="U3186" t="s">
        <v>18</v>
      </c>
      <c r="V3186" t="s">
        <v>84</v>
      </c>
      <c r="W3186">
        <v>85</v>
      </c>
    </row>
    <row r="3187" spans="1:23" x14ac:dyDescent="0.25">
      <c r="A3187" s="48" t="str">
        <f t="shared" si="49"/>
        <v>42257Greater Fresno AreaN/A_9SmartAC-onlySingle</v>
      </c>
      <c r="B3187" t="s">
        <v>37</v>
      </c>
      <c r="C3187" s="35">
        <v>42257</v>
      </c>
      <c r="D3187">
        <v>9</v>
      </c>
      <c r="E3187" t="s">
        <v>32</v>
      </c>
      <c r="F3187">
        <v>0.79392199966955079</v>
      </c>
      <c r="G3187">
        <v>0.8710167705162345</v>
      </c>
      <c r="H3187">
        <v>11244</v>
      </c>
      <c r="I3187">
        <v>0.75363033177263172</v>
      </c>
      <c r="J3187">
        <v>0.74703058844856507</v>
      </c>
      <c r="K3187">
        <v>1275</v>
      </c>
      <c r="L3187">
        <v>4.0291666984558105E-2</v>
      </c>
      <c r="M3187">
        <v>5.0750160217285156</v>
      </c>
      <c r="N3187">
        <v>12519</v>
      </c>
      <c r="O3187">
        <v>2.2475838661193848E-2</v>
      </c>
      <c r="P3187">
        <v>1.1486631818115711E-2</v>
      </c>
      <c r="Q3187">
        <v>2.5129916146397591E-2</v>
      </c>
      <c r="R3187">
        <v>4.0291666984558105E-2</v>
      </c>
      <c r="S3187">
        <v>5.5451620370149612E-2</v>
      </c>
      <c r="T3187">
        <v>6.9096699357032776E-2</v>
      </c>
      <c r="U3187" t="s">
        <v>102</v>
      </c>
      <c r="V3187" t="s">
        <v>84</v>
      </c>
      <c r="W3187">
        <v>85</v>
      </c>
    </row>
    <row r="3188" spans="1:23" x14ac:dyDescent="0.25">
      <c r="A3188" s="48" t="str">
        <f t="shared" si="49"/>
        <v>42257Greater Fresno AreaN/A_10AllSingle</v>
      </c>
      <c r="B3188" t="s">
        <v>37</v>
      </c>
      <c r="C3188" s="35">
        <v>42257</v>
      </c>
      <c r="D3188">
        <v>10</v>
      </c>
      <c r="E3188" t="s">
        <v>32</v>
      </c>
      <c r="F3188">
        <v>0.77466890535738464</v>
      </c>
      <c r="G3188">
        <v>1.0091344187344988</v>
      </c>
      <c r="H3188">
        <v>11244</v>
      </c>
      <c r="I3188">
        <v>0.76856105856118839</v>
      </c>
      <c r="J3188">
        <v>0.94279831977667006</v>
      </c>
      <c r="K3188">
        <v>1275</v>
      </c>
      <c r="L3188">
        <v>6.1078467406332493E-3</v>
      </c>
      <c r="M3188">
        <v>0.78844612836837769</v>
      </c>
      <c r="N3188">
        <v>12519</v>
      </c>
      <c r="O3188">
        <v>2.8066357597708702E-2</v>
      </c>
      <c r="P3188">
        <v>-2.9861997812986374E-2</v>
      </c>
      <c r="Q3188">
        <v>-1.2825156562030315E-2</v>
      </c>
      <c r="R3188">
        <v>6.1078467406332493E-3</v>
      </c>
      <c r="S3188">
        <v>2.5038605555891991E-2</v>
      </c>
      <c r="T3188">
        <v>4.2077690362930298E-2</v>
      </c>
      <c r="U3188" t="s">
        <v>18</v>
      </c>
      <c r="V3188" t="s">
        <v>84</v>
      </c>
      <c r="W3188">
        <v>90</v>
      </c>
    </row>
    <row r="3189" spans="1:23" x14ac:dyDescent="0.25">
      <c r="A3189" s="48" t="str">
        <f t="shared" si="49"/>
        <v>42257Greater Fresno AreaN/A_10SmartAC-onlySingle</v>
      </c>
      <c r="B3189" t="s">
        <v>37</v>
      </c>
      <c r="C3189" s="35">
        <v>42257</v>
      </c>
      <c r="D3189">
        <v>10</v>
      </c>
      <c r="E3189" t="s">
        <v>32</v>
      </c>
      <c r="F3189">
        <v>0.77466890535738464</v>
      </c>
      <c r="G3189">
        <v>1.0091344187344988</v>
      </c>
      <c r="H3189">
        <v>11244</v>
      </c>
      <c r="I3189">
        <v>0.76856105856118839</v>
      </c>
      <c r="J3189">
        <v>0.94279831977667006</v>
      </c>
      <c r="K3189">
        <v>1275</v>
      </c>
      <c r="L3189">
        <v>6.1078467406332493E-3</v>
      </c>
      <c r="M3189">
        <v>0.78844612836837769</v>
      </c>
      <c r="N3189">
        <v>12519</v>
      </c>
      <c r="O3189">
        <v>2.8066357597708702E-2</v>
      </c>
      <c r="P3189">
        <v>-2.9861997812986374E-2</v>
      </c>
      <c r="Q3189">
        <v>-1.2825156562030315E-2</v>
      </c>
      <c r="R3189">
        <v>6.1078467406332493E-3</v>
      </c>
      <c r="S3189">
        <v>2.5038605555891991E-2</v>
      </c>
      <c r="T3189">
        <v>4.2077690362930298E-2</v>
      </c>
      <c r="U3189" t="s">
        <v>102</v>
      </c>
      <c r="V3189" t="s">
        <v>84</v>
      </c>
      <c r="W3189">
        <v>90</v>
      </c>
    </row>
    <row r="3190" spans="1:23" x14ac:dyDescent="0.25">
      <c r="A3190" s="48" t="str">
        <f t="shared" si="49"/>
        <v>42257Greater Fresno AreaN/A_11AllSingle</v>
      </c>
      <c r="B3190" t="s">
        <v>37</v>
      </c>
      <c r="C3190" s="35">
        <v>42257</v>
      </c>
      <c r="D3190">
        <v>11</v>
      </c>
      <c r="E3190" t="s">
        <v>32</v>
      </c>
      <c r="F3190">
        <v>0.87047882305425617</v>
      </c>
      <c r="G3190">
        <v>1.2764668116392077</v>
      </c>
      <c r="H3190">
        <v>11244</v>
      </c>
      <c r="I3190">
        <v>0.82654739318351789</v>
      </c>
      <c r="J3190">
        <v>1.1876124153482039</v>
      </c>
      <c r="K3190">
        <v>1275</v>
      </c>
      <c r="L3190">
        <v>4.3931428343057632E-2</v>
      </c>
      <c r="M3190">
        <v>5.0468120574951172</v>
      </c>
      <c r="N3190">
        <v>12519</v>
      </c>
      <c r="O3190">
        <v>3.5371236503124237E-2</v>
      </c>
      <c r="P3190">
        <v>-1.400348381139338E-3</v>
      </c>
      <c r="Q3190">
        <v>2.0070699974894524E-2</v>
      </c>
      <c r="R3190">
        <v>4.3931428343057632E-2</v>
      </c>
      <c r="S3190">
        <v>6.7789331078529358E-2</v>
      </c>
      <c r="T3190">
        <v>8.9263208210468292E-2</v>
      </c>
      <c r="U3190" t="s">
        <v>18</v>
      </c>
      <c r="V3190" t="s">
        <v>84</v>
      </c>
      <c r="W3190">
        <v>93</v>
      </c>
    </row>
    <row r="3191" spans="1:23" x14ac:dyDescent="0.25">
      <c r="A3191" s="48" t="str">
        <f t="shared" si="49"/>
        <v>42257Greater Fresno AreaN/A_11SmartAC-onlySingle</v>
      </c>
      <c r="B3191" t="s">
        <v>37</v>
      </c>
      <c r="C3191" s="35">
        <v>42257</v>
      </c>
      <c r="D3191">
        <v>11</v>
      </c>
      <c r="E3191" t="s">
        <v>32</v>
      </c>
      <c r="F3191">
        <v>0.87047882305425617</v>
      </c>
      <c r="G3191">
        <v>1.2764668116392077</v>
      </c>
      <c r="H3191">
        <v>11244</v>
      </c>
      <c r="I3191">
        <v>0.82654739318351789</v>
      </c>
      <c r="J3191">
        <v>1.1876124153482039</v>
      </c>
      <c r="K3191">
        <v>1275</v>
      </c>
      <c r="L3191">
        <v>4.3931428343057632E-2</v>
      </c>
      <c r="M3191">
        <v>5.0468120574951172</v>
      </c>
      <c r="N3191">
        <v>12519</v>
      </c>
      <c r="O3191">
        <v>3.5371236503124237E-2</v>
      </c>
      <c r="P3191">
        <v>-1.400348381139338E-3</v>
      </c>
      <c r="Q3191">
        <v>2.0070699974894524E-2</v>
      </c>
      <c r="R3191">
        <v>4.3931428343057632E-2</v>
      </c>
      <c r="S3191">
        <v>6.7789331078529358E-2</v>
      </c>
      <c r="T3191">
        <v>8.9263208210468292E-2</v>
      </c>
      <c r="U3191" t="s">
        <v>102</v>
      </c>
      <c r="V3191" t="s">
        <v>84</v>
      </c>
      <c r="W3191">
        <v>93</v>
      </c>
    </row>
    <row r="3192" spans="1:23" x14ac:dyDescent="0.25">
      <c r="A3192" s="48" t="str">
        <f t="shared" si="49"/>
        <v>42257Greater Fresno AreaN/A_12AllSingle</v>
      </c>
      <c r="B3192" t="s">
        <v>37</v>
      </c>
      <c r="C3192" s="35">
        <v>42257</v>
      </c>
      <c r="D3192">
        <v>12</v>
      </c>
      <c r="E3192" t="s">
        <v>32</v>
      </c>
      <c r="F3192">
        <v>1.0795705864461513</v>
      </c>
      <c r="G3192">
        <v>1.5424068819040557</v>
      </c>
      <c r="H3192">
        <v>11244</v>
      </c>
      <c r="I3192">
        <v>1.0398030011291091</v>
      </c>
      <c r="J3192">
        <v>1.4999341691222761</v>
      </c>
      <c r="K3192">
        <v>1275</v>
      </c>
      <c r="L3192">
        <v>3.9767585694789886E-2</v>
      </c>
      <c r="M3192">
        <v>3.6836483478546143</v>
      </c>
      <c r="N3192">
        <v>12519</v>
      </c>
      <c r="O3192">
        <v>4.4453706592321396E-2</v>
      </c>
      <c r="P3192">
        <v>-1.720428466796875E-2</v>
      </c>
      <c r="Q3192">
        <v>9.780004620552063E-3</v>
      </c>
      <c r="R3192">
        <v>3.9767585694789886E-2</v>
      </c>
      <c r="S3192">
        <v>6.9751612842082977E-2</v>
      </c>
      <c r="T3192">
        <v>9.6739456057548523E-2</v>
      </c>
      <c r="U3192" t="s">
        <v>18</v>
      </c>
      <c r="V3192" t="s">
        <v>84</v>
      </c>
      <c r="W3192">
        <v>96</v>
      </c>
    </row>
    <row r="3193" spans="1:23" x14ac:dyDescent="0.25">
      <c r="A3193" s="48" t="str">
        <f t="shared" si="49"/>
        <v>42257Greater Fresno AreaN/A_12SmartAC-onlySingle</v>
      </c>
      <c r="B3193" t="s">
        <v>37</v>
      </c>
      <c r="C3193" s="35">
        <v>42257</v>
      </c>
      <c r="D3193">
        <v>12</v>
      </c>
      <c r="E3193" t="s">
        <v>32</v>
      </c>
      <c r="F3193">
        <v>1.0795705864461513</v>
      </c>
      <c r="G3193">
        <v>1.5424068819040557</v>
      </c>
      <c r="H3193">
        <v>11244</v>
      </c>
      <c r="I3193">
        <v>1.0398030011291091</v>
      </c>
      <c r="J3193">
        <v>1.4999341691222761</v>
      </c>
      <c r="K3193">
        <v>1275</v>
      </c>
      <c r="L3193">
        <v>3.9767585694789886E-2</v>
      </c>
      <c r="M3193">
        <v>3.6836483478546143</v>
      </c>
      <c r="N3193">
        <v>12519</v>
      </c>
      <c r="O3193">
        <v>4.4453706592321396E-2</v>
      </c>
      <c r="P3193">
        <v>-1.720428466796875E-2</v>
      </c>
      <c r="Q3193">
        <v>9.780004620552063E-3</v>
      </c>
      <c r="R3193">
        <v>3.9767585694789886E-2</v>
      </c>
      <c r="S3193">
        <v>6.9751612842082977E-2</v>
      </c>
      <c r="T3193">
        <v>9.6739456057548523E-2</v>
      </c>
      <c r="U3193" t="s">
        <v>102</v>
      </c>
      <c r="V3193" t="s">
        <v>84</v>
      </c>
      <c r="W3193">
        <v>96</v>
      </c>
    </row>
    <row r="3194" spans="1:23" x14ac:dyDescent="0.25">
      <c r="A3194" s="48" t="str">
        <f t="shared" si="49"/>
        <v>42257Greater Fresno AreaN/A_13AllSingle</v>
      </c>
      <c r="B3194" t="s">
        <v>37</v>
      </c>
      <c r="C3194" s="35">
        <v>42257</v>
      </c>
      <c r="D3194">
        <v>13</v>
      </c>
      <c r="E3194" t="s">
        <v>32</v>
      </c>
      <c r="F3194">
        <v>1.3683622873564718</v>
      </c>
      <c r="G3194">
        <v>1.7346133777023625</v>
      </c>
      <c r="H3194">
        <v>11244</v>
      </c>
      <c r="I3194">
        <v>1.3560313588377431</v>
      </c>
      <c r="J3194">
        <v>1.668455705313886</v>
      </c>
      <c r="K3194">
        <v>1275</v>
      </c>
      <c r="L3194">
        <v>1.2330928817391396E-2</v>
      </c>
      <c r="M3194">
        <v>0.90114504098892212</v>
      </c>
      <c r="N3194">
        <v>12519</v>
      </c>
      <c r="O3194">
        <v>4.9506846815347672E-2</v>
      </c>
      <c r="P3194">
        <v>-5.1117047667503357E-2</v>
      </c>
      <c r="Q3194">
        <v>-2.1065399050712585E-2</v>
      </c>
      <c r="R3194">
        <v>1.2330928817391396E-2</v>
      </c>
      <c r="S3194">
        <v>4.5723296701908112E-2</v>
      </c>
      <c r="T3194">
        <v>7.577890157699585E-2</v>
      </c>
      <c r="U3194" t="s">
        <v>18</v>
      </c>
      <c r="V3194" t="s">
        <v>84</v>
      </c>
      <c r="W3194">
        <v>99</v>
      </c>
    </row>
    <row r="3195" spans="1:23" x14ac:dyDescent="0.25">
      <c r="A3195" s="48" t="str">
        <f t="shared" si="49"/>
        <v>42257Greater Fresno AreaN/A_13SmartAC-onlySingle</v>
      </c>
      <c r="B3195" t="s">
        <v>37</v>
      </c>
      <c r="C3195" s="35">
        <v>42257</v>
      </c>
      <c r="D3195">
        <v>13</v>
      </c>
      <c r="E3195" t="s">
        <v>32</v>
      </c>
      <c r="F3195">
        <v>1.3683622873564718</v>
      </c>
      <c r="G3195">
        <v>1.7346133777023625</v>
      </c>
      <c r="H3195">
        <v>11244</v>
      </c>
      <c r="I3195">
        <v>1.3560313588377431</v>
      </c>
      <c r="J3195">
        <v>1.668455705313886</v>
      </c>
      <c r="K3195">
        <v>1275</v>
      </c>
      <c r="L3195">
        <v>1.2330928817391396E-2</v>
      </c>
      <c r="M3195">
        <v>0.90114504098892212</v>
      </c>
      <c r="N3195">
        <v>12519</v>
      </c>
      <c r="O3195">
        <v>4.9506846815347672E-2</v>
      </c>
      <c r="P3195">
        <v>-5.1117047667503357E-2</v>
      </c>
      <c r="Q3195">
        <v>-2.1065399050712585E-2</v>
      </c>
      <c r="R3195">
        <v>1.2330928817391396E-2</v>
      </c>
      <c r="S3195">
        <v>4.5723296701908112E-2</v>
      </c>
      <c r="T3195">
        <v>7.577890157699585E-2</v>
      </c>
      <c r="U3195" t="s">
        <v>102</v>
      </c>
      <c r="V3195" t="s">
        <v>84</v>
      </c>
      <c r="W3195">
        <v>99</v>
      </c>
    </row>
    <row r="3196" spans="1:23" x14ac:dyDescent="0.25">
      <c r="A3196" s="48" t="str">
        <f t="shared" si="49"/>
        <v>42257Greater Fresno AreaN/A_14AllSingle</v>
      </c>
      <c r="B3196" t="s">
        <v>37</v>
      </c>
      <c r="C3196" s="35">
        <v>42257</v>
      </c>
      <c r="D3196">
        <v>14</v>
      </c>
      <c r="E3196" t="s">
        <v>32</v>
      </c>
      <c r="F3196">
        <v>1.7388325164516705</v>
      </c>
      <c r="G3196">
        <v>1.8584559161726324</v>
      </c>
      <c r="H3196">
        <v>11244</v>
      </c>
      <c r="I3196">
        <v>1.7141757505745474</v>
      </c>
      <c r="J3196">
        <v>1.7459555619606872</v>
      </c>
      <c r="K3196">
        <v>1275</v>
      </c>
      <c r="L3196">
        <v>2.4656765162944794E-2</v>
      </c>
      <c r="M3196">
        <v>1.4180068969726562</v>
      </c>
      <c r="N3196">
        <v>12519</v>
      </c>
      <c r="O3196">
        <v>5.1942706108093262E-2</v>
      </c>
      <c r="P3196">
        <v>-4.1913006454706192E-2</v>
      </c>
      <c r="Q3196">
        <v>-1.0382745414972305E-2</v>
      </c>
      <c r="R3196">
        <v>2.4656765162944794E-2</v>
      </c>
      <c r="S3196">
        <v>5.9692122042179108E-2</v>
      </c>
      <c r="T3196">
        <v>9.1226540505886078E-2</v>
      </c>
      <c r="U3196" t="s">
        <v>18</v>
      </c>
      <c r="V3196" t="s">
        <v>84</v>
      </c>
      <c r="W3196">
        <v>102</v>
      </c>
    </row>
    <row r="3197" spans="1:23" x14ac:dyDescent="0.25">
      <c r="A3197" s="48" t="str">
        <f t="shared" si="49"/>
        <v>42257Greater Fresno AreaN/A_14SmartAC-onlySingle</v>
      </c>
      <c r="B3197" t="s">
        <v>37</v>
      </c>
      <c r="C3197" s="35">
        <v>42257</v>
      </c>
      <c r="D3197">
        <v>14</v>
      </c>
      <c r="E3197" t="s">
        <v>32</v>
      </c>
      <c r="F3197">
        <v>1.7388325164516705</v>
      </c>
      <c r="G3197">
        <v>1.8584559161726324</v>
      </c>
      <c r="H3197">
        <v>11244</v>
      </c>
      <c r="I3197">
        <v>1.7141757505745474</v>
      </c>
      <c r="J3197">
        <v>1.7459555619606872</v>
      </c>
      <c r="K3197">
        <v>1275</v>
      </c>
      <c r="L3197">
        <v>2.4656765162944794E-2</v>
      </c>
      <c r="M3197">
        <v>1.4180068969726562</v>
      </c>
      <c r="N3197">
        <v>12519</v>
      </c>
      <c r="O3197">
        <v>5.1942706108093262E-2</v>
      </c>
      <c r="P3197">
        <v>-4.1913006454706192E-2</v>
      </c>
      <c r="Q3197">
        <v>-1.0382745414972305E-2</v>
      </c>
      <c r="R3197">
        <v>2.4656765162944794E-2</v>
      </c>
      <c r="S3197">
        <v>5.9692122042179108E-2</v>
      </c>
      <c r="T3197">
        <v>9.1226540505886078E-2</v>
      </c>
      <c r="U3197" t="s">
        <v>102</v>
      </c>
      <c r="V3197" t="s">
        <v>84</v>
      </c>
      <c r="W3197">
        <v>102</v>
      </c>
    </row>
    <row r="3198" spans="1:23" x14ac:dyDescent="0.25">
      <c r="A3198" s="48" t="str">
        <f t="shared" si="49"/>
        <v>42257Greater Fresno AreaN/A_15AllSingle</v>
      </c>
      <c r="B3198" t="s">
        <v>37</v>
      </c>
      <c r="C3198" s="35">
        <v>42257</v>
      </c>
      <c r="D3198">
        <v>15</v>
      </c>
      <c r="E3198" t="s">
        <v>32</v>
      </c>
      <c r="F3198">
        <v>2.1247483992639005</v>
      </c>
      <c r="G3198">
        <v>1.9052191420004563</v>
      </c>
      <c r="H3198">
        <v>11244</v>
      </c>
      <c r="I3198">
        <v>2.1127335707450308</v>
      </c>
      <c r="J3198">
        <v>1.7969680846046316</v>
      </c>
      <c r="K3198">
        <v>1275</v>
      </c>
      <c r="L3198">
        <v>1.2014828622341156E-2</v>
      </c>
      <c r="M3198">
        <v>0.56547063589096069</v>
      </c>
      <c r="N3198">
        <v>12519</v>
      </c>
      <c r="O3198">
        <v>5.3436405956745148E-2</v>
      </c>
      <c r="P3198">
        <v>-5.6469269096851349E-2</v>
      </c>
      <c r="Q3198">
        <v>-2.403230220079422E-2</v>
      </c>
      <c r="R3198">
        <v>1.2014828622341156E-2</v>
      </c>
      <c r="S3198">
        <v>4.8057682812213898E-2</v>
      </c>
      <c r="T3198">
        <v>8.0498926341533661E-2</v>
      </c>
      <c r="U3198" t="s">
        <v>18</v>
      </c>
      <c r="V3198" t="s">
        <v>84</v>
      </c>
      <c r="W3198">
        <v>104</v>
      </c>
    </row>
    <row r="3199" spans="1:23" x14ac:dyDescent="0.25">
      <c r="A3199" s="48" t="str">
        <f t="shared" si="49"/>
        <v>42257Greater Fresno AreaN/A_15SmartAC-onlySingle</v>
      </c>
      <c r="B3199" t="s">
        <v>37</v>
      </c>
      <c r="C3199" s="35">
        <v>42257</v>
      </c>
      <c r="D3199">
        <v>15</v>
      </c>
      <c r="E3199" t="s">
        <v>32</v>
      </c>
      <c r="F3199">
        <v>2.1247483992639005</v>
      </c>
      <c r="G3199">
        <v>1.9052191420004563</v>
      </c>
      <c r="H3199">
        <v>11244</v>
      </c>
      <c r="I3199">
        <v>2.1127335707450308</v>
      </c>
      <c r="J3199">
        <v>1.7969680846046316</v>
      </c>
      <c r="K3199">
        <v>1275</v>
      </c>
      <c r="L3199">
        <v>1.2014828622341156E-2</v>
      </c>
      <c r="M3199">
        <v>0.56547063589096069</v>
      </c>
      <c r="N3199">
        <v>12519</v>
      </c>
      <c r="O3199">
        <v>5.3436405956745148E-2</v>
      </c>
      <c r="P3199">
        <v>-5.6469269096851349E-2</v>
      </c>
      <c r="Q3199">
        <v>-2.403230220079422E-2</v>
      </c>
      <c r="R3199">
        <v>1.2014828622341156E-2</v>
      </c>
      <c r="S3199">
        <v>4.8057682812213898E-2</v>
      </c>
      <c r="T3199">
        <v>8.0498926341533661E-2</v>
      </c>
      <c r="U3199" t="s">
        <v>102</v>
      </c>
      <c r="V3199" t="s">
        <v>84</v>
      </c>
      <c r="W3199">
        <v>104</v>
      </c>
    </row>
    <row r="3200" spans="1:23" x14ac:dyDescent="0.25">
      <c r="A3200" s="48" t="str">
        <f t="shared" si="49"/>
        <v>42257Greater Fresno AreaN/A_16AllSingle</v>
      </c>
      <c r="B3200" t="s">
        <v>37</v>
      </c>
      <c r="C3200" s="35">
        <v>42257</v>
      </c>
      <c r="D3200">
        <v>16</v>
      </c>
      <c r="E3200" t="s">
        <v>32</v>
      </c>
      <c r="F3200">
        <v>2.5524981044045889</v>
      </c>
      <c r="G3200">
        <v>1.9000891355238472</v>
      </c>
      <c r="H3200">
        <v>11244</v>
      </c>
      <c r="I3200">
        <v>2.3527360974125364</v>
      </c>
      <c r="J3200">
        <v>1.770632470953255</v>
      </c>
      <c r="K3200">
        <v>1275</v>
      </c>
      <c r="L3200">
        <v>0.1997620016336441</v>
      </c>
      <c r="M3200">
        <v>7.8261375427246094</v>
      </c>
      <c r="N3200">
        <v>12519</v>
      </c>
      <c r="O3200">
        <v>5.272592231631279E-2</v>
      </c>
      <c r="P3200">
        <v>0.13218845427036285</v>
      </c>
      <c r="Q3200">
        <v>0.16419415175914764</v>
      </c>
      <c r="R3200">
        <v>0.1997620016336441</v>
      </c>
      <c r="S3200">
        <v>0.23532563447952271</v>
      </c>
      <c r="T3200">
        <v>0.26733553409576416</v>
      </c>
      <c r="U3200" t="s">
        <v>18</v>
      </c>
      <c r="V3200" t="s">
        <v>84</v>
      </c>
      <c r="W3200">
        <v>105</v>
      </c>
    </row>
    <row r="3201" spans="1:23" x14ac:dyDescent="0.25">
      <c r="A3201" s="48" t="str">
        <f t="shared" si="49"/>
        <v>42257Greater Fresno AreaN/A_16SmartAC-onlySingle</v>
      </c>
      <c r="B3201" t="s">
        <v>37</v>
      </c>
      <c r="C3201" s="35">
        <v>42257</v>
      </c>
      <c r="D3201">
        <v>16</v>
      </c>
      <c r="E3201" t="s">
        <v>32</v>
      </c>
      <c r="F3201">
        <v>2.5524981044045889</v>
      </c>
      <c r="G3201">
        <v>1.9000891355238472</v>
      </c>
      <c r="H3201">
        <v>11244</v>
      </c>
      <c r="I3201">
        <v>2.3527360974125364</v>
      </c>
      <c r="J3201">
        <v>1.770632470953255</v>
      </c>
      <c r="K3201">
        <v>1275</v>
      </c>
      <c r="L3201">
        <v>0.1997620016336441</v>
      </c>
      <c r="M3201">
        <v>7.8261375427246094</v>
      </c>
      <c r="N3201">
        <v>12519</v>
      </c>
      <c r="O3201">
        <v>5.272592231631279E-2</v>
      </c>
      <c r="P3201">
        <v>0.13218845427036285</v>
      </c>
      <c r="Q3201">
        <v>0.16419415175914764</v>
      </c>
      <c r="R3201">
        <v>0.1997620016336441</v>
      </c>
      <c r="S3201">
        <v>0.23532563447952271</v>
      </c>
      <c r="T3201">
        <v>0.26733553409576416</v>
      </c>
      <c r="U3201" t="s">
        <v>102</v>
      </c>
      <c r="V3201" t="s">
        <v>84</v>
      </c>
      <c r="W3201">
        <v>105</v>
      </c>
    </row>
    <row r="3202" spans="1:23" x14ac:dyDescent="0.25">
      <c r="A3202" s="48" t="str">
        <f t="shared" ref="A3202:A3265" si="50">CONCATENATE(C3202,B3202,E3202,"_",D3202,U3202,V3202)</f>
        <v>42257Greater Fresno AreaN/A_17AllSingle</v>
      </c>
      <c r="B3202" t="s">
        <v>37</v>
      </c>
      <c r="C3202" s="35">
        <v>42257</v>
      </c>
      <c r="D3202">
        <v>17</v>
      </c>
      <c r="E3202" t="s">
        <v>32</v>
      </c>
      <c r="F3202">
        <v>2.9293881419374603</v>
      </c>
      <c r="G3202">
        <v>1.8566604654262571</v>
      </c>
      <c r="H3202">
        <v>11244</v>
      </c>
      <c r="I3202">
        <v>2.3532500785545887</v>
      </c>
      <c r="J3202">
        <v>1.5911310950181652</v>
      </c>
      <c r="K3202">
        <v>1275</v>
      </c>
      <c r="L3202">
        <v>0.57613807916641235</v>
      </c>
      <c r="M3202">
        <v>19.667522430419922</v>
      </c>
      <c r="N3202">
        <v>12519</v>
      </c>
      <c r="O3202">
        <v>4.7877196222543716E-2</v>
      </c>
      <c r="P3202">
        <v>0.51477867364883423</v>
      </c>
      <c r="Q3202">
        <v>0.54384106397628784</v>
      </c>
      <c r="R3202">
        <v>0.57613807916641235</v>
      </c>
      <c r="S3202">
        <v>0.60843122005462646</v>
      </c>
      <c r="T3202">
        <v>0.63749748468399048</v>
      </c>
      <c r="U3202" t="s">
        <v>18</v>
      </c>
      <c r="V3202" t="s">
        <v>84</v>
      </c>
      <c r="W3202">
        <v>104</v>
      </c>
    </row>
    <row r="3203" spans="1:23" x14ac:dyDescent="0.25">
      <c r="A3203" s="48" t="str">
        <f t="shared" si="50"/>
        <v>42257Greater Fresno AreaN/A_17SmartAC-onlySingle</v>
      </c>
      <c r="B3203" t="s">
        <v>37</v>
      </c>
      <c r="C3203" s="35">
        <v>42257</v>
      </c>
      <c r="D3203">
        <v>17</v>
      </c>
      <c r="E3203" t="s">
        <v>32</v>
      </c>
      <c r="F3203">
        <v>2.9293881419374603</v>
      </c>
      <c r="G3203">
        <v>1.8566604654262571</v>
      </c>
      <c r="H3203">
        <v>11244</v>
      </c>
      <c r="I3203">
        <v>2.3532500785545887</v>
      </c>
      <c r="J3203">
        <v>1.5911310950181652</v>
      </c>
      <c r="K3203">
        <v>1275</v>
      </c>
      <c r="L3203">
        <v>0.57613807916641235</v>
      </c>
      <c r="M3203">
        <v>19.667522430419922</v>
      </c>
      <c r="N3203">
        <v>12519</v>
      </c>
      <c r="O3203">
        <v>4.7877196222543716E-2</v>
      </c>
      <c r="P3203">
        <v>0.51477867364883423</v>
      </c>
      <c r="Q3203">
        <v>0.54384106397628784</v>
      </c>
      <c r="R3203">
        <v>0.57613807916641235</v>
      </c>
      <c r="S3203">
        <v>0.60843122005462646</v>
      </c>
      <c r="T3203">
        <v>0.63749748468399048</v>
      </c>
      <c r="U3203" t="s">
        <v>102</v>
      </c>
      <c r="V3203" t="s">
        <v>84</v>
      </c>
      <c r="W3203">
        <v>104</v>
      </c>
    </row>
    <row r="3204" spans="1:23" x14ac:dyDescent="0.25">
      <c r="A3204" s="48" t="str">
        <f t="shared" si="50"/>
        <v>42257Greater Fresno AreaN/A_18AllSingle</v>
      </c>
      <c r="B3204" t="s">
        <v>37</v>
      </c>
      <c r="C3204" s="35">
        <v>42257</v>
      </c>
      <c r="D3204">
        <v>18</v>
      </c>
      <c r="E3204" t="s">
        <v>32</v>
      </c>
      <c r="F3204">
        <v>3.1335206850268009</v>
      </c>
      <c r="G3204">
        <v>1.8009587207738251</v>
      </c>
      <c r="H3204">
        <v>11244</v>
      </c>
      <c r="I3204">
        <v>2.5591999212739185</v>
      </c>
      <c r="J3204">
        <v>1.5458602620348201</v>
      </c>
      <c r="K3204">
        <v>1275</v>
      </c>
      <c r="L3204">
        <v>0.57432079315185547</v>
      </c>
      <c r="M3204">
        <v>18.328290939331055</v>
      </c>
      <c r="N3204">
        <v>12519</v>
      </c>
      <c r="O3204">
        <v>4.650508239865303E-2</v>
      </c>
      <c r="P3204">
        <v>0.51471990346908569</v>
      </c>
      <c r="Q3204">
        <v>0.542949378490448</v>
      </c>
      <c r="R3204">
        <v>0.57432079315185547</v>
      </c>
      <c r="S3204">
        <v>0.60568845272064209</v>
      </c>
      <c r="T3204">
        <v>0.63392168283462524</v>
      </c>
      <c r="U3204" t="s">
        <v>18</v>
      </c>
      <c r="V3204" t="s">
        <v>84</v>
      </c>
      <c r="W3204">
        <v>102</v>
      </c>
    </row>
    <row r="3205" spans="1:23" x14ac:dyDescent="0.25">
      <c r="A3205" s="48" t="str">
        <f t="shared" si="50"/>
        <v>42257Greater Fresno AreaN/A_18SmartAC-onlySingle</v>
      </c>
      <c r="B3205" t="s">
        <v>37</v>
      </c>
      <c r="C3205" s="35">
        <v>42257</v>
      </c>
      <c r="D3205">
        <v>18</v>
      </c>
      <c r="E3205" t="s">
        <v>32</v>
      </c>
      <c r="F3205">
        <v>3.1335206850268009</v>
      </c>
      <c r="G3205">
        <v>1.8009587207738251</v>
      </c>
      <c r="H3205">
        <v>11244</v>
      </c>
      <c r="I3205">
        <v>2.5591999212739185</v>
      </c>
      <c r="J3205">
        <v>1.5458602620348201</v>
      </c>
      <c r="K3205">
        <v>1275</v>
      </c>
      <c r="L3205">
        <v>0.57432079315185547</v>
      </c>
      <c r="M3205">
        <v>18.328290939331055</v>
      </c>
      <c r="N3205">
        <v>12519</v>
      </c>
      <c r="O3205">
        <v>4.650508239865303E-2</v>
      </c>
      <c r="P3205">
        <v>0.51471990346908569</v>
      </c>
      <c r="Q3205">
        <v>0.542949378490448</v>
      </c>
      <c r="R3205">
        <v>0.57432079315185547</v>
      </c>
      <c r="S3205">
        <v>0.60568845272064209</v>
      </c>
      <c r="T3205">
        <v>0.63392168283462524</v>
      </c>
      <c r="U3205" t="s">
        <v>102</v>
      </c>
      <c r="V3205" t="s">
        <v>84</v>
      </c>
      <c r="W3205">
        <v>102</v>
      </c>
    </row>
    <row r="3206" spans="1:23" x14ac:dyDescent="0.25">
      <c r="A3206" s="48" t="str">
        <f t="shared" si="50"/>
        <v>42257Greater Fresno AreaN/A_19AllSingle</v>
      </c>
      <c r="B3206" t="s">
        <v>37</v>
      </c>
      <c r="C3206" s="35">
        <v>42257</v>
      </c>
      <c r="D3206">
        <v>19</v>
      </c>
      <c r="E3206" t="s">
        <v>32</v>
      </c>
      <c r="F3206">
        <v>3.1226066537956583</v>
      </c>
      <c r="G3206">
        <v>1.7455958745526807</v>
      </c>
      <c r="H3206">
        <v>11244</v>
      </c>
      <c r="I3206">
        <v>2.6522650855599004</v>
      </c>
      <c r="J3206">
        <v>1.5190988771794436</v>
      </c>
      <c r="K3206">
        <v>1275</v>
      </c>
      <c r="L3206">
        <v>0.47034156322479248</v>
      </c>
      <c r="M3206">
        <v>15.062465667724609</v>
      </c>
      <c r="N3206">
        <v>12519</v>
      </c>
      <c r="O3206">
        <v>4.5617200434207916E-2</v>
      </c>
      <c r="P3206">
        <v>0.4118785560131073</v>
      </c>
      <c r="Q3206">
        <v>0.43956911563873291</v>
      </c>
      <c r="R3206">
        <v>0.47034156322479248</v>
      </c>
      <c r="S3206">
        <v>0.50111037492752075</v>
      </c>
      <c r="T3206">
        <v>0.52880454063415527</v>
      </c>
      <c r="U3206" t="s">
        <v>18</v>
      </c>
      <c r="V3206" t="s">
        <v>84</v>
      </c>
      <c r="W3206">
        <v>99</v>
      </c>
    </row>
    <row r="3207" spans="1:23" x14ac:dyDescent="0.25">
      <c r="A3207" s="48" t="str">
        <f t="shared" si="50"/>
        <v>42257Greater Fresno AreaN/A_19SmartAC-onlySingle</v>
      </c>
      <c r="B3207" t="s">
        <v>37</v>
      </c>
      <c r="C3207" s="35">
        <v>42257</v>
      </c>
      <c r="D3207">
        <v>19</v>
      </c>
      <c r="E3207" t="s">
        <v>32</v>
      </c>
      <c r="F3207">
        <v>3.1226066537956583</v>
      </c>
      <c r="G3207">
        <v>1.7455958745526807</v>
      </c>
      <c r="H3207">
        <v>11244</v>
      </c>
      <c r="I3207">
        <v>2.6522650855599004</v>
      </c>
      <c r="J3207">
        <v>1.5190988771794436</v>
      </c>
      <c r="K3207">
        <v>1275</v>
      </c>
      <c r="L3207">
        <v>0.47034156322479248</v>
      </c>
      <c r="M3207">
        <v>15.062465667724609</v>
      </c>
      <c r="N3207">
        <v>12519</v>
      </c>
      <c r="O3207">
        <v>4.5617200434207916E-2</v>
      </c>
      <c r="P3207">
        <v>0.4118785560131073</v>
      </c>
      <c r="Q3207">
        <v>0.43956911563873291</v>
      </c>
      <c r="R3207">
        <v>0.47034156322479248</v>
      </c>
      <c r="S3207">
        <v>0.50111037492752075</v>
      </c>
      <c r="T3207">
        <v>0.52880454063415527</v>
      </c>
      <c r="U3207" t="s">
        <v>102</v>
      </c>
      <c r="V3207" t="s">
        <v>84</v>
      </c>
      <c r="W3207">
        <v>99</v>
      </c>
    </row>
    <row r="3208" spans="1:23" x14ac:dyDescent="0.25">
      <c r="A3208" s="48" t="str">
        <f t="shared" si="50"/>
        <v>42257Greater Fresno AreaN/A_20AllSingle</v>
      </c>
      <c r="B3208" t="s">
        <v>37</v>
      </c>
      <c r="C3208" s="35">
        <v>42257</v>
      </c>
      <c r="D3208">
        <v>20</v>
      </c>
      <c r="E3208" t="s">
        <v>32</v>
      </c>
      <c r="F3208">
        <v>2.9649392415537474</v>
      </c>
      <c r="G3208">
        <v>1.6968221975797153</v>
      </c>
      <c r="H3208">
        <v>11244</v>
      </c>
      <c r="I3208">
        <v>3.4043845193696396</v>
      </c>
      <c r="J3208">
        <v>1.7646623651005622</v>
      </c>
      <c r="K3208">
        <v>1275</v>
      </c>
      <c r="L3208">
        <v>-0.43944528698921204</v>
      </c>
      <c r="M3208">
        <v>-14.821392059326172</v>
      </c>
      <c r="N3208">
        <v>12519</v>
      </c>
      <c r="O3208">
        <v>5.1946558058261871E-2</v>
      </c>
      <c r="P3208">
        <v>-0.50602000951766968</v>
      </c>
      <c r="Q3208">
        <v>-0.47448739409446716</v>
      </c>
      <c r="R3208">
        <v>-0.43944528698921204</v>
      </c>
      <c r="S3208">
        <v>-0.4044073224067688</v>
      </c>
      <c r="T3208">
        <v>-0.37287056446075439</v>
      </c>
      <c r="U3208" t="s">
        <v>18</v>
      </c>
      <c r="V3208" t="s">
        <v>84</v>
      </c>
      <c r="W3208">
        <v>97</v>
      </c>
    </row>
    <row r="3209" spans="1:23" x14ac:dyDescent="0.25">
      <c r="A3209" s="48" t="str">
        <f t="shared" si="50"/>
        <v>42257Greater Fresno AreaN/A_20SmartAC-onlySingle</v>
      </c>
      <c r="B3209" t="s">
        <v>37</v>
      </c>
      <c r="C3209" s="35">
        <v>42257</v>
      </c>
      <c r="D3209">
        <v>20</v>
      </c>
      <c r="E3209" t="s">
        <v>32</v>
      </c>
      <c r="F3209">
        <v>2.9649392415537474</v>
      </c>
      <c r="G3209">
        <v>1.6968221975797153</v>
      </c>
      <c r="H3209">
        <v>11244</v>
      </c>
      <c r="I3209">
        <v>3.4043845193696396</v>
      </c>
      <c r="J3209">
        <v>1.7646623651005622</v>
      </c>
      <c r="K3209">
        <v>1275</v>
      </c>
      <c r="L3209">
        <v>-0.43944528698921204</v>
      </c>
      <c r="M3209">
        <v>-14.821392059326172</v>
      </c>
      <c r="N3209">
        <v>12519</v>
      </c>
      <c r="O3209">
        <v>5.1946558058261871E-2</v>
      </c>
      <c r="P3209">
        <v>-0.50602000951766968</v>
      </c>
      <c r="Q3209">
        <v>-0.47448739409446716</v>
      </c>
      <c r="R3209">
        <v>-0.43944528698921204</v>
      </c>
      <c r="S3209">
        <v>-0.4044073224067688</v>
      </c>
      <c r="T3209">
        <v>-0.37287056446075439</v>
      </c>
      <c r="U3209" t="s">
        <v>102</v>
      </c>
      <c r="V3209" t="s">
        <v>84</v>
      </c>
      <c r="W3209">
        <v>97</v>
      </c>
    </row>
    <row r="3210" spans="1:23" x14ac:dyDescent="0.25">
      <c r="A3210" s="48" t="str">
        <f t="shared" si="50"/>
        <v>42257Greater Fresno AreaN/A_21AllSingle</v>
      </c>
      <c r="B3210" t="s">
        <v>37</v>
      </c>
      <c r="C3210" s="35">
        <v>42257</v>
      </c>
      <c r="D3210">
        <v>21</v>
      </c>
      <c r="E3210" t="s">
        <v>32</v>
      </c>
      <c r="F3210">
        <v>2.7527082809316603</v>
      </c>
      <c r="G3210">
        <v>1.6253341406580133</v>
      </c>
      <c r="H3210">
        <v>11244</v>
      </c>
      <c r="I3210">
        <v>3.1945765400702699</v>
      </c>
      <c r="J3210">
        <v>1.8054835503513391</v>
      </c>
      <c r="K3210">
        <v>1275</v>
      </c>
      <c r="L3210">
        <v>-0.44186824560165405</v>
      </c>
      <c r="M3210">
        <v>-16.052127838134766</v>
      </c>
      <c r="N3210">
        <v>12519</v>
      </c>
      <c r="O3210">
        <v>5.2835851907730103E-2</v>
      </c>
      <c r="P3210">
        <v>-0.50958269834518433</v>
      </c>
      <c r="Q3210">
        <v>-0.4775102436542511</v>
      </c>
      <c r="R3210">
        <v>-0.44186824560165405</v>
      </c>
      <c r="S3210">
        <v>-0.40623044967651367</v>
      </c>
      <c r="T3210">
        <v>-0.37415382266044617</v>
      </c>
      <c r="U3210" t="s">
        <v>18</v>
      </c>
      <c r="V3210" t="s">
        <v>84</v>
      </c>
      <c r="W3210">
        <v>94</v>
      </c>
    </row>
    <row r="3211" spans="1:23" x14ac:dyDescent="0.25">
      <c r="A3211" s="48" t="str">
        <f t="shared" si="50"/>
        <v>42257Greater Fresno AreaN/A_21SmartAC-onlySingle</v>
      </c>
      <c r="B3211" t="s">
        <v>37</v>
      </c>
      <c r="C3211" s="35">
        <v>42257</v>
      </c>
      <c r="D3211">
        <v>21</v>
      </c>
      <c r="E3211" t="s">
        <v>32</v>
      </c>
      <c r="F3211">
        <v>2.7527082809316603</v>
      </c>
      <c r="G3211">
        <v>1.6253341406580133</v>
      </c>
      <c r="H3211">
        <v>11244</v>
      </c>
      <c r="I3211">
        <v>3.1945765400702699</v>
      </c>
      <c r="J3211">
        <v>1.8054835503513391</v>
      </c>
      <c r="K3211">
        <v>1275</v>
      </c>
      <c r="L3211">
        <v>-0.44186824560165405</v>
      </c>
      <c r="M3211">
        <v>-16.052127838134766</v>
      </c>
      <c r="N3211">
        <v>12519</v>
      </c>
      <c r="O3211">
        <v>5.2835851907730103E-2</v>
      </c>
      <c r="P3211">
        <v>-0.50958269834518433</v>
      </c>
      <c r="Q3211">
        <v>-0.4775102436542511</v>
      </c>
      <c r="R3211">
        <v>-0.44186824560165405</v>
      </c>
      <c r="S3211">
        <v>-0.40623044967651367</v>
      </c>
      <c r="T3211">
        <v>-0.37415382266044617</v>
      </c>
      <c r="U3211" t="s">
        <v>102</v>
      </c>
      <c r="V3211" t="s">
        <v>84</v>
      </c>
      <c r="W3211">
        <v>94</v>
      </c>
    </row>
    <row r="3212" spans="1:23" x14ac:dyDescent="0.25">
      <c r="A3212" s="48" t="str">
        <f t="shared" si="50"/>
        <v>42257Greater Fresno AreaN/A_22AllSingle</v>
      </c>
      <c r="B3212" t="s">
        <v>37</v>
      </c>
      <c r="C3212" s="35">
        <v>42257</v>
      </c>
      <c r="D3212">
        <v>22</v>
      </c>
      <c r="E3212" t="s">
        <v>32</v>
      </c>
      <c r="F3212">
        <v>2.3942650152119467</v>
      </c>
      <c r="G3212">
        <v>1.558370374961666</v>
      </c>
      <c r="H3212">
        <v>11244</v>
      </c>
      <c r="I3212">
        <v>2.6404510261548446</v>
      </c>
      <c r="J3212">
        <v>1.6828525633417597</v>
      </c>
      <c r="K3212">
        <v>1275</v>
      </c>
      <c r="L3212">
        <v>-0.2461860179901123</v>
      </c>
      <c r="M3212">
        <v>-10.282320976257324</v>
      </c>
      <c r="N3212">
        <v>12519</v>
      </c>
      <c r="O3212">
        <v>4.9367543309926987E-2</v>
      </c>
      <c r="P3212">
        <v>-0.30945545434951782</v>
      </c>
      <c r="Q3212">
        <v>-0.27948838472366333</v>
      </c>
      <c r="R3212">
        <v>-0.2461860179901123</v>
      </c>
      <c r="S3212">
        <v>-0.21288761496543884</v>
      </c>
      <c r="T3212">
        <v>-0.18291658163070679</v>
      </c>
      <c r="U3212" t="s">
        <v>18</v>
      </c>
      <c r="V3212" t="s">
        <v>84</v>
      </c>
      <c r="W3212">
        <v>90</v>
      </c>
    </row>
    <row r="3213" spans="1:23" x14ac:dyDescent="0.25">
      <c r="A3213" s="48" t="str">
        <f t="shared" si="50"/>
        <v>42257Greater Fresno AreaN/A_22SmartAC-onlySingle</v>
      </c>
      <c r="B3213" t="s">
        <v>37</v>
      </c>
      <c r="C3213" s="35">
        <v>42257</v>
      </c>
      <c r="D3213">
        <v>22</v>
      </c>
      <c r="E3213" t="s">
        <v>32</v>
      </c>
      <c r="F3213">
        <v>2.3942650152119467</v>
      </c>
      <c r="G3213">
        <v>1.558370374961666</v>
      </c>
      <c r="H3213">
        <v>11244</v>
      </c>
      <c r="I3213">
        <v>2.6404510261548446</v>
      </c>
      <c r="J3213">
        <v>1.6828525633417597</v>
      </c>
      <c r="K3213">
        <v>1275</v>
      </c>
      <c r="L3213">
        <v>-0.2461860179901123</v>
      </c>
      <c r="M3213">
        <v>-10.282320976257324</v>
      </c>
      <c r="N3213">
        <v>12519</v>
      </c>
      <c r="O3213">
        <v>4.9367543309926987E-2</v>
      </c>
      <c r="P3213">
        <v>-0.30945545434951782</v>
      </c>
      <c r="Q3213">
        <v>-0.27948838472366333</v>
      </c>
      <c r="R3213">
        <v>-0.2461860179901123</v>
      </c>
      <c r="S3213">
        <v>-0.21288761496543884</v>
      </c>
      <c r="T3213">
        <v>-0.18291658163070679</v>
      </c>
      <c r="U3213" t="s">
        <v>102</v>
      </c>
      <c r="V3213" t="s">
        <v>84</v>
      </c>
      <c r="W3213">
        <v>90</v>
      </c>
    </row>
    <row r="3214" spans="1:23" x14ac:dyDescent="0.25">
      <c r="A3214" s="48" t="str">
        <f t="shared" si="50"/>
        <v>42257Greater Fresno AreaN/A_23AllSingle</v>
      </c>
      <c r="B3214" t="s">
        <v>37</v>
      </c>
      <c r="C3214" s="35">
        <v>42257</v>
      </c>
      <c r="D3214">
        <v>23</v>
      </c>
      <c r="E3214" t="s">
        <v>32</v>
      </c>
      <c r="F3214">
        <v>1.9541768111895499</v>
      </c>
      <c r="G3214">
        <v>1.4241280291256031</v>
      </c>
      <c r="H3214">
        <v>11244</v>
      </c>
      <c r="I3214">
        <v>2.1185782785359515</v>
      </c>
      <c r="J3214">
        <v>1.5074484456561739</v>
      </c>
      <c r="K3214">
        <v>1275</v>
      </c>
      <c r="L3214">
        <v>-0.16440147161483765</v>
      </c>
      <c r="M3214">
        <v>-8.4128246307373047</v>
      </c>
      <c r="N3214">
        <v>12519</v>
      </c>
      <c r="O3214">
        <v>4.430181160569191E-2</v>
      </c>
      <c r="P3214">
        <v>-0.22117868065834045</v>
      </c>
      <c r="Q3214">
        <v>-0.19428658485412598</v>
      </c>
      <c r="R3214">
        <v>-0.16440147161483765</v>
      </c>
      <c r="S3214">
        <v>-0.13451990485191345</v>
      </c>
      <c r="T3214">
        <v>-0.10762427002191544</v>
      </c>
      <c r="U3214" t="s">
        <v>18</v>
      </c>
      <c r="V3214" t="s">
        <v>84</v>
      </c>
      <c r="W3214">
        <v>88</v>
      </c>
    </row>
    <row r="3215" spans="1:23" x14ac:dyDescent="0.25">
      <c r="A3215" s="48" t="str">
        <f t="shared" si="50"/>
        <v>42257Greater Fresno AreaN/A_23SmartAC-onlySingle</v>
      </c>
      <c r="B3215" t="s">
        <v>37</v>
      </c>
      <c r="C3215" s="35">
        <v>42257</v>
      </c>
      <c r="D3215">
        <v>23</v>
      </c>
      <c r="E3215" t="s">
        <v>32</v>
      </c>
      <c r="F3215">
        <v>1.9541768111895499</v>
      </c>
      <c r="G3215">
        <v>1.4241280291256031</v>
      </c>
      <c r="H3215">
        <v>11244</v>
      </c>
      <c r="I3215">
        <v>2.1185782785359515</v>
      </c>
      <c r="J3215">
        <v>1.5074484456561739</v>
      </c>
      <c r="K3215">
        <v>1275</v>
      </c>
      <c r="L3215">
        <v>-0.16440147161483765</v>
      </c>
      <c r="M3215">
        <v>-8.4128246307373047</v>
      </c>
      <c r="N3215">
        <v>12519</v>
      </c>
      <c r="O3215">
        <v>4.430181160569191E-2</v>
      </c>
      <c r="P3215">
        <v>-0.22117868065834045</v>
      </c>
      <c r="Q3215">
        <v>-0.19428658485412598</v>
      </c>
      <c r="R3215">
        <v>-0.16440147161483765</v>
      </c>
      <c r="S3215">
        <v>-0.13451990485191345</v>
      </c>
      <c r="T3215">
        <v>-0.10762427002191544</v>
      </c>
      <c r="U3215" t="s">
        <v>102</v>
      </c>
      <c r="V3215" t="s">
        <v>84</v>
      </c>
      <c r="W3215">
        <v>88</v>
      </c>
    </row>
    <row r="3216" spans="1:23" x14ac:dyDescent="0.25">
      <c r="A3216" s="48" t="str">
        <f t="shared" si="50"/>
        <v>42257Greater Fresno AreaN/A_24AllSingle</v>
      </c>
      <c r="B3216" t="s">
        <v>37</v>
      </c>
      <c r="C3216" s="35">
        <v>42257</v>
      </c>
      <c r="D3216">
        <v>24</v>
      </c>
      <c r="E3216" t="s">
        <v>32</v>
      </c>
      <c r="F3216">
        <v>1.5603602577363891</v>
      </c>
      <c r="G3216">
        <v>1.2280213660188457</v>
      </c>
      <c r="H3216">
        <v>11244</v>
      </c>
      <c r="I3216">
        <v>1.6739981043324474</v>
      </c>
      <c r="J3216">
        <v>1.3577022265901835</v>
      </c>
      <c r="K3216">
        <v>1275</v>
      </c>
      <c r="L3216">
        <v>-0.11363784968852997</v>
      </c>
      <c r="M3216">
        <v>-7.2827954292297363</v>
      </c>
      <c r="N3216">
        <v>12519</v>
      </c>
      <c r="O3216">
        <v>3.9747808128595352E-2</v>
      </c>
      <c r="P3216">
        <v>-0.1645786464214325</v>
      </c>
      <c r="Q3216">
        <v>-0.14045092463493347</v>
      </c>
      <c r="R3216">
        <v>-0.11363784968852997</v>
      </c>
      <c r="S3216">
        <v>-8.6827956140041351E-2</v>
      </c>
      <c r="T3216">
        <v>-6.2697060406208038E-2</v>
      </c>
      <c r="U3216" t="s">
        <v>18</v>
      </c>
      <c r="V3216" t="s">
        <v>84</v>
      </c>
      <c r="W3216">
        <v>86</v>
      </c>
    </row>
    <row r="3217" spans="1:23" x14ac:dyDescent="0.25">
      <c r="A3217" s="48" t="str">
        <f t="shared" si="50"/>
        <v>42257Greater Fresno AreaN/A_24SmartAC-onlySingle</v>
      </c>
      <c r="B3217" t="s">
        <v>37</v>
      </c>
      <c r="C3217" s="35">
        <v>42257</v>
      </c>
      <c r="D3217">
        <v>24</v>
      </c>
      <c r="E3217" t="s">
        <v>32</v>
      </c>
      <c r="F3217">
        <v>1.5603602577363891</v>
      </c>
      <c r="G3217">
        <v>1.2280213660188457</v>
      </c>
      <c r="H3217">
        <v>11244</v>
      </c>
      <c r="I3217">
        <v>1.6739981043324474</v>
      </c>
      <c r="J3217">
        <v>1.3577022265901835</v>
      </c>
      <c r="K3217">
        <v>1275</v>
      </c>
      <c r="L3217">
        <v>-0.11363784968852997</v>
      </c>
      <c r="M3217">
        <v>-7.2827954292297363</v>
      </c>
      <c r="N3217">
        <v>12519</v>
      </c>
      <c r="O3217">
        <v>3.9747808128595352E-2</v>
      </c>
      <c r="P3217">
        <v>-0.1645786464214325</v>
      </c>
      <c r="Q3217">
        <v>-0.14045092463493347</v>
      </c>
      <c r="R3217">
        <v>-0.11363784968852997</v>
      </c>
      <c r="S3217">
        <v>-8.6827956140041351E-2</v>
      </c>
      <c r="T3217">
        <v>-6.2697060406208038E-2</v>
      </c>
      <c r="U3217" t="s">
        <v>102</v>
      </c>
      <c r="V3217" t="s">
        <v>84</v>
      </c>
      <c r="W3217">
        <v>86</v>
      </c>
    </row>
    <row r="3218" spans="1:23" x14ac:dyDescent="0.25">
      <c r="A3218" s="48" t="str">
        <f t="shared" si="50"/>
        <v>42258Greater Fresno AreaN/A_1AllSingle</v>
      </c>
      <c r="B3218" t="s">
        <v>37</v>
      </c>
      <c r="C3218" s="35">
        <v>42258</v>
      </c>
      <c r="D3218">
        <v>1</v>
      </c>
      <c r="E3218" t="s">
        <v>32</v>
      </c>
      <c r="F3218">
        <v>1.2909768935907247</v>
      </c>
      <c r="G3218">
        <v>1.0870919310467215</v>
      </c>
      <c r="H3218">
        <v>11303</v>
      </c>
      <c r="I3218">
        <v>1.2728380563445612</v>
      </c>
      <c r="J3218">
        <v>1.0485570607181709</v>
      </c>
      <c r="K3218">
        <v>1238</v>
      </c>
      <c r="L3218">
        <v>1.8138837069272995E-2</v>
      </c>
      <c r="M3218">
        <v>1.4050474166870117</v>
      </c>
      <c r="N3218">
        <v>12541</v>
      </c>
      <c r="O3218">
        <v>3.1506456434726715E-2</v>
      </c>
      <c r="P3218">
        <v>-2.2239837795495987E-2</v>
      </c>
      <c r="Q3218">
        <v>-3.1147883273661137E-3</v>
      </c>
      <c r="R3218">
        <v>1.8138837069272995E-2</v>
      </c>
      <c r="S3218">
        <v>3.9389941841363907E-2</v>
      </c>
      <c r="T3218">
        <v>5.8517511934041977E-2</v>
      </c>
      <c r="U3218" t="s">
        <v>18</v>
      </c>
      <c r="V3218" t="s">
        <v>84</v>
      </c>
      <c r="W3218">
        <v>86</v>
      </c>
    </row>
    <row r="3219" spans="1:23" x14ac:dyDescent="0.25">
      <c r="A3219" s="48" t="str">
        <f t="shared" si="50"/>
        <v>42258Greater Fresno AreaN/A_1SmartAC-onlySingle</v>
      </c>
      <c r="B3219" t="s">
        <v>37</v>
      </c>
      <c r="C3219" s="35">
        <v>42258</v>
      </c>
      <c r="D3219">
        <v>1</v>
      </c>
      <c r="E3219" t="s">
        <v>32</v>
      </c>
      <c r="F3219">
        <v>1.2909768935907247</v>
      </c>
      <c r="G3219">
        <v>1.0870919310467215</v>
      </c>
      <c r="H3219">
        <v>11303</v>
      </c>
      <c r="I3219">
        <v>1.2728380563445612</v>
      </c>
      <c r="J3219">
        <v>1.0485570607181709</v>
      </c>
      <c r="K3219">
        <v>1238</v>
      </c>
      <c r="L3219">
        <v>1.8138837069272995E-2</v>
      </c>
      <c r="M3219">
        <v>1.4050474166870117</v>
      </c>
      <c r="N3219">
        <v>12541</v>
      </c>
      <c r="O3219">
        <v>3.1506456434726715E-2</v>
      </c>
      <c r="P3219">
        <v>-2.2239837795495987E-2</v>
      </c>
      <c r="Q3219">
        <v>-3.1147883273661137E-3</v>
      </c>
      <c r="R3219">
        <v>1.8138837069272995E-2</v>
      </c>
      <c r="S3219">
        <v>3.9389941841363907E-2</v>
      </c>
      <c r="T3219">
        <v>5.8517511934041977E-2</v>
      </c>
      <c r="U3219" t="s">
        <v>102</v>
      </c>
      <c r="V3219" t="s">
        <v>84</v>
      </c>
      <c r="W3219">
        <v>86</v>
      </c>
    </row>
    <row r="3220" spans="1:23" x14ac:dyDescent="0.25">
      <c r="A3220" s="48" t="str">
        <f t="shared" si="50"/>
        <v>42258Greater Fresno AreaN/A_2AllSingle</v>
      </c>
      <c r="B3220" t="s">
        <v>37</v>
      </c>
      <c r="C3220" s="35">
        <v>42258</v>
      </c>
      <c r="D3220">
        <v>2</v>
      </c>
      <c r="E3220" t="s">
        <v>32</v>
      </c>
      <c r="F3220">
        <v>1.1064102000391507</v>
      </c>
      <c r="G3220">
        <v>0.95124613003946867</v>
      </c>
      <c r="H3220">
        <v>11303</v>
      </c>
      <c r="I3220">
        <v>1.0896306078156373</v>
      </c>
      <c r="J3220">
        <v>0.89923715167226503</v>
      </c>
      <c r="K3220">
        <v>1238</v>
      </c>
      <c r="L3220">
        <v>1.6779592260718346E-2</v>
      </c>
      <c r="M3220">
        <v>1.5165796279907227</v>
      </c>
      <c r="N3220">
        <v>12541</v>
      </c>
      <c r="O3220">
        <v>2.7078185230493546E-2</v>
      </c>
      <c r="P3220">
        <v>-1.7923809587955475E-2</v>
      </c>
      <c r="Q3220">
        <v>-1.4868099242448807E-3</v>
      </c>
      <c r="R3220">
        <v>1.6779592260718346E-2</v>
      </c>
      <c r="S3220">
        <v>3.5043828189373016E-2</v>
      </c>
      <c r="T3220">
        <v>5.1482994109392166E-2</v>
      </c>
      <c r="U3220" t="s">
        <v>18</v>
      </c>
      <c r="V3220" t="s">
        <v>84</v>
      </c>
      <c r="W3220">
        <v>83</v>
      </c>
    </row>
    <row r="3221" spans="1:23" x14ac:dyDescent="0.25">
      <c r="A3221" s="48" t="str">
        <f t="shared" si="50"/>
        <v>42258Greater Fresno AreaN/A_2SmartAC-onlySingle</v>
      </c>
      <c r="B3221" t="s">
        <v>37</v>
      </c>
      <c r="C3221" s="35">
        <v>42258</v>
      </c>
      <c r="D3221">
        <v>2</v>
      </c>
      <c r="E3221" t="s">
        <v>32</v>
      </c>
      <c r="F3221">
        <v>1.1064102000391507</v>
      </c>
      <c r="G3221">
        <v>0.95124613003946867</v>
      </c>
      <c r="H3221">
        <v>11303</v>
      </c>
      <c r="I3221">
        <v>1.0896306078156373</v>
      </c>
      <c r="J3221">
        <v>0.89923715167226503</v>
      </c>
      <c r="K3221">
        <v>1238</v>
      </c>
      <c r="L3221">
        <v>1.6779592260718346E-2</v>
      </c>
      <c r="M3221">
        <v>1.5165796279907227</v>
      </c>
      <c r="N3221">
        <v>12541</v>
      </c>
      <c r="O3221">
        <v>2.7078185230493546E-2</v>
      </c>
      <c r="P3221">
        <v>-1.7923809587955475E-2</v>
      </c>
      <c r="Q3221">
        <v>-1.4868099242448807E-3</v>
      </c>
      <c r="R3221">
        <v>1.6779592260718346E-2</v>
      </c>
      <c r="S3221">
        <v>3.5043828189373016E-2</v>
      </c>
      <c r="T3221">
        <v>5.1482994109392166E-2</v>
      </c>
      <c r="U3221" t="s">
        <v>102</v>
      </c>
      <c r="V3221" t="s">
        <v>84</v>
      </c>
      <c r="W3221">
        <v>83</v>
      </c>
    </row>
    <row r="3222" spans="1:23" x14ac:dyDescent="0.25">
      <c r="A3222" s="48" t="str">
        <f t="shared" si="50"/>
        <v>42258Greater Fresno AreaN/A_3AllSingle</v>
      </c>
      <c r="B3222" t="s">
        <v>37</v>
      </c>
      <c r="C3222" s="35">
        <v>42258</v>
      </c>
      <c r="D3222">
        <v>3</v>
      </c>
      <c r="E3222" t="s">
        <v>32</v>
      </c>
      <c r="F3222">
        <v>0.97146115704021296</v>
      </c>
      <c r="G3222">
        <v>0.8481542796544691</v>
      </c>
      <c r="H3222">
        <v>11303</v>
      </c>
      <c r="I3222">
        <v>0.97062769213054823</v>
      </c>
      <c r="J3222">
        <v>0.81790331818448836</v>
      </c>
      <c r="K3222">
        <v>1238</v>
      </c>
      <c r="L3222">
        <v>8.3346490282565355E-4</v>
      </c>
      <c r="M3222">
        <v>8.5794977843761444E-2</v>
      </c>
      <c r="N3222">
        <v>12541</v>
      </c>
      <c r="O3222">
        <v>2.4576490744948387E-2</v>
      </c>
      <c r="P3222">
        <v>-3.0663765966892242E-2</v>
      </c>
      <c r="Q3222">
        <v>-1.5745343640446663E-2</v>
      </c>
      <c r="R3222">
        <v>8.3346490282565355E-4</v>
      </c>
      <c r="S3222">
        <v>1.7410308122634888E-2</v>
      </c>
      <c r="T3222">
        <v>3.2330695539712906E-2</v>
      </c>
      <c r="U3222" t="s">
        <v>18</v>
      </c>
      <c r="V3222" t="s">
        <v>84</v>
      </c>
      <c r="W3222">
        <v>82</v>
      </c>
    </row>
    <row r="3223" spans="1:23" x14ac:dyDescent="0.25">
      <c r="A3223" s="48" t="str">
        <f t="shared" si="50"/>
        <v>42258Greater Fresno AreaN/A_3SmartAC-onlySingle</v>
      </c>
      <c r="B3223" t="s">
        <v>37</v>
      </c>
      <c r="C3223" s="35">
        <v>42258</v>
      </c>
      <c r="D3223">
        <v>3</v>
      </c>
      <c r="E3223" t="s">
        <v>32</v>
      </c>
      <c r="F3223">
        <v>0.97146115704021296</v>
      </c>
      <c r="G3223">
        <v>0.8481542796544691</v>
      </c>
      <c r="H3223">
        <v>11303</v>
      </c>
      <c r="I3223">
        <v>0.97062769213054823</v>
      </c>
      <c r="J3223">
        <v>0.81790331818448836</v>
      </c>
      <c r="K3223">
        <v>1238</v>
      </c>
      <c r="L3223">
        <v>8.3346490282565355E-4</v>
      </c>
      <c r="M3223">
        <v>8.5794977843761444E-2</v>
      </c>
      <c r="N3223">
        <v>12541</v>
      </c>
      <c r="O3223">
        <v>2.4576490744948387E-2</v>
      </c>
      <c r="P3223">
        <v>-3.0663765966892242E-2</v>
      </c>
      <c r="Q3223">
        <v>-1.5745343640446663E-2</v>
      </c>
      <c r="R3223">
        <v>8.3346490282565355E-4</v>
      </c>
      <c r="S3223">
        <v>1.7410308122634888E-2</v>
      </c>
      <c r="T3223">
        <v>3.2330695539712906E-2</v>
      </c>
      <c r="U3223" t="s">
        <v>102</v>
      </c>
      <c r="V3223" t="s">
        <v>84</v>
      </c>
      <c r="W3223">
        <v>82</v>
      </c>
    </row>
    <row r="3224" spans="1:23" x14ac:dyDescent="0.25">
      <c r="A3224" s="48" t="str">
        <f t="shared" si="50"/>
        <v>42258Greater Fresno AreaN/A_4AllSingle</v>
      </c>
      <c r="B3224" t="s">
        <v>37</v>
      </c>
      <c r="C3224" s="35">
        <v>42258</v>
      </c>
      <c r="D3224">
        <v>4</v>
      </c>
      <c r="E3224" t="s">
        <v>32</v>
      </c>
      <c r="F3224">
        <v>0.88758871371193726</v>
      </c>
      <c r="G3224">
        <v>0.78692210933281814</v>
      </c>
      <c r="H3224">
        <v>11303</v>
      </c>
      <c r="I3224">
        <v>0.87353093147513328</v>
      </c>
      <c r="J3224">
        <v>0.75764411463438019</v>
      </c>
      <c r="K3224">
        <v>1238</v>
      </c>
      <c r="L3224">
        <v>1.4057782478630543E-2</v>
      </c>
      <c r="M3224">
        <v>1.5838171243667603</v>
      </c>
      <c r="N3224">
        <v>12541</v>
      </c>
      <c r="O3224">
        <v>2.276965044438839E-2</v>
      </c>
      <c r="P3224">
        <v>-1.5123801305890083E-2</v>
      </c>
      <c r="Q3224">
        <v>-1.3021683553233743E-3</v>
      </c>
      <c r="R3224">
        <v>1.4057782478630543E-2</v>
      </c>
      <c r="S3224">
        <v>2.9415911063551903E-2</v>
      </c>
      <c r="T3224">
        <v>4.3239366263151169E-2</v>
      </c>
      <c r="U3224" t="s">
        <v>18</v>
      </c>
      <c r="V3224" t="s">
        <v>84</v>
      </c>
      <c r="W3224">
        <v>81</v>
      </c>
    </row>
    <row r="3225" spans="1:23" x14ac:dyDescent="0.25">
      <c r="A3225" s="48" t="str">
        <f t="shared" si="50"/>
        <v>42258Greater Fresno AreaN/A_4SmartAC-onlySingle</v>
      </c>
      <c r="B3225" t="s">
        <v>37</v>
      </c>
      <c r="C3225" s="35">
        <v>42258</v>
      </c>
      <c r="D3225">
        <v>4</v>
      </c>
      <c r="E3225" t="s">
        <v>32</v>
      </c>
      <c r="F3225">
        <v>0.88758871371193726</v>
      </c>
      <c r="G3225">
        <v>0.78692210933281814</v>
      </c>
      <c r="H3225">
        <v>11303</v>
      </c>
      <c r="I3225">
        <v>0.87353093147513328</v>
      </c>
      <c r="J3225">
        <v>0.75764411463438019</v>
      </c>
      <c r="K3225">
        <v>1238</v>
      </c>
      <c r="L3225">
        <v>1.4057782478630543E-2</v>
      </c>
      <c r="M3225">
        <v>1.5838171243667603</v>
      </c>
      <c r="N3225">
        <v>12541</v>
      </c>
      <c r="O3225">
        <v>2.276965044438839E-2</v>
      </c>
      <c r="P3225">
        <v>-1.5123801305890083E-2</v>
      </c>
      <c r="Q3225">
        <v>-1.3021683553233743E-3</v>
      </c>
      <c r="R3225">
        <v>1.4057782478630543E-2</v>
      </c>
      <c r="S3225">
        <v>2.9415911063551903E-2</v>
      </c>
      <c r="T3225">
        <v>4.3239366263151169E-2</v>
      </c>
      <c r="U3225" t="s">
        <v>102</v>
      </c>
      <c r="V3225" t="s">
        <v>84</v>
      </c>
      <c r="W3225">
        <v>81</v>
      </c>
    </row>
    <row r="3226" spans="1:23" x14ac:dyDescent="0.25">
      <c r="A3226" s="48" t="str">
        <f t="shared" si="50"/>
        <v>42258Greater Fresno AreaN/A_5AllSingle</v>
      </c>
      <c r="B3226" t="s">
        <v>37</v>
      </c>
      <c r="C3226" s="35">
        <v>42258</v>
      </c>
      <c r="D3226">
        <v>5</v>
      </c>
      <c r="E3226" t="s">
        <v>32</v>
      </c>
      <c r="F3226">
        <v>0.84808437919424717</v>
      </c>
      <c r="G3226">
        <v>0.74148086842622429</v>
      </c>
      <c r="H3226">
        <v>11303</v>
      </c>
      <c r="I3226">
        <v>0.82056048557092309</v>
      </c>
      <c r="J3226">
        <v>0.71737698021349317</v>
      </c>
      <c r="K3226">
        <v>1238</v>
      </c>
      <c r="L3226">
        <v>2.7523893862962723E-2</v>
      </c>
      <c r="M3226">
        <v>3.2454192638397217</v>
      </c>
      <c r="N3226">
        <v>12541</v>
      </c>
      <c r="O3226">
        <v>2.1548453718423843E-2</v>
      </c>
      <c r="P3226">
        <v>-9.2604423116426915E-5</v>
      </c>
      <c r="Q3226">
        <v>1.2987737543880939E-2</v>
      </c>
      <c r="R3226">
        <v>2.7523893862962723E-2</v>
      </c>
      <c r="S3226">
        <v>4.2058326303958893E-2</v>
      </c>
      <c r="T3226">
        <v>5.5140390992164612E-2</v>
      </c>
      <c r="U3226" t="s">
        <v>18</v>
      </c>
      <c r="V3226" t="s">
        <v>84</v>
      </c>
      <c r="W3226">
        <v>80</v>
      </c>
    </row>
    <row r="3227" spans="1:23" x14ac:dyDescent="0.25">
      <c r="A3227" s="48" t="str">
        <f t="shared" si="50"/>
        <v>42258Greater Fresno AreaN/A_5SmartAC-onlySingle</v>
      </c>
      <c r="B3227" t="s">
        <v>37</v>
      </c>
      <c r="C3227" s="35">
        <v>42258</v>
      </c>
      <c r="D3227">
        <v>5</v>
      </c>
      <c r="E3227" t="s">
        <v>32</v>
      </c>
      <c r="F3227">
        <v>0.84808437919424717</v>
      </c>
      <c r="G3227">
        <v>0.74148086842622429</v>
      </c>
      <c r="H3227">
        <v>11303</v>
      </c>
      <c r="I3227">
        <v>0.82056048557092309</v>
      </c>
      <c r="J3227">
        <v>0.71737698021349317</v>
      </c>
      <c r="K3227">
        <v>1238</v>
      </c>
      <c r="L3227">
        <v>2.7523893862962723E-2</v>
      </c>
      <c r="M3227">
        <v>3.2454192638397217</v>
      </c>
      <c r="N3227">
        <v>12541</v>
      </c>
      <c r="O3227">
        <v>2.1548453718423843E-2</v>
      </c>
      <c r="P3227">
        <v>-9.2604423116426915E-5</v>
      </c>
      <c r="Q3227">
        <v>1.2987737543880939E-2</v>
      </c>
      <c r="R3227">
        <v>2.7523893862962723E-2</v>
      </c>
      <c r="S3227">
        <v>4.2058326303958893E-2</v>
      </c>
      <c r="T3227">
        <v>5.5140390992164612E-2</v>
      </c>
      <c r="U3227" t="s">
        <v>102</v>
      </c>
      <c r="V3227" t="s">
        <v>84</v>
      </c>
      <c r="W3227">
        <v>80</v>
      </c>
    </row>
    <row r="3228" spans="1:23" x14ac:dyDescent="0.25">
      <c r="A3228" s="48" t="str">
        <f t="shared" si="50"/>
        <v>42258Greater Fresno AreaN/A_6AllSingle</v>
      </c>
      <c r="B3228" t="s">
        <v>37</v>
      </c>
      <c r="C3228" s="35">
        <v>42258</v>
      </c>
      <c r="D3228">
        <v>6</v>
      </c>
      <c r="E3228" t="s">
        <v>32</v>
      </c>
      <c r="F3228">
        <v>0.85997802399077894</v>
      </c>
      <c r="G3228">
        <v>0.75469045208192154</v>
      </c>
      <c r="H3228">
        <v>11303</v>
      </c>
      <c r="I3228">
        <v>0.82775271231365721</v>
      </c>
      <c r="J3228">
        <v>0.69477388287519393</v>
      </c>
      <c r="K3228">
        <v>1238</v>
      </c>
      <c r="L3228">
        <v>3.2225310802459717E-2</v>
      </c>
      <c r="M3228">
        <v>3.7472250461578369</v>
      </c>
      <c r="N3228">
        <v>12541</v>
      </c>
      <c r="O3228">
        <v>2.0983368158340454E-2</v>
      </c>
      <c r="P3228">
        <v>5.3330259397625923E-3</v>
      </c>
      <c r="Q3228">
        <v>1.8070349469780922E-2</v>
      </c>
      <c r="R3228">
        <v>3.2225310802459717E-2</v>
      </c>
      <c r="S3228">
        <v>4.6378593891859055E-2</v>
      </c>
      <c r="T3228">
        <v>5.9117596596479416E-2</v>
      </c>
      <c r="U3228" t="s">
        <v>18</v>
      </c>
      <c r="V3228" t="s">
        <v>84</v>
      </c>
      <c r="W3228">
        <v>79</v>
      </c>
    </row>
    <row r="3229" spans="1:23" x14ac:dyDescent="0.25">
      <c r="A3229" s="48" t="str">
        <f t="shared" si="50"/>
        <v>42258Greater Fresno AreaN/A_6SmartAC-onlySingle</v>
      </c>
      <c r="B3229" t="s">
        <v>37</v>
      </c>
      <c r="C3229" s="35">
        <v>42258</v>
      </c>
      <c r="D3229">
        <v>6</v>
      </c>
      <c r="E3229" t="s">
        <v>32</v>
      </c>
      <c r="F3229">
        <v>0.85997802399077894</v>
      </c>
      <c r="G3229">
        <v>0.75469045208192154</v>
      </c>
      <c r="H3229">
        <v>11303</v>
      </c>
      <c r="I3229">
        <v>0.82775271231365721</v>
      </c>
      <c r="J3229">
        <v>0.69477388287519393</v>
      </c>
      <c r="K3229">
        <v>1238</v>
      </c>
      <c r="L3229">
        <v>3.2225310802459717E-2</v>
      </c>
      <c r="M3229">
        <v>3.7472250461578369</v>
      </c>
      <c r="N3229">
        <v>12541</v>
      </c>
      <c r="O3229">
        <v>2.0983368158340454E-2</v>
      </c>
      <c r="P3229">
        <v>5.3330259397625923E-3</v>
      </c>
      <c r="Q3229">
        <v>1.8070349469780922E-2</v>
      </c>
      <c r="R3229">
        <v>3.2225310802459717E-2</v>
      </c>
      <c r="S3229">
        <v>4.6378593891859055E-2</v>
      </c>
      <c r="T3229">
        <v>5.9117596596479416E-2</v>
      </c>
      <c r="U3229" t="s">
        <v>102</v>
      </c>
      <c r="V3229" t="s">
        <v>84</v>
      </c>
      <c r="W3229">
        <v>79</v>
      </c>
    </row>
    <row r="3230" spans="1:23" x14ac:dyDescent="0.25">
      <c r="A3230" s="48" t="str">
        <f t="shared" si="50"/>
        <v>42258Greater Fresno AreaN/A_7AllSingle</v>
      </c>
      <c r="B3230" t="s">
        <v>37</v>
      </c>
      <c r="C3230" s="35">
        <v>42258</v>
      </c>
      <c r="D3230">
        <v>7</v>
      </c>
      <c r="E3230" t="s">
        <v>32</v>
      </c>
      <c r="F3230">
        <v>0.93579125065523217</v>
      </c>
      <c r="G3230">
        <v>0.86989976663338309</v>
      </c>
      <c r="H3230">
        <v>11303</v>
      </c>
      <c r="I3230">
        <v>0.90861651869200588</v>
      </c>
      <c r="J3230">
        <v>0.78401763501861188</v>
      </c>
      <c r="K3230">
        <v>1238</v>
      </c>
      <c r="L3230">
        <v>2.7174731716513634E-2</v>
      </c>
      <c r="M3230">
        <v>2.9039309024810791</v>
      </c>
      <c r="N3230">
        <v>12541</v>
      </c>
      <c r="O3230">
        <v>2.3737365379929543E-2</v>
      </c>
      <c r="P3230">
        <v>-3.2470757141709328E-3</v>
      </c>
      <c r="Q3230">
        <v>1.1161980219185352E-2</v>
      </c>
      <c r="R3230">
        <v>2.7174731716513634E-2</v>
      </c>
      <c r="S3230">
        <v>4.3185584247112274E-2</v>
      </c>
      <c r="T3230">
        <v>5.7596538215875626E-2</v>
      </c>
      <c r="U3230" t="s">
        <v>18</v>
      </c>
      <c r="V3230" t="s">
        <v>84</v>
      </c>
      <c r="W3230">
        <v>77</v>
      </c>
    </row>
    <row r="3231" spans="1:23" x14ac:dyDescent="0.25">
      <c r="A3231" s="48" t="str">
        <f t="shared" si="50"/>
        <v>42258Greater Fresno AreaN/A_7SmartAC-onlySingle</v>
      </c>
      <c r="B3231" t="s">
        <v>37</v>
      </c>
      <c r="C3231" s="35">
        <v>42258</v>
      </c>
      <c r="D3231">
        <v>7</v>
      </c>
      <c r="E3231" t="s">
        <v>32</v>
      </c>
      <c r="F3231">
        <v>0.93579125065523217</v>
      </c>
      <c r="G3231">
        <v>0.86989976663338309</v>
      </c>
      <c r="H3231">
        <v>11303</v>
      </c>
      <c r="I3231">
        <v>0.90861651869200588</v>
      </c>
      <c r="J3231">
        <v>0.78401763501861188</v>
      </c>
      <c r="K3231">
        <v>1238</v>
      </c>
      <c r="L3231">
        <v>2.7174731716513634E-2</v>
      </c>
      <c r="M3231">
        <v>2.9039309024810791</v>
      </c>
      <c r="N3231">
        <v>12541</v>
      </c>
      <c r="O3231">
        <v>2.3737365379929543E-2</v>
      </c>
      <c r="P3231">
        <v>-3.2470757141709328E-3</v>
      </c>
      <c r="Q3231">
        <v>1.1161980219185352E-2</v>
      </c>
      <c r="R3231">
        <v>2.7174731716513634E-2</v>
      </c>
      <c r="S3231">
        <v>4.3185584247112274E-2</v>
      </c>
      <c r="T3231">
        <v>5.7596538215875626E-2</v>
      </c>
      <c r="U3231" t="s">
        <v>102</v>
      </c>
      <c r="V3231" t="s">
        <v>84</v>
      </c>
      <c r="W3231">
        <v>77</v>
      </c>
    </row>
    <row r="3232" spans="1:23" x14ac:dyDescent="0.25">
      <c r="A3232" s="48" t="str">
        <f t="shared" si="50"/>
        <v>42258Greater Fresno AreaN/A_8AllSingle</v>
      </c>
      <c r="B3232" t="s">
        <v>37</v>
      </c>
      <c r="C3232" s="35">
        <v>42258</v>
      </c>
      <c r="D3232">
        <v>8</v>
      </c>
      <c r="E3232" t="s">
        <v>32</v>
      </c>
      <c r="F3232">
        <v>0.93812949759136555</v>
      </c>
      <c r="G3232">
        <v>0.96364703841617272</v>
      </c>
      <c r="H3232">
        <v>11303</v>
      </c>
      <c r="I3232">
        <v>0.90378242904698192</v>
      </c>
      <c r="J3232">
        <v>0.78050125388480429</v>
      </c>
      <c r="K3232">
        <v>1238</v>
      </c>
      <c r="L3232">
        <v>3.4347068518400192E-2</v>
      </c>
      <c r="M3232">
        <v>3.6612288951873779</v>
      </c>
      <c r="N3232">
        <v>12541</v>
      </c>
      <c r="O3232">
        <v>2.3963017389178276E-2</v>
      </c>
      <c r="P3232">
        <v>3.6360654048621655E-3</v>
      </c>
      <c r="Q3232">
        <v>1.8182097002863884E-2</v>
      </c>
      <c r="R3232">
        <v>3.4347068518400192E-2</v>
      </c>
      <c r="S3232">
        <v>5.0510123372077942E-2</v>
      </c>
      <c r="T3232">
        <v>6.505807489156723E-2</v>
      </c>
      <c r="U3232" t="s">
        <v>18</v>
      </c>
      <c r="V3232" t="s">
        <v>84</v>
      </c>
      <c r="W3232">
        <v>79</v>
      </c>
    </row>
    <row r="3233" spans="1:23" x14ac:dyDescent="0.25">
      <c r="A3233" s="48" t="str">
        <f t="shared" si="50"/>
        <v>42258Greater Fresno AreaN/A_8SmartAC-onlySingle</v>
      </c>
      <c r="B3233" t="s">
        <v>37</v>
      </c>
      <c r="C3233" s="35">
        <v>42258</v>
      </c>
      <c r="D3233">
        <v>8</v>
      </c>
      <c r="E3233" t="s">
        <v>32</v>
      </c>
      <c r="F3233">
        <v>0.93812949759136555</v>
      </c>
      <c r="G3233">
        <v>0.96364703841617272</v>
      </c>
      <c r="H3233">
        <v>11303</v>
      </c>
      <c r="I3233">
        <v>0.90378242904698192</v>
      </c>
      <c r="J3233">
        <v>0.78050125388480429</v>
      </c>
      <c r="K3233">
        <v>1238</v>
      </c>
      <c r="L3233">
        <v>3.4347068518400192E-2</v>
      </c>
      <c r="M3233">
        <v>3.6612288951873779</v>
      </c>
      <c r="N3233">
        <v>12541</v>
      </c>
      <c r="O3233">
        <v>2.3963017389178276E-2</v>
      </c>
      <c r="P3233">
        <v>3.6360654048621655E-3</v>
      </c>
      <c r="Q3233">
        <v>1.8182097002863884E-2</v>
      </c>
      <c r="R3233">
        <v>3.4347068518400192E-2</v>
      </c>
      <c r="S3233">
        <v>5.0510123372077942E-2</v>
      </c>
      <c r="T3233">
        <v>6.505807489156723E-2</v>
      </c>
      <c r="U3233" t="s">
        <v>102</v>
      </c>
      <c r="V3233" t="s">
        <v>84</v>
      </c>
      <c r="W3233">
        <v>79</v>
      </c>
    </row>
    <row r="3234" spans="1:23" x14ac:dyDescent="0.25">
      <c r="A3234" s="48" t="str">
        <f t="shared" si="50"/>
        <v>42258Greater Fresno AreaN/A_9AllSingle</v>
      </c>
      <c r="B3234" t="s">
        <v>37</v>
      </c>
      <c r="C3234" s="35">
        <v>42258</v>
      </c>
      <c r="D3234">
        <v>9</v>
      </c>
      <c r="E3234" t="s">
        <v>32</v>
      </c>
      <c r="F3234">
        <v>0.8556655364076895</v>
      </c>
      <c r="G3234">
        <v>0.90768009333284005</v>
      </c>
      <c r="H3234">
        <v>11303</v>
      </c>
      <c r="I3234">
        <v>0.83240396743661416</v>
      </c>
      <c r="J3234">
        <v>0.8477970807023546</v>
      </c>
      <c r="K3234">
        <v>1238</v>
      </c>
      <c r="L3234">
        <v>2.3261569440364838E-2</v>
      </c>
      <c r="M3234">
        <v>2.7185351848602295</v>
      </c>
      <c r="N3234">
        <v>12541</v>
      </c>
      <c r="O3234">
        <v>2.5563102215528488E-2</v>
      </c>
      <c r="P3234">
        <v>-9.5001021400094032E-3</v>
      </c>
      <c r="Q3234">
        <v>6.0172118246555328E-3</v>
      </c>
      <c r="R3234">
        <v>2.3261569440364838E-2</v>
      </c>
      <c r="S3234">
        <v>4.0503881871700287E-2</v>
      </c>
      <c r="T3234">
        <v>5.6023240089416504E-2</v>
      </c>
      <c r="U3234" t="s">
        <v>18</v>
      </c>
      <c r="V3234" t="s">
        <v>84</v>
      </c>
      <c r="W3234">
        <v>81</v>
      </c>
    </row>
    <row r="3235" spans="1:23" x14ac:dyDescent="0.25">
      <c r="A3235" s="48" t="str">
        <f t="shared" si="50"/>
        <v>42258Greater Fresno AreaN/A_9SmartAC-onlySingle</v>
      </c>
      <c r="B3235" t="s">
        <v>37</v>
      </c>
      <c r="C3235" s="35">
        <v>42258</v>
      </c>
      <c r="D3235">
        <v>9</v>
      </c>
      <c r="E3235" t="s">
        <v>32</v>
      </c>
      <c r="F3235">
        <v>0.8556655364076895</v>
      </c>
      <c r="G3235">
        <v>0.90768009333284005</v>
      </c>
      <c r="H3235">
        <v>11303</v>
      </c>
      <c r="I3235">
        <v>0.83240396743661416</v>
      </c>
      <c r="J3235">
        <v>0.8477970807023546</v>
      </c>
      <c r="K3235">
        <v>1238</v>
      </c>
      <c r="L3235">
        <v>2.3261569440364838E-2</v>
      </c>
      <c r="M3235">
        <v>2.7185351848602295</v>
      </c>
      <c r="N3235">
        <v>12541</v>
      </c>
      <c r="O3235">
        <v>2.5563102215528488E-2</v>
      </c>
      <c r="P3235">
        <v>-9.5001021400094032E-3</v>
      </c>
      <c r="Q3235">
        <v>6.0172118246555328E-3</v>
      </c>
      <c r="R3235">
        <v>2.3261569440364838E-2</v>
      </c>
      <c r="S3235">
        <v>4.0503881871700287E-2</v>
      </c>
      <c r="T3235">
        <v>5.6023240089416504E-2</v>
      </c>
      <c r="U3235" t="s">
        <v>102</v>
      </c>
      <c r="V3235" t="s">
        <v>84</v>
      </c>
      <c r="W3235">
        <v>81</v>
      </c>
    </row>
    <row r="3236" spans="1:23" x14ac:dyDescent="0.25">
      <c r="A3236" s="48" t="str">
        <f t="shared" si="50"/>
        <v>42258Greater Fresno AreaN/A_10AllSingle</v>
      </c>
      <c r="B3236" t="s">
        <v>37</v>
      </c>
      <c r="C3236" s="35">
        <v>42258</v>
      </c>
      <c r="D3236">
        <v>10</v>
      </c>
      <c r="E3236" t="s">
        <v>32</v>
      </c>
      <c r="F3236">
        <v>0.86272588340010004</v>
      </c>
      <c r="G3236">
        <v>0.94112902791352127</v>
      </c>
      <c r="H3236">
        <v>11303</v>
      </c>
      <c r="I3236">
        <v>0.82804153799965252</v>
      </c>
      <c r="J3236">
        <v>0.9129492158567406</v>
      </c>
      <c r="K3236">
        <v>1238</v>
      </c>
      <c r="L3236">
        <v>3.4684345126152039E-2</v>
      </c>
      <c r="M3236">
        <v>4.0203204154968262</v>
      </c>
      <c r="N3236">
        <v>12541</v>
      </c>
      <c r="O3236">
        <v>2.7415433898568153E-2</v>
      </c>
      <c r="P3236">
        <v>-4.5127494377084076E-4</v>
      </c>
      <c r="Q3236">
        <v>1.6190441325306892E-2</v>
      </c>
      <c r="R3236">
        <v>3.4684345126152039E-2</v>
      </c>
      <c r="S3236">
        <v>5.317605659365654E-2</v>
      </c>
      <c r="T3236">
        <v>6.9819964468479156E-2</v>
      </c>
      <c r="U3236" t="s">
        <v>18</v>
      </c>
      <c r="V3236" t="s">
        <v>84</v>
      </c>
      <c r="W3236">
        <v>85</v>
      </c>
    </row>
    <row r="3237" spans="1:23" x14ac:dyDescent="0.25">
      <c r="A3237" s="48" t="str">
        <f t="shared" si="50"/>
        <v>42258Greater Fresno AreaN/A_10SmartAC-onlySingle</v>
      </c>
      <c r="B3237" t="s">
        <v>37</v>
      </c>
      <c r="C3237" s="35">
        <v>42258</v>
      </c>
      <c r="D3237">
        <v>10</v>
      </c>
      <c r="E3237" t="s">
        <v>32</v>
      </c>
      <c r="F3237">
        <v>0.86272588340010004</v>
      </c>
      <c r="G3237">
        <v>0.94112902791352127</v>
      </c>
      <c r="H3237">
        <v>11303</v>
      </c>
      <c r="I3237">
        <v>0.82804153799965252</v>
      </c>
      <c r="J3237">
        <v>0.9129492158567406</v>
      </c>
      <c r="K3237">
        <v>1238</v>
      </c>
      <c r="L3237">
        <v>3.4684345126152039E-2</v>
      </c>
      <c r="M3237">
        <v>4.0203204154968262</v>
      </c>
      <c r="N3237">
        <v>12541</v>
      </c>
      <c r="O3237">
        <v>2.7415433898568153E-2</v>
      </c>
      <c r="P3237">
        <v>-4.5127494377084076E-4</v>
      </c>
      <c r="Q3237">
        <v>1.6190441325306892E-2</v>
      </c>
      <c r="R3237">
        <v>3.4684345126152039E-2</v>
      </c>
      <c r="S3237">
        <v>5.317605659365654E-2</v>
      </c>
      <c r="T3237">
        <v>6.9819964468479156E-2</v>
      </c>
      <c r="U3237" t="s">
        <v>102</v>
      </c>
      <c r="V3237" t="s">
        <v>84</v>
      </c>
      <c r="W3237">
        <v>85</v>
      </c>
    </row>
    <row r="3238" spans="1:23" x14ac:dyDescent="0.25">
      <c r="A3238" s="48" t="str">
        <f t="shared" si="50"/>
        <v>42258Greater Fresno AreaN/A_11AllSingle</v>
      </c>
      <c r="B3238" t="s">
        <v>37</v>
      </c>
      <c r="C3238" s="35">
        <v>42258</v>
      </c>
      <c r="D3238">
        <v>11</v>
      </c>
      <c r="E3238" t="s">
        <v>32</v>
      </c>
      <c r="F3238">
        <v>0.89437768582380883</v>
      </c>
      <c r="G3238">
        <v>1.0570073053191384</v>
      </c>
      <c r="H3238">
        <v>11303</v>
      </c>
      <c r="I3238">
        <v>0.82406890635342089</v>
      </c>
      <c r="J3238">
        <v>1.0256752978149488</v>
      </c>
      <c r="K3238">
        <v>1238</v>
      </c>
      <c r="L3238">
        <v>7.0308782160282135E-2</v>
      </c>
      <c r="M3238">
        <v>7.8611955642700195</v>
      </c>
      <c r="N3238">
        <v>12541</v>
      </c>
      <c r="O3238">
        <v>3.079955093562603E-2</v>
      </c>
      <c r="P3238">
        <v>3.0836077407002449E-2</v>
      </c>
      <c r="Q3238">
        <v>4.9532022327184677E-2</v>
      </c>
      <c r="R3238">
        <v>7.0308782160282135E-2</v>
      </c>
      <c r="S3238">
        <v>9.108307957649231E-2</v>
      </c>
      <c r="T3238">
        <v>0.10978148877620697</v>
      </c>
      <c r="U3238" t="s">
        <v>18</v>
      </c>
      <c r="V3238" t="s">
        <v>84</v>
      </c>
      <c r="W3238">
        <v>89</v>
      </c>
    </row>
    <row r="3239" spans="1:23" x14ac:dyDescent="0.25">
      <c r="A3239" s="48" t="str">
        <f t="shared" si="50"/>
        <v>42258Greater Fresno AreaN/A_11SmartAC-onlySingle</v>
      </c>
      <c r="B3239" t="s">
        <v>37</v>
      </c>
      <c r="C3239" s="35">
        <v>42258</v>
      </c>
      <c r="D3239">
        <v>11</v>
      </c>
      <c r="E3239" t="s">
        <v>32</v>
      </c>
      <c r="F3239">
        <v>0.89437768582380883</v>
      </c>
      <c r="G3239">
        <v>1.0570073053191384</v>
      </c>
      <c r="H3239">
        <v>11303</v>
      </c>
      <c r="I3239">
        <v>0.82406890635342089</v>
      </c>
      <c r="J3239">
        <v>1.0256752978149488</v>
      </c>
      <c r="K3239">
        <v>1238</v>
      </c>
      <c r="L3239">
        <v>7.0308782160282135E-2</v>
      </c>
      <c r="M3239">
        <v>7.8611955642700195</v>
      </c>
      <c r="N3239">
        <v>12541</v>
      </c>
      <c r="O3239">
        <v>3.079955093562603E-2</v>
      </c>
      <c r="P3239">
        <v>3.0836077407002449E-2</v>
      </c>
      <c r="Q3239">
        <v>4.9532022327184677E-2</v>
      </c>
      <c r="R3239">
        <v>7.0308782160282135E-2</v>
      </c>
      <c r="S3239">
        <v>9.108307957649231E-2</v>
      </c>
      <c r="T3239">
        <v>0.10978148877620697</v>
      </c>
      <c r="U3239" t="s">
        <v>102</v>
      </c>
      <c r="V3239" t="s">
        <v>84</v>
      </c>
      <c r="W3239">
        <v>89</v>
      </c>
    </row>
    <row r="3240" spans="1:23" x14ac:dyDescent="0.25">
      <c r="A3240" s="48" t="str">
        <f t="shared" si="50"/>
        <v>42258Greater Fresno AreaN/A_12AllSingle</v>
      </c>
      <c r="B3240" t="s">
        <v>37</v>
      </c>
      <c r="C3240" s="35">
        <v>42258</v>
      </c>
      <c r="D3240">
        <v>12</v>
      </c>
      <c r="E3240" t="s">
        <v>32</v>
      </c>
      <c r="F3240">
        <v>1.003886800068293</v>
      </c>
      <c r="G3240">
        <v>1.2729710293367658</v>
      </c>
      <c r="H3240">
        <v>11303</v>
      </c>
      <c r="I3240">
        <v>0.92672064765442952</v>
      </c>
      <c r="J3240">
        <v>1.2346447648805043</v>
      </c>
      <c r="K3240">
        <v>1238</v>
      </c>
      <c r="L3240">
        <v>7.7166154980659485E-2</v>
      </c>
      <c r="M3240">
        <v>7.6867384910583496</v>
      </c>
      <c r="N3240">
        <v>12541</v>
      </c>
      <c r="O3240">
        <v>3.7076458334922791E-2</v>
      </c>
      <c r="P3240">
        <v>2.964896522462368E-2</v>
      </c>
      <c r="Q3240">
        <v>5.2155118435621262E-2</v>
      </c>
      <c r="R3240">
        <v>7.7166154980659485E-2</v>
      </c>
      <c r="S3240">
        <v>0.10217422246932983</v>
      </c>
      <c r="T3240">
        <v>0.12468334287405014</v>
      </c>
      <c r="U3240" t="s">
        <v>18</v>
      </c>
      <c r="V3240" t="s">
        <v>84</v>
      </c>
      <c r="W3240">
        <v>94</v>
      </c>
    </row>
    <row r="3241" spans="1:23" x14ac:dyDescent="0.25">
      <c r="A3241" s="48" t="str">
        <f t="shared" si="50"/>
        <v>42258Greater Fresno AreaN/A_12SmartAC-onlySingle</v>
      </c>
      <c r="B3241" t="s">
        <v>37</v>
      </c>
      <c r="C3241" s="35">
        <v>42258</v>
      </c>
      <c r="D3241">
        <v>12</v>
      </c>
      <c r="E3241" t="s">
        <v>32</v>
      </c>
      <c r="F3241">
        <v>1.003886800068293</v>
      </c>
      <c r="G3241">
        <v>1.2729710293367658</v>
      </c>
      <c r="H3241">
        <v>11303</v>
      </c>
      <c r="I3241">
        <v>0.92672064765442952</v>
      </c>
      <c r="J3241">
        <v>1.2346447648805043</v>
      </c>
      <c r="K3241">
        <v>1238</v>
      </c>
      <c r="L3241">
        <v>7.7166154980659485E-2</v>
      </c>
      <c r="M3241">
        <v>7.6867384910583496</v>
      </c>
      <c r="N3241">
        <v>12541</v>
      </c>
      <c r="O3241">
        <v>3.7076458334922791E-2</v>
      </c>
      <c r="P3241">
        <v>2.964896522462368E-2</v>
      </c>
      <c r="Q3241">
        <v>5.2155118435621262E-2</v>
      </c>
      <c r="R3241">
        <v>7.7166154980659485E-2</v>
      </c>
      <c r="S3241">
        <v>0.10217422246932983</v>
      </c>
      <c r="T3241">
        <v>0.12468334287405014</v>
      </c>
      <c r="U3241" t="s">
        <v>102</v>
      </c>
      <c r="V3241" t="s">
        <v>84</v>
      </c>
      <c r="W3241">
        <v>94</v>
      </c>
    </row>
    <row r="3242" spans="1:23" x14ac:dyDescent="0.25">
      <c r="A3242" s="48" t="str">
        <f t="shared" si="50"/>
        <v>42258Greater Fresno AreaN/A_13AllSingle</v>
      </c>
      <c r="B3242" t="s">
        <v>37</v>
      </c>
      <c r="C3242" s="35">
        <v>42258</v>
      </c>
      <c r="D3242">
        <v>13</v>
      </c>
      <c r="E3242" t="s">
        <v>32</v>
      </c>
      <c r="F3242">
        <v>1.2067935203669011</v>
      </c>
      <c r="G3242">
        <v>1.5383110737606718</v>
      </c>
      <c r="H3242">
        <v>11303</v>
      </c>
      <c r="I3242">
        <v>1.1375756276432154</v>
      </c>
      <c r="J3242">
        <v>1.5272957405841552</v>
      </c>
      <c r="K3242">
        <v>1238</v>
      </c>
      <c r="L3242">
        <v>6.9217890501022339E-2</v>
      </c>
      <c r="M3242">
        <v>5.7356863021850586</v>
      </c>
      <c r="N3242">
        <v>12541</v>
      </c>
      <c r="O3242">
        <v>4.5755375176668167E-2</v>
      </c>
      <c r="P3242">
        <v>1.0577801614999771E-2</v>
      </c>
      <c r="Q3242">
        <v>3.8352228701114655E-2</v>
      </c>
      <c r="R3242">
        <v>6.9217890501022339E-2</v>
      </c>
      <c r="S3242">
        <v>0.10007989406585693</v>
      </c>
      <c r="T3242">
        <v>0.12785798311233521</v>
      </c>
      <c r="U3242" t="s">
        <v>18</v>
      </c>
      <c r="V3242" t="s">
        <v>84</v>
      </c>
      <c r="W3242">
        <v>97</v>
      </c>
    </row>
    <row r="3243" spans="1:23" x14ac:dyDescent="0.25">
      <c r="A3243" s="48" t="str">
        <f t="shared" si="50"/>
        <v>42258Greater Fresno AreaN/A_13SmartAC-onlySingle</v>
      </c>
      <c r="B3243" t="s">
        <v>37</v>
      </c>
      <c r="C3243" s="35">
        <v>42258</v>
      </c>
      <c r="D3243">
        <v>13</v>
      </c>
      <c r="E3243" t="s">
        <v>32</v>
      </c>
      <c r="F3243">
        <v>1.2067935203669011</v>
      </c>
      <c r="G3243">
        <v>1.5383110737606718</v>
      </c>
      <c r="H3243">
        <v>11303</v>
      </c>
      <c r="I3243">
        <v>1.1375756276432154</v>
      </c>
      <c r="J3243">
        <v>1.5272957405841552</v>
      </c>
      <c r="K3243">
        <v>1238</v>
      </c>
      <c r="L3243">
        <v>6.9217890501022339E-2</v>
      </c>
      <c r="M3243">
        <v>5.7356863021850586</v>
      </c>
      <c r="N3243">
        <v>12541</v>
      </c>
      <c r="O3243">
        <v>4.5755375176668167E-2</v>
      </c>
      <c r="P3243">
        <v>1.0577801614999771E-2</v>
      </c>
      <c r="Q3243">
        <v>3.8352228701114655E-2</v>
      </c>
      <c r="R3243">
        <v>6.9217890501022339E-2</v>
      </c>
      <c r="S3243">
        <v>0.10007989406585693</v>
      </c>
      <c r="T3243">
        <v>0.12785798311233521</v>
      </c>
      <c r="U3243" t="s">
        <v>102</v>
      </c>
      <c r="V3243" t="s">
        <v>84</v>
      </c>
      <c r="W3243">
        <v>97</v>
      </c>
    </row>
    <row r="3244" spans="1:23" x14ac:dyDescent="0.25">
      <c r="A3244" s="48" t="str">
        <f t="shared" si="50"/>
        <v>42258Greater Fresno AreaN/A_14AllSingle</v>
      </c>
      <c r="B3244" t="s">
        <v>37</v>
      </c>
      <c r="C3244" s="35">
        <v>42258</v>
      </c>
      <c r="D3244">
        <v>14</v>
      </c>
      <c r="E3244" t="s">
        <v>32</v>
      </c>
      <c r="F3244">
        <v>1.5371464264401171</v>
      </c>
      <c r="G3244">
        <v>1.7113439844446618</v>
      </c>
      <c r="H3244">
        <v>11303</v>
      </c>
      <c r="I3244">
        <v>1.4607136840466757</v>
      </c>
      <c r="J3244">
        <v>1.6916733920734677</v>
      </c>
      <c r="K3244">
        <v>1238</v>
      </c>
      <c r="L3244">
        <v>7.6432742178440094E-2</v>
      </c>
      <c r="M3244">
        <v>4.9723787307739258</v>
      </c>
      <c r="N3244">
        <v>12541</v>
      </c>
      <c r="O3244">
        <v>5.0702136009931564E-2</v>
      </c>
      <c r="P3244">
        <v>1.1452884413301945E-2</v>
      </c>
      <c r="Q3244">
        <v>4.2230095714330673E-2</v>
      </c>
      <c r="R3244">
        <v>7.6432742178440094E-2</v>
      </c>
      <c r="S3244">
        <v>0.11063133180141449</v>
      </c>
      <c r="T3244">
        <v>0.14141260087490082</v>
      </c>
      <c r="U3244" t="s">
        <v>18</v>
      </c>
      <c r="V3244" t="s">
        <v>84</v>
      </c>
      <c r="W3244">
        <v>100</v>
      </c>
    </row>
    <row r="3245" spans="1:23" x14ac:dyDescent="0.25">
      <c r="A3245" s="48" t="str">
        <f t="shared" si="50"/>
        <v>42258Greater Fresno AreaN/A_14SmartAC-onlySingle</v>
      </c>
      <c r="B3245" t="s">
        <v>37</v>
      </c>
      <c r="C3245" s="35">
        <v>42258</v>
      </c>
      <c r="D3245">
        <v>14</v>
      </c>
      <c r="E3245" t="s">
        <v>32</v>
      </c>
      <c r="F3245">
        <v>1.5371464264401171</v>
      </c>
      <c r="G3245">
        <v>1.7113439844446618</v>
      </c>
      <c r="H3245">
        <v>11303</v>
      </c>
      <c r="I3245">
        <v>1.4607136840466757</v>
      </c>
      <c r="J3245">
        <v>1.6916733920734677</v>
      </c>
      <c r="K3245">
        <v>1238</v>
      </c>
      <c r="L3245">
        <v>7.6432742178440094E-2</v>
      </c>
      <c r="M3245">
        <v>4.9723787307739258</v>
      </c>
      <c r="N3245">
        <v>12541</v>
      </c>
      <c r="O3245">
        <v>5.0702136009931564E-2</v>
      </c>
      <c r="P3245">
        <v>1.1452884413301945E-2</v>
      </c>
      <c r="Q3245">
        <v>4.2230095714330673E-2</v>
      </c>
      <c r="R3245">
        <v>7.6432742178440094E-2</v>
      </c>
      <c r="S3245">
        <v>0.11063133180141449</v>
      </c>
      <c r="T3245">
        <v>0.14141260087490082</v>
      </c>
      <c r="U3245" t="s">
        <v>102</v>
      </c>
      <c r="V3245" t="s">
        <v>84</v>
      </c>
      <c r="W3245">
        <v>100</v>
      </c>
    </row>
    <row r="3246" spans="1:23" x14ac:dyDescent="0.25">
      <c r="A3246" s="48" t="str">
        <f t="shared" si="50"/>
        <v>42258Greater Fresno AreaN/A_15AllSingle</v>
      </c>
      <c r="B3246" t="s">
        <v>37</v>
      </c>
      <c r="C3246" s="35">
        <v>42258</v>
      </c>
      <c r="D3246">
        <v>15</v>
      </c>
      <c r="E3246" t="s">
        <v>32</v>
      </c>
      <c r="F3246">
        <v>1.9265234804857518</v>
      </c>
      <c r="G3246">
        <v>1.8028081115844969</v>
      </c>
      <c r="H3246">
        <v>11303</v>
      </c>
      <c r="I3246">
        <v>1.7149695541256715</v>
      </c>
      <c r="J3246">
        <v>1.7020252518996082</v>
      </c>
      <c r="K3246">
        <v>1238</v>
      </c>
      <c r="L3246">
        <v>0.21155393123626709</v>
      </c>
      <c r="M3246">
        <v>10.981123924255371</v>
      </c>
      <c r="N3246">
        <v>12541</v>
      </c>
      <c r="O3246">
        <v>5.1259342581033707E-2</v>
      </c>
      <c r="P3246">
        <v>0.14585995674133301</v>
      </c>
      <c r="Q3246">
        <v>0.17697539925575256</v>
      </c>
      <c r="R3246">
        <v>0.21155393123626709</v>
      </c>
      <c r="S3246">
        <v>0.24612835049629211</v>
      </c>
      <c r="T3246">
        <v>0.27724790573120117</v>
      </c>
      <c r="U3246" t="s">
        <v>18</v>
      </c>
      <c r="V3246" t="s">
        <v>84</v>
      </c>
      <c r="W3246">
        <v>101</v>
      </c>
    </row>
    <row r="3247" spans="1:23" x14ac:dyDescent="0.25">
      <c r="A3247" s="48" t="str">
        <f t="shared" si="50"/>
        <v>42258Greater Fresno AreaN/A_15SmartAC-onlySingle</v>
      </c>
      <c r="B3247" t="s">
        <v>37</v>
      </c>
      <c r="C3247" s="35">
        <v>42258</v>
      </c>
      <c r="D3247">
        <v>15</v>
      </c>
      <c r="E3247" t="s">
        <v>32</v>
      </c>
      <c r="F3247">
        <v>1.9265234804857518</v>
      </c>
      <c r="G3247">
        <v>1.8028081115844969</v>
      </c>
      <c r="H3247">
        <v>11303</v>
      </c>
      <c r="I3247">
        <v>1.7149695541256715</v>
      </c>
      <c r="J3247">
        <v>1.7020252518996082</v>
      </c>
      <c r="K3247">
        <v>1238</v>
      </c>
      <c r="L3247">
        <v>0.21155393123626709</v>
      </c>
      <c r="M3247">
        <v>10.981123924255371</v>
      </c>
      <c r="N3247">
        <v>12541</v>
      </c>
      <c r="O3247">
        <v>5.1259342581033707E-2</v>
      </c>
      <c r="P3247">
        <v>0.14585995674133301</v>
      </c>
      <c r="Q3247">
        <v>0.17697539925575256</v>
      </c>
      <c r="R3247">
        <v>0.21155393123626709</v>
      </c>
      <c r="S3247">
        <v>0.24612835049629211</v>
      </c>
      <c r="T3247">
        <v>0.27724790573120117</v>
      </c>
      <c r="U3247" t="s">
        <v>102</v>
      </c>
      <c r="V3247" t="s">
        <v>84</v>
      </c>
      <c r="W3247">
        <v>101</v>
      </c>
    </row>
    <row r="3248" spans="1:23" x14ac:dyDescent="0.25">
      <c r="A3248" s="48" t="str">
        <f t="shared" si="50"/>
        <v>42258Greater Fresno AreaN/A_16AllSingle</v>
      </c>
      <c r="B3248" t="s">
        <v>37</v>
      </c>
      <c r="C3248" s="35">
        <v>42258</v>
      </c>
      <c r="D3248">
        <v>16</v>
      </c>
      <c r="E3248" t="s">
        <v>32</v>
      </c>
      <c r="F3248">
        <v>2.3600667022472051</v>
      </c>
      <c r="G3248">
        <v>1.8227803731688863</v>
      </c>
      <c r="H3248">
        <v>11303</v>
      </c>
      <c r="I3248">
        <v>1.8413922262593083</v>
      </c>
      <c r="J3248">
        <v>1.4785326477588268</v>
      </c>
      <c r="K3248">
        <v>1238</v>
      </c>
      <c r="L3248">
        <v>0.51867449283599854</v>
      </c>
      <c r="M3248">
        <v>21.97711181640625</v>
      </c>
      <c r="N3248">
        <v>12541</v>
      </c>
      <c r="O3248">
        <v>4.5384466648101807E-2</v>
      </c>
      <c r="P3248">
        <v>0.46050974726676941</v>
      </c>
      <c r="Q3248">
        <v>0.48805904388427734</v>
      </c>
      <c r="R3248">
        <v>0.51867449283599854</v>
      </c>
      <c r="S3248">
        <v>0.54928630590438843</v>
      </c>
      <c r="T3248">
        <v>0.57683920860290527</v>
      </c>
      <c r="U3248" t="s">
        <v>18</v>
      </c>
      <c r="V3248" t="s">
        <v>84</v>
      </c>
      <c r="W3248">
        <v>100</v>
      </c>
    </row>
    <row r="3249" spans="1:23" x14ac:dyDescent="0.25">
      <c r="A3249" s="48" t="str">
        <f t="shared" si="50"/>
        <v>42258Greater Fresno AreaN/A_16SmartAC-onlySingle</v>
      </c>
      <c r="B3249" t="s">
        <v>37</v>
      </c>
      <c r="C3249" s="35">
        <v>42258</v>
      </c>
      <c r="D3249">
        <v>16</v>
      </c>
      <c r="E3249" t="s">
        <v>32</v>
      </c>
      <c r="F3249">
        <v>2.3600667022472051</v>
      </c>
      <c r="G3249">
        <v>1.8227803731688863</v>
      </c>
      <c r="H3249">
        <v>11303</v>
      </c>
      <c r="I3249">
        <v>1.8413922262593083</v>
      </c>
      <c r="J3249">
        <v>1.4785326477588268</v>
      </c>
      <c r="K3249">
        <v>1238</v>
      </c>
      <c r="L3249">
        <v>0.51867449283599854</v>
      </c>
      <c r="M3249">
        <v>21.97711181640625</v>
      </c>
      <c r="N3249">
        <v>12541</v>
      </c>
      <c r="O3249">
        <v>4.5384466648101807E-2</v>
      </c>
      <c r="P3249">
        <v>0.46050974726676941</v>
      </c>
      <c r="Q3249">
        <v>0.48805904388427734</v>
      </c>
      <c r="R3249">
        <v>0.51867449283599854</v>
      </c>
      <c r="S3249">
        <v>0.54928630590438843</v>
      </c>
      <c r="T3249">
        <v>0.57683920860290527</v>
      </c>
      <c r="U3249" t="s">
        <v>102</v>
      </c>
      <c r="V3249" t="s">
        <v>84</v>
      </c>
      <c r="W3249">
        <v>100</v>
      </c>
    </row>
    <row r="3250" spans="1:23" x14ac:dyDescent="0.25">
      <c r="A3250" s="48" t="str">
        <f t="shared" si="50"/>
        <v>42258Greater Fresno AreaN/A_17AllSingle</v>
      </c>
      <c r="B3250" t="s">
        <v>37</v>
      </c>
      <c r="C3250" s="35">
        <v>42258</v>
      </c>
      <c r="D3250">
        <v>17</v>
      </c>
      <c r="E3250" t="s">
        <v>32</v>
      </c>
      <c r="F3250">
        <v>2.6877775524740906</v>
      </c>
      <c r="G3250">
        <v>1.7703784483233254</v>
      </c>
      <c r="H3250">
        <v>11303</v>
      </c>
      <c r="I3250">
        <v>2.1902594335728276</v>
      </c>
      <c r="J3250">
        <v>1.468383069755947</v>
      </c>
      <c r="K3250">
        <v>1238</v>
      </c>
      <c r="L3250">
        <v>0.49751812219619751</v>
      </c>
      <c r="M3250">
        <v>18.510391235351562</v>
      </c>
      <c r="N3250">
        <v>12541</v>
      </c>
      <c r="O3250">
        <v>4.4932521879673004E-2</v>
      </c>
      <c r="P3250">
        <v>0.43993261456489563</v>
      </c>
      <c r="Q3250">
        <v>0.46720755100250244</v>
      </c>
      <c r="R3250">
        <v>0.49751812219619751</v>
      </c>
      <c r="S3250">
        <v>0.52782511711120605</v>
      </c>
      <c r="T3250">
        <v>0.55510365962982178</v>
      </c>
      <c r="U3250" t="s">
        <v>18</v>
      </c>
      <c r="V3250" t="s">
        <v>84</v>
      </c>
      <c r="W3250">
        <v>99</v>
      </c>
    </row>
    <row r="3251" spans="1:23" x14ac:dyDescent="0.25">
      <c r="A3251" s="48" t="str">
        <f t="shared" si="50"/>
        <v>42258Greater Fresno AreaN/A_17SmartAC-onlySingle</v>
      </c>
      <c r="B3251" t="s">
        <v>37</v>
      </c>
      <c r="C3251" s="35">
        <v>42258</v>
      </c>
      <c r="D3251">
        <v>17</v>
      </c>
      <c r="E3251" t="s">
        <v>32</v>
      </c>
      <c r="F3251">
        <v>2.6877775524740906</v>
      </c>
      <c r="G3251">
        <v>1.7703784483233254</v>
      </c>
      <c r="H3251">
        <v>11303</v>
      </c>
      <c r="I3251">
        <v>2.1902594335728276</v>
      </c>
      <c r="J3251">
        <v>1.468383069755947</v>
      </c>
      <c r="K3251">
        <v>1238</v>
      </c>
      <c r="L3251">
        <v>0.49751812219619751</v>
      </c>
      <c r="M3251">
        <v>18.510391235351562</v>
      </c>
      <c r="N3251">
        <v>12541</v>
      </c>
      <c r="O3251">
        <v>4.4932521879673004E-2</v>
      </c>
      <c r="P3251">
        <v>0.43993261456489563</v>
      </c>
      <c r="Q3251">
        <v>0.46720755100250244</v>
      </c>
      <c r="R3251">
        <v>0.49751812219619751</v>
      </c>
      <c r="S3251">
        <v>0.52782511711120605</v>
      </c>
      <c r="T3251">
        <v>0.55510365962982178</v>
      </c>
      <c r="U3251" t="s">
        <v>102</v>
      </c>
      <c r="V3251" t="s">
        <v>84</v>
      </c>
      <c r="W3251">
        <v>99</v>
      </c>
    </row>
    <row r="3252" spans="1:23" x14ac:dyDescent="0.25">
      <c r="A3252" s="48" t="str">
        <f t="shared" si="50"/>
        <v>42258Greater Fresno AreaN/A_18AllSingle</v>
      </c>
      <c r="B3252" t="s">
        <v>37</v>
      </c>
      <c r="C3252" s="35">
        <v>42258</v>
      </c>
      <c r="D3252">
        <v>18</v>
      </c>
      <c r="E3252" t="s">
        <v>32</v>
      </c>
      <c r="F3252">
        <v>2.821306150342854</v>
      </c>
      <c r="G3252">
        <v>1.696875834686016</v>
      </c>
      <c r="H3252">
        <v>11303</v>
      </c>
      <c r="I3252">
        <v>2.3257189471466972</v>
      </c>
      <c r="J3252">
        <v>1.3628299324812387</v>
      </c>
      <c r="K3252">
        <v>1238</v>
      </c>
      <c r="L3252">
        <v>0.49558719992637634</v>
      </c>
      <c r="M3252">
        <v>17.565877914428711</v>
      </c>
      <c r="N3252">
        <v>12541</v>
      </c>
      <c r="O3252">
        <v>4.1892625391483307E-2</v>
      </c>
      <c r="P3252">
        <v>0.44189760088920593</v>
      </c>
      <c r="Q3252">
        <v>0.46732726693153381</v>
      </c>
      <c r="R3252">
        <v>0.49558719992637634</v>
      </c>
      <c r="S3252">
        <v>0.52384376525878906</v>
      </c>
      <c r="T3252">
        <v>0.54927676916122437</v>
      </c>
      <c r="U3252" t="s">
        <v>18</v>
      </c>
      <c r="V3252" t="s">
        <v>84</v>
      </c>
      <c r="W3252">
        <v>98</v>
      </c>
    </row>
    <row r="3253" spans="1:23" x14ac:dyDescent="0.25">
      <c r="A3253" s="48" t="str">
        <f t="shared" si="50"/>
        <v>42258Greater Fresno AreaN/A_18SmartAC-onlySingle</v>
      </c>
      <c r="B3253" t="s">
        <v>37</v>
      </c>
      <c r="C3253" s="35">
        <v>42258</v>
      </c>
      <c r="D3253">
        <v>18</v>
      </c>
      <c r="E3253" t="s">
        <v>32</v>
      </c>
      <c r="F3253">
        <v>2.821306150342854</v>
      </c>
      <c r="G3253">
        <v>1.696875834686016</v>
      </c>
      <c r="H3253">
        <v>11303</v>
      </c>
      <c r="I3253">
        <v>2.3257189471466972</v>
      </c>
      <c r="J3253">
        <v>1.3628299324812387</v>
      </c>
      <c r="K3253">
        <v>1238</v>
      </c>
      <c r="L3253">
        <v>0.49558719992637634</v>
      </c>
      <c r="M3253">
        <v>17.565877914428711</v>
      </c>
      <c r="N3253">
        <v>12541</v>
      </c>
      <c r="O3253">
        <v>4.1892625391483307E-2</v>
      </c>
      <c r="P3253">
        <v>0.44189760088920593</v>
      </c>
      <c r="Q3253">
        <v>0.46732726693153381</v>
      </c>
      <c r="R3253">
        <v>0.49558719992637634</v>
      </c>
      <c r="S3253">
        <v>0.52384376525878906</v>
      </c>
      <c r="T3253">
        <v>0.54927676916122437</v>
      </c>
      <c r="U3253" t="s">
        <v>102</v>
      </c>
      <c r="V3253" t="s">
        <v>84</v>
      </c>
      <c r="W3253">
        <v>98</v>
      </c>
    </row>
    <row r="3254" spans="1:23" x14ac:dyDescent="0.25">
      <c r="A3254" s="48" t="str">
        <f t="shared" si="50"/>
        <v>42258Greater Fresno AreaN/A_19AllSingle</v>
      </c>
      <c r="B3254" t="s">
        <v>37</v>
      </c>
      <c r="C3254" s="35">
        <v>42258</v>
      </c>
      <c r="D3254">
        <v>19</v>
      </c>
      <c r="E3254" t="s">
        <v>32</v>
      </c>
      <c r="F3254">
        <v>2.755902323377843</v>
      </c>
      <c r="G3254">
        <v>1.6622501388391393</v>
      </c>
      <c r="H3254">
        <v>11303</v>
      </c>
      <c r="I3254">
        <v>3.1261635636330429</v>
      </c>
      <c r="J3254">
        <v>1.7438459443018863</v>
      </c>
      <c r="K3254">
        <v>1238</v>
      </c>
      <c r="L3254">
        <v>-0.37026125192642212</v>
      </c>
      <c r="M3254">
        <v>-13.435209274291992</v>
      </c>
      <c r="N3254">
        <v>12541</v>
      </c>
      <c r="O3254">
        <v>5.1969561725854874E-2</v>
      </c>
      <c r="P3254">
        <v>-0.43686544895172119</v>
      </c>
      <c r="Q3254">
        <v>-0.40531888604164124</v>
      </c>
      <c r="R3254">
        <v>-0.37026125192642212</v>
      </c>
      <c r="S3254">
        <v>-0.33520779013633728</v>
      </c>
      <c r="T3254">
        <v>-0.30365705490112305</v>
      </c>
      <c r="U3254" t="s">
        <v>18</v>
      </c>
      <c r="V3254" t="s">
        <v>84</v>
      </c>
      <c r="W3254">
        <v>96</v>
      </c>
    </row>
    <row r="3255" spans="1:23" x14ac:dyDescent="0.25">
      <c r="A3255" s="48" t="str">
        <f t="shared" si="50"/>
        <v>42258Greater Fresno AreaN/A_19SmartAC-onlySingle</v>
      </c>
      <c r="B3255" t="s">
        <v>37</v>
      </c>
      <c r="C3255" s="35">
        <v>42258</v>
      </c>
      <c r="D3255">
        <v>19</v>
      </c>
      <c r="E3255" t="s">
        <v>32</v>
      </c>
      <c r="F3255">
        <v>2.755902323377843</v>
      </c>
      <c r="G3255">
        <v>1.6622501388391393</v>
      </c>
      <c r="H3255">
        <v>11303</v>
      </c>
      <c r="I3255">
        <v>3.1261635636330429</v>
      </c>
      <c r="J3255">
        <v>1.7438459443018863</v>
      </c>
      <c r="K3255">
        <v>1238</v>
      </c>
      <c r="L3255">
        <v>-0.37026125192642212</v>
      </c>
      <c r="M3255">
        <v>-13.435209274291992</v>
      </c>
      <c r="N3255">
        <v>12541</v>
      </c>
      <c r="O3255">
        <v>5.1969561725854874E-2</v>
      </c>
      <c r="P3255">
        <v>-0.43686544895172119</v>
      </c>
      <c r="Q3255">
        <v>-0.40531888604164124</v>
      </c>
      <c r="R3255">
        <v>-0.37026125192642212</v>
      </c>
      <c r="S3255">
        <v>-0.33520779013633728</v>
      </c>
      <c r="T3255">
        <v>-0.30365705490112305</v>
      </c>
      <c r="U3255" t="s">
        <v>102</v>
      </c>
      <c r="V3255" t="s">
        <v>84</v>
      </c>
      <c r="W3255">
        <v>96</v>
      </c>
    </row>
    <row r="3256" spans="1:23" x14ac:dyDescent="0.25">
      <c r="A3256" s="48" t="str">
        <f t="shared" si="50"/>
        <v>42258Greater Fresno AreaN/A_20AllSingle</v>
      </c>
      <c r="B3256" t="s">
        <v>37</v>
      </c>
      <c r="C3256" s="35">
        <v>42258</v>
      </c>
      <c r="D3256">
        <v>20</v>
      </c>
      <c r="E3256" t="s">
        <v>32</v>
      </c>
      <c r="F3256">
        <v>2.6298233910571147</v>
      </c>
      <c r="G3256">
        <v>1.6242625930373589</v>
      </c>
      <c r="H3256">
        <v>11303</v>
      </c>
      <c r="I3256">
        <v>2.946381133941677</v>
      </c>
      <c r="J3256">
        <v>1.7317126358483599</v>
      </c>
      <c r="K3256">
        <v>1238</v>
      </c>
      <c r="L3256">
        <v>-0.31655773520469666</v>
      </c>
      <c r="M3256">
        <v>-12.037224769592285</v>
      </c>
      <c r="N3256">
        <v>12541</v>
      </c>
      <c r="O3256">
        <v>5.1533743739128113E-2</v>
      </c>
      <c r="P3256">
        <v>-0.38260337710380554</v>
      </c>
      <c r="Q3256">
        <v>-0.35132136940956116</v>
      </c>
      <c r="R3256">
        <v>-0.31655773520469666</v>
      </c>
      <c r="S3256">
        <v>-0.28179821372032166</v>
      </c>
      <c r="T3256">
        <v>-0.25051209330558777</v>
      </c>
      <c r="U3256" t="s">
        <v>18</v>
      </c>
      <c r="V3256" t="s">
        <v>84</v>
      </c>
      <c r="W3256">
        <v>94</v>
      </c>
    </row>
    <row r="3257" spans="1:23" x14ac:dyDescent="0.25">
      <c r="A3257" s="48" t="str">
        <f t="shared" si="50"/>
        <v>42258Greater Fresno AreaN/A_20SmartAC-onlySingle</v>
      </c>
      <c r="B3257" t="s">
        <v>37</v>
      </c>
      <c r="C3257" s="35">
        <v>42258</v>
      </c>
      <c r="D3257">
        <v>20</v>
      </c>
      <c r="E3257" t="s">
        <v>32</v>
      </c>
      <c r="F3257">
        <v>2.6298233910571147</v>
      </c>
      <c r="G3257">
        <v>1.6242625930373589</v>
      </c>
      <c r="H3257">
        <v>11303</v>
      </c>
      <c r="I3257">
        <v>2.946381133941677</v>
      </c>
      <c r="J3257">
        <v>1.7317126358483599</v>
      </c>
      <c r="K3257">
        <v>1238</v>
      </c>
      <c r="L3257">
        <v>-0.31655773520469666</v>
      </c>
      <c r="M3257">
        <v>-12.037224769592285</v>
      </c>
      <c r="N3257">
        <v>12541</v>
      </c>
      <c r="O3257">
        <v>5.1533743739128113E-2</v>
      </c>
      <c r="P3257">
        <v>-0.38260337710380554</v>
      </c>
      <c r="Q3257">
        <v>-0.35132136940956116</v>
      </c>
      <c r="R3257">
        <v>-0.31655773520469666</v>
      </c>
      <c r="S3257">
        <v>-0.28179821372032166</v>
      </c>
      <c r="T3257">
        <v>-0.25051209330558777</v>
      </c>
      <c r="U3257" t="s">
        <v>102</v>
      </c>
      <c r="V3257" t="s">
        <v>84</v>
      </c>
      <c r="W3257">
        <v>94</v>
      </c>
    </row>
    <row r="3258" spans="1:23" x14ac:dyDescent="0.25">
      <c r="A3258" s="48" t="str">
        <f t="shared" si="50"/>
        <v>42258Greater Fresno AreaN/A_21AllSingle</v>
      </c>
      <c r="B3258" t="s">
        <v>37</v>
      </c>
      <c r="C3258" s="35">
        <v>42258</v>
      </c>
      <c r="D3258">
        <v>21</v>
      </c>
      <c r="E3258" t="s">
        <v>32</v>
      </c>
      <c r="F3258">
        <v>2.4531619046985087</v>
      </c>
      <c r="G3258">
        <v>1.5415469503600876</v>
      </c>
      <c r="H3258">
        <v>11303</v>
      </c>
      <c r="I3258">
        <v>2.6002691498435584</v>
      </c>
      <c r="J3258">
        <v>1.6344266939536165</v>
      </c>
      <c r="K3258">
        <v>1238</v>
      </c>
      <c r="L3258">
        <v>-0.14710724353790283</v>
      </c>
      <c r="M3258">
        <v>-5.996638298034668</v>
      </c>
      <c r="N3258">
        <v>12541</v>
      </c>
      <c r="O3258">
        <v>4.8662483692169189E-2</v>
      </c>
      <c r="P3258">
        <v>-0.20947308838367462</v>
      </c>
      <c r="Q3258">
        <v>-0.17993398010730743</v>
      </c>
      <c r="R3258">
        <v>-0.14710724353790283</v>
      </c>
      <c r="S3258">
        <v>-0.11428439617156982</v>
      </c>
      <c r="T3258">
        <v>-8.4741406142711639E-2</v>
      </c>
      <c r="U3258" t="s">
        <v>18</v>
      </c>
      <c r="V3258" t="s">
        <v>84</v>
      </c>
      <c r="W3258">
        <v>91</v>
      </c>
    </row>
    <row r="3259" spans="1:23" x14ac:dyDescent="0.25">
      <c r="A3259" s="48" t="str">
        <f t="shared" si="50"/>
        <v>42258Greater Fresno AreaN/A_21SmartAC-onlySingle</v>
      </c>
      <c r="B3259" t="s">
        <v>37</v>
      </c>
      <c r="C3259" s="35">
        <v>42258</v>
      </c>
      <c r="D3259">
        <v>21</v>
      </c>
      <c r="E3259" t="s">
        <v>32</v>
      </c>
      <c r="F3259">
        <v>2.4531619046985087</v>
      </c>
      <c r="G3259">
        <v>1.5415469503600876</v>
      </c>
      <c r="H3259">
        <v>11303</v>
      </c>
      <c r="I3259">
        <v>2.6002691498435584</v>
      </c>
      <c r="J3259">
        <v>1.6344266939536165</v>
      </c>
      <c r="K3259">
        <v>1238</v>
      </c>
      <c r="L3259">
        <v>-0.14710724353790283</v>
      </c>
      <c r="M3259">
        <v>-5.996638298034668</v>
      </c>
      <c r="N3259">
        <v>12541</v>
      </c>
      <c r="O3259">
        <v>4.8662483692169189E-2</v>
      </c>
      <c r="P3259">
        <v>-0.20947308838367462</v>
      </c>
      <c r="Q3259">
        <v>-0.17993398010730743</v>
      </c>
      <c r="R3259">
        <v>-0.14710724353790283</v>
      </c>
      <c r="S3259">
        <v>-0.11428439617156982</v>
      </c>
      <c r="T3259">
        <v>-8.4741406142711639E-2</v>
      </c>
      <c r="U3259" t="s">
        <v>102</v>
      </c>
      <c r="V3259" t="s">
        <v>84</v>
      </c>
      <c r="W3259">
        <v>91</v>
      </c>
    </row>
    <row r="3260" spans="1:23" x14ac:dyDescent="0.25">
      <c r="A3260" s="48" t="str">
        <f t="shared" si="50"/>
        <v>42258Greater Fresno AreaN/A_22AllSingle</v>
      </c>
      <c r="B3260" t="s">
        <v>37</v>
      </c>
      <c r="C3260" s="35">
        <v>42258</v>
      </c>
      <c r="D3260">
        <v>22</v>
      </c>
      <c r="E3260" t="s">
        <v>32</v>
      </c>
      <c r="F3260">
        <v>2.1817868714826369</v>
      </c>
      <c r="G3260">
        <v>1.4604206379459632</v>
      </c>
      <c r="H3260">
        <v>11303</v>
      </c>
      <c r="I3260">
        <v>2.2142949801772644</v>
      </c>
      <c r="J3260">
        <v>1.4719565898291986</v>
      </c>
      <c r="K3260">
        <v>1238</v>
      </c>
      <c r="L3260">
        <v>-3.2508108764886856E-2</v>
      </c>
      <c r="M3260">
        <v>-1.4899764060974121</v>
      </c>
      <c r="N3260">
        <v>12541</v>
      </c>
      <c r="O3260">
        <v>4.4032055884599686E-2</v>
      </c>
      <c r="P3260">
        <v>-8.8939592242240906E-2</v>
      </c>
      <c r="Q3260">
        <v>-6.2211252748966217E-2</v>
      </c>
      <c r="R3260">
        <v>-3.2508108764886856E-2</v>
      </c>
      <c r="S3260">
        <v>-2.8084870427846909E-3</v>
      </c>
      <c r="T3260">
        <v>2.3923374712467194E-2</v>
      </c>
      <c r="U3260" t="s">
        <v>18</v>
      </c>
      <c r="V3260" t="s">
        <v>84</v>
      </c>
      <c r="W3260">
        <v>89</v>
      </c>
    </row>
    <row r="3261" spans="1:23" x14ac:dyDescent="0.25">
      <c r="A3261" s="48" t="str">
        <f t="shared" si="50"/>
        <v>42258Greater Fresno AreaN/A_22SmartAC-onlySingle</v>
      </c>
      <c r="B3261" t="s">
        <v>37</v>
      </c>
      <c r="C3261" s="35">
        <v>42258</v>
      </c>
      <c r="D3261">
        <v>22</v>
      </c>
      <c r="E3261" t="s">
        <v>32</v>
      </c>
      <c r="F3261">
        <v>2.1817868714826369</v>
      </c>
      <c r="G3261">
        <v>1.4604206379459632</v>
      </c>
      <c r="H3261">
        <v>11303</v>
      </c>
      <c r="I3261">
        <v>2.2142949801772644</v>
      </c>
      <c r="J3261">
        <v>1.4719565898291986</v>
      </c>
      <c r="K3261">
        <v>1238</v>
      </c>
      <c r="L3261">
        <v>-3.2508108764886856E-2</v>
      </c>
      <c r="M3261">
        <v>-1.4899764060974121</v>
      </c>
      <c r="N3261">
        <v>12541</v>
      </c>
      <c r="O3261">
        <v>4.4032055884599686E-2</v>
      </c>
      <c r="P3261">
        <v>-8.8939592242240906E-2</v>
      </c>
      <c r="Q3261">
        <v>-6.2211252748966217E-2</v>
      </c>
      <c r="R3261">
        <v>-3.2508108764886856E-2</v>
      </c>
      <c r="S3261">
        <v>-2.8084870427846909E-3</v>
      </c>
      <c r="T3261">
        <v>2.3923374712467194E-2</v>
      </c>
      <c r="U3261" t="s">
        <v>102</v>
      </c>
      <c r="V3261" t="s">
        <v>84</v>
      </c>
      <c r="W3261">
        <v>89</v>
      </c>
    </row>
    <row r="3262" spans="1:23" x14ac:dyDescent="0.25">
      <c r="A3262" s="48" t="str">
        <f t="shared" si="50"/>
        <v>42258Greater Fresno AreaN/A_23AllSingle</v>
      </c>
      <c r="B3262" t="s">
        <v>37</v>
      </c>
      <c r="C3262" s="35">
        <v>42258</v>
      </c>
      <c r="D3262">
        <v>23</v>
      </c>
      <c r="E3262" t="s">
        <v>32</v>
      </c>
      <c r="F3262">
        <v>1.8411054917534873</v>
      </c>
      <c r="G3262">
        <v>1.3446264232935599</v>
      </c>
      <c r="H3262">
        <v>11303</v>
      </c>
      <c r="I3262">
        <v>1.8934765183439153</v>
      </c>
      <c r="J3262">
        <v>1.3719976379643057</v>
      </c>
      <c r="K3262">
        <v>1238</v>
      </c>
      <c r="L3262">
        <v>-5.2371025085449219E-2</v>
      </c>
      <c r="M3262">
        <v>-2.8445425033569336</v>
      </c>
      <c r="N3262">
        <v>12541</v>
      </c>
      <c r="O3262">
        <v>4.0993392467498779E-2</v>
      </c>
      <c r="P3262">
        <v>-0.10490815341472626</v>
      </c>
      <c r="Q3262">
        <v>-8.0024346709251404E-2</v>
      </c>
      <c r="R3262">
        <v>-5.2371025085449219E-2</v>
      </c>
      <c r="S3262">
        <v>-2.472098171710968E-2</v>
      </c>
      <c r="T3262">
        <v>1.6610670718364418E-4</v>
      </c>
      <c r="U3262" t="s">
        <v>18</v>
      </c>
      <c r="V3262" t="s">
        <v>84</v>
      </c>
      <c r="W3262">
        <v>88</v>
      </c>
    </row>
    <row r="3263" spans="1:23" x14ac:dyDescent="0.25">
      <c r="A3263" s="48" t="str">
        <f t="shared" si="50"/>
        <v>42258Greater Fresno AreaN/A_23SmartAC-onlySingle</v>
      </c>
      <c r="B3263" t="s">
        <v>37</v>
      </c>
      <c r="C3263" s="35">
        <v>42258</v>
      </c>
      <c r="D3263">
        <v>23</v>
      </c>
      <c r="E3263" t="s">
        <v>32</v>
      </c>
      <c r="F3263">
        <v>1.8411054917534873</v>
      </c>
      <c r="G3263">
        <v>1.3446264232935599</v>
      </c>
      <c r="H3263">
        <v>11303</v>
      </c>
      <c r="I3263">
        <v>1.8934765183439153</v>
      </c>
      <c r="J3263">
        <v>1.3719976379643057</v>
      </c>
      <c r="K3263">
        <v>1238</v>
      </c>
      <c r="L3263">
        <v>-5.2371025085449219E-2</v>
      </c>
      <c r="M3263">
        <v>-2.8445425033569336</v>
      </c>
      <c r="N3263">
        <v>12541</v>
      </c>
      <c r="O3263">
        <v>4.0993392467498779E-2</v>
      </c>
      <c r="P3263">
        <v>-0.10490815341472626</v>
      </c>
      <c r="Q3263">
        <v>-8.0024346709251404E-2</v>
      </c>
      <c r="R3263">
        <v>-5.2371025085449219E-2</v>
      </c>
      <c r="S3263">
        <v>-2.472098171710968E-2</v>
      </c>
      <c r="T3263">
        <v>1.6610670718364418E-4</v>
      </c>
      <c r="U3263" t="s">
        <v>102</v>
      </c>
      <c r="V3263" t="s">
        <v>84</v>
      </c>
      <c r="W3263">
        <v>88</v>
      </c>
    </row>
    <row r="3264" spans="1:23" x14ac:dyDescent="0.25">
      <c r="A3264" s="48" t="str">
        <f t="shared" si="50"/>
        <v>42258Greater Fresno AreaN/A_24AllSingle</v>
      </c>
      <c r="B3264" t="s">
        <v>37</v>
      </c>
      <c r="C3264" s="35">
        <v>42258</v>
      </c>
      <c r="D3264">
        <v>24</v>
      </c>
      <c r="E3264" t="s">
        <v>32</v>
      </c>
      <c r="F3264">
        <v>1.5005279838114942</v>
      </c>
      <c r="G3264">
        <v>1.1953460066098147</v>
      </c>
      <c r="H3264">
        <v>11303</v>
      </c>
      <c r="I3264">
        <v>1.5463016994980179</v>
      </c>
      <c r="J3264">
        <v>1.2035634237496373</v>
      </c>
      <c r="K3264">
        <v>1238</v>
      </c>
      <c r="L3264">
        <v>-4.5773714780807495E-2</v>
      </c>
      <c r="M3264">
        <v>-3.0505073070526123</v>
      </c>
      <c r="N3264">
        <v>12541</v>
      </c>
      <c r="O3264">
        <v>3.6006920039653778E-2</v>
      </c>
      <c r="P3264">
        <v>-9.1920182108879089E-2</v>
      </c>
      <c r="Q3264">
        <v>-7.0063263177871704E-2</v>
      </c>
      <c r="R3264">
        <v>-4.5773714780807495E-2</v>
      </c>
      <c r="S3264">
        <v>-2.1487047895789146E-2</v>
      </c>
      <c r="T3264">
        <v>3.7275394424796104E-4</v>
      </c>
      <c r="U3264" t="s">
        <v>18</v>
      </c>
      <c r="V3264" t="s">
        <v>84</v>
      </c>
      <c r="W3264">
        <v>85</v>
      </c>
    </row>
    <row r="3265" spans="1:23" x14ac:dyDescent="0.25">
      <c r="A3265" s="48" t="str">
        <f t="shared" si="50"/>
        <v>42258Greater Fresno AreaN/A_24SmartAC-onlySingle</v>
      </c>
      <c r="B3265" t="s">
        <v>37</v>
      </c>
      <c r="C3265" s="35">
        <v>42258</v>
      </c>
      <c r="D3265">
        <v>24</v>
      </c>
      <c r="E3265" t="s">
        <v>32</v>
      </c>
      <c r="F3265">
        <v>1.5005279838114942</v>
      </c>
      <c r="G3265">
        <v>1.1953460066098147</v>
      </c>
      <c r="H3265">
        <v>11303</v>
      </c>
      <c r="I3265">
        <v>1.5463016994980179</v>
      </c>
      <c r="J3265">
        <v>1.2035634237496373</v>
      </c>
      <c r="K3265">
        <v>1238</v>
      </c>
      <c r="L3265">
        <v>-4.5773714780807495E-2</v>
      </c>
      <c r="M3265">
        <v>-3.0505073070526123</v>
      </c>
      <c r="N3265">
        <v>12541</v>
      </c>
      <c r="O3265">
        <v>3.6006920039653778E-2</v>
      </c>
      <c r="P3265">
        <v>-9.1920182108879089E-2</v>
      </c>
      <c r="Q3265">
        <v>-7.0063263177871704E-2</v>
      </c>
      <c r="R3265">
        <v>-4.5773714780807495E-2</v>
      </c>
      <c r="S3265">
        <v>-2.1487047895789146E-2</v>
      </c>
      <c r="T3265">
        <v>3.7275394424796104E-4</v>
      </c>
      <c r="U3265" t="s">
        <v>102</v>
      </c>
      <c r="V3265" t="s">
        <v>84</v>
      </c>
      <c r="W3265">
        <v>85</v>
      </c>
    </row>
    <row r="3266" spans="1:23" x14ac:dyDescent="0.25">
      <c r="A3266" s="48" t="str">
        <f t="shared" ref="A3266:A3329" si="51">CONCATENATE(C3266,B3266,E3266,"_",D3266,U3266,V3266)</f>
        <v>42231Greater Fresno AreaN/A_1Dual EnrolledSingle</v>
      </c>
      <c r="B3266" t="s">
        <v>37</v>
      </c>
      <c r="C3266" s="35">
        <v>42231</v>
      </c>
      <c r="D3266">
        <v>1</v>
      </c>
      <c r="E3266" t="s">
        <v>32</v>
      </c>
      <c r="F3266">
        <v>0.93154991547590371</v>
      </c>
      <c r="G3266">
        <v>0.87798553192378403</v>
      </c>
      <c r="H3266">
        <v>2957</v>
      </c>
      <c r="I3266">
        <v>0.8826621302065758</v>
      </c>
      <c r="J3266">
        <v>0.8277443739036271</v>
      </c>
      <c r="K3266">
        <v>338</v>
      </c>
      <c r="L3266">
        <v>4.8887785524129868E-2</v>
      </c>
      <c r="M3266">
        <v>5.2480049133300781</v>
      </c>
      <c r="N3266">
        <v>3295</v>
      </c>
      <c r="O3266">
        <v>4.7830872237682343E-2</v>
      </c>
      <c r="P3266">
        <v>-1.2412260286509991E-2</v>
      </c>
      <c r="Q3266">
        <v>1.6622034832835197E-2</v>
      </c>
      <c r="R3266">
        <v>4.8887785524129868E-2</v>
      </c>
      <c r="S3266">
        <v>8.1149712204933167E-2</v>
      </c>
      <c r="T3266">
        <v>0.110187828540802</v>
      </c>
      <c r="U3266" t="s">
        <v>101</v>
      </c>
      <c r="V3266" t="s">
        <v>84</v>
      </c>
      <c r="W3266">
        <v>76</v>
      </c>
    </row>
    <row r="3267" spans="1:23" x14ac:dyDescent="0.25">
      <c r="A3267" s="48" t="str">
        <f t="shared" si="51"/>
        <v>42231Greater Fresno AreaN/A_2Dual EnrolledSingle</v>
      </c>
      <c r="B3267" t="s">
        <v>37</v>
      </c>
      <c r="C3267" s="35">
        <v>42231</v>
      </c>
      <c r="D3267">
        <v>2</v>
      </c>
      <c r="E3267" t="s">
        <v>32</v>
      </c>
      <c r="F3267">
        <v>0.79828948263151966</v>
      </c>
      <c r="G3267">
        <v>0.77010726633303184</v>
      </c>
      <c r="H3267">
        <v>2957</v>
      </c>
      <c r="I3267">
        <v>0.73799349103136136</v>
      </c>
      <c r="J3267">
        <v>0.62348663227924572</v>
      </c>
      <c r="K3267">
        <v>338</v>
      </c>
      <c r="L3267">
        <v>6.0295991599559784E-2</v>
      </c>
      <c r="M3267">
        <v>7.5531487464904785</v>
      </c>
      <c r="N3267">
        <v>3295</v>
      </c>
      <c r="O3267">
        <v>3.6751441657543182E-2</v>
      </c>
      <c r="P3267">
        <v>1.3195344246923923E-2</v>
      </c>
      <c r="Q3267">
        <v>3.5504203289747238E-2</v>
      </c>
      <c r="R3267">
        <v>6.0295991599559784E-2</v>
      </c>
      <c r="S3267">
        <v>8.5084840655326843E-2</v>
      </c>
      <c r="T3267">
        <v>0.10739663988351822</v>
      </c>
      <c r="U3267" t="s">
        <v>101</v>
      </c>
      <c r="V3267" t="s">
        <v>84</v>
      </c>
      <c r="W3267">
        <v>74</v>
      </c>
    </row>
    <row r="3268" spans="1:23" x14ac:dyDescent="0.25">
      <c r="A3268" s="48" t="str">
        <f t="shared" si="51"/>
        <v>42231Greater Fresno AreaN/A_3Dual EnrolledSingle</v>
      </c>
      <c r="B3268" t="s">
        <v>37</v>
      </c>
      <c r="C3268" s="35">
        <v>42231</v>
      </c>
      <c r="D3268">
        <v>3</v>
      </c>
      <c r="E3268" t="s">
        <v>32</v>
      </c>
      <c r="F3268">
        <v>0.71402052755005008</v>
      </c>
      <c r="G3268">
        <v>0.69326620646772874</v>
      </c>
      <c r="H3268">
        <v>2957</v>
      </c>
      <c r="I3268">
        <v>0.69110887578676405</v>
      </c>
      <c r="J3268">
        <v>0.63254016010706171</v>
      </c>
      <c r="K3268">
        <v>338</v>
      </c>
      <c r="L3268">
        <v>2.2911651059985161E-2</v>
      </c>
      <c r="M3268">
        <v>3.20882248878479</v>
      </c>
      <c r="N3268">
        <v>3295</v>
      </c>
      <c r="O3268">
        <v>3.6691747605800629E-2</v>
      </c>
      <c r="P3268">
        <v>-2.4112492799758911E-2</v>
      </c>
      <c r="Q3268">
        <v>-1.8398680258542299E-3</v>
      </c>
      <c r="R3268">
        <v>2.2911651059985161E-2</v>
      </c>
      <c r="S3268">
        <v>4.7660235315561295E-2</v>
      </c>
      <c r="T3268">
        <v>6.9935791194438934E-2</v>
      </c>
      <c r="U3268" t="s">
        <v>101</v>
      </c>
      <c r="V3268" t="s">
        <v>84</v>
      </c>
      <c r="W3268">
        <v>74</v>
      </c>
    </row>
    <row r="3269" spans="1:23" x14ac:dyDescent="0.25">
      <c r="A3269" s="48" t="str">
        <f t="shared" si="51"/>
        <v>42231Greater Fresno AreaN/A_4Dual EnrolledSingle</v>
      </c>
      <c r="B3269" t="s">
        <v>37</v>
      </c>
      <c r="C3269" s="35">
        <v>42231</v>
      </c>
      <c r="D3269">
        <v>4</v>
      </c>
      <c r="E3269" t="s">
        <v>32</v>
      </c>
      <c r="F3269">
        <v>0.65672712209303596</v>
      </c>
      <c r="G3269">
        <v>0.60975787587506081</v>
      </c>
      <c r="H3269">
        <v>2957</v>
      </c>
      <c r="I3269">
        <v>0.67833372784683665</v>
      </c>
      <c r="J3269">
        <v>0.64011331944336725</v>
      </c>
      <c r="K3269">
        <v>338</v>
      </c>
      <c r="L3269">
        <v>-2.1606605499982834E-2</v>
      </c>
      <c r="M3269">
        <v>-3.2900431156158447</v>
      </c>
      <c r="N3269">
        <v>3295</v>
      </c>
      <c r="O3269">
        <v>3.6578692495822906E-2</v>
      </c>
      <c r="P3269">
        <v>-6.8485856056213379E-2</v>
      </c>
      <c r="Q3269">
        <v>-4.6281859278678894E-2</v>
      </c>
      <c r="R3269">
        <v>-2.1606605499982834E-2</v>
      </c>
      <c r="S3269">
        <v>3.0657225288450718E-3</v>
      </c>
      <c r="T3269">
        <v>2.527264691889286E-2</v>
      </c>
      <c r="U3269" t="s">
        <v>101</v>
      </c>
      <c r="V3269" t="s">
        <v>84</v>
      </c>
      <c r="W3269">
        <v>73</v>
      </c>
    </row>
    <row r="3270" spans="1:23" x14ac:dyDescent="0.25">
      <c r="A3270" s="48" t="str">
        <f t="shared" si="51"/>
        <v>42231Greater Fresno AreaN/A_5Dual EnrolledSingle</v>
      </c>
      <c r="B3270" t="s">
        <v>37</v>
      </c>
      <c r="C3270" s="35">
        <v>42231</v>
      </c>
      <c r="D3270">
        <v>5</v>
      </c>
      <c r="E3270" t="s">
        <v>32</v>
      </c>
      <c r="F3270">
        <v>0.61177642880082894</v>
      </c>
      <c r="G3270">
        <v>0.53462128231879469</v>
      </c>
      <c r="H3270">
        <v>2957</v>
      </c>
      <c r="I3270">
        <v>0.67004289942281492</v>
      </c>
      <c r="J3270">
        <v>0.65778540628421645</v>
      </c>
      <c r="K3270">
        <v>338</v>
      </c>
      <c r="L3270">
        <v>-5.8266472071409225E-2</v>
      </c>
      <c r="M3270">
        <v>-9.524144172668457</v>
      </c>
      <c r="N3270">
        <v>3295</v>
      </c>
      <c r="O3270">
        <v>3.7105012685060501E-2</v>
      </c>
      <c r="P3270">
        <v>-0.10582025349140167</v>
      </c>
      <c r="Q3270">
        <v>-8.3296768367290497E-2</v>
      </c>
      <c r="R3270">
        <v>-5.8266472071409225E-2</v>
      </c>
      <c r="S3270">
        <v>-3.323914110660553E-2</v>
      </c>
      <c r="T3270">
        <v>-1.0712687857449055E-2</v>
      </c>
      <c r="U3270" t="s">
        <v>101</v>
      </c>
      <c r="V3270" t="s">
        <v>84</v>
      </c>
      <c r="W3270">
        <v>71</v>
      </c>
    </row>
    <row r="3271" spans="1:23" x14ac:dyDescent="0.25">
      <c r="A3271" s="48" t="str">
        <f t="shared" si="51"/>
        <v>42231Greater Fresno AreaN/A_6Dual EnrolledSingle</v>
      </c>
      <c r="B3271" t="s">
        <v>37</v>
      </c>
      <c r="C3271" s="35">
        <v>42231</v>
      </c>
      <c r="D3271">
        <v>6</v>
      </c>
      <c r="E3271" t="s">
        <v>32</v>
      </c>
      <c r="F3271">
        <v>0.62295772752516676</v>
      </c>
      <c r="G3271">
        <v>0.56038224047712581</v>
      </c>
      <c r="H3271">
        <v>2957</v>
      </c>
      <c r="I3271">
        <v>0.64210088751182026</v>
      </c>
      <c r="J3271">
        <v>0.63363002126311152</v>
      </c>
      <c r="K3271">
        <v>338</v>
      </c>
      <c r="L3271">
        <v>-1.9143160432577133E-2</v>
      </c>
      <c r="M3271">
        <v>-3.0729467868804932</v>
      </c>
      <c r="N3271">
        <v>3295</v>
      </c>
      <c r="O3271">
        <v>3.5972625017166138E-2</v>
      </c>
      <c r="P3271">
        <v>-6.5245673060417175E-2</v>
      </c>
      <c r="Q3271">
        <v>-4.3409574776887894E-2</v>
      </c>
      <c r="R3271">
        <v>-1.9143160432577133E-2</v>
      </c>
      <c r="S3271">
        <v>5.1203751936554909E-3</v>
      </c>
      <c r="T3271">
        <v>2.6959355920553207E-2</v>
      </c>
      <c r="U3271" t="s">
        <v>101</v>
      </c>
      <c r="V3271" t="s">
        <v>84</v>
      </c>
      <c r="W3271">
        <v>71</v>
      </c>
    </row>
    <row r="3272" spans="1:23" x14ac:dyDescent="0.25">
      <c r="A3272" s="48" t="str">
        <f t="shared" si="51"/>
        <v>42231Greater Fresno AreaN/A_7Dual EnrolledSingle</v>
      </c>
      <c r="B3272" t="s">
        <v>37</v>
      </c>
      <c r="C3272" s="35">
        <v>42231</v>
      </c>
      <c r="D3272">
        <v>7</v>
      </c>
      <c r="E3272" t="s">
        <v>32</v>
      </c>
      <c r="F3272">
        <v>0.68119181601668155</v>
      </c>
      <c r="G3272">
        <v>0.64446765885991419</v>
      </c>
      <c r="H3272">
        <v>2957</v>
      </c>
      <c r="I3272">
        <v>0.66956804722335883</v>
      </c>
      <c r="J3272">
        <v>0.59505713279325179</v>
      </c>
      <c r="K3272">
        <v>338</v>
      </c>
      <c r="L3272">
        <v>1.162376906722784E-2</v>
      </c>
      <c r="M3272">
        <v>1.7063870429992676</v>
      </c>
      <c r="N3272">
        <v>3295</v>
      </c>
      <c r="O3272">
        <v>3.4468419849872589E-2</v>
      </c>
      <c r="P3272">
        <v>-3.2550957053899765E-2</v>
      </c>
      <c r="Q3272">
        <v>-1.1627937667071819E-2</v>
      </c>
      <c r="R3272">
        <v>1.162376906722784E-2</v>
      </c>
      <c r="S3272">
        <v>3.4872718155384064E-2</v>
      </c>
      <c r="T3272">
        <v>5.5798497051000595E-2</v>
      </c>
      <c r="U3272" t="s">
        <v>101</v>
      </c>
      <c r="V3272" t="s">
        <v>84</v>
      </c>
      <c r="W3272">
        <v>72</v>
      </c>
    </row>
    <row r="3273" spans="1:23" x14ac:dyDescent="0.25">
      <c r="A3273" s="48" t="str">
        <f t="shared" si="51"/>
        <v>42231Greater Fresno AreaN/A_8Dual EnrolledSingle</v>
      </c>
      <c r="B3273" t="s">
        <v>37</v>
      </c>
      <c r="C3273" s="35">
        <v>42231</v>
      </c>
      <c r="D3273">
        <v>8</v>
      </c>
      <c r="E3273" t="s">
        <v>32</v>
      </c>
      <c r="F3273">
        <v>0.75849949276858386</v>
      </c>
      <c r="G3273">
        <v>0.74331642715266222</v>
      </c>
      <c r="H3273">
        <v>2957</v>
      </c>
      <c r="I3273">
        <v>0.71912189346036948</v>
      </c>
      <c r="J3273">
        <v>0.6658642514713714</v>
      </c>
      <c r="K3273">
        <v>338</v>
      </c>
      <c r="L3273">
        <v>3.9377599954605103E-2</v>
      </c>
      <c r="M3273">
        <v>5.1915130615234375</v>
      </c>
      <c r="N3273">
        <v>3295</v>
      </c>
      <c r="O3273">
        <v>3.8711912930011749E-2</v>
      </c>
      <c r="P3273">
        <v>-1.0235588066279888E-2</v>
      </c>
      <c r="Q3273">
        <v>1.3263317756354809E-2</v>
      </c>
      <c r="R3273">
        <v>3.9377599954605103E-2</v>
      </c>
      <c r="S3273">
        <v>6.54887855052948E-2</v>
      </c>
      <c r="T3273">
        <v>8.8990785181522369E-2</v>
      </c>
      <c r="U3273" t="s">
        <v>101</v>
      </c>
      <c r="V3273" t="s">
        <v>84</v>
      </c>
      <c r="W3273">
        <v>75</v>
      </c>
    </row>
    <row r="3274" spans="1:23" x14ac:dyDescent="0.25">
      <c r="A3274" s="48" t="str">
        <f t="shared" si="51"/>
        <v>42231Greater Fresno AreaN/A_9Dual EnrolledSingle</v>
      </c>
      <c r="B3274" t="s">
        <v>37</v>
      </c>
      <c r="C3274" s="35">
        <v>42231</v>
      </c>
      <c r="D3274">
        <v>9</v>
      </c>
      <c r="E3274" t="s">
        <v>32</v>
      </c>
      <c r="F3274">
        <v>0.85502549880798895</v>
      </c>
      <c r="G3274">
        <v>0.83999271234385253</v>
      </c>
      <c r="H3274">
        <v>2957</v>
      </c>
      <c r="I3274">
        <v>0.77386124263733813</v>
      </c>
      <c r="J3274">
        <v>0.72230041592226291</v>
      </c>
      <c r="K3274">
        <v>338</v>
      </c>
      <c r="L3274">
        <v>8.1164255738258362E-2</v>
      </c>
      <c r="M3274">
        <v>9.4926118850708008</v>
      </c>
      <c r="N3274">
        <v>3295</v>
      </c>
      <c r="O3274">
        <v>4.2215637862682343E-2</v>
      </c>
      <c r="P3274">
        <v>2.7060694992542267E-2</v>
      </c>
      <c r="Q3274">
        <v>5.2686430513858795E-2</v>
      </c>
      <c r="R3274">
        <v>8.1164255738258362E-2</v>
      </c>
      <c r="S3274">
        <v>0.10963870584964752</v>
      </c>
      <c r="T3274">
        <v>0.13526782393455505</v>
      </c>
      <c r="U3274" t="s">
        <v>101</v>
      </c>
      <c r="V3274" t="s">
        <v>84</v>
      </c>
      <c r="W3274">
        <v>80</v>
      </c>
    </row>
    <row r="3275" spans="1:23" x14ac:dyDescent="0.25">
      <c r="A3275" s="48" t="str">
        <f t="shared" si="51"/>
        <v>42231Greater Fresno AreaN/A_10Dual EnrolledSingle</v>
      </c>
      <c r="B3275" t="s">
        <v>37</v>
      </c>
      <c r="C3275" s="35">
        <v>42231</v>
      </c>
      <c r="D3275">
        <v>10</v>
      </c>
      <c r="E3275" t="s">
        <v>32</v>
      </c>
      <c r="F3275">
        <v>0.9597173150029884</v>
      </c>
      <c r="G3275">
        <v>0.95162552064039085</v>
      </c>
      <c r="H3275">
        <v>2957</v>
      </c>
      <c r="I3275">
        <v>0.87567159764371649</v>
      </c>
      <c r="J3275">
        <v>0.85571575525160726</v>
      </c>
      <c r="K3275">
        <v>338</v>
      </c>
      <c r="L3275">
        <v>8.4045715630054474E-2</v>
      </c>
      <c r="M3275">
        <v>8.7573413848876953</v>
      </c>
      <c r="N3275">
        <v>3295</v>
      </c>
      <c r="O3275">
        <v>4.9725968390703201E-2</v>
      </c>
      <c r="P3275">
        <v>2.0316913723945618E-2</v>
      </c>
      <c r="Q3275">
        <v>5.0501570105552673E-2</v>
      </c>
      <c r="R3275">
        <v>8.4045715630054474E-2</v>
      </c>
      <c r="S3275">
        <v>0.11758588254451752</v>
      </c>
      <c r="T3275">
        <v>0.14777451753616333</v>
      </c>
      <c r="U3275" t="s">
        <v>101</v>
      </c>
      <c r="V3275" t="s">
        <v>84</v>
      </c>
      <c r="W3275">
        <v>84</v>
      </c>
    </row>
    <row r="3276" spans="1:23" x14ac:dyDescent="0.25">
      <c r="A3276" s="48" t="str">
        <f t="shared" si="51"/>
        <v>42231Greater Fresno AreaN/A_11Dual EnrolledSingle</v>
      </c>
      <c r="B3276" t="s">
        <v>37</v>
      </c>
      <c r="C3276" s="35">
        <v>42231</v>
      </c>
      <c r="D3276">
        <v>11</v>
      </c>
      <c r="E3276" t="s">
        <v>32</v>
      </c>
      <c r="F3276">
        <v>1.0523215421278505</v>
      </c>
      <c r="G3276">
        <v>1.0495285693465859</v>
      </c>
      <c r="H3276">
        <v>2957</v>
      </c>
      <c r="I3276">
        <v>0.96872751456964712</v>
      </c>
      <c r="J3276">
        <v>1.0457232179988842</v>
      </c>
      <c r="K3276">
        <v>338</v>
      </c>
      <c r="L3276">
        <v>8.3594024181365967E-2</v>
      </c>
      <c r="M3276">
        <v>7.9437723159790039</v>
      </c>
      <c r="N3276">
        <v>3295</v>
      </c>
      <c r="O3276">
        <v>6.0065183788537979E-2</v>
      </c>
      <c r="P3276">
        <v>6.6144848242402077E-3</v>
      </c>
      <c r="Q3276">
        <v>4.3075252324342728E-2</v>
      </c>
      <c r="R3276">
        <v>8.3594024181365967E-2</v>
      </c>
      <c r="S3276">
        <v>0.12410799413919449</v>
      </c>
      <c r="T3276">
        <v>0.1605735570192337</v>
      </c>
      <c r="U3276" t="s">
        <v>101</v>
      </c>
      <c r="V3276" t="s">
        <v>84</v>
      </c>
      <c r="W3276">
        <v>88</v>
      </c>
    </row>
    <row r="3277" spans="1:23" x14ac:dyDescent="0.25">
      <c r="A3277" s="48" t="str">
        <f t="shared" si="51"/>
        <v>42231Greater Fresno AreaN/A_12Dual EnrolledSingle</v>
      </c>
      <c r="B3277" t="s">
        <v>37</v>
      </c>
      <c r="C3277" s="35">
        <v>42231</v>
      </c>
      <c r="D3277">
        <v>12</v>
      </c>
      <c r="E3277" t="s">
        <v>32</v>
      </c>
      <c r="F3277">
        <v>1.2355079809613159</v>
      </c>
      <c r="G3277">
        <v>1.2311935242736944</v>
      </c>
      <c r="H3277">
        <v>2957</v>
      </c>
      <c r="I3277">
        <v>1.0991914202519417</v>
      </c>
      <c r="J3277">
        <v>1.1728883246044903</v>
      </c>
      <c r="K3277">
        <v>338</v>
      </c>
      <c r="L3277">
        <v>0.13631656765937805</v>
      </c>
      <c r="M3277">
        <v>11.03324031829834</v>
      </c>
      <c r="N3277">
        <v>3295</v>
      </c>
      <c r="O3277">
        <v>6.7695252597332001E-2</v>
      </c>
      <c r="P3277">
        <v>4.9558330327272415E-2</v>
      </c>
      <c r="Q3277">
        <v>9.0650707483291626E-2</v>
      </c>
      <c r="R3277">
        <v>0.13631656765937805</v>
      </c>
      <c r="S3277">
        <v>0.18197701871395111</v>
      </c>
      <c r="T3277">
        <v>0.22307480871677399</v>
      </c>
      <c r="U3277" t="s">
        <v>101</v>
      </c>
      <c r="V3277" t="s">
        <v>84</v>
      </c>
      <c r="W3277">
        <v>92</v>
      </c>
    </row>
    <row r="3278" spans="1:23" x14ac:dyDescent="0.25">
      <c r="A3278" s="48" t="str">
        <f t="shared" si="51"/>
        <v>42231Greater Fresno AreaN/A_13Dual EnrolledSingle</v>
      </c>
      <c r="B3278" t="s">
        <v>37</v>
      </c>
      <c r="C3278" s="35">
        <v>42231</v>
      </c>
      <c r="D3278">
        <v>13</v>
      </c>
      <c r="E3278" t="s">
        <v>32</v>
      </c>
      <c r="F3278">
        <v>1.4846966520539835</v>
      </c>
      <c r="G3278">
        <v>1.4221585519929938</v>
      </c>
      <c r="H3278">
        <v>2957</v>
      </c>
      <c r="I3278">
        <v>1.4045159761315271</v>
      </c>
      <c r="J3278">
        <v>1.3721931533917979</v>
      </c>
      <c r="K3278">
        <v>338</v>
      </c>
      <c r="L3278">
        <v>8.018067479133606E-2</v>
      </c>
      <c r="M3278">
        <v>5.4004755020141602</v>
      </c>
      <c r="N3278">
        <v>3295</v>
      </c>
      <c r="O3278">
        <v>7.9086877405643463E-2</v>
      </c>
      <c r="P3278">
        <v>-2.1177066490054131E-2</v>
      </c>
      <c r="Q3278">
        <v>2.6830248534679413E-2</v>
      </c>
      <c r="R3278">
        <v>8.018067479133606E-2</v>
      </c>
      <c r="S3278">
        <v>0.13352477550506592</v>
      </c>
      <c r="T3278">
        <v>0.1815384179353714</v>
      </c>
      <c r="U3278" t="s">
        <v>101</v>
      </c>
      <c r="V3278" t="s">
        <v>84</v>
      </c>
      <c r="W3278">
        <v>95</v>
      </c>
    </row>
    <row r="3279" spans="1:23" x14ac:dyDescent="0.25">
      <c r="A3279" s="48" t="str">
        <f t="shared" si="51"/>
        <v>42231Greater Fresno AreaN/A_14Dual EnrolledSingle</v>
      </c>
      <c r="B3279" t="s">
        <v>37</v>
      </c>
      <c r="C3279" s="35">
        <v>42231</v>
      </c>
      <c r="D3279">
        <v>14</v>
      </c>
      <c r="E3279" t="s">
        <v>32</v>
      </c>
      <c r="F3279">
        <v>1.7851810618496993</v>
      </c>
      <c r="G3279">
        <v>1.5905832930540906</v>
      </c>
      <c r="H3279">
        <v>2957</v>
      </c>
      <c r="I3279">
        <v>1.6188917161703809</v>
      </c>
      <c r="J3279">
        <v>1.4300605510525859</v>
      </c>
      <c r="K3279">
        <v>338</v>
      </c>
      <c r="L3279">
        <v>0.16628934442996979</v>
      </c>
      <c r="M3279">
        <v>9.3149852752685547</v>
      </c>
      <c r="N3279">
        <v>3295</v>
      </c>
      <c r="O3279">
        <v>8.3102911710739136E-2</v>
      </c>
      <c r="P3279">
        <v>5.9784654527902603E-2</v>
      </c>
      <c r="Q3279">
        <v>0.11022978276014328</v>
      </c>
      <c r="R3279">
        <v>0.16628934442996979</v>
      </c>
      <c r="S3279">
        <v>0.22234225273132324</v>
      </c>
      <c r="T3279">
        <v>0.27279403805732727</v>
      </c>
      <c r="U3279" t="s">
        <v>101</v>
      </c>
      <c r="V3279" t="s">
        <v>84</v>
      </c>
      <c r="W3279">
        <v>97</v>
      </c>
    </row>
    <row r="3280" spans="1:23" x14ac:dyDescent="0.25">
      <c r="A3280" s="48" t="str">
        <f t="shared" si="51"/>
        <v>42231Greater Fresno AreaN/A_15Dual EnrolledSingle</v>
      </c>
      <c r="B3280" t="s">
        <v>37</v>
      </c>
      <c r="C3280" s="35">
        <v>42231</v>
      </c>
      <c r="D3280">
        <v>15</v>
      </c>
      <c r="E3280" t="s">
        <v>32</v>
      </c>
      <c r="F3280">
        <v>2.1000114304142428</v>
      </c>
      <c r="G3280">
        <v>1.6979889059079796</v>
      </c>
      <c r="H3280">
        <v>2957</v>
      </c>
      <c r="I3280">
        <v>1.8838881660827529</v>
      </c>
      <c r="J3280">
        <v>1.6091664402560262</v>
      </c>
      <c r="K3280">
        <v>338</v>
      </c>
      <c r="L3280">
        <v>0.21612326800823212</v>
      </c>
      <c r="M3280">
        <v>10.29152774810791</v>
      </c>
      <c r="N3280">
        <v>3295</v>
      </c>
      <c r="O3280">
        <v>9.2930227518081665E-2</v>
      </c>
      <c r="P3280">
        <v>9.7023889422416687E-2</v>
      </c>
      <c r="Q3280">
        <v>0.1534343957901001</v>
      </c>
      <c r="R3280">
        <v>0.21612326800823212</v>
      </c>
      <c r="S3280">
        <v>0.2788047194480896</v>
      </c>
      <c r="T3280">
        <v>0.33522266149520874</v>
      </c>
      <c r="U3280" t="s">
        <v>101</v>
      </c>
      <c r="V3280" t="s">
        <v>84</v>
      </c>
      <c r="W3280">
        <v>99</v>
      </c>
    </row>
    <row r="3281" spans="1:23" x14ac:dyDescent="0.25">
      <c r="A3281" s="48" t="str">
        <f t="shared" si="51"/>
        <v>42231Greater Fresno AreaN/A_16Dual EnrolledSingle</v>
      </c>
      <c r="B3281" t="s">
        <v>37</v>
      </c>
      <c r="C3281" s="35">
        <v>42231</v>
      </c>
      <c r="D3281">
        <v>16</v>
      </c>
      <c r="E3281" t="s">
        <v>32</v>
      </c>
      <c r="F3281">
        <v>2.3953354748391029</v>
      </c>
      <c r="G3281">
        <v>1.848504787570457</v>
      </c>
      <c r="H3281">
        <v>2957</v>
      </c>
      <c r="I3281">
        <v>2.0830502961398585</v>
      </c>
      <c r="J3281">
        <v>1.5666011049155977</v>
      </c>
      <c r="K3281">
        <v>338</v>
      </c>
      <c r="L3281">
        <v>0.31228518486022949</v>
      </c>
      <c r="M3281">
        <v>13.03722095489502</v>
      </c>
      <c r="N3281">
        <v>3295</v>
      </c>
      <c r="O3281">
        <v>9.174211323261261E-2</v>
      </c>
      <c r="P3281">
        <v>0.19470849633216858</v>
      </c>
      <c r="Q3281">
        <v>0.25039780139923096</v>
      </c>
      <c r="R3281">
        <v>0.31228518486022949</v>
      </c>
      <c r="S3281">
        <v>0.37416523694992065</v>
      </c>
      <c r="T3281">
        <v>0.42986187338829041</v>
      </c>
      <c r="U3281" t="s">
        <v>101</v>
      </c>
      <c r="V3281" t="s">
        <v>84</v>
      </c>
      <c r="W3281">
        <v>99</v>
      </c>
    </row>
    <row r="3282" spans="1:23" x14ac:dyDescent="0.25">
      <c r="A3282" s="48" t="str">
        <f t="shared" si="51"/>
        <v>42231Greater Fresno AreaN/A_17Dual EnrolledSingle</v>
      </c>
      <c r="B3282" t="s">
        <v>37</v>
      </c>
      <c r="C3282" s="35">
        <v>42231</v>
      </c>
      <c r="D3282">
        <v>17</v>
      </c>
      <c r="E3282" t="s">
        <v>32</v>
      </c>
      <c r="F3282">
        <v>2.5943135951132543</v>
      </c>
      <c r="G3282">
        <v>1.8837329635069338</v>
      </c>
      <c r="H3282">
        <v>2957</v>
      </c>
      <c r="I3282">
        <v>2.0815547335734044</v>
      </c>
      <c r="J3282">
        <v>1.5464482526378538</v>
      </c>
      <c r="K3282">
        <v>338</v>
      </c>
      <c r="L3282">
        <v>0.51275885105133057</v>
      </c>
      <c r="M3282">
        <v>19.764720916748047</v>
      </c>
      <c r="N3282">
        <v>3295</v>
      </c>
      <c r="O3282">
        <v>9.0969592332839966E-2</v>
      </c>
      <c r="P3282">
        <v>0.39617222547531128</v>
      </c>
      <c r="Q3282">
        <v>0.45139259099960327</v>
      </c>
      <c r="R3282">
        <v>0.51275885105133057</v>
      </c>
      <c r="S3282">
        <v>0.57411783933639526</v>
      </c>
      <c r="T3282">
        <v>0.62934547662734985</v>
      </c>
      <c r="U3282" t="s">
        <v>101</v>
      </c>
      <c r="V3282" t="s">
        <v>84</v>
      </c>
      <c r="W3282">
        <v>99</v>
      </c>
    </row>
    <row r="3283" spans="1:23" x14ac:dyDescent="0.25">
      <c r="A3283" s="48" t="str">
        <f t="shared" si="51"/>
        <v>42231Greater Fresno AreaN/A_18Dual EnrolledSingle</v>
      </c>
      <c r="B3283" t="s">
        <v>37</v>
      </c>
      <c r="C3283" s="35">
        <v>42231</v>
      </c>
      <c r="D3283">
        <v>18</v>
      </c>
      <c r="E3283" t="s">
        <v>32</v>
      </c>
      <c r="F3283">
        <v>2.6347059183540766</v>
      </c>
      <c r="G3283">
        <v>1.8247922955977864</v>
      </c>
      <c r="H3283">
        <v>2957</v>
      </c>
      <c r="I3283">
        <v>2.2680500002818702</v>
      </c>
      <c r="J3283">
        <v>1.505759842688227</v>
      </c>
      <c r="K3283">
        <v>338</v>
      </c>
      <c r="L3283">
        <v>0.36665591597557068</v>
      </c>
      <c r="M3283">
        <v>13.916388511657715</v>
      </c>
      <c r="N3283">
        <v>3295</v>
      </c>
      <c r="O3283">
        <v>8.8510572910308838E-2</v>
      </c>
      <c r="P3283">
        <v>0.25322076678276062</v>
      </c>
      <c r="Q3283">
        <v>0.3069484531879425</v>
      </c>
      <c r="R3283">
        <v>0.36665591597557068</v>
      </c>
      <c r="S3283">
        <v>0.42635628581047058</v>
      </c>
      <c r="T3283">
        <v>0.48009106516838074</v>
      </c>
      <c r="U3283" t="s">
        <v>101</v>
      </c>
      <c r="V3283" t="s">
        <v>84</v>
      </c>
      <c r="W3283">
        <v>98</v>
      </c>
    </row>
    <row r="3284" spans="1:23" x14ac:dyDescent="0.25">
      <c r="A3284" s="48" t="str">
        <f t="shared" si="51"/>
        <v>42231Greater Fresno AreaN/A_19Dual EnrolledSingle</v>
      </c>
      <c r="B3284" t="s">
        <v>37</v>
      </c>
      <c r="C3284" s="35">
        <v>42231</v>
      </c>
      <c r="D3284">
        <v>19</v>
      </c>
      <c r="E3284" t="s">
        <v>32</v>
      </c>
      <c r="F3284">
        <v>2.5621869121218008</v>
      </c>
      <c r="G3284">
        <v>1.7467123886630875</v>
      </c>
      <c r="H3284">
        <v>2957</v>
      </c>
      <c r="I3284">
        <v>2.9145804733841367</v>
      </c>
      <c r="J3284">
        <v>1.8603860167246118</v>
      </c>
      <c r="K3284">
        <v>338</v>
      </c>
      <c r="L3284">
        <v>-0.35239356756210327</v>
      </c>
      <c r="M3284">
        <v>-13.753623962402344</v>
      </c>
      <c r="N3284">
        <v>3295</v>
      </c>
      <c r="O3284">
        <v>0.1061675176024437</v>
      </c>
      <c r="P3284">
        <v>-0.48845785856246948</v>
      </c>
      <c r="Q3284">
        <v>-0.42401206493377686</v>
      </c>
      <c r="R3284">
        <v>-0.35239356756210327</v>
      </c>
      <c r="S3284">
        <v>-0.28078356385231018</v>
      </c>
      <c r="T3284">
        <v>-0.21632927656173706</v>
      </c>
      <c r="U3284" t="s">
        <v>101</v>
      </c>
      <c r="V3284" t="s">
        <v>84</v>
      </c>
      <c r="W3284">
        <v>97</v>
      </c>
    </row>
    <row r="3285" spans="1:23" x14ac:dyDescent="0.25">
      <c r="A3285" s="48" t="str">
        <f t="shared" si="51"/>
        <v>42231Greater Fresno AreaN/A_20Dual EnrolledSingle</v>
      </c>
      <c r="B3285" t="s">
        <v>37</v>
      </c>
      <c r="C3285" s="35">
        <v>42231</v>
      </c>
      <c r="D3285">
        <v>20</v>
      </c>
      <c r="E3285" t="s">
        <v>32</v>
      </c>
      <c r="F3285">
        <v>2.4006751438235434</v>
      </c>
      <c r="G3285">
        <v>1.6636187491879135</v>
      </c>
      <c r="H3285">
        <v>2957</v>
      </c>
      <c r="I3285">
        <v>2.6986334319572505</v>
      </c>
      <c r="J3285">
        <v>1.9160677013419982</v>
      </c>
      <c r="K3285">
        <v>338</v>
      </c>
      <c r="L3285">
        <v>-0.29795828461647034</v>
      </c>
      <c r="M3285">
        <v>-12.411437034606934</v>
      </c>
      <c r="N3285">
        <v>3295</v>
      </c>
      <c r="O3285">
        <v>0.10861784964799881</v>
      </c>
      <c r="P3285">
        <v>-0.43716290593147278</v>
      </c>
      <c r="Q3285">
        <v>-0.37122970819473267</v>
      </c>
      <c r="R3285">
        <v>-0.29795828461647034</v>
      </c>
      <c r="S3285">
        <v>-0.22469554841518402</v>
      </c>
      <c r="T3285">
        <v>-0.1587536484003067</v>
      </c>
      <c r="U3285" t="s">
        <v>101</v>
      </c>
      <c r="V3285" t="s">
        <v>84</v>
      </c>
      <c r="W3285">
        <v>94</v>
      </c>
    </row>
    <row r="3286" spans="1:23" x14ac:dyDescent="0.25">
      <c r="A3286" s="48" t="str">
        <f t="shared" si="51"/>
        <v>42231Greater Fresno AreaN/A_21Dual EnrolledSingle</v>
      </c>
      <c r="B3286" t="s">
        <v>37</v>
      </c>
      <c r="C3286" s="35">
        <v>42231</v>
      </c>
      <c r="D3286">
        <v>21</v>
      </c>
      <c r="E3286" t="s">
        <v>32</v>
      </c>
      <c r="F3286">
        <v>2.2210079811619021</v>
      </c>
      <c r="G3286">
        <v>1.5607487620521305</v>
      </c>
      <c r="H3286">
        <v>2957</v>
      </c>
      <c r="I3286">
        <v>2.3768251476900115</v>
      </c>
      <c r="J3286">
        <v>1.6324774428651658</v>
      </c>
      <c r="K3286">
        <v>338</v>
      </c>
      <c r="L3286">
        <v>-0.15581716597080231</v>
      </c>
      <c r="M3286">
        <v>-7.0156059265136719</v>
      </c>
      <c r="N3286">
        <v>3295</v>
      </c>
      <c r="O3286">
        <v>9.3318544328212738E-2</v>
      </c>
      <c r="P3286">
        <v>-0.27541419863700867</v>
      </c>
      <c r="Q3286">
        <v>-0.21876798570156097</v>
      </c>
      <c r="R3286">
        <v>-0.15581716597080231</v>
      </c>
      <c r="S3286">
        <v>-9.2873804271221161E-2</v>
      </c>
      <c r="T3286">
        <v>-3.6220118403434753E-2</v>
      </c>
      <c r="U3286" t="s">
        <v>101</v>
      </c>
      <c r="V3286" t="s">
        <v>84</v>
      </c>
      <c r="W3286">
        <v>92</v>
      </c>
    </row>
    <row r="3287" spans="1:23" x14ac:dyDescent="0.25">
      <c r="A3287" s="48" t="str">
        <f t="shared" si="51"/>
        <v>42231Greater Fresno AreaN/A_22Dual EnrolledSingle</v>
      </c>
      <c r="B3287" t="s">
        <v>37</v>
      </c>
      <c r="C3287" s="35">
        <v>42231</v>
      </c>
      <c r="D3287">
        <v>22</v>
      </c>
      <c r="E3287" t="s">
        <v>32</v>
      </c>
      <c r="F3287">
        <v>2.0188583701003329</v>
      </c>
      <c r="G3287">
        <v>1.522486769125512</v>
      </c>
      <c r="H3287">
        <v>2957</v>
      </c>
      <c r="I3287">
        <v>2.0478662719282168</v>
      </c>
      <c r="J3287">
        <v>1.5005391948243449</v>
      </c>
      <c r="K3287">
        <v>338</v>
      </c>
      <c r="L3287">
        <v>-2.900790236890316E-2</v>
      </c>
      <c r="M3287">
        <v>-1.4368468523025513</v>
      </c>
      <c r="N3287">
        <v>3295</v>
      </c>
      <c r="O3287">
        <v>8.6287207901477814E-2</v>
      </c>
      <c r="P3287">
        <v>-0.13959358632564545</v>
      </c>
      <c r="Q3287">
        <v>-8.7215527892112732E-2</v>
      </c>
      <c r="R3287">
        <v>-2.900790236890316E-2</v>
      </c>
      <c r="S3287">
        <v>2.9192820191383362E-2</v>
      </c>
      <c r="T3287">
        <v>8.1577785313129425E-2</v>
      </c>
      <c r="U3287" t="s">
        <v>101</v>
      </c>
      <c r="V3287" t="s">
        <v>84</v>
      </c>
      <c r="W3287">
        <v>90</v>
      </c>
    </row>
    <row r="3288" spans="1:23" x14ac:dyDescent="0.25">
      <c r="A3288" s="48" t="str">
        <f t="shared" si="51"/>
        <v>42231Greater Fresno AreaN/A_23Dual EnrolledSingle</v>
      </c>
      <c r="B3288" t="s">
        <v>37</v>
      </c>
      <c r="C3288" s="35">
        <v>42231</v>
      </c>
      <c r="D3288">
        <v>23</v>
      </c>
      <c r="E3288" t="s">
        <v>32</v>
      </c>
      <c r="F3288">
        <v>1.6933127156701224</v>
      </c>
      <c r="G3288">
        <v>1.3705761163105445</v>
      </c>
      <c r="H3288">
        <v>2957</v>
      </c>
      <c r="I3288">
        <v>1.7366227810759511</v>
      </c>
      <c r="J3288">
        <v>1.3428841518421888</v>
      </c>
      <c r="K3288">
        <v>338</v>
      </c>
      <c r="L3288">
        <v>-4.3310064822435379E-2</v>
      </c>
      <c r="M3288">
        <v>-2.5577120780944824</v>
      </c>
      <c r="N3288">
        <v>3295</v>
      </c>
      <c r="O3288">
        <v>7.7269554138183594E-2</v>
      </c>
      <c r="P3288">
        <v>-0.14233872294425964</v>
      </c>
      <c r="Q3288">
        <v>-9.5434561371803284E-2</v>
      </c>
      <c r="R3288">
        <v>-4.3310064822435379E-2</v>
      </c>
      <c r="S3288">
        <v>8.8082496076822281E-3</v>
      </c>
      <c r="T3288">
        <v>5.5718597024679184E-2</v>
      </c>
      <c r="U3288" t="s">
        <v>101</v>
      </c>
      <c r="V3288" t="s">
        <v>84</v>
      </c>
      <c r="W3288">
        <v>89</v>
      </c>
    </row>
    <row r="3289" spans="1:23" x14ac:dyDescent="0.25">
      <c r="A3289" s="48" t="str">
        <f t="shared" si="51"/>
        <v>42231Greater Fresno AreaN/A_24Dual EnrolledSingle</v>
      </c>
      <c r="B3289" t="s">
        <v>37</v>
      </c>
      <c r="C3289" s="35">
        <v>42231</v>
      </c>
      <c r="D3289">
        <v>24</v>
      </c>
      <c r="E3289" t="s">
        <v>32</v>
      </c>
      <c r="F3289">
        <v>1.3762709165142251</v>
      </c>
      <c r="G3289">
        <v>1.1939791277617351</v>
      </c>
      <c r="H3289">
        <v>2957</v>
      </c>
      <c r="I3289">
        <v>1.3969310651122449</v>
      </c>
      <c r="J3289">
        <v>1.1633530182501473</v>
      </c>
      <c r="K3289">
        <v>338</v>
      </c>
      <c r="L3289">
        <v>-2.0660148933529854E-2</v>
      </c>
      <c r="M3289">
        <v>-1.5011687278747559</v>
      </c>
      <c r="N3289">
        <v>3295</v>
      </c>
      <c r="O3289">
        <v>6.6979244351387024E-2</v>
      </c>
      <c r="P3289">
        <v>-0.10650074481964111</v>
      </c>
      <c r="Q3289">
        <v>-6.5843008458614349E-2</v>
      </c>
      <c r="R3289">
        <v>-2.0660148933529854E-2</v>
      </c>
      <c r="S3289">
        <v>2.4517351761460304E-2</v>
      </c>
      <c r="T3289">
        <v>6.5180450677871704E-2</v>
      </c>
      <c r="U3289" t="s">
        <v>101</v>
      </c>
      <c r="V3289" t="s">
        <v>84</v>
      </c>
      <c r="W3289">
        <v>85</v>
      </c>
    </row>
    <row r="3290" spans="1:23" x14ac:dyDescent="0.25">
      <c r="A3290" s="48" t="str">
        <f t="shared" si="51"/>
        <v>42255Greater Fresno AreaN/A_1Dual EnrolledSingle</v>
      </c>
      <c r="B3290" t="s">
        <v>37</v>
      </c>
      <c r="C3290" s="35">
        <v>42255</v>
      </c>
      <c r="D3290">
        <v>1</v>
      </c>
      <c r="E3290" t="s">
        <v>32</v>
      </c>
      <c r="F3290">
        <v>0.71359116158056102</v>
      </c>
      <c r="G3290">
        <v>0.66309175297271783</v>
      </c>
      <c r="H3290">
        <v>2953</v>
      </c>
      <c r="I3290">
        <v>0.79077484042925472</v>
      </c>
      <c r="J3290">
        <v>0.78059366683793663</v>
      </c>
      <c r="K3290">
        <v>314</v>
      </c>
      <c r="L3290">
        <v>-7.718367874622345E-2</v>
      </c>
      <c r="M3290">
        <v>-10.816232681274414</v>
      </c>
      <c r="N3290">
        <v>3267</v>
      </c>
      <c r="O3290">
        <v>4.5710243284702301E-2</v>
      </c>
      <c r="P3290">
        <v>-0.1357659250497818</v>
      </c>
      <c r="Q3290">
        <v>-0.1080188974738121</v>
      </c>
      <c r="R3290">
        <v>-7.718367874622345E-2</v>
      </c>
      <c r="S3290">
        <v>-4.6352118253707886E-2</v>
      </c>
      <c r="T3290">
        <v>-1.8601430580019951E-2</v>
      </c>
      <c r="U3290" t="s">
        <v>101</v>
      </c>
      <c r="V3290" t="s">
        <v>84</v>
      </c>
      <c r="W3290">
        <v>72</v>
      </c>
    </row>
    <row r="3291" spans="1:23" x14ac:dyDescent="0.25">
      <c r="A3291" s="48" t="str">
        <f t="shared" si="51"/>
        <v>42255Greater Fresno AreaN/A_2Dual EnrolledSingle</v>
      </c>
      <c r="B3291" t="s">
        <v>37</v>
      </c>
      <c r="C3291" s="35">
        <v>42255</v>
      </c>
      <c r="D3291">
        <v>2</v>
      </c>
      <c r="E3291" t="s">
        <v>32</v>
      </c>
      <c r="F3291">
        <v>0.61333325432398911</v>
      </c>
      <c r="G3291">
        <v>0.573053857697712</v>
      </c>
      <c r="H3291">
        <v>2953</v>
      </c>
      <c r="I3291">
        <v>0.65494745225147044</v>
      </c>
      <c r="J3291">
        <v>0.59972381128387098</v>
      </c>
      <c r="K3291">
        <v>314</v>
      </c>
      <c r="L3291">
        <v>-4.1614197194576263E-2</v>
      </c>
      <c r="M3291">
        <v>-6.7849245071411133</v>
      </c>
      <c r="N3291">
        <v>3267</v>
      </c>
      <c r="O3291">
        <v>3.5449221730232239E-2</v>
      </c>
      <c r="P3291">
        <v>-8.7045922875404358E-2</v>
      </c>
      <c r="Q3291">
        <v>-6.5527535974979401E-2</v>
      </c>
      <c r="R3291">
        <v>-4.1614197194576263E-2</v>
      </c>
      <c r="S3291">
        <v>-1.7703697085380554E-2</v>
      </c>
      <c r="T3291">
        <v>3.8175254594534636E-3</v>
      </c>
      <c r="U3291" t="s">
        <v>101</v>
      </c>
      <c r="V3291" t="s">
        <v>84</v>
      </c>
      <c r="W3291">
        <v>70</v>
      </c>
    </row>
    <row r="3292" spans="1:23" x14ac:dyDescent="0.25">
      <c r="A3292" s="48" t="str">
        <f t="shared" si="51"/>
        <v>42255Greater Fresno AreaN/A_3Dual EnrolledSingle</v>
      </c>
      <c r="B3292" t="s">
        <v>37</v>
      </c>
      <c r="C3292" s="35">
        <v>42255</v>
      </c>
      <c r="D3292">
        <v>3</v>
      </c>
      <c r="E3292" t="s">
        <v>32</v>
      </c>
      <c r="F3292">
        <v>0.55013501527001041</v>
      </c>
      <c r="G3292">
        <v>0.48476311098109331</v>
      </c>
      <c r="H3292">
        <v>2953</v>
      </c>
      <c r="I3292">
        <v>0.5902031846432173</v>
      </c>
      <c r="J3292">
        <v>0.51689173370108443</v>
      </c>
      <c r="K3292">
        <v>314</v>
      </c>
      <c r="L3292">
        <v>-4.0068168193101883E-2</v>
      </c>
      <c r="M3292">
        <v>-7.2833337783813477</v>
      </c>
      <c r="N3292">
        <v>3267</v>
      </c>
      <c r="O3292">
        <v>3.050345741212368E-2</v>
      </c>
      <c r="P3292">
        <v>-7.9161398112773895E-2</v>
      </c>
      <c r="Q3292">
        <v>-6.0645189136266708E-2</v>
      </c>
      <c r="R3292">
        <v>-4.0068168193101883E-2</v>
      </c>
      <c r="S3292">
        <v>-1.9493585452437401E-2</v>
      </c>
      <c r="T3292">
        <v>-9.7493716748431325E-4</v>
      </c>
      <c r="U3292" t="s">
        <v>101</v>
      </c>
      <c r="V3292" t="s">
        <v>84</v>
      </c>
      <c r="W3292">
        <v>68</v>
      </c>
    </row>
    <row r="3293" spans="1:23" x14ac:dyDescent="0.25">
      <c r="A3293" s="48" t="str">
        <f t="shared" si="51"/>
        <v>42255Greater Fresno AreaN/A_4Dual EnrolledSingle</v>
      </c>
      <c r="B3293" t="s">
        <v>37</v>
      </c>
      <c r="C3293" s="35">
        <v>42255</v>
      </c>
      <c r="D3293">
        <v>4</v>
      </c>
      <c r="E3293" t="s">
        <v>32</v>
      </c>
      <c r="F3293">
        <v>0.53132058924238301</v>
      </c>
      <c r="G3293">
        <v>0.47453854089137992</v>
      </c>
      <c r="H3293">
        <v>2953</v>
      </c>
      <c r="I3293">
        <v>0.53436942674065868</v>
      </c>
      <c r="J3293">
        <v>0.45280695309527241</v>
      </c>
      <c r="K3293">
        <v>314</v>
      </c>
      <c r="L3293">
        <v>-3.0488374177366495E-3</v>
      </c>
      <c r="M3293">
        <v>-0.57382255792617798</v>
      </c>
      <c r="N3293">
        <v>3267</v>
      </c>
      <c r="O3293">
        <v>2.7004294097423553E-2</v>
      </c>
      <c r="P3293">
        <v>-3.7657540291547775E-2</v>
      </c>
      <c r="Q3293">
        <v>-2.1265394985675812E-2</v>
      </c>
      <c r="R3293">
        <v>-3.0488374177366495E-3</v>
      </c>
      <c r="S3293">
        <v>1.5165559016168118E-2</v>
      </c>
      <c r="T3293">
        <v>3.1559865921735764E-2</v>
      </c>
      <c r="U3293" t="s">
        <v>101</v>
      </c>
      <c r="V3293" t="s">
        <v>84</v>
      </c>
      <c r="W3293">
        <v>66</v>
      </c>
    </row>
    <row r="3294" spans="1:23" x14ac:dyDescent="0.25">
      <c r="A3294" s="48" t="str">
        <f t="shared" si="51"/>
        <v>42255Greater Fresno AreaN/A_5Dual EnrolledSingle</v>
      </c>
      <c r="B3294" t="s">
        <v>37</v>
      </c>
      <c r="C3294" s="35">
        <v>42255</v>
      </c>
      <c r="D3294">
        <v>5</v>
      </c>
      <c r="E3294" t="s">
        <v>32</v>
      </c>
      <c r="F3294">
        <v>0.53691097186771164</v>
      </c>
      <c r="G3294">
        <v>0.47558800711053745</v>
      </c>
      <c r="H3294">
        <v>2953</v>
      </c>
      <c r="I3294">
        <v>0.54339044575007811</v>
      </c>
      <c r="J3294">
        <v>0.47354545427715544</v>
      </c>
      <c r="K3294">
        <v>314</v>
      </c>
      <c r="L3294">
        <v>-6.4794737845659256E-3</v>
      </c>
      <c r="M3294">
        <v>-1.2068060636520386</v>
      </c>
      <c r="N3294">
        <v>3267</v>
      </c>
      <c r="O3294">
        <v>2.8120307251811028E-2</v>
      </c>
      <c r="P3294">
        <v>-4.2518459260463715E-2</v>
      </c>
      <c r="Q3294">
        <v>-2.5448869913816452E-2</v>
      </c>
      <c r="R3294">
        <v>-6.4794737845659256E-3</v>
      </c>
      <c r="S3294">
        <v>1.2487673200666904E-2</v>
      </c>
      <c r="T3294">
        <v>2.9559511691331863E-2</v>
      </c>
      <c r="U3294" t="s">
        <v>101</v>
      </c>
      <c r="V3294" t="s">
        <v>84</v>
      </c>
      <c r="W3294">
        <v>66</v>
      </c>
    </row>
    <row r="3295" spans="1:23" x14ac:dyDescent="0.25">
      <c r="A3295" s="48" t="str">
        <f t="shared" si="51"/>
        <v>42255Greater Fresno AreaN/A_6Dual EnrolledSingle</v>
      </c>
      <c r="B3295" t="s">
        <v>37</v>
      </c>
      <c r="C3295" s="35">
        <v>42255</v>
      </c>
      <c r="D3295">
        <v>6</v>
      </c>
      <c r="E3295" t="s">
        <v>32</v>
      </c>
      <c r="F3295">
        <v>0.59069139859644615</v>
      </c>
      <c r="G3295">
        <v>0.55609147149323512</v>
      </c>
      <c r="H3295">
        <v>2953</v>
      </c>
      <c r="I3295">
        <v>0.60509840750724675</v>
      </c>
      <c r="J3295">
        <v>0.58095226673604916</v>
      </c>
      <c r="K3295">
        <v>314</v>
      </c>
      <c r="L3295">
        <v>-1.440700888633728E-2</v>
      </c>
      <c r="M3295">
        <v>-2.4390077590942383</v>
      </c>
      <c r="N3295">
        <v>3267</v>
      </c>
      <c r="O3295">
        <v>3.4344989806413651E-2</v>
      </c>
      <c r="P3295">
        <v>-5.8423548936843872E-2</v>
      </c>
      <c r="Q3295">
        <v>-3.7575453519821167E-2</v>
      </c>
      <c r="R3295">
        <v>-1.440700888633728E-2</v>
      </c>
      <c r="S3295">
        <v>8.7586864829063416E-3</v>
      </c>
      <c r="T3295">
        <v>2.9609529301524162E-2</v>
      </c>
      <c r="U3295" t="s">
        <v>101</v>
      </c>
      <c r="V3295" t="s">
        <v>84</v>
      </c>
      <c r="W3295">
        <v>66</v>
      </c>
    </row>
    <row r="3296" spans="1:23" x14ac:dyDescent="0.25">
      <c r="A3296" s="48" t="str">
        <f t="shared" si="51"/>
        <v>42255Greater Fresno AreaN/A_7Dual EnrolledSingle</v>
      </c>
      <c r="B3296" t="s">
        <v>37</v>
      </c>
      <c r="C3296" s="35">
        <v>42255</v>
      </c>
      <c r="D3296">
        <v>7</v>
      </c>
      <c r="E3296" t="s">
        <v>32</v>
      </c>
      <c r="F3296">
        <v>0.68965384348572312</v>
      </c>
      <c r="G3296">
        <v>0.62736472368000828</v>
      </c>
      <c r="H3296">
        <v>2953</v>
      </c>
      <c r="I3296">
        <v>0.75059840761111829</v>
      </c>
      <c r="J3296">
        <v>0.74403288895354036</v>
      </c>
      <c r="K3296">
        <v>314</v>
      </c>
      <c r="L3296">
        <v>-6.0944564640522003E-2</v>
      </c>
      <c r="M3296">
        <v>-8.8369789123535156</v>
      </c>
      <c r="N3296">
        <v>3267</v>
      </c>
      <c r="O3296">
        <v>4.3546445667743683E-2</v>
      </c>
      <c r="P3296">
        <v>-0.11675368994474411</v>
      </c>
      <c r="Q3296">
        <v>-9.0320125222206116E-2</v>
      </c>
      <c r="R3296">
        <v>-6.0944564640522003E-2</v>
      </c>
      <c r="S3296">
        <v>-3.1572487205266953E-2</v>
      </c>
      <c r="T3296">
        <v>-5.1354398019611835E-3</v>
      </c>
      <c r="U3296" t="s">
        <v>101</v>
      </c>
      <c r="V3296" t="s">
        <v>84</v>
      </c>
      <c r="W3296">
        <v>67</v>
      </c>
    </row>
    <row r="3297" spans="1:23" x14ac:dyDescent="0.25">
      <c r="A3297" s="48" t="str">
        <f t="shared" si="51"/>
        <v>42255Greater Fresno AreaN/A_8Dual EnrolledSingle</v>
      </c>
      <c r="B3297" t="s">
        <v>37</v>
      </c>
      <c r="C3297" s="35">
        <v>42255</v>
      </c>
      <c r="D3297">
        <v>8</v>
      </c>
      <c r="E3297" t="s">
        <v>32</v>
      </c>
      <c r="F3297">
        <v>0.72813796130358854</v>
      </c>
      <c r="G3297">
        <v>0.701325675378074</v>
      </c>
      <c r="H3297">
        <v>2953</v>
      </c>
      <c r="I3297">
        <v>0.71199331200730243</v>
      </c>
      <c r="J3297">
        <v>0.60261164554591906</v>
      </c>
      <c r="K3297">
        <v>314</v>
      </c>
      <c r="L3297">
        <v>1.6144650056958199E-2</v>
      </c>
      <c r="M3297">
        <v>2.2172515392303467</v>
      </c>
      <c r="N3297">
        <v>3267</v>
      </c>
      <c r="O3297">
        <v>3.6373909562826157E-2</v>
      </c>
      <c r="P3297">
        <v>-3.0472151935100555E-2</v>
      </c>
      <c r="Q3297">
        <v>-8.3924615755677223E-3</v>
      </c>
      <c r="R3297">
        <v>1.6144650056958199E-2</v>
      </c>
      <c r="S3297">
        <v>4.0678851306438446E-2</v>
      </c>
      <c r="T3297">
        <v>6.2761455774307251E-2</v>
      </c>
      <c r="U3297" t="s">
        <v>101</v>
      </c>
      <c r="V3297" t="s">
        <v>84</v>
      </c>
      <c r="W3297">
        <v>71</v>
      </c>
    </row>
    <row r="3298" spans="1:23" x14ac:dyDescent="0.25">
      <c r="A3298" s="48" t="str">
        <f t="shared" si="51"/>
        <v>42255Greater Fresno AreaN/A_9Dual EnrolledSingle</v>
      </c>
      <c r="B3298" t="s">
        <v>37</v>
      </c>
      <c r="C3298" s="35">
        <v>42255</v>
      </c>
      <c r="D3298">
        <v>9</v>
      </c>
      <c r="E3298" t="s">
        <v>32</v>
      </c>
      <c r="F3298">
        <v>0.68220907556183885</v>
      </c>
      <c r="G3298">
        <v>0.69281433181458096</v>
      </c>
      <c r="H3298">
        <v>2953</v>
      </c>
      <c r="I3298">
        <v>0.70369363046884525</v>
      </c>
      <c r="J3298">
        <v>0.72400457133780771</v>
      </c>
      <c r="K3298">
        <v>314</v>
      </c>
      <c r="L3298">
        <v>-2.1484555676579475E-2</v>
      </c>
      <c r="M3298">
        <v>-3.1492624282836914</v>
      </c>
      <c r="N3298">
        <v>3267</v>
      </c>
      <c r="O3298">
        <v>4.2800877243280411E-2</v>
      </c>
      <c r="P3298">
        <v>-7.6338157057762146E-2</v>
      </c>
      <c r="Q3298">
        <v>-5.0357170403003693E-2</v>
      </c>
      <c r="R3298">
        <v>-2.1484555676579475E-2</v>
      </c>
      <c r="S3298">
        <v>7.3846359737217426E-3</v>
      </c>
      <c r="T3298">
        <v>3.3369049429893494E-2</v>
      </c>
      <c r="U3298" t="s">
        <v>101</v>
      </c>
      <c r="V3298" t="s">
        <v>84</v>
      </c>
      <c r="W3298">
        <v>77</v>
      </c>
    </row>
    <row r="3299" spans="1:23" x14ac:dyDescent="0.25">
      <c r="A3299" s="48" t="str">
        <f t="shared" si="51"/>
        <v>42255Greater Fresno AreaN/A_10Dual EnrolledSingle</v>
      </c>
      <c r="B3299" t="s">
        <v>37</v>
      </c>
      <c r="C3299" s="35">
        <v>42255</v>
      </c>
      <c r="D3299">
        <v>10</v>
      </c>
      <c r="E3299" t="s">
        <v>32</v>
      </c>
      <c r="F3299">
        <v>0.67296749069856898</v>
      </c>
      <c r="G3299">
        <v>0.71370656255499709</v>
      </c>
      <c r="H3299">
        <v>2953</v>
      </c>
      <c r="I3299">
        <v>0.74471337568744733</v>
      </c>
      <c r="J3299">
        <v>0.82661058960092559</v>
      </c>
      <c r="K3299">
        <v>314</v>
      </c>
      <c r="L3299">
        <v>-7.1745887398719788E-2</v>
      </c>
      <c r="M3299">
        <v>-10.66112232208252</v>
      </c>
      <c r="N3299">
        <v>3267</v>
      </c>
      <c r="O3299">
        <v>4.846196249127388E-2</v>
      </c>
      <c r="P3299">
        <v>-0.13385473191738129</v>
      </c>
      <c r="Q3299">
        <v>-0.10443735867738724</v>
      </c>
      <c r="R3299">
        <v>-7.1745887398719788E-2</v>
      </c>
      <c r="S3299">
        <v>-3.9058294147253036E-2</v>
      </c>
      <c r="T3299">
        <v>-9.6370363608002663E-3</v>
      </c>
      <c r="U3299" t="s">
        <v>101</v>
      </c>
      <c r="V3299" t="s">
        <v>84</v>
      </c>
      <c r="W3299">
        <v>81</v>
      </c>
    </row>
    <row r="3300" spans="1:23" x14ac:dyDescent="0.25">
      <c r="A3300" s="48" t="str">
        <f t="shared" si="51"/>
        <v>42255Greater Fresno AreaN/A_11Dual EnrolledSingle</v>
      </c>
      <c r="B3300" t="s">
        <v>37</v>
      </c>
      <c r="C3300" s="35">
        <v>42255</v>
      </c>
      <c r="D3300">
        <v>11</v>
      </c>
      <c r="E3300" t="s">
        <v>32</v>
      </c>
      <c r="F3300">
        <v>0.66508184898089773</v>
      </c>
      <c r="G3300">
        <v>0.72667178079227401</v>
      </c>
      <c r="H3300">
        <v>2953</v>
      </c>
      <c r="I3300">
        <v>0.71029171961538373</v>
      </c>
      <c r="J3300">
        <v>0.76405541750315609</v>
      </c>
      <c r="K3300">
        <v>314</v>
      </c>
      <c r="L3300">
        <v>-4.5209869742393494E-2</v>
      </c>
      <c r="M3300">
        <v>-6.797640323638916</v>
      </c>
      <c r="N3300">
        <v>3267</v>
      </c>
      <c r="O3300">
        <v>4.5144133269786835E-2</v>
      </c>
      <c r="P3300">
        <v>-0.10306659340858459</v>
      </c>
      <c r="Q3300">
        <v>-7.5663201510906219E-2</v>
      </c>
      <c r="R3300">
        <v>-4.5209869742393494E-2</v>
      </c>
      <c r="S3300">
        <v>-1.4760151505470276E-2</v>
      </c>
      <c r="T3300">
        <v>1.2646851129829884E-2</v>
      </c>
      <c r="U3300" t="s">
        <v>101</v>
      </c>
      <c r="V3300" t="s">
        <v>84</v>
      </c>
      <c r="W3300">
        <v>85</v>
      </c>
    </row>
    <row r="3301" spans="1:23" x14ac:dyDescent="0.25">
      <c r="A3301" s="48" t="str">
        <f t="shared" si="51"/>
        <v>42255Greater Fresno AreaN/A_12Dual EnrolledSingle</v>
      </c>
      <c r="B3301" t="s">
        <v>37</v>
      </c>
      <c r="C3301" s="35">
        <v>42255</v>
      </c>
      <c r="D3301">
        <v>12</v>
      </c>
      <c r="E3301" t="s">
        <v>32</v>
      </c>
      <c r="F3301">
        <v>0.69710992205196998</v>
      </c>
      <c r="G3301">
        <v>0.78907494928539645</v>
      </c>
      <c r="H3301">
        <v>2953</v>
      </c>
      <c r="I3301">
        <v>0.74165191124039842</v>
      </c>
      <c r="J3301">
        <v>0.81849087664826692</v>
      </c>
      <c r="K3301">
        <v>314</v>
      </c>
      <c r="L3301">
        <v>-4.4541988521814346E-2</v>
      </c>
      <c r="M3301">
        <v>-6.389521598815918</v>
      </c>
      <c r="N3301">
        <v>3267</v>
      </c>
      <c r="O3301">
        <v>4.8418760299682617E-2</v>
      </c>
      <c r="P3301">
        <v>-0.1065954715013504</v>
      </c>
      <c r="Q3301">
        <v>-7.7204316854476929E-2</v>
      </c>
      <c r="R3301">
        <v>-4.4541988521814346E-2</v>
      </c>
      <c r="S3301">
        <v>-1.1883534491062164E-2</v>
      </c>
      <c r="T3301">
        <v>1.751149445772171E-2</v>
      </c>
      <c r="U3301" t="s">
        <v>101</v>
      </c>
      <c r="V3301" t="s">
        <v>84</v>
      </c>
      <c r="W3301">
        <v>89</v>
      </c>
    </row>
    <row r="3302" spans="1:23" x14ac:dyDescent="0.25">
      <c r="A3302" s="48" t="str">
        <f t="shared" si="51"/>
        <v>42255Greater Fresno AreaN/A_13Dual EnrolledSingle</v>
      </c>
      <c r="B3302" t="s">
        <v>37</v>
      </c>
      <c r="C3302" s="35">
        <v>42255</v>
      </c>
      <c r="D3302">
        <v>13</v>
      </c>
      <c r="E3302" t="s">
        <v>32</v>
      </c>
      <c r="F3302">
        <v>0.75979613943608659</v>
      </c>
      <c r="G3302">
        <v>0.88414293751797446</v>
      </c>
      <c r="H3302">
        <v>2953</v>
      </c>
      <c r="I3302">
        <v>0.77671942643481429</v>
      </c>
      <c r="J3302">
        <v>0.87758583684603486</v>
      </c>
      <c r="K3302">
        <v>314</v>
      </c>
      <c r="L3302">
        <v>-1.6923287883400917E-2</v>
      </c>
      <c r="M3302">
        <v>-2.2273457050323486</v>
      </c>
      <c r="N3302">
        <v>3267</v>
      </c>
      <c r="O3302">
        <v>5.2129127085208893E-2</v>
      </c>
      <c r="P3302">
        <v>-8.3731979131698608E-2</v>
      </c>
      <c r="Q3302">
        <v>-5.2088554948568344E-2</v>
      </c>
      <c r="R3302">
        <v>-1.6923287883400917E-2</v>
      </c>
      <c r="S3302">
        <v>1.8237808719277382E-2</v>
      </c>
      <c r="T3302">
        <v>4.9885399639606476E-2</v>
      </c>
      <c r="U3302" t="s">
        <v>101</v>
      </c>
      <c r="V3302" t="s">
        <v>84</v>
      </c>
      <c r="W3302">
        <v>93</v>
      </c>
    </row>
    <row r="3303" spans="1:23" x14ac:dyDescent="0.25">
      <c r="A3303" s="48" t="str">
        <f t="shared" si="51"/>
        <v>42255Greater Fresno AreaN/A_14Dual EnrolledSingle</v>
      </c>
      <c r="B3303" t="s">
        <v>37</v>
      </c>
      <c r="C3303" s="35">
        <v>42255</v>
      </c>
      <c r="D3303">
        <v>14</v>
      </c>
      <c r="E3303" t="s">
        <v>32</v>
      </c>
      <c r="F3303">
        <v>0.91638090070206224</v>
      </c>
      <c r="G3303">
        <v>1.0440224558248681</v>
      </c>
      <c r="H3303">
        <v>2953</v>
      </c>
      <c r="I3303">
        <v>0.93350605095936212</v>
      </c>
      <c r="J3303">
        <v>1.0420633783604833</v>
      </c>
      <c r="K3303">
        <v>314</v>
      </c>
      <c r="L3303">
        <v>-1.7125150188803673E-2</v>
      </c>
      <c r="M3303">
        <v>-1.8687808513641357</v>
      </c>
      <c r="N3303">
        <v>3267</v>
      </c>
      <c r="O3303">
        <v>6.1865806579589844E-2</v>
      </c>
      <c r="P3303">
        <v>-9.641236811876297E-2</v>
      </c>
      <c r="Q3303">
        <v>-5.8858584612607956E-2</v>
      </c>
      <c r="R3303">
        <v>-1.7125150188803673E-2</v>
      </c>
      <c r="S3303">
        <v>2.4603337049484253E-2</v>
      </c>
      <c r="T3303">
        <v>6.2162067741155624E-2</v>
      </c>
      <c r="U3303" t="s">
        <v>101</v>
      </c>
      <c r="V3303" t="s">
        <v>84</v>
      </c>
      <c r="W3303">
        <v>96</v>
      </c>
    </row>
    <row r="3304" spans="1:23" x14ac:dyDescent="0.25">
      <c r="A3304" s="48" t="str">
        <f t="shared" si="51"/>
        <v>42255Greater Fresno AreaN/A_15Dual EnrolledSingle</v>
      </c>
      <c r="B3304" t="s">
        <v>37</v>
      </c>
      <c r="C3304" s="35">
        <v>42255</v>
      </c>
      <c r="D3304">
        <v>15</v>
      </c>
      <c r="E3304" t="s">
        <v>32</v>
      </c>
      <c r="F3304">
        <v>1.1493241786755428</v>
      </c>
      <c r="G3304">
        <v>1.2098254550697043</v>
      </c>
      <c r="H3304">
        <v>2953</v>
      </c>
      <c r="I3304">
        <v>1.1345436304330829</v>
      </c>
      <c r="J3304">
        <v>1.1629313711979614</v>
      </c>
      <c r="K3304">
        <v>314</v>
      </c>
      <c r="L3304">
        <v>1.4780548401176929E-2</v>
      </c>
      <c r="M3304">
        <v>1.2860208749771118</v>
      </c>
      <c r="N3304">
        <v>3267</v>
      </c>
      <c r="O3304">
        <v>6.930147111415863E-2</v>
      </c>
      <c r="P3304">
        <v>-7.4036218225955963E-2</v>
      </c>
      <c r="Q3304">
        <v>-3.1968839466571808E-2</v>
      </c>
      <c r="R3304">
        <v>1.4780548401176929E-2</v>
      </c>
      <c r="S3304">
        <v>6.1524391174316406E-2</v>
      </c>
      <c r="T3304">
        <v>0.10359731316566467</v>
      </c>
      <c r="U3304" t="s">
        <v>101</v>
      </c>
      <c r="V3304" t="s">
        <v>84</v>
      </c>
      <c r="W3304">
        <v>98</v>
      </c>
    </row>
    <row r="3305" spans="1:23" x14ac:dyDescent="0.25">
      <c r="A3305" s="48" t="str">
        <f t="shared" si="51"/>
        <v>42255Greater Fresno AreaN/A_16Dual EnrolledSingle</v>
      </c>
      <c r="B3305" t="s">
        <v>37</v>
      </c>
      <c r="C3305" s="35">
        <v>42255</v>
      </c>
      <c r="D3305">
        <v>16</v>
      </c>
      <c r="E3305" t="s">
        <v>32</v>
      </c>
      <c r="F3305">
        <v>1.458461564661875</v>
      </c>
      <c r="G3305">
        <v>1.3929336225789284</v>
      </c>
      <c r="H3305">
        <v>2953</v>
      </c>
      <c r="I3305">
        <v>1.5707818467896455</v>
      </c>
      <c r="J3305">
        <v>1.5495950605650197</v>
      </c>
      <c r="K3305">
        <v>314</v>
      </c>
      <c r="L3305">
        <v>-0.11232028156518936</v>
      </c>
      <c r="M3305">
        <v>-7.7012848854064941</v>
      </c>
      <c r="N3305">
        <v>3267</v>
      </c>
      <c r="O3305">
        <v>9.1128066182136536E-2</v>
      </c>
      <c r="P3305">
        <v>-0.22911001741886139</v>
      </c>
      <c r="Q3305">
        <v>-0.17379344999790192</v>
      </c>
      <c r="R3305">
        <v>-0.11232028156518936</v>
      </c>
      <c r="S3305">
        <v>-5.0854399800300598E-2</v>
      </c>
      <c r="T3305">
        <v>4.469448234885931E-3</v>
      </c>
      <c r="U3305" t="s">
        <v>101</v>
      </c>
      <c r="V3305" t="s">
        <v>84</v>
      </c>
      <c r="W3305">
        <v>99</v>
      </c>
    </row>
    <row r="3306" spans="1:23" x14ac:dyDescent="0.25">
      <c r="A3306" s="48" t="str">
        <f t="shared" si="51"/>
        <v>42255Greater Fresno AreaN/A_17Dual EnrolledSingle</v>
      </c>
      <c r="B3306" t="s">
        <v>37</v>
      </c>
      <c r="C3306" s="35">
        <v>42255</v>
      </c>
      <c r="D3306">
        <v>17</v>
      </c>
      <c r="E3306" t="s">
        <v>32</v>
      </c>
      <c r="F3306">
        <v>1.7467292246118287</v>
      </c>
      <c r="G3306">
        <v>1.4961408601064854</v>
      </c>
      <c r="H3306">
        <v>2953</v>
      </c>
      <c r="I3306">
        <v>1.8521974524941414</v>
      </c>
      <c r="J3306">
        <v>1.6622361667534087</v>
      </c>
      <c r="K3306">
        <v>314</v>
      </c>
      <c r="L3306">
        <v>-0.10546822845935822</v>
      </c>
      <c r="M3306">
        <v>-6.0380411148071289</v>
      </c>
      <c r="N3306">
        <v>3267</v>
      </c>
      <c r="O3306">
        <v>9.7762353718280792E-2</v>
      </c>
      <c r="P3306">
        <v>-0.23076045513153076</v>
      </c>
      <c r="Q3306">
        <v>-0.1714167594909668</v>
      </c>
      <c r="R3306">
        <v>-0.10546822845935822</v>
      </c>
      <c r="S3306">
        <v>-3.9527520537376404E-2</v>
      </c>
      <c r="T3306">
        <v>1.9824003800749779E-2</v>
      </c>
      <c r="U3306" t="s">
        <v>101</v>
      </c>
      <c r="V3306" t="s">
        <v>84</v>
      </c>
      <c r="W3306">
        <v>99</v>
      </c>
    </row>
    <row r="3307" spans="1:23" x14ac:dyDescent="0.25">
      <c r="A3307" s="48" t="str">
        <f t="shared" si="51"/>
        <v>42255Greater Fresno AreaN/A_18Dual EnrolledSingle</v>
      </c>
      <c r="B3307" t="s">
        <v>37</v>
      </c>
      <c r="C3307" s="35">
        <v>42255</v>
      </c>
      <c r="D3307">
        <v>18</v>
      </c>
      <c r="E3307" t="s">
        <v>32</v>
      </c>
      <c r="F3307">
        <v>1.9675891298500205</v>
      </c>
      <c r="G3307">
        <v>1.5752951044572592</v>
      </c>
      <c r="H3307">
        <v>2953</v>
      </c>
      <c r="I3307">
        <v>2.0437283446518473</v>
      </c>
      <c r="J3307">
        <v>1.590409964003948</v>
      </c>
      <c r="K3307">
        <v>314</v>
      </c>
      <c r="L3307">
        <v>-7.6139211654663086E-2</v>
      </c>
      <c r="M3307">
        <v>-3.8696703910827637</v>
      </c>
      <c r="N3307">
        <v>3267</v>
      </c>
      <c r="O3307">
        <v>9.4317421317100525E-2</v>
      </c>
      <c r="P3307">
        <v>-0.19701641798019409</v>
      </c>
      <c r="Q3307">
        <v>-0.13976386189460754</v>
      </c>
      <c r="R3307">
        <v>-7.6139211654663086E-2</v>
      </c>
      <c r="S3307">
        <v>-1.2522110715508461E-2</v>
      </c>
      <c r="T3307">
        <v>4.473799467086792E-2</v>
      </c>
      <c r="U3307" t="s">
        <v>101</v>
      </c>
      <c r="V3307" t="s">
        <v>84</v>
      </c>
      <c r="W3307">
        <v>99</v>
      </c>
    </row>
    <row r="3308" spans="1:23" x14ac:dyDescent="0.25">
      <c r="A3308" s="48" t="str">
        <f t="shared" si="51"/>
        <v>42255Greater Fresno AreaN/A_19Dual EnrolledSingle</v>
      </c>
      <c r="B3308" t="s">
        <v>37</v>
      </c>
      <c r="C3308" s="35">
        <v>42255</v>
      </c>
      <c r="D3308">
        <v>19</v>
      </c>
      <c r="E3308" t="s">
        <v>32</v>
      </c>
      <c r="F3308">
        <v>2.0025905181519712</v>
      </c>
      <c r="G3308">
        <v>1.5171729137761096</v>
      </c>
      <c r="H3308">
        <v>2953</v>
      </c>
      <c r="I3308">
        <v>2.200839808724337</v>
      </c>
      <c r="J3308">
        <v>1.6460954220758255</v>
      </c>
      <c r="K3308">
        <v>314</v>
      </c>
      <c r="L3308">
        <v>-0.19824929535388947</v>
      </c>
      <c r="M3308">
        <v>-9.8996419906616211</v>
      </c>
      <c r="N3308">
        <v>3267</v>
      </c>
      <c r="O3308">
        <v>9.6999377012252808E-2</v>
      </c>
      <c r="P3308">
        <v>-0.32256370782852173</v>
      </c>
      <c r="Q3308">
        <v>-0.26368314027786255</v>
      </c>
      <c r="R3308">
        <v>-0.19824929535388947</v>
      </c>
      <c r="S3308">
        <v>-0.13282321393489838</v>
      </c>
      <c r="T3308">
        <v>-7.3934890329837799E-2</v>
      </c>
      <c r="U3308" t="s">
        <v>101</v>
      </c>
      <c r="V3308" t="s">
        <v>84</v>
      </c>
      <c r="W3308">
        <v>95</v>
      </c>
    </row>
    <row r="3309" spans="1:23" x14ac:dyDescent="0.25">
      <c r="A3309" s="48" t="str">
        <f t="shared" si="51"/>
        <v>42255Greater Fresno AreaN/A_20Dual EnrolledSingle</v>
      </c>
      <c r="B3309" t="s">
        <v>37</v>
      </c>
      <c r="C3309" s="35">
        <v>42255</v>
      </c>
      <c r="D3309">
        <v>20</v>
      </c>
      <c r="E3309" t="s">
        <v>32</v>
      </c>
      <c r="F3309">
        <v>1.9658439213656733</v>
      </c>
      <c r="G3309">
        <v>1.4654326962693183</v>
      </c>
      <c r="H3309">
        <v>2953</v>
      </c>
      <c r="I3309">
        <v>2.0651474522119884</v>
      </c>
      <c r="J3309">
        <v>1.5324049675775644</v>
      </c>
      <c r="K3309">
        <v>314</v>
      </c>
      <c r="L3309">
        <v>-9.9303528666496277E-2</v>
      </c>
      <c r="M3309">
        <v>-5.051445484161377</v>
      </c>
      <c r="N3309">
        <v>3267</v>
      </c>
      <c r="O3309">
        <v>9.0585730969905853E-2</v>
      </c>
      <c r="P3309">
        <v>-0.21539820730686188</v>
      </c>
      <c r="Q3309">
        <v>-0.16041085124015808</v>
      </c>
      <c r="R3309">
        <v>-9.9303528666496277E-2</v>
      </c>
      <c r="S3309">
        <v>-3.8203451782464981E-2</v>
      </c>
      <c r="T3309">
        <v>1.6791144385933876E-2</v>
      </c>
      <c r="U3309" t="s">
        <v>101</v>
      </c>
      <c r="V3309" t="s">
        <v>84</v>
      </c>
      <c r="W3309">
        <v>92</v>
      </c>
    </row>
    <row r="3310" spans="1:23" x14ac:dyDescent="0.25">
      <c r="A3310" s="48" t="str">
        <f t="shared" si="51"/>
        <v>42255Greater Fresno AreaN/A_21Dual EnrolledSingle</v>
      </c>
      <c r="B3310" t="s">
        <v>37</v>
      </c>
      <c r="C3310" s="35">
        <v>42255</v>
      </c>
      <c r="D3310">
        <v>21</v>
      </c>
      <c r="E3310" t="s">
        <v>32</v>
      </c>
      <c r="F3310">
        <v>1.8819099561859189</v>
      </c>
      <c r="G3310">
        <v>1.397828267552093</v>
      </c>
      <c r="H3310">
        <v>2953</v>
      </c>
      <c r="I3310">
        <v>1.9943812099721034</v>
      </c>
      <c r="J3310">
        <v>1.4852349414522312</v>
      </c>
      <c r="K3310">
        <v>314</v>
      </c>
      <c r="L3310">
        <v>-0.11247125267982483</v>
      </c>
      <c r="M3310">
        <v>-5.9764418601989746</v>
      </c>
      <c r="N3310">
        <v>3267</v>
      </c>
      <c r="O3310">
        <v>8.7675005197525024E-2</v>
      </c>
      <c r="P3310">
        <v>-0.22483554482460022</v>
      </c>
      <c r="Q3310">
        <v>-0.17161506414413452</v>
      </c>
      <c r="R3310">
        <v>-0.11247125267982483</v>
      </c>
      <c r="S3310">
        <v>-5.3334463387727737E-2</v>
      </c>
      <c r="T3310">
        <v>-1.0696602112147957E-4</v>
      </c>
      <c r="U3310" t="s">
        <v>101</v>
      </c>
      <c r="V3310" t="s">
        <v>84</v>
      </c>
      <c r="W3310">
        <v>90</v>
      </c>
    </row>
    <row r="3311" spans="1:23" x14ac:dyDescent="0.25">
      <c r="A3311" s="48" t="str">
        <f t="shared" si="51"/>
        <v>42255Greater Fresno AreaN/A_22Dual EnrolledSingle</v>
      </c>
      <c r="B3311" t="s">
        <v>37</v>
      </c>
      <c r="C3311" s="35">
        <v>42255</v>
      </c>
      <c r="D3311">
        <v>22</v>
      </c>
      <c r="E3311" t="s">
        <v>32</v>
      </c>
      <c r="F3311">
        <v>1.6541079584128491</v>
      </c>
      <c r="G3311">
        <v>1.2878674168265043</v>
      </c>
      <c r="H3311">
        <v>2953</v>
      </c>
      <c r="I3311">
        <v>1.7972114650366411</v>
      </c>
      <c r="J3311">
        <v>1.443831618343955</v>
      </c>
      <c r="K3311">
        <v>314</v>
      </c>
      <c r="L3311">
        <v>-0.14310351014137268</v>
      </c>
      <c r="M3311">
        <v>-8.6514005661010742</v>
      </c>
      <c r="N3311">
        <v>3267</v>
      </c>
      <c r="O3311">
        <v>8.485681563615799E-2</v>
      </c>
      <c r="P3311">
        <v>-0.2518559992313385</v>
      </c>
      <c r="Q3311">
        <v>-0.2003462165594101</v>
      </c>
      <c r="R3311">
        <v>-0.14310351014137268</v>
      </c>
      <c r="S3311">
        <v>-8.5867591202259064E-2</v>
      </c>
      <c r="T3311">
        <v>-3.4351013600826263E-2</v>
      </c>
      <c r="U3311" t="s">
        <v>101</v>
      </c>
      <c r="V3311" t="s">
        <v>84</v>
      </c>
      <c r="W3311">
        <v>87</v>
      </c>
    </row>
    <row r="3312" spans="1:23" x14ac:dyDescent="0.25">
      <c r="A3312" s="48" t="str">
        <f t="shared" si="51"/>
        <v>42255Greater Fresno AreaN/A_23Dual EnrolledSingle</v>
      </c>
      <c r="B3312" t="s">
        <v>37</v>
      </c>
      <c r="C3312" s="35">
        <v>42255</v>
      </c>
      <c r="D3312">
        <v>23</v>
      </c>
      <c r="E3312" t="s">
        <v>32</v>
      </c>
      <c r="F3312">
        <v>1.3420598038714076</v>
      </c>
      <c r="G3312">
        <v>1.1488569742134582</v>
      </c>
      <c r="H3312">
        <v>2953</v>
      </c>
      <c r="I3312">
        <v>1.5211499999131364</v>
      </c>
      <c r="J3312">
        <v>1.3277538930984851</v>
      </c>
      <c r="K3312">
        <v>314</v>
      </c>
      <c r="L3312">
        <v>-0.17909020185470581</v>
      </c>
      <c r="M3312">
        <v>-13.344427108764648</v>
      </c>
      <c r="N3312">
        <v>3267</v>
      </c>
      <c r="O3312">
        <v>7.7854916453361511E-2</v>
      </c>
      <c r="P3312">
        <v>-0.27886906266212463</v>
      </c>
      <c r="Q3312">
        <v>-0.23160956799983978</v>
      </c>
      <c r="R3312">
        <v>-0.17909020185470581</v>
      </c>
      <c r="S3312">
        <v>-0.12657706439495087</v>
      </c>
      <c r="T3312">
        <v>-7.9311341047286987E-2</v>
      </c>
      <c r="U3312" t="s">
        <v>101</v>
      </c>
      <c r="V3312" t="s">
        <v>84</v>
      </c>
      <c r="W3312">
        <v>83</v>
      </c>
    </row>
    <row r="3313" spans="1:23" x14ac:dyDescent="0.25">
      <c r="A3313" s="48" t="str">
        <f t="shared" si="51"/>
        <v>42255Greater Fresno AreaN/A_24Dual EnrolledSingle</v>
      </c>
      <c r="B3313" t="s">
        <v>37</v>
      </c>
      <c r="C3313" s="35">
        <v>42255</v>
      </c>
      <c r="D3313">
        <v>24</v>
      </c>
      <c r="E3313" t="s">
        <v>32</v>
      </c>
      <c r="F3313">
        <v>1.0368158144247557</v>
      </c>
      <c r="G3313">
        <v>0.94752987139998468</v>
      </c>
      <c r="H3313">
        <v>2953</v>
      </c>
      <c r="I3313">
        <v>1.1455197447936236</v>
      </c>
      <c r="J3313">
        <v>1.0678122934813425</v>
      </c>
      <c r="K3313">
        <v>314</v>
      </c>
      <c r="L3313">
        <v>-0.10870393365621567</v>
      </c>
      <c r="M3313">
        <v>-10.484401702880859</v>
      </c>
      <c r="N3313">
        <v>3267</v>
      </c>
      <c r="O3313">
        <v>6.2732115387916565E-2</v>
      </c>
      <c r="P3313">
        <v>-0.18910141289234161</v>
      </c>
      <c r="Q3313">
        <v>-0.15102176368236542</v>
      </c>
      <c r="R3313">
        <v>-0.10870393365621567</v>
      </c>
      <c r="S3313">
        <v>-6.6391125321388245E-2</v>
      </c>
      <c r="T3313">
        <v>-2.8306454420089722E-2</v>
      </c>
      <c r="U3313" t="s">
        <v>101</v>
      </c>
      <c r="V3313" t="s">
        <v>84</v>
      </c>
      <c r="W3313">
        <v>79</v>
      </c>
    </row>
    <row r="3314" spans="1:23" x14ac:dyDescent="0.25">
      <c r="A3314" s="48" t="str">
        <f t="shared" si="51"/>
        <v>42231Greater Fresno AreaN/A_1SmartAC-onlySingle</v>
      </c>
      <c r="B3314" t="s">
        <v>37</v>
      </c>
      <c r="C3314" s="35">
        <v>42231</v>
      </c>
      <c r="D3314">
        <v>1</v>
      </c>
      <c r="E3314" t="s">
        <v>32</v>
      </c>
      <c r="F3314">
        <v>1.0885146367136045</v>
      </c>
      <c r="G3314">
        <v>0.94593354181104272</v>
      </c>
      <c r="H3314">
        <v>11212</v>
      </c>
      <c r="I3314">
        <v>1.0972678233340516</v>
      </c>
      <c r="J3314">
        <v>0.97041534980310118</v>
      </c>
      <c r="K3314">
        <v>1277</v>
      </c>
      <c r="L3314">
        <v>-8.7531870231032372E-3</v>
      </c>
      <c r="M3314">
        <v>-0.80414044857025146</v>
      </c>
      <c r="N3314">
        <v>12489</v>
      </c>
      <c r="O3314">
        <v>2.8587454929947853E-2</v>
      </c>
      <c r="P3314">
        <v>-4.5390870422124863E-2</v>
      </c>
      <c r="Q3314">
        <v>-2.8037711977958679E-2</v>
      </c>
      <c r="R3314">
        <v>-8.7531870231032372E-3</v>
      </c>
      <c r="S3314">
        <v>1.0529051534831524E-2</v>
      </c>
      <c r="T3314">
        <v>2.7884494513273239E-2</v>
      </c>
      <c r="U3314" t="s">
        <v>102</v>
      </c>
      <c r="V3314" t="s">
        <v>84</v>
      </c>
      <c r="W3314">
        <v>76</v>
      </c>
    </row>
    <row r="3315" spans="1:23" x14ac:dyDescent="0.25">
      <c r="A3315" s="48" t="str">
        <f t="shared" si="51"/>
        <v>42231Greater Fresno AreaN/A_2SmartAC-onlySingle</v>
      </c>
      <c r="B3315" t="s">
        <v>37</v>
      </c>
      <c r="C3315" s="35">
        <v>42231</v>
      </c>
      <c r="D3315">
        <v>2</v>
      </c>
      <c r="E3315" t="s">
        <v>32</v>
      </c>
      <c r="F3315">
        <v>0.9191337937501568</v>
      </c>
      <c r="G3315">
        <v>0.82643064269668853</v>
      </c>
      <c r="H3315">
        <v>11212</v>
      </c>
      <c r="I3315">
        <v>0.93520228687671392</v>
      </c>
      <c r="J3315">
        <v>0.82432546348297508</v>
      </c>
      <c r="K3315">
        <v>1277</v>
      </c>
      <c r="L3315">
        <v>-1.6068493947386742E-2</v>
      </c>
      <c r="M3315">
        <v>-1.7482213973999023</v>
      </c>
      <c r="N3315">
        <v>12489</v>
      </c>
      <c r="O3315">
        <v>2.4352248758077621E-2</v>
      </c>
      <c r="P3315">
        <v>-4.7278337180614471E-2</v>
      </c>
      <c r="Q3315">
        <v>-3.2496035099029541E-2</v>
      </c>
      <c r="R3315">
        <v>-1.6068493947386742E-2</v>
      </c>
      <c r="S3315">
        <v>3.5709782969206572E-4</v>
      </c>
      <c r="T3315">
        <v>1.5141348354518414E-2</v>
      </c>
      <c r="U3315" t="s">
        <v>102</v>
      </c>
      <c r="V3315" t="s">
        <v>84</v>
      </c>
      <c r="W3315">
        <v>74</v>
      </c>
    </row>
    <row r="3316" spans="1:23" x14ac:dyDescent="0.25">
      <c r="A3316" s="48" t="str">
        <f t="shared" si="51"/>
        <v>42231Greater Fresno AreaN/A_3SmartAC-onlySingle</v>
      </c>
      <c r="B3316" t="s">
        <v>37</v>
      </c>
      <c r="C3316" s="35">
        <v>42231</v>
      </c>
      <c r="D3316">
        <v>3</v>
      </c>
      <c r="E3316" t="s">
        <v>32</v>
      </c>
      <c r="F3316">
        <v>0.81217730952467693</v>
      </c>
      <c r="G3316">
        <v>0.73614004803544952</v>
      </c>
      <c r="H3316">
        <v>11212</v>
      </c>
      <c r="I3316">
        <v>0.81547981097205591</v>
      </c>
      <c r="J3316">
        <v>0.72020155223925064</v>
      </c>
      <c r="K3316">
        <v>1277</v>
      </c>
      <c r="L3316">
        <v>-3.3025015145540237E-3</v>
      </c>
      <c r="M3316">
        <v>-0.40662321448326111</v>
      </c>
      <c r="N3316">
        <v>12489</v>
      </c>
      <c r="O3316">
        <v>2.131926640868187E-2</v>
      </c>
      <c r="P3316">
        <v>-3.0625272542238235E-2</v>
      </c>
      <c r="Q3316">
        <v>-1.7684051766991615E-2</v>
      </c>
      <c r="R3316">
        <v>-3.3025015145540237E-3</v>
      </c>
      <c r="S3316">
        <v>1.1077343486249447E-2</v>
      </c>
      <c r="T3316">
        <v>2.4020269513130188E-2</v>
      </c>
      <c r="U3316" t="s">
        <v>102</v>
      </c>
      <c r="V3316" t="s">
        <v>84</v>
      </c>
      <c r="W3316">
        <v>74</v>
      </c>
    </row>
    <row r="3317" spans="1:23" x14ac:dyDescent="0.25">
      <c r="A3317" s="48" t="str">
        <f t="shared" si="51"/>
        <v>42231Greater Fresno AreaN/A_4SmartAC-onlySingle</v>
      </c>
      <c r="B3317" t="s">
        <v>37</v>
      </c>
      <c r="C3317" s="35">
        <v>42231</v>
      </c>
      <c r="D3317">
        <v>4</v>
      </c>
      <c r="E3317" t="s">
        <v>32</v>
      </c>
      <c r="F3317">
        <v>0.75045357858245876</v>
      </c>
      <c r="G3317">
        <v>0.69342076830624333</v>
      </c>
      <c r="H3317">
        <v>11212</v>
      </c>
      <c r="I3317">
        <v>0.75969384855142719</v>
      </c>
      <c r="J3317">
        <v>0.67464283733784725</v>
      </c>
      <c r="K3317">
        <v>1277</v>
      </c>
      <c r="L3317">
        <v>-9.240269660949707E-3</v>
      </c>
      <c r="M3317">
        <v>-1.2312912940979004</v>
      </c>
      <c r="N3317">
        <v>12489</v>
      </c>
      <c r="O3317">
        <v>1.9982524216175079E-2</v>
      </c>
      <c r="P3317">
        <v>-3.4849870949983597E-2</v>
      </c>
      <c r="Q3317">
        <v>-2.2720081731677055E-2</v>
      </c>
      <c r="R3317">
        <v>-9.240269660949707E-3</v>
      </c>
      <c r="S3317">
        <v>4.2379428632557392E-3</v>
      </c>
      <c r="T3317">
        <v>1.6369333490729332E-2</v>
      </c>
      <c r="U3317" t="s">
        <v>102</v>
      </c>
      <c r="V3317" t="s">
        <v>84</v>
      </c>
      <c r="W3317">
        <v>73</v>
      </c>
    </row>
    <row r="3318" spans="1:23" x14ac:dyDescent="0.25">
      <c r="A3318" s="48" t="str">
        <f t="shared" si="51"/>
        <v>42231Greater Fresno AreaN/A_5SmartAC-onlySingle</v>
      </c>
      <c r="B3318" t="s">
        <v>37</v>
      </c>
      <c r="C3318" s="35">
        <v>42231</v>
      </c>
      <c r="D3318">
        <v>5</v>
      </c>
      <c r="E3318" t="s">
        <v>32</v>
      </c>
      <c r="F3318">
        <v>0.72071052019844728</v>
      </c>
      <c r="G3318">
        <v>0.65939976208649675</v>
      </c>
      <c r="H3318">
        <v>11212</v>
      </c>
      <c r="I3318">
        <v>0.72057862766151937</v>
      </c>
      <c r="J3318">
        <v>0.63011337412562463</v>
      </c>
      <c r="K3318">
        <v>1277</v>
      </c>
      <c r="L3318">
        <v>1.318925351370126E-4</v>
      </c>
      <c r="M3318">
        <v>1.8300348892807961E-2</v>
      </c>
      <c r="N3318">
        <v>12489</v>
      </c>
      <c r="O3318">
        <v>1.8700242042541504E-2</v>
      </c>
      <c r="P3318">
        <v>-2.3834338411688805E-2</v>
      </c>
      <c r="Q3318">
        <v>-1.2482916936278343E-2</v>
      </c>
      <c r="R3318">
        <v>1.318925351370126E-4</v>
      </c>
      <c r="S3318">
        <v>1.2745206244289875E-2</v>
      </c>
      <c r="T3318">
        <v>2.4098122492432594E-2</v>
      </c>
      <c r="U3318" t="s">
        <v>102</v>
      </c>
      <c r="V3318" t="s">
        <v>84</v>
      </c>
      <c r="W3318">
        <v>71</v>
      </c>
    </row>
    <row r="3319" spans="1:23" x14ac:dyDescent="0.25">
      <c r="A3319" s="48" t="str">
        <f t="shared" si="51"/>
        <v>42231Greater Fresno AreaN/A_6SmartAC-onlySingle</v>
      </c>
      <c r="B3319" t="s">
        <v>37</v>
      </c>
      <c r="C3319" s="35">
        <v>42231</v>
      </c>
      <c r="D3319">
        <v>6</v>
      </c>
      <c r="E3319" t="s">
        <v>32</v>
      </c>
      <c r="F3319">
        <v>0.71464625117122627</v>
      </c>
      <c r="G3319">
        <v>0.65394276288346775</v>
      </c>
      <c r="H3319">
        <v>11212</v>
      </c>
      <c r="I3319">
        <v>0.72403525222077403</v>
      </c>
      <c r="J3319">
        <v>0.6367897814948178</v>
      </c>
      <c r="K3319">
        <v>1277</v>
      </c>
      <c r="L3319">
        <v>-9.3890009447932243E-3</v>
      </c>
      <c r="M3319">
        <v>-1.3137969970703125</v>
      </c>
      <c r="N3319">
        <v>12489</v>
      </c>
      <c r="O3319">
        <v>1.885957270860672E-2</v>
      </c>
      <c r="P3319">
        <v>-3.355943039059639E-2</v>
      </c>
      <c r="Q3319">
        <v>-2.2111291065812111E-2</v>
      </c>
      <c r="R3319">
        <v>-9.3890009447932243E-3</v>
      </c>
      <c r="S3319">
        <v>3.3317808993160725E-3</v>
      </c>
      <c r="T3319">
        <v>1.4781427569687366E-2</v>
      </c>
      <c r="U3319" t="s">
        <v>102</v>
      </c>
      <c r="V3319" t="s">
        <v>84</v>
      </c>
      <c r="W3319">
        <v>71</v>
      </c>
    </row>
    <row r="3320" spans="1:23" x14ac:dyDescent="0.25">
      <c r="A3320" s="48" t="str">
        <f t="shared" si="51"/>
        <v>42231Greater Fresno AreaN/A_7SmartAC-onlySingle</v>
      </c>
      <c r="B3320" t="s">
        <v>37</v>
      </c>
      <c r="C3320" s="35">
        <v>42231</v>
      </c>
      <c r="D3320">
        <v>7</v>
      </c>
      <c r="E3320" t="s">
        <v>32</v>
      </c>
      <c r="F3320">
        <v>0.73385242154836339</v>
      </c>
      <c r="G3320">
        <v>0.69195330331899896</v>
      </c>
      <c r="H3320">
        <v>11212</v>
      </c>
      <c r="I3320">
        <v>0.73619747641802902</v>
      </c>
      <c r="J3320">
        <v>0.71188006353251099</v>
      </c>
      <c r="K3320">
        <v>1277</v>
      </c>
      <c r="L3320">
        <v>-2.3450548760592937E-3</v>
      </c>
      <c r="M3320">
        <v>-0.31955400109291077</v>
      </c>
      <c r="N3320">
        <v>12489</v>
      </c>
      <c r="O3320">
        <v>2.0965468138456345E-2</v>
      </c>
      <c r="P3320">
        <v>-2.9214398935437202E-2</v>
      </c>
      <c r="Q3320">
        <v>-1.6487941145896912E-2</v>
      </c>
      <c r="R3320">
        <v>-2.3450548760592937E-3</v>
      </c>
      <c r="S3320">
        <v>1.1796153150498867E-2</v>
      </c>
      <c r="T3320">
        <v>2.452428825199604E-2</v>
      </c>
      <c r="U3320" t="s">
        <v>102</v>
      </c>
      <c r="V3320" t="s">
        <v>84</v>
      </c>
      <c r="W3320">
        <v>72</v>
      </c>
    </row>
    <row r="3321" spans="1:23" x14ac:dyDescent="0.25">
      <c r="A3321" s="48" t="str">
        <f t="shared" si="51"/>
        <v>42231Greater Fresno AreaN/A_8SmartAC-onlySingle</v>
      </c>
      <c r="B3321" t="s">
        <v>37</v>
      </c>
      <c r="C3321" s="35">
        <v>42231</v>
      </c>
      <c r="D3321">
        <v>8</v>
      </c>
      <c r="E3321" t="s">
        <v>32</v>
      </c>
      <c r="F3321">
        <v>0.76246692373186642</v>
      </c>
      <c r="G3321">
        <v>0.81062338732412031</v>
      </c>
      <c r="H3321">
        <v>11212</v>
      </c>
      <c r="I3321">
        <v>0.77511687727039646</v>
      </c>
      <c r="J3321">
        <v>0.7695485241086335</v>
      </c>
      <c r="K3321">
        <v>1277</v>
      </c>
      <c r="L3321">
        <v>-1.2649953365325928E-2</v>
      </c>
      <c r="M3321">
        <v>-1.659082293510437</v>
      </c>
      <c r="N3321">
        <v>12489</v>
      </c>
      <c r="O3321">
        <v>2.2855082526803017E-2</v>
      </c>
      <c r="P3321">
        <v>-4.1941028088331223E-2</v>
      </c>
      <c r="Q3321">
        <v>-2.8067534789443016E-2</v>
      </c>
      <c r="R3321">
        <v>-1.2649953365325928E-2</v>
      </c>
      <c r="S3321">
        <v>2.7657998725771904E-3</v>
      </c>
      <c r="T3321">
        <v>1.6641119495034218E-2</v>
      </c>
      <c r="U3321" t="s">
        <v>102</v>
      </c>
      <c r="V3321" t="s">
        <v>84</v>
      </c>
      <c r="W3321">
        <v>75</v>
      </c>
    </row>
    <row r="3322" spans="1:23" x14ac:dyDescent="0.25">
      <c r="A3322" s="48" t="str">
        <f t="shared" si="51"/>
        <v>42231Greater Fresno AreaN/A_9SmartAC-onlySingle</v>
      </c>
      <c r="B3322" t="s">
        <v>37</v>
      </c>
      <c r="C3322" s="35">
        <v>42231</v>
      </c>
      <c r="D3322">
        <v>9</v>
      </c>
      <c r="E3322" t="s">
        <v>32</v>
      </c>
      <c r="F3322">
        <v>0.78314209859932249</v>
      </c>
      <c r="G3322">
        <v>0.93188231245344066</v>
      </c>
      <c r="H3322">
        <v>11212</v>
      </c>
      <c r="I3322">
        <v>0.78943477943430895</v>
      </c>
      <c r="J3322">
        <v>0.88597107681434861</v>
      </c>
      <c r="K3322">
        <v>1277</v>
      </c>
      <c r="L3322">
        <v>-6.2926807440817356E-3</v>
      </c>
      <c r="M3322">
        <v>-0.80351710319519043</v>
      </c>
      <c r="N3322">
        <v>12489</v>
      </c>
      <c r="O3322">
        <v>2.6308398693799973E-2</v>
      </c>
      <c r="P3322">
        <v>-4.0009524673223495E-2</v>
      </c>
      <c r="Q3322">
        <v>-2.4039801210165024E-2</v>
      </c>
      <c r="R3322">
        <v>-6.2926807440817356E-3</v>
      </c>
      <c r="S3322">
        <v>1.1452334001660347E-2</v>
      </c>
      <c r="T3322">
        <v>2.742416225373745E-2</v>
      </c>
      <c r="U3322" t="s">
        <v>102</v>
      </c>
      <c r="V3322" t="s">
        <v>84</v>
      </c>
      <c r="W3322">
        <v>80</v>
      </c>
    </row>
    <row r="3323" spans="1:23" x14ac:dyDescent="0.25">
      <c r="A3323" s="48" t="str">
        <f t="shared" si="51"/>
        <v>42231Greater Fresno AreaN/A_10SmartAC-onlySingle</v>
      </c>
      <c r="B3323" t="s">
        <v>37</v>
      </c>
      <c r="C3323" s="35">
        <v>42231</v>
      </c>
      <c r="D3323">
        <v>10</v>
      </c>
      <c r="E3323" t="s">
        <v>32</v>
      </c>
      <c r="F3323">
        <v>0.82357685200446629</v>
      </c>
      <c r="G3323">
        <v>1.1429013027911128</v>
      </c>
      <c r="H3323">
        <v>11212</v>
      </c>
      <c r="I3323">
        <v>0.79099219231781814</v>
      </c>
      <c r="J3323">
        <v>1.0956135021452054</v>
      </c>
      <c r="K3323">
        <v>1277</v>
      </c>
      <c r="L3323">
        <v>3.258465975522995E-2</v>
      </c>
      <c r="M3323">
        <v>3.9564807415008545</v>
      </c>
      <c r="N3323">
        <v>12489</v>
      </c>
      <c r="O3323">
        <v>3.2503746449947357E-2</v>
      </c>
      <c r="P3323">
        <v>-9.0721417218446732E-3</v>
      </c>
      <c r="Q3323">
        <v>1.0658282786607742E-2</v>
      </c>
      <c r="R3323">
        <v>3.258465975522995E-2</v>
      </c>
      <c r="S3323">
        <v>5.4508436471223831E-2</v>
      </c>
      <c r="T3323">
        <v>7.4241459369659424E-2</v>
      </c>
      <c r="U3323" t="s">
        <v>102</v>
      </c>
      <c r="V3323" t="s">
        <v>84</v>
      </c>
      <c r="W3323">
        <v>84</v>
      </c>
    </row>
    <row r="3324" spans="1:23" x14ac:dyDescent="0.25">
      <c r="A3324" s="48" t="str">
        <f t="shared" si="51"/>
        <v>42231Greater Fresno AreaN/A_11SmartAC-onlySingle</v>
      </c>
      <c r="B3324" t="s">
        <v>37</v>
      </c>
      <c r="C3324" s="35">
        <v>42231</v>
      </c>
      <c r="D3324">
        <v>11</v>
      </c>
      <c r="E3324" t="s">
        <v>32</v>
      </c>
      <c r="F3324">
        <v>0.91785210763997527</v>
      </c>
      <c r="G3324">
        <v>1.3953638179912484</v>
      </c>
      <c r="H3324">
        <v>11212</v>
      </c>
      <c r="I3324">
        <v>0.87643722396716739</v>
      </c>
      <c r="J3324">
        <v>1.3360508439228747</v>
      </c>
      <c r="K3324">
        <v>1277</v>
      </c>
      <c r="L3324">
        <v>4.1414882987737656E-2</v>
      </c>
      <c r="M3324">
        <v>4.5121521949768066</v>
      </c>
      <c r="N3324">
        <v>12489</v>
      </c>
      <c r="O3324">
        <v>3.9642013609409332E-2</v>
      </c>
      <c r="P3324">
        <v>-9.3903215602040291E-3</v>
      </c>
      <c r="Q3324">
        <v>1.4673173427581787E-2</v>
      </c>
      <c r="R3324">
        <v>4.1414882987737656E-2</v>
      </c>
      <c r="S3324">
        <v>6.8153418600559235E-2</v>
      </c>
      <c r="T3324">
        <v>9.2220090329647064E-2</v>
      </c>
      <c r="U3324" t="s">
        <v>102</v>
      </c>
      <c r="V3324" t="s">
        <v>84</v>
      </c>
      <c r="W3324">
        <v>88</v>
      </c>
    </row>
    <row r="3325" spans="1:23" x14ac:dyDescent="0.25">
      <c r="A3325" s="48" t="str">
        <f t="shared" si="51"/>
        <v>42231Greater Fresno AreaN/A_12SmartAC-onlySingle</v>
      </c>
      <c r="B3325" t="s">
        <v>37</v>
      </c>
      <c r="C3325" s="35">
        <v>42231</v>
      </c>
      <c r="D3325">
        <v>12</v>
      </c>
      <c r="E3325" t="s">
        <v>32</v>
      </c>
      <c r="F3325">
        <v>1.0945685738063637</v>
      </c>
      <c r="G3325">
        <v>1.6297419646707054</v>
      </c>
      <c r="H3325">
        <v>11212</v>
      </c>
      <c r="I3325">
        <v>1.0621263406364168</v>
      </c>
      <c r="J3325">
        <v>1.5625152508966054</v>
      </c>
      <c r="K3325">
        <v>1277</v>
      </c>
      <c r="L3325">
        <v>3.2442234456539154E-2</v>
      </c>
      <c r="M3325">
        <v>2.9639286994934082</v>
      </c>
      <c r="N3325">
        <v>12489</v>
      </c>
      <c r="O3325">
        <v>4.6354729682207108E-2</v>
      </c>
      <c r="P3325">
        <v>-2.696598693728447E-2</v>
      </c>
      <c r="Q3325">
        <v>1.172260963357985E-3</v>
      </c>
      <c r="R3325">
        <v>3.2442234456539154E-2</v>
      </c>
      <c r="S3325">
        <v>6.3708499073982239E-2</v>
      </c>
      <c r="T3325">
        <v>9.1850459575653076E-2</v>
      </c>
      <c r="U3325" t="s">
        <v>102</v>
      </c>
      <c r="V3325" t="s">
        <v>84</v>
      </c>
      <c r="W3325">
        <v>92</v>
      </c>
    </row>
    <row r="3326" spans="1:23" x14ac:dyDescent="0.25">
      <c r="A3326" s="48" t="str">
        <f t="shared" si="51"/>
        <v>42231Greater Fresno AreaN/A_13SmartAC-onlySingle</v>
      </c>
      <c r="B3326" t="s">
        <v>37</v>
      </c>
      <c r="C3326" s="35">
        <v>42231</v>
      </c>
      <c r="D3326">
        <v>13</v>
      </c>
      <c r="E3326" t="s">
        <v>32</v>
      </c>
      <c r="F3326">
        <v>1.3955743678833818</v>
      </c>
      <c r="G3326">
        <v>1.8562654067825819</v>
      </c>
      <c r="H3326">
        <v>11212</v>
      </c>
      <c r="I3326">
        <v>1.3721844634413713</v>
      </c>
      <c r="J3326">
        <v>1.792635797991758</v>
      </c>
      <c r="K3326">
        <v>1277</v>
      </c>
      <c r="L3326">
        <v>2.3389903828501701E-2</v>
      </c>
      <c r="M3326">
        <v>1.6760056018829346</v>
      </c>
      <c r="N3326">
        <v>12489</v>
      </c>
      <c r="O3326">
        <v>5.3139466792345047E-2</v>
      </c>
      <c r="P3326">
        <v>-4.4713634997606277E-2</v>
      </c>
      <c r="Q3326">
        <v>-1.2456918135285378E-2</v>
      </c>
      <c r="R3326">
        <v>2.3389903828501701E-2</v>
      </c>
      <c r="S3326">
        <v>5.9232473373413086E-2</v>
      </c>
      <c r="T3326">
        <v>9.149344265460968E-2</v>
      </c>
      <c r="U3326" t="s">
        <v>102</v>
      </c>
      <c r="V3326" t="s">
        <v>84</v>
      </c>
      <c r="W3326">
        <v>95</v>
      </c>
    </row>
    <row r="3327" spans="1:23" x14ac:dyDescent="0.25">
      <c r="A3327" s="48" t="str">
        <f t="shared" si="51"/>
        <v>42231Greater Fresno AreaN/A_14SmartAC-onlySingle</v>
      </c>
      <c r="B3327" t="s">
        <v>37</v>
      </c>
      <c r="C3327" s="35">
        <v>42231</v>
      </c>
      <c r="D3327">
        <v>14</v>
      </c>
      <c r="E3327" t="s">
        <v>32</v>
      </c>
      <c r="F3327">
        <v>1.7481068430044124</v>
      </c>
      <c r="G3327">
        <v>1.9794362860718449</v>
      </c>
      <c r="H3327">
        <v>11212</v>
      </c>
      <c r="I3327">
        <v>1.7853650629465008</v>
      </c>
      <c r="J3327">
        <v>1.8986949630649146</v>
      </c>
      <c r="K3327">
        <v>1277</v>
      </c>
      <c r="L3327">
        <v>-3.7258218973875046E-2</v>
      </c>
      <c r="M3327">
        <v>-2.1313469409942627</v>
      </c>
      <c r="N3327">
        <v>12489</v>
      </c>
      <c r="O3327">
        <v>5.6325111538171768E-2</v>
      </c>
      <c r="P3327">
        <v>-0.10944448411464691</v>
      </c>
      <c r="Q3327">
        <v>-7.5254015624523163E-2</v>
      </c>
      <c r="R3327">
        <v>-3.7258218973875046E-2</v>
      </c>
      <c r="S3327">
        <v>7.3306873673573136E-4</v>
      </c>
      <c r="T3327">
        <v>3.4928042441606522E-2</v>
      </c>
      <c r="U3327" t="s">
        <v>102</v>
      </c>
      <c r="V3327" t="s">
        <v>84</v>
      </c>
      <c r="W3327">
        <v>97</v>
      </c>
    </row>
    <row r="3328" spans="1:23" x14ac:dyDescent="0.25">
      <c r="A3328" s="48" t="str">
        <f t="shared" si="51"/>
        <v>42231Greater Fresno AreaN/A_15SmartAC-onlySingle</v>
      </c>
      <c r="B3328" t="s">
        <v>37</v>
      </c>
      <c r="C3328" s="35">
        <v>42231</v>
      </c>
      <c r="D3328">
        <v>15</v>
      </c>
      <c r="E3328" t="s">
        <v>32</v>
      </c>
      <c r="F3328">
        <v>2.1269767893107008</v>
      </c>
      <c r="G3328">
        <v>2.0185217802272941</v>
      </c>
      <c r="H3328">
        <v>11212</v>
      </c>
      <c r="I3328">
        <v>2.1023771301784175</v>
      </c>
      <c r="J3328">
        <v>1.9420741116443345</v>
      </c>
      <c r="K3328">
        <v>1277</v>
      </c>
      <c r="L3328">
        <v>2.4599658325314522E-2</v>
      </c>
      <c r="M3328">
        <v>1.15655517578125</v>
      </c>
      <c r="N3328">
        <v>12489</v>
      </c>
      <c r="O3328">
        <v>5.7592745870351791E-2</v>
      </c>
      <c r="P3328">
        <v>-4.9211204051971436E-2</v>
      </c>
      <c r="Q3328">
        <v>-1.4251256361603737E-2</v>
      </c>
      <c r="R3328">
        <v>2.4599658325314522E-2</v>
      </c>
      <c r="S3328">
        <v>6.3445962965488434E-2</v>
      </c>
      <c r="T3328">
        <v>9.8410524427890778E-2</v>
      </c>
      <c r="U3328" t="s">
        <v>102</v>
      </c>
      <c r="V3328" t="s">
        <v>84</v>
      </c>
      <c r="W3328">
        <v>99</v>
      </c>
    </row>
    <row r="3329" spans="1:23" x14ac:dyDescent="0.25">
      <c r="A3329" s="48" t="str">
        <f t="shared" si="51"/>
        <v>42231Greater Fresno AreaN/A_16SmartAC-onlySingle</v>
      </c>
      <c r="B3329" t="s">
        <v>37</v>
      </c>
      <c r="C3329" s="35">
        <v>42231</v>
      </c>
      <c r="D3329">
        <v>16</v>
      </c>
      <c r="E3329" t="s">
        <v>32</v>
      </c>
      <c r="F3329">
        <v>2.4871799730611213</v>
      </c>
      <c r="G3329">
        <v>2.0176186098873097</v>
      </c>
      <c r="H3329">
        <v>11212</v>
      </c>
      <c r="I3329">
        <v>2.3051932175662633</v>
      </c>
      <c r="J3329">
        <v>1.8607876810959991</v>
      </c>
      <c r="K3329">
        <v>1277</v>
      </c>
      <c r="L3329">
        <v>0.18198674917221069</v>
      </c>
      <c r="M3329">
        <v>7.3169918060302734</v>
      </c>
      <c r="N3329">
        <v>12489</v>
      </c>
      <c r="O3329">
        <v>5.544845387339592E-2</v>
      </c>
      <c r="P3329">
        <v>0.11092401295900345</v>
      </c>
      <c r="Q3329">
        <v>0.14458233118057251</v>
      </c>
      <c r="R3329">
        <v>0.18198674917221069</v>
      </c>
      <c r="S3329">
        <v>0.21938672661781311</v>
      </c>
      <c r="T3329">
        <v>0.25304949283599854</v>
      </c>
      <c r="U3329" t="s">
        <v>102</v>
      </c>
      <c r="V3329" t="s">
        <v>84</v>
      </c>
      <c r="W3329">
        <v>99</v>
      </c>
    </row>
    <row r="3330" spans="1:23" x14ac:dyDescent="0.25">
      <c r="A3330" s="48" t="str">
        <f t="shared" ref="A3330:A3393" si="52">CONCATENATE(C3330,B3330,E3330,"_",D3330,U3330,V3330)</f>
        <v>42231Greater Fresno AreaN/A_17SmartAC-onlySingle</v>
      </c>
      <c r="B3330" t="s">
        <v>37</v>
      </c>
      <c r="C3330" s="35">
        <v>42231</v>
      </c>
      <c r="D3330">
        <v>17</v>
      </c>
      <c r="E3330" t="s">
        <v>32</v>
      </c>
      <c r="F3330">
        <v>2.7456385023290393</v>
      </c>
      <c r="G3330">
        <v>2.0080146669891512</v>
      </c>
      <c r="H3330">
        <v>11212</v>
      </c>
      <c r="I3330">
        <v>2.2417232647499841</v>
      </c>
      <c r="J3330">
        <v>1.6765477474173656</v>
      </c>
      <c r="K3330">
        <v>1277</v>
      </c>
      <c r="L3330">
        <v>0.50391525030136108</v>
      </c>
      <c r="M3330">
        <v>18.353298187255859</v>
      </c>
      <c r="N3330">
        <v>12489</v>
      </c>
      <c r="O3330">
        <v>5.0603672862052917E-2</v>
      </c>
      <c r="P3330">
        <v>0.43906158208847046</v>
      </c>
      <c r="Q3330">
        <v>0.46977901458740234</v>
      </c>
      <c r="R3330">
        <v>0.50391525030136108</v>
      </c>
      <c r="S3330">
        <v>0.5380474328994751</v>
      </c>
      <c r="T3330">
        <v>0.56876891851425171</v>
      </c>
      <c r="U3330" t="s">
        <v>102</v>
      </c>
      <c r="V3330" t="s">
        <v>84</v>
      </c>
      <c r="W3330">
        <v>99</v>
      </c>
    </row>
    <row r="3331" spans="1:23" x14ac:dyDescent="0.25">
      <c r="A3331" s="48" t="str">
        <f t="shared" si="52"/>
        <v>42231Greater Fresno AreaN/A_18SmartAC-onlySingle</v>
      </c>
      <c r="B3331" t="s">
        <v>37</v>
      </c>
      <c r="C3331" s="35">
        <v>42231</v>
      </c>
      <c r="D3331">
        <v>18</v>
      </c>
      <c r="E3331" t="s">
        <v>32</v>
      </c>
      <c r="F3331">
        <v>2.8939194618761439</v>
      </c>
      <c r="G3331">
        <v>1.9076872733219723</v>
      </c>
      <c r="H3331">
        <v>11212</v>
      </c>
      <c r="I3331">
        <v>2.3543901411433428</v>
      </c>
      <c r="J3331">
        <v>1.5784932273737178</v>
      </c>
      <c r="K3331">
        <v>1277</v>
      </c>
      <c r="L3331">
        <v>0.53952932357788086</v>
      </c>
      <c r="M3331">
        <v>18.643550872802734</v>
      </c>
      <c r="N3331">
        <v>12489</v>
      </c>
      <c r="O3331">
        <v>4.7704868018627167E-2</v>
      </c>
      <c r="P3331">
        <v>0.47839075326919556</v>
      </c>
      <c r="Q3331">
        <v>0.50734859704971313</v>
      </c>
      <c r="R3331">
        <v>0.53952932357788086</v>
      </c>
      <c r="S3331">
        <v>0.57170623540878296</v>
      </c>
      <c r="T3331">
        <v>0.60066789388656616</v>
      </c>
      <c r="U3331" t="s">
        <v>102</v>
      </c>
      <c r="V3331" t="s">
        <v>84</v>
      </c>
      <c r="W3331">
        <v>98</v>
      </c>
    </row>
    <row r="3332" spans="1:23" x14ac:dyDescent="0.25">
      <c r="A3332" s="48" t="str">
        <f t="shared" si="52"/>
        <v>42231Greater Fresno AreaN/A_19SmartAC-onlySingle</v>
      </c>
      <c r="B3332" t="s">
        <v>37</v>
      </c>
      <c r="C3332" s="35">
        <v>42231</v>
      </c>
      <c r="D3332">
        <v>19</v>
      </c>
      <c r="E3332" t="s">
        <v>32</v>
      </c>
      <c r="F3332">
        <v>2.838311479575649</v>
      </c>
      <c r="G3332">
        <v>1.8330834234790316</v>
      </c>
      <c r="H3332">
        <v>11212</v>
      </c>
      <c r="I3332">
        <v>3.1328608048073447</v>
      </c>
      <c r="J3332">
        <v>1.8254274636725309</v>
      </c>
      <c r="K3332">
        <v>1277</v>
      </c>
      <c r="L3332">
        <v>-0.29454931616783142</v>
      </c>
      <c r="M3332">
        <v>-10.377625465393066</v>
      </c>
      <c r="N3332">
        <v>12489</v>
      </c>
      <c r="O3332">
        <v>5.3935904055833817E-2</v>
      </c>
      <c r="P3332">
        <v>-0.36367356777191162</v>
      </c>
      <c r="Q3332">
        <v>-0.33093339204788208</v>
      </c>
      <c r="R3332">
        <v>-0.29454931616783142</v>
      </c>
      <c r="S3332">
        <v>-0.25816956162452698</v>
      </c>
      <c r="T3332">
        <v>-0.22542506456375122</v>
      </c>
      <c r="U3332" t="s">
        <v>102</v>
      </c>
      <c r="V3332" t="s">
        <v>84</v>
      </c>
      <c r="W3332">
        <v>97</v>
      </c>
    </row>
    <row r="3333" spans="1:23" x14ac:dyDescent="0.25">
      <c r="A3333" s="48" t="str">
        <f t="shared" si="52"/>
        <v>42231Greater Fresno AreaN/A_20SmartAC-onlySingle</v>
      </c>
      <c r="B3333" t="s">
        <v>37</v>
      </c>
      <c r="C3333" s="35">
        <v>42231</v>
      </c>
      <c r="D3333">
        <v>20</v>
      </c>
      <c r="E3333" t="s">
        <v>32</v>
      </c>
      <c r="F3333">
        <v>2.6340542244483078</v>
      </c>
      <c r="G3333">
        <v>1.7416039726720958</v>
      </c>
      <c r="H3333">
        <v>11212</v>
      </c>
      <c r="I3333">
        <v>2.9062402208445457</v>
      </c>
      <c r="J3333">
        <v>1.8434990767395389</v>
      </c>
      <c r="K3333">
        <v>1277</v>
      </c>
      <c r="L3333">
        <v>-0.27218601107597351</v>
      </c>
      <c r="M3333">
        <v>-10.333348274230957</v>
      </c>
      <c r="N3333">
        <v>12489</v>
      </c>
      <c r="O3333">
        <v>5.4146438837051392E-2</v>
      </c>
      <c r="P3333">
        <v>-0.3415800929069519</v>
      </c>
      <c r="Q3333">
        <v>-0.30871212482452393</v>
      </c>
      <c r="R3333">
        <v>-0.27218601107597351</v>
      </c>
      <c r="S3333">
        <v>-0.23566423356533051</v>
      </c>
      <c r="T3333">
        <v>-0.20279192924499512</v>
      </c>
      <c r="U3333" t="s">
        <v>102</v>
      </c>
      <c r="V3333" t="s">
        <v>84</v>
      </c>
      <c r="W3333">
        <v>94</v>
      </c>
    </row>
    <row r="3334" spans="1:23" x14ac:dyDescent="0.25">
      <c r="A3334" s="48" t="str">
        <f t="shared" si="52"/>
        <v>42231Greater Fresno AreaN/A_21SmartAC-onlySingle</v>
      </c>
      <c r="B3334" t="s">
        <v>37</v>
      </c>
      <c r="C3334" s="35">
        <v>42231</v>
      </c>
      <c r="D3334">
        <v>21</v>
      </c>
      <c r="E3334" t="s">
        <v>32</v>
      </c>
      <c r="F3334">
        <v>2.4476953899144585</v>
      </c>
      <c r="G3334">
        <v>1.6536279144508392</v>
      </c>
      <c r="H3334">
        <v>11212</v>
      </c>
      <c r="I3334">
        <v>2.6160073335196321</v>
      </c>
      <c r="J3334">
        <v>1.6588063352962215</v>
      </c>
      <c r="K3334">
        <v>1277</v>
      </c>
      <c r="L3334">
        <v>-0.16831193864345551</v>
      </c>
      <c r="M3334">
        <v>-6.8763437271118164</v>
      </c>
      <c r="N3334">
        <v>12489</v>
      </c>
      <c r="O3334">
        <v>4.897608608007431E-2</v>
      </c>
      <c r="P3334">
        <v>-0.23107969760894775</v>
      </c>
      <c r="Q3334">
        <v>-0.20135022699832916</v>
      </c>
      <c r="R3334">
        <v>-0.16831193864345551</v>
      </c>
      <c r="S3334">
        <v>-0.13527756929397583</v>
      </c>
      <c r="T3334">
        <v>-0.10554418712854385</v>
      </c>
      <c r="U3334" t="s">
        <v>102</v>
      </c>
      <c r="V3334" t="s">
        <v>84</v>
      </c>
      <c r="W3334">
        <v>92</v>
      </c>
    </row>
    <row r="3335" spans="1:23" x14ac:dyDescent="0.25">
      <c r="A3335" s="48" t="str">
        <f t="shared" si="52"/>
        <v>42231Greater Fresno AreaN/A_22SmartAC-onlySingle</v>
      </c>
      <c r="B3335" t="s">
        <v>37</v>
      </c>
      <c r="C3335" s="35">
        <v>42231</v>
      </c>
      <c r="D3335">
        <v>22</v>
      </c>
      <c r="E3335" t="s">
        <v>32</v>
      </c>
      <c r="F3335">
        <v>2.2356863319685609</v>
      </c>
      <c r="G3335">
        <v>1.5562325740236098</v>
      </c>
      <c r="H3335">
        <v>11212</v>
      </c>
      <c r="I3335">
        <v>2.3585689270623273</v>
      </c>
      <c r="J3335">
        <v>1.5836132194423604</v>
      </c>
      <c r="K3335">
        <v>1277</v>
      </c>
      <c r="L3335">
        <v>-0.12288259714841843</v>
      </c>
      <c r="M3335">
        <v>-5.4964146614074707</v>
      </c>
      <c r="N3335">
        <v>12489</v>
      </c>
      <c r="O3335">
        <v>4.6688880771398544E-2</v>
      </c>
      <c r="P3335">
        <v>-0.18271906673908234</v>
      </c>
      <c r="Q3335">
        <v>-0.15437798202037811</v>
      </c>
      <c r="R3335">
        <v>-0.12288259714841843</v>
      </c>
      <c r="S3335">
        <v>-9.1390945017337799E-2</v>
      </c>
      <c r="T3335">
        <v>-6.3046127557754517E-2</v>
      </c>
      <c r="U3335" t="s">
        <v>102</v>
      </c>
      <c r="V3335" t="s">
        <v>84</v>
      </c>
      <c r="W3335">
        <v>90</v>
      </c>
    </row>
    <row r="3336" spans="1:23" x14ac:dyDescent="0.25">
      <c r="A3336" s="48" t="str">
        <f t="shared" si="52"/>
        <v>42231Greater Fresno AreaN/A_23SmartAC-onlySingle</v>
      </c>
      <c r="B3336" t="s">
        <v>37</v>
      </c>
      <c r="C3336" s="35">
        <v>42231</v>
      </c>
      <c r="D3336">
        <v>23</v>
      </c>
      <c r="E3336" t="s">
        <v>32</v>
      </c>
      <c r="F3336">
        <v>1.906534206212432</v>
      </c>
      <c r="G3336">
        <v>1.457351614483994</v>
      </c>
      <c r="H3336">
        <v>11212</v>
      </c>
      <c r="I3336">
        <v>2.0274906939078181</v>
      </c>
      <c r="J3336">
        <v>1.4849570066958593</v>
      </c>
      <c r="K3336">
        <v>1277</v>
      </c>
      <c r="L3336">
        <v>-0.12095648795366287</v>
      </c>
      <c r="M3336">
        <v>-6.3443126678466797</v>
      </c>
      <c r="N3336">
        <v>12489</v>
      </c>
      <c r="O3336">
        <v>4.3774515390396118E-2</v>
      </c>
      <c r="P3336">
        <v>-0.1770579069852829</v>
      </c>
      <c r="Q3336">
        <v>-0.15048590302467346</v>
      </c>
      <c r="R3336">
        <v>-0.12095648795366287</v>
      </c>
      <c r="S3336">
        <v>-9.1430574655532837E-2</v>
      </c>
      <c r="T3336">
        <v>-6.4855068922042847E-2</v>
      </c>
      <c r="U3336" t="s">
        <v>102</v>
      </c>
      <c r="V3336" t="s">
        <v>84</v>
      </c>
      <c r="W3336">
        <v>89</v>
      </c>
    </row>
    <row r="3337" spans="1:23" x14ac:dyDescent="0.25">
      <c r="A3337" s="48" t="str">
        <f t="shared" si="52"/>
        <v>42231Greater Fresno AreaN/A_24SmartAC-onlySingle</v>
      </c>
      <c r="B3337" t="s">
        <v>37</v>
      </c>
      <c r="C3337" s="35">
        <v>42231</v>
      </c>
      <c r="D3337">
        <v>24</v>
      </c>
      <c r="E3337" t="s">
        <v>32</v>
      </c>
      <c r="F3337">
        <v>1.5751670672121632</v>
      </c>
      <c r="G3337">
        <v>1.3010946962730192</v>
      </c>
      <c r="H3337">
        <v>11212</v>
      </c>
      <c r="I3337">
        <v>1.6224097001323188</v>
      </c>
      <c r="J3337">
        <v>1.2674146915350706</v>
      </c>
      <c r="K3337">
        <v>1277</v>
      </c>
      <c r="L3337">
        <v>-4.7242633998394012E-2</v>
      </c>
      <c r="M3337">
        <v>-2.9992141723632813</v>
      </c>
      <c r="N3337">
        <v>12489</v>
      </c>
      <c r="O3337">
        <v>3.7535138428211212E-2</v>
      </c>
      <c r="P3337">
        <v>-9.5347665250301361E-2</v>
      </c>
      <c r="Q3337">
        <v>-7.2563089430332184E-2</v>
      </c>
      <c r="R3337">
        <v>-4.7242633998394012E-2</v>
      </c>
      <c r="S3337">
        <v>-2.1925183013081551E-2</v>
      </c>
      <c r="T3337">
        <v>8.6239940719678998E-4</v>
      </c>
      <c r="U3337" t="s">
        <v>102</v>
      </c>
      <c r="V3337" t="s">
        <v>84</v>
      </c>
      <c r="W3337">
        <v>85</v>
      </c>
    </row>
    <row r="3338" spans="1:23" x14ac:dyDescent="0.25">
      <c r="A3338" s="48" t="str">
        <f t="shared" si="52"/>
        <v>42255Greater Fresno AreaN/A_1SmartAC-onlySingle</v>
      </c>
      <c r="B3338" t="s">
        <v>37</v>
      </c>
      <c r="C3338" s="35">
        <v>42255</v>
      </c>
      <c r="D3338">
        <v>1</v>
      </c>
      <c r="E3338" t="s">
        <v>32</v>
      </c>
      <c r="F3338">
        <v>0.80708850676272281</v>
      </c>
      <c r="G3338">
        <v>0.74102677036739861</v>
      </c>
      <c r="H3338">
        <v>11289</v>
      </c>
      <c r="I3338">
        <v>0.83116801310887489</v>
      </c>
      <c r="J3338">
        <v>0.73880896780206562</v>
      </c>
      <c r="K3338">
        <v>1244</v>
      </c>
      <c r="L3338">
        <v>-2.407950721681118E-2</v>
      </c>
      <c r="M3338">
        <v>-2.9835026264190674</v>
      </c>
      <c r="N3338">
        <v>12533</v>
      </c>
      <c r="O3338">
        <v>2.2077571600675583E-2</v>
      </c>
      <c r="P3338">
        <v>-5.2374124526977539E-2</v>
      </c>
      <c r="Q3338">
        <v>-3.897259384393692E-2</v>
      </c>
      <c r="R3338">
        <v>-2.407950721681118E-2</v>
      </c>
      <c r="S3338">
        <v>-9.1881854459643364E-3</v>
      </c>
      <c r="T3338">
        <v>4.2151086963713169E-3</v>
      </c>
      <c r="U3338" t="s">
        <v>102</v>
      </c>
      <c r="V3338" t="s">
        <v>84</v>
      </c>
      <c r="W3338">
        <v>72</v>
      </c>
    </row>
    <row r="3339" spans="1:23" x14ac:dyDescent="0.25">
      <c r="A3339" s="48" t="str">
        <f t="shared" si="52"/>
        <v>42255Greater Fresno AreaN/A_2SmartAC-onlySingle</v>
      </c>
      <c r="B3339" t="s">
        <v>37</v>
      </c>
      <c r="C3339" s="35">
        <v>42255</v>
      </c>
      <c r="D3339">
        <v>2</v>
      </c>
      <c r="E3339" t="s">
        <v>32</v>
      </c>
      <c r="F3339">
        <v>0.70095622781855849</v>
      </c>
      <c r="G3339">
        <v>0.65383059575102087</v>
      </c>
      <c r="H3339">
        <v>11289</v>
      </c>
      <c r="I3339">
        <v>0.71434216485791913</v>
      </c>
      <c r="J3339">
        <v>0.63230611836848805</v>
      </c>
      <c r="K3339">
        <v>1244</v>
      </c>
      <c r="L3339">
        <v>-1.3385936617851257E-2</v>
      </c>
      <c r="M3339">
        <v>-1.9096680879592896</v>
      </c>
      <c r="N3339">
        <v>12533</v>
      </c>
      <c r="O3339">
        <v>1.8954148516058922E-2</v>
      </c>
      <c r="P3339">
        <v>-3.7677574902772903E-2</v>
      </c>
      <c r="Q3339">
        <v>-2.6172026991844177E-2</v>
      </c>
      <c r="R3339">
        <v>-1.3385936617851257E-2</v>
      </c>
      <c r="S3339">
        <v>-6.0136342654004693E-4</v>
      </c>
      <c r="T3339">
        <v>1.090569980442524E-2</v>
      </c>
      <c r="U3339" t="s">
        <v>102</v>
      </c>
      <c r="V3339" t="s">
        <v>84</v>
      </c>
      <c r="W3339">
        <v>70</v>
      </c>
    </row>
    <row r="3340" spans="1:23" x14ac:dyDescent="0.25">
      <c r="A3340" s="48" t="str">
        <f t="shared" si="52"/>
        <v>42255Greater Fresno AreaN/A_3SmartAC-onlySingle</v>
      </c>
      <c r="B3340" t="s">
        <v>37</v>
      </c>
      <c r="C3340" s="35">
        <v>42255</v>
      </c>
      <c r="D3340">
        <v>3</v>
      </c>
      <c r="E3340" t="s">
        <v>32</v>
      </c>
      <c r="F3340">
        <v>0.63603712577094162</v>
      </c>
      <c r="G3340">
        <v>0.59692906586465233</v>
      </c>
      <c r="H3340">
        <v>11289</v>
      </c>
      <c r="I3340">
        <v>0.67048441030593942</v>
      </c>
      <c r="J3340">
        <v>0.60894001236572992</v>
      </c>
      <c r="K3340">
        <v>1244</v>
      </c>
      <c r="L3340">
        <v>-3.4447286278009415E-2</v>
      </c>
      <c r="M3340">
        <v>-5.4159235954284668</v>
      </c>
      <c r="N3340">
        <v>12533</v>
      </c>
      <c r="O3340">
        <v>1.8156018108129501E-2</v>
      </c>
      <c r="P3340">
        <v>-5.7716038078069687E-2</v>
      </c>
      <c r="Q3340">
        <v>-4.669497162103653E-2</v>
      </c>
      <c r="R3340">
        <v>-3.4447286278009415E-2</v>
      </c>
      <c r="S3340">
        <v>-2.2201051935553551E-2</v>
      </c>
      <c r="T3340">
        <v>-1.1178533546626568E-2</v>
      </c>
      <c r="U3340" t="s">
        <v>102</v>
      </c>
      <c r="V3340" t="s">
        <v>84</v>
      </c>
      <c r="W3340">
        <v>68</v>
      </c>
    </row>
    <row r="3341" spans="1:23" x14ac:dyDescent="0.25">
      <c r="A3341" s="48" t="str">
        <f t="shared" si="52"/>
        <v>42255Greater Fresno AreaN/A_4SmartAC-onlySingle</v>
      </c>
      <c r="B3341" t="s">
        <v>37</v>
      </c>
      <c r="C3341" s="35">
        <v>42255</v>
      </c>
      <c r="D3341">
        <v>4</v>
      </c>
      <c r="E3341" t="s">
        <v>32</v>
      </c>
      <c r="F3341">
        <v>0.60374892200386643</v>
      </c>
      <c r="G3341">
        <v>0.56414486069079106</v>
      </c>
      <c r="H3341">
        <v>11289</v>
      </c>
      <c r="I3341">
        <v>0.63036712445247967</v>
      </c>
      <c r="J3341">
        <v>0.58019750623547828</v>
      </c>
      <c r="K3341">
        <v>1244</v>
      </c>
      <c r="L3341">
        <v>-2.6618203148245811E-2</v>
      </c>
      <c r="M3341">
        <v>-4.4088196754455566</v>
      </c>
      <c r="N3341">
        <v>12533</v>
      </c>
      <c r="O3341">
        <v>1.72856654971838E-2</v>
      </c>
      <c r="P3341">
        <v>-4.8771511763334274E-2</v>
      </c>
      <c r="Q3341">
        <v>-3.8278765976428986E-2</v>
      </c>
      <c r="R3341">
        <v>-2.6618203148245811E-2</v>
      </c>
      <c r="S3341">
        <v>-1.4959021471440792E-2</v>
      </c>
      <c r="T3341">
        <v>-4.4648940674960613E-3</v>
      </c>
      <c r="U3341" t="s">
        <v>102</v>
      </c>
      <c r="V3341" t="s">
        <v>84</v>
      </c>
      <c r="W3341">
        <v>66</v>
      </c>
    </row>
    <row r="3342" spans="1:23" x14ac:dyDescent="0.25">
      <c r="A3342" s="48" t="str">
        <f t="shared" si="52"/>
        <v>42255Greater Fresno AreaN/A_5SmartAC-onlySingle</v>
      </c>
      <c r="B3342" t="s">
        <v>37</v>
      </c>
      <c r="C3342" s="35">
        <v>42255</v>
      </c>
      <c r="D3342">
        <v>5</v>
      </c>
      <c r="E3342" t="s">
        <v>32</v>
      </c>
      <c r="F3342">
        <v>0.61486413927790773</v>
      </c>
      <c r="G3342">
        <v>0.58025647889193765</v>
      </c>
      <c r="H3342">
        <v>11289</v>
      </c>
      <c r="I3342">
        <v>0.63547827130109369</v>
      </c>
      <c r="J3342">
        <v>0.59946198087253277</v>
      </c>
      <c r="K3342">
        <v>1244</v>
      </c>
      <c r="L3342">
        <v>-2.0614132285118103E-2</v>
      </c>
      <c r="M3342">
        <v>-3.3526320457458496</v>
      </c>
      <c r="N3342">
        <v>12533</v>
      </c>
      <c r="O3342">
        <v>1.7852047458291054E-2</v>
      </c>
      <c r="P3342">
        <v>-4.3493315577507019E-2</v>
      </c>
      <c r="Q3342">
        <v>-3.2656766474246979E-2</v>
      </c>
      <c r="R3342">
        <v>-2.0614132285118103E-2</v>
      </c>
      <c r="S3342">
        <v>-8.5729258134961128E-3</v>
      </c>
      <c r="T3342">
        <v>2.2650517057627439E-3</v>
      </c>
      <c r="U3342" t="s">
        <v>102</v>
      </c>
      <c r="V3342" t="s">
        <v>84</v>
      </c>
      <c r="W3342">
        <v>66</v>
      </c>
    </row>
    <row r="3343" spans="1:23" x14ac:dyDescent="0.25">
      <c r="A3343" s="48" t="str">
        <f t="shared" si="52"/>
        <v>42255Greater Fresno AreaN/A_6SmartAC-onlySingle</v>
      </c>
      <c r="B3343" t="s">
        <v>37</v>
      </c>
      <c r="C3343" s="35">
        <v>42255</v>
      </c>
      <c r="D3343">
        <v>6</v>
      </c>
      <c r="E3343" t="s">
        <v>32</v>
      </c>
      <c r="F3343">
        <v>0.65466595695422114</v>
      </c>
      <c r="G3343">
        <v>0.60288398455972569</v>
      </c>
      <c r="H3343">
        <v>11289</v>
      </c>
      <c r="I3343">
        <v>0.6828394990582658</v>
      </c>
      <c r="J3343">
        <v>0.63044805754431577</v>
      </c>
      <c r="K3343">
        <v>1244</v>
      </c>
      <c r="L3343">
        <v>-2.8173541650176048E-2</v>
      </c>
      <c r="M3343">
        <v>-4.3034987449645996</v>
      </c>
      <c r="N3343">
        <v>12533</v>
      </c>
      <c r="O3343">
        <v>1.8753724172711372E-2</v>
      </c>
      <c r="P3343">
        <v>-5.2208315581083298E-2</v>
      </c>
      <c r="Q3343">
        <v>-4.0824428200721741E-2</v>
      </c>
      <c r="R3343">
        <v>-2.8173541650176048E-2</v>
      </c>
      <c r="S3343">
        <v>-1.5524154528975487E-2</v>
      </c>
      <c r="T3343">
        <v>-4.1387686505913734E-3</v>
      </c>
      <c r="U3343" t="s">
        <v>102</v>
      </c>
      <c r="V3343" t="s">
        <v>84</v>
      </c>
      <c r="W3343">
        <v>66</v>
      </c>
    </row>
    <row r="3344" spans="1:23" x14ac:dyDescent="0.25">
      <c r="A3344" s="48" t="str">
        <f t="shared" si="52"/>
        <v>42255Greater Fresno AreaN/A_7SmartAC-onlySingle</v>
      </c>
      <c r="B3344" t="s">
        <v>37</v>
      </c>
      <c r="C3344" s="35">
        <v>42255</v>
      </c>
      <c r="D3344">
        <v>7</v>
      </c>
      <c r="E3344" t="s">
        <v>32</v>
      </c>
      <c r="F3344">
        <v>0.75024684583180856</v>
      </c>
      <c r="G3344">
        <v>0.72884239996466171</v>
      </c>
      <c r="H3344">
        <v>11289</v>
      </c>
      <c r="I3344">
        <v>0.75838319853043445</v>
      </c>
      <c r="J3344">
        <v>0.68124460551451171</v>
      </c>
      <c r="K3344">
        <v>1244</v>
      </c>
      <c r="L3344">
        <v>-8.1363525241613388E-3</v>
      </c>
      <c r="M3344">
        <v>-1.0844900608062744</v>
      </c>
      <c r="N3344">
        <v>12533</v>
      </c>
      <c r="O3344">
        <v>2.0496871322393417E-2</v>
      </c>
      <c r="P3344">
        <v>-3.4405142068862915E-2</v>
      </c>
      <c r="Q3344">
        <v>-2.1963132545351982E-2</v>
      </c>
      <c r="R3344">
        <v>-8.1363525241613388E-3</v>
      </c>
      <c r="S3344">
        <v>5.6887869723141193E-3</v>
      </c>
      <c r="T3344">
        <v>1.8132437020540237E-2</v>
      </c>
      <c r="U3344" t="s">
        <v>102</v>
      </c>
      <c r="V3344" t="s">
        <v>84</v>
      </c>
      <c r="W3344">
        <v>67</v>
      </c>
    </row>
    <row r="3345" spans="1:23" x14ac:dyDescent="0.25">
      <c r="A3345" s="48" t="str">
        <f t="shared" si="52"/>
        <v>42255Greater Fresno AreaN/A_8SmartAC-onlySingle</v>
      </c>
      <c r="B3345" t="s">
        <v>37</v>
      </c>
      <c r="C3345" s="35">
        <v>42255</v>
      </c>
      <c r="D3345">
        <v>8</v>
      </c>
      <c r="E3345" t="s">
        <v>32</v>
      </c>
      <c r="F3345">
        <v>0.74674229340471321</v>
      </c>
      <c r="G3345">
        <v>0.7809816738403722</v>
      </c>
      <c r="H3345">
        <v>11289</v>
      </c>
      <c r="I3345">
        <v>0.75265161555653792</v>
      </c>
      <c r="J3345">
        <v>0.73160248008718243</v>
      </c>
      <c r="K3345">
        <v>1244</v>
      </c>
      <c r="L3345">
        <v>-5.9093222953379154E-3</v>
      </c>
      <c r="M3345">
        <v>-0.79134690761566162</v>
      </c>
      <c r="N3345">
        <v>12533</v>
      </c>
      <c r="O3345">
        <v>2.200654149055481E-2</v>
      </c>
      <c r="P3345">
        <v>-3.4112904220819473E-2</v>
      </c>
      <c r="Q3345">
        <v>-2.07544956356287E-2</v>
      </c>
      <c r="R3345">
        <v>-5.9093222953379154E-3</v>
      </c>
      <c r="S3345">
        <v>8.9340899139642715E-3</v>
      </c>
      <c r="T3345">
        <v>2.2294260561466217E-2</v>
      </c>
      <c r="U3345" t="s">
        <v>102</v>
      </c>
      <c r="V3345" t="s">
        <v>84</v>
      </c>
      <c r="W3345">
        <v>71</v>
      </c>
    </row>
    <row r="3346" spans="1:23" x14ac:dyDescent="0.25">
      <c r="A3346" s="48" t="str">
        <f t="shared" si="52"/>
        <v>42255Greater Fresno AreaN/A_9SmartAC-onlySingle</v>
      </c>
      <c r="B3346" t="s">
        <v>37</v>
      </c>
      <c r="C3346" s="35">
        <v>42255</v>
      </c>
      <c r="D3346">
        <v>9</v>
      </c>
      <c r="E3346" t="s">
        <v>32</v>
      </c>
      <c r="F3346">
        <v>0.64677137411519148</v>
      </c>
      <c r="G3346">
        <v>0.87182244317314117</v>
      </c>
      <c r="H3346">
        <v>11289</v>
      </c>
      <c r="I3346">
        <v>0.63329353793248533</v>
      </c>
      <c r="J3346">
        <v>0.75211795271750981</v>
      </c>
      <c r="K3346">
        <v>1244</v>
      </c>
      <c r="L3346">
        <v>1.3477835804224014E-2</v>
      </c>
      <c r="M3346">
        <v>2.0838639736175537</v>
      </c>
      <c r="N3346">
        <v>12533</v>
      </c>
      <c r="O3346">
        <v>2.2848557680845261E-2</v>
      </c>
      <c r="P3346">
        <v>-1.5804875642061234E-2</v>
      </c>
      <c r="Q3346">
        <v>-1.9353441894054413E-3</v>
      </c>
      <c r="R3346">
        <v>1.3477835804224014E-2</v>
      </c>
      <c r="S3346">
        <v>2.8889188542962074E-2</v>
      </c>
      <c r="T3346">
        <v>4.2760547250509262E-2</v>
      </c>
      <c r="U3346" t="s">
        <v>102</v>
      </c>
      <c r="V3346" t="s">
        <v>84</v>
      </c>
      <c r="W3346">
        <v>77</v>
      </c>
    </row>
    <row r="3347" spans="1:23" x14ac:dyDescent="0.25">
      <c r="A3347" s="48" t="str">
        <f t="shared" si="52"/>
        <v>42255Greater Fresno AreaN/A_10SmartAC-onlySingle</v>
      </c>
      <c r="B3347" t="s">
        <v>37</v>
      </c>
      <c r="C3347" s="35">
        <v>42255</v>
      </c>
      <c r="D3347">
        <v>10</v>
      </c>
      <c r="E3347" t="s">
        <v>32</v>
      </c>
      <c r="F3347">
        <v>0.57604787043837635</v>
      </c>
      <c r="G3347">
        <v>1.0793910961669857</v>
      </c>
      <c r="H3347">
        <v>11289</v>
      </c>
      <c r="I3347">
        <v>0.5669629241900408</v>
      </c>
      <c r="J3347">
        <v>0.88404280175894201</v>
      </c>
      <c r="K3347">
        <v>1244</v>
      </c>
      <c r="L3347">
        <v>9.0849464759230614E-3</v>
      </c>
      <c r="M3347">
        <v>1.5771164894104004</v>
      </c>
      <c r="N3347">
        <v>12533</v>
      </c>
      <c r="O3347">
        <v>2.7045262977480888E-2</v>
      </c>
      <c r="P3347">
        <v>-2.5576261803507805E-2</v>
      </c>
      <c r="Q3347">
        <v>-9.1592473909258842E-3</v>
      </c>
      <c r="R3347">
        <v>9.0849464759230614E-3</v>
      </c>
      <c r="S3347">
        <v>2.7326976880431175E-2</v>
      </c>
      <c r="T3347">
        <v>4.3746154755353928E-2</v>
      </c>
      <c r="U3347" t="s">
        <v>102</v>
      </c>
      <c r="V3347" t="s">
        <v>84</v>
      </c>
      <c r="W3347">
        <v>81</v>
      </c>
    </row>
    <row r="3348" spans="1:23" x14ac:dyDescent="0.25">
      <c r="A3348" s="48" t="str">
        <f t="shared" si="52"/>
        <v>42255Greater Fresno AreaN/A_11SmartAC-onlySingle</v>
      </c>
      <c r="B3348" t="s">
        <v>37</v>
      </c>
      <c r="C3348" s="35">
        <v>42255</v>
      </c>
      <c r="D3348">
        <v>11</v>
      </c>
      <c r="E3348" t="s">
        <v>32</v>
      </c>
      <c r="F3348">
        <v>0.52132363688500238</v>
      </c>
      <c r="G3348">
        <v>1.0691537922076861</v>
      </c>
      <c r="H3348">
        <v>11289</v>
      </c>
      <c r="I3348">
        <v>0.50628142157015354</v>
      </c>
      <c r="J3348">
        <v>1.125542827620603</v>
      </c>
      <c r="K3348">
        <v>1244</v>
      </c>
      <c r="L3348">
        <v>1.5042215585708618E-2</v>
      </c>
      <c r="M3348">
        <v>2.8853890895843506</v>
      </c>
      <c r="N3348">
        <v>12533</v>
      </c>
      <c r="O3348">
        <v>3.3460758626461029E-2</v>
      </c>
      <c r="P3348">
        <v>-2.7841093018651009E-2</v>
      </c>
      <c r="Q3348">
        <v>-7.5297430157661438E-3</v>
      </c>
      <c r="R3348">
        <v>1.5042215585708618E-2</v>
      </c>
      <c r="S3348">
        <v>3.7611495703458786E-2</v>
      </c>
      <c r="T3348">
        <v>5.7925522327423096E-2</v>
      </c>
      <c r="U3348" t="s">
        <v>102</v>
      </c>
      <c r="V3348" t="s">
        <v>84</v>
      </c>
      <c r="W3348">
        <v>85</v>
      </c>
    </row>
    <row r="3349" spans="1:23" x14ac:dyDescent="0.25">
      <c r="A3349" s="48" t="str">
        <f t="shared" si="52"/>
        <v>42255Greater Fresno AreaN/A_12SmartAC-onlySingle</v>
      </c>
      <c r="B3349" t="s">
        <v>37</v>
      </c>
      <c r="C3349" s="35">
        <v>42255</v>
      </c>
      <c r="D3349">
        <v>12</v>
      </c>
      <c r="E3349" t="s">
        <v>32</v>
      </c>
      <c r="F3349">
        <v>0.52567458117616039</v>
      </c>
      <c r="G3349">
        <v>1.1971372369957605</v>
      </c>
      <c r="H3349">
        <v>11289</v>
      </c>
      <c r="I3349">
        <v>0.4698508077631306</v>
      </c>
      <c r="J3349">
        <v>1.2438234206273169</v>
      </c>
      <c r="K3349">
        <v>1244</v>
      </c>
      <c r="L3349">
        <v>5.5823773145675659E-2</v>
      </c>
      <c r="M3349">
        <v>10.619454383850098</v>
      </c>
      <c r="N3349">
        <v>12533</v>
      </c>
      <c r="O3349">
        <v>3.7021573632955551E-2</v>
      </c>
      <c r="P3349">
        <v>8.3769243210554123E-3</v>
      </c>
      <c r="Q3349">
        <v>3.08497603982687E-2</v>
      </c>
      <c r="R3349">
        <v>5.5823773145675659E-2</v>
      </c>
      <c r="S3349">
        <v>8.0794826149940491E-2</v>
      </c>
      <c r="T3349">
        <v>0.10327062010765076</v>
      </c>
      <c r="U3349" t="s">
        <v>102</v>
      </c>
      <c r="V3349" t="s">
        <v>84</v>
      </c>
      <c r="W3349">
        <v>89</v>
      </c>
    </row>
    <row r="3350" spans="1:23" x14ac:dyDescent="0.25">
      <c r="A3350" s="48" t="str">
        <f t="shared" si="52"/>
        <v>42255Greater Fresno AreaN/A_13SmartAC-onlySingle</v>
      </c>
      <c r="B3350" t="s">
        <v>37</v>
      </c>
      <c r="C3350" s="35">
        <v>42255</v>
      </c>
      <c r="D3350">
        <v>13</v>
      </c>
      <c r="E3350" t="s">
        <v>32</v>
      </c>
      <c r="F3350">
        <v>0.63800974699181257</v>
      </c>
      <c r="G3350">
        <v>1.360866983201217</v>
      </c>
      <c r="H3350">
        <v>11289</v>
      </c>
      <c r="I3350">
        <v>0.54672043620231325</v>
      </c>
      <c r="J3350">
        <v>1.3464302756592379</v>
      </c>
      <c r="K3350">
        <v>1244</v>
      </c>
      <c r="L3350">
        <v>9.1289311647415161E-2</v>
      </c>
      <c r="M3350">
        <v>14.308450698852539</v>
      </c>
      <c r="N3350">
        <v>12533</v>
      </c>
      <c r="O3350">
        <v>4.0265921503305435E-2</v>
      </c>
      <c r="P3350">
        <v>3.9684507995843887E-2</v>
      </c>
      <c r="Q3350">
        <v>6.4126729965209961E-2</v>
      </c>
      <c r="R3350">
        <v>9.1289311647415161E-2</v>
      </c>
      <c r="S3350">
        <v>0.11844867467880249</v>
      </c>
      <c r="T3350">
        <v>0.14289411902427673</v>
      </c>
      <c r="U3350" t="s">
        <v>102</v>
      </c>
      <c r="V3350" t="s">
        <v>84</v>
      </c>
      <c r="W3350">
        <v>93</v>
      </c>
    </row>
    <row r="3351" spans="1:23" x14ac:dyDescent="0.25">
      <c r="A3351" s="48" t="str">
        <f t="shared" si="52"/>
        <v>42255Greater Fresno AreaN/A_14SmartAC-onlySingle</v>
      </c>
      <c r="B3351" t="s">
        <v>37</v>
      </c>
      <c r="C3351" s="35">
        <v>42255</v>
      </c>
      <c r="D3351">
        <v>14</v>
      </c>
      <c r="E3351" t="s">
        <v>32</v>
      </c>
      <c r="F3351">
        <v>0.85404043113197037</v>
      </c>
      <c r="G3351">
        <v>1.5102253010370243</v>
      </c>
      <c r="H3351">
        <v>11289</v>
      </c>
      <c r="I3351">
        <v>0.72273239067779904</v>
      </c>
      <c r="J3351">
        <v>1.4486658235614656</v>
      </c>
      <c r="K3351">
        <v>1244</v>
      </c>
      <c r="L3351">
        <v>0.13130803406238556</v>
      </c>
      <c r="M3351">
        <v>15.374920845031738</v>
      </c>
      <c r="N3351">
        <v>12533</v>
      </c>
      <c r="O3351">
        <v>4.3463081121444702E-2</v>
      </c>
      <c r="P3351">
        <v>7.560575008392334E-2</v>
      </c>
      <c r="Q3351">
        <v>0.10198871046304703</v>
      </c>
      <c r="R3351">
        <v>0.13130803406238556</v>
      </c>
      <c r="S3351">
        <v>0.16062387824058533</v>
      </c>
      <c r="T3351">
        <v>0.18701031804084778</v>
      </c>
      <c r="U3351" t="s">
        <v>102</v>
      </c>
      <c r="V3351" t="s">
        <v>84</v>
      </c>
      <c r="W3351">
        <v>96</v>
      </c>
    </row>
    <row r="3352" spans="1:23" x14ac:dyDescent="0.25">
      <c r="A3352" s="48" t="str">
        <f t="shared" si="52"/>
        <v>42255Greater Fresno AreaN/A_15SmartAC-onlySingle</v>
      </c>
      <c r="B3352" t="s">
        <v>37</v>
      </c>
      <c r="C3352" s="35">
        <v>42255</v>
      </c>
      <c r="D3352">
        <v>15</v>
      </c>
      <c r="E3352" t="s">
        <v>32</v>
      </c>
      <c r="F3352">
        <v>1.1834394687652146</v>
      </c>
      <c r="G3352">
        <v>1.6407709838439144</v>
      </c>
      <c r="H3352">
        <v>11289</v>
      </c>
      <c r="I3352">
        <v>1.0204788366028865</v>
      </c>
      <c r="J3352">
        <v>1.4630315276910404</v>
      </c>
      <c r="K3352">
        <v>1244</v>
      </c>
      <c r="L3352">
        <v>0.16296063363552094</v>
      </c>
      <c r="M3352">
        <v>13.770086288452148</v>
      </c>
      <c r="N3352">
        <v>12533</v>
      </c>
      <c r="O3352">
        <v>4.4261742383241653E-2</v>
      </c>
      <c r="P3352">
        <v>0.10623478144407272</v>
      </c>
      <c r="Q3352">
        <v>0.13310255110263824</v>
      </c>
      <c r="R3352">
        <v>0.16296063363552094</v>
      </c>
      <c r="S3352">
        <v>0.19281518459320068</v>
      </c>
      <c r="T3352">
        <v>0.21968647837638855</v>
      </c>
      <c r="U3352" t="s">
        <v>102</v>
      </c>
      <c r="V3352" t="s">
        <v>84</v>
      </c>
      <c r="W3352">
        <v>98</v>
      </c>
    </row>
    <row r="3353" spans="1:23" x14ac:dyDescent="0.25">
      <c r="A3353" s="48" t="str">
        <f t="shared" si="52"/>
        <v>42255Greater Fresno AreaN/A_16SmartAC-onlySingle</v>
      </c>
      <c r="B3353" t="s">
        <v>37</v>
      </c>
      <c r="C3353" s="35">
        <v>42255</v>
      </c>
      <c r="D3353">
        <v>16</v>
      </c>
      <c r="E3353" t="s">
        <v>32</v>
      </c>
      <c r="F3353">
        <v>1.6138039203498442</v>
      </c>
      <c r="G3353">
        <v>1.698103268137044</v>
      </c>
      <c r="H3353">
        <v>11289</v>
      </c>
      <c r="I3353">
        <v>1.7415055730139355</v>
      </c>
      <c r="J3353">
        <v>1.7841152105484219</v>
      </c>
      <c r="K3353">
        <v>1244</v>
      </c>
      <c r="L3353">
        <v>-0.12770165503025055</v>
      </c>
      <c r="M3353">
        <v>-7.913083553314209</v>
      </c>
      <c r="N3353">
        <v>12533</v>
      </c>
      <c r="O3353">
        <v>5.3048714995384216E-2</v>
      </c>
      <c r="P3353">
        <v>-0.1956888884305954</v>
      </c>
      <c r="Q3353">
        <v>-0.16348725557327271</v>
      </c>
      <c r="R3353">
        <v>-0.12770165503025055</v>
      </c>
      <c r="S3353">
        <v>-9.1920293867588043E-2</v>
      </c>
      <c r="T3353">
        <v>-5.9714421629905701E-2</v>
      </c>
      <c r="U3353" t="s">
        <v>102</v>
      </c>
      <c r="V3353" t="s">
        <v>84</v>
      </c>
      <c r="W3353">
        <v>99</v>
      </c>
    </row>
    <row r="3354" spans="1:23" x14ac:dyDescent="0.25">
      <c r="A3354" s="48" t="str">
        <f t="shared" si="52"/>
        <v>42255Greater Fresno AreaN/A_17SmartAC-onlySingle</v>
      </c>
      <c r="B3354" t="s">
        <v>37</v>
      </c>
      <c r="C3354" s="35">
        <v>42255</v>
      </c>
      <c r="D3354">
        <v>17</v>
      </c>
      <c r="E3354" t="s">
        <v>32</v>
      </c>
      <c r="F3354">
        <v>2.0036035815273427</v>
      </c>
      <c r="G3354">
        <v>1.6897855867435074</v>
      </c>
      <c r="H3354">
        <v>11289</v>
      </c>
      <c r="I3354">
        <v>2.0498250410859402</v>
      </c>
      <c r="J3354">
        <v>1.7080914365309812</v>
      </c>
      <c r="K3354">
        <v>1244</v>
      </c>
      <c r="L3354">
        <v>-4.6221461147069931E-2</v>
      </c>
      <c r="M3354">
        <v>-2.3069164752960205</v>
      </c>
      <c r="N3354">
        <v>12533</v>
      </c>
      <c r="O3354">
        <v>5.0973061472177505E-2</v>
      </c>
      <c r="P3354">
        <v>-0.1115485355257988</v>
      </c>
      <c r="Q3354">
        <v>-8.0606870353221893E-2</v>
      </c>
      <c r="R3354">
        <v>-4.6221461147069931E-2</v>
      </c>
      <c r="S3354">
        <v>-1.1840131133794785E-2</v>
      </c>
      <c r="T3354">
        <v>1.9105615094304085E-2</v>
      </c>
      <c r="U3354" t="s">
        <v>102</v>
      </c>
      <c r="V3354" t="s">
        <v>84</v>
      </c>
      <c r="W3354">
        <v>99</v>
      </c>
    </row>
    <row r="3355" spans="1:23" x14ac:dyDescent="0.25">
      <c r="A3355" s="48" t="str">
        <f t="shared" si="52"/>
        <v>42255Greater Fresno AreaN/A_18SmartAC-onlySingle</v>
      </c>
      <c r="B3355" t="s">
        <v>37</v>
      </c>
      <c r="C3355" s="35">
        <v>42255</v>
      </c>
      <c r="D3355">
        <v>18</v>
      </c>
      <c r="E3355" t="s">
        <v>32</v>
      </c>
      <c r="F3355">
        <v>2.3023831076544119</v>
      </c>
      <c r="G3355">
        <v>1.6673917242021912</v>
      </c>
      <c r="H3355">
        <v>11289</v>
      </c>
      <c r="I3355">
        <v>2.3229897415243119</v>
      </c>
      <c r="J3355">
        <v>1.6137374357370506</v>
      </c>
      <c r="K3355">
        <v>1244</v>
      </c>
      <c r="L3355">
        <v>-2.0606633275747299E-2</v>
      </c>
      <c r="M3355">
        <v>-0.89501327276229858</v>
      </c>
      <c r="N3355">
        <v>12533</v>
      </c>
      <c r="O3355">
        <v>4.8369843512773514E-2</v>
      </c>
      <c r="P3355">
        <v>-8.2597427070140839E-2</v>
      </c>
      <c r="Q3355">
        <v>-5.3235962986946106E-2</v>
      </c>
      <c r="R3355">
        <v>-2.0606633275747299E-2</v>
      </c>
      <c r="S3355">
        <v>1.2018825858831406E-2</v>
      </c>
      <c r="T3355">
        <v>4.1384156793355942E-2</v>
      </c>
      <c r="U3355" t="s">
        <v>102</v>
      </c>
      <c r="V3355" t="s">
        <v>84</v>
      </c>
      <c r="W3355">
        <v>99</v>
      </c>
    </row>
    <row r="3356" spans="1:23" x14ac:dyDescent="0.25">
      <c r="A3356" s="48" t="str">
        <f t="shared" si="52"/>
        <v>42255Greater Fresno AreaN/A_19SmartAC-onlySingle</v>
      </c>
      <c r="B3356" t="s">
        <v>37</v>
      </c>
      <c r="C3356" s="35">
        <v>42255</v>
      </c>
      <c r="D3356">
        <v>19</v>
      </c>
      <c r="E3356" t="s">
        <v>32</v>
      </c>
      <c r="F3356">
        <v>2.3683036707037028</v>
      </c>
      <c r="G3356">
        <v>1.6073856377366271</v>
      </c>
      <c r="H3356">
        <v>11289</v>
      </c>
      <c r="I3356">
        <v>2.4397285949147434</v>
      </c>
      <c r="J3356">
        <v>1.5966945974608133</v>
      </c>
      <c r="K3356">
        <v>1244</v>
      </c>
      <c r="L3356">
        <v>-7.1424923837184906E-2</v>
      </c>
      <c r="M3356">
        <v>-3.0158684253692627</v>
      </c>
      <c r="N3356">
        <v>12533</v>
      </c>
      <c r="O3356">
        <v>4.7731034457683563E-2</v>
      </c>
      <c r="P3356">
        <v>-0.13259701430797577</v>
      </c>
      <c r="Q3356">
        <v>-0.10362332314252853</v>
      </c>
      <c r="R3356">
        <v>-7.1424923837184906E-2</v>
      </c>
      <c r="S3356">
        <v>-3.9230342954397202E-2</v>
      </c>
      <c r="T3356">
        <v>-1.0252829641103745E-2</v>
      </c>
      <c r="U3356" t="s">
        <v>102</v>
      </c>
      <c r="V3356" t="s">
        <v>84</v>
      </c>
      <c r="W3356">
        <v>95</v>
      </c>
    </row>
    <row r="3357" spans="1:23" x14ac:dyDescent="0.25">
      <c r="A3357" s="48" t="str">
        <f t="shared" si="52"/>
        <v>42255Greater Fresno AreaN/A_20SmartAC-onlySingle</v>
      </c>
      <c r="B3357" t="s">
        <v>37</v>
      </c>
      <c r="C3357" s="35">
        <v>42255</v>
      </c>
      <c r="D3357">
        <v>20</v>
      </c>
      <c r="E3357" t="s">
        <v>32</v>
      </c>
      <c r="F3357">
        <v>2.234525347580909</v>
      </c>
      <c r="G3357">
        <v>1.515557928624218</v>
      </c>
      <c r="H3357">
        <v>11289</v>
      </c>
      <c r="I3357">
        <v>2.2759787552899602</v>
      </c>
      <c r="J3357">
        <v>1.4470329024918451</v>
      </c>
      <c r="K3357">
        <v>1244</v>
      </c>
      <c r="L3357">
        <v>-4.145340621471405E-2</v>
      </c>
      <c r="M3357">
        <v>-1.8551325798034668</v>
      </c>
      <c r="N3357">
        <v>12533</v>
      </c>
      <c r="O3357">
        <v>4.343578964471817E-2</v>
      </c>
      <c r="P3357">
        <v>-9.7120717167854309E-2</v>
      </c>
      <c r="Q3357">
        <v>-7.0754319429397583E-2</v>
      </c>
      <c r="R3357">
        <v>-4.145340621471405E-2</v>
      </c>
      <c r="S3357">
        <v>-1.2155965901911259E-2</v>
      </c>
      <c r="T3357">
        <v>1.4213901944458485E-2</v>
      </c>
      <c r="U3357" t="s">
        <v>102</v>
      </c>
      <c r="V3357" t="s">
        <v>84</v>
      </c>
      <c r="W3357">
        <v>92</v>
      </c>
    </row>
    <row r="3358" spans="1:23" x14ac:dyDescent="0.25">
      <c r="A3358" s="48" t="str">
        <f t="shared" si="52"/>
        <v>42255Greater Fresno AreaN/A_21SmartAC-onlySingle</v>
      </c>
      <c r="B3358" t="s">
        <v>37</v>
      </c>
      <c r="C3358" s="35">
        <v>42255</v>
      </c>
      <c r="D3358">
        <v>21</v>
      </c>
      <c r="E3358" t="s">
        <v>32</v>
      </c>
      <c r="F3358">
        <v>2.1384196453116844</v>
      </c>
      <c r="G3358">
        <v>1.4597099776779956</v>
      </c>
      <c r="H3358">
        <v>11289</v>
      </c>
      <c r="I3358">
        <v>2.1964008887166919</v>
      </c>
      <c r="J3358">
        <v>1.4362185034488857</v>
      </c>
      <c r="K3358">
        <v>1244</v>
      </c>
      <c r="L3358">
        <v>-5.7981245219707489E-2</v>
      </c>
      <c r="M3358">
        <v>-2.7114062309265137</v>
      </c>
      <c r="N3358">
        <v>12533</v>
      </c>
      <c r="O3358">
        <v>4.2975388467311859E-2</v>
      </c>
      <c r="P3358">
        <v>-0.11305849999189377</v>
      </c>
      <c r="Q3358">
        <v>-8.6971580982208252E-2</v>
      </c>
      <c r="R3358">
        <v>-5.7981245219707489E-2</v>
      </c>
      <c r="S3358">
        <v>-2.8994346037507057E-2</v>
      </c>
      <c r="T3358">
        <v>-2.9039874207228422E-3</v>
      </c>
      <c r="U3358" t="s">
        <v>102</v>
      </c>
      <c r="V3358" t="s">
        <v>84</v>
      </c>
      <c r="W3358">
        <v>90</v>
      </c>
    </row>
    <row r="3359" spans="1:23" x14ac:dyDescent="0.25">
      <c r="A3359" s="48" t="str">
        <f t="shared" si="52"/>
        <v>42255Greater Fresno AreaN/A_22SmartAC-onlySingle</v>
      </c>
      <c r="B3359" t="s">
        <v>37</v>
      </c>
      <c r="C3359" s="35">
        <v>42255</v>
      </c>
      <c r="D3359">
        <v>22</v>
      </c>
      <c r="E3359" t="s">
        <v>32</v>
      </c>
      <c r="F3359">
        <v>1.9028555773123463</v>
      </c>
      <c r="G3359">
        <v>1.369850947944858</v>
      </c>
      <c r="H3359">
        <v>11289</v>
      </c>
      <c r="I3359">
        <v>1.9902941837281138</v>
      </c>
      <c r="J3359">
        <v>1.370764411737978</v>
      </c>
      <c r="K3359">
        <v>1244</v>
      </c>
      <c r="L3359">
        <v>-8.7438605725765228E-2</v>
      </c>
      <c r="M3359">
        <v>-4.595125675201416</v>
      </c>
      <c r="N3359">
        <v>12533</v>
      </c>
      <c r="O3359">
        <v>4.0947150439023972E-2</v>
      </c>
      <c r="P3359">
        <v>-0.13991647958755493</v>
      </c>
      <c r="Q3359">
        <v>-0.11506073176860809</v>
      </c>
      <c r="R3359">
        <v>-8.7438605725765228E-2</v>
      </c>
      <c r="S3359">
        <v>-5.9819754213094711E-2</v>
      </c>
      <c r="T3359">
        <v>-3.4960739314556122E-2</v>
      </c>
      <c r="U3359" t="s">
        <v>102</v>
      </c>
      <c r="V3359" t="s">
        <v>84</v>
      </c>
      <c r="W3359">
        <v>87</v>
      </c>
    </row>
    <row r="3360" spans="1:23" x14ac:dyDescent="0.25">
      <c r="A3360" s="48" t="str">
        <f t="shared" si="52"/>
        <v>42255Greater Fresno AreaN/A_23SmartAC-onlySingle</v>
      </c>
      <c r="B3360" t="s">
        <v>37</v>
      </c>
      <c r="C3360" s="35">
        <v>42255</v>
      </c>
      <c r="D3360">
        <v>23</v>
      </c>
      <c r="E3360" t="s">
        <v>32</v>
      </c>
      <c r="F3360">
        <v>1.5384103884731359</v>
      </c>
      <c r="G3360">
        <v>1.23040028327558</v>
      </c>
      <c r="H3360">
        <v>11289</v>
      </c>
      <c r="I3360">
        <v>1.6211190623246803</v>
      </c>
      <c r="J3360">
        <v>1.2285608777745349</v>
      </c>
      <c r="K3360">
        <v>1244</v>
      </c>
      <c r="L3360">
        <v>-8.2708671689033508E-2</v>
      </c>
      <c r="M3360">
        <v>-5.3762426376342773</v>
      </c>
      <c r="N3360">
        <v>12533</v>
      </c>
      <c r="O3360">
        <v>3.6707166582345963E-2</v>
      </c>
      <c r="P3360">
        <v>-0.12975257635116577</v>
      </c>
      <c r="Q3360">
        <v>-0.10747059434652328</v>
      </c>
      <c r="R3360">
        <v>-8.2708671689033508E-2</v>
      </c>
      <c r="S3360">
        <v>-5.7949688285589218E-2</v>
      </c>
      <c r="T3360">
        <v>-3.5664767026901245E-2</v>
      </c>
      <c r="U3360" t="s">
        <v>102</v>
      </c>
      <c r="V3360" t="s">
        <v>84</v>
      </c>
      <c r="W3360">
        <v>83</v>
      </c>
    </row>
    <row r="3361" spans="1:23" x14ac:dyDescent="0.25">
      <c r="A3361" s="48" t="str">
        <f t="shared" si="52"/>
        <v>42255Greater Fresno AreaN/A_24SmartAC-onlySingle</v>
      </c>
      <c r="B3361" t="s">
        <v>37</v>
      </c>
      <c r="C3361" s="35">
        <v>42255</v>
      </c>
      <c r="D3361">
        <v>24</v>
      </c>
      <c r="E3361" t="s">
        <v>32</v>
      </c>
      <c r="F3361">
        <v>1.2006760958944256</v>
      </c>
      <c r="G3361">
        <v>1.037120303416754</v>
      </c>
      <c r="H3361">
        <v>11289</v>
      </c>
      <c r="I3361">
        <v>1.2423442650907253</v>
      </c>
      <c r="J3361">
        <v>1.0424636557818001</v>
      </c>
      <c r="K3361">
        <v>1244</v>
      </c>
      <c r="L3361">
        <v>-4.166816920042038E-2</v>
      </c>
      <c r="M3361">
        <v>-3.4703922271728516</v>
      </c>
      <c r="N3361">
        <v>12533</v>
      </c>
      <c r="O3361">
        <v>3.1126480549573898E-2</v>
      </c>
      <c r="P3361">
        <v>-8.1559866666793823E-2</v>
      </c>
      <c r="Q3361">
        <v>-6.2665469944477081E-2</v>
      </c>
      <c r="R3361">
        <v>-4.166816920042038E-2</v>
      </c>
      <c r="S3361">
        <v>-2.06733588129282E-2</v>
      </c>
      <c r="T3361">
        <v>-1.776471734046936E-3</v>
      </c>
      <c r="U3361" t="s">
        <v>102</v>
      </c>
      <c r="V3361" t="s">
        <v>84</v>
      </c>
      <c r="W3361">
        <v>79</v>
      </c>
    </row>
    <row r="3362" spans="1:23" x14ac:dyDescent="0.25">
      <c r="A3362" s="48" t="str">
        <f t="shared" si="52"/>
        <v>42213HumboldtN/A_1AllSingle</v>
      </c>
      <c r="B3362" t="s">
        <v>103</v>
      </c>
      <c r="C3362" s="35">
        <v>42213</v>
      </c>
      <c r="D3362">
        <v>1</v>
      </c>
      <c r="E3362" t="s">
        <v>32</v>
      </c>
      <c r="F3362">
        <v>0.68769872423598988</v>
      </c>
      <c r="G3362">
        <v>0.83296067813172026</v>
      </c>
      <c r="H3362">
        <v>403</v>
      </c>
      <c r="I3362">
        <v>0.71567137286265681</v>
      </c>
      <c r="J3362">
        <v>0.92689338883165706</v>
      </c>
      <c r="K3362">
        <v>266</v>
      </c>
      <c r="L3362">
        <v>-2.7972647920250893E-2</v>
      </c>
      <c r="M3362">
        <v>-4.067573070526123</v>
      </c>
      <c r="N3362">
        <v>669</v>
      </c>
      <c r="O3362">
        <v>7.0366635918617249E-2</v>
      </c>
      <c r="P3362">
        <v>-0.11815452575683594</v>
      </c>
      <c r="Q3362">
        <v>-7.5440570712089539E-2</v>
      </c>
      <c r="R3362">
        <v>-2.7972647920250893E-2</v>
      </c>
      <c r="S3362">
        <v>1.9489647820591927E-2</v>
      </c>
      <c r="T3362">
        <v>6.2209233641624451E-2</v>
      </c>
      <c r="U3362" t="s">
        <v>18</v>
      </c>
      <c r="V3362" t="s">
        <v>84</v>
      </c>
      <c r="W3362">
        <v>59.992527008056641</v>
      </c>
    </row>
    <row r="3363" spans="1:23" x14ac:dyDescent="0.25">
      <c r="A3363" s="48" t="str">
        <f t="shared" si="52"/>
        <v>42213HumboldtN/A_1SmartAC-onlySingle</v>
      </c>
      <c r="B3363" t="s">
        <v>103</v>
      </c>
      <c r="C3363" s="35">
        <v>42213</v>
      </c>
      <c r="D3363">
        <v>1</v>
      </c>
      <c r="E3363" t="s">
        <v>32</v>
      </c>
      <c r="F3363">
        <v>0.68769872423598988</v>
      </c>
      <c r="G3363">
        <v>0.83296067813172026</v>
      </c>
      <c r="H3363">
        <v>403</v>
      </c>
      <c r="I3363">
        <v>0.71567137286265681</v>
      </c>
      <c r="J3363">
        <v>0.92689338883165706</v>
      </c>
      <c r="K3363">
        <v>266</v>
      </c>
      <c r="L3363">
        <v>-2.7972647920250893E-2</v>
      </c>
      <c r="M3363">
        <v>-4.067573070526123</v>
      </c>
      <c r="N3363">
        <v>669</v>
      </c>
      <c r="O3363">
        <v>7.0366635918617249E-2</v>
      </c>
      <c r="P3363">
        <v>-0.11815452575683594</v>
      </c>
      <c r="Q3363">
        <v>-7.5440570712089539E-2</v>
      </c>
      <c r="R3363">
        <v>-2.7972647920250893E-2</v>
      </c>
      <c r="S3363">
        <v>1.9489647820591927E-2</v>
      </c>
      <c r="T3363">
        <v>6.2209233641624451E-2</v>
      </c>
      <c r="U3363" t="s">
        <v>102</v>
      </c>
      <c r="V3363" t="s">
        <v>84</v>
      </c>
      <c r="W3363">
        <v>59.992527008056641</v>
      </c>
    </row>
    <row r="3364" spans="1:23" x14ac:dyDescent="0.25">
      <c r="A3364" s="48" t="str">
        <f t="shared" si="52"/>
        <v>42213HumboldtN/A_2AllSingle</v>
      </c>
      <c r="B3364" t="s">
        <v>103</v>
      </c>
      <c r="C3364" s="35">
        <v>42213</v>
      </c>
      <c r="D3364">
        <v>2</v>
      </c>
      <c r="E3364" t="s">
        <v>32</v>
      </c>
      <c r="F3364">
        <v>0.6282153058997223</v>
      </c>
      <c r="G3364">
        <v>0.79988522847929333</v>
      </c>
      <c r="H3364">
        <v>403</v>
      </c>
      <c r="I3364">
        <v>0.62491333313030362</v>
      </c>
      <c r="J3364">
        <v>0.87551820559519855</v>
      </c>
      <c r="K3364">
        <v>266</v>
      </c>
      <c r="L3364">
        <v>3.3019727561622858E-3</v>
      </c>
      <c r="M3364">
        <v>0.52561163902282715</v>
      </c>
      <c r="N3364">
        <v>669</v>
      </c>
      <c r="O3364">
        <v>6.6853076219558716E-2</v>
      </c>
      <c r="P3364">
        <v>-8.2376927137374878E-2</v>
      </c>
      <c r="Q3364">
        <v>-4.1795775294303894E-2</v>
      </c>
      <c r="R3364">
        <v>3.3019727561622858E-3</v>
      </c>
      <c r="S3364">
        <v>4.8394370824098587E-2</v>
      </c>
      <c r="T3364">
        <v>8.8980875909328461E-2</v>
      </c>
      <c r="U3364" t="s">
        <v>18</v>
      </c>
      <c r="V3364" t="s">
        <v>84</v>
      </c>
      <c r="W3364">
        <v>57.994022369384766</v>
      </c>
    </row>
    <row r="3365" spans="1:23" x14ac:dyDescent="0.25">
      <c r="A3365" s="48" t="str">
        <f t="shared" si="52"/>
        <v>42213HumboldtN/A_2SmartAC-onlySingle</v>
      </c>
      <c r="B3365" t="s">
        <v>103</v>
      </c>
      <c r="C3365" s="35">
        <v>42213</v>
      </c>
      <c r="D3365">
        <v>2</v>
      </c>
      <c r="E3365" t="s">
        <v>32</v>
      </c>
      <c r="F3365">
        <v>0.6282153058997223</v>
      </c>
      <c r="G3365">
        <v>0.79988522847929333</v>
      </c>
      <c r="H3365">
        <v>403</v>
      </c>
      <c r="I3365">
        <v>0.62491333313030362</v>
      </c>
      <c r="J3365">
        <v>0.87551820559519855</v>
      </c>
      <c r="K3365">
        <v>266</v>
      </c>
      <c r="L3365">
        <v>3.3019727561622858E-3</v>
      </c>
      <c r="M3365">
        <v>0.52561163902282715</v>
      </c>
      <c r="N3365">
        <v>669</v>
      </c>
      <c r="O3365">
        <v>6.6853076219558716E-2</v>
      </c>
      <c r="P3365">
        <v>-8.2376927137374878E-2</v>
      </c>
      <c r="Q3365">
        <v>-4.1795775294303894E-2</v>
      </c>
      <c r="R3365">
        <v>3.3019727561622858E-3</v>
      </c>
      <c r="S3365">
        <v>4.8394370824098587E-2</v>
      </c>
      <c r="T3365">
        <v>8.8980875909328461E-2</v>
      </c>
      <c r="U3365" t="s">
        <v>102</v>
      </c>
      <c r="V3365" t="s">
        <v>84</v>
      </c>
      <c r="W3365">
        <v>57.994022369384766</v>
      </c>
    </row>
    <row r="3366" spans="1:23" x14ac:dyDescent="0.25">
      <c r="A3366" s="48" t="str">
        <f t="shared" si="52"/>
        <v>42213HumboldtN/A_3AllSingle</v>
      </c>
      <c r="B3366" t="s">
        <v>103</v>
      </c>
      <c r="C3366" s="35">
        <v>42213</v>
      </c>
      <c r="D3366">
        <v>3</v>
      </c>
      <c r="E3366" t="s">
        <v>32</v>
      </c>
      <c r="F3366">
        <v>0.56299464315510539</v>
      </c>
      <c r="G3366">
        <v>0.69656098891582452</v>
      </c>
      <c r="H3366">
        <v>403</v>
      </c>
      <c r="I3366">
        <v>0.59029411772704621</v>
      </c>
      <c r="J3366">
        <v>0.86288063894945455</v>
      </c>
      <c r="K3366">
        <v>266</v>
      </c>
      <c r="L3366">
        <v>-2.729947492480278E-2</v>
      </c>
      <c r="M3366">
        <v>-4.8489761352539062</v>
      </c>
      <c r="N3366">
        <v>669</v>
      </c>
      <c r="O3366">
        <v>6.3269838690757751E-2</v>
      </c>
      <c r="P3366">
        <v>-0.10838609933853149</v>
      </c>
      <c r="Q3366">
        <v>-6.9980040192604065E-2</v>
      </c>
      <c r="R3366">
        <v>-2.729947492480278E-2</v>
      </c>
      <c r="S3366">
        <v>1.5376031398773193E-2</v>
      </c>
      <c r="T3366">
        <v>5.3787149488925934E-2</v>
      </c>
      <c r="U3366" t="s">
        <v>18</v>
      </c>
      <c r="V3366" t="s">
        <v>84</v>
      </c>
      <c r="W3366">
        <v>55.995513916015625</v>
      </c>
    </row>
    <row r="3367" spans="1:23" x14ac:dyDescent="0.25">
      <c r="A3367" s="48" t="str">
        <f t="shared" si="52"/>
        <v>42213HumboldtN/A_3SmartAC-onlySingle</v>
      </c>
      <c r="B3367" t="s">
        <v>103</v>
      </c>
      <c r="C3367" s="35">
        <v>42213</v>
      </c>
      <c r="D3367">
        <v>3</v>
      </c>
      <c r="E3367" t="s">
        <v>32</v>
      </c>
      <c r="F3367">
        <v>0.56299464315510539</v>
      </c>
      <c r="G3367">
        <v>0.69656098891582452</v>
      </c>
      <c r="H3367">
        <v>403</v>
      </c>
      <c r="I3367">
        <v>0.59029411772704621</v>
      </c>
      <c r="J3367">
        <v>0.86288063894945455</v>
      </c>
      <c r="K3367">
        <v>266</v>
      </c>
      <c r="L3367">
        <v>-2.729947492480278E-2</v>
      </c>
      <c r="M3367">
        <v>-4.8489761352539062</v>
      </c>
      <c r="N3367">
        <v>669</v>
      </c>
      <c r="O3367">
        <v>6.3269838690757751E-2</v>
      </c>
      <c r="P3367">
        <v>-0.10838609933853149</v>
      </c>
      <c r="Q3367">
        <v>-6.9980040192604065E-2</v>
      </c>
      <c r="R3367">
        <v>-2.729947492480278E-2</v>
      </c>
      <c r="S3367">
        <v>1.5376031398773193E-2</v>
      </c>
      <c r="T3367">
        <v>5.3787149488925934E-2</v>
      </c>
      <c r="U3367" t="s">
        <v>102</v>
      </c>
      <c r="V3367" t="s">
        <v>84</v>
      </c>
      <c r="W3367">
        <v>55.995513916015625</v>
      </c>
    </row>
    <row r="3368" spans="1:23" x14ac:dyDescent="0.25">
      <c r="A3368" s="48" t="str">
        <f t="shared" si="52"/>
        <v>42213HumboldtN/A_4AllSingle</v>
      </c>
      <c r="B3368" t="s">
        <v>103</v>
      </c>
      <c r="C3368" s="35">
        <v>42213</v>
      </c>
      <c r="D3368">
        <v>4</v>
      </c>
      <c r="E3368" t="s">
        <v>32</v>
      </c>
      <c r="F3368">
        <v>0.56703010243469343</v>
      </c>
      <c r="G3368">
        <v>0.71584758425792916</v>
      </c>
      <c r="H3368">
        <v>403</v>
      </c>
      <c r="I3368">
        <v>0.55352431400602953</v>
      </c>
      <c r="J3368">
        <v>0.77712418809390016</v>
      </c>
      <c r="K3368">
        <v>266</v>
      </c>
      <c r="L3368">
        <v>1.3505788519978523E-2</v>
      </c>
      <c r="M3368">
        <v>2.3818469047546387</v>
      </c>
      <c r="N3368">
        <v>669</v>
      </c>
      <c r="O3368">
        <v>5.9514209628105164E-2</v>
      </c>
      <c r="P3368">
        <v>-6.2767624855041504E-2</v>
      </c>
      <c r="Q3368">
        <v>-2.6641307398676872E-2</v>
      </c>
      <c r="R3368">
        <v>1.3505788519978523E-2</v>
      </c>
      <c r="S3368">
        <v>5.3648121654987335E-2</v>
      </c>
      <c r="T3368">
        <v>8.9779198169708252E-2</v>
      </c>
      <c r="U3368" t="s">
        <v>18</v>
      </c>
      <c r="V3368" t="s">
        <v>84</v>
      </c>
      <c r="W3368">
        <v>54.99700927734375</v>
      </c>
    </row>
    <row r="3369" spans="1:23" x14ac:dyDescent="0.25">
      <c r="A3369" s="48" t="str">
        <f t="shared" si="52"/>
        <v>42213HumboldtN/A_4SmartAC-onlySingle</v>
      </c>
      <c r="B3369" t="s">
        <v>103</v>
      </c>
      <c r="C3369" s="35">
        <v>42213</v>
      </c>
      <c r="D3369">
        <v>4</v>
      </c>
      <c r="E3369" t="s">
        <v>32</v>
      </c>
      <c r="F3369">
        <v>0.56703010243469343</v>
      </c>
      <c r="G3369">
        <v>0.71584758425792916</v>
      </c>
      <c r="H3369">
        <v>403</v>
      </c>
      <c r="I3369">
        <v>0.55352431400602953</v>
      </c>
      <c r="J3369">
        <v>0.77712418809390016</v>
      </c>
      <c r="K3369">
        <v>266</v>
      </c>
      <c r="L3369">
        <v>1.3505788519978523E-2</v>
      </c>
      <c r="M3369">
        <v>2.3818469047546387</v>
      </c>
      <c r="N3369">
        <v>669</v>
      </c>
      <c r="O3369">
        <v>5.9514209628105164E-2</v>
      </c>
      <c r="P3369">
        <v>-6.2767624855041504E-2</v>
      </c>
      <c r="Q3369">
        <v>-2.6641307398676872E-2</v>
      </c>
      <c r="R3369">
        <v>1.3505788519978523E-2</v>
      </c>
      <c r="S3369">
        <v>5.3648121654987335E-2</v>
      </c>
      <c r="T3369">
        <v>8.9779198169708252E-2</v>
      </c>
      <c r="U3369" t="s">
        <v>102</v>
      </c>
      <c r="V3369" t="s">
        <v>84</v>
      </c>
      <c r="W3369">
        <v>54.99700927734375</v>
      </c>
    </row>
    <row r="3370" spans="1:23" x14ac:dyDescent="0.25">
      <c r="A3370" s="48" t="str">
        <f t="shared" si="52"/>
        <v>42213HumboldtN/A_5AllSingle</v>
      </c>
      <c r="B3370" t="s">
        <v>103</v>
      </c>
      <c r="C3370" s="35">
        <v>42213</v>
      </c>
      <c r="D3370">
        <v>5</v>
      </c>
      <c r="E3370" t="s">
        <v>32</v>
      </c>
      <c r="F3370">
        <v>0.55029311243271295</v>
      </c>
      <c r="G3370">
        <v>0.68659793131149116</v>
      </c>
      <c r="H3370">
        <v>403</v>
      </c>
      <c r="I3370">
        <v>0.57218274514464817</v>
      </c>
      <c r="J3370">
        <v>0.78377397621383615</v>
      </c>
      <c r="K3370">
        <v>266</v>
      </c>
      <c r="L3370">
        <v>-2.1889632567763329E-2</v>
      </c>
      <c r="M3370">
        <v>-3.9778132438659668</v>
      </c>
      <c r="N3370">
        <v>669</v>
      </c>
      <c r="O3370">
        <v>5.8984518051147461E-2</v>
      </c>
      <c r="P3370">
        <v>-9.7484193742275238E-2</v>
      </c>
      <c r="Q3370">
        <v>-6.1679407954216003E-2</v>
      </c>
      <c r="R3370">
        <v>-2.1889632567763329E-2</v>
      </c>
      <c r="S3370">
        <v>1.7895424738526344E-2</v>
      </c>
      <c r="T3370">
        <v>5.3704924881458282E-2</v>
      </c>
      <c r="U3370" t="s">
        <v>18</v>
      </c>
      <c r="V3370" t="s">
        <v>84</v>
      </c>
      <c r="W3370">
        <v>53.998504638671875</v>
      </c>
    </row>
    <row r="3371" spans="1:23" x14ac:dyDescent="0.25">
      <c r="A3371" s="48" t="str">
        <f t="shared" si="52"/>
        <v>42213HumboldtN/A_5SmartAC-onlySingle</v>
      </c>
      <c r="B3371" t="s">
        <v>103</v>
      </c>
      <c r="C3371" s="35">
        <v>42213</v>
      </c>
      <c r="D3371">
        <v>5</v>
      </c>
      <c r="E3371" t="s">
        <v>32</v>
      </c>
      <c r="F3371">
        <v>0.55029311243271295</v>
      </c>
      <c r="G3371">
        <v>0.68659793131149116</v>
      </c>
      <c r="H3371">
        <v>403</v>
      </c>
      <c r="I3371">
        <v>0.57218274514464817</v>
      </c>
      <c r="J3371">
        <v>0.78377397621383615</v>
      </c>
      <c r="K3371">
        <v>266</v>
      </c>
      <c r="L3371">
        <v>-2.1889632567763329E-2</v>
      </c>
      <c r="M3371">
        <v>-3.9778132438659668</v>
      </c>
      <c r="N3371">
        <v>669</v>
      </c>
      <c r="O3371">
        <v>5.8984518051147461E-2</v>
      </c>
      <c r="P3371">
        <v>-9.7484193742275238E-2</v>
      </c>
      <c r="Q3371">
        <v>-6.1679407954216003E-2</v>
      </c>
      <c r="R3371">
        <v>-2.1889632567763329E-2</v>
      </c>
      <c r="S3371">
        <v>1.7895424738526344E-2</v>
      </c>
      <c r="T3371">
        <v>5.3704924881458282E-2</v>
      </c>
      <c r="U3371" t="s">
        <v>102</v>
      </c>
      <c r="V3371" t="s">
        <v>84</v>
      </c>
      <c r="W3371">
        <v>53.998504638671875</v>
      </c>
    </row>
    <row r="3372" spans="1:23" x14ac:dyDescent="0.25">
      <c r="A3372" s="48" t="str">
        <f t="shared" si="52"/>
        <v>42213HumboldtN/A_6AllSingle</v>
      </c>
      <c r="B3372" t="s">
        <v>103</v>
      </c>
      <c r="C3372" s="35">
        <v>42213</v>
      </c>
      <c r="D3372">
        <v>6</v>
      </c>
      <c r="E3372" t="s">
        <v>32</v>
      </c>
      <c r="F3372">
        <v>0.59711709166686133</v>
      </c>
      <c r="G3372">
        <v>0.71938500279888729</v>
      </c>
      <c r="H3372">
        <v>403</v>
      </c>
      <c r="I3372">
        <v>0.61246666620740697</v>
      </c>
      <c r="J3372">
        <v>0.83148991870195288</v>
      </c>
      <c r="K3372">
        <v>266</v>
      </c>
      <c r="L3372">
        <v>-1.5349574387073517E-2</v>
      </c>
      <c r="M3372">
        <v>-2.5706138610839844</v>
      </c>
      <c r="N3372">
        <v>669</v>
      </c>
      <c r="O3372">
        <v>6.2316223978996277E-2</v>
      </c>
      <c r="P3372">
        <v>-9.5214046537876129E-2</v>
      </c>
      <c r="Q3372">
        <v>-5.73868528008461E-2</v>
      </c>
      <c r="R3372">
        <v>-1.5349574387073517E-2</v>
      </c>
      <c r="S3372">
        <v>2.6682719588279724E-2</v>
      </c>
      <c r="T3372">
        <v>6.4514897763729095E-2</v>
      </c>
      <c r="U3372" t="s">
        <v>18</v>
      </c>
      <c r="V3372" t="s">
        <v>84</v>
      </c>
      <c r="W3372">
        <v>53.998504638671875</v>
      </c>
    </row>
    <row r="3373" spans="1:23" x14ac:dyDescent="0.25">
      <c r="A3373" s="48" t="str">
        <f t="shared" si="52"/>
        <v>42213HumboldtN/A_6SmartAC-onlySingle</v>
      </c>
      <c r="B3373" t="s">
        <v>103</v>
      </c>
      <c r="C3373" s="35">
        <v>42213</v>
      </c>
      <c r="D3373">
        <v>6</v>
      </c>
      <c r="E3373" t="s">
        <v>32</v>
      </c>
      <c r="F3373">
        <v>0.59711709166686133</v>
      </c>
      <c r="G3373">
        <v>0.71938500279888729</v>
      </c>
      <c r="H3373">
        <v>403</v>
      </c>
      <c r="I3373">
        <v>0.61246666620740697</v>
      </c>
      <c r="J3373">
        <v>0.83148991870195288</v>
      </c>
      <c r="K3373">
        <v>266</v>
      </c>
      <c r="L3373">
        <v>-1.5349574387073517E-2</v>
      </c>
      <c r="M3373">
        <v>-2.5706138610839844</v>
      </c>
      <c r="N3373">
        <v>669</v>
      </c>
      <c r="O3373">
        <v>6.2316223978996277E-2</v>
      </c>
      <c r="P3373">
        <v>-9.5214046537876129E-2</v>
      </c>
      <c r="Q3373">
        <v>-5.73868528008461E-2</v>
      </c>
      <c r="R3373">
        <v>-1.5349574387073517E-2</v>
      </c>
      <c r="S3373">
        <v>2.6682719588279724E-2</v>
      </c>
      <c r="T3373">
        <v>6.4514897763729095E-2</v>
      </c>
      <c r="U3373" t="s">
        <v>102</v>
      </c>
      <c r="V3373" t="s">
        <v>84</v>
      </c>
      <c r="W3373">
        <v>53.998504638671875</v>
      </c>
    </row>
    <row r="3374" spans="1:23" x14ac:dyDescent="0.25">
      <c r="A3374" s="48" t="str">
        <f t="shared" si="52"/>
        <v>42213HumboldtN/A_7AllSingle</v>
      </c>
      <c r="B3374" t="s">
        <v>103</v>
      </c>
      <c r="C3374" s="35">
        <v>42213</v>
      </c>
      <c r="D3374">
        <v>7</v>
      </c>
      <c r="E3374" t="s">
        <v>32</v>
      </c>
      <c r="F3374">
        <v>0.68840459209668414</v>
      </c>
      <c r="G3374">
        <v>0.82607800453574487</v>
      </c>
      <c r="H3374">
        <v>403</v>
      </c>
      <c r="I3374">
        <v>0.70915921550278582</v>
      </c>
      <c r="J3374">
        <v>0.95294963042901182</v>
      </c>
      <c r="K3374">
        <v>266</v>
      </c>
      <c r="L3374">
        <v>-2.0754624158143997E-2</v>
      </c>
      <c r="M3374">
        <v>-3.0148873329162598</v>
      </c>
      <c r="N3374">
        <v>669</v>
      </c>
      <c r="O3374">
        <v>7.1465171873569489E-2</v>
      </c>
      <c r="P3374">
        <v>-0.11234439164400101</v>
      </c>
      <c r="Q3374">
        <v>-6.8963602185249329E-2</v>
      </c>
      <c r="R3374">
        <v>-2.0754624158143997E-2</v>
      </c>
      <c r="S3374">
        <v>2.7448633685708046E-2</v>
      </c>
      <c r="T3374">
        <v>7.0835143327713013E-2</v>
      </c>
      <c r="U3374" t="s">
        <v>18</v>
      </c>
      <c r="V3374" t="s">
        <v>84</v>
      </c>
      <c r="W3374">
        <v>60.992527008056641</v>
      </c>
    </row>
    <row r="3375" spans="1:23" x14ac:dyDescent="0.25">
      <c r="A3375" s="48" t="str">
        <f t="shared" si="52"/>
        <v>42213HumboldtN/A_7SmartAC-onlySingle</v>
      </c>
      <c r="B3375" t="s">
        <v>103</v>
      </c>
      <c r="C3375" s="35">
        <v>42213</v>
      </c>
      <c r="D3375">
        <v>7</v>
      </c>
      <c r="E3375" t="s">
        <v>32</v>
      </c>
      <c r="F3375">
        <v>0.68840459209668414</v>
      </c>
      <c r="G3375">
        <v>0.82607800453574487</v>
      </c>
      <c r="H3375">
        <v>403</v>
      </c>
      <c r="I3375">
        <v>0.70915921550278582</v>
      </c>
      <c r="J3375">
        <v>0.95294963042901182</v>
      </c>
      <c r="K3375">
        <v>266</v>
      </c>
      <c r="L3375">
        <v>-2.0754624158143997E-2</v>
      </c>
      <c r="M3375">
        <v>-3.0148873329162598</v>
      </c>
      <c r="N3375">
        <v>669</v>
      </c>
      <c r="O3375">
        <v>7.1465171873569489E-2</v>
      </c>
      <c r="P3375">
        <v>-0.11234439164400101</v>
      </c>
      <c r="Q3375">
        <v>-6.8963602185249329E-2</v>
      </c>
      <c r="R3375">
        <v>-2.0754624158143997E-2</v>
      </c>
      <c r="S3375">
        <v>2.7448633685708046E-2</v>
      </c>
      <c r="T3375">
        <v>7.0835143327713013E-2</v>
      </c>
      <c r="U3375" t="s">
        <v>102</v>
      </c>
      <c r="V3375" t="s">
        <v>84</v>
      </c>
      <c r="W3375">
        <v>60.992527008056641</v>
      </c>
    </row>
    <row r="3376" spans="1:23" x14ac:dyDescent="0.25">
      <c r="A3376" s="48" t="str">
        <f t="shared" si="52"/>
        <v>42213HumboldtN/A_8AllSingle</v>
      </c>
      <c r="B3376" t="s">
        <v>103</v>
      </c>
      <c r="C3376" s="35">
        <v>42213</v>
      </c>
      <c r="D3376">
        <v>8</v>
      </c>
      <c r="E3376" t="s">
        <v>32</v>
      </c>
      <c r="F3376">
        <v>0.75061632750545204</v>
      </c>
      <c r="G3376">
        <v>0.87165000799449033</v>
      </c>
      <c r="H3376">
        <v>403</v>
      </c>
      <c r="I3376">
        <v>0.68490549035455639</v>
      </c>
      <c r="J3376">
        <v>0.85116887511942074</v>
      </c>
      <c r="K3376">
        <v>266</v>
      </c>
      <c r="L3376">
        <v>6.5710835158824921E-2</v>
      </c>
      <c r="M3376">
        <v>8.7542505264282227</v>
      </c>
      <c r="N3376">
        <v>669</v>
      </c>
      <c r="O3376">
        <v>6.788913905620575E-2</v>
      </c>
      <c r="P3376">
        <v>-2.1295884624123573E-2</v>
      </c>
      <c r="Q3376">
        <v>1.9914180040359497E-2</v>
      </c>
      <c r="R3376">
        <v>6.5710835158824921E-2</v>
      </c>
      <c r="S3376">
        <v>0.11150205880403519</v>
      </c>
      <c r="T3376">
        <v>0.15271756052970886</v>
      </c>
      <c r="U3376" t="s">
        <v>18</v>
      </c>
      <c r="V3376" t="s">
        <v>84</v>
      </c>
      <c r="W3376">
        <v>67.989540100097656</v>
      </c>
    </row>
    <row r="3377" spans="1:23" x14ac:dyDescent="0.25">
      <c r="A3377" s="48" t="str">
        <f t="shared" si="52"/>
        <v>42213HumboldtN/A_8SmartAC-onlySingle</v>
      </c>
      <c r="B3377" t="s">
        <v>103</v>
      </c>
      <c r="C3377" s="35">
        <v>42213</v>
      </c>
      <c r="D3377">
        <v>8</v>
      </c>
      <c r="E3377" t="s">
        <v>32</v>
      </c>
      <c r="F3377">
        <v>0.75061632750545204</v>
      </c>
      <c r="G3377">
        <v>0.87165000799449033</v>
      </c>
      <c r="H3377">
        <v>403</v>
      </c>
      <c r="I3377">
        <v>0.68490549035455639</v>
      </c>
      <c r="J3377">
        <v>0.85116887511942074</v>
      </c>
      <c r="K3377">
        <v>266</v>
      </c>
      <c r="L3377">
        <v>6.5710835158824921E-2</v>
      </c>
      <c r="M3377">
        <v>8.7542505264282227</v>
      </c>
      <c r="N3377">
        <v>669</v>
      </c>
      <c r="O3377">
        <v>6.788913905620575E-2</v>
      </c>
      <c r="P3377">
        <v>-2.1295884624123573E-2</v>
      </c>
      <c r="Q3377">
        <v>1.9914180040359497E-2</v>
      </c>
      <c r="R3377">
        <v>6.5710835158824921E-2</v>
      </c>
      <c r="S3377">
        <v>0.11150205880403519</v>
      </c>
      <c r="T3377">
        <v>0.15271756052970886</v>
      </c>
      <c r="U3377" t="s">
        <v>102</v>
      </c>
      <c r="V3377" t="s">
        <v>84</v>
      </c>
      <c r="W3377">
        <v>67.989540100097656</v>
      </c>
    </row>
    <row r="3378" spans="1:23" x14ac:dyDescent="0.25">
      <c r="A3378" s="48" t="str">
        <f t="shared" si="52"/>
        <v>42213HumboldtN/A_9AllSingle</v>
      </c>
      <c r="B3378" t="s">
        <v>103</v>
      </c>
      <c r="C3378" s="35">
        <v>42213</v>
      </c>
      <c r="D3378">
        <v>9</v>
      </c>
      <c r="E3378" t="s">
        <v>32</v>
      </c>
      <c r="F3378">
        <v>0.66615943880695405</v>
      </c>
      <c r="G3378">
        <v>0.97730627817217375</v>
      </c>
      <c r="H3378">
        <v>403</v>
      </c>
      <c r="I3378">
        <v>0.79612117667675009</v>
      </c>
      <c r="J3378">
        <v>0.97987326598454694</v>
      </c>
      <c r="K3378">
        <v>266</v>
      </c>
      <c r="L3378">
        <v>-0.12996174395084381</v>
      </c>
      <c r="M3378">
        <v>-19.509103775024414</v>
      </c>
      <c r="N3378">
        <v>669</v>
      </c>
      <c r="O3378">
        <v>7.7328108251094818E-2</v>
      </c>
      <c r="P3378">
        <v>-0.22906544804573059</v>
      </c>
      <c r="Q3378">
        <v>-0.18212573230266571</v>
      </c>
      <c r="R3378">
        <v>-0.12996174395084381</v>
      </c>
      <c r="S3378">
        <v>-7.7803932130336761E-2</v>
      </c>
      <c r="T3378">
        <v>-3.0858039855957031E-2</v>
      </c>
      <c r="U3378" t="s">
        <v>18</v>
      </c>
      <c r="V3378" t="s">
        <v>84</v>
      </c>
      <c r="W3378">
        <v>74.985054016113281</v>
      </c>
    </row>
    <row r="3379" spans="1:23" x14ac:dyDescent="0.25">
      <c r="A3379" s="48" t="str">
        <f t="shared" si="52"/>
        <v>42213HumboldtN/A_9SmartAC-onlySingle</v>
      </c>
      <c r="B3379" t="s">
        <v>103</v>
      </c>
      <c r="C3379" s="35">
        <v>42213</v>
      </c>
      <c r="D3379">
        <v>9</v>
      </c>
      <c r="E3379" t="s">
        <v>32</v>
      </c>
      <c r="F3379">
        <v>0.66615943880695405</v>
      </c>
      <c r="G3379">
        <v>0.97730627817217375</v>
      </c>
      <c r="H3379">
        <v>403</v>
      </c>
      <c r="I3379">
        <v>0.79612117667675009</v>
      </c>
      <c r="J3379">
        <v>0.97987326598454694</v>
      </c>
      <c r="K3379">
        <v>266</v>
      </c>
      <c r="L3379">
        <v>-0.12996174395084381</v>
      </c>
      <c r="M3379">
        <v>-19.509103775024414</v>
      </c>
      <c r="N3379">
        <v>669</v>
      </c>
      <c r="O3379">
        <v>7.7328108251094818E-2</v>
      </c>
      <c r="P3379">
        <v>-0.22906544804573059</v>
      </c>
      <c r="Q3379">
        <v>-0.18212573230266571</v>
      </c>
      <c r="R3379">
        <v>-0.12996174395084381</v>
      </c>
      <c r="S3379">
        <v>-7.7803932130336761E-2</v>
      </c>
      <c r="T3379">
        <v>-3.0858039855957031E-2</v>
      </c>
      <c r="U3379" t="s">
        <v>102</v>
      </c>
      <c r="V3379" t="s">
        <v>84</v>
      </c>
      <c r="W3379">
        <v>74.985054016113281</v>
      </c>
    </row>
    <row r="3380" spans="1:23" x14ac:dyDescent="0.25">
      <c r="A3380" s="48" t="str">
        <f t="shared" si="52"/>
        <v>42213HumboldtN/A_10AllSingle</v>
      </c>
      <c r="B3380" t="s">
        <v>103</v>
      </c>
      <c r="C3380" s="35">
        <v>42213</v>
      </c>
      <c r="D3380">
        <v>10</v>
      </c>
      <c r="E3380" t="s">
        <v>32</v>
      </c>
      <c r="F3380">
        <v>0.64234158155620102</v>
      </c>
      <c r="G3380">
        <v>0.97663776274370417</v>
      </c>
      <c r="H3380">
        <v>403</v>
      </c>
      <c r="I3380">
        <v>0.8210152932328334</v>
      </c>
      <c r="J3380">
        <v>1.0599785150364878</v>
      </c>
      <c r="K3380">
        <v>266</v>
      </c>
      <c r="L3380">
        <v>-0.17867371439933777</v>
      </c>
      <c r="M3380">
        <v>-27.815996170043945</v>
      </c>
      <c r="N3380">
        <v>669</v>
      </c>
      <c r="O3380">
        <v>8.1183068454265594E-2</v>
      </c>
      <c r="P3380">
        <v>-0.28271794319152832</v>
      </c>
      <c r="Q3380">
        <v>-0.23343819379806519</v>
      </c>
      <c r="R3380">
        <v>-0.17867371439933777</v>
      </c>
      <c r="S3380">
        <v>-0.12391573190689087</v>
      </c>
      <c r="T3380">
        <v>-7.4629493057727814E-2</v>
      </c>
      <c r="U3380" t="s">
        <v>18</v>
      </c>
      <c r="V3380" t="s">
        <v>84</v>
      </c>
      <c r="W3380">
        <v>81.980567932128906</v>
      </c>
    </row>
    <row r="3381" spans="1:23" x14ac:dyDescent="0.25">
      <c r="A3381" s="48" t="str">
        <f t="shared" si="52"/>
        <v>42213HumboldtN/A_10SmartAC-onlySingle</v>
      </c>
      <c r="B3381" t="s">
        <v>103</v>
      </c>
      <c r="C3381" s="35">
        <v>42213</v>
      </c>
      <c r="D3381">
        <v>10</v>
      </c>
      <c r="E3381" t="s">
        <v>32</v>
      </c>
      <c r="F3381">
        <v>0.64234158155620102</v>
      </c>
      <c r="G3381">
        <v>0.97663776274370417</v>
      </c>
      <c r="H3381">
        <v>403</v>
      </c>
      <c r="I3381">
        <v>0.8210152932328334</v>
      </c>
      <c r="J3381">
        <v>1.0599785150364878</v>
      </c>
      <c r="K3381">
        <v>266</v>
      </c>
      <c r="L3381">
        <v>-0.17867371439933777</v>
      </c>
      <c r="M3381">
        <v>-27.815996170043945</v>
      </c>
      <c r="N3381">
        <v>669</v>
      </c>
      <c r="O3381">
        <v>8.1183068454265594E-2</v>
      </c>
      <c r="P3381">
        <v>-0.28271794319152832</v>
      </c>
      <c r="Q3381">
        <v>-0.23343819379806519</v>
      </c>
      <c r="R3381">
        <v>-0.17867371439933777</v>
      </c>
      <c r="S3381">
        <v>-0.12391573190689087</v>
      </c>
      <c r="T3381">
        <v>-7.4629493057727814E-2</v>
      </c>
      <c r="U3381" t="s">
        <v>102</v>
      </c>
      <c r="V3381" t="s">
        <v>84</v>
      </c>
      <c r="W3381">
        <v>81.980567932128906</v>
      </c>
    </row>
    <row r="3382" spans="1:23" x14ac:dyDescent="0.25">
      <c r="A3382" s="48" t="str">
        <f t="shared" si="52"/>
        <v>42213HumboldtN/A_11AllSingle</v>
      </c>
      <c r="B3382" t="s">
        <v>103</v>
      </c>
      <c r="C3382" s="35">
        <v>42213</v>
      </c>
      <c r="D3382">
        <v>11</v>
      </c>
      <c r="E3382" t="s">
        <v>32</v>
      </c>
      <c r="F3382">
        <v>0.67808673418888032</v>
      </c>
      <c r="G3382">
        <v>1.2155713997512381</v>
      </c>
      <c r="H3382">
        <v>403</v>
      </c>
      <c r="I3382">
        <v>0.82604274539746447</v>
      </c>
      <c r="J3382">
        <v>1.1455978294663083</v>
      </c>
      <c r="K3382">
        <v>266</v>
      </c>
      <c r="L3382">
        <v>-0.14795601367950439</v>
      </c>
      <c r="M3382">
        <v>-21.819629669189453</v>
      </c>
      <c r="N3382">
        <v>669</v>
      </c>
      <c r="O3382">
        <v>9.2738069593906403E-2</v>
      </c>
      <c r="P3382">
        <v>-0.2668091356754303</v>
      </c>
      <c r="Q3382">
        <v>-0.21051526069641113</v>
      </c>
      <c r="R3382">
        <v>-0.14795601367950439</v>
      </c>
      <c r="S3382">
        <v>-8.5404187440872192E-2</v>
      </c>
      <c r="T3382">
        <v>-2.9102902859449387E-2</v>
      </c>
      <c r="U3382" t="s">
        <v>18</v>
      </c>
      <c r="V3382" t="s">
        <v>84</v>
      </c>
      <c r="W3382">
        <v>87.977577209472656</v>
      </c>
    </row>
    <row r="3383" spans="1:23" x14ac:dyDescent="0.25">
      <c r="A3383" s="48" t="str">
        <f t="shared" si="52"/>
        <v>42213HumboldtN/A_11SmartAC-onlySingle</v>
      </c>
      <c r="B3383" t="s">
        <v>103</v>
      </c>
      <c r="C3383" s="35">
        <v>42213</v>
      </c>
      <c r="D3383">
        <v>11</v>
      </c>
      <c r="E3383" t="s">
        <v>32</v>
      </c>
      <c r="F3383">
        <v>0.67808673418888032</v>
      </c>
      <c r="G3383">
        <v>1.2155713997512381</v>
      </c>
      <c r="H3383">
        <v>403</v>
      </c>
      <c r="I3383">
        <v>0.82604274539746447</v>
      </c>
      <c r="J3383">
        <v>1.1455978294663083</v>
      </c>
      <c r="K3383">
        <v>266</v>
      </c>
      <c r="L3383">
        <v>-0.14795601367950439</v>
      </c>
      <c r="M3383">
        <v>-21.819629669189453</v>
      </c>
      <c r="N3383">
        <v>669</v>
      </c>
      <c r="O3383">
        <v>9.2738069593906403E-2</v>
      </c>
      <c r="P3383">
        <v>-0.2668091356754303</v>
      </c>
      <c r="Q3383">
        <v>-0.21051526069641113</v>
      </c>
      <c r="R3383">
        <v>-0.14795601367950439</v>
      </c>
      <c r="S3383">
        <v>-8.5404187440872192E-2</v>
      </c>
      <c r="T3383">
        <v>-2.9102902859449387E-2</v>
      </c>
      <c r="U3383" t="s">
        <v>102</v>
      </c>
      <c r="V3383" t="s">
        <v>84</v>
      </c>
      <c r="W3383">
        <v>87.977577209472656</v>
      </c>
    </row>
    <row r="3384" spans="1:23" x14ac:dyDescent="0.25">
      <c r="A3384" s="48" t="str">
        <f t="shared" si="52"/>
        <v>42213HumboldtN/A_12AllSingle</v>
      </c>
      <c r="B3384" t="s">
        <v>103</v>
      </c>
      <c r="C3384" s="35">
        <v>42213</v>
      </c>
      <c r="D3384">
        <v>12</v>
      </c>
      <c r="E3384" t="s">
        <v>32</v>
      </c>
      <c r="F3384">
        <v>0.7855716831494951</v>
      </c>
      <c r="G3384">
        <v>1.3666775461964746</v>
      </c>
      <c r="H3384">
        <v>403</v>
      </c>
      <c r="I3384">
        <v>0.90883647020059477</v>
      </c>
      <c r="J3384">
        <v>1.39498634672156</v>
      </c>
      <c r="K3384">
        <v>266</v>
      </c>
      <c r="L3384">
        <v>-0.12326478958129883</v>
      </c>
      <c r="M3384">
        <v>-15.691093444824219</v>
      </c>
      <c r="N3384">
        <v>669</v>
      </c>
      <c r="O3384">
        <v>0.10931833833456039</v>
      </c>
      <c r="P3384">
        <v>-0.2633671760559082</v>
      </c>
      <c r="Q3384">
        <v>-0.19700875878334045</v>
      </c>
      <c r="R3384">
        <v>-0.12326478958129883</v>
      </c>
      <c r="S3384">
        <v>-4.9529571086168289E-2</v>
      </c>
      <c r="T3384">
        <v>1.6837593168020248E-2</v>
      </c>
      <c r="U3384" t="s">
        <v>18</v>
      </c>
      <c r="V3384" t="s">
        <v>84</v>
      </c>
      <c r="W3384">
        <v>94.974586486816406</v>
      </c>
    </row>
    <row r="3385" spans="1:23" x14ac:dyDescent="0.25">
      <c r="A3385" s="48" t="str">
        <f t="shared" si="52"/>
        <v>42213HumboldtN/A_12SmartAC-onlySingle</v>
      </c>
      <c r="B3385" t="s">
        <v>103</v>
      </c>
      <c r="C3385" s="35">
        <v>42213</v>
      </c>
      <c r="D3385">
        <v>12</v>
      </c>
      <c r="E3385" t="s">
        <v>32</v>
      </c>
      <c r="F3385">
        <v>0.7855716831494951</v>
      </c>
      <c r="G3385">
        <v>1.3666775461964746</v>
      </c>
      <c r="H3385">
        <v>403</v>
      </c>
      <c r="I3385">
        <v>0.90883647020059477</v>
      </c>
      <c r="J3385">
        <v>1.39498634672156</v>
      </c>
      <c r="K3385">
        <v>266</v>
      </c>
      <c r="L3385">
        <v>-0.12326478958129883</v>
      </c>
      <c r="M3385">
        <v>-15.691093444824219</v>
      </c>
      <c r="N3385">
        <v>669</v>
      </c>
      <c r="O3385">
        <v>0.10931833833456039</v>
      </c>
      <c r="P3385">
        <v>-0.2633671760559082</v>
      </c>
      <c r="Q3385">
        <v>-0.19700875878334045</v>
      </c>
      <c r="R3385">
        <v>-0.12326478958129883</v>
      </c>
      <c r="S3385">
        <v>-4.9529571086168289E-2</v>
      </c>
      <c r="T3385">
        <v>1.6837593168020248E-2</v>
      </c>
      <c r="U3385" t="s">
        <v>102</v>
      </c>
      <c r="V3385" t="s">
        <v>84</v>
      </c>
      <c r="W3385">
        <v>94.974586486816406</v>
      </c>
    </row>
    <row r="3386" spans="1:23" x14ac:dyDescent="0.25">
      <c r="A3386" s="48" t="str">
        <f t="shared" si="52"/>
        <v>42213HumboldtN/A_13AllSingle</v>
      </c>
      <c r="B3386" t="s">
        <v>103</v>
      </c>
      <c r="C3386" s="35">
        <v>42213</v>
      </c>
      <c r="D3386">
        <v>13</v>
      </c>
      <c r="E3386" t="s">
        <v>32</v>
      </c>
      <c r="F3386">
        <v>0.92554489807389206</v>
      </c>
      <c r="G3386">
        <v>1.4539288156155281</v>
      </c>
      <c r="H3386">
        <v>403</v>
      </c>
      <c r="I3386">
        <v>1.0237933339465357</v>
      </c>
      <c r="J3386">
        <v>1.3335388900739971</v>
      </c>
      <c r="K3386">
        <v>266</v>
      </c>
      <c r="L3386">
        <v>-9.82484370470047E-2</v>
      </c>
      <c r="M3386">
        <v>-10.615199089050293</v>
      </c>
      <c r="N3386">
        <v>669</v>
      </c>
      <c r="O3386">
        <v>0.10922851413488388</v>
      </c>
      <c r="P3386">
        <v>-0.23823569715023041</v>
      </c>
      <c r="Q3386">
        <v>-0.17193180322647095</v>
      </c>
      <c r="R3386">
        <v>-9.82484370470047E-2</v>
      </c>
      <c r="S3386">
        <v>-2.4573804810643196E-2</v>
      </c>
      <c r="T3386">
        <v>4.1738826781511307E-2</v>
      </c>
      <c r="U3386" t="s">
        <v>18</v>
      </c>
      <c r="V3386" t="s">
        <v>84</v>
      </c>
      <c r="W3386">
        <v>98.971595764160156</v>
      </c>
    </row>
    <row r="3387" spans="1:23" x14ac:dyDescent="0.25">
      <c r="A3387" s="48" t="str">
        <f t="shared" si="52"/>
        <v>42213HumboldtN/A_13SmartAC-onlySingle</v>
      </c>
      <c r="B3387" t="s">
        <v>103</v>
      </c>
      <c r="C3387" s="35">
        <v>42213</v>
      </c>
      <c r="D3387">
        <v>13</v>
      </c>
      <c r="E3387" t="s">
        <v>32</v>
      </c>
      <c r="F3387">
        <v>0.92554489807389206</v>
      </c>
      <c r="G3387">
        <v>1.4539288156155281</v>
      </c>
      <c r="H3387">
        <v>403</v>
      </c>
      <c r="I3387">
        <v>1.0237933339465357</v>
      </c>
      <c r="J3387">
        <v>1.3335388900739971</v>
      </c>
      <c r="K3387">
        <v>266</v>
      </c>
      <c r="L3387">
        <v>-9.82484370470047E-2</v>
      </c>
      <c r="M3387">
        <v>-10.615199089050293</v>
      </c>
      <c r="N3387">
        <v>669</v>
      </c>
      <c r="O3387">
        <v>0.10922851413488388</v>
      </c>
      <c r="P3387">
        <v>-0.23823569715023041</v>
      </c>
      <c r="Q3387">
        <v>-0.17193180322647095</v>
      </c>
      <c r="R3387">
        <v>-9.82484370470047E-2</v>
      </c>
      <c r="S3387">
        <v>-2.4573804810643196E-2</v>
      </c>
      <c r="T3387">
        <v>4.1738826781511307E-2</v>
      </c>
      <c r="U3387" t="s">
        <v>102</v>
      </c>
      <c r="V3387" t="s">
        <v>84</v>
      </c>
      <c r="W3387">
        <v>98.971595764160156</v>
      </c>
    </row>
    <row r="3388" spans="1:23" x14ac:dyDescent="0.25">
      <c r="A3388" s="48" t="str">
        <f t="shared" si="52"/>
        <v>42213HumboldtN/A_14AllSingle</v>
      </c>
      <c r="B3388" t="s">
        <v>103</v>
      </c>
      <c r="C3388" s="35">
        <v>42213</v>
      </c>
      <c r="D3388">
        <v>14</v>
      </c>
      <c r="E3388" t="s">
        <v>32</v>
      </c>
      <c r="F3388">
        <v>1.2080461743663768</v>
      </c>
      <c r="G3388">
        <v>1.5570727655687215</v>
      </c>
      <c r="H3388">
        <v>403</v>
      </c>
      <c r="I3388">
        <v>1.4955431358023241</v>
      </c>
      <c r="J3388">
        <v>1.6920617288084998</v>
      </c>
      <c r="K3388">
        <v>266</v>
      </c>
      <c r="L3388">
        <v>-0.28749695420265198</v>
      </c>
      <c r="M3388">
        <v>-23.798507690429688</v>
      </c>
      <c r="N3388">
        <v>669</v>
      </c>
      <c r="O3388">
        <v>0.12953570485115051</v>
      </c>
      <c r="P3388">
        <v>-0.45350992679595947</v>
      </c>
      <c r="Q3388">
        <v>-0.3748791515827179</v>
      </c>
      <c r="R3388">
        <v>-0.28749695420265198</v>
      </c>
      <c r="S3388">
        <v>-0.20012512803077698</v>
      </c>
      <c r="T3388">
        <v>-0.12148399651050568</v>
      </c>
      <c r="U3388" t="s">
        <v>18</v>
      </c>
      <c r="V3388" t="s">
        <v>84</v>
      </c>
      <c r="W3388">
        <v>101.96412658691406</v>
      </c>
    </row>
    <row r="3389" spans="1:23" x14ac:dyDescent="0.25">
      <c r="A3389" s="48" t="str">
        <f t="shared" si="52"/>
        <v>42213HumboldtN/A_14SmartAC-onlySingle</v>
      </c>
      <c r="B3389" t="s">
        <v>103</v>
      </c>
      <c r="C3389" s="35">
        <v>42213</v>
      </c>
      <c r="D3389">
        <v>14</v>
      </c>
      <c r="E3389" t="s">
        <v>32</v>
      </c>
      <c r="F3389">
        <v>1.2080461743663768</v>
      </c>
      <c r="G3389">
        <v>1.5570727655687215</v>
      </c>
      <c r="H3389">
        <v>403</v>
      </c>
      <c r="I3389">
        <v>1.4955431358023241</v>
      </c>
      <c r="J3389">
        <v>1.6920617288084998</v>
      </c>
      <c r="K3389">
        <v>266</v>
      </c>
      <c r="L3389">
        <v>-0.28749695420265198</v>
      </c>
      <c r="M3389">
        <v>-23.798507690429688</v>
      </c>
      <c r="N3389">
        <v>669</v>
      </c>
      <c r="O3389">
        <v>0.12953570485115051</v>
      </c>
      <c r="P3389">
        <v>-0.45350992679595947</v>
      </c>
      <c r="Q3389">
        <v>-0.3748791515827179</v>
      </c>
      <c r="R3389">
        <v>-0.28749695420265198</v>
      </c>
      <c r="S3389">
        <v>-0.20012512803077698</v>
      </c>
      <c r="T3389">
        <v>-0.12148399651050568</v>
      </c>
      <c r="U3389" t="s">
        <v>102</v>
      </c>
      <c r="V3389" t="s">
        <v>84</v>
      </c>
      <c r="W3389">
        <v>101.96412658691406</v>
      </c>
    </row>
    <row r="3390" spans="1:23" x14ac:dyDescent="0.25">
      <c r="A3390" s="48" t="str">
        <f t="shared" si="52"/>
        <v>42213HumboldtN/A_15AllSingle</v>
      </c>
      <c r="B3390" t="s">
        <v>103</v>
      </c>
      <c r="C3390" s="35">
        <v>42213</v>
      </c>
      <c r="D3390">
        <v>15</v>
      </c>
      <c r="E3390" t="s">
        <v>32</v>
      </c>
      <c r="F3390">
        <v>1.6186821451246129</v>
      </c>
      <c r="G3390">
        <v>1.7695008150674585</v>
      </c>
      <c r="H3390">
        <v>403</v>
      </c>
      <c r="I3390">
        <v>1.9336976454307973</v>
      </c>
      <c r="J3390">
        <v>1.8878599354542689</v>
      </c>
      <c r="K3390">
        <v>266</v>
      </c>
      <c r="L3390">
        <v>-0.31501549482345581</v>
      </c>
      <c r="M3390">
        <v>-19.461233139038086</v>
      </c>
      <c r="N3390">
        <v>669</v>
      </c>
      <c r="O3390">
        <v>0.14549265801906586</v>
      </c>
      <c r="P3390">
        <v>-0.50147891044616699</v>
      </c>
      <c r="Q3390">
        <v>-0.41316193342208862</v>
      </c>
      <c r="R3390">
        <v>-0.31501549482345581</v>
      </c>
      <c r="S3390">
        <v>-0.21688069403171539</v>
      </c>
      <c r="T3390">
        <v>-0.12855210900306702</v>
      </c>
      <c r="U3390" t="s">
        <v>18</v>
      </c>
      <c r="V3390" t="s">
        <v>84</v>
      </c>
      <c r="W3390">
        <v>102.96113586425781</v>
      </c>
    </row>
    <row r="3391" spans="1:23" x14ac:dyDescent="0.25">
      <c r="A3391" s="48" t="str">
        <f t="shared" si="52"/>
        <v>42213HumboldtN/A_15SmartAC-onlySingle</v>
      </c>
      <c r="B3391" t="s">
        <v>103</v>
      </c>
      <c r="C3391" s="35">
        <v>42213</v>
      </c>
      <c r="D3391">
        <v>15</v>
      </c>
      <c r="E3391" t="s">
        <v>32</v>
      </c>
      <c r="F3391">
        <v>1.6186821451246129</v>
      </c>
      <c r="G3391">
        <v>1.7695008150674585</v>
      </c>
      <c r="H3391">
        <v>403</v>
      </c>
      <c r="I3391">
        <v>1.9336976454307973</v>
      </c>
      <c r="J3391">
        <v>1.8878599354542689</v>
      </c>
      <c r="K3391">
        <v>266</v>
      </c>
      <c r="L3391">
        <v>-0.31501549482345581</v>
      </c>
      <c r="M3391">
        <v>-19.461233139038086</v>
      </c>
      <c r="N3391">
        <v>669</v>
      </c>
      <c r="O3391">
        <v>0.14549265801906586</v>
      </c>
      <c r="P3391">
        <v>-0.50147891044616699</v>
      </c>
      <c r="Q3391">
        <v>-0.41316193342208862</v>
      </c>
      <c r="R3391">
        <v>-0.31501549482345581</v>
      </c>
      <c r="S3391">
        <v>-0.21688069403171539</v>
      </c>
      <c r="T3391">
        <v>-0.12855210900306702</v>
      </c>
      <c r="U3391" t="s">
        <v>102</v>
      </c>
      <c r="V3391" t="s">
        <v>84</v>
      </c>
      <c r="W3391">
        <v>102.96113586425781</v>
      </c>
    </row>
    <row r="3392" spans="1:23" x14ac:dyDescent="0.25">
      <c r="A3392" s="48" t="str">
        <f t="shared" si="52"/>
        <v>42213HumboldtN/A_16AllSingle</v>
      </c>
      <c r="B3392" t="s">
        <v>103</v>
      </c>
      <c r="C3392" s="35">
        <v>42213</v>
      </c>
      <c r="D3392">
        <v>16</v>
      </c>
      <c r="E3392" t="s">
        <v>32</v>
      </c>
      <c r="F3392">
        <v>2.1439048450718139</v>
      </c>
      <c r="G3392">
        <v>2.0621050227622981</v>
      </c>
      <c r="H3392">
        <v>403</v>
      </c>
      <c r="I3392">
        <v>2.1594576458422803</v>
      </c>
      <c r="J3392">
        <v>1.8454844514559139</v>
      </c>
      <c r="K3392">
        <v>266</v>
      </c>
      <c r="L3392">
        <v>-1.5552801080048084E-2</v>
      </c>
      <c r="M3392">
        <v>-0.72544270753860474</v>
      </c>
      <c r="N3392">
        <v>669</v>
      </c>
      <c r="O3392">
        <v>0.15282462537288666</v>
      </c>
      <c r="P3392">
        <v>-0.21141284704208374</v>
      </c>
      <c r="Q3392">
        <v>-0.11864523589611053</v>
      </c>
      <c r="R3392">
        <v>-1.5552801080048084E-2</v>
      </c>
      <c r="S3392">
        <v>8.7527409195899963E-2</v>
      </c>
      <c r="T3392">
        <v>0.18030723929405212</v>
      </c>
      <c r="U3392" t="s">
        <v>18</v>
      </c>
      <c r="V3392" t="s">
        <v>84</v>
      </c>
      <c r="W3392">
        <v>98.962631225585938</v>
      </c>
    </row>
    <row r="3393" spans="1:23" x14ac:dyDescent="0.25">
      <c r="A3393" s="48" t="str">
        <f t="shared" si="52"/>
        <v>42213HumboldtN/A_16SmartAC-onlySingle</v>
      </c>
      <c r="B3393" t="s">
        <v>103</v>
      </c>
      <c r="C3393" s="35">
        <v>42213</v>
      </c>
      <c r="D3393">
        <v>16</v>
      </c>
      <c r="E3393" t="s">
        <v>32</v>
      </c>
      <c r="F3393">
        <v>2.1439048450718139</v>
      </c>
      <c r="G3393">
        <v>2.0621050227622981</v>
      </c>
      <c r="H3393">
        <v>403</v>
      </c>
      <c r="I3393">
        <v>2.1594576458422803</v>
      </c>
      <c r="J3393">
        <v>1.8454844514559139</v>
      </c>
      <c r="K3393">
        <v>266</v>
      </c>
      <c r="L3393">
        <v>-1.5552801080048084E-2</v>
      </c>
      <c r="M3393">
        <v>-0.72544270753860474</v>
      </c>
      <c r="N3393">
        <v>669</v>
      </c>
      <c r="O3393">
        <v>0.15282462537288666</v>
      </c>
      <c r="P3393">
        <v>-0.21141284704208374</v>
      </c>
      <c r="Q3393">
        <v>-0.11864523589611053</v>
      </c>
      <c r="R3393">
        <v>-1.5552801080048084E-2</v>
      </c>
      <c r="S3393">
        <v>8.7527409195899963E-2</v>
      </c>
      <c r="T3393">
        <v>0.18030723929405212</v>
      </c>
      <c r="U3393" t="s">
        <v>102</v>
      </c>
      <c r="V3393" t="s">
        <v>84</v>
      </c>
      <c r="W3393">
        <v>98.962631225585938</v>
      </c>
    </row>
    <row r="3394" spans="1:23" x14ac:dyDescent="0.25">
      <c r="A3394" s="48" t="str">
        <f t="shared" ref="A3394:A3457" si="53">CONCATENATE(C3394,B3394,E3394,"_",D3394,U3394,V3394)</f>
        <v>42213HumboldtN/A_17AllSingle</v>
      </c>
      <c r="B3394" t="s">
        <v>103</v>
      </c>
      <c r="C3394" s="35">
        <v>42213</v>
      </c>
      <c r="D3394">
        <v>17</v>
      </c>
      <c r="E3394" t="s">
        <v>32</v>
      </c>
      <c r="F3394">
        <v>2.41739566411899</v>
      </c>
      <c r="G3394">
        <v>1.9521406639104686</v>
      </c>
      <c r="H3394">
        <v>403</v>
      </c>
      <c r="I3394">
        <v>1.9807121574802029</v>
      </c>
      <c r="J3394">
        <v>1.5501599186400967</v>
      </c>
      <c r="K3394">
        <v>266</v>
      </c>
      <c r="L3394">
        <v>0.43668350577354431</v>
      </c>
      <c r="M3394">
        <v>18.064212799072266</v>
      </c>
      <c r="N3394">
        <v>669</v>
      </c>
      <c r="O3394">
        <v>0.13597804307937622</v>
      </c>
      <c r="P3394">
        <v>0.26241403818130493</v>
      </c>
      <c r="Q3394">
        <v>0.3449554443359375</v>
      </c>
      <c r="R3394">
        <v>0.43668350577354431</v>
      </c>
      <c r="S3394">
        <v>0.528400719165802</v>
      </c>
      <c r="T3394">
        <v>0.61095297336578369</v>
      </c>
      <c r="U3394" t="s">
        <v>18</v>
      </c>
      <c r="V3394" t="s">
        <v>84</v>
      </c>
      <c r="W3394">
        <v>97.959640502929688</v>
      </c>
    </row>
    <row r="3395" spans="1:23" x14ac:dyDescent="0.25">
      <c r="A3395" s="48" t="str">
        <f t="shared" si="53"/>
        <v>42213HumboldtN/A_17SmartAC-onlySingle</v>
      </c>
      <c r="B3395" t="s">
        <v>103</v>
      </c>
      <c r="C3395" s="35">
        <v>42213</v>
      </c>
      <c r="D3395">
        <v>17</v>
      </c>
      <c r="E3395" t="s">
        <v>32</v>
      </c>
      <c r="F3395">
        <v>2.41739566411899</v>
      </c>
      <c r="G3395">
        <v>1.9521406639104686</v>
      </c>
      <c r="H3395">
        <v>403</v>
      </c>
      <c r="I3395">
        <v>1.9807121574802029</v>
      </c>
      <c r="J3395">
        <v>1.5501599186400967</v>
      </c>
      <c r="K3395">
        <v>266</v>
      </c>
      <c r="L3395">
        <v>0.43668350577354431</v>
      </c>
      <c r="M3395">
        <v>18.064212799072266</v>
      </c>
      <c r="N3395">
        <v>669</v>
      </c>
      <c r="O3395">
        <v>0.13597804307937622</v>
      </c>
      <c r="P3395">
        <v>0.26241403818130493</v>
      </c>
      <c r="Q3395">
        <v>0.3449554443359375</v>
      </c>
      <c r="R3395">
        <v>0.43668350577354431</v>
      </c>
      <c r="S3395">
        <v>0.528400719165802</v>
      </c>
      <c r="T3395">
        <v>0.61095297336578369</v>
      </c>
      <c r="U3395" t="s">
        <v>102</v>
      </c>
      <c r="V3395" t="s">
        <v>84</v>
      </c>
      <c r="W3395">
        <v>97.959640502929688</v>
      </c>
    </row>
    <row r="3396" spans="1:23" x14ac:dyDescent="0.25">
      <c r="A3396" s="48" t="str">
        <f t="shared" si="53"/>
        <v>42213HumboldtN/A_18AllSingle</v>
      </c>
      <c r="B3396" t="s">
        <v>103</v>
      </c>
      <c r="C3396" s="35">
        <v>42213</v>
      </c>
      <c r="D3396">
        <v>18</v>
      </c>
      <c r="E3396" t="s">
        <v>32</v>
      </c>
      <c r="F3396">
        <v>2.7219308676820653</v>
      </c>
      <c r="G3396">
        <v>1.9359624685349901</v>
      </c>
      <c r="H3396">
        <v>403</v>
      </c>
      <c r="I3396">
        <v>2.1167788240759511</v>
      </c>
      <c r="J3396">
        <v>1.4456074434182657</v>
      </c>
      <c r="K3396">
        <v>266</v>
      </c>
      <c r="L3396">
        <v>0.60515207052230835</v>
      </c>
      <c r="M3396">
        <v>22.232454299926758</v>
      </c>
      <c r="N3396">
        <v>669</v>
      </c>
      <c r="O3396">
        <v>0.13098260760307312</v>
      </c>
      <c r="P3396">
        <v>0.43728476762771606</v>
      </c>
      <c r="Q3396">
        <v>0.51679384708404541</v>
      </c>
      <c r="R3396">
        <v>0.60515207052230835</v>
      </c>
      <c r="S3396">
        <v>0.6934998631477356</v>
      </c>
      <c r="T3396">
        <v>0.77301937341690063</v>
      </c>
      <c r="U3396" t="s">
        <v>18</v>
      </c>
      <c r="V3396" t="s">
        <v>84</v>
      </c>
      <c r="W3396">
        <v>96.959640502929688</v>
      </c>
    </row>
    <row r="3397" spans="1:23" x14ac:dyDescent="0.25">
      <c r="A3397" s="48" t="str">
        <f t="shared" si="53"/>
        <v>42213HumboldtN/A_18SmartAC-onlySingle</v>
      </c>
      <c r="B3397" t="s">
        <v>103</v>
      </c>
      <c r="C3397" s="35">
        <v>42213</v>
      </c>
      <c r="D3397">
        <v>18</v>
      </c>
      <c r="E3397" t="s">
        <v>32</v>
      </c>
      <c r="F3397">
        <v>2.7219308676820653</v>
      </c>
      <c r="G3397">
        <v>1.9359624685349901</v>
      </c>
      <c r="H3397">
        <v>403</v>
      </c>
      <c r="I3397">
        <v>2.1167788240759511</v>
      </c>
      <c r="J3397">
        <v>1.4456074434182657</v>
      </c>
      <c r="K3397">
        <v>266</v>
      </c>
      <c r="L3397">
        <v>0.60515207052230835</v>
      </c>
      <c r="M3397">
        <v>22.232454299926758</v>
      </c>
      <c r="N3397">
        <v>669</v>
      </c>
      <c r="O3397">
        <v>0.13098260760307312</v>
      </c>
      <c r="P3397">
        <v>0.43728476762771606</v>
      </c>
      <c r="Q3397">
        <v>0.51679384708404541</v>
      </c>
      <c r="R3397">
        <v>0.60515207052230835</v>
      </c>
      <c r="S3397">
        <v>0.6934998631477356</v>
      </c>
      <c r="T3397">
        <v>0.77301937341690063</v>
      </c>
      <c r="U3397" t="s">
        <v>102</v>
      </c>
      <c r="V3397" t="s">
        <v>84</v>
      </c>
      <c r="W3397">
        <v>96.959640502929688</v>
      </c>
    </row>
    <row r="3398" spans="1:23" x14ac:dyDescent="0.25">
      <c r="A3398" s="48" t="str">
        <f t="shared" si="53"/>
        <v>42213HumboldtN/A_19AllSingle</v>
      </c>
      <c r="B3398" t="s">
        <v>103</v>
      </c>
      <c r="C3398" s="35">
        <v>42213</v>
      </c>
      <c r="D3398">
        <v>19</v>
      </c>
      <c r="E3398" t="s">
        <v>32</v>
      </c>
      <c r="F3398">
        <v>2.7273272951398577</v>
      </c>
      <c r="G3398">
        <v>1.8693153117233612</v>
      </c>
      <c r="H3398">
        <v>403</v>
      </c>
      <c r="I3398">
        <v>2.1632419609832301</v>
      </c>
      <c r="J3398">
        <v>1.4312367259400927</v>
      </c>
      <c r="K3398">
        <v>266</v>
      </c>
      <c r="L3398">
        <v>0.56408530473709106</v>
      </c>
      <c r="M3398">
        <v>20.682714462280273</v>
      </c>
      <c r="N3398">
        <v>669</v>
      </c>
      <c r="O3398">
        <v>0.12795200943946838</v>
      </c>
      <c r="P3398">
        <v>0.40010201930999756</v>
      </c>
      <c r="Q3398">
        <v>0.47777143120765686</v>
      </c>
      <c r="R3398">
        <v>0.56408530473709106</v>
      </c>
      <c r="S3398">
        <v>0.65038895606994629</v>
      </c>
      <c r="T3398">
        <v>0.72806859016418457</v>
      </c>
      <c r="U3398" t="s">
        <v>18</v>
      </c>
      <c r="V3398" t="s">
        <v>84</v>
      </c>
      <c r="W3398">
        <v>93.964126586914063</v>
      </c>
    </row>
    <row r="3399" spans="1:23" x14ac:dyDescent="0.25">
      <c r="A3399" s="48" t="str">
        <f t="shared" si="53"/>
        <v>42213HumboldtN/A_19SmartAC-onlySingle</v>
      </c>
      <c r="B3399" t="s">
        <v>103</v>
      </c>
      <c r="C3399" s="35">
        <v>42213</v>
      </c>
      <c r="D3399">
        <v>19</v>
      </c>
      <c r="E3399" t="s">
        <v>32</v>
      </c>
      <c r="F3399">
        <v>2.7273272951398577</v>
      </c>
      <c r="G3399">
        <v>1.8693153117233612</v>
      </c>
      <c r="H3399">
        <v>403</v>
      </c>
      <c r="I3399">
        <v>2.1632419609832301</v>
      </c>
      <c r="J3399">
        <v>1.4312367259400927</v>
      </c>
      <c r="K3399">
        <v>266</v>
      </c>
      <c r="L3399">
        <v>0.56408530473709106</v>
      </c>
      <c r="M3399">
        <v>20.682714462280273</v>
      </c>
      <c r="N3399">
        <v>669</v>
      </c>
      <c r="O3399">
        <v>0.12795200943946838</v>
      </c>
      <c r="P3399">
        <v>0.40010201930999756</v>
      </c>
      <c r="Q3399">
        <v>0.47777143120765686</v>
      </c>
      <c r="R3399">
        <v>0.56408530473709106</v>
      </c>
      <c r="S3399">
        <v>0.65038895606994629</v>
      </c>
      <c r="T3399">
        <v>0.72806859016418457</v>
      </c>
      <c r="U3399" t="s">
        <v>102</v>
      </c>
      <c r="V3399" t="s">
        <v>84</v>
      </c>
      <c r="W3399">
        <v>93.964126586914063</v>
      </c>
    </row>
    <row r="3400" spans="1:23" x14ac:dyDescent="0.25">
      <c r="A3400" s="48" t="str">
        <f t="shared" si="53"/>
        <v>42213HumboldtN/A_20AllSingle</v>
      </c>
      <c r="B3400" t="s">
        <v>103</v>
      </c>
      <c r="C3400" s="35">
        <v>42213</v>
      </c>
      <c r="D3400">
        <v>20</v>
      </c>
      <c r="E3400" t="s">
        <v>32</v>
      </c>
      <c r="F3400">
        <v>2.4945336724037399</v>
      </c>
      <c r="G3400">
        <v>1.7636310175778074</v>
      </c>
      <c r="H3400">
        <v>403</v>
      </c>
      <c r="I3400">
        <v>2.9067705861380069</v>
      </c>
      <c r="J3400">
        <v>1.94463117480731</v>
      </c>
      <c r="K3400">
        <v>266</v>
      </c>
      <c r="L3400">
        <v>-0.41223689913749695</v>
      </c>
      <c r="M3400">
        <v>-16.525609970092773</v>
      </c>
      <c r="N3400">
        <v>669</v>
      </c>
      <c r="O3400">
        <v>0.14810335636138916</v>
      </c>
      <c r="P3400">
        <v>-0.60204613208770752</v>
      </c>
      <c r="Q3400">
        <v>-0.51214444637298584</v>
      </c>
      <c r="R3400">
        <v>-0.41223689913749695</v>
      </c>
      <c r="S3400">
        <v>-0.31234118342399597</v>
      </c>
      <c r="T3400">
        <v>-0.22242763638496399</v>
      </c>
      <c r="U3400" t="s">
        <v>18</v>
      </c>
      <c r="V3400" t="s">
        <v>84</v>
      </c>
      <c r="W3400">
        <v>88.965621948242187</v>
      </c>
    </row>
    <row r="3401" spans="1:23" x14ac:dyDescent="0.25">
      <c r="A3401" s="48" t="str">
        <f t="shared" si="53"/>
        <v>42213HumboldtN/A_20SmartAC-onlySingle</v>
      </c>
      <c r="B3401" t="s">
        <v>103</v>
      </c>
      <c r="C3401" s="35">
        <v>42213</v>
      </c>
      <c r="D3401">
        <v>20</v>
      </c>
      <c r="E3401" t="s">
        <v>32</v>
      </c>
      <c r="F3401">
        <v>2.4945336724037399</v>
      </c>
      <c r="G3401">
        <v>1.7636310175778074</v>
      </c>
      <c r="H3401">
        <v>403</v>
      </c>
      <c r="I3401">
        <v>2.9067705861380069</v>
      </c>
      <c r="J3401">
        <v>1.94463117480731</v>
      </c>
      <c r="K3401">
        <v>266</v>
      </c>
      <c r="L3401">
        <v>-0.41223689913749695</v>
      </c>
      <c r="M3401">
        <v>-16.525609970092773</v>
      </c>
      <c r="N3401">
        <v>669</v>
      </c>
      <c r="O3401">
        <v>0.14810335636138916</v>
      </c>
      <c r="P3401">
        <v>-0.60204613208770752</v>
      </c>
      <c r="Q3401">
        <v>-0.51214444637298584</v>
      </c>
      <c r="R3401">
        <v>-0.41223689913749695</v>
      </c>
      <c r="S3401">
        <v>-0.31234118342399597</v>
      </c>
      <c r="T3401">
        <v>-0.22242763638496399</v>
      </c>
      <c r="U3401" t="s">
        <v>102</v>
      </c>
      <c r="V3401" t="s">
        <v>84</v>
      </c>
      <c r="W3401">
        <v>88.965621948242187</v>
      </c>
    </row>
    <row r="3402" spans="1:23" x14ac:dyDescent="0.25">
      <c r="A3402" s="48" t="str">
        <f t="shared" si="53"/>
        <v>42213HumboldtN/A_21AllSingle</v>
      </c>
      <c r="B3402" t="s">
        <v>103</v>
      </c>
      <c r="C3402" s="35">
        <v>42213</v>
      </c>
      <c r="D3402">
        <v>21</v>
      </c>
      <c r="E3402" t="s">
        <v>32</v>
      </c>
      <c r="F3402">
        <v>2.0945206628949076</v>
      </c>
      <c r="G3402">
        <v>1.6148938233513652</v>
      </c>
      <c r="H3402">
        <v>403</v>
      </c>
      <c r="I3402">
        <v>2.5190345091852966</v>
      </c>
      <c r="J3402">
        <v>1.8587614602971847</v>
      </c>
      <c r="K3402">
        <v>266</v>
      </c>
      <c r="L3402">
        <v>-0.42451384663581848</v>
      </c>
      <c r="M3402">
        <v>-20.267827987670898</v>
      </c>
      <c r="N3402">
        <v>669</v>
      </c>
      <c r="O3402">
        <v>0.13949863612651825</v>
      </c>
      <c r="P3402">
        <v>-0.60329532623291016</v>
      </c>
      <c r="Q3402">
        <v>-0.51861685514450073</v>
      </c>
      <c r="R3402">
        <v>-0.42451384663581848</v>
      </c>
      <c r="S3402">
        <v>-0.33042201399803162</v>
      </c>
      <c r="T3402">
        <v>-0.24573239684104919</v>
      </c>
      <c r="U3402" t="s">
        <v>18</v>
      </c>
      <c r="V3402" t="s">
        <v>84</v>
      </c>
      <c r="W3402">
        <v>79.974586486816406</v>
      </c>
    </row>
    <row r="3403" spans="1:23" x14ac:dyDescent="0.25">
      <c r="A3403" s="48" t="str">
        <f t="shared" si="53"/>
        <v>42213HumboldtN/A_21SmartAC-onlySingle</v>
      </c>
      <c r="B3403" t="s">
        <v>103</v>
      </c>
      <c r="C3403" s="35">
        <v>42213</v>
      </c>
      <c r="D3403">
        <v>21</v>
      </c>
      <c r="E3403" t="s">
        <v>32</v>
      </c>
      <c r="F3403">
        <v>2.0945206628949076</v>
      </c>
      <c r="G3403">
        <v>1.6148938233513652</v>
      </c>
      <c r="H3403">
        <v>403</v>
      </c>
      <c r="I3403">
        <v>2.5190345091852966</v>
      </c>
      <c r="J3403">
        <v>1.8587614602971847</v>
      </c>
      <c r="K3403">
        <v>266</v>
      </c>
      <c r="L3403">
        <v>-0.42451384663581848</v>
      </c>
      <c r="M3403">
        <v>-20.267827987670898</v>
      </c>
      <c r="N3403">
        <v>669</v>
      </c>
      <c r="O3403">
        <v>0.13949863612651825</v>
      </c>
      <c r="P3403">
        <v>-0.60329532623291016</v>
      </c>
      <c r="Q3403">
        <v>-0.51861685514450073</v>
      </c>
      <c r="R3403">
        <v>-0.42451384663581848</v>
      </c>
      <c r="S3403">
        <v>-0.33042201399803162</v>
      </c>
      <c r="T3403">
        <v>-0.24573239684104919</v>
      </c>
      <c r="U3403" t="s">
        <v>102</v>
      </c>
      <c r="V3403" t="s">
        <v>84</v>
      </c>
      <c r="W3403">
        <v>79.974586486816406</v>
      </c>
    </row>
    <row r="3404" spans="1:23" x14ac:dyDescent="0.25">
      <c r="A3404" s="48" t="str">
        <f t="shared" si="53"/>
        <v>42213HumboldtN/A_22AllSingle</v>
      </c>
      <c r="B3404" t="s">
        <v>103</v>
      </c>
      <c r="C3404" s="35">
        <v>42213</v>
      </c>
      <c r="D3404">
        <v>22</v>
      </c>
      <c r="E3404" t="s">
        <v>32</v>
      </c>
      <c r="F3404">
        <v>1.5809579079017348</v>
      </c>
      <c r="G3404">
        <v>1.3531474960965921</v>
      </c>
      <c r="H3404">
        <v>403</v>
      </c>
      <c r="I3404">
        <v>1.8493364713931078</v>
      </c>
      <c r="J3404">
        <v>1.449216202396983</v>
      </c>
      <c r="K3404">
        <v>266</v>
      </c>
      <c r="L3404">
        <v>-0.26837855577468872</v>
      </c>
      <c r="M3404">
        <v>-16.975692749023437</v>
      </c>
      <c r="N3404">
        <v>669</v>
      </c>
      <c r="O3404">
        <v>0.11153043061494827</v>
      </c>
      <c r="P3404">
        <v>-0.41131594777107239</v>
      </c>
      <c r="Q3404">
        <v>-0.34361475706100464</v>
      </c>
      <c r="R3404">
        <v>-0.26837855577468872</v>
      </c>
      <c r="S3404">
        <v>-0.19315128028392792</v>
      </c>
      <c r="T3404">
        <v>-0.12544114887714386</v>
      </c>
      <c r="U3404" t="s">
        <v>18</v>
      </c>
      <c r="V3404" t="s">
        <v>84</v>
      </c>
      <c r="W3404">
        <v>71.983558654785156</v>
      </c>
    </row>
    <row r="3405" spans="1:23" x14ac:dyDescent="0.25">
      <c r="A3405" s="48" t="str">
        <f t="shared" si="53"/>
        <v>42213HumboldtN/A_22SmartAC-onlySingle</v>
      </c>
      <c r="B3405" t="s">
        <v>103</v>
      </c>
      <c r="C3405" s="35">
        <v>42213</v>
      </c>
      <c r="D3405">
        <v>22</v>
      </c>
      <c r="E3405" t="s">
        <v>32</v>
      </c>
      <c r="F3405">
        <v>1.5809579079017348</v>
      </c>
      <c r="G3405">
        <v>1.3531474960965921</v>
      </c>
      <c r="H3405">
        <v>403</v>
      </c>
      <c r="I3405">
        <v>1.8493364713931078</v>
      </c>
      <c r="J3405">
        <v>1.449216202396983</v>
      </c>
      <c r="K3405">
        <v>266</v>
      </c>
      <c r="L3405">
        <v>-0.26837855577468872</v>
      </c>
      <c r="M3405">
        <v>-16.975692749023437</v>
      </c>
      <c r="N3405">
        <v>669</v>
      </c>
      <c r="O3405">
        <v>0.11153043061494827</v>
      </c>
      <c r="P3405">
        <v>-0.41131594777107239</v>
      </c>
      <c r="Q3405">
        <v>-0.34361475706100464</v>
      </c>
      <c r="R3405">
        <v>-0.26837855577468872</v>
      </c>
      <c r="S3405">
        <v>-0.19315128028392792</v>
      </c>
      <c r="T3405">
        <v>-0.12544114887714386</v>
      </c>
      <c r="U3405" t="s">
        <v>102</v>
      </c>
      <c r="V3405" t="s">
        <v>84</v>
      </c>
      <c r="W3405">
        <v>71.983558654785156</v>
      </c>
    </row>
    <row r="3406" spans="1:23" x14ac:dyDescent="0.25">
      <c r="A3406" s="48" t="str">
        <f t="shared" si="53"/>
        <v>42213HumboldtN/A_23AllSingle</v>
      </c>
      <c r="B3406" t="s">
        <v>103</v>
      </c>
      <c r="C3406" s="35">
        <v>42213</v>
      </c>
      <c r="D3406">
        <v>23</v>
      </c>
      <c r="E3406" t="s">
        <v>32</v>
      </c>
      <c r="F3406">
        <v>1.2251701520976972</v>
      </c>
      <c r="G3406">
        <v>1.2232389595501592</v>
      </c>
      <c r="H3406">
        <v>403</v>
      </c>
      <c r="I3406">
        <v>1.2958419615418302</v>
      </c>
      <c r="J3406">
        <v>1.1990794959233109</v>
      </c>
      <c r="K3406">
        <v>266</v>
      </c>
      <c r="L3406">
        <v>-7.0671811699867249E-2</v>
      </c>
      <c r="M3406">
        <v>-5.7683262825012207</v>
      </c>
      <c r="N3406">
        <v>669</v>
      </c>
      <c r="O3406">
        <v>9.5489099621772766E-2</v>
      </c>
      <c r="P3406">
        <v>-0.19305063784122467</v>
      </c>
      <c r="Q3406">
        <v>-0.13508684933185577</v>
      </c>
      <c r="R3406">
        <v>-7.0671811699867249E-2</v>
      </c>
      <c r="S3406">
        <v>-6.2644141726195812E-3</v>
      </c>
      <c r="T3406">
        <v>5.1707018166780472E-2</v>
      </c>
      <c r="U3406" t="s">
        <v>18</v>
      </c>
      <c r="V3406" t="s">
        <v>84</v>
      </c>
      <c r="W3406">
        <v>67.988044738769531</v>
      </c>
    </row>
    <row r="3407" spans="1:23" x14ac:dyDescent="0.25">
      <c r="A3407" s="48" t="str">
        <f t="shared" si="53"/>
        <v>42213HumboldtN/A_23SmartAC-onlySingle</v>
      </c>
      <c r="B3407" t="s">
        <v>103</v>
      </c>
      <c r="C3407" s="35">
        <v>42213</v>
      </c>
      <c r="D3407">
        <v>23</v>
      </c>
      <c r="E3407" t="s">
        <v>32</v>
      </c>
      <c r="F3407">
        <v>1.2251701520976972</v>
      </c>
      <c r="G3407">
        <v>1.2232389595501592</v>
      </c>
      <c r="H3407">
        <v>403</v>
      </c>
      <c r="I3407">
        <v>1.2958419615418302</v>
      </c>
      <c r="J3407">
        <v>1.1990794959233109</v>
      </c>
      <c r="K3407">
        <v>266</v>
      </c>
      <c r="L3407">
        <v>-7.0671811699867249E-2</v>
      </c>
      <c r="M3407">
        <v>-5.7683262825012207</v>
      </c>
      <c r="N3407">
        <v>669</v>
      </c>
      <c r="O3407">
        <v>9.5489099621772766E-2</v>
      </c>
      <c r="P3407">
        <v>-0.19305063784122467</v>
      </c>
      <c r="Q3407">
        <v>-0.13508684933185577</v>
      </c>
      <c r="R3407">
        <v>-7.0671811699867249E-2</v>
      </c>
      <c r="S3407">
        <v>-6.2644141726195812E-3</v>
      </c>
      <c r="T3407">
        <v>5.1707018166780472E-2</v>
      </c>
      <c r="U3407" t="s">
        <v>102</v>
      </c>
      <c r="V3407" t="s">
        <v>84</v>
      </c>
      <c r="W3407">
        <v>67.988044738769531</v>
      </c>
    </row>
    <row r="3408" spans="1:23" x14ac:dyDescent="0.25">
      <c r="A3408" s="48" t="str">
        <f t="shared" si="53"/>
        <v>42213HumboldtN/A_24AllSingle</v>
      </c>
      <c r="B3408" t="s">
        <v>103</v>
      </c>
      <c r="C3408" s="35">
        <v>42213</v>
      </c>
      <c r="D3408">
        <v>24</v>
      </c>
      <c r="E3408" t="s">
        <v>32</v>
      </c>
      <c r="F3408">
        <v>0.9007484701379832</v>
      </c>
      <c r="G3408">
        <v>0.98932503214452283</v>
      </c>
      <c r="H3408">
        <v>403</v>
      </c>
      <c r="I3408">
        <v>1.0276207843922163</v>
      </c>
      <c r="J3408">
        <v>1.0351827778814906</v>
      </c>
      <c r="K3408">
        <v>266</v>
      </c>
      <c r="L3408">
        <v>-0.12687231600284576</v>
      </c>
      <c r="M3408">
        <v>-14.085209846496582</v>
      </c>
      <c r="N3408">
        <v>669</v>
      </c>
      <c r="O3408">
        <v>8.0357193946838379E-2</v>
      </c>
      <c r="P3408">
        <v>-0.22985810041427612</v>
      </c>
      <c r="Q3408">
        <v>-0.1810796707868576</v>
      </c>
      <c r="R3408">
        <v>-0.12687231600284576</v>
      </c>
      <c r="S3408">
        <v>-7.2671391069889069E-2</v>
      </c>
      <c r="T3408">
        <v>-2.3886535316705704E-2</v>
      </c>
      <c r="U3408" t="s">
        <v>18</v>
      </c>
      <c r="V3408" t="s">
        <v>84</v>
      </c>
      <c r="W3408">
        <v>63.991031646728516</v>
      </c>
    </row>
    <row r="3409" spans="1:23" x14ac:dyDescent="0.25">
      <c r="A3409" s="48" t="str">
        <f t="shared" si="53"/>
        <v>42213HumboldtN/A_24SmartAC-onlySingle</v>
      </c>
      <c r="B3409" t="s">
        <v>103</v>
      </c>
      <c r="C3409" s="35">
        <v>42213</v>
      </c>
      <c r="D3409">
        <v>24</v>
      </c>
      <c r="E3409" t="s">
        <v>32</v>
      </c>
      <c r="F3409">
        <v>0.9007484701379832</v>
      </c>
      <c r="G3409">
        <v>0.98932503214452283</v>
      </c>
      <c r="H3409">
        <v>403</v>
      </c>
      <c r="I3409">
        <v>1.0276207843922163</v>
      </c>
      <c r="J3409">
        <v>1.0351827778814906</v>
      </c>
      <c r="K3409">
        <v>266</v>
      </c>
      <c r="L3409">
        <v>-0.12687231600284576</v>
      </c>
      <c r="M3409">
        <v>-14.085209846496582</v>
      </c>
      <c r="N3409">
        <v>669</v>
      </c>
      <c r="O3409">
        <v>8.0357193946838379E-2</v>
      </c>
      <c r="P3409">
        <v>-0.22985810041427612</v>
      </c>
      <c r="Q3409">
        <v>-0.1810796707868576</v>
      </c>
      <c r="R3409">
        <v>-0.12687231600284576</v>
      </c>
      <c r="S3409">
        <v>-7.2671391069889069E-2</v>
      </c>
      <c r="T3409">
        <v>-2.3886535316705704E-2</v>
      </c>
      <c r="U3409" t="s">
        <v>102</v>
      </c>
      <c r="V3409" t="s">
        <v>84</v>
      </c>
      <c r="W3409">
        <v>63.991031646728516</v>
      </c>
    </row>
    <row r="3410" spans="1:23" x14ac:dyDescent="0.25">
      <c r="A3410" s="48" t="str">
        <f t="shared" si="53"/>
        <v>42256HumboldtN/A_1AllSingle</v>
      </c>
      <c r="B3410" t="s">
        <v>103</v>
      </c>
      <c r="C3410" s="35">
        <v>42256</v>
      </c>
      <c r="D3410">
        <v>1</v>
      </c>
      <c r="E3410" t="s">
        <v>32</v>
      </c>
      <c r="F3410">
        <v>0.57970586709057803</v>
      </c>
      <c r="G3410">
        <v>0.59768897848226865</v>
      </c>
      <c r="H3410">
        <v>403</v>
      </c>
      <c r="I3410">
        <v>0.59217164749258777</v>
      </c>
      <c r="J3410">
        <v>0.73141512923251684</v>
      </c>
      <c r="K3410">
        <v>272</v>
      </c>
      <c r="L3410">
        <v>-1.2465780600905418E-2</v>
      </c>
      <c r="M3410">
        <v>-2.1503629684448242</v>
      </c>
      <c r="N3410">
        <v>675</v>
      </c>
      <c r="O3410">
        <v>5.3415600210428238E-2</v>
      </c>
      <c r="P3410">
        <v>-8.0923214554786682E-2</v>
      </c>
      <c r="Q3410">
        <v>-4.8498876392841339E-2</v>
      </c>
      <c r="R3410">
        <v>-1.2465780600905418E-2</v>
      </c>
      <c r="S3410">
        <v>2.3563042283058167E-2</v>
      </c>
      <c r="T3410">
        <v>5.5991653352975845E-2</v>
      </c>
      <c r="U3410" t="s">
        <v>18</v>
      </c>
      <c r="V3410" t="s">
        <v>84</v>
      </c>
      <c r="W3410">
        <v>55.997035980224609</v>
      </c>
    </row>
    <row r="3411" spans="1:23" x14ac:dyDescent="0.25">
      <c r="A3411" s="48" t="str">
        <f t="shared" si="53"/>
        <v>42256HumboldtN/A_1SmartAC-onlySingle</v>
      </c>
      <c r="B3411" t="s">
        <v>103</v>
      </c>
      <c r="C3411" s="35">
        <v>42256</v>
      </c>
      <c r="D3411">
        <v>1</v>
      </c>
      <c r="E3411" t="s">
        <v>32</v>
      </c>
      <c r="F3411">
        <v>0.57970586709057803</v>
      </c>
      <c r="G3411">
        <v>0.59768897848226865</v>
      </c>
      <c r="H3411">
        <v>403</v>
      </c>
      <c r="I3411">
        <v>0.59217164749258777</v>
      </c>
      <c r="J3411">
        <v>0.73141512923251684</v>
      </c>
      <c r="K3411">
        <v>272</v>
      </c>
      <c r="L3411">
        <v>-1.2465780600905418E-2</v>
      </c>
      <c r="M3411">
        <v>-2.1503629684448242</v>
      </c>
      <c r="N3411">
        <v>675</v>
      </c>
      <c r="O3411">
        <v>5.3415600210428238E-2</v>
      </c>
      <c r="P3411">
        <v>-8.0923214554786682E-2</v>
      </c>
      <c r="Q3411">
        <v>-4.8498876392841339E-2</v>
      </c>
      <c r="R3411">
        <v>-1.2465780600905418E-2</v>
      </c>
      <c r="S3411">
        <v>2.3563042283058167E-2</v>
      </c>
      <c r="T3411">
        <v>5.5991653352975845E-2</v>
      </c>
      <c r="U3411" t="s">
        <v>102</v>
      </c>
      <c r="V3411" t="s">
        <v>84</v>
      </c>
      <c r="W3411">
        <v>55.997035980224609</v>
      </c>
    </row>
    <row r="3412" spans="1:23" x14ac:dyDescent="0.25">
      <c r="A3412" s="48" t="str">
        <f t="shared" si="53"/>
        <v>42256HumboldtN/A_2AllSingle</v>
      </c>
      <c r="B3412" t="s">
        <v>103</v>
      </c>
      <c r="C3412" s="35">
        <v>42256</v>
      </c>
      <c r="D3412">
        <v>2</v>
      </c>
      <c r="E3412" t="s">
        <v>32</v>
      </c>
      <c r="F3412">
        <v>0.54747780613868813</v>
      </c>
      <c r="G3412">
        <v>0.5373539791880485</v>
      </c>
      <c r="H3412">
        <v>403</v>
      </c>
      <c r="I3412">
        <v>0.57596513407846994</v>
      </c>
      <c r="J3412">
        <v>0.75046470798214804</v>
      </c>
      <c r="K3412">
        <v>272</v>
      </c>
      <c r="L3412">
        <v>-2.8487328439950943E-2</v>
      </c>
      <c r="M3412">
        <v>-5.2033758163452148</v>
      </c>
      <c r="N3412">
        <v>675</v>
      </c>
      <c r="O3412">
        <v>5.2792780101299286E-2</v>
      </c>
      <c r="P3412">
        <v>-9.6146553754806519E-2</v>
      </c>
      <c r="Q3412">
        <v>-6.4100280404090881E-2</v>
      </c>
      <c r="R3412">
        <v>-2.8487328439950943E-2</v>
      </c>
      <c r="S3412">
        <v>7.1214018389582634E-3</v>
      </c>
      <c r="T3412">
        <v>3.9171896874904633E-2</v>
      </c>
      <c r="U3412" t="s">
        <v>18</v>
      </c>
      <c r="V3412" t="s">
        <v>84</v>
      </c>
      <c r="W3412">
        <v>54</v>
      </c>
    </row>
    <row r="3413" spans="1:23" x14ac:dyDescent="0.25">
      <c r="A3413" s="48" t="str">
        <f t="shared" si="53"/>
        <v>42256HumboldtN/A_2SmartAC-onlySingle</v>
      </c>
      <c r="B3413" t="s">
        <v>103</v>
      </c>
      <c r="C3413" s="35">
        <v>42256</v>
      </c>
      <c r="D3413">
        <v>2</v>
      </c>
      <c r="E3413" t="s">
        <v>32</v>
      </c>
      <c r="F3413">
        <v>0.54747780613868813</v>
      </c>
      <c r="G3413">
        <v>0.5373539791880485</v>
      </c>
      <c r="H3413">
        <v>403</v>
      </c>
      <c r="I3413">
        <v>0.57596513407846994</v>
      </c>
      <c r="J3413">
        <v>0.75046470798214804</v>
      </c>
      <c r="K3413">
        <v>272</v>
      </c>
      <c r="L3413">
        <v>-2.8487328439950943E-2</v>
      </c>
      <c r="M3413">
        <v>-5.2033758163452148</v>
      </c>
      <c r="N3413">
        <v>675</v>
      </c>
      <c r="O3413">
        <v>5.2792780101299286E-2</v>
      </c>
      <c r="P3413">
        <v>-9.6146553754806519E-2</v>
      </c>
      <c r="Q3413">
        <v>-6.4100280404090881E-2</v>
      </c>
      <c r="R3413">
        <v>-2.8487328439950943E-2</v>
      </c>
      <c r="S3413">
        <v>7.1214018389582634E-3</v>
      </c>
      <c r="T3413">
        <v>3.9171896874904633E-2</v>
      </c>
      <c r="U3413" t="s">
        <v>102</v>
      </c>
      <c r="V3413" t="s">
        <v>84</v>
      </c>
      <c r="W3413">
        <v>54</v>
      </c>
    </row>
    <row r="3414" spans="1:23" x14ac:dyDescent="0.25">
      <c r="A3414" s="48" t="str">
        <f t="shared" si="53"/>
        <v>42256HumboldtN/A_3AllSingle</v>
      </c>
      <c r="B3414" t="s">
        <v>103</v>
      </c>
      <c r="C3414" s="35">
        <v>42256</v>
      </c>
      <c r="D3414">
        <v>3</v>
      </c>
      <c r="E3414" t="s">
        <v>32</v>
      </c>
      <c r="F3414">
        <v>0.52391403031987838</v>
      </c>
      <c r="G3414">
        <v>0.53695788422246193</v>
      </c>
      <c r="H3414">
        <v>403</v>
      </c>
      <c r="I3414">
        <v>0.55965095798197373</v>
      </c>
      <c r="J3414">
        <v>0.75633975649515162</v>
      </c>
      <c r="K3414">
        <v>272</v>
      </c>
      <c r="L3414">
        <v>-3.5736925899982452E-2</v>
      </c>
      <c r="M3414">
        <v>-6.821143627166748</v>
      </c>
      <c r="N3414">
        <v>675</v>
      </c>
      <c r="O3414">
        <v>5.3090188652276993E-2</v>
      </c>
      <c r="P3414">
        <v>-0.10377731174230576</v>
      </c>
      <c r="Q3414">
        <v>-7.1550503373146057E-2</v>
      </c>
      <c r="R3414">
        <v>-3.5736925899982452E-2</v>
      </c>
      <c r="S3414">
        <v>7.2406342951580882E-5</v>
      </c>
      <c r="T3414">
        <v>3.2303459942340851E-2</v>
      </c>
      <c r="U3414" t="s">
        <v>18</v>
      </c>
      <c r="V3414" t="s">
        <v>84</v>
      </c>
      <c r="W3414">
        <v>53.001480102539063</v>
      </c>
    </row>
    <row r="3415" spans="1:23" x14ac:dyDescent="0.25">
      <c r="A3415" s="48" t="str">
        <f t="shared" si="53"/>
        <v>42256HumboldtN/A_3SmartAC-onlySingle</v>
      </c>
      <c r="B3415" t="s">
        <v>103</v>
      </c>
      <c r="C3415" s="35">
        <v>42256</v>
      </c>
      <c r="D3415">
        <v>3</v>
      </c>
      <c r="E3415" t="s">
        <v>32</v>
      </c>
      <c r="F3415">
        <v>0.52391403031987838</v>
      </c>
      <c r="G3415">
        <v>0.53695788422246193</v>
      </c>
      <c r="H3415">
        <v>403</v>
      </c>
      <c r="I3415">
        <v>0.55965095798197373</v>
      </c>
      <c r="J3415">
        <v>0.75633975649515162</v>
      </c>
      <c r="K3415">
        <v>272</v>
      </c>
      <c r="L3415">
        <v>-3.5736925899982452E-2</v>
      </c>
      <c r="M3415">
        <v>-6.821143627166748</v>
      </c>
      <c r="N3415">
        <v>675</v>
      </c>
      <c r="O3415">
        <v>5.3090188652276993E-2</v>
      </c>
      <c r="P3415">
        <v>-0.10377731174230576</v>
      </c>
      <c r="Q3415">
        <v>-7.1550503373146057E-2</v>
      </c>
      <c r="R3415">
        <v>-3.5736925899982452E-2</v>
      </c>
      <c r="S3415">
        <v>7.2406342951580882E-5</v>
      </c>
      <c r="T3415">
        <v>3.2303459942340851E-2</v>
      </c>
      <c r="U3415" t="s">
        <v>102</v>
      </c>
      <c r="V3415" t="s">
        <v>84</v>
      </c>
      <c r="W3415">
        <v>53.001480102539063</v>
      </c>
    </row>
    <row r="3416" spans="1:23" x14ac:dyDescent="0.25">
      <c r="A3416" s="48" t="str">
        <f t="shared" si="53"/>
        <v>42256HumboldtN/A_4AllSingle</v>
      </c>
      <c r="B3416" t="s">
        <v>103</v>
      </c>
      <c r="C3416" s="35">
        <v>42256</v>
      </c>
      <c r="D3416">
        <v>4</v>
      </c>
      <c r="E3416" t="s">
        <v>32</v>
      </c>
      <c r="F3416">
        <v>0.53268571412955612</v>
      </c>
      <c r="G3416">
        <v>0.55873627305536999</v>
      </c>
      <c r="H3416">
        <v>403</v>
      </c>
      <c r="I3416">
        <v>0.53371915736262387</v>
      </c>
      <c r="J3416">
        <v>0.71239007310671887</v>
      </c>
      <c r="K3416">
        <v>272</v>
      </c>
      <c r="L3416">
        <v>-1.033443259075284E-3</v>
      </c>
      <c r="M3416">
        <v>-0.19400618970394135</v>
      </c>
      <c r="N3416">
        <v>675</v>
      </c>
      <c r="O3416">
        <v>5.1385436207056046E-2</v>
      </c>
      <c r="P3416">
        <v>-6.6889017820358276E-2</v>
      </c>
      <c r="Q3416">
        <v>-3.5697031766176224E-2</v>
      </c>
      <c r="R3416">
        <v>-1.033443259075284E-3</v>
      </c>
      <c r="S3416">
        <v>3.362603485584259E-2</v>
      </c>
      <c r="T3416">
        <v>6.4822129905223846E-2</v>
      </c>
      <c r="U3416" t="s">
        <v>18</v>
      </c>
      <c r="V3416" t="s">
        <v>84</v>
      </c>
      <c r="W3416">
        <v>51.004444122314453</v>
      </c>
    </row>
    <row r="3417" spans="1:23" x14ac:dyDescent="0.25">
      <c r="A3417" s="48" t="str">
        <f t="shared" si="53"/>
        <v>42256HumboldtN/A_4SmartAC-onlySingle</v>
      </c>
      <c r="B3417" t="s">
        <v>103</v>
      </c>
      <c r="C3417" s="35">
        <v>42256</v>
      </c>
      <c r="D3417">
        <v>4</v>
      </c>
      <c r="E3417" t="s">
        <v>32</v>
      </c>
      <c r="F3417">
        <v>0.53268571412955612</v>
      </c>
      <c r="G3417">
        <v>0.55873627305536999</v>
      </c>
      <c r="H3417">
        <v>403</v>
      </c>
      <c r="I3417">
        <v>0.53371915736262387</v>
      </c>
      <c r="J3417">
        <v>0.71239007310671887</v>
      </c>
      <c r="K3417">
        <v>272</v>
      </c>
      <c r="L3417">
        <v>-1.033443259075284E-3</v>
      </c>
      <c r="M3417">
        <v>-0.19400618970394135</v>
      </c>
      <c r="N3417">
        <v>675</v>
      </c>
      <c r="O3417">
        <v>5.1385436207056046E-2</v>
      </c>
      <c r="P3417">
        <v>-6.6889017820358276E-2</v>
      </c>
      <c r="Q3417">
        <v>-3.5697031766176224E-2</v>
      </c>
      <c r="R3417">
        <v>-1.033443259075284E-3</v>
      </c>
      <c r="S3417">
        <v>3.362603485584259E-2</v>
      </c>
      <c r="T3417">
        <v>6.4822129905223846E-2</v>
      </c>
      <c r="U3417" t="s">
        <v>102</v>
      </c>
      <c r="V3417" t="s">
        <v>84</v>
      </c>
      <c r="W3417">
        <v>51.004444122314453</v>
      </c>
    </row>
    <row r="3418" spans="1:23" x14ac:dyDescent="0.25">
      <c r="A3418" s="48" t="str">
        <f t="shared" si="53"/>
        <v>42256HumboldtN/A_5AllSingle</v>
      </c>
      <c r="B3418" t="s">
        <v>103</v>
      </c>
      <c r="C3418" s="35">
        <v>42256</v>
      </c>
      <c r="D3418">
        <v>5</v>
      </c>
      <c r="E3418" t="s">
        <v>32</v>
      </c>
      <c r="F3418">
        <v>0.52887755122127</v>
      </c>
      <c r="G3418">
        <v>0.56252146707591244</v>
      </c>
      <c r="H3418">
        <v>403</v>
      </c>
      <c r="I3418">
        <v>0.54891762439318526</v>
      </c>
      <c r="J3418">
        <v>0.72840188083256296</v>
      </c>
      <c r="K3418">
        <v>272</v>
      </c>
      <c r="L3418">
        <v>-2.0040072500705719E-2</v>
      </c>
      <c r="M3418">
        <v>-3.7891707420349121</v>
      </c>
      <c r="N3418">
        <v>675</v>
      </c>
      <c r="O3418">
        <v>5.2304968237876892E-2</v>
      </c>
      <c r="P3418">
        <v>-8.7074123322963715E-2</v>
      </c>
      <c r="Q3418">
        <v>-5.5323958396911621E-2</v>
      </c>
      <c r="R3418">
        <v>-2.0040072500705719E-2</v>
      </c>
      <c r="S3418">
        <v>1.5239628963172436E-2</v>
      </c>
      <c r="T3418">
        <v>4.6993974596261978E-2</v>
      </c>
      <c r="U3418" t="s">
        <v>18</v>
      </c>
      <c r="V3418" t="s">
        <v>84</v>
      </c>
      <c r="W3418">
        <v>49.007408142089844</v>
      </c>
    </row>
    <row r="3419" spans="1:23" x14ac:dyDescent="0.25">
      <c r="A3419" s="48" t="str">
        <f t="shared" si="53"/>
        <v>42256HumboldtN/A_5SmartAC-onlySingle</v>
      </c>
      <c r="B3419" t="s">
        <v>103</v>
      </c>
      <c r="C3419" s="35">
        <v>42256</v>
      </c>
      <c r="D3419">
        <v>5</v>
      </c>
      <c r="E3419" t="s">
        <v>32</v>
      </c>
      <c r="F3419">
        <v>0.52887755122127</v>
      </c>
      <c r="G3419">
        <v>0.56252146707591244</v>
      </c>
      <c r="H3419">
        <v>403</v>
      </c>
      <c r="I3419">
        <v>0.54891762439318526</v>
      </c>
      <c r="J3419">
        <v>0.72840188083256296</v>
      </c>
      <c r="K3419">
        <v>272</v>
      </c>
      <c r="L3419">
        <v>-2.0040072500705719E-2</v>
      </c>
      <c r="M3419">
        <v>-3.7891707420349121</v>
      </c>
      <c r="N3419">
        <v>675</v>
      </c>
      <c r="O3419">
        <v>5.2304968237876892E-2</v>
      </c>
      <c r="P3419">
        <v>-8.7074123322963715E-2</v>
      </c>
      <c r="Q3419">
        <v>-5.5323958396911621E-2</v>
      </c>
      <c r="R3419">
        <v>-2.0040072500705719E-2</v>
      </c>
      <c r="S3419">
        <v>1.5239628963172436E-2</v>
      </c>
      <c r="T3419">
        <v>4.6993974596261978E-2</v>
      </c>
      <c r="U3419" t="s">
        <v>102</v>
      </c>
      <c r="V3419" t="s">
        <v>84</v>
      </c>
      <c r="W3419">
        <v>49.007408142089844</v>
      </c>
    </row>
    <row r="3420" spans="1:23" x14ac:dyDescent="0.25">
      <c r="A3420" s="48" t="str">
        <f t="shared" si="53"/>
        <v>42256HumboldtN/A_6AllSingle</v>
      </c>
      <c r="B3420" t="s">
        <v>103</v>
      </c>
      <c r="C3420" s="35">
        <v>42256</v>
      </c>
      <c r="D3420">
        <v>6</v>
      </c>
      <c r="E3420" t="s">
        <v>32</v>
      </c>
      <c r="F3420">
        <v>0.57740051062140485</v>
      </c>
      <c r="G3420">
        <v>0.61941822566799953</v>
      </c>
      <c r="H3420">
        <v>403</v>
      </c>
      <c r="I3420">
        <v>0.63424099595510197</v>
      </c>
      <c r="J3420">
        <v>0.83149352326322457</v>
      </c>
      <c r="K3420">
        <v>272</v>
      </c>
      <c r="L3420">
        <v>-5.6840486824512482E-2</v>
      </c>
      <c r="M3420">
        <v>-9.8442039489746094</v>
      </c>
      <c r="N3420">
        <v>675</v>
      </c>
      <c r="O3420">
        <v>5.9109225869178772E-2</v>
      </c>
      <c r="P3420">
        <v>-0.13259486854076385</v>
      </c>
      <c r="Q3420">
        <v>-9.6714384853839874E-2</v>
      </c>
      <c r="R3420">
        <v>-5.6840486824512482E-2</v>
      </c>
      <c r="S3420">
        <v>-1.6971314325928688E-2</v>
      </c>
      <c r="T3420">
        <v>1.8913896754384041E-2</v>
      </c>
      <c r="U3420" t="s">
        <v>18</v>
      </c>
      <c r="V3420" t="s">
        <v>84</v>
      </c>
      <c r="W3420">
        <v>49.005924224853516</v>
      </c>
    </row>
    <row r="3421" spans="1:23" x14ac:dyDescent="0.25">
      <c r="A3421" s="48" t="str">
        <f t="shared" si="53"/>
        <v>42256HumboldtN/A_6SmartAC-onlySingle</v>
      </c>
      <c r="B3421" t="s">
        <v>103</v>
      </c>
      <c r="C3421" s="35">
        <v>42256</v>
      </c>
      <c r="D3421">
        <v>6</v>
      </c>
      <c r="E3421" t="s">
        <v>32</v>
      </c>
      <c r="F3421">
        <v>0.57740051062140485</v>
      </c>
      <c r="G3421">
        <v>0.61941822566799953</v>
      </c>
      <c r="H3421">
        <v>403</v>
      </c>
      <c r="I3421">
        <v>0.63424099595510197</v>
      </c>
      <c r="J3421">
        <v>0.83149352326322457</v>
      </c>
      <c r="K3421">
        <v>272</v>
      </c>
      <c r="L3421">
        <v>-5.6840486824512482E-2</v>
      </c>
      <c r="M3421">
        <v>-9.8442039489746094</v>
      </c>
      <c r="N3421">
        <v>675</v>
      </c>
      <c r="O3421">
        <v>5.9109225869178772E-2</v>
      </c>
      <c r="P3421">
        <v>-0.13259486854076385</v>
      </c>
      <c r="Q3421">
        <v>-9.6714384853839874E-2</v>
      </c>
      <c r="R3421">
        <v>-5.6840486824512482E-2</v>
      </c>
      <c r="S3421">
        <v>-1.6971314325928688E-2</v>
      </c>
      <c r="T3421">
        <v>1.8913896754384041E-2</v>
      </c>
      <c r="U3421" t="s">
        <v>102</v>
      </c>
      <c r="V3421" t="s">
        <v>84</v>
      </c>
      <c r="W3421">
        <v>49.005924224853516</v>
      </c>
    </row>
    <row r="3422" spans="1:23" x14ac:dyDescent="0.25">
      <c r="A3422" s="48" t="str">
        <f t="shared" si="53"/>
        <v>42256HumboldtN/A_7AllSingle</v>
      </c>
      <c r="B3422" t="s">
        <v>103</v>
      </c>
      <c r="C3422" s="35">
        <v>42256</v>
      </c>
      <c r="D3422">
        <v>7</v>
      </c>
      <c r="E3422" t="s">
        <v>32</v>
      </c>
      <c r="F3422">
        <v>0.74039234680268839</v>
      </c>
      <c r="G3422">
        <v>0.82681477416498739</v>
      </c>
      <c r="H3422">
        <v>403</v>
      </c>
      <c r="I3422">
        <v>0.73951570910325026</v>
      </c>
      <c r="J3422">
        <v>0.88627130567532686</v>
      </c>
      <c r="K3422">
        <v>272</v>
      </c>
      <c r="L3422">
        <v>8.7663769954815507E-4</v>
      </c>
      <c r="M3422">
        <v>0.11840178072452545</v>
      </c>
      <c r="N3422">
        <v>675</v>
      </c>
      <c r="O3422">
        <v>6.7706108093261719E-2</v>
      </c>
      <c r="P3422">
        <v>-8.5895508527755737E-2</v>
      </c>
      <c r="Q3422">
        <v>-4.4796548783779144E-2</v>
      </c>
      <c r="R3422">
        <v>8.7663769954815507E-4</v>
      </c>
      <c r="S3422">
        <v>4.6544406563043594E-2</v>
      </c>
      <c r="T3422">
        <v>8.7648786604404449E-2</v>
      </c>
      <c r="U3422" t="s">
        <v>18</v>
      </c>
      <c r="V3422" t="s">
        <v>84</v>
      </c>
      <c r="W3422">
        <v>52.001480102539062</v>
      </c>
    </row>
    <row r="3423" spans="1:23" x14ac:dyDescent="0.25">
      <c r="A3423" s="48" t="str">
        <f t="shared" si="53"/>
        <v>42256HumboldtN/A_7SmartAC-onlySingle</v>
      </c>
      <c r="B3423" t="s">
        <v>103</v>
      </c>
      <c r="C3423" s="35">
        <v>42256</v>
      </c>
      <c r="D3423">
        <v>7</v>
      </c>
      <c r="E3423" t="s">
        <v>32</v>
      </c>
      <c r="F3423">
        <v>0.74039234680268839</v>
      </c>
      <c r="G3423">
        <v>0.82681477416498739</v>
      </c>
      <c r="H3423">
        <v>403</v>
      </c>
      <c r="I3423">
        <v>0.73951570910325026</v>
      </c>
      <c r="J3423">
        <v>0.88627130567532686</v>
      </c>
      <c r="K3423">
        <v>272</v>
      </c>
      <c r="L3423">
        <v>8.7663769954815507E-4</v>
      </c>
      <c r="M3423">
        <v>0.11840178072452545</v>
      </c>
      <c r="N3423">
        <v>675</v>
      </c>
      <c r="O3423">
        <v>6.7706108093261719E-2</v>
      </c>
      <c r="P3423">
        <v>-8.5895508527755737E-2</v>
      </c>
      <c r="Q3423">
        <v>-4.4796548783779144E-2</v>
      </c>
      <c r="R3423">
        <v>8.7663769954815507E-4</v>
      </c>
      <c r="S3423">
        <v>4.6544406563043594E-2</v>
      </c>
      <c r="T3423">
        <v>8.7648786604404449E-2</v>
      </c>
      <c r="U3423" t="s">
        <v>102</v>
      </c>
      <c r="V3423" t="s">
        <v>84</v>
      </c>
      <c r="W3423">
        <v>52.001480102539062</v>
      </c>
    </row>
    <row r="3424" spans="1:23" x14ac:dyDescent="0.25">
      <c r="A3424" s="48" t="str">
        <f t="shared" si="53"/>
        <v>42256HumboldtN/A_8AllSingle</v>
      </c>
      <c r="B3424" t="s">
        <v>103</v>
      </c>
      <c r="C3424" s="35">
        <v>42256</v>
      </c>
      <c r="D3424">
        <v>8</v>
      </c>
      <c r="E3424" t="s">
        <v>32</v>
      </c>
      <c r="F3424">
        <v>0.80238673485103917</v>
      </c>
      <c r="G3424">
        <v>0.82232193199357972</v>
      </c>
      <c r="H3424">
        <v>403</v>
      </c>
      <c r="I3424">
        <v>0.80674521097113827</v>
      </c>
      <c r="J3424">
        <v>0.88054499072136316</v>
      </c>
      <c r="K3424">
        <v>272</v>
      </c>
      <c r="L3424">
        <v>-4.3584760278463364E-3</v>
      </c>
      <c r="M3424">
        <v>-0.54318892955780029</v>
      </c>
      <c r="N3424">
        <v>675</v>
      </c>
      <c r="O3424">
        <v>6.7294389009475708E-2</v>
      </c>
      <c r="P3424">
        <v>-9.0602964162826538E-2</v>
      </c>
      <c r="Q3424">
        <v>-4.9753926694393158E-2</v>
      </c>
      <c r="R3424">
        <v>-4.3584760278463364E-3</v>
      </c>
      <c r="S3424">
        <v>4.1031587868928909E-2</v>
      </c>
      <c r="T3424">
        <v>8.1886015832424164E-2</v>
      </c>
      <c r="U3424" t="s">
        <v>18</v>
      </c>
      <c r="V3424" t="s">
        <v>84</v>
      </c>
      <c r="W3424">
        <v>61.988147735595703</v>
      </c>
    </row>
    <row r="3425" spans="1:23" x14ac:dyDescent="0.25">
      <c r="A3425" s="48" t="str">
        <f t="shared" si="53"/>
        <v>42256HumboldtN/A_8SmartAC-onlySingle</v>
      </c>
      <c r="B3425" t="s">
        <v>103</v>
      </c>
      <c r="C3425" s="35">
        <v>42256</v>
      </c>
      <c r="D3425">
        <v>8</v>
      </c>
      <c r="E3425" t="s">
        <v>32</v>
      </c>
      <c r="F3425">
        <v>0.80238673485103917</v>
      </c>
      <c r="G3425">
        <v>0.82232193199357972</v>
      </c>
      <c r="H3425">
        <v>403</v>
      </c>
      <c r="I3425">
        <v>0.80674521097113827</v>
      </c>
      <c r="J3425">
        <v>0.88054499072136316</v>
      </c>
      <c r="K3425">
        <v>272</v>
      </c>
      <c r="L3425">
        <v>-4.3584760278463364E-3</v>
      </c>
      <c r="M3425">
        <v>-0.54318892955780029</v>
      </c>
      <c r="N3425">
        <v>675</v>
      </c>
      <c r="O3425">
        <v>6.7294389009475708E-2</v>
      </c>
      <c r="P3425">
        <v>-9.0602964162826538E-2</v>
      </c>
      <c r="Q3425">
        <v>-4.9753926694393158E-2</v>
      </c>
      <c r="R3425">
        <v>-4.3584760278463364E-3</v>
      </c>
      <c r="S3425">
        <v>4.1031587868928909E-2</v>
      </c>
      <c r="T3425">
        <v>8.1886015832424164E-2</v>
      </c>
      <c r="U3425" t="s">
        <v>102</v>
      </c>
      <c r="V3425" t="s">
        <v>84</v>
      </c>
      <c r="W3425">
        <v>61.988147735595703</v>
      </c>
    </row>
    <row r="3426" spans="1:23" x14ac:dyDescent="0.25">
      <c r="A3426" s="48" t="str">
        <f t="shared" si="53"/>
        <v>42256HumboldtN/A_9AllSingle</v>
      </c>
      <c r="B3426" t="s">
        <v>103</v>
      </c>
      <c r="C3426" s="35">
        <v>42256</v>
      </c>
      <c r="D3426">
        <v>9</v>
      </c>
      <c r="E3426" t="s">
        <v>32</v>
      </c>
      <c r="F3426">
        <v>0.67544464330946907</v>
      </c>
      <c r="G3426">
        <v>0.78074269751084224</v>
      </c>
      <c r="H3426">
        <v>403</v>
      </c>
      <c r="I3426">
        <v>0.79676245167141235</v>
      </c>
      <c r="J3426">
        <v>0.98521065244046624</v>
      </c>
      <c r="K3426">
        <v>272</v>
      </c>
      <c r="L3426">
        <v>-0.12131781131029129</v>
      </c>
      <c r="M3426">
        <v>-17.961177825927734</v>
      </c>
      <c r="N3426">
        <v>675</v>
      </c>
      <c r="O3426">
        <v>7.1281716227531433E-2</v>
      </c>
      <c r="P3426">
        <v>-0.21267245709896088</v>
      </c>
      <c r="Q3426">
        <v>-0.16940303146839142</v>
      </c>
      <c r="R3426">
        <v>-0.12131781131029129</v>
      </c>
      <c r="S3426">
        <v>-7.3238290846347809E-2</v>
      </c>
      <c r="T3426">
        <v>-2.9963163658976555E-2</v>
      </c>
      <c r="U3426" t="s">
        <v>18</v>
      </c>
      <c r="V3426" t="s">
        <v>84</v>
      </c>
      <c r="W3426">
        <v>69.979255676269531</v>
      </c>
    </row>
    <row r="3427" spans="1:23" x14ac:dyDescent="0.25">
      <c r="A3427" s="48" t="str">
        <f t="shared" si="53"/>
        <v>42256HumboldtN/A_9SmartAC-onlySingle</v>
      </c>
      <c r="B3427" t="s">
        <v>103</v>
      </c>
      <c r="C3427" s="35">
        <v>42256</v>
      </c>
      <c r="D3427">
        <v>9</v>
      </c>
      <c r="E3427" t="s">
        <v>32</v>
      </c>
      <c r="F3427">
        <v>0.67544464330946907</v>
      </c>
      <c r="G3427">
        <v>0.78074269751084224</v>
      </c>
      <c r="H3427">
        <v>403</v>
      </c>
      <c r="I3427">
        <v>0.79676245167141235</v>
      </c>
      <c r="J3427">
        <v>0.98521065244046624</v>
      </c>
      <c r="K3427">
        <v>272</v>
      </c>
      <c r="L3427">
        <v>-0.12131781131029129</v>
      </c>
      <c r="M3427">
        <v>-17.961177825927734</v>
      </c>
      <c r="N3427">
        <v>675</v>
      </c>
      <c r="O3427">
        <v>7.1281716227531433E-2</v>
      </c>
      <c r="P3427">
        <v>-0.21267245709896088</v>
      </c>
      <c r="Q3427">
        <v>-0.16940303146839142</v>
      </c>
      <c r="R3427">
        <v>-0.12131781131029129</v>
      </c>
      <c r="S3427">
        <v>-7.3238290846347809E-2</v>
      </c>
      <c r="T3427">
        <v>-2.9963163658976555E-2</v>
      </c>
      <c r="U3427" t="s">
        <v>102</v>
      </c>
      <c r="V3427" t="s">
        <v>84</v>
      </c>
      <c r="W3427">
        <v>69.979255676269531</v>
      </c>
    </row>
    <row r="3428" spans="1:23" x14ac:dyDescent="0.25">
      <c r="A3428" s="48" t="str">
        <f t="shared" si="53"/>
        <v>42256HumboldtN/A_10AllSingle</v>
      </c>
      <c r="B3428" t="s">
        <v>103</v>
      </c>
      <c r="C3428" s="35">
        <v>42256</v>
      </c>
      <c r="D3428">
        <v>10</v>
      </c>
      <c r="E3428" t="s">
        <v>32</v>
      </c>
      <c r="F3428">
        <v>0.59070484768803078</v>
      </c>
      <c r="G3428">
        <v>0.82703759536389387</v>
      </c>
      <c r="H3428">
        <v>403</v>
      </c>
      <c r="I3428">
        <v>0.80324597690667254</v>
      </c>
      <c r="J3428">
        <v>1.0230010855411094</v>
      </c>
      <c r="K3428">
        <v>272</v>
      </c>
      <c r="L3428">
        <v>-0.2125411331653595</v>
      </c>
      <c r="M3428">
        <v>-35.980934143066406</v>
      </c>
      <c r="N3428">
        <v>675</v>
      </c>
      <c r="O3428">
        <v>7.4463345110416412E-2</v>
      </c>
      <c r="P3428">
        <v>-0.30797335505485535</v>
      </c>
      <c r="Q3428">
        <v>-0.26277261972427368</v>
      </c>
      <c r="R3428">
        <v>-0.2125411331653595</v>
      </c>
      <c r="S3428">
        <v>-0.16231560707092285</v>
      </c>
      <c r="T3428">
        <v>-0.11710891127586365</v>
      </c>
      <c r="U3428" t="s">
        <v>18</v>
      </c>
      <c r="V3428" t="s">
        <v>84</v>
      </c>
      <c r="W3428">
        <v>76.971855163574219</v>
      </c>
    </row>
    <row r="3429" spans="1:23" x14ac:dyDescent="0.25">
      <c r="A3429" s="48" t="str">
        <f t="shared" si="53"/>
        <v>42256HumboldtN/A_10SmartAC-onlySingle</v>
      </c>
      <c r="B3429" t="s">
        <v>103</v>
      </c>
      <c r="C3429" s="35">
        <v>42256</v>
      </c>
      <c r="D3429">
        <v>10</v>
      </c>
      <c r="E3429" t="s">
        <v>32</v>
      </c>
      <c r="F3429">
        <v>0.59070484768803078</v>
      </c>
      <c r="G3429">
        <v>0.82703759536389387</v>
      </c>
      <c r="H3429">
        <v>403</v>
      </c>
      <c r="I3429">
        <v>0.80324597690667254</v>
      </c>
      <c r="J3429">
        <v>1.0230010855411094</v>
      </c>
      <c r="K3429">
        <v>272</v>
      </c>
      <c r="L3429">
        <v>-0.2125411331653595</v>
      </c>
      <c r="M3429">
        <v>-35.980934143066406</v>
      </c>
      <c r="N3429">
        <v>675</v>
      </c>
      <c r="O3429">
        <v>7.4463345110416412E-2</v>
      </c>
      <c r="P3429">
        <v>-0.30797335505485535</v>
      </c>
      <c r="Q3429">
        <v>-0.26277261972427368</v>
      </c>
      <c r="R3429">
        <v>-0.2125411331653595</v>
      </c>
      <c r="S3429">
        <v>-0.16231560707092285</v>
      </c>
      <c r="T3429">
        <v>-0.11710891127586365</v>
      </c>
      <c r="U3429" t="s">
        <v>102</v>
      </c>
      <c r="V3429" t="s">
        <v>84</v>
      </c>
      <c r="W3429">
        <v>76.971855163574219</v>
      </c>
    </row>
    <row r="3430" spans="1:23" x14ac:dyDescent="0.25">
      <c r="A3430" s="48" t="str">
        <f t="shared" si="53"/>
        <v>42256HumboldtN/A_11AllSingle</v>
      </c>
      <c r="B3430" t="s">
        <v>103</v>
      </c>
      <c r="C3430" s="35">
        <v>42256</v>
      </c>
      <c r="D3430">
        <v>11</v>
      </c>
      <c r="E3430" t="s">
        <v>32</v>
      </c>
      <c r="F3430">
        <v>0.56167219277641667</v>
      </c>
      <c r="G3430">
        <v>1.0387774050123078</v>
      </c>
      <c r="H3430">
        <v>403</v>
      </c>
      <c r="I3430">
        <v>0.66324559376984249</v>
      </c>
      <c r="J3430">
        <v>1.0053952152067007</v>
      </c>
      <c r="K3430">
        <v>272</v>
      </c>
      <c r="L3430">
        <v>-0.1015734001994133</v>
      </c>
      <c r="M3430">
        <v>-18.0841064453125</v>
      </c>
      <c r="N3430">
        <v>675</v>
      </c>
      <c r="O3430">
        <v>7.9961322247982025E-2</v>
      </c>
      <c r="P3430">
        <v>-0.20405183732509613</v>
      </c>
      <c r="Q3430">
        <v>-0.1555137038230896</v>
      </c>
      <c r="R3430">
        <v>-0.1015734001994133</v>
      </c>
      <c r="S3430">
        <v>-4.763948917388916E-2</v>
      </c>
      <c r="T3430">
        <v>9.0503040701150894E-4</v>
      </c>
      <c r="U3430" t="s">
        <v>18</v>
      </c>
      <c r="V3430" t="s">
        <v>84</v>
      </c>
      <c r="W3430">
        <v>84.962959289550781</v>
      </c>
    </row>
    <row r="3431" spans="1:23" x14ac:dyDescent="0.25">
      <c r="A3431" s="48" t="str">
        <f t="shared" si="53"/>
        <v>42256HumboldtN/A_11SmartAC-onlySingle</v>
      </c>
      <c r="B3431" t="s">
        <v>103</v>
      </c>
      <c r="C3431" s="35">
        <v>42256</v>
      </c>
      <c r="D3431">
        <v>11</v>
      </c>
      <c r="E3431" t="s">
        <v>32</v>
      </c>
      <c r="F3431">
        <v>0.56167219277641667</v>
      </c>
      <c r="G3431">
        <v>1.0387774050123078</v>
      </c>
      <c r="H3431">
        <v>403</v>
      </c>
      <c r="I3431">
        <v>0.66324559376984249</v>
      </c>
      <c r="J3431">
        <v>1.0053952152067007</v>
      </c>
      <c r="K3431">
        <v>272</v>
      </c>
      <c r="L3431">
        <v>-0.1015734001994133</v>
      </c>
      <c r="M3431">
        <v>-18.0841064453125</v>
      </c>
      <c r="N3431">
        <v>675</v>
      </c>
      <c r="O3431">
        <v>7.9961322247982025E-2</v>
      </c>
      <c r="P3431">
        <v>-0.20405183732509613</v>
      </c>
      <c r="Q3431">
        <v>-0.1555137038230896</v>
      </c>
      <c r="R3431">
        <v>-0.1015734001994133</v>
      </c>
      <c r="S3431">
        <v>-4.763948917388916E-2</v>
      </c>
      <c r="T3431">
        <v>9.0503040701150894E-4</v>
      </c>
      <c r="U3431" t="s">
        <v>102</v>
      </c>
      <c r="V3431" t="s">
        <v>84</v>
      </c>
      <c r="W3431">
        <v>84.962959289550781</v>
      </c>
    </row>
    <row r="3432" spans="1:23" x14ac:dyDescent="0.25">
      <c r="A3432" s="48" t="str">
        <f t="shared" si="53"/>
        <v>42256HumboldtN/A_12AllSingle</v>
      </c>
      <c r="B3432" t="s">
        <v>103</v>
      </c>
      <c r="C3432" s="35">
        <v>42256</v>
      </c>
      <c r="D3432">
        <v>12</v>
      </c>
      <c r="E3432" t="s">
        <v>32</v>
      </c>
      <c r="F3432">
        <v>0.54803826493547858</v>
      </c>
      <c r="G3432">
        <v>1.1066361764682995</v>
      </c>
      <c r="H3432">
        <v>403</v>
      </c>
      <c r="I3432">
        <v>0.72235248983093592</v>
      </c>
      <c r="J3432">
        <v>1.1827587506372448</v>
      </c>
      <c r="K3432">
        <v>272</v>
      </c>
      <c r="L3432">
        <v>-0.1743142306804657</v>
      </c>
      <c r="M3432">
        <v>-31.806943893432617</v>
      </c>
      <c r="N3432">
        <v>675</v>
      </c>
      <c r="O3432">
        <v>9.0453855693340302E-2</v>
      </c>
      <c r="P3432">
        <v>-0.29023990035057068</v>
      </c>
      <c r="Q3432">
        <v>-0.23533259332180023</v>
      </c>
      <c r="R3432">
        <v>-0.1743142306804657</v>
      </c>
      <c r="S3432">
        <v>-0.11330310255289078</v>
      </c>
      <c r="T3432">
        <v>-5.8388568460941315E-2</v>
      </c>
      <c r="U3432" t="s">
        <v>18</v>
      </c>
      <c r="V3432" t="s">
        <v>84</v>
      </c>
      <c r="W3432">
        <v>92.955558776855469</v>
      </c>
    </row>
    <row r="3433" spans="1:23" x14ac:dyDescent="0.25">
      <c r="A3433" s="48" t="str">
        <f t="shared" si="53"/>
        <v>42256HumboldtN/A_12SmartAC-onlySingle</v>
      </c>
      <c r="B3433" t="s">
        <v>103</v>
      </c>
      <c r="C3433" s="35">
        <v>42256</v>
      </c>
      <c r="D3433">
        <v>12</v>
      </c>
      <c r="E3433" t="s">
        <v>32</v>
      </c>
      <c r="F3433">
        <v>0.54803826493547858</v>
      </c>
      <c r="G3433">
        <v>1.1066361764682995</v>
      </c>
      <c r="H3433">
        <v>403</v>
      </c>
      <c r="I3433">
        <v>0.72235248983093592</v>
      </c>
      <c r="J3433">
        <v>1.1827587506372448</v>
      </c>
      <c r="K3433">
        <v>272</v>
      </c>
      <c r="L3433">
        <v>-0.1743142306804657</v>
      </c>
      <c r="M3433">
        <v>-31.806943893432617</v>
      </c>
      <c r="N3433">
        <v>675</v>
      </c>
      <c r="O3433">
        <v>9.0453855693340302E-2</v>
      </c>
      <c r="P3433">
        <v>-0.29023990035057068</v>
      </c>
      <c r="Q3433">
        <v>-0.23533259332180023</v>
      </c>
      <c r="R3433">
        <v>-0.1743142306804657</v>
      </c>
      <c r="S3433">
        <v>-0.11330310255289078</v>
      </c>
      <c r="T3433">
        <v>-5.8388568460941315E-2</v>
      </c>
      <c r="U3433" t="s">
        <v>102</v>
      </c>
      <c r="V3433" t="s">
        <v>84</v>
      </c>
      <c r="W3433">
        <v>92.955558776855469</v>
      </c>
    </row>
    <row r="3434" spans="1:23" x14ac:dyDescent="0.25">
      <c r="A3434" s="48" t="str">
        <f t="shared" si="53"/>
        <v>42256HumboldtN/A_13AllSingle</v>
      </c>
      <c r="B3434" t="s">
        <v>103</v>
      </c>
      <c r="C3434" s="35">
        <v>42256</v>
      </c>
      <c r="D3434">
        <v>13</v>
      </c>
      <c r="E3434" t="s">
        <v>32</v>
      </c>
      <c r="F3434">
        <v>0.67144362199276098</v>
      </c>
      <c r="G3434">
        <v>1.1831662227229658</v>
      </c>
      <c r="H3434">
        <v>403</v>
      </c>
      <c r="I3434">
        <v>0.88346168594095453</v>
      </c>
      <c r="J3434">
        <v>1.3487347887433083</v>
      </c>
      <c r="K3434">
        <v>272</v>
      </c>
      <c r="L3434">
        <v>-0.21201805770397186</v>
      </c>
      <c r="M3434">
        <v>-31.576450347900391</v>
      </c>
      <c r="N3434">
        <v>675</v>
      </c>
      <c r="O3434">
        <v>0.10080410540103912</v>
      </c>
      <c r="P3434">
        <v>-0.34120860695838928</v>
      </c>
      <c r="Q3434">
        <v>-0.28001847863197327</v>
      </c>
      <c r="R3434">
        <v>-0.21201805770397186</v>
      </c>
      <c r="S3434">
        <v>-0.14402568340301514</v>
      </c>
      <c r="T3434">
        <v>-8.282751590013504E-2</v>
      </c>
      <c r="U3434" t="s">
        <v>18</v>
      </c>
      <c r="V3434" t="s">
        <v>84</v>
      </c>
      <c r="W3434">
        <v>97.95111083984375</v>
      </c>
    </row>
    <row r="3435" spans="1:23" x14ac:dyDescent="0.25">
      <c r="A3435" s="48" t="str">
        <f t="shared" si="53"/>
        <v>42256HumboldtN/A_13SmartAC-onlySingle</v>
      </c>
      <c r="B3435" t="s">
        <v>103</v>
      </c>
      <c r="C3435" s="35">
        <v>42256</v>
      </c>
      <c r="D3435">
        <v>13</v>
      </c>
      <c r="E3435" t="s">
        <v>32</v>
      </c>
      <c r="F3435">
        <v>0.67144362199276098</v>
      </c>
      <c r="G3435">
        <v>1.1831662227229658</v>
      </c>
      <c r="H3435">
        <v>403</v>
      </c>
      <c r="I3435">
        <v>0.88346168594095453</v>
      </c>
      <c r="J3435">
        <v>1.3487347887433083</v>
      </c>
      <c r="K3435">
        <v>272</v>
      </c>
      <c r="L3435">
        <v>-0.21201805770397186</v>
      </c>
      <c r="M3435">
        <v>-31.576450347900391</v>
      </c>
      <c r="N3435">
        <v>675</v>
      </c>
      <c r="O3435">
        <v>0.10080410540103912</v>
      </c>
      <c r="P3435">
        <v>-0.34120860695838928</v>
      </c>
      <c r="Q3435">
        <v>-0.28001847863197327</v>
      </c>
      <c r="R3435">
        <v>-0.21201805770397186</v>
      </c>
      <c r="S3435">
        <v>-0.14402568340301514</v>
      </c>
      <c r="T3435">
        <v>-8.282751590013504E-2</v>
      </c>
      <c r="U3435" t="s">
        <v>102</v>
      </c>
      <c r="V3435" t="s">
        <v>84</v>
      </c>
      <c r="W3435">
        <v>97.95111083984375</v>
      </c>
    </row>
    <row r="3436" spans="1:23" x14ac:dyDescent="0.25">
      <c r="A3436" s="48" t="str">
        <f t="shared" si="53"/>
        <v>42256HumboldtN/A_14AllSingle</v>
      </c>
      <c r="B3436" t="s">
        <v>103</v>
      </c>
      <c r="C3436" s="35">
        <v>42256</v>
      </c>
      <c r="D3436">
        <v>14</v>
      </c>
      <c r="E3436" t="s">
        <v>32</v>
      </c>
      <c r="F3436">
        <v>0.88895892880814387</v>
      </c>
      <c r="G3436">
        <v>1.4213652258901619</v>
      </c>
      <c r="H3436">
        <v>403</v>
      </c>
      <c r="I3436">
        <v>1.0545559391294859</v>
      </c>
      <c r="J3436">
        <v>1.5359860412850506</v>
      </c>
      <c r="K3436">
        <v>272</v>
      </c>
      <c r="L3436">
        <v>-0.16559700667858124</v>
      </c>
      <c r="M3436">
        <v>-18.628196716308594</v>
      </c>
      <c r="N3436">
        <v>675</v>
      </c>
      <c r="O3436">
        <v>0.11699070036411285</v>
      </c>
      <c r="P3436">
        <v>-0.31553229689598083</v>
      </c>
      <c r="Q3436">
        <v>-0.24451659619808197</v>
      </c>
      <c r="R3436">
        <v>-0.16559700667858124</v>
      </c>
      <c r="S3436">
        <v>-8.6686782538890839E-2</v>
      </c>
      <c r="T3436">
        <v>-1.5661725774407387E-2</v>
      </c>
      <c r="U3436" t="s">
        <v>18</v>
      </c>
      <c r="V3436" t="s">
        <v>84</v>
      </c>
      <c r="W3436">
        <v>100.94963073730469</v>
      </c>
    </row>
    <row r="3437" spans="1:23" x14ac:dyDescent="0.25">
      <c r="A3437" s="48" t="str">
        <f t="shared" si="53"/>
        <v>42256HumboldtN/A_14SmartAC-onlySingle</v>
      </c>
      <c r="B3437" t="s">
        <v>103</v>
      </c>
      <c r="C3437" s="35">
        <v>42256</v>
      </c>
      <c r="D3437">
        <v>14</v>
      </c>
      <c r="E3437" t="s">
        <v>32</v>
      </c>
      <c r="F3437">
        <v>0.88895892880814387</v>
      </c>
      <c r="G3437">
        <v>1.4213652258901619</v>
      </c>
      <c r="H3437">
        <v>403</v>
      </c>
      <c r="I3437">
        <v>1.0545559391294859</v>
      </c>
      <c r="J3437">
        <v>1.5359860412850506</v>
      </c>
      <c r="K3437">
        <v>272</v>
      </c>
      <c r="L3437">
        <v>-0.16559700667858124</v>
      </c>
      <c r="M3437">
        <v>-18.628196716308594</v>
      </c>
      <c r="N3437">
        <v>675</v>
      </c>
      <c r="O3437">
        <v>0.11699070036411285</v>
      </c>
      <c r="P3437">
        <v>-0.31553229689598083</v>
      </c>
      <c r="Q3437">
        <v>-0.24451659619808197</v>
      </c>
      <c r="R3437">
        <v>-0.16559700667858124</v>
      </c>
      <c r="S3437">
        <v>-8.6686782538890839E-2</v>
      </c>
      <c r="T3437">
        <v>-1.5661725774407387E-2</v>
      </c>
      <c r="U3437" t="s">
        <v>102</v>
      </c>
      <c r="V3437" t="s">
        <v>84</v>
      </c>
      <c r="W3437">
        <v>100.94963073730469</v>
      </c>
    </row>
    <row r="3438" spans="1:23" x14ac:dyDescent="0.25">
      <c r="A3438" s="48" t="str">
        <f t="shared" si="53"/>
        <v>42256HumboldtN/A_15AllSingle</v>
      </c>
      <c r="B3438" t="s">
        <v>103</v>
      </c>
      <c r="C3438" s="35">
        <v>42256</v>
      </c>
      <c r="D3438">
        <v>15</v>
      </c>
      <c r="E3438" t="s">
        <v>32</v>
      </c>
      <c r="F3438">
        <v>1.245224233935317</v>
      </c>
      <c r="G3438">
        <v>1.5709252870379604</v>
      </c>
      <c r="H3438">
        <v>403</v>
      </c>
      <c r="I3438">
        <v>1.3632624515688738</v>
      </c>
      <c r="J3438">
        <v>1.6877145979258772</v>
      </c>
      <c r="K3438">
        <v>272</v>
      </c>
      <c r="L3438">
        <v>-0.11803821474313736</v>
      </c>
      <c r="M3438">
        <v>-9.479273796081543</v>
      </c>
      <c r="N3438">
        <v>675</v>
      </c>
      <c r="O3438">
        <v>0.12882381677627563</v>
      </c>
      <c r="P3438">
        <v>-0.28313881158828735</v>
      </c>
      <c r="Q3438">
        <v>-0.20494018495082855</v>
      </c>
      <c r="R3438">
        <v>-0.11803821474313736</v>
      </c>
      <c r="S3438">
        <v>-3.1146550551056862E-2</v>
      </c>
      <c r="T3438">
        <v>4.7062389552593231E-2</v>
      </c>
      <c r="U3438" t="s">
        <v>18</v>
      </c>
      <c r="V3438" t="s">
        <v>84</v>
      </c>
      <c r="W3438">
        <v>102.94370269775391</v>
      </c>
    </row>
    <row r="3439" spans="1:23" x14ac:dyDescent="0.25">
      <c r="A3439" s="48" t="str">
        <f t="shared" si="53"/>
        <v>42256HumboldtN/A_15SmartAC-onlySingle</v>
      </c>
      <c r="B3439" t="s">
        <v>103</v>
      </c>
      <c r="C3439" s="35">
        <v>42256</v>
      </c>
      <c r="D3439">
        <v>15</v>
      </c>
      <c r="E3439" t="s">
        <v>32</v>
      </c>
      <c r="F3439">
        <v>1.245224233935317</v>
      </c>
      <c r="G3439">
        <v>1.5709252870379604</v>
      </c>
      <c r="H3439">
        <v>403</v>
      </c>
      <c r="I3439">
        <v>1.3632624515688738</v>
      </c>
      <c r="J3439">
        <v>1.6877145979258772</v>
      </c>
      <c r="K3439">
        <v>272</v>
      </c>
      <c r="L3439">
        <v>-0.11803821474313736</v>
      </c>
      <c r="M3439">
        <v>-9.479273796081543</v>
      </c>
      <c r="N3439">
        <v>675</v>
      </c>
      <c r="O3439">
        <v>0.12882381677627563</v>
      </c>
      <c r="P3439">
        <v>-0.28313881158828735</v>
      </c>
      <c r="Q3439">
        <v>-0.20494018495082855</v>
      </c>
      <c r="R3439">
        <v>-0.11803821474313736</v>
      </c>
      <c r="S3439">
        <v>-3.1146550551056862E-2</v>
      </c>
      <c r="T3439">
        <v>4.7062389552593231E-2</v>
      </c>
      <c r="U3439" t="s">
        <v>102</v>
      </c>
      <c r="V3439" t="s">
        <v>84</v>
      </c>
      <c r="W3439">
        <v>102.94370269775391</v>
      </c>
    </row>
    <row r="3440" spans="1:23" x14ac:dyDescent="0.25">
      <c r="A3440" s="48" t="str">
        <f t="shared" si="53"/>
        <v>42256HumboldtN/A_16AllSingle</v>
      </c>
      <c r="B3440" t="s">
        <v>103</v>
      </c>
      <c r="C3440" s="35">
        <v>42256</v>
      </c>
      <c r="D3440">
        <v>16</v>
      </c>
      <c r="E3440" t="s">
        <v>32</v>
      </c>
      <c r="F3440">
        <v>1.6092556124478588</v>
      </c>
      <c r="G3440">
        <v>1.7251879179858733</v>
      </c>
      <c r="H3440">
        <v>403</v>
      </c>
      <c r="I3440">
        <v>1.6806371642503255</v>
      </c>
      <c r="J3440">
        <v>1.753216671990466</v>
      </c>
      <c r="K3440">
        <v>272</v>
      </c>
      <c r="L3440">
        <v>-7.1381554007530212E-2</v>
      </c>
      <c r="M3440">
        <v>-4.4356875419616699</v>
      </c>
      <c r="N3440">
        <v>675</v>
      </c>
      <c r="O3440">
        <v>0.13669642806053162</v>
      </c>
      <c r="P3440">
        <v>-0.24657168984413147</v>
      </c>
      <c r="Q3440">
        <v>-0.16359423100948334</v>
      </c>
      <c r="R3440">
        <v>-7.1381554007530212E-2</v>
      </c>
      <c r="S3440">
        <v>2.0820187404751778E-2</v>
      </c>
      <c r="T3440">
        <v>0.10380858927965164</v>
      </c>
      <c r="U3440" t="s">
        <v>18</v>
      </c>
      <c r="V3440" t="s">
        <v>84</v>
      </c>
      <c r="W3440">
        <v>100.94222259521484</v>
      </c>
    </row>
    <row r="3441" spans="1:23" x14ac:dyDescent="0.25">
      <c r="A3441" s="48" t="str">
        <f t="shared" si="53"/>
        <v>42256HumboldtN/A_16SmartAC-onlySingle</v>
      </c>
      <c r="B3441" t="s">
        <v>103</v>
      </c>
      <c r="C3441" s="35">
        <v>42256</v>
      </c>
      <c r="D3441">
        <v>16</v>
      </c>
      <c r="E3441" t="s">
        <v>32</v>
      </c>
      <c r="F3441">
        <v>1.6092556124478588</v>
      </c>
      <c r="G3441">
        <v>1.7251879179858733</v>
      </c>
      <c r="H3441">
        <v>403</v>
      </c>
      <c r="I3441">
        <v>1.6806371642503255</v>
      </c>
      <c r="J3441">
        <v>1.753216671990466</v>
      </c>
      <c r="K3441">
        <v>272</v>
      </c>
      <c r="L3441">
        <v>-7.1381554007530212E-2</v>
      </c>
      <c r="M3441">
        <v>-4.4356875419616699</v>
      </c>
      <c r="N3441">
        <v>675</v>
      </c>
      <c r="O3441">
        <v>0.13669642806053162</v>
      </c>
      <c r="P3441">
        <v>-0.24657168984413147</v>
      </c>
      <c r="Q3441">
        <v>-0.16359423100948334</v>
      </c>
      <c r="R3441">
        <v>-7.1381554007530212E-2</v>
      </c>
      <c r="S3441">
        <v>2.0820187404751778E-2</v>
      </c>
      <c r="T3441">
        <v>0.10380858927965164</v>
      </c>
      <c r="U3441" t="s">
        <v>102</v>
      </c>
      <c r="V3441" t="s">
        <v>84</v>
      </c>
      <c r="W3441">
        <v>100.94222259521484</v>
      </c>
    </row>
    <row r="3442" spans="1:23" x14ac:dyDescent="0.25">
      <c r="A3442" s="48" t="str">
        <f t="shared" si="53"/>
        <v>42256HumboldtN/A_17AllSingle</v>
      </c>
      <c r="B3442" t="s">
        <v>103</v>
      </c>
      <c r="C3442" s="35">
        <v>42256</v>
      </c>
      <c r="D3442">
        <v>17</v>
      </c>
      <c r="E3442" t="s">
        <v>32</v>
      </c>
      <c r="F3442">
        <v>1.9952395403319469</v>
      </c>
      <c r="G3442">
        <v>1.7931371679999386</v>
      </c>
      <c r="H3442">
        <v>403</v>
      </c>
      <c r="I3442">
        <v>1.6223954014708706</v>
      </c>
      <c r="J3442">
        <v>1.4433100895169875</v>
      </c>
      <c r="K3442">
        <v>272</v>
      </c>
      <c r="L3442">
        <v>0.37284412980079651</v>
      </c>
      <c r="M3442">
        <v>18.686685562133789</v>
      </c>
      <c r="N3442">
        <v>675</v>
      </c>
      <c r="O3442">
        <v>0.12504851818084717</v>
      </c>
      <c r="P3442">
        <v>0.21258194744586945</v>
      </c>
      <c r="Q3442">
        <v>0.28848889470100403</v>
      </c>
      <c r="R3442">
        <v>0.37284412980079651</v>
      </c>
      <c r="S3442">
        <v>0.45718935132026672</v>
      </c>
      <c r="T3442">
        <v>0.53310632705688477</v>
      </c>
      <c r="U3442" t="s">
        <v>18</v>
      </c>
      <c r="V3442" t="s">
        <v>84</v>
      </c>
      <c r="W3442">
        <v>97.948150634765625</v>
      </c>
    </row>
    <row r="3443" spans="1:23" x14ac:dyDescent="0.25">
      <c r="A3443" s="48" t="str">
        <f t="shared" si="53"/>
        <v>42256HumboldtN/A_17SmartAC-onlySingle</v>
      </c>
      <c r="B3443" t="s">
        <v>103</v>
      </c>
      <c r="C3443" s="35">
        <v>42256</v>
      </c>
      <c r="D3443">
        <v>17</v>
      </c>
      <c r="E3443" t="s">
        <v>32</v>
      </c>
      <c r="F3443">
        <v>1.9952395403319469</v>
      </c>
      <c r="G3443">
        <v>1.7931371679999386</v>
      </c>
      <c r="H3443">
        <v>403</v>
      </c>
      <c r="I3443">
        <v>1.6223954014708706</v>
      </c>
      <c r="J3443">
        <v>1.4433100895169875</v>
      </c>
      <c r="K3443">
        <v>272</v>
      </c>
      <c r="L3443">
        <v>0.37284412980079651</v>
      </c>
      <c r="M3443">
        <v>18.686685562133789</v>
      </c>
      <c r="N3443">
        <v>675</v>
      </c>
      <c r="O3443">
        <v>0.12504851818084717</v>
      </c>
      <c r="P3443">
        <v>0.21258194744586945</v>
      </c>
      <c r="Q3443">
        <v>0.28848889470100403</v>
      </c>
      <c r="R3443">
        <v>0.37284412980079651</v>
      </c>
      <c r="S3443">
        <v>0.45718935132026672</v>
      </c>
      <c r="T3443">
        <v>0.53310632705688477</v>
      </c>
      <c r="U3443" t="s">
        <v>102</v>
      </c>
      <c r="V3443" t="s">
        <v>84</v>
      </c>
      <c r="W3443">
        <v>97.948150634765625</v>
      </c>
    </row>
    <row r="3444" spans="1:23" x14ac:dyDescent="0.25">
      <c r="A3444" s="48" t="str">
        <f t="shared" si="53"/>
        <v>42256HumboldtN/A_18AllSingle</v>
      </c>
      <c r="B3444" t="s">
        <v>103</v>
      </c>
      <c r="C3444" s="35">
        <v>42256</v>
      </c>
      <c r="D3444">
        <v>18</v>
      </c>
      <c r="E3444" t="s">
        <v>32</v>
      </c>
      <c r="F3444">
        <v>2.2012716850027143</v>
      </c>
      <c r="G3444">
        <v>1.7566213312136902</v>
      </c>
      <c r="H3444">
        <v>403</v>
      </c>
      <c r="I3444">
        <v>1.8214835228443598</v>
      </c>
      <c r="J3444">
        <v>1.3689986736516377</v>
      </c>
      <c r="K3444">
        <v>272</v>
      </c>
      <c r="L3444">
        <v>0.37978816032409668</v>
      </c>
      <c r="M3444">
        <v>17.25312614440918</v>
      </c>
      <c r="N3444">
        <v>675</v>
      </c>
      <c r="O3444">
        <v>0.12061158567667007</v>
      </c>
      <c r="P3444">
        <v>0.22521235048770905</v>
      </c>
      <c r="Q3444">
        <v>0.29842600226402283</v>
      </c>
      <c r="R3444">
        <v>0.37978816032409668</v>
      </c>
      <c r="S3444">
        <v>0.46114066243171692</v>
      </c>
      <c r="T3444">
        <v>0.53436398506164551</v>
      </c>
      <c r="U3444" t="s">
        <v>18</v>
      </c>
      <c r="V3444" t="s">
        <v>84</v>
      </c>
      <c r="W3444">
        <v>94.948150634765625</v>
      </c>
    </row>
    <row r="3445" spans="1:23" x14ac:dyDescent="0.25">
      <c r="A3445" s="48" t="str">
        <f t="shared" si="53"/>
        <v>42256HumboldtN/A_18SmartAC-onlySingle</v>
      </c>
      <c r="B3445" t="s">
        <v>103</v>
      </c>
      <c r="C3445" s="35">
        <v>42256</v>
      </c>
      <c r="D3445">
        <v>18</v>
      </c>
      <c r="E3445" t="s">
        <v>32</v>
      </c>
      <c r="F3445">
        <v>2.2012716850027143</v>
      </c>
      <c r="G3445">
        <v>1.7566213312136902</v>
      </c>
      <c r="H3445">
        <v>403</v>
      </c>
      <c r="I3445">
        <v>1.8214835228443598</v>
      </c>
      <c r="J3445">
        <v>1.3689986736516377</v>
      </c>
      <c r="K3445">
        <v>272</v>
      </c>
      <c r="L3445">
        <v>0.37978816032409668</v>
      </c>
      <c r="M3445">
        <v>17.25312614440918</v>
      </c>
      <c r="N3445">
        <v>675</v>
      </c>
      <c r="O3445">
        <v>0.12061158567667007</v>
      </c>
      <c r="P3445">
        <v>0.22521235048770905</v>
      </c>
      <c r="Q3445">
        <v>0.29842600226402283</v>
      </c>
      <c r="R3445">
        <v>0.37978816032409668</v>
      </c>
      <c r="S3445">
        <v>0.46114066243171692</v>
      </c>
      <c r="T3445">
        <v>0.53436398506164551</v>
      </c>
      <c r="U3445" t="s">
        <v>102</v>
      </c>
      <c r="V3445" t="s">
        <v>84</v>
      </c>
      <c r="W3445">
        <v>94.948150634765625</v>
      </c>
    </row>
    <row r="3446" spans="1:23" x14ac:dyDescent="0.25">
      <c r="A3446" s="48" t="str">
        <f t="shared" si="53"/>
        <v>42256HumboldtN/A_19AllSingle</v>
      </c>
      <c r="B3446" t="s">
        <v>103</v>
      </c>
      <c r="C3446" s="35">
        <v>42256</v>
      </c>
      <c r="D3446">
        <v>19</v>
      </c>
      <c r="E3446" t="s">
        <v>32</v>
      </c>
      <c r="F3446">
        <v>2.2071158156846251</v>
      </c>
      <c r="G3446">
        <v>1.6645719355237489</v>
      </c>
      <c r="H3446">
        <v>403</v>
      </c>
      <c r="I3446">
        <v>1.94262452044592</v>
      </c>
      <c r="J3446">
        <v>1.30274314750991</v>
      </c>
      <c r="K3446">
        <v>272</v>
      </c>
      <c r="L3446">
        <v>0.26449128985404968</v>
      </c>
      <c r="M3446">
        <v>11.98357105255127</v>
      </c>
      <c r="N3446">
        <v>675</v>
      </c>
      <c r="O3446">
        <v>0.11452037841081619</v>
      </c>
      <c r="P3446">
        <v>0.11772197484970093</v>
      </c>
      <c r="Q3446">
        <v>0.18723812699317932</v>
      </c>
      <c r="R3446">
        <v>0.26449128985404968</v>
      </c>
      <c r="S3446">
        <v>0.34173527359962463</v>
      </c>
      <c r="T3446">
        <v>0.41126060485839844</v>
      </c>
      <c r="U3446" t="s">
        <v>18</v>
      </c>
      <c r="V3446" t="s">
        <v>84</v>
      </c>
      <c r="W3446">
        <v>88.952590942382813</v>
      </c>
    </row>
    <row r="3447" spans="1:23" x14ac:dyDescent="0.25">
      <c r="A3447" s="48" t="str">
        <f t="shared" si="53"/>
        <v>42256HumboldtN/A_19SmartAC-onlySingle</v>
      </c>
      <c r="B3447" t="s">
        <v>103</v>
      </c>
      <c r="C3447" s="35">
        <v>42256</v>
      </c>
      <c r="D3447">
        <v>19</v>
      </c>
      <c r="E3447" t="s">
        <v>32</v>
      </c>
      <c r="F3447">
        <v>2.2071158156846251</v>
      </c>
      <c r="G3447">
        <v>1.6645719355237489</v>
      </c>
      <c r="H3447">
        <v>403</v>
      </c>
      <c r="I3447">
        <v>1.94262452044592</v>
      </c>
      <c r="J3447">
        <v>1.30274314750991</v>
      </c>
      <c r="K3447">
        <v>272</v>
      </c>
      <c r="L3447">
        <v>0.26449128985404968</v>
      </c>
      <c r="M3447">
        <v>11.98357105255127</v>
      </c>
      <c r="N3447">
        <v>675</v>
      </c>
      <c r="O3447">
        <v>0.11452037841081619</v>
      </c>
      <c r="P3447">
        <v>0.11772197484970093</v>
      </c>
      <c r="Q3447">
        <v>0.18723812699317932</v>
      </c>
      <c r="R3447">
        <v>0.26449128985404968</v>
      </c>
      <c r="S3447">
        <v>0.34173527359962463</v>
      </c>
      <c r="T3447">
        <v>0.41126060485839844</v>
      </c>
      <c r="U3447" t="s">
        <v>102</v>
      </c>
      <c r="V3447" t="s">
        <v>84</v>
      </c>
      <c r="W3447">
        <v>88.952590942382813</v>
      </c>
    </row>
    <row r="3448" spans="1:23" x14ac:dyDescent="0.25">
      <c r="A3448" s="48" t="str">
        <f t="shared" si="53"/>
        <v>42256HumboldtN/A_20AllSingle</v>
      </c>
      <c r="B3448" t="s">
        <v>103</v>
      </c>
      <c r="C3448" s="35">
        <v>42256</v>
      </c>
      <c r="D3448">
        <v>20</v>
      </c>
      <c r="E3448" t="s">
        <v>32</v>
      </c>
      <c r="F3448">
        <v>1.8964974494227369</v>
      </c>
      <c r="G3448">
        <v>1.5320715601172952</v>
      </c>
      <c r="H3448">
        <v>403</v>
      </c>
      <c r="I3448">
        <v>2.4782590043207229</v>
      </c>
      <c r="J3448">
        <v>1.7702969935993631</v>
      </c>
      <c r="K3448">
        <v>272</v>
      </c>
      <c r="L3448">
        <v>-0.58176153898239136</v>
      </c>
      <c r="M3448">
        <v>-30.675577163696289</v>
      </c>
      <c r="N3448">
        <v>675</v>
      </c>
      <c r="O3448">
        <v>0.13170537352561951</v>
      </c>
      <c r="P3448">
        <v>-0.75055515766143799</v>
      </c>
      <c r="Q3448">
        <v>-0.67060732841491699</v>
      </c>
      <c r="R3448">
        <v>-0.58176153898239136</v>
      </c>
      <c r="S3448">
        <v>-0.49292626976966858</v>
      </c>
      <c r="T3448">
        <v>-0.41296792030334473</v>
      </c>
      <c r="U3448" t="s">
        <v>18</v>
      </c>
      <c r="V3448" t="s">
        <v>84</v>
      </c>
      <c r="W3448">
        <v>79.964447021484375</v>
      </c>
    </row>
    <row r="3449" spans="1:23" x14ac:dyDescent="0.25">
      <c r="A3449" s="48" t="str">
        <f t="shared" si="53"/>
        <v>42256HumboldtN/A_20SmartAC-onlySingle</v>
      </c>
      <c r="B3449" t="s">
        <v>103</v>
      </c>
      <c r="C3449" s="35">
        <v>42256</v>
      </c>
      <c r="D3449">
        <v>20</v>
      </c>
      <c r="E3449" t="s">
        <v>32</v>
      </c>
      <c r="F3449">
        <v>1.8964974494227369</v>
      </c>
      <c r="G3449">
        <v>1.5320715601172952</v>
      </c>
      <c r="H3449">
        <v>403</v>
      </c>
      <c r="I3449">
        <v>2.4782590043207229</v>
      </c>
      <c r="J3449">
        <v>1.7702969935993631</v>
      </c>
      <c r="K3449">
        <v>272</v>
      </c>
      <c r="L3449">
        <v>-0.58176153898239136</v>
      </c>
      <c r="M3449">
        <v>-30.675577163696289</v>
      </c>
      <c r="N3449">
        <v>675</v>
      </c>
      <c r="O3449">
        <v>0.13170537352561951</v>
      </c>
      <c r="P3449">
        <v>-0.75055515766143799</v>
      </c>
      <c r="Q3449">
        <v>-0.67060732841491699</v>
      </c>
      <c r="R3449">
        <v>-0.58176153898239136</v>
      </c>
      <c r="S3449">
        <v>-0.49292626976966858</v>
      </c>
      <c r="T3449">
        <v>-0.41296792030334473</v>
      </c>
      <c r="U3449" t="s">
        <v>102</v>
      </c>
      <c r="V3449" t="s">
        <v>84</v>
      </c>
      <c r="W3449">
        <v>79.964447021484375</v>
      </c>
    </row>
    <row r="3450" spans="1:23" x14ac:dyDescent="0.25">
      <c r="A3450" s="48" t="str">
        <f t="shared" si="53"/>
        <v>42256HumboldtN/A_21AllSingle</v>
      </c>
      <c r="B3450" t="s">
        <v>103</v>
      </c>
      <c r="C3450" s="35">
        <v>42256</v>
      </c>
      <c r="D3450">
        <v>21</v>
      </c>
      <c r="E3450" t="s">
        <v>32</v>
      </c>
      <c r="F3450">
        <v>1.6174706634390426</v>
      </c>
      <c r="G3450">
        <v>1.3175248781703037</v>
      </c>
      <c r="H3450">
        <v>403</v>
      </c>
      <c r="I3450">
        <v>2.0693528723295151</v>
      </c>
      <c r="J3450">
        <v>1.7221379230919329</v>
      </c>
      <c r="K3450">
        <v>272</v>
      </c>
      <c r="L3450">
        <v>-0.45188221335411072</v>
      </c>
      <c r="M3450">
        <v>-27.937583923339844</v>
      </c>
      <c r="N3450">
        <v>675</v>
      </c>
      <c r="O3450">
        <v>0.12333247810602188</v>
      </c>
      <c r="P3450">
        <v>-0.60994511842727661</v>
      </c>
      <c r="Q3450">
        <v>-0.53507983684539795</v>
      </c>
      <c r="R3450">
        <v>-0.45188221335411072</v>
      </c>
      <c r="S3450">
        <v>-0.36869445443153381</v>
      </c>
      <c r="T3450">
        <v>-0.29381930828094482</v>
      </c>
      <c r="U3450" t="s">
        <v>18</v>
      </c>
      <c r="V3450" t="s">
        <v>84</v>
      </c>
      <c r="W3450">
        <v>70.979255676269531</v>
      </c>
    </row>
    <row r="3451" spans="1:23" x14ac:dyDescent="0.25">
      <c r="A3451" s="48" t="str">
        <f t="shared" si="53"/>
        <v>42256HumboldtN/A_21SmartAC-onlySingle</v>
      </c>
      <c r="B3451" t="s">
        <v>103</v>
      </c>
      <c r="C3451" s="35">
        <v>42256</v>
      </c>
      <c r="D3451">
        <v>21</v>
      </c>
      <c r="E3451" t="s">
        <v>32</v>
      </c>
      <c r="F3451">
        <v>1.6174706634390426</v>
      </c>
      <c r="G3451">
        <v>1.3175248781703037</v>
      </c>
      <c r="H3451">
        <v>403</v>
      </c>
      <c r="I3451">
        <v>2.0693528723295151</v>
      </c>
      <c r="J3451">
        <v>1.7221379230919329</v>
      </c>
      <c r="K3451">
        <v>272</v>
      </c>
      <c r="L3451">
        <v>-0.45188221335411072</v>
      </c>
      <c r="M3451">
        <v>-27.937583923339844</v>
      </c>
      <c r="N3451">
        <v>675</v>
      </c>
      <c r="O3451">
        <v>0.12333247810602188</v>
      </c>
      <c r="P3451">
        <v>-0.60994511842727661</v>
      </c>
      <c r="Q3451">
        <v>-0.53507983684539795</v>
      </c>
      <c r="R3451">
        <v>-0.45188221335411072</v>
      </c>
      <c r="S3451">
        <v>-0.36869445443153381</v>
      </c>
      <c r="T3451">
        <v>-0.29381930828094482</v>
      </c>
      <c r="U3451" t="s">
        <v>102</v>
      </c>
      <c r="V3451" t="s">
        <v>84</v>
      </c>
      <c r="W3451">
        <v>70.979255676269531</v>
      </c>
    </row>
    <row r="3452" spans="1:23" x14ac:dyDescent="0.25">
      <c r="A3452" s="48" t="str">
        <f t="shared" si="53"/>
        <v>42256HumboldtN/A_22AllSingle</v>
      </c>
      <c r="B3452" t="s">
        <v>103</v>
      </c>
      <c r="C3452" s="35">
        <v>42256</v>
      </c>
      <c r="D3452">
        <v>22</v>
      </c>
      <c r="E3452" t="s">
        <v>32</v>
      </c>
      <c r="F3452">
        <v>1.25889158234134</v>
      </c>
      <c r="G3452">
        <v>1.1861737758679354</v>
      </c>
      <c r="H3452">
        <v>403</v>
      </c>
      <c r="I3452">
        <v>1.4591827587402646</v>
      </c>
      <c r="J3452">
        <v>1.3686379173115772</v>
      </c>
      <c r="K3452">
        <v>272</v>
      </c>
      <c r="L3452">
        <v>-0.20029117166996002</v>
      </c>
      <c r="M3452">
        <v>-15.910120964050293</v>
      </c>
      <c r="N3452">
        <v>675</v>
      </c>
      <c r="O3452">
        <v>0.10187241435050964</v>
      </c>
      <c r="P3452">
        <v>-0.33085086941719055</v>
      </c>
      <c r="Q3452">
        <v>-0.26901227235794067</v>
      </c>
      <c r="R3452">
        <v>-0.20029117166996002</v>
      </c>
      <c r="S3452">
        <v>-0.1315782219171524</v>
      </c>
      <c r="T3452">
        <v>-6.9731488823890686E-2</v>
      </c>
      <c r="U3452" t="s">
        <v>18</v>
      </c>
      <c r="V3452" t="s">
        <v>84</v>
      </c>
      <c r="W3452">
        <v>65.985183715820313</v>
      </c>
    </row>
    <row r="3453" spans="1:23" x14ac:dyDescent="0.25">
      <c r="A3453" s="48" t="str">
        <f t="shared" si="53"/>
        <v>42256HumboldtN/A_22SmartAC-onlySingle</v>
      </c>
      <c r="B3453" t="s">
        <v>103</v>
      </c>
      <c r="C3453" s="35">
        <v>42256</v>
      </c>
      <c r="D3453">
        <v>22</v>
      </c>
      <c r="E3453" t="s">
        <v>32</v>
      </c>
      <c r="F3453">
        <v>1.25889158234134</v>
      </c>
      <c r="G3453">
        <v>1.1861737758679354</v>
      </c>
      <c r="H3453">
        <v>403</v>
      </c>
      <c r="I3453">
        <v>1.4591827587402646</v>
      </c>
      <c r="J3453">
        <v>1.3686379173115772</v>
      </c>
      <c r="K3453">
        <v>272</v>
      </c>
      <c r="L3453">
        <v>-0.20029117166996002</v>
      </c>
      <c r="M3453">
        <v>-15.910120964050293</v>
      </c>
      <c r="N3453">
        <v>675</v>
      </c>
      <c r="O3453">
        <v>0.10187241435050964</v>
      </c>
      <c r="P3453">
        <v>-0.33085086941719055</v>
      </c>
      <c r="Q3453">
        <v>-0.26901227235794067</v>
      </c>
      <c r="R3453">
        <v>-0.20029117166996002</v>
      </c>
      <c r="S3453">
        <v>-0.1315782219171524</v>
      </c>
      <c r="T3453">
        <v>-6.9731488823890686E-2</v>
      </c>
      <c r="U3453" t="s">
        <v>102</v>
      </c>
      <c r="V3453" t="s">
        <v>84</v>
      </c>
      <c r="W3453">
        <v>65.985183715820313</v>
      </c>
    </row>
    <row r="3454" spans="1:23" x14ac:dyDescent="0.25">
      <c r="A3454" s="48" t="str">
        <f t="shared" si="53"/>
        <v>42256HumboldtN/A_23AllSingle</v>
      </c>
      <c r="B3454" t="s">
        <v>103</v>
      </c>
      <c r="C3454" s="35">
        <v>42256</v>
      </c>
      <c r="D3454">
        <v>23</v>
      </c>
      <c r="E3454" t="s">
        <v>32</v>
      </c>
      <c r="F3454">
        <v>0.98287040819787319</v>
      </c>
      <c r="G3454">
        <v>0.96295602286559023</v>
      </c>
      <c r="H3454">
        <v>403</v>
      </c>
      <c r="I3454">
        <v>1.0969417623983031</v>
      </c>
      <c r="J3454">
        <v>1.0551270997952871</v>
      </c>
      <c r="K3454">
        <v>272</v>
      </c>
      <c r="L3454">
        <v>-0.11407135426998138</v>
      </c>
      <c r="M3454">
        <v>-11.605940818786621</v>
      </c>
      <c r="N3454">
        <v>675</v>
      </c>
      <c r="O3454">
        <v>7.996213436126709E-2</v>
      </c>
      <c r="P3454">
        <v>-0.21655082702636719</v>
      </c>
      <c r="Q3454">
        <v>-0.16801221668720245</v>
      </c>
      <c r="R3454">
        <v>-0.11407135426998138</v>
      </c>
      <c r="S3454">
        <v>-6.0136895626783371E-2</v>
      </c>
      <c r="T3454">
        <v>-1.1591882444918156E-2</v>
      </c>
      <c r="U3454" t="s">
        <v>18</v>
      </c>
      <c r="V3454" t="s">
        <v>84</v>
      </c>
      <c r="W3454">
        <v>61.991111755371094</v>
      </c>
    </row>
    <row r="3455" spans="1:23" x14ac:dyDescent="0.25">
      <c r="A3455" s="48" t="str">
        <f t="shared" si="53"/>
        <v>42256HumboldtN/A_23SmartAC-onlySingle</v>
      </c>
      <c r="B3455" t="s">
        <v>103</v>
      </c>
      <c r="C3455" s="35">
        <v>42256</v>
      </c>
      <c r="D3455">
        <v>23</v>
      </c>
      <c r="E3455" t="s">
        <v>32</v>
      </c>
      <c r="F3455">
        <v>0.98287040819787319</v>
      </c>
      <c r="G3455">
        <v>0.96295602286559023</v>
      </c>
      <c r="H3455">
        <v>403</v>
      </c>
      <c r="I3455">
        <v>1.0969417623983031</v>
      </c>
      <c r="J3455">
        <v>1.0551270997952871</v>
      </c>
      <c r="K3455">
        <v>272</v>
      </c>
      <c r="L3455">
        <v>-0.11407135426998138</v>
      </c>
      <c r="M3455">
        <v>-11.605940818786621</v>
      </c>
      <c r="N3455">
        <v>675</v>
      </c>
      <c r="O3455">
        <v>7.996213436126709E-2</v>
      </c>
      <c r="P3455">
        <v>-0.21655082702636719</v>
      </c>
      <c r="Q3455">
        <v>-0.16801221668720245</v>
      </c>
      <c r="R3455">
        <v>-0.11407135426998138</v>
      </c>
      <c r="S3455">
        <v>-6.0136895626783371E-2</v>
      </c>
      <c r="T3455">
        <v>-1.1591882444918156E-2</v>
      </c>
      <c r="U3455" t="s">
        <v>102</v>
      </c>
      <c r="V3455" t="s">
        <v>84</v>
      </c>
      <c r="W3455">
        <v>61.991111755371094</v>
      </c>
    </row>
    <row r="3456" spans="1:23" x14ac:dyDescent="0.25">
      <c r="A3456" s="48" t="str">
        <f t="shared" si="53"/>
        <v>42256HumboldtN/A_24AllSingle</v>
      </c>
      <c r="B3456" t="s">
        <v>103</v>
      </c>
      <c r="C3456" s="35">
        <v>42256</v>
      </c>
      <c r="D3456">
        <v>24</v>
      </c>
      <c r="E3456" t="s">
        <v>32</v>
      </c>
      <c r="F3456">
        <v>0.79882984715678873</v>
      </c>
      <c r="G3456">
        <v>0.82109861716100585</v>
      </c>
      <c r="H3456">
        <v>403</v>
      </c>
      <c r="I3456">
        <v>0.80088658968000126</v>
      </c>
      <c r="J3456">
        <v>0.79292591802226897</v>
      </c>
      <c r="K3456">
        <v>272</v>
      </c>
      <c r="L3456">
        <v>-2.0567425526678562E-3</v>
      </c>
      <c r="M3456">
        <v>-0.25746941566467285</v>
      </c>
      <c r="N3456">
        <v>675</v>
      </c>
      <c r="O3456">
        <v>6.3122682273387909E-2</v>
      </c>
      <c r="P3456">
        <v>-8.2954771816730499E-2</v>
      </c>
      <c r="Q3456">
        <v>-4.4638041406869888E-2</v>
      </c>
      <c r="R3456">
        <v>-2.0567425526678562E-3</v>
      </c>
      <c r="S3456">
        <v>4.0519505739212036E-2</v>
      </c>
      <c r="T3456">
        <v>7.8841283917427063E-2</v>
      </c>
      <c r="U3456" t="s">
        <v>18</v>
      </c>
      <c r="V3456" t="s">
        <v>84</v>
      </c>
      <c r="W3456">
        <v>58.994075775146484</v>
      </c>
    </row>
    <row r="3457" spans="1:23" x14ac:dyDescent="0.25">
      <c r="A3457" s="48" t="str">
        <f t="shared" si="53"/>
        <v>42256HumboldtN/A_24SmartAC-onlySingle</v>
      </c>
      <c r="B3457" t="s">
        <v>103</v>
      </c>
      <c r="C3457" s="35">
        <v>42256</v>
      </c>
      <c r="D3457">
        <v>24</v>
      </c>
      <c r="E3457" t="s">
        <v>32</v>
      </c>
      <c r="F3457">
        <v>0.79882984715678873</v>
      </c>
      <c r="G3457">
        <v>0.82109861716100585</v>
      </c>
      <c r="H3457">
        <v>403</v>
      </c>
      <c r="I3457">
        <v>0.80088658968000126</v>
      </c>
      <c r="J3457">
        <v>0.79292591802226897</v>
      </c>
      <c r="K3457">
        <v>272</v>
      </c>
      <c r="L3457">
        <v>-2.0567425526678562E-3</v>
      </c>
      <c r="M3457">
        <v>-0.25746941566467285</v>
      </c>
      <c r="N3457">
        <v>675</v>
      </c>
      <c r="O3457">
        <v>6.3122682273387909E-2</v>
      </c>
      <c r="P3457">
        <v>-8.2954771816730499E-2</v>
      </c>
      <c r="Q3457">
        <v>-4.4638041406869888E-2</v>
      </c>
      <c r="R3457">
        <v>-2.0567425526678562E-3</v>
      </c>
      <c r="S3457">
        <v>4.0519505739212036E-2</v>
      </c>
      <c r="T3457">
        <v>7.8841283917427063E-2</v>
      </c>
      <c r="U3457" t="s">
        <v>102</v>
      </c>
      <c r="V3457" t="s">
        <v>84</v>
      </c>
      <c r="W3457">
        <v>58.994075775146484</v>
      </c>
    </row>
    <row r="3458" spans="1:23" x14ac:dyDescent="0.25">
      <c r="A3458" s="48" t="str">
        <f t="shared" ref="A3458:A3521" si="54">CONCATENATE(C3458,B3458,E3458,"_",D3458,U3458,V3458)</f>
        <v>42233Kern2_1AllSingle</v>
      </c>
      <c r="B3458" t="s">
        <v>11</v>
      </c>
      <c r="C3458" s="35">
        <v>42233</v>
      </c>
      <c r="D3458">
        <v>1</v>
      </c>
      <c r="E3458" t="s">
        <v>109</v>
      </c>
      <c r="F3458">
        <v>1.57156719080911</v>
      </c>
      <c r="G3458">
        <v>1.1002727446556118</v>
      </c>
      <c r="H3458">
        <v>2105</v>
      </c>
      <c r="I3458">
        <v>1.5594588239137801</v>
      </c>
      <c r="J3458">
        <v>1.136176008668637</v>
      </c>
      <c r="K3458">
        <v>511</v>
      </c>
      <c r="L3458">
        <v>1.2108366936445236E-2</v>
      </c>
      <c r="M3458">
        <v>0.77046447992324829</v>
      </c>
      <c r="N3458">
        <v>5243</v>
      </c>
      <c r="O3458">
        <v>5.5689513683319092E-2</v>
      </c>
      <c r="P3458">
        <v>-5.9263315051794052E-2</v>
      </c>
      <c r="Q3458">
        <v>-2.5458665564656258E-2</v>
      </c>
      <c r="R3458">
        <v>1.2108366936445236E-2</v>
      </c>
      <c r="S3458">
        <v>4.967094212770462E-2</v>
      </c>
      <c r="T3458">
        <v>8.3480045199394226E-2</v>
      </c>
      <c r="U3458" t="s">
        <v>18</v>
      </c>
      <c r="V3458" t="s">
        <v>84</v>
      </c>
      <c r="W3458">
        <v>84</v>
      </c>
    </row>
    <row r="3459" spans="1:23" x14ac:dyDescent="0.25">
      <c r="A3459" s="48" t="str">
        <f t="shared" si="54"/>
        <v>42233Kern2_1SmartAC-onlySingle</v>
      </c>
      <c r="B3459" t="s">
        <v>11</v>
      </c>
      <c r="C3459" s="35">
        <v>42233</v>
      </c>
      <c r="D3459">
        <v>1</v>
      </c>
      <c r="E3459" t="s">
        <v>109</v>
      </c>
      <c r="F3459">
        <v>1.57156719080911</v>
      </c>
      <c r="G3459">
        <v>1.1002727446556118</v>
      </c>
      <c r="H3459">
        <v>2105</v>
      </c>
      <c r="I3459">
        <v>1.5594588239137801</v>
      </c>
      <c r="J3459">
        <v>1.136176008668637</v>
      </c>
      <c r="K3459">
        <v>511</v>
      </c>
      <c r="L3459">
        <v>1.2108366936445236E-2</v>
      </c>
      <c r="M3459">
        <v>0.77046447992324829</v>
      </c>
      <c r="N3459">
        <v>5243</v>
      </c>
      <c r="O3459">
        <v>5.5689513683319092E-2</v>
      </c>
      <c r="P3459">
        <v>-5.9263315051794052E-2</v>
      </c>
      <c r="Q3459">
        <v>-2.5458665564656258E-2</v>
      </c>
      <c r="R3459">
        <v>1.2108366936445236E-2</v>
      </c>
      <c r="S3459">
        <v>4.967094212770462E-2</v>
      </c>
      <c r="T3459">
        <v>8.3480045199394226E-2</v>
      </c>
      <c r="U3459" t="s">
        <v>102</v>
      </c>
      <c r="V3459" t="s">
        <v>84</v>
      </c>
      <c r="W3459">
        <v>84</v>
      </c>
    </row>
    <row r="3460" spans="1:23" x14ac:dyDescent="0.25">
      <c r="A3460" s="48" t="str">
        <f t="shared" si="54"/>
        <v>42233Kern2_2AllSingle</v>
      </c>
      <c r="B3460" t="s">
        <v>11</v>
      </c>
      <c r="C3460" s="35">
        <v>42233</v>
      </c>
      <c r="D3460">
        <v>2</v>
      </c>
      <c r="E3460" t="s">
        <v>109</v>
      </c>
      <c r="F3460">
        <v>1.3518323330090398</v>
      </c>
      <c r="G3460">
        <v>1.0098886962239284</v>
      </c>
      <c r="H3460">
        <v>2105</v>
      </c>
      <c r="I3460">
        <v>1.3018843149155732</v>
      </c>
      <c r="J3460">
        <v>0.99453023536319096</v>
      </c>
      <c r="K3460">
        <v>511</v>
      </c>
      <c r="L3460">
        <v>4.9948018044233322E-2</v>
      </c>
      <c r="M3460">
        <v>3.694838285446167</v>
      </c>
      <c r="N3460">
        <v>5243</v>
      </c>
      <c r="O3460">
        <v>4.9194499850273132E-2</v>
      </c>
      <c r="P3460">
        <v>-1.3099652715027332E-2</v>
      </c>
      <c r="Q3460">
        <v>1.6762392595410347E-2</v>
      </c>
      <c r="R3460">
        <v>4.9948018044233322E-2</v>
      </c>
      <c r="S3460">
        <v>8.3129711449146271E-2</v>
      </c>
      <c r="T3460">
        <v>0.1129956915974617</v>
      </c>
      <c r="U3460" t="s">
        <v>18</v>
      </c>
      <c r="V3460" t="s">
        <v>84</v>
      </c>
      <c r="W3460">
        <v>82</v>
      </c>
    </row>
    <row r="3461" spans="1:23" x14ac:dyDescent="0.25">
      <c r="A3461" s="48" t="str">
        <f t="shared" si="54"/>
        <v>42233Kern2_2SmartAC-onlySingle</v>
      </c>
      <c r="B3461" t="s">
        <v>11</v>
      </c>
      <c r="C3461" s="35">
        <v>42233</v>
      </c>
      <c r="D3461">
        <v>2</v>
      </c>
      <c r="E3461" t="s">
        <v>109</v>
      </c>
      <c r="F3461">
        <v>1.3518323330090398</v>
      </c>
      <c r="G3461">
        <v>1.0098886962239284</v>
      </c>
      <c r="H3461">
        <v>2105</v>
      </c>
      <c r="I3461">
        <v>1.3018843149155732</v>
      </c>
      <c r="J3461">
        <v>0.99453023536319096</v>
      </c>
      <c r="K3461">
        <v>511</v>
      </c>
      <c r="L3461">
        <v>4.9948018044233322E-2</v>
      </c>
      <c r="M3461">
        <v>3.694838285446167</v>
      </c>
      <c r="N3461">
        <v>5243</v>
      </c>
      <c r="O3461">
        <v>4.9194499850273132E-2</v>
      </c>
      <c r="P3461">
        <v>-1.3099652715027332E-2</v>
      </c>
      <c r="Q3461">
        <v>1.6762392595410347E-2</v>
      </c>
      <c r="R3461">
        <v>4.9948018044233322E-2</v>
      </c>
      <c r="S3461">
        <v>8.3129711449146271E-2</v>
      </c>
      <c r="T3461">
        <v>0.1129956915974617</v>
      </c>
      <c r="U3461" t="s">
        <v>102</v>
      </c>
      <c r="V3461" t="s">
        <v>84</v>
      </c>
      <c r="W3461">
        <v>82</v>
      </c>
    </row>
    <row r="3462" spans="1:23" x14ac:dyDescent="0.25">
      <c r="A3462" s="48" t="str">
        <f t="shared" si="54"/>
        <v>42233Kern2_3AllSingle</v>
      </c>
      <c r="B3462" t="s">
        <v>11</v>
      </c>
      <c r="C3462" s="35">
        <v>42233</v>
      </c>
      <c r="D3462">
        <v>3</v>
      </c>
      <c r="E3462" t="s">
        <v>109</v>
      </c>
      <c r="F3462">
        <v>1.1547742858932091</v>
      </c>
      <c r="G3462">
        <v>0.88848207279769886</v>
      </c>
      <c r="H3462">
        <v>2105</v>
      </c>
      <c r="I3462">
        <v>1.165528235275137</v>
      </c>
      <c r="J3462">
        <v>0.88304187574669768</v>
      </c>
      <c r="K3462">
        <v>511</v>
      </c>
      <c r="L3462">
        <v>-1.0753949172794819E-2</v>
      </c>
      <c r="M3462">
        <v>-0.9312598705291748</v>
      </c>
      <c r="N3462">
        <v>5243</v>
      </c>
      <c r="O3462">
        <v>4.3600078672170639E-2</v>
      </c>
      <c r="P3462">
        <v>-6.6631808876991272E-2</v>
      </c>
      <c r="Q3462">
        <v>-4.0165688842535019E-2</v>
      </c>
      <c r="R3462">
        <v>-1.0753949172794819E-2</v>
      </c>
      <c r="S3462">
        <v>1.8654303625226021E-2</v>
      </c>
      <c r="T3462">
        <v>4.5123912394046783E-2</v>
      </c>
      <c r="U3462" t="s">
        <v>18</v>
      </c>
      <c r="V3462" t="s">
        <v>84</v>
      </c>
      <c r="W3462">
        <v>81</v>
      </c>
    </row>
    <row r="3463" spans="1:23" x14ac:dyDescent="0.25">
      <c r="A3463" s="48" t="str">
        <f t="shared" si="54"/>
        <v>42233Kern2_3SmartAC-onlySingle</v>
      </c>
      <c r="B3463" t="s">
        <v>11</v>
      </c>
      <c r="C3463" s="35">
        <v>42233</v>
      </c>
      <c r="D3463">
        <v>3</v>
      </c>
      <c r="E3463" t="s">
        <v>109</v>
      </c>
      <c r="F3463">
        <v>1.1547742858932091</v>
      </c>
      <c r="G3463">
        <v>0.88848207279769886</v>
      </c>
      <c r="H3463">
        <v>2105</v>
      </c>
      <c r="I3463">
        <v>1.165528235275137</v>
      </c>
      <c r="J3463">
        <v>0.88304187574669768</v>
      </c>
      <c r="K3463">
        <v>511</v>
      </c>
      <c r="L3463">
        <v>-1.0753949172794819E-2</v>
      </c>
      <c r="M3463">
        <v>-0.9312598705291748</v>
      </c>
      <c r="N3463">
        <v>5243</v>
      </c>
      <c r="O3463">
        <v>4.3600078672170639E-2</v>
      </c>
      <c r="P3463">
        <v>-6.6631808876991272E-2</v>
      </c>
      <c r="Q3463">
        <v>-4.0165688842535019E-2</v>
      </c>
      <c r="R3463">
        <v>-1.0753949172794819E-2</v>
      </c>
      <c r="S3463">
        <v>1.8654303625226021E-2</v>
      </c>
      <c r="T3463">
        <v>4.5123912394046783E-2</v>
      </c>
      <c r="U3463" t="s">
        <v>102</v>
      </c>
      <c r="V3463" t="s">
        <v>84</v>
      </c>
      <c r="W3463">
        <v>81</v>
      </c>
    </row>
    <row r="3464" spans="1:23" x14ac:dyDescent="0.25">
      <c r="A3464" s="48" t="str">
        <f t="shared" si="54"/>
        <v>42233Kern2_4AllSingle</v>
      </c>
      <c r="B3464" t="s">
        <v>11</v>
      </c>
      <c r="C3464" s="35">
        <v>42233</v>
      </c>
      <c r="D3464">
        <v>4</v>
      </c>
      <c r="E3464" t="s">
        <v>109</v>
      </c>
      <c r="F3464">
        <v>1.0225128092670526</v>
      </c>
      <c r="G3464">
        <v>0.7698230153892035</v>
      </c>
      <c r="H3464">
        <v>2105</v>
      </c>
      <c r="I3464">
        <v>1.020109020356665</v>
      </c>
      <c r="J3464">
        <v>0.77427522949537275</v>
      </c>
      <c r="K3464">
        <v>511</v>
      </c>
      <c r="L3464">
        <v>2.4037889670580626E-3</v>
      </c>
      <c r="M3464">
        <v>0.23508644104003906</v>
      </c>
      <c r="N3464">
        <v>5243</v>
      </c>
      <c r="O3464">
        <v>3.8140885531902313E-2</v>
      </c>
      <c r="P3464">
        <v>-4.6477571129798889E-2</v>
      </c>
      <c r="Q3464">
        <v>-2.3325288668274879E-2</v>
      </c>
      <c r="R3464">
        <v>2.4037889670580626E-3</v>
      </c>
      <c r="S3464">
        <v>2.8129816055297852E-2</v>
      </c>
      <c r="T3464">
        <v>5.1285147666931152E-2</v>
      </c>
      <c r="U3464" t="s">
        <v>18</v>
      </c>
      <c r="V3464" t="s">
        <v>84</v>
      </c>
      <c r="W3464">
        <v>79</v>
      </c>
    </row>
    <row r="3465" spans="1:23" x14ac:dyDescent="0.25">
      <c r="A3465" s="48" t="str">
        <f t="shared" si="54"/>
        <v>42233Kern2_4SmartAC-onlySingle</v>
      </c>
      <c r="B3465" t="s">
        <v>11</v>
      </c>
      <c r="C3465" s="35">
        <v>42233</v>
      </c>
      <c r="D3465">
        <v>4</v>
      </c>
      <c r="E3465" t="s">
        <v>109</v>
      </c>
      <c r="F3465">
        <v>1.0225128092670526</v>
      </c>
      <c r="G3465">
        <v>0.7698230153892035</v>
      </c>
      <c r="H3465">
        <v>2105</v>
      </c>
      <c r="I3465">
        <v>1.020109020356665</v>
      </c>
      <c r="J3465">
        <v>0.77427522949537275</v>
      </c>
      <c r="K3465">
        <v>511</v>
      </c>
      <c r="L3465">
        <v>2.4037889670580626E-3</v>
      </c>
      <c r="M3465">
        <v>0.23508644104003906</v>
      </c>
      <c r="N3465">
        <v>5243</v>
      </c>
      <c r="O3465">
        <v>3.8140885531902313E-2</v>
      </c>
      <c r="P3465">
        <v>-4.6477571129798889E-2</v>
      </c>
      <c r="Q3465">
        <v>-2.3325288668274879E-2</v>
      </c>
      <c r="R3465">
        <v>2.4037889670580626E-3</v>
      </c>
      <c r="S3465">
        <v>2.8129816055297852E-2</v>
      </c>
      <c r="T3465">
        <v>5.1285147666931152E-2</v>
      </c>
      <c r="U3465" t="s">
        <v>102</v>
      </c>
      <c r="V3465" t="s">
        <v>84</v>
      </c>
      <c r="W3465">
        <v>79</v>
      </c>
    </row>
    <row r="3466" spans="1:23" x14ac:dyDescent="0.25">
      <c r="A3466" s="48" t="str">
        <f t="shared" si="54"/>
        <v>42233Kern2_5AllSingle</v>
      </c>
      <c r="B3466" t="s">
        <v>11</v>
      </c>
      <c r="C3466" s="35">
        <v>42233</v>
      </c>
      <c r="D3466">
        <v>5</v>
      </c>
      <c r="E3466" t="s">
        <v>109</v>
      </c>
      <c r="F3466">
        <v>0.94216899982587388</v>
      </c>
      <c r="G3466">
        <v>0.71012071802814347</v>
      </c>
      <c r="H3466">
        <v>2105</v>
      </c>
      <c r="I3466">
        <v>0.9394537254626143</v>
      </c>
      <c r="J3466">
        <v>0.69800614627679891</v>
      </c>
      <c r="K3466">
        <v>511</v>
      </c>
      <c r="L3466">
        <v>2.7152744587510824E-3</v>
      </c>
      <c r="M3466">
        <v>0.2881939709186554</v>
      </c>
      <c r="N3466">
        <v>5243</v>
      </c>
      <c r="O3466">
        <v>3.4539949148893356E-2</v>
      </c>
      <c r="P3466">
        <v>-4.1551124304533005E-2</v>
      </c>
      <c r="Q3466">
        <v>-2.0584683865308762E-2</v>
      </c>
      <c r="R3466">
        <v>2.7152744587510824E-3</v>
      </c>
      <c r="S3466">
        <v>2.6012470945715904E-2</v>
      </c>
      <c r="T3466">
        <v>4.6981673687696457E-2</v>
      </c>
      <c r="U3466" t="s">
        <v>18</v>
      </c>
      <c r="V3466" t="s">
        <v>84</v>
      </c>
      <c r="W3466">
        <v>77</v>
      </c>
    </row>
    <row r="3467" spans="1:23" x14ac:dyDescent="0.25">
      <c r="A3467" s="48" t="str">
        <f t="shared" si="54"/>
        <v>42233Kern2_5SmartAC-onlySingle</v>
      </c>
      <c r="B3467" t="s">
        <v>11</v>
      </c>
      <c r="C3467" s="35">
        <v>42233</v>
      </c>
      <c r="D3467">
        <v>5</v>
      </c>
      <c r="E3467" t="s">
        <v>109</v>
      </c>
      <c r="F3467">
        <v>0.94216899982587388</v>
      </c>
      <c r="G3467">
        <v>0.71012071802814347</v>
      </c>
      <c r="H3467">
        <v>2105</v>
      </c>
      <c r="I3467">
        <v>0.9394537254626143</v>
      </c>
      <c r="J3467">
        <v>0.69800614627679891</v>
      </c>
      <c r="K3467">
        <v>511</v>
      </c>
      <c r="L3467">
        <v>2.7152744587510824E-3</v>
      </c>
      <c r="M3467">
        <v>0.2881939709186554</v>
      </c>
      <c r="N3467">
        <v>5243</v>
      </c>
      <c r="O3467">
        <v>3.4539949148893356E-2</v>
      </c>
      <c r="P3467">
        <v>-4.1551124304533005E-2</v>
      </c>
      <c r="Q3467">
        <v>-2.0584683865308762E-2</v>
      </c>
      <c r="R3467">
        <v>2.7152744587510824E-3</v>
      </c>
      <c r="S3467">
        <v>2.6012470945715904E-2</v>
      </c>
      <c r="T3467">
        <v>4.6981673687696457E-2</v>
      </c>
      <c r="U3467" t="s">
        <v>102</v>
      </c>
      <c r="V3467" t="s">
        <v>84</v>
      </c>
      <c r="W3467">
        <v>77</v>
      </c>
    </row>
    <row r="3468" spans="1:23" x14ac:dyDescent="0.25">
      <c r="A3468" s="48" t="str">
        <f t="shared" si="54"/>
        <v>42233Kern2_6AllSingle</v>
      </c>
      <c r="B3468" t="s">
        <v>11</v>
      </c>
      <c r="C3468" s="35">
        <v>42233</v>
      </c>
      <c r="D3468">
        <v>6</v>
      </c>
      <c r="E3468" t="s">
        <v>109</v>
      </c>
      <c r="F3468">
        <v>0.91090361922684793</v>
      </c>
      <c r="G3468">
        <v>0.71889281196303245</v>
      </c>
      <c r="H3468">
        <v>2105</v>
      </c>
      <c r="I3468">
        <v>0.87879470602437548</v>
      </c>
      <c r="J3468">
        <v>0.67956070253942469</v>
      </c>
      <c r="K3468">
        <v>511</v>
      </c>
      <c r="L3468">
        <v>3.2108914107084274E-2</v>
      </c>
      <c r="M3468">
        <v>3.524951696395874</v>
      </c>
      <c r="N3468">
        <v>5243</v>
      </c>
      <c r="O3468">
        <v>3.3900406211614609E-2</v>
      </c>
      <c r="P3468">
        <v>-1.1337846517562866E-2</v>
      </c>
      <c r="Q3468">
        <v>9.2403776943683624E-3</v>
      </c>
      <c r="R3468">
        <v>3.2108914107084274E-2</v>
      </c>
      <c r="S3468">
        <v>5.4974738508462906E-2</v>
      </c>
      <c r="T3468">
        <v>7.5555674731731415E-2</v>
      </c>
      <c r="U3468" t="s">
        <v>18</v>
      </c>
      <c r="V3468" t="s">
        <v>84</v>
      </c>
      <c r="W3468">
        <v>76</v>
      </c>
    </row>
    <row r="3469" spans="1:23" x14ac:dyDescent="0.25">
      <c r="A3469" s="48" t="str">
        <f t="shared" si="54"/>
        <v>42233Kern2_6SmartAC-onlySingle</v>
      </c>
      <c r="B3469" t="s">
        <v>11</v>
      </c>
      <c r="C3469" s="35">
        <v>42233</v>
      </c>
      <c r="D3469">
        <v>6</v>
      </c>
      <c r="E3469" t="s">
        <v>109</v>
      </c>
      <c r="F3469">
        <v>0.91090361922684793</v>
      </c>
      <c r="G3469">
        <v>0.71889281196303245</v>
      </c>
      <c r="H3469">
        <v>2105</v>
      </c>
      <c r="I3469">
        <v>0.87879470602437548</v>
      </c>
      <c r="J3469">
        <v>0.67956070253942469</v>
      </c>
      <c r="K3469">
        <v>511</v>
      </c>
      <c r="L3469">
        <v>3.2108914107084274E-2</v>
      </c>
      <c r="M3469">
        <v>3.524951696395874</v>
      </c>
      <c r="N3469">
        <v>5243</v>
      </c>
      <c r="O3469">
        <v>3.3900406211614609E-2</v>
      </c>
      <c r="P3469">
        <v>-1.1337846517562866E-2</v>
      </c>
      <c r="Q3469">
        <v>9.2403776943683624E-3</v>
      </c>
      <c r="R3469">
        <v>3.2108914107084274E-2</v>
      </c>
      <c r="S3469">
        <v>5.4974738508462906E-2</v>
      </c>
      <c r="T3469">
        <v>7.5555674731731415E-2</v>
      </c>
      <c r="U3469" t="s">
        <v>102</v>
      </c>
      <c r="V3469" t="s">
        <v>84</v>
      </c>
      <c r="W3469">
        <v>76</v>
      </c>
    </row>
    <row r="3470" spans="1:23" x14ac:dyDescent="0.25">
      <c r="A3470" s="48" t="str">
        <f t="shared" si="54"/>
        <v>42233Kern2_7AllSingle</v>
      </c>
      <c r="B3470" t="s">
        <v>11</v>
      </c>
      <c r="C3470" s="35">
        <v>42233</v>
      </c>
      <c r="D3470">
        <v>7</v>
      </c>
      <c r="E3470" t="s">
        <v>109</v>
      </c>
      <c r="F3470">
        <v>0.89877071410518883</v>
      </c>
      <c r="G3470">
        <v>0.72316334133138716</v>
      </c>
      <c r="H3470">
        <v>2105</v>
      </c>
      <c r="I3470">
        <v>0.88189823517289789</v>
      </c>
      <c r="J3470">
        <v>0.70312859690237239</v>
      </c>
      <c r="K3470">
        <v>511</v>
      </c>
      <c r="L3470">
        <v>1.6872478649020195E-2</v>
      </c>
      <c r="M3470">
        <v>1.877284049987793</v>
      </c>
      <c r="N3470">
        <v>5243</v>
      </c>
      <c r="O3470">
        <v>3.4870248287916183E-2</v>
      </c>
      <c r="P3470">
        <v>-2.7817230671644211E-2</v>
      </c>
      <c r="Q3470">
        <v>-6.6502932459115982E-3</v>
      </c>
      <c r="R3470">
        <v>1.6872478649020195E-2</v>
      </c>
      <c r="S3470">
        <v>4.0392462164163589E-2</v>
      </c>
      <c r="T3470">
        <v>6.1562187969684601E-2</v>
      </c>
      <c r="U3470" t="s">
        <v>18</v>
      </c>
      <c r="V3470" t="s">
        <v>84</v>
      </c>
      <c r="W3470">
        <v>79</v>
      </c>
    </row>
    <row r="3471" spans="1:23" x14ac:dyDescent="0.25">
      <c r="A3471" s="48" t="str">
        <f t="shared" si="54"/>
        <v>42233Kern2_7SmartAC-onlySingle</v>
      </c>
      <c r="B3471" t="s">
        <v>11</v>
      </c>
      <c r="C3471" s="35">
        <v>42233</v>
      </c>
      <c r="D3471">
        <v>7</v>
      </c>
      <c r="E3471" t="s">
        <v>109</v>
      </c>
      <c r="F3471">
        <v>0.89877071410518883</v>
      </c>
      <c r="G3471">
        <v>0.72316334133138716</v>
      </c>
      <c r="H3471">
        <v>2105</v>
      </c>
      <c r="I3471">
        <v>0.88189823517289789</v>
      </c>
      <c r="J3471">
        <v>0.70312859690237239</v>
      </c>
      <c r="K3471">
        <v>511</v>
      </c>
      <c r="L3471">
        <v>1.6872478649020195E-2</v>
      </c>
      <c r="M3471">
        <v>1.877284049987793</v>
      </c>
      <c r="N3471">
        <v>5243</v>
      </c>
      <c r="O3471">
        <v>3.4870248287916183E-2</v>
      </c>
      <c r="P3471">
        <v>-2.7817230671644211E-2</v>
      </c>
      <c r="Q3471">
        <v>-6.6502932459115982E-3</v>
      </c>
      <c r="R3471">
        <v>1.6872478649020195E-2</v>
      </c>
      <c r="S3471">
        <v>4.0392462164163589E-2</v>
      </c>
      <c r="T3471">
        <v>6.1562187969684601E-2</v>
      </c>
      <c r="U3471" t="s">
        <v>102</v>
      </c>
      <c r="V3471" t="s">
        <v>84</v>
      </c>
      <c r="W3471">
        <v>79</v>
      </c>
    </row>
    <row r="3472" spans="1:23" x14ac:dyDescent="0.25">
      <c r="A3472" s="48" t="str">
        <f t="shared" si="54"/>
        <v>42233Kern2_8AllSingle</v>
      </c>
      <c r="B3472" t="s">
        <v>11</v>
      </c>
      <c r="C3472" s="35">
        <v>42233</v>
      </c>
      <c r="D3472">
        <v>8</v>
      </c>
      <c r="E3472" t="s">
        <v>109</v>
      </c>
      <c r="F3472">
        <v>0.8969588570247865</v>
      </c>
      <c r="G3472">
        <v>0.74696022062908429</v>
      </c>
      <c r="H3472">
        <v>2105</v>
      </c>
      <c r="I3472">
        <v>0.91099215711378612</v>
      </c>
      <c r="J3472">
        <v>0.78377564911073028</v>
      </c>
      <c r="K3472">
        <v>511</v>
      </c>
      <c r="L3472">
        <v>-1.4033299870789051E-2</v>
      </c>
      <c r="M3472">
        <v>-1.5645421743392944</v>
      </c>
      <c r="N3472">
        <v>5243</v>
      </c>
      <c r="O3472">
        <v>3.8304310292005539E-2</v>
      </c>
      <c r="P3472">
        <v>-6.3124105334281921E-2</v>
      </c>
      <c r="Q3472">
        <v>-3.987262025475502E-2</v>
      </c>
      <c r="R3472">
        <v>-1.4033299870789051E-2</v>
      </c>
      <c r="S3472">
        <v>1.1802957393229008E-2</v>
      </c>
      <c r="T3472">
        <v>3.505750373005867E-2</v>
      </c>
      <c r="U3472" t="s">
        <v>18</v>
      </c>
      <c r="V3472" t="s">
        <v>84</v>
      </c>
      <c r="W3472">
        <v>84</v>
      </c>
    </row>
    <row r="3473" spans="1:23" x14ac:dyDescent="0.25">
      <c r="A3473" s="48" t="str">
        <f t="shared" si="54"/>
        <v>42233Kern2_8SmartAC-onlySingle</v>
      </c>
      <c r="B3473" t="s">
        <v>11</v>
      </c>
      <c r="C3473" s="35">
        <v>42233</v>
      </c>
      <c r="D3473">
        <v>8</v>
      </c>
      <c r="E3473" t="s">
        <v>109</v>
      </c>
      <c r="F3473">
        <v>0.8969588570247865</v>
      </c>
      <c r="G3473">
        <v>0.74696022062908429</v>
      </c>
      <c r="H3473">
        <v>2105</v>
      </c>
      <c r="I3473">
        <v>0.91099215711378612</v>
      </c>
      <c r="J3473">
        <v>0.78377564911073028</v>
      </c>
      <c r="K3473">
        <v>511</v>
      </c>
      <c r="L3473">
        <v>-1.4033299870789051E-2</v>
      </c>
      <c r="M3473">
        <v>-1.5645421743392944</v>
      </c>
      <c r="N3473">
        <v>5243</v>
      </c>
      <c r="O3473">
        <v>3.8304310292005539E-2</v>
      </c>
      <c r="P3473">
        <v>-6.3124105334281921E-2</v>
      </c>
      <c r="Q3473">
        <v>-3.987262025475502E-2</v>
      </c>
      <c r="R3473">
        <v>-1.4033299870789051E-2</v>
      </c>
      <c r="S3473">
        <v>1.1802957393229008E-2</v>
      </c>
      <c r="T3473">
        <v>3.505750373005867E-2</v>
      </c>
      <c r="U3473" t="s">
        <v>102</v>
      </c>
      <c r="V3473" t="s">
        <v>84</v>
      </c>
      <c r="W3473">
        <v>84</v>
      </c>
    </row>
    <row r="3474" spans="1:23" x14ac:dyDescent="0.25">
      <c r="A3474" s="48" t="str">
        <f t="shared" si="54"/>
        <v>42233Kern2_9AllSingle</v>
      </c>
      <c r="B3474" t="s">
        <v>11</v>
      </c>
      <c r="C3474" s="35">
        <v>42233</v>
      </c>
      <c r="D3474">
        <v>9</v>
      </c>
      <c r="E3474" t="s">
        <v>109</v>
      </c>
      <c r="F3474">
        <v>0.94356423802909717</v>
      </c>
      <c r="G3474">
        <v>0.90885819127053113</v>
      </c>
      <c r="H3474">
        <v>2105</v>
      </c>
      <c r="I3474">
        <v>0.90617058851041121</v>
      </c>
      <c r="J3474">
        <v>0.80098287694313697</v>
      </c>
      <c r="K3474">
        <v>511</v>
      </c>
      <c r="L3474">
        <v>3.739364817738533E-2</v>
      </c>
      <c r="M3474">
        <v>3.9630210399627686</v>
      </c>
      <c r="N3474">
        <v>5243</v>
      </c>
      <c r="O3474">
        <v>4.0594775229692459E-2</v>
      </c>
      <c r="P3474">
        <v>-1.4632616192102432E-2</v>
      </c>
      <c r="Q3474">
        <v>1.0009224526584148E-2</v>
      </c>
      <c r="R3474">
        <v>3.739364817738533E-2</v>
      </c>
      <c r="S3474">
        <v>6.4774826169013977E-2</v>
      </c>
      <c r="T3474">
        <v>8.9419908821582794E-2</v>
      </c>
      <c r="U3474" t="s">
        <v>18</v>
      </c>
      <c r="V3474" t="s">
        <v>84</v>
      </c>
      <c r="W3474">
        <v>90</v>
      </c>
    </row>
    <row r="3475" spans="1:23" x14ac:dyDescent="0.25">
      <c r="A3475" s="48" t="str">
        <f t="shared" si="54"/>
        <v>42233Kern2_9SmartAC-onlySingle</v>
      </c>
      <c r="B3475" t="s">
        <v>11</v>
      </c>
      <c r="C3475" s="35">
        <v>42233</v>
      </c>
      <c r="D3475">
        <v>9</v>
      </c>
      <c r="E3475" t="s">
        <v>109</v>
      </c>
      <c r="F3475">
        <v>0.94356423802909717</v>
      </c>
      <c r="G3475">
        <v>0.90885819127053113</v>
      </c>
      <c r="H3475">
        <v>2105</v>
      </c>
      <c r="I3475">
        <v>0.90617058851041121</v>
      </c>
      <c r="J3475">
        <v>0.80098287694313697</v>
      </c>
      <c r="K3475">
        <v>511</v>
      </c>
      <c r="L3475">
        <v>3.739364817738533E-2</v>
      </c>
      <c r="M3475">
        <v>3.9630210399627686</v>
      </c>
      <c r="N3475">
        <v>5243</v>
      </c>
      <c r="O3475">
        <v>4.0594775229692459E-2</v>
      </c>
      <c r="P3475">
        <v>-1.4632616192102432E-2</v>
      </c>
      <c r="Q3475">
        <v>1.0009224526584148E-2</v>
      </c>
      <c r="R3475">
        <v>3.739364817738533E-2</v>
      </c>
      <c r="S3475">
        <v>6.4774826169013977E-2</v>
      </c>
      <c r="T3475">
        <v>8.9419908821582794E-2</v>
      </c>
      <c r="U3475" t="s">
        <v>102</v>
      </c>
      <c r="V3475" t="s">
        <v>84</v>
      </c>
      <c r="W3475">
        <v>90</v>
      </c>
    </row>
    <row r="3476" spans="1:23" x14ac:dyDescent="0.25">
      <c r="A3476" s="48" t="str">
        <f t="shared" si="54"/>
        <v>42233Kern2_10AllSingle</v>
      </c>
      <c r="B3476" t="s">
        <v>11</v>
      </c>
      <c r="C3476" s="35">
        <v>42233</v>
      </c>
      <c r="D3476">
        <v>10</v>
      </c>
      <c r="E3476" t="s">
        <v>109</v>
      </c>
      <c r="F3476">
        <v>1.0965372382186136</v>
      </c>
      <c r="G3476">
        <v>1.1558440820568061</v>
      </c>
      <c r="H3476">
        <v>2105</v>
      </c>
      <c r="I3476">
        <v>0.98864451025103894</v>
      </c>
      <c r="J3476">
        <v>1.0358743761080393</v>
      </c>
      <c r="K3476">
        <v>511</v>
      </c>
      <c r="L3476">
        <v>0.1078927293419838</v>
      </c>
      <c r="M3476">
        <v>9.8394041061401367</v>
      </c>
      <c r="N3476">
        <v>5243</v>
      </c>
      <c r="O3476">
        <v>5.2292846143245697E-2</v>
      </c>
      <c r="P3476">
        <v>4.0874216705560684E-2</v>
      </c>
      <c r="Q3476">
        <v>7.2617024183273315E-2</v>
      </c>
      <c r="R3476">
        <v>0.1078927293419838</v>
      </c>
      <c r="S3476">
        <v>0.1431642472743988</v>
      </c>
      <c r="T3476">
        <v>0.1749112457036972</v>
      </c>
      <c r="U3476" t="s">
        <v>18</v>
      </c>
      <c r="V3476" t="s">
        <v>84</v>
      </c>
      <c r="W3476">
        <v>94</v>
      </c>
    </row>
    <row r="3477" spans="1:23" x14ac:dyDescent="0.25">
      <c r="A3477" s="48" t="str">
        <f t="shared" si="54"/>
        <v>42233Kern2_10SmartAC-onlySingle</v>
      </c>
      <c r="B3477" t="s">
        <v>11</v>
      </c>
      <c r="C3477" s="35">
        <v>42233</v>
      </c>
      <c r="D3477">
        <v>10</v>
      </c>
      <c r="E3477" t="s">
        <v>109</v>
      </c>
      <c r="F3477">
        <v>1.0965372382186136</v>
      </c>
      <c r="G3477">
        <v>1.1558440820568061</v>
      </c>
      <c r="H3477">
        <v>2105</v>
      </c>
      <c r="I3477">
        <v>0.98864451025103894</v>
      </c>
      <c r="J3477">
        <v>1.0358743761080393</v>
      </c>
      <c r="K3477">
        <v>511</v>
      </c>
      <c r="L3477">
        <v>0.1078927293419838</v>
      </c>
      <c r="M3477">
        <v>9.8394041061401367</v>
      </c>
      <c r="N3477">
        <v>5243</v>
      </c>
      <c r="O3477">
        <v>5.2292846143245697E-2</v>
      </c>
      <c r="P3477">
        <v>4.0874216705560684E-2</v>
      </c>
      <c r="Q3477">
        <v>7.2617024183273315E-2</v>
      </c>
      <c r="R3477">
        <v>0.1078927293419838</v>
      </c>
      <c r="S3477">
        <v>0.1431642472743988</v>
      </c>
      <c r="T3477">
        <v>0.1749112457036972</v>
      </c>
      <c r="U3477" t="s">
        <v>102</v>
      </c>
      <c r="V3477" t="s">
        <v>84</v>
      </c>
      <c r="W3477">
        <v>94</v>
      </c>
    </row>
    <row r="3478" spans="1:23" x14ac:dyDescent="0.25">
      <c r="A3478" s="48" t="str">
        <f t="shared" si="54"/>
        <v>42233Kern2_11AllSingle</v>
      </c>
      <c r="B3478" t="s">
        <v>11</v>
      </c>
      <c r="C3478" s="35">
        <v>42233</v>
      </c>
      <c r="D3478">
        <v>11</v>
      </c>
      <c r="E3478" t="s">
        <v>109</v>
      </c>
      <c r="F3478">
        <v>1.3604781427077601</v>
      </c>
      <c r="G3478">
        <v>1.4564927439285156</v>
      </c>
      <c r="H3478">
        <v>2105</v>
      </c>
      <c r="I3478">
        <v>1.347091764090576</v>
      </c>
      <c r="J3478">
        <v>1.4048301069355908</v>
      </c>
      <c r="K3478">
        <v>511</v>
      </c>
      <c r="L3478">
        <v>1.33863789960742E-2</v>
      </c>
      <c r="M3478">
        <v>0.98394662141799927</v>
      </c>
      <c r="N3478">
        <v>5243</v>
      </c>
      <c r="O3478">
        <v>6.9784708321094513E-2</v>
      </c>
      <c r="P3478">
        <v>-7.6049700379371643E-2</v>
      </c>
      <c r="Q3478">
        <v>-3.3688988536596298E-2</v>
      </c>
      <c r="R3478">
        <v>1.33863789960742E-2</v>
      </c>
      <c r="S3478">
        <v>6.0456164181232452E-2</v>
      </c>
      <c r="T3478">
        <v>0.10282246023416519</v>
      </c>
      <c r="U3478" t="s">
        <v>18</v>
      </c>
      <c r="V3478" t="s">
        <v>84</v>
      </c>
      <c r="W3478">
        <v>99</v>
      </c>
    </row>
    <row r="3479" spans="1:23" x14ac:dyDescent="0.25">
      <c r="A3479" s="48" t="str">
        <f t="shared" si="54"/>
        <v>42233Kern2_11SmartAC-onlySingle</v>
      </c>
      <c r="B3479" t="s">
        <v>11</v>
      </c>
      <c r="C3479" s="35">
        <v>42233</v>
      </c>
      <c r="D3479">
        <v>11</v>
      </c>
      <c r="E3479" t="s">
        <v>109</v>
      </c>
      <c r="F3479">
        <v>1.3604781427077601</v>
      </c>
      <c r="G3479">
        <v>1.4564927439285156</v>
      </c>
      <c r="H3479">
        <v>2105</v>
      </c>
      <c r="I3479">
        <v>1.347091764090576</v>
      </c>
      <c r="J3479">
        <v>1.4048301069355908</v>
      </c>
      <c r="K3479">
        <v>511</v>
      </c>
      <c r="L3479">
        <v>1.33863789960742E-2</v>
      </c>
      <c r="M3479">
        <v>0.98394662141799927</v>
      </c>
      <c r="N3479">
        <v>5243</v>
      </c>
      <c r="O3479">
        <v>6.9784708321094513E-2</v>
      </c>
      <c r="P3479">
        <v>-7.6049700379371643E-2</v>
      </c>
      <c r="Q3479">
        <v>-3.3688988536596298E-2</v>
      </c>
      <c r="R3479">
        <v>1.33863789960742E-2</v>
      </c>
      <c r="S3479">
        <v>6.0456164181232452E-2</v>
      </c>
      <c r="T3479">
        <v>0.10282246023416519</v>
      </c>
      <c r="U3479" t="s">
        <v>102</v>
      </c>
      <c r="V3479" t="s">
        <v>84</v>
      </c>
      <c r="W3479">
        <v>99</v>
      </c>
    </row>
    <row r="3480" spans="1:23" x14ac:dyDescent="0.25">
      <c r="A3480" s="48" t="str">
        <f t="shared" si="54"/>
        <v>42233Kern2_12AllSingle</v>
      </c>
      <c r="B3480" t="s">
        <v>11</v>
      </c>
      <c r="C3480" s="35">
        <v>42233</v>
      </c>
      <c r="D3480">
        <v>12</v>
      </c>
      <c r="E3480" t="s">
        <v>109</v>
      </c>
      <c r="F3480">
        <v>1.7402656186929506</v>
      </c>
      <c r="G3480">
        <v>1.7125203375842368</v>
      </c>
      <c r="H3480">
        <v>2105</v>
      </c>
      <c r="I3480">
        <v>1.5680498038257802</v>
      </c>
      <c r="J3480">
        <v>1.5609696468829655</v>
      </c>
      <c r="K3480">
        <v>511</v>
      </c>
      <c r="L3480">
        <v>0.17221581935882568</v>
      </c>
      <c r="M3480">
        <v>9.8959503173828125</v>
      </c>
      <c r="N3480">
        <v>5243</v>
      </c>
      <c r="O3480">
        <v>7.8495651483535767E-2</v>
      </c>
      <c r="P3480">
        <v>7.1615792810916901E-2</v>
      </c>
      <c r="Q3480">
        <v>0.11926422268152237</v>
      </c>
      <c r="R3480">
        <v>0.17221581935882568</v>
      </c>
      <c r="S3480">
        <v>0.22516113519668579</v>
      </c>
      <c r="T3480">
        <v>0.27281585335731506</v>
      </c>
      <c r="U3480" t="s">
        <v>18</v>
      </c>
      <c r="V3480" t="s">
        <v>84</v>
      </c>
      <c r="W3480">
        <v>102</v>
      </c>
    </row>
    <row r="3481" spans="1:23" x14ac:dyDescent="0.25">
      <c r="A3481" s="48" t="str">
        <f t="shared" si="54"/>
        <v>42233Kern2_12SmartAC-onlySingle</v>
      </c>
      <c r="B3481" t="s">
        <v>11</v>
      </c>
      <c r="C3481" s="35">
        <v>42233</v>
      </c>
      <c r="D3481">
        <v>12</v>
      </c>
      <c r="E3481" t="s">
        <v>109</v>
      </c>
      <c r="F3481">
        <v>1.7402656186929506</v>
      </c>
      <c r="G3481">
        <v>1.7125203375842368</v>
      </c>
      <c r="H3481">
        <v>2105</v>
      </c>
      <c r="I3481">
        <v>1.5680498038257802</v>
      </c>
      <c r="J3481">
        <v>1.5609696468829655</v>
      </c>
      <c r="K3481">
        <v>511</v>
      </c>
      <c r="L3481">
        <v>0.17221581935882568</v>
      </c>
      <c r="M3481">
        <v>9.8959503173828125</v>
      </c>
      <c r="N3481">
        <v>5243</v>
      </c>
      <c r="O3481">
        <v>7.8495651483535767E-2</v>
      </c>
      <c r="P3481">
        <v>7.1615792810916901E-2</v>
      </c>
      <c r="Q3481">
        <v>0.11926422268152237</v>
      </c>
      <c r="R3481">
        <v>0.17221581935882568</v>
      </c>
      <c r="S3481">
        <v>0.22516113519668579</v>
      </c>
      <c r="T3481">
        <v>0.27281585335731506</v>
      </c>
      <c r="U3481" t="s">
        <v>102</v>
      </c>
      <c r="V3481" t="s">
        <v>84</v>
      </c>
      <c r="W3481">
        <v>102</v>
      </c>
    </row>
    <row r="3482" spans="1:23" x14ac:dyDescent="0.25">
      <c r="A3482" s="48" t="str">
        <f t="shared" si="54"/>
        <v>42233Kern2_13AllSingle</v>
      </c>
      <c r="B3482" t="s">
        <v>11</v>
      </c>
      <c r="C3482" s="35">
        <v>42233</v>
      </c>
      <c r="D3482">
        <v>13</v>
      </c>
      <c r="E3482" t="s">
        <v>109</v>
      </c>
      <c r="F3482">
        <v>2.1627916188695973</v>
      </c>
      <c r="G3482">
        <v>1.906596566074555</v>
      </c>
      <c r="H3482">
        <v>2105</v>
      </c>
      <c r="I3482">
        <v>1.7682080396365201</v>
      </c>
      <c r="J3482">
        <v>1.6175330690094449</v>
      </c>
      <c r="K3482">
        <v>511</v>
      </c>
      <c r="L3482">
        <v>0.39458358287811279</v>
      </c>
      <c r="M3482">
        <v>18.244178771972656</v>
      </c>
      <c r="N3482">
        <v>5243</v>
      </c>
      <c r="O3482">
        <v>8.274705708026886E-2</v>
      </c>
      <c r="P3482">
        <v>0.28853496909141541</v>
      </c>
      <c r="Q3482">
        <v>0.33876407146453857</v>
      </c>
      <c r="R3482">
        <v>0.39458358287811279</v>
      </c>
      <c r="S3482">
        <v>0.45039647817611694</v>
      </c>
      <c r="T3482">
        <v>0.50063222646713257</v>
      </c>
      <c r="U3482" t="s">
        <v>18</v>
      </c>
      <c r="V3482" t="s">
        <v>84</v>
      </c>
      <c r="W3482">
        <v>104</v>
      </c>
    </row>
    <row r="3483" spans="1:23" x14ac:dyDescent="0.25">
      <c r="A3483" s="48" t="str">
        <f t="shared" si="54"/>
        <v>42233Kern2_13SmartAC-onlySingle</v>
      </c>
      <c r="B3483" t="s">
        <v>11</v>
      </c>
      <c r="C3483" s="35">
        <v>42233</v>
      </c>
      <c r="D3483">
        <v>13</v>
      </c>
      <c r="E3483" t="s">
        <v>109</v>
      </c>
      <c r="F3483">
        <v>2.1627916188695973</v>
      </c>
      <c r="G3483">
        <v>1.906596566074555</v>
      </c>
      <c r="H3483">
        <v>2105</v>
      </c>
      <c r="I3483">
        <v>1.7682080396365201</v>
      </c>
      <c r="J3483">
        <v>1.6175330690094449</v>
      </c>
      <c r="K3483">
        <v>511</v>
      </c>
      <c r="L3483">
        <v>0.39458358287811279</v>
      </c>
      <c r="M3483">
        <v>18.244178771972656</v>
      </c>
      <c r="N3483">
        <v>5243</v>
      </c>
      <c r="O3483">
        <v>8.274705708026886E-2</v>
      </c>
      <c r="P3483">
        <v>0.28853496909141541</v>
      </c>
      <c r="Q3483">
        <v>0.33876407146453857</v>
      </c>
      <c r="R3483">
        <v>0.39458358287811279</v>
      </c>
      <c r="S3483">
        <v>0.45039647817611694</v>
      </c>
      <c r="T3483">
        <v>0.50063222646713257</v>
      </c>
      <c r="U3483" t="s">
        <v>102</v>
      </c>
      <c r="V3483" t="s">
        <v>84</v>
      </c>
      <c r="W3483">
        <v>104</v>
      </c>
    </row>
    <row r="3484" spans="1:23" x14ac:dyDescent="0.25">
      <c r="A3484" s="48" t="str">
        <f t="shared" si="54"/>
        <v>42233Kern2_14AllSingle</v>
      </c>
      <c r="B3484" t="s">
        <v>11</v>
      </c>
      <c r="C3484" s="35">
        <v>42233</v>
      </c>
      <c r="D3484">
        <v>14</v>
      </c>
      <c r="E3484" t="s">
        <v>109</v>
      </c>
      <c r="F3484">
        <v>2.5874572853605797</v>
      </c>
      <c r="G3484">
        <v>2.0121203449595559</v>
      </c>
      <c r="H3484">
        <v>2105</v>
      </c>
      <c r="I3484">
        <v>2.9531143127409138</v>
      </c>
      <c r="J3484">
        <v>2.0359493656539853</v>
      </c>
      <c r="K3484">
        <v>511</v>
      </c>
      <c r="L3484">
        <v>-0.36565703153610229</v>
      </c>
      <c r="M3484">
        <v>-14.131905555725098</v>
      </c>
      <c r="N3484">
        <v>5243</v>
      </c>
      <c r="O3484">
        <v>0.1001751497387886</v>
      </c>
      <c r="P3484">
        <v>-0.49404150247573853</v>
      </c>
      <c r="Q3484">
        <v>-0.43323317170143127</v>
      </c>
      <c r="R3484">
        <v>-0.36565703153610229</v>
      </c>
      <c r="S3484">
        <v>-0.29808887839317322</v>
      </c>
      <c r="T3484">
        <v>-0.23727256059646606</v>
      </c>
      <c r="U3484" t="s">
        <v>18</v>
      </c>
      <c r="V3484" t="s">
        <v>84</v>
      </c>
      <c r="W3484">
        <v>106</v>
      </c>
    </row>
    <row r="3485" spans="1:23" x14ac:dyDescent="0.25">
      <c r="A3485" s="48" t="str">
        <f t="shared" si="54"/>
        <v>42233Kern2_14SmartAC-onlySingle</v>
      </c>
      <c r="B3485" t="s">
        <v>11</v>
      </c>
      <c r="C3485" s="35">
        <v>42233</v>
      </c>
      <c r="D3485">
        <v>14</v>
      </c>
      <c r="E3485" t="s">
        <v>109</v>
      </c>
      <c r="F3485">
        <v>2.5874572853605797</v>
      </c>
      <c r="G3485">
        <v>2.0121203449595559</v>
      </c>
      <c r="H3485">
        <v>2105</v>
      </c>
      <c r="I3485">
        <v>2.9531143127409138</v>
      </c>
      <c r="J3485">
        <v>2.0359493656539853</v>
      </c>
      <c r="K3485">
        <v>511</v>
      </c>
      <c r="L3485">
        <v>-0.36565703153610229</v>
      </c>
      <c r="M3485">
        <v>-14.131905555725098</v>
      </c>
      <c r="N3485">
        <v>5243</v>
      </c>
      <c r="O3485">
        <v>0.1001751497387886</v>
      </c>
      <c r="P3485">
        <v>-0.49404150247573853</v>
      </c>
      <c r="Q3485">
        <v>-0.43323317170143127</v>
      </c>
      <c r="R3485">
        <v>-0.36565703153610229</v>
      </c>
      <c r="S3485">
        <v>-0.29808887839317322</v>
      </c>
      <c r="T3485">
        <v>-0.23727256059646606</v>
      </c>
      <c r="U3485" t="s">
        <v>102</v>
      </c>
      <c r="V3485" t="s">
        <v>84</v>
      </c>
      <c r="W3485">
        <v>106</v>
      </c>
    </row>
    <row r="3486" spans="1:23" x14ac:dyDescent="0.25">
      <c r="A3486" s="48" t="str">
        <f t="shared" si="54"/>
        <v>42233Kern2_15AllSingle</v>
      </c>
      <c r="B3486" t="s">
        <v>11</v>
      </c>
      <c r="C3486" s="35">
        <v>42233</v>
      </c>
      <c r="D3486">
        <v>15</v>
      </c>
      <c r="E3486" t="s">
        <v>109</v>
      </c>
      <c r="F3486">
        <v>2.9428108104061108</v>
      </c>
      <c r="G3486">
        <v>1.993446465005126</v>
      </c>
      <c r="H3486">
        <v>2105</v>
      </c>
      <c r="I3486">
        <v>3.0867456865523808</v>
      </c>
      <c r="J3486">
        <v>1.9794604014153925</v>
      </c>
      <c r="K3486">
        <v>511</v>
      </c>
      <c r="L3486">
        <v>-0.14393487572669983</v>
      </c>
      <c r="M3486">
        <v>-4.8910679817199707</v>
      </c>
      <c r="N3486">
        <v>5243</v>
      </c>
      <c r="O3486">
        <v>9.7752951085567474E-2</v>
      </c>
      <c r="P3486">
        <v>-0.26921504735946655</v>
      </c>
      <c r="Q3486">
        <v>-0.20987705886363983</v>
      </c>
      <c r="R3486">
        <v>-0.14393487572669983</v>
      </c>
      <c r="S3486">
        <v>-7.8000508248806E-2</v>
      </c>
      <c r="T3486">
        <v>-1.865469291806221E-2</v>
      </c>
      <c r="U3486" t="s">
        <v>18</v>
      </c>
      <c r="V3486" t="s">
        <v>84</v>
      </c>
      <c r="W3486">
        <v>107</v>
      </c>
    </row>
    <row r="3487" spans="1:23" x14ac:dyDescent="0.25">
      <c r="A3487" s="48" t="str">
        <f t="shared" si="54"/>
        <v>42233Kern2_15SmartAC-onlySingle</v>
      </c>
      <c r="B3487" t="s">
        <v>11</v>
      </c>
      <c r="C3487" s="35">
        <v>42233</v>
      </c>
      <c r="D3487">
        <v>15</v>
      </c>
      <c r="E3487" t="s">
        <v>109</v>
      </c>
      <c r="F3487">
        <v>2.9428108104061108</v>
      </c>
      <c r="G3487">
        <v>1.993446465005126</v>
      </c>
      <c r="H3487">
        <v>2105</v>
      </c>
      <c r="I3487">
        <v>3.0867456865523808</v>
      </c>
      <c r="J3487">
        <v>1.9794604014153925</v>
      </c>
      <c r="K3487">
        <v>511</v>
      </c>
      <c r="L3487">
        <v>-0.14393487572669983</v>
      </c>
      <c r="M3487">
        <v>-4.8910679817199707</v>
      </c>
      <c r="N3487">
        <v>5243</v>
      </c>
      <c r="O3487">
        <v>9.7752951085567474E-2</v>
      </c>
      <c r="P3487">
        <v>-0.26921504735946655</v>
      </c>
      <c r="Q3487">
        <v>-0.20987705886363983</v>
      </c>
      <c r="R3487">
        <v>-0.14393487572669983</v>
      </c>
      <c r="S3487">
        <v>-7.8000508248806E-2</v>
      </c>
      <c r="T3487">
        <v>-1.865469291806221E-2</v>
      </c>
      <c r="U3487" t="s">
        <v>102</v>
      </c>
      <c r="V3487" t="s">
        <v>84</v>
      </c>
      <c r="W3487">
        <v>107</v>
      </c>
    </row>
    <row r="3488" spans="1:23" x14ac:dyDescent="0.25">
      <c r="A3488" s="48" t="str">
        <f t="shared" si="54"/>
        <v>42233Kern2_16AllSingle</v>
      </c>
      <c r="B3488" t="s">
        <v>11</v>
      </c>
      <c r="C3488" s="35">
        <v>42233</v>
      </c>
      <c r="D3488">
        <v>16</v>
      </c>
      <c r="E3488" t="s">
        <v>109</v>
      </c>
      <c r="F3488">
        <v>3.2758620955329891</v>
      </c>
      <c r="G3488">
        <v>1.941077842566477</v>
      </c>
      <c r="H3488">
        <v>2105</v>
      </c>
      <c r="I3488">
        <v>3.3215315687432927</v>
      </c>
      <c r="J3488">
        <v>1.9501444420296963</v>
      </c>
      <c r="K3488">
        <v>511</v>
      </c>
      <c r="L3488">
        <v>-4.5669473707675934E-2</v>
      </c>
      <c r="M3488">
        <v>-1.3941206932067871</v>
      </c>
      <c r="N3488">
        <v>5243</v>
      </c>
      <c r="O3488">
        <v>9.6084937453269958E-2</v>
      </c>
      <c r="P3488">
        <v>-0.16881193220615387</v>
      </c>
      <c r="Q3488">
        <v>-0.11048644781112671</v>
      </c>
      <c r="R3488">
        <v>-4.5669473707675934E-2</v>
      </c>
      <c r="S3488">
        <v>1.9139816984534264E-2</v>
      </c>
      <c r="T3488">
        <v>7.7472984790802002E-2</v>
      </c>
      <c r="U3488" t="s">
        <v>18</v>
      </c>
      <c r="V3488" t="s">
        <v>84</v>
      </c>
      <c r="W3488">
        <v>108</v>
      </c>
    </row>
    <row r="3489" spans="1:23" x14ac:dyDescent="0.25">
      <c r="A3489" s="48" t="str">
        <f t="shared" si="54"/>
        <v>42233Kern2_16SmartAC-onlySingle</v>
      </c>
      <c r="B3489" t="s">
        <v>11</v>
      </c>
      <c r="C3489" s="35">
        <v>42233</v>
      </c>
      <c r="D3489">
        <v>16</v>
      </c>
      <c r="E3489" t="s">
        <v>109</v>
      </c>
      <c r="F3489">
        <v>3.2758620955329891</v>
      </c>
      <c r="G3489">
        <v>1.941077842566477</v>
      </c>
      <c r="H3489">
        <v>2105</v>
      </c>
      <c r="I3489">
        <v>3.3215315687432927</v>
      </c>
      <c r="J3489">
        <v>1.9501444420296963</v>
      </c>
      <c r="K3489">
        <v>511</v>
      </c>
      <c r="L3489">
        <v>-4.5669473707675934E-2</v>
      </c>
      <c r="M3489">
        <v>-1.3941206932067871</v>
      </c>
      <c r="N3489">
        <v>5243</v>
      </c>
      <c r="O3489">
        <v>9.6084937453269958E-2</v>
      </c>
      <c r="P3489">
        <v>-0.16881193220615387</v>
      </c>
      <c r="Q3489">
        <v>-0.11048644781112671</v>
      </c>
      <c r="R3489">
        <v>-4.5669473707675934E-2</v>
      </c>
      <c r="S3489">
        <v>1.9139816984534264E-2</v>
      </c>
      <c r="T3489">
        <v>7.7472984790802002E-2</v>
      </c>
      <c r="U3489" t="s">
        <v>102</v>
      </c>
      <c r="V3489" t="s">
        <v>84</v>
      </c>
      <c r="W3489">
        <v>108</v>
      </c>
    </row>
    <row r="3490" spans="1:23" x14ac:dyDescent="0.25">
      <c r="A3490" s="48" t="str">
        <f t="shared" si="54"/>
        <v>42233Kern2_17AllSingle</v>
      </c>
      <c r="B3490" t="s">
        <v>11</v>
      </c>
      <c r="C3490" s="35">
        <v>42233</v>
      </c>
      <c r="D3490">
        <v>17</v>
      </c>
      <c r="E3490" t="s">
        <v>109</v>
      </c>
      <c r="F3490">
        <v>3.534079333437516</v>
      </c>
      <c r="G3490">
        <v>1.829584685867113</v>
      </c>
      <c r="H3490">
        <v>2105</v>
      </c>
      <c r="I3490">
        <v>3.5699917629895981</v>
      </c>
      <c r="J3490">
        <v>1.8182447333286831</v>
      </c>
      <c r="K3490">
        <v>511</v>
      </c>
      <c r="L3490">
        <v>-3.5912428051233292E-2</v>
      </c>
      <c r="M3490">
        <v>-1.0161749124526978</v>
      </c>
      <c r="N3490">
        <v>5243</v>
      </c>
      <c r="O3490">
        <v>8.9776940643787384E-2</v>
      </c>
      <c r="P3490">
        <v>-0.15097054839134216</v>
      </c>
      <c r="Q3490">
        <v>-9.6474155783653259E-2</v>
      </c>
      <c r="R3490">
        <v>-3.5912428051233292E-2</v>
      </c>
      <c r="S3490">
        <v>2.4642119184136391E-2</v>
      </c>
      <c r="T3490">
        <v>7.9145699739456177E-2</v>
      </c>
      <c r="U3490" t="s">
        <v>18</v>
      </c>
      <c r="V3490" t="s">
        <v>84</v>
      </c>
      <c r="W3490">
        <v>107</v>
      </c>
    </row>
    <row r="3491" spans="1:23" x14ac:dyDescent="0.25">
      <c r="A3491" s="48" t="str">
        <f t="shared" si="54"/>
        <v>42233Kern2_17SmartAC-onlySingle</v>
      </c>
      <c r="B3491" t="s">
        <v>11</v>
      </c>
      <c r="C3491" s="35">
        <v>42233</v>
      </c>
      <c r="D3491">
        <v>17</v>
      </c>
      <c r="E3491" t="s">
        <v>109</v>
      </c>
      <c r="F3491">
        <v>3.534079333437516</v>
      </c>
      <c r="G3491">
        <v>1.829584685867113</v>
      </c>
      <c r="H3491">
        <v>2105</v>
      </c>
      <c r="I3491">
        <v>3.5699917629895981</v>
      </c>
      <c r="J3491">
        <v>1.8182447333286831</v>
      </c>
      <c r="K3491">
        <v>511</v>
      </c>
      <c r="L3491">
        <v>-3.5912428051233292E-2</v>
      </c>
      <c r="M3491">
        <v>-1.0161749124526978</v>
      </c>
      <c r="N3491">
        <v>5243</v>
      </c>
      <c r="O3491">
        <v>8.9776940643787384E-2</v>
      </c>
      <c r="P3491">
        <v>-0.15097054839134216</v>
      </c>
      <c r="Q3491">
        <v>-9.6474155783653259E-2</v>
      </c>
      <c r="R3491">
        <v>-3.5912428051233292E-2</v>
      </c>
      <c r="S3491">
        <v>2.4642119184136391E-2</v>
      </c>
      <c r="T3491">
        <v>7.9145699739456177E-2</v>
      </c>
      <c r="U3491" t="s">
        <v>102</v>
      </c>
      <c r="V3491" t="s">
        <v>84</v>
      </c>
      <c r="W3491">
        <v>107</v>
      </c>
    </row>
    <row r="3492" spans="1:23" x14ac:dyDescent="0.25">
      <c r="A3492" s="48" t="str">
        <f t="shared" si="54"/>
        <v>42233Kern2_18AllSingle</v>
      </c>
      <c r="B3492" t="s">
        <v>11</v>
      </c>
      <c r="C3492" s="35">
        <v>42233</v>
      </c>
      <c r="D3492">
        <v>18</v>
      </c>
      <c r="E3492" t="s">
        <v>109</v>
      </c>
      <c r="F3492">
        <v>3.6984172384903142</v>
      </c>
      <c r="G3492">
        <v>1.7569154331367607</v>
      </c>
      <c r="H3492">
        <v>2105</v>
      </c>
      <c r="I3492">
        <v>3.7262633329561474</v>
      </c>
      <c r="J3492">
        <v>1.7379568249663397</v>
      </c>
      <c r="K3492">
        <v>511</v>
      </c>
      <c r="L3492">
        <v>-2.7846094220876694E-2</v>
      </c>
      <c r="M3492">
        <v>-0.75291919708251953</v>
      </c>
      <c r="N3492">
        <v>5243</v>
      </c>
      <c r="O3492">
        <v>8.5891425609588623E-2</v>
      </c>
      <c r="P3492">
        <v>-0.13792455196380615</v>
      </c>
      <c r="Q3492">
        <v>-8.5786730051040649E-2</v>
      </c>
      <c r="R3492">
        <v>-2.7846094220876694E-2</v>
      </c>
      <c r="S3492">
        <v>3.0087672173976898E-2</v>
      </c>
      <c r="T3492">
        <v>8.2232356071472168E-2</v>
      </c>
      <c r="U3492" t="s">
        <v>18</v>
      </c>
      <c r="V3492" t="s">
        <v>84</v>
      </c>
      <c r="W3492">
        <v>106</v>
      </c>
    </row>
    <row r="3493" spans="1:23" x14ac:dyDescent="0.25">
      <c r="A3493" s="48" t="str">
        <f t="shared" si="54"/>
        <v>42233Kern2_18SmartAC-onlySingle</v>
      </c>
      <c r="B3493" t="s">
        <v>11</v>
      </c>
      <c r="C3493" s="35">
        <v>42233</v>
      </c>
      <c r="D3493">
        <v>18</v>
      </c>
      <c r="E3493" t="s">
        <v>109</v>
      </c>
      <c r="F3493">
        <v>3.6984172384903142</v>
      </c>
      <c r="G3493">
        <v>1.7569154331367607</v>
      </c>
      <c r="H3493">
        <v>2105</v>
      </c>
      <c r="I3493">
        <v>3.7262633329561474</v>
      </c>
      <c r="J3493">
        <v>1.7379568249663397</v>
      </c>
      <c r="K3493">
        <v>511</v>
      </c>
      <c r="L3493">
        <v>-2.7846094220876694E-2</v>
      </c>
      <c r="M3493">
        <v>-0.75291919708251953</v>
      </c>
      <c r="N3493">
        <v>5243</v>
      </c>
      <c r="O3493">
        <v>8.5891425609588623E-2</v>
      </c>
      <c r="P3493">
        <v>-0.13792455196380615</v>
      </c>
      <c r="Q3493">
        <v>-8.5786730051040649E-2</v>
      </c>
      <c r="R3493">
        <v>-2.7846094220876694E-2</v>
      </c>
      <c r="S3493">
        <v>3.0087672173976898E-2</v>
      </c>
      <c r="T3493">
        <v>8.2232356071472168E-2</v>
      </c>
      <c r="U3493" t="s">
        <v>102</v>
      </c>
      <c r="V3493" t="s">
        <v>84</v>
      </c>
      <c r="W3493">
        <v>106</v>
      </c>
    </row>
    <row r="3494" spans="1:23" x14ac:dyDescent="0.25">
      <c r="A3494" s="48" t="str">
        <f t="shared" si="54"/>
        <v>42233Kern2_19AllSingle</v>
      </c>
      <c r="B3494" t="s">
        <v>11</v>
      </c>
      <c r="C3494" s="35">
        <v>42233</v>
      </c>
      <c r="D3494">
        <v>19</v>
      </c>
      <c r="E3494" t="s">
        <v>109</v>
      </c>
      <c r="F3494">
        <v>3.7047839997526246</v>
      </c>
      <c r="G3494">
        <v>1.7299747446590668</v>
      </c>
      <c r="H3494">
        <v>2105</v>
      </c>
      <c r="I3494">
        <v>3.6933235290029942</v>
      </c>
      <c r="J3494">
        <v>1.6224637115083211</v>
      </c>
      <c r="K3494">
        <v>511</v>
      </c>
      <c r="L3494">
        <v>1.1460470966994762E-2</v>
      </c>
      <c r="M3494">
        <v>0.30934247374534607</v>
      </c>
      <c r="N3494">
        <v>5243</v>
      </c>
      <c r="O3494">
        <v>8.1075325608253479E-2</v>
      </c>
      <c r="P3494">
        <v>-9.244566410779953E-2</v>
      </c>
      <c r="Q3494">
        <v>-4.323132336139679E-2</v>
      </c>
      <c r="R3494">
        <v>1.1460470966994762E-2</v>
      </c>
      <c r="S3494">
        <v>6.6145777702331543E-2</v>
      </c>
      <c r="T3494">
        <v>0.1153666079044342</v>
      </c>
      <c r="U3494" t="s">
        <v>18</v>
      </c>
      <c r="V3494" t="s">
        <v>84</v>
      </c>
      <c r="W3494">
        <v>103</v>
      </c>
    </row>
    <row r="3495" spans="1:23" x14ac:dyDescent="0.25">
      <c r="A3495" s="48" t="str">
        <f t="shared" si="54"/>
        <v>42233Kern2_19SmartAC-onlySingle</v>
      </c>
      <c r="B3495" t="s">
        <v>11</v>
      </c>
      <c r="C3495" s="35">
        <v>42233</v>
      </c>
      <c r="D3495">
        <v>19</v>
      </c>
      <c r="E3495" t="s">
        <v>109</v>
      </c>
      <c r="F3495">
        <v>3.7047839997526246</v>
      </c>
      <c r="G3495">
        <v>1.7299747446590668</v>
      </c>
      <c r="H3495">
        <v>2105</v>
      </c>
      <c r="I3495">
        <v>3.6933235290029942</v>
      </c>
      <c r="J3495">
        <v>1.6224637115083211</v>
      </c>
      <c r="K3495">
        <v>511</v>
      </c>
      <c r="L3495">
        <v>1.1460470966994762E-2</v>
      </c>
      <c r="M3495">
        <v>0.30934247374534607</v>
      </c>
      <c r="N3495">
        <v>5243</v>
      </c>
      <c r="O3495">
        <v>8.1075325608253479E-2</v>
      </c>
      <c r="P3495">
        <v>-9.244566410779953E-2</v>
      </c>
      <c r="Q3495">
        <v>-4.323132336139679E-2</v>
      </c>
      <c r="R3495">
        <v>1.1460470966994762E-2</v>
      </c>
      <c r="S3495">
        <v>6.6145777702331543E-2</v>
      </c>
      <c r="T3495">
        <v>0.1153666079044342</v>
      </c>
      <c r="U3495" t="s">
        <v>102</v>
      </c>
      <c r="V3495" t="s">
        <v>84</v>
      </c>
      <c r="W3495">
        <v>103</v>
      </c>
    </row>
    <row r="3496" spans="1:23" x14ac:dyDescent="0.25">
      <c r="A3496" s="48" t="str">
        <f t="shared" si="54"/>
        <v>42233Kern2_20AllSingle</v>
      </c>
      <c r="B3496" t="s">
        <v>11</v>
      </c>
      <c r="C3496" s="35">
        <v>42233</v>
      </c>
      <c r="D3496">
        <v>20</v>
      </c>
      <c r="E3496" t="s">
        <v>109</v>
      </c>
      <c r="F3496">
        <v>3.4808079054668655</v>
      </c>
      <c r="G3496">
        <v>1.6775182862128679</v>
      </c>
      <c r="H3496">
        <v>2105</v>
      </c>
      <c r="I3496">
        <v>3.553563137021158</v>
      </c>
      <c r="J3496">
        <v>1.5944031415147257</v>
      </c>
      <c r="K3496">
        <v>511</v>
      </c>
      <c r="L3496">
        <v>-7.2755232453346252E-2</v>
      </c>
      <c r="M3496">
        <v>-2.0901823043823242</v>
      </c>
      <c r="N3496">
        <v>5243</v>
      </c>
      <c r="O3496">
        <v>7.9445868730545044E-2</v>
      </c>
      <c r="P3496">
        <v>-0.17457306385040283</v>
      </c>
      <c r="Q3496">
        <v>-0.12634782493114471</v>
      </c>
      <c r="R3496">
        <v>-7.2755232453346252E-2</v>
      </c>
      <c r="S3496">
        <v>-1.9168993458151817E-2</v>
      </c>
      <c r="T3496">
        <v>2.9062593355774879E-2</v>
      </c>
      <c r="U3496" t="s">
        <v>18</v>
      </c>
      <c r="V3496" t="s">
        <v>84</v>
      </c>
      <c r="W3496">
        <v>99</v>
      </c>
    </row>
    <row r="3497" spans="1:23" x14ac:dyDescent="0.25">
      <c r="A3497" s="48" t="str">
        <f t="shared" si="54"/>
        <v>42233Kern2_20SmartAC-onlySingle</v>
      </c>
      <c r="B3497" t="s">
        <v>11</v>
      </c>
      <c r="C3497" s="35">
        <v>42233</v>
      </c>
      <c r="D3497">
        <v>20</v>
      </c>
      <c r="E3497" t="s">
        <v>109</v>
      </c>
      <c r="F3497">
        <v>3.4808079054668655</v>
      </c>
      <c r="G3497">
        <v>1.6775182862128679</v>
      </c>
      <c r="H3497">
        <v>2105</v>
      </c>
      <c r="I3497">
        <v>3.553563137021158</v>
      </c>
      <c r="J3497">
        <v>1.5944031415147257</v>
      </c>
      <c r="K3497">
        <v>511</v>
      </c>
      <c r="L3497">
        <v>-7.2755232453346252E-2</v>
      </c>
      <c r="M3497">
        <v>-2.0901823043823242</v>
      </c>
      <c r="N3497">
        <v>5243</v>
      </c>
      <c r="O3497">
        <v>7.9445868730545044E-2</v>
      </c>
      <c r="P3497">
        <v>-0.17457306385040283</v>
      </c>
      <c r="Q3497">
        <v>-0.12634782493114471</v>
      </c>
      <c r="R3497">
        <v>-7.2755232453346252E-2</v>
      </c>
      <c r="S3497">
        <v>-1.9168993458151817E-2</v>
      </c>
      <c r="T3497">
        <v>2.9062593355774879E-2</v>
      </c>
      <c r="U3497" t="s">
        <v>102</v>
      </c>
      <c r="V3497" t="s">
        <v>84</v>
      </c>
      <c r="W3497">
        <v>99</v>
      </c>
    </row>
    <row r="3498" spans="1:23" x14ac:dyDescent="0.25">
      <c r="A3498" s="48" t="str">
        <f t="shared" si="54"/>
        <v>42233Kern2_21AllSingle</v>
      </c>
      <c r="B3498" t="s">
        <v>11</v>
      </c>
      <c r="C3498" s="35">
        <v>42233</v>
      </c>
      <c r="D3498">
        <v>21</v>
      </c>
      <c r="E3498" t="s">
        <v>109</v>
      </c>
      <c r="F3498">
        <v>3.2574828575590393</v>
      </c>
      <c r="G3498">
        <v>1.5973566915170649</v>
      </c>
      <c r="H3498">
        <v>2105</v>
      </c>
      <c r="I3498">
        <v>3.277594707132228</v>
      </c>
      <c r="J3498">
        <v>1.5396928784004031</v>
      </c>
      <c r="K3498">
        <v>511</v>
      </c>
      <c r="L3498">
        <v>-2.0111849531531334E-2</v>
      </c>
      <c r="M3498">
        <v>-0.61740463972091675</v>
      </c>
      <c r="N3498">
        <v>5243</v>
      </c>
      <c r="O3498">
        <v>7.6494328677654266E-2</v>
      </c>
      <c r="P3498">
        <v>-0.11814697831869125</v>
      </c>
      <c r="Q3498">
        <v>-7.1713395416736603E-2</v>
      </c>
      <c r="R3498">
        <v>-2.0111849531531334E-2</v>
      </c>
      <c r="S3498">
        <v>3.1483575701713562E-2</v>
      </c>
      <c r="T3498">
        <v>7.7923282980918884E-2</v>
      </c>
      <c r="U3498" t="s">
        <v>18</v>
      </c>
      <c r="V3498" t="s">
        <v>84</v>
      </c>
      <c r="W3498">
        <v>94</v>
      </c>
    </row>
    <row r="3499" spans="1:23" x14ac:dyDescent="0.25">
      <c r="A3499" s="48" t="str">
        <f t="shared" si="54"/>
        <v>42233Kern2_21SmartAC-onlySingle</v>
      </c>
      <c r="B3499" t="s">
        <v>11</v>
      </c>
      <c r="C3499" s="35">
        <v>42233</v>
      </c>
      <c r="D3499">
        <v>21</v>
      </c>
      <c r="E3499" t="s">
        <v>109</v>
      </c>
      <c r="F3499">
        <v>3.2574828575590393</v>
      </c>
      <c r="G3499">
        <v>1.5973566915170649</v>
      </c>
      <c r="H3499">
        <v>2105</v>
      </c>
      <c r="I3499">
        <v>3.277594707132228</v>
      </c>
      <c r="J3499">
        <v>1.5396928784004031</v>
      </c>
      <c r="K3499">
        <v>511</v>
      </c>
      <c r="L3499">
        <v>-2.0111849531531334E-2</v>
      </c>
      <c r="M3499">
        <v>-0.61740463972091675</v>
      </c>
      <c r="N3499">
        <v>5243</v>
      </c>
      <c r="O3499">
        <v>7.6494328677654266E-2</v>
      </c>
      <c r="P3499">
        <v>-0.11814697831869125</v>
      </c>
      <c r="Q3499">
        <v>-7.1713395416736603E-2</v>
      </c>
      <c r="R3499">
        <v>-2.0111849531531334E-2</v>
      </c>
      <c r="S3499">
        <v>3.1483575701713562E-2</v>
      </c>
      <c r="T3499">
        <v>7.7923282980918884E-2</v>
      </c>
      <c r="U3499" t="s">
        <v>102</v>
      </c>
      <c r="V3499" t="s">
        <v>84</v>
      </c>
      <c r="W3499">
        <v>94</v>
      </c>
    </row>
    <row r="3500" spans="1:23" x14ac:dyDescent="0.25">
      <c r="A3500" s="48" t="str">
        <f t="shared" si="54"/>
        <v>42233Kern2_22AllSingle</v>
      </c>
      <c r="B3500" t="s">
        <v>11</v>
      </c>
      <c r="C3500" s="35">
        <v>42233</v>
      </c>
      <c r="D3500">
        <v>22</v>
      </c>
      <c r="E3500" t="s">
        <v>109</v>
      </c>
      <c r="F3500">
        <v>2.8289629038817101</v>
      </c>
      <c r="G3500">
        <v>1.4935184106064159</v>
      </c>
      <c r="H3500">
        <v>2105</v>
      </c>
      <c r="I3500">
        <v>2.9010007849278141</v>
      </c>
      <c r="J3500">
        <v>1.4792713094882524</v>
      </c>
      <c r="K3500">
        <v>511</v>
      </c>
      <c r="L3500">
        <v>-7.2037883102893829E-2</v>
      </c>
      <c r="M3500">
        <v>-2.5464413166046143</v>
      </c>
      <c r="N3500">
        <v>5243</v>
      </c>
      <c r="O3500">
        <v>7.3088601231575012E-2</v>
      </c>
      <c r="P3500">
        <v>-0.16570822894573212</v>
      </c>
      <c r="Q3500">
        <v>-0.12134198844432831</v>
      </c>
      <c r="R3500">
        <v>-7.2037883102893829E-2</v>
      </c>
      <c r="S3500">
        <v>-2.2739620879292488E-2</v>
      </c>
      <c r="T3500">
        <v>2.1632468327879906E-2</v>
      </c>
      <c r="U3500" t="s">
        <v>18</v>
      </c>
      <c r="V3500" t="s">
        <v>84</v>
      </c>
      <c r="W3500">
        <v>90</v>
      </c>
    </row>
    <row r="3501" spans="1:23" x14ac:dyDescent="0.25">
      <c r="A3501" s="48" t="str">
        <f t="shared" si="54"/>
        <v>42233Kern2_22SmartAC-onlySingle</v>
      </c>
      <c r="B3501" t="s">
        <v>11</v>
      </c>
      <c r="C3501" s="35">
        <v>42233</v>
      </c>
      <c r="D3501">
        <v>22</v>
      </c>
      <c r="E3501" t="s">
        <v>109</v>
      </c>
      <c r="F3501">
        <v>2.8289629038817101</v>
      </c>
      <c r="G3501">
        <v>1.4935184106064159</v>
      </c>
      <c r="H3501">
        <v>2105</v>
      </c>
      <c r="I3501">
        <v>2.9010007849278141</v>
      </c>
      <c r="J3501">
        <v>1.4792713094882524</v>
      </c>
      <c r="K3501">
        <v>511</v>
      </c>
      <c r="L3501">
        <v>-7.2037883102893829E-2</v>
      </c>
      <c r="M3501">
        <v>-2.5464413166046143</v>
      </c>
      <c r="N3501">
        <v>5243</v>
      </c>
      <c r="O3501">
        <v>7.3088601231575012E-2</v>
      </c>
      <c r="P3501">
        <v>-0.16570822894573212</v>
      </c>
      <c r="Q3501">
        <v>-0.12134198844432831</v>
      </c>
      <c r="R3501">
        <v>-7.2037883102893829E-2</v>
      </c>
      <c r="S3501">
        <v>-2.2739620879292488E-2</v>
      </c>
      <c r="T3501">
        <v>2.1632468327879906E-2</v>
      </c>
      <c r="U3501" t="s">
        <v>102</v>
      </c>
      <c r="V3501" t="s">
        <v>84</v>
      </c>
      <c r="W3501">
        <v>90</v>
      </c>
    </row>
    <row r="3502" spans="1:23" x14ac:dyDescent="0.25">
      <c r="A3502" s="48" t="str">
        <f t="shared" si="54"/>
        <v>42233Kern2_23AllSingle</v>
      </c>
      <c r="B3502" t="s">
        <v>11</v>
      </c>
      <c r="C3502" s="35">
        <v>42233</v>
      </c>
      <c r="D3502">
        <v>23</v>
      </c>
      <c r="E3502" t="s">
        <v>109</v>
      </c>
      <c r="F3502">
        <v>2.2935604754091439</v>
      </c>
      <c r="G3502">
        <v>1.3913017613498069</v>
      </c>
      <c r="H3502">
        <v>2105</v>
      </c>
      <c r="I3502">
        <v>2.3802060772862124</v>
      </c>
      <c r="J3502">
        <v>1.3582574094789697</v>
      </c>
      <c r="K3502">
        <v>511</v>
      </c>
      <c r="L3502">
        <v>-8.6645603179931641E-2</v>
      </c>
      <c r="M3502">
        <v>-3.7777771949768066</v>
      </c>
      <c r="N3502">
        <v>5243</v>
      </c>
      <c r="O3502">
        <v>6.7304395139217377E-2</v>
      </c>
      <c r="P3502">
        <v>-0.172902911901474</v>
      </c>
      <c r="Q3502">
        <v>-0.13204780220985413</v>
      </c>
      <c r="R3502">
        <v>-8.6645603179931641E-2</v>
      </c>
      <c r="S3502">
        <v>-4.1248787194490433E-2</v>
      </c>
      <c r="T3502">
        <v>-3.8829038385301828E-4</v>
      </c>
      <c r="U3502" t="s">
        <v>18</v>
      </c>
      <c r="V3502" t="s">
        <v>84</v>
      </c>
      <c r="W3502">
        <v>88</v>
      </c>
    </row>
    <row r="3503" spans="1:23" x14ac:dyDescent="0.25">
      <c r="A3503" s="48" t="str">
        <f t="shared" si="54"/>
        <v>42233Kern2_23SmartAC-onlySingle</v>
      </c>
      <c r="B3503" t="s">
        <v>11</v>
      </c>
      <c r="C3503" s="35">
        <v>42233</v>
      </c>
      <c r="D3503">
        <v>23</v>
      </c>
      <c r="E3503" t="s">
        <v>109</v>
      </c>
      <c r="F3503">
        <v>2.2935604754091439</v>
      </c>
      <c r="G3503">
        <v>1.3913017613498069</v>
      </c>
      <c r="H3503">
        <v>2105</v>
      </c>
      <c r="I3503">
        <v>2.3802060772862124</v>
      </c>
      <c r="J3503">
        <v>1.3582574094789697</v>
      </c>
      <c r="K3503">
        <v>511</v>
      </c>
      <c r="L3503">
        <v>-8.6645603179931641E-2</v>
      </c>
      <c r="M3503">
        <v>-3.7777771949768066</v>
      </c>
      <c r="N3503">
        <v>5243</v>
      </c>
      <c r="O3503">
        <v>6.7304395139217377E-2</v>
      </c>
      <c r="P3503">
        <v>-0.172902911901474</v>
      </c>
      <c r="Q3503">
        <v>-0.13204780220985413</v>
      </c>
      <c r="R3503">
        <v>-8.6645603179931641E-2</v>
      </c>
      <c r="S3503">
        <v>-4.1248787194490433E-2</v>
      </c>
      <c r="T3503">
        <v>-3.8829038385301828E-4</v>
      </c>
      <c r="U3503" t="s">
        <v>102</v>
      </c>
      <c r="V3503" t="s">
        <v>84</v>
      </c>
      <c r="W3503">
        <v>88</v>
      </c>
    </row>
    <row r="3504" spans="1:23" x14ac:dyDescent="0.25">
      <c r="A3504" s="48" t="str">
        <f t="shared" si="54"/>
        <v>42233Kern2_24AllSingle</v>
      </c>
      <c r="B3504" t="s">
        <v>11</v>
      </c>
      <c r="C3504" s="35">
        <v>42233</v>
      </c>
      <c r="D3504">
        <v>24</v>
      </c>
      <c r="E3504" t="s">
        <v>109</v>
      </c>
      <c r="F3504">
        <v>1.8696530940734124</v>
      </c>
      <c r="G3504">
        <v>1.2373684173030055</v>
      </c>
      <c r="H3504">
        <v>2105</v>
      </c>
      <c r="I3504">
        <v>1.9354809796361343</v>
      </c>
      <c r="J3504">
        <v>1.2514897619111278</v>
      </c>
      <c r="K3504">
        <v>511</v>
      </c>
      <c r="L3504">
        <v>-6.5827883780002594E-2</v>
      </c>
      <c r="M3504">
        <v>-3.5208609104156494</v>
      </c>
      <c r="N3504">
        <v>5243</v>
      </c>
      <c r="O3504">
        <v>6.1582278460264206E-2</v>
      </c>
      <c r="P3504">
        <v>-0.14475172758102417</v>
      </c>
      <c r="Q3504">
        <v>-0.10737005621194839</v>
      </c>
      <c r="R3504">
        <v>-6.5827883780002594E-2</v>
      </c>
      <c r="S3504">
        <v>-2.429063618183136E-2</v>
      </c>
      <c r="T3504">
        <v>1.3095964677631855E-2</v>
      </c>
      <c r="U3504" t="s">
        <v>18</v>
      </c>
      <c r="V3504" t="s">
        <v>84</v>
      </c>
      <c r="W3504">
        <v>87</v>
      </c>
    </row>
    <row r="3505" spans="1:23" x14ac:dyDescent="0.25">
      <c r="A3505" s="48" t="str">
        <f t="shared" si="54"/>
        <v>42233Kern2_24SmartAC-onlySingle</v>
      </c>
      <c r="B3505" t="s">
        <v>11</v>
      </c>
      <c r="C3505" s="35">
        <v>42233</v>
      </c>
      <c r="D3505">
        <v>24</v>
      </c>
      <c r="E3505" t="s">
        <v>109</v>
      </c>
      <c r="F3505">
        <v>1.8696530940734124</v>
      </c>
      <c r="G3505">
        <v>1.2373684173030055</v>
      </c>
      <c r="H3505">
        <v>2105</v>
      </c>
      <c r="I3505">
        <v>1.9354809796361343</v>
      </c>
      <c r="J3505">
        <v>1.2514897619111278</v>
      </c>
      <c r="K3505">
        <v>511</v>
      </c>
      <c r="L3505">
        <v>-6.5827883780002594E-2</v>
      </c>
      <c r="M3505">
        <v>-3.5208609104156494</v>
      </c>
      <c r="N3505">
        <v>5243</v>
      </c>
      <c r="O3505">
        <v>6.1582278460264206E-2</v>
      </c>
      <c r="P3505">
        <v>-0.14475172758102417</v>
      </c>
      <c r="Q3505">
        <v>-0.10737005621194839</v>
      </c>
      <c r="R3505">
        <v>-6.5827883780002594E-2</v>
      </c>
      <c r="S3505">
        <v>-2.429063618183136E-2</v>
      </c>
      <c r="T3505">
        <v>1.3095964677631855E-2</v>
      </c>
      <c r="U3505" t="s">
        <v>102</v>
      </c>
      <c r="V3505" t="s">
        <v>84</v>
      </c>
      <c r="W3505">
        <v>87</v>
      </c>
    </row>
    <row r="3506" spans="1:23" x14ac:dyDescent="0.25">
      <c r="A3506" s="48" t="str">
        <f t="shared" si="54"/>
        <v>42180Kern3_1AllSingle</v>
      </c>
      <c r="B3506" t="s">
        <v>11</v>
      </c>
      <c r="C3506" s="35">
        <v>42180</v>
      </c>
      <c r="D3506">
        <v>1</v>
      </c>
      <c r="E3506" t="s">
        <v>110</v>
      </c>
      <c r="F3506">
        <v>1.2953409403896499</v>
      </c>
      <c r="G3506">
        <v>0.98208950080250379</v>
      </c>
      <c r="H3506">
        <v>4153</v>
      </c>
      <c r="I3506">
        <v>1.3210689166025151</v>
      </c>
      <c r="J3506">
        <v>1.0220635104125255</v>
      </c>
      <c r="K3506">
        <v>494</v>
      </c>
      <c r="L3506">
        <v>-2.5727976113557816E-2</v>
      </c>
      <c r="M3506">
        <v>-1.9861934185028076</v>
      </c>
      <c r="N3506">
        <v>5214</v>
      </c>
      <c r="O3506">
        <v>4.8444241285324097E-2</v>
      </c>
      <c r="P3506">
        <v>-8.7814114987850189E-2</v>
      </c>
      <c r="Q3506">
        <v>-5.8407492935657501E-2</v>
      </c>
      <c r="R3506">
        <v>-2.5727976113557816E-2</v>
      </c>
      <c r="S3506">
        <v>6.9476645439863205E-3</v>
      </c>
      <c r="T3506">
        <v>3.6358162760734558E-2</v>
      </c>
      <c r="U3506" t="s">
        <v>18</v>
      </c>
      <c r="V3506" t="s">
        <v>84</v>
      </c>
      <c r="W3506">
        <v>82</v>
      </c>
    </row>
    <row r="3507" spans="1:23" x14ac:dyDescent="0.25">
      <c r="A3507" s="48" t="str">
        <f t="shared" si="54"/>
        <v>42180Kern3_1SmartAC-onlySingle</v>
      </c>
      <c r="B3507" t="s">
        <v>11</v>
      </c>
      <c r="C3507" s="35">
        <v>42180</v>
      </c>
      <c r="D3507">
        <v>1</v>
      </c>
      <c r="E3507" t="s">
        <v>110</v>
      </c>
      <c r="F3507">
        <v>1.2953409403896499</v>
      </c>
      <c r="G3507">
        <v>0.98208950080250379</v>
      </c>
      <c r="H3507">
        <v>4153</v>
      </c>
      <c r="I3507">
        <v>1.3210689166025151</v>
      </c>
      <c r="J3507">
        <v>1.0220635104125255</v>
      </c>
      <c r="K3507">
        <v>494</v>
      </c>
      <c r="L3507">
        <v>-2.5727976113557816E-2</v>
      </c>
      <c r="M3507">
        <v>-1.9861934185028076</v>
      </c>
      <c r="N3507">
        <v>5214</v>
      </c>
      <c r="O3507">
        <v>4.8444241285324097E-2</v>
      </c>
      <c r="P3507">
        <v>-8.7814114987850189E-2</v>
      </c>
      <c r="Q3507">
        <v>-5.8407492935657501E-2</v>
      </c>
      <c r="R3507">
        <v>-2.5727976113557816E-2</v>
      </c>
      <c r="S3507">
        <v>6.9476645439863205E-3</v>
      </c>
      <c r="T3507">
        <v>3.6358162760734558E-2</v>
      </c>
      <c r="U3507" t="s">
        <v>102</v>
      </c>
      <c r="V3507" t="s">
        <v>84</v>
      </c>
      <c r="W3507">
        <v>82</v>
      </c>
    </row>
    <row r="3508" spans="1:23" x14ac:dyDescent="0.25">
      <c r="A3508" s="48" t="str">
        <f t="shared" si="54"/>
        <v>42180Kern3_2AllSingle</v>
      </c>
      <c r="B3508" t="s">
        <v>11</v>
      </c>
      <c r="C3508" s="35">
        <v>42180</v>
      </c>
      <c r="D3508">
        <v>2</v>
      </c>
      <c r="E3508" t="s">
        <v>110</v>
      </c>
      <c r="F3508">
        <v>1.0945850663665548</v>
      </c>
      <c r="G3508">
        <v>0.8642211343409244</v>
      </c>
      <c r="H3508">
        <v>4153</v>
      </c>
      <c r="I3508">
        <v>1.1350521472639337</v>
      </c>
      <c r="J3508">
        <v>0.85035537309735776</v>
      </c>
      <c r="K3508">
        <v>494</v>
      </c>
      <c r="L3508">
        <v>-4.0467079728841782E-2</v>
      </c>
      <c r="M3508">
        <v>-3.6970248222351074</v>
      </c>
      <c r="N3508">
        <v>5214</v>
      </c>
      <c r="O3508">
        <v>4.0541514754295349E-2</v>
      </c>
      <c r="P3508">
        <v>-9.2425085604190826E-2</v>
      </c>
      <c r="Q3508">
        <v>-6.7815572023391724E-2</v>
      </c>
      <c r="R3508">
        <v>-4.0467079728841782E-2</v>
      </c>
      <c r="S3508">
        <v>-1.3121828436851501E-2</v>
      </c>
      <c r="T3508">
        <v>1.1490925215184689E-2</v>
      </c>
      <c r="U3508" t="s">
        <v>18</v>
      </c>
      <c r="V3508" t="s">
        <v>84</v>
      </c>
      <c r="W3508">
        <v>79</v>
      </c>
    </row>
    <row r="3509" spans="1:23" x14ac:dyDescent="0.25">
      <c r="A3509" s="48" t="str">
        <f t="shared" si="54"/>
        <v>42180Kern3_2SmartAC-onlySingle</v>
      </c>
      <c r="B3509" t="s">
        <v>11</v>
      </c>
      <c r="C3509" s="35">
        <v>42180</v>
      </c>
      <c r="D3509">
        <v>2</v>
      </c>
      <c r="E3509" t="s">
        <v>110</v>
      </c>
      <c r="F3509">
        <v>1.0945850663665548</v>
      </c>
      <c r="G3509">
        <v>0.8642211343409244</v>
      </c>
      <c r="H3509">
        <v>4153</v>
      </c>
      <c r="I3509">
        <v>1.1350521472639337</v>
      </c>
      <c r="J3509">
        <v>0.85035537309735776</v>
      </c>
      <c r="K3509">
        <v>494</v>
      </c>
      <c r="L3509">
        <v>-4.0467079728841782E-2</v>
      </c>
      <c r="M3509">
        <v>-3.6970248222351074</v>
      </c>
      <c r="N3509">
        <v>5214</v>
      </c>
      <c r="O3509">
        <v>4.0541514754295349E-2</v>
      </c>
      <c r="P3509">
        <v>-9.2425085604190826E-2</v>
      </c>
      <c r="Q3509">
        <v>-6.7815572023391724E-2</v>
      </c>
      <c r="R3509">
        <v>-4.0467079728841782E-2</v>
      </c>
      <c r="S3509">
        <v>-1.3121828436851501E-2</v>
      </c>
      <c r="T3509">
        <v>1.1490925215184689E-2</v>
      </c>
      <c r="U3509" t="s">
        <v>102</v>
      </c>
      <c r="V3509" t="s">
        <v>84</v>
      </c>
      <c r="W3509">
        <v>79</v>
      </c>
    </row>
    <row r="3510" spans="1:23" x14ac:dyDescent="0.25">
      <c r="A3510" s="48" t="str">
        <f t="shared" si="54"/>
        <v>42180Kern3_3AllSingle</v>
      </c>
      <c r="B3510" t="s">
        <v>11</v>
      </c>
      <c r="C3510" s="35">
        <v>42180</v>
      </c>
      <c r="D3510">
        <v>3</v>
      </c>
      <c r="E3510" t="s">
        <v>110</v>
      </c>
      <c r="F3510">
        <v>0.95596154415620749</v>
      </c>
      <c r="G3510">
        <v>0.77935881274363172</v>
      </c>
      <c r="H3510">
        <v>4153</v>
      </c>
      <c r="I3510">
        <v>0.99077730020038457</v>
      </c>
      <c r="J3510">
        <v>0.79497883908662037</v>
      </c>
      <c r="K3510">
        <v>494</v>
      </c>
      <c r="L3510">
        <v>-3.4815754741430283E-2</v>
      </c>
      <c r="M3510">
        <v>-3.6419620513916016</v>
      </c>
      <c r="N3510">
        <v>5214</v>
      </c>
      <c r="O3510">
        <v>3.7756990641355515E-2</v>
      </c>
      <c r="P3510">
        <v>-8.320511132478714E-2</v>
      </c>
      <c r="Q3510">
        <v>-6.0285866260528564E-2</v>
      </c>
      <c r="R3510">
        <v>-3.4815754741430283E-2</v>
      </c>
      <c r="S3510">
        <v>-9.3486644327640533E-3</v>
      </c>
      <c r="T3510">
        <v>1.3573604635894299E-2</v>
      </c>
      <c r="U3510" t="s">
        <v>18</v>
      </c>
      <c r="V3510" t="s">
        <v>84</v>
      </c>
      <c r="W3510">
        <v>76</v>
      </c>
    </row>
    <row r="3511" spans="1:23" x14ac:dyDescent="0.25">
      <c r="A3511" s="48" t="str">
        <f t="shared" si="54"/>
        <v>42180Kern3_3SmartAC-onlySingle</v>
      </c>
      <c r="B3511" t="s">
        <v>11</v>
      </c>
      <c r="C3511" s="35">
        <v>42180</v>
      </c>
      <c r="D3511">
        <v>3</v>
      </c>
      <c r="E3511" t="s">
        <v>110</v>
      </c>
      <c r="F3511">
        <v>0.95596154415620749</v>
      </c>
      <c r="G3511">
        <v>0.77935881274363172</v>
      </c>
      <c r="H3511">
        <v>4153</v>
      </c>
      <c r="I3511">
        <v>0.99077730020038457</v>
      </c>
      <c r="J3511">
        <v>0.79497883908662037</v>
      </c>
      <c r="K3511">
        <v>494</v>
      </c>
      <c r="L3511">
        <v>-3.4815754741430283E-2</v>
      </c>
      <c r="M3511">
        <v>-3.6419620513916016</v>
      </c>
      <c r="N3511">
        <v>5214</v>
      </c>
      <c r="O3511">
        <v>3.7756990641355515E-2</v>
      </c>
      <c r="P3511">
        <v>-8.320511132478714E-2</v>
      </c>
      <c r="Q3511">
        <v>-6.0285866260528564E-2</v>
      </c>
      <c r="R3511">
        <v>-3.4815754741430283E-2</v>
      </c>
      <c r="S3511">
        <v>-9.3486644327640533E-3</v>
      </c>
      <c r="T3511">
        <v>1.3573604635894299E-2</v>
      </c>
      <c r="U3511" t="s">
        <v>102</v>
      </c>
      <c r="V3511" t="s">
        <v>84</v>
      </c>
      <c r="W3511">
        <v>76</v>
      </c>
    </row>
    <row r="3512" spans="1:23" x14ac:dyDescent="0.25">
      <c r="A3512" s="48" t="str">
        <f t="shared" si="54"/>
        <v>42180Kern3_4AllSingle</v>
      </c>
      <c r="B3512" t="s">
        <v>11</v>
      </c>
      <c r="C3512" s="35">
        <v>42180</v>
      </c>
      <c r="D3512">
        <v>4</v>
      </c>
      <c r="E3512" t="s">
        <v>110</v>
      </c>
      <c r="F3512">
        <v>0.84845240058812688</v>
      </c>
      <c r="G3512">
        <v>0.70896848881153518</v>
      </c>
      <c r="H3512">
        <v>4153</v>
      </c>
      <c r="I3512">
        <v>0.85636564441653651</v>
      </c>
      <c r="J3512">
        <v>0.71360982242820092</v>
      </c>
      <c r="K3512">
        <v>494</v>
      </c>
      <c r="L3512">
        <v>-7.9132439568638802E-3</v>
      </c>
      <c r="M3512">
        <v>-0.93266797065734863</v>
      </c>
      <c r="N3512">
        <v>5214</v>
      </c>
      <c r="O3512">
        <v>3.393932431936264E-2</v>
      </c>
      <c r="P3512">
        <v>-5.1409881561994553E-2</v>
      </c>
      <c r="Q3512">
        <v>-3.0808033421635628E-2</v>
      </c>
      <c r="R3512">
        <v>-7.9132439568638802E-3</v>
      </c>
      <c r="S3512">
        <v>1.4978830702602863E-2</v>
      </c>
      <c r="T3512">
        <v>3.5583395510911942E-2</v>
      </c>
      <c r="U3512" t="s">
        <v>18</v>
      </c>
      <c r="V3512" t="s">
        <v>84</v>
      </c>
      <c r="W3512">
        <v>74</v>
      </c>
    </row>
    <row r="3513" spans="1:23" x14ac:dyDescent="0.25">
      <c r="A3513" s="48" t="str">
        <f t="shared" si="54"/>
        <v>42180Kern3_4SmartAC-onlySingle</v>
      </c>
      <c r="B3513" t="s">
        <v>11</v>
      </c>
      <c r="C3513" s="35">
        <v>42180</v>
      </c>
      <c r="D3513">
        <v>4</v>
      </c>
      <c r="E3513" t="s">
        <v>110</v>
      </c>
      <c r="F3513">
        <v>0.84845240058812688</v>
      </c>
      <c r="G3513">
        <v>0.70896848881153518</v>
      </c>
      <c r="H3513">
        <v>4153</v>
      </c>
      <c r="I3513">
        <v>0.85636564441653651</v>
      </c>
      <c r="J3513">
        <v>0.71360982242820092</v>
      </c>
      <c r="K3513">
        <v>494</v>
      </c>
      <c r="L3513">
        <v>-7.9132439568638802E-3</v>
      </c>
      <c r="M3513">
        <v>-0.93266797065734863</v>
      </c>
      <c r="N3513">
        <v>5214</v>
      </c>
      <c r="O3513">
        <v>3.393932431936264E-2</v>
      </c>
      <c r="P3513">
        <v>-5.1409881561994553E-2</v>
      </c>
      <c r="Q3513">
        <v>-3.0808033421635628E-2</v>
      </c>
      <c r="R3513">
        <v>-7.9132439568638802E-3</v>
      </c>
      <c r="S3513">
        <v>1.4978830702602863E-2</v>
      </c>
      <c r="T3513">
        <v>3.5583395510911942E-2</v>
      </c>
      <c r="U3513" t="s">
        <v>102</v>
      </c>
      <c r="V3513" t="s">
        <v>84</v>
      </c>
      <c r="W3513">
        <v>74</v>
      </c>
    </row>
    <row r="3514" spans="1:23" x14ac:dyDescent="0.25">
      <c r="A3514" s="48" t="str">
        <f t="shared" si="54"/>
        <v>42180Kern3_5AllSingle</v>
      </c>
      <c r="B3514" t="s">
        <v>11</v>
      </c>
      <c r="C3514" s="35">
        <v>42180</v>
      </c>
      <c r="D3514">
        <v>5</v>
      </c>
      <c r="E3514" t="s">
        <v>110</v>
      </c>
      <c r="F3514">
        <v>0.79577763580882643</v>
      </c>
      <c r="G3514">
        <v>0.65688755465351134</v>
      </c>
      <c r="H3514">
        <v>4153</v>
      </c>
      <c r="I3514">
        <v>0.84371329244533666</v>
      </c>
      <c r="J3514">
        <v>0.70385636758739689</v>
      </c>
      <c r="K3514">
        <v>494</v>
      </c>
      <c r="L3514">
        <v>-4.7935657203197479E-2</v>
      </c>
      <c r="M3514">
        <v>-6.0237503051757813</v>
      </c>
      <c r="N3514">
        <v>5214</v>
      </c>
      <c r="O3514">
        <v>3.3268049359321594E-2</v>
      </c>
      <c r="P3514">
        <v>-9.0571992099285126E-2</v>
      </c>
      <c r="Q3514">
        <v>-7.0377618074417114E-2</v>
      </c>
      <c r="R3514">
        <v>-4.7935657203197479E-2</v>
      </c>
      <c r="S3514">
        <v>-2.5496358051896095E-2</v>
      </c>
      <c r="T3514">
        <v>-5.2993251010775566E-3</v>
      </c>
      <c r="U3514" t="s">
        <v>18</v>
      </c>
      <c r="V3514" t="s">
        <v>84</v>
      </c>
      <c r="W3514">
        <v>73</v>
      </c>
    </row>
    <row r="3515" spans="1:23" x14ac:dyDescent="0.25">
      <c r="A3515" s="48" t="str">
        <f t="shared" si="54"/>
        <v>42180Kern3_5SmartAC-onlySingle</v>
      </c>
      <c r="B3515" t="s">
        <v>11</v>
      </c>
      <c r="C3515" s="35">
        <v>42180</v>
      </c>
      <c r="D3515">
        <v>5</v>
      </c>
      <c r="E3515" t="s">
        <v>110</v>
      </c>
      <c r="F3515">
        <v>0.79577763580882643</v>
      </c>
      <c r="G3515">
        <v>0.65688755465351134</v>
      </c>
      <c r="H3515">
        <v>4153</v>
      </c>
      <c r="I3515">
        <v>0.84371329244533666</v>
      </c>
      <c r="J3515">
        <v>0.70385636758739689</v>
      </c>
      <c r="K3515">
        <v>494</v>
      </c>
      <c r="L3515">
        <v>-4.7935657203197479E-2</v>
      </c>
      <c r="M3515">
        <v>-6.0237503051757813</v>
      </c>
      <c r="N3515">
        <v>5214</v>
      </c>
      <c r="O3515">
        <v>3.3268049359321594E-2</v>
      </c>
      <c r="P3515">
        <v>-9.0571992099285126E-2</v>
      </c>
      <c r="Q3515">
        <v>-7.0377618074417114E-2</v>
      </c>
      <c r="R3515">
        <v>-4.7935657203197479E-2</v>
      </c>
      <c r="S3515">
        <v>-2.5496358051896095E-2</v>
      </c>
      <c r="T3515">
        <v>-5.2993251010775566E-3</v>
      </c>
      <c r="U3515" t="s">
        <v>102</v>
      </c>
      <c r="V3515" t="s">
        <v>84</v>
      </c>
      <c r="W3515">
        <v>73</v>
      </c>
    </row>
    <row r="3516" spans="1:23" x14ac:dyDescent="0.25">
      <c r="A3516" s="48" t="str">
        <f t="shared" si="54"/>
        <v>42180Kern3_6AllSingle</v>
      </c>
      <c r="B3516" t="s">
        <v>11</v>
      </c>
      <c r="C3516" s="35">
        <v>42180</v>
      </c>
      <c r="D3516">
        <v>6</v>
      </c>
      <c r="E3516" t="s">
        <v>110</v>
      </c>
      <c r="F3516">
        <v>0.74580154400624221</v>
      </c>
      <c r="G3516">
        <v>0.63311599323222556</v>
      </c>
      <c r="H3516">
        <v>4153</v>
      </c>
      <c r="I3516">
        <v>0.78286012217457313</v>
      </c>
      <c r="J3516">
        <v>0.60698991917607814</v>
      </c>
      <c r="K3516">
        <v>494</v>
      </c>
      <c r="L3516">
        <v>-3.7058576941490173E-2</v>
      </c>
      <c r="M3516">
        <v>-4.9689598083496094</v>
      </c>
      <c r="N3516">
        <v>5214</v>
      </c>
      <c r="O3516">
        <v>2.9023105278611183E-2</v>
      </c>
      <c r="P3516">
        <v>-7.4254587292671204E-2</v>
      </c>
      <c r="Q3516">
        <v>-5.6636981666088104E-2</v>
      </c>
      <c r="R3516">
        <v>-3.7058576941490173E-2</v>
      </c>
      <c r="S3516">
        <v>-1.7482493072748184E-2</v>
      </c>
      <c r="T3516">
        <v>1.374347775708884E-4</v>
      </c>
      <c r="U3516" t="s">
        <v>18</v>
      </c>
      <c r="V3516" t="s">
        <v>84</v>
      </c>
      <c r="W3516">
        <v>75</v>
      </c>
    </row>
    <row r="3517" spans="1:23" x14ac:dyDescent="0.25">
      <c r="A3517" s="48" t="str">
        <f t="shared" si="54"/>
        <v>42180Kern3_6SmartAC-onlySingle</v>
      </c>
      <c r="B3517" t="s">
        <v>11</v>
      </c>
      <c r="C3517" s="35">
        <v>42180</v>
      </c>
      <c r="D3517">
        <v>6</v>
      </c>
      <c r="E3517" t="s">
        <v>110</v>
      </c>
      <c r="F3517">
        <v>0.74580154400624221</v>
      </c>
      <c r="G3517">
        <v>0.63311599323222556</v>
      </c>
      <c r="H3517">
        <v>4153</v>
      </c>
      <c r="I3517">
        <v>0.78286012217457313</v>
      </c>
      <c r="J3517">
        <v>0.60698991917607814</v>
      </c>
      <c r="K3517">
        <v>494</v>
      </c>
      <c r="L3517">
        <v>-3.7058576941490173E-2</v>
      </c>
      <c r="M3517">
        <v>-4.9689598083496094</v>
      </c>
      <c r="N3517">
        <v>5214</v>
      </c>
      <c r="O3517">
        <v>2.9023105278611183E-2</v>
      </c>
      <c r="P3517">
        <v>-7.4254587292671204E-2</v>
      </c>
      <c r="Q3517">
        <v>-5.6636981666088104E-2</v>
      </c>
      <c r="R3517">
        <v>-3.7058576941490173E-2</v>
      </c>
      <c r="S3517">
        <v>-1.7482493072748184E-2</v>
      </c>
      <c r="T3517">
        <v>1.374347775708884E-4</v>
      </c>
      <c r="U3517" t="s">
        <v>102</v>
      </c>
      <c r="V3517" t="s">
        <v>84</v>
      </c>
      <c r="W3517">
        <v>75</v>
      </c>
    </row>
    <row r="3518" spans="1:23" x14ac:dyDescent="0.25">
      <c r="A3518" s="48" t="str">
        <f t="shared" si="54"/>
        <v>42180Kern3_7AllSingle</v>
      </c>
      <c r="B3518" t="s">
        <v>11</v>
      </c>
      <c r="C3518" s="35">
        <v>42180</v>
      </c>
      <c r="D3518">
        <v>7</v>
      </c>
      <c r="E3518" t="s">
        <v>110</v>
      </c>
      <c r="F3518">
        <v>0.76065394444517642</v>
      </c>
      <c r="G3518">
        <v>0.67658186760533179</v>
      </c>
      <c r="H3518">
        <v>4153</v>
      </c>
      <c r="I3518">
        <v>0.77721595083643324</v>
      </c>
      <c r="J3518">
        <v>0.63184363876129035</v>
      </c>
      <c r="K3518">
        <v>494</v>
      </c>
      <c r="L3518">
        <v>-1.6562005504965782E-2</v>
      </c>
      <c r="M3518">
        <v>-2.1773378849029541</v>
      </c>
      <c r="N3518">
        <v>5214</v>
      </c>
      <c r="O3518">
        <v>3.030470572412014E-2</v>
      </c>
      <c r="P3518">
        <v>-5.5400516837835312E-2</v>
      </c>
      <c r="Q3518">
        <v>-3.7004955112934113E-2</v>
      </c>
      <c r="R3518">
        <v>-1.6562005504965782E-2</v>
      </c>
      <c r="S3518">
        <v>3.8785184733569622E-3</v>
      </c>
      <c r="T3518">
        <v>2.2276505827903748E-2</v>
      </c>
      <c r="U3518" t="s">
        <v>18</v>
      </c>
      <c r="V3518" t="s">
        <v>84</v>
      </c>
      <c r="W3518">
        <v>79</v>
      </c>
    </row>
    <row r="3519" spans="1:23" x14ac:dyDescent="0.25">
      <c r="A3519" s="48" t="str">
        <f t="shared" si="54"/>
        <v>42180Kern3_7SmartAC-onlySingle</v>
      </c>
      <c r="B3519" t="s">
        <v>11</v>
      </c>
      <c r="C3519" s="35">
        <v>42180</v>
      </c>
      <c r="D3519">
        <v>7</v>
      </c>
      <c r="E3519" t="s">
        <v>110</v>
      </c>
      <c r="F3519">
        <v>0.76065394444517642</v>
      </c>
      <c r="G3519">
        <v>0.67658186760533179</v>
      </c>
      <c r="H3519">
        <v>4153</v>
      </c>
      <c r="I3519">
        <v>0.77721595083643324</v>
      </c>
      <c r="J3519">
        <v>0.63184363876129035</v>
      </c>
      <c r="K3519">
        <v>494</v>
      </c>
      <c r="L3519">
        <v>-1.6562005504965782E-2</v>
      </c>
      <c r="M3519">
        <v>-2.1773378849029541</v>
      </c>
      <c r="N3519">
        <v>5214</v>
      </c>
      <c r="O3519">
        <v>3.030470572412014E-2</v>
      </c>
      <c r="P3519">
        <v>-5.5400516837835312E-2</v>
      </c>
      <c r="Q3519">
        <v>-3.7004955112934113E-2</v>
      </c>
      <c r="R3519">
        <v>-1.6562005504965782E-2</v>
      </c>
      <c r="S3519">
        <v>3.8785184733569622E-3</v>
      </c>
      <c r="T3519">
        <v>2.2276505827903748E-2</v>
      </c>
      <c r="U3519" t="s">
        <v>102</v>
      </c>
      <c r="V3519" t="s">
        <v>84</v>
      </c>
      <c r="W3519">
        <v>79</v>
      </c>
    </row>
    <row r="3520" spans="1:23" x14ac:dyDescent="0.25">
      <c r="A3520" s="48" t="str">
        <f t="shared" si="54"/>
        <v>42180Kern3_8AllSingle</v>
      </c>
      <c r="B3520" t="s">
        <v>11</v>
      </c>
      <c r="C3520" s="35">
        <v>42180</v>
      </c>
      <c r="D3520">
        <v>8</v>
      </c>
      <c r="E3520" t="s">
        <v>110</v>
      </c>
      <c r="F3520">
        <v>0.79757353438098455</v>
      </c>
      <c r="G3520">
        <v>0.76853932073508258</v>
      </c>
      <c r="H3520">
        <v>4153</v>
      </c>
      <c r="I3520">
        <v>0.78775092008640446</v>
      </c>
      <c r="J3520">
        <v>0.75279866842138221</v>
      </c>
      <c r="K3520">
        <v>494</v>
      </c>
      <c r="L3520">
        <v>9.8226144909858704E-3</v>
      </c>
      <c r="M3520">
        <v>1.2315622568130493</v>
      </c>
      <c r="N3520">
        <v>5214</v>
      </c>
      <c r="O3520">
        <v>3.5908229649066925E-2</v>
      </c>
      <c r="P3520">
        <v>-3.6197371780872345E-2</v>
      </c>
      <c r="Q3520">
        <v>-1.4400359243154526E-2</v>
      </c>
      <c r="R3520">
        <v>9.8226144909858704E-3</v>
      </c>
      <c r="S3520">
        <v>3.4042716026306152E-2</v>
      </c>
      <c r="T3520">
        <v>5.5842600762844086E-2</v>
      </c>
      <c r="U3520" t="s">
        <v>18</v>
      </c>
      <c r="V3520" t="s">
        <v>84</v>
      </c>
      <c r="W3520">
        <v>84</v>
      </c>
    </row>
    <row r="3521" spans="1:23" x14ac:dyDescent="0.25">
      <c r="A3521" s="48" t="str">
        <f t="shared" si="54"/>
        <v>42180Kern3_8SmartAC-onlySingle</v>
      </c>
      <c r="B3521" t="s">
        <v>11</v>
      </c>
      <c r="C3521" s="35">
        <v>42180</v>
      </c>
      <c r="D3521">
        <v>8</v>
      </c>
      <c r="E3521" t="s">
        <v>110</v>
      </c>
      <c r="F3521">
        <v>0.79757353438098455</v>
      </c>
      <c r="G3521">
        <v>0.76853932073508258</v>
      </c>
      <c r="H3521">
        <v>4153</v>
      </c>
      <c r="I3521">
        <v>0.78775092008640446</v>
      </c>
      <c r="J3521">
        <v>0.75279866842138221</v>
      </c>
      <c r="K3521">
        <v>494</v>
      </c>
      <c r="L3521">
        <v>9.8226144909858704E-3</v>
      </c>
      <c r="M3521">
        <v>1.2315622568130493</v>
      </c>
      <c r="N3521">
        <v>5214</v>
      </c>
      <c r="O3521">
        <v>3.5908229649066925E-2</v>
      </c>
      <c r="P3521">
        <v>-3.6197371780872345E-2</v>
      </c>
      <c r="Q3521">
        <v>-1.4400359243154526E-2</v>
      </c>
      <c r="R3521">
        <v>9.8226144909858704E-3</v>
      </c>
      <c r="S3521">
        <v>3.4042716026306152E-2</v>
      </c>
      <c r="T3521">
        <v>5.5842600762844086E-2</v>
      </c>
      <c r="U3521" t="s">
        <v>102</v>
      </c>
      <c r="V3521" t="s">
        <v>84</v>
      </c>
      <c r="W3521">
        <v>84</v>
      </c>
    </row>
    <row r="3522" spans="1:23" x14ac:dyDescent="0.25">
      <c r="A3522" s="48" t="str">
        <f t="shared" ref="A3522:A3585" si="55">CONCATENATE(C3522,B3522,E3522,"_",D3522,U3522,V3522)</f>
        <v>42180Kern3_9AllSingle</v>
      </c>
      <c r="B3522" t="s">
        <v>11</v>
      </c>
      <c r="C3522" s="35">
        <v>42180</v>
      </c>
      <c r="D3522">
        <v>9</v>
      </c>
      <c r="E3522" t="s">
        <v>110</v>
      </c>
      <c r="F3522">
        <v>0.80038217141975643</v>
      </c>
      <c r="G3522">
        <v>0.91920313426921318</v>
      </c>
      <c r="H3522">
        <v>4153</v>
      </c>
      <c r="I3522">
        <v>0.85411595198947166</v>
      </c>
      <c r="J3522">
        <v>0.94766307093291557</v>
      </c>
      <c r="K3522">
        <v>494</v>
      </c>
      <c r="L3522">
        <v>-5.3733780980110168E-2</v>
      </c>
      <c r="M3522">
        <v>-6.7135152816772461</v>
      </c>
      <c r="N3522">
        <v>5214</v>
      </c>
      <c r="O3522">
        <v>4.4959954917430878E-2</v>
      </c>
      <c r="P3522">
        <v>-0.11135446280241013</v>
      </c>
      <c r="Q3522">
        <v>-8.4062866866588593E-2</v>
      </c>
      <c r="R3522">
        <v>-5.3733780980110168E-2</v>
      </c>
      <c r="S3522">
        <v>-2.3408291861414909E-2</v>
      </c>
      <c r="T3522">
        <v>3.886897349730134E-3</v>
      </c>
      <c r="U3522" t="s">
        <v>18</v>
      </c>
      <c r="V3522" t="s">
        <v>84</v>
      </c>
      <c r="W3522">
        <v>88</v>
      </c>
    </row>
    <row r="3523" spans="1:23" x14ac:dyDescent="0.25">
      <c r="A3523" s="48" t="str">
        <f t="shared" si="55"/>
        <v>42180Kern3_9SmartAC-onlySingle</v>
      </c>
      <c r="B3523" t="s">
        <v>11</v>
      </c>
      <c r="C3523" s="35">
        <v>42180</v>
      </c>
      <c r="D3523">
        <v>9</v>
      </c>
      <c r="E3523" t="s">
        <v>110</v>
      </c>
      <c r="F3523">
        <v>0.80038217141975643</v>
      </c>
      <c r="G3523">
        <v>0.91920313426921318</v>
      </c>
      <c r="H3523">
        <v>4153</v>
      </c>
      <c r="I3523">
        <v>0.85411595198947166</v>
      </c>
      <c r="J3523">
        <v>0.94766307093291557</v>
      </c>
      <c r="K3523">
        <v>494</v>
      </c>
      <c r="L3523">
        <v>-5.3733780980110168E-2</v>
      </c>
      <c r="M3523">
        <v>-6.7135152816772461</v>
      </c>
      <c r="N3523">
        <v>5214</v>
      </c>
      <c r="O3523">
        <v>4.4959954917430878E-2</v>
      </c>
      <c r="P3523">
        <v>-0.11135446280241013</v>
      </c>
      <c r="Q3523">
        <v>-8.4062866866588593E-2</v>
      </c>
      <c r="R3523">
        <v>-5.3733780980110168E-2</v>
      </c>
      <c r="S3523">
        <v>-2.3408291861414909E-2</v>
      </c>
      <c r="T3523">
        <v>3.886897349730134E-3</v>
      </c>
      <c r="U3523" t="s">
        <v>102</v>
      </c>
      <c r="V3523" t="s">
        <v>84</v>
      </c>
      <c r="W3523">
        <v>88</v>
      </c>
    </row>
    <row r="3524" spans="1:23" x14ac:dyDescent="0.25">
      <c r="A3524" s="48" t="str">
        <f t="shared" si="55"/>
        <v>42180Kern3_10AllSingle</v>
      </c>
      <c r="B3524" t="s">
        <v>11</v>
      </c>
      <c r="C3524" s="35">
        <v>42180</v>
      </c>
      <c r="D3524">
        <v>10</v>
      </c>
      <c r="E3524" t="s">
        <v>110</v>
      </c>
      <c r="F3524">
        <v>0.93018559671554557</v>
      </c>
      <c r="G3524">
        <v>1.213812274909897</v>
      </c>
      <c r="H3524">
        <v>4153</v>
      </c>
      <c r="I3524">
        <v>1.0372249485910048</v>
      </c>
      <c r="J3524">
        <v>1.2663438191243328</v>
      </c>
      <c r="K3524">
        <v>494</v>
      </c>
      <c r="L3524">
        <v>-0.10703935474157333</v>
      </c>
      <c r="M3524">
        <v>-11.50731086730957</v>
      </c>
      <c r="N3524">
        <v>5214</v>
      </c>
      <c r="O3524">
        <v>6.0008108615875244E-2</v>
      </c>
      <c r="P3524">
        <v>-0.18394574522972107</v>
      </c>
      <c r="Q3524">
        <v>-0.14751961827278137</v>
      </c>
      <c r="R3524">
        <v>-0.10703935474157333</v>
      </c>
      <c r="S3524">
        <v>-6.6563881933689117E-2</v>
      </c>
      <c r="T3524">
        <v>-3.0132962390780449E-2</v>
      </c>
      <c r="U3524" t="s">
        <v>18</v>
      </c>
      <c r="V3524" t="s">
        <v>84</v>
      </c>
      <c r="W3524">
        <v>91</v>
      </c>
    </row>
    <row r="3525" spans="1:23" x14ac:dyDescent="0.25">
      <c r="A3525" s="48" t="str">
        <f t="shared" si="55"/>
        <v>42180Kern3_10SmartAC-onlySingle</v>
      </c>
      <c r="B3525" t="s">
        <v>11</v>
      </c>
      <c r="C3525" s="35">
        <v>42180</v>
      </c>
      <c r="D3525">
        <v>10</v>
      </c>
      <c r="E3525" t="s">
        <v>110</v>
      </c>
      <c r="F3525">
        <v>0.93018559671554557</v>
      </c>
      <c r="G3525">
        <v>1.213812274909897</v>
      </c>
      <c r="H3525">
        <v>4153</v>
      </c>
      <c r="I3525">
        <v>1.0372249485910048</v>
      </c>
      <c r="J3525">
        <v>1.2663438191243328</v>
      </c>
      <c r="K3525">
        <v>494</v>
      </c>
      <c r="L3525">
        <v>-0.10703935474157333</v>
      </c>
      <c r="M3525">
        <v>-11.50731086730957</v>
      </c>
      <c r="N3525">
        <v>5214</v>
      </c>
      <c r="O3525">
        <v>6.0008108615875244E-2</v>
      </c>
      <c r="P3525">
        <v>-0.18394574522972107</v>
      </c>
      <c r="Q3525">
        <v>-0.14751961827278137</v>
      </c>
      <c r="R3525">
        <v>-0.10703935474157333</v>
      </c>
      <c r="S3525">
        <v>-6.6563881933689117E-2</v>
      </c>
      <c r="T3525">
        <v>-3.0132962390780449E-2</v>
      </c>
      <c r="U3525" t="s">
        <v>102</v>
      </c>
      <c r="V3525" t="s">
        <v>84</v>
      </c>
      <c r="W3525">
        <v>91</v>
      </c>
    </row>
    <row r="3526" spans="1:23" x14ac:dyDescent="0.25">
      <c r="A3526" s="48" t="str">
        <f t="shared" si="55"/>
        <v>42180Kern3_11AllSingle</v>
      </c>
      <c r="B3526" t="s">
        <v>11</v>
      </c>
      <c r="C3526" s="35">
        <v>42180</v>
      </c>
      <c r="D3526">
        <v>11</v>
      </c>
      <c r="E3526" t="s">
        <v>110</v>
      </c>
      <c r="F3526">
        <v>1.1579509288245751</v>
      </c>
      <c r="G3526">
        <v>1.5216859916775853</v>
      </c>
      <c r="H3526">
        <v>4153</v>
      </c>
      <c r="I3526">
        <v>1.2533040901438113</v>
      </c>
      <c r="J3526">
        <v>1.5387734263292707</v>
      </c>
      <c r="K3526">
        <v>494</v>
      </c>
      <c r="L3526">
        <v>-9.5353163778781891E-2</v>
      </c>
      <c r="M3526">
        <v>-8.2346458435058594</v>
      </c>
      <c r="N3526">
        <v>5214</v>
      </c>
      <c r="O3526">
        <v>7.3148623108863831E-2</v>
      </c>
      <c r="P3526">
        <v>-0.18910044431686401</v>
      </c>
      <c r="Q3526">
        <v>-0.14469775557518005</v>
      </c>
      <c r="R3526">
        <v>-9.5353163778781891E-2</v>
      </c>
      <c r="S3526">
        <v>-4.6014416962862015E-2</v>
      </c>
      <c r="T3526">
        <v>-1.6058883629739285E-3</v>
      </c>
      <c r="U3526" t="s">
        <v>18</v>
      </c>
      <c r="V3526" t="s">
        <v>84</v>
      </c>
      <c r="W3526">
        <v>95</v>
      </c>
    </row>
    <row r="3527" spans="1:23" x14ac:dyDescent="0.25">
      <c r="A3527" s="48" t="str">
        <f t="shared" si="55"/>
        <v>42180Kern3_11SmartAC-onlySingle</v>
      </c>
      <c r="B3527" t="s">
        <v>11</v>
      </c>
      <c r="C3527" s="35">
        <v>42180</v>
      </c>
      <c r="D3527">
        <v>11</v>
      </c>
      <c r="E3527" t="s">
        <v>110</v>
      </c>
      <c r="F3527">
        <v>1.1579509288245751</v>
      </c>
      <c r="G3527">
        <v>1.5216859916775853</v>
      </c>
      <c r="H3527">
        <v>4153</v>
      </c>
      <c r="I3527">
        <v>1.2533040901438113</v>
      </c>
      <c r="J3527">
        <v>1.5387734263292707</v>
      </c>
      <c r="K3527">
        <v>494</v>
      </c>
      <c r="L3527">
        <v>-9.5353163778781891E-2</v>
      </c>
      <c r="M3527">
        <v>-8.2346458435058594</v>
      </c>
      <c r="N3527">
        <v>5214</v>
      </c>
      <c r="O3527">
        <v>7.3148623108863831E-2</v>
      </c>
      <c r="P3527">
        <v>-0.18910044431686401</v>
      </c>
      <c r="Q3527">
        <v>-0.14469775557518005</v>
      </c>
      <c r="R3527">
        <v>-9.5353163778781891E-2</v>
      </c>
      <c r="S3527">
        <v>-4.6014416962862015E-2</v>
      </c>
      <c r="T3527">
        <v>-1.6058883629739285E-3</v>
      </c>
      <c r="U3527" t="s">
        <v>102</v>
      </c>
      <c r="V3527" t="s">
        <v>84</v>
      </c>
      <c r="W3527">
        <v>95</v>
      </c>
    </row>
    <row r="3528" spans="1:23" x14ac:dyDescent="0.25">
      <c r="A3528" s="48" t="str">
        <f t="shared" si="55"/>
        <v>42180Kern3_12AllSingle</v>
      </c>
      <c r="B3528" t="s">
        <v>11</v>
      </c>
      <c r="C3528" s="35">
        <v>42180</v>
      </c>
      <c r="D3528">
        <v>12</v>
      </c>
      <c r="E3528" t="s">
        <v>110</v>
      </c>
      <c r="F3528">
        <v>1.4619454765059683</v>
      </c>
      <c r="G3528">
        <v>1.7613835156308535</v>
      </c>
      <c r="H3528">
        <v>4153</v>
      </c>
      <c r="I3528">
        <v>1.5851329232735136</v>
      </c>
      <c r="J3528">
        <v>1.7832003108601386</v>
      </c>
      <c r="K3528">
        <v>494</v>
      </c>
      <c r="L3528">
        <v>-0.12318744510412216</v>
      </c>
      <c r="M3528">
        <v>-8.4262685775756836</v>
      </c>
      <c r="N3528">
        <v>5214</v>
      </c>
      <c r="O3528">
        <v>8.475784957408905E-2</v>
      </c>
      <c r="P3528">
        <v>-0.23181310296058655</v>
      </c>
      <c r="Q3528">
        <v>-0.18036340177059174</v>
      </c>
      <c r="R3528">
        <v>-0.12318744510412216</v>
      </c>
      <c r="S3528">
        <v>-6.6018275916576385E-2</v>
      </c>
      <c r="T3528">
        <v>-1.4561785385012627E-2</v>
      </c>
      <c r="U3528" t="s">
        <v>18</v>
      </c>
      <c r="V3528" t="s">
        <v>84</v>
      </c>
      <c r="W3528">
        <v>97</v>
      </c>
    </row>
    <row r="3529" spans="1:23" x14ac:dyDescent="0.25">
      <c r="A3529" s="48" t="str">
        <f t="shared" si="55"/>
        <v>42180Kern3_12SmartAC-onlySingle</v>
      </c>
      <c r="B3529" t="s">
        <v>11</v>
      </c>
      <c r="C3529" s="35">
        <v>42180</v>
      </c>
      <c r="D3529">
        <v>12</v>
      </c>
      <c r="E3529" t="s">
        <v>110</v>
      </c>
      <c r="F3529">
        <v>1.4619454765059683</v>
      </c>
      <c r="G3529">
        <v>1.7613835156308535</v>
      </c>
      <c r="H3529">
        <v>4153</v>
      </c>
      <c r="I3529">
        <v>1.5851329232735136</v>
      </c>
      <c r="J3529">
        <v>1.7832003108601386</v>
      </c>
      <c r="K3529">
        <v>494</v>
      </c>
      <c r="L3529">
        <v>-0.12318744510412216</v>
      </c>
      <c r="M3529">
        <v>-8.4262685775756836</v>
      </c>
      <c r="N3529">
        <v>5214</v>
      </c>
      <c r="O3529">
        <v>8.475784957408905E-2</v>
      </c>
      <c r="P3529">
        <v>-0.23181310296058655</v>
      </c>
      <c r="Q3529">
        <v>-0.18036340177059174</v>
      </c>
      <c r="R3529">
        <v>-0.12318744510412216</v>
      </c>
      <c r="S3529">
        <v>-6.6018275916576385E-2</v>
      </c>
      <c r="T3529">
        <v>-1.4561785385012627E-2</v>
      </c>
      <c r="U3529" t="s">
        <v>102</v>
      </c>
      <c r="V3529" t="s">
        <v>84</v>
      </c>
      <c r="W3529">
        <v>97</v>
      </c>
    </row>
    <row r="3530" spans="1:23" x14ac:dyDescent="0.25">
      <c r="A3530" s="48" t="str">
        <f t="shared" si="55"/>
        <v>42180Kern3_13AllSingle</v>
      </c>
      <c r="B3530" t="s">
        <v>11</v>
      </c>
      <c r="C3530" s="35">
        <v>42180</v>
      </c>
      <c r="D3530">
        <v>13</v>
      </c>
      <c r="E3530" t="s">
        <v>110</v>
      </c>
      <c r="F3530">
        <v>1.8234971290155524</v>
      </c>
      <c r="G3530">
        <v>1.9086034623068167</v>
      </c>
      <c r="H3530">
        <v>4153</v>
      </c>
      <c r="I3530">
        <v>1.9708564429469393</v>
      </c>
      <c r="J3530">
        <v>1.9816784189376366</v>
      </c>
      <c r="K3530">
        <v>494</v>
      </c>
      <c r="L3530">
        <v>-0.14735931158065796</v>
      </c>
      <c r="M3530">
        <v>-8.0811376571655273</v>
      </c>
      <c r="N3530">
        <v>5214</v>
      </c>
      <c r="O3530">
        <v>9.3950167298316956E-2</v>
      </c>
      <c r="P3530">
        <v>-0.26776584982872009</v>
      </c>
      <c r="Q3530">
        <v>-0.21073621511459351</v>
      </c>
      <c r="R3530">
        <v>-0.14735931158065796</v>
      </c>
      <c r="S3530">
        <v>-8.3989925682544708E-2</v>
      </c>
      <c r="T3530">
        <v>-2.6952777057886124E-2</v>
      </c>
      <c r="U3530" t="s">
        <v>18</v>
      </c>
      <c r="V3530" t="s">
        <v>84</v>
      </c>
      <c r="W3530">
        <v>99</v>
      </c>
    </row>
    <row r="3531" spans="1:23" x14ac:dyDescent="0.25">
      <c r="A3531" s="48" t="str">
        <f t="shared" si="55"/>
        <v>42180Kern3_13SmartAC-onlySingle</v>
      </c>
      <c r="B3531" t="s">
        <v>11</v>
      </c>
      <c r="C3531" s="35">
        <v>42180</v>
      </c>
      <c r="D3531">
        <v>13</v>
      </c>
      <c r="E3531" t="s">
        <v>110</v>
      </c>
      <c r="F3531">
        <v>1.8234971290155524</v>
      </c>
      <c r="G3531">
        <v>1.9086034623068167</v>
      </c>
      <c r="H3531">
        <v>4153</v>
      </c>
      <c r="I3531">
        <v>1.9708564429469393</v>
      </c>
      <c r="J3531">
        <v>1.9816784189376366</v>
      </c>
      <c r="K3531">
        <v>494</v>
      </c>
      <c r="L3531">
        <v>-0.14735931158065796</v>
      </c>
      <c r="M3531">
        <v>-8.0811376571655273</v>
      </c>
      <c r="N3531">
        <v>5214</v>
      </c>
      <c r="O3531">
        <v>9.3950167298316956E-2</v>
      </c>
      <c r="P3531">
        <v>-0.26776584982872009</v>
      </c>
      <c r="Q3531">
        <v>-0.21073621511459351</v>
      </c>
      <c r="R3531">
        <v>-0.14735931158065796</v>
      </c>
      <c r="S3531">
        <v>-8.3989925682544708E-2</v>
      </c>
      <c r="T3531">
        <v>-2.6952777057886124E-2</v>
      </c>
      <c r="U3531" t="s">
        <v>102</v>
      </c>
      <c r="V3531" t="s">
        <v>84</v>
      </c>
      <c r="W3531">
        <v>99</v>
      </c>
    </row>
    <row r="3532" spans="1:23" x14ac:dyDescent="0.25">
      <c r="A3532" s="48" t="str">
        <f t="shared" si="55"/>
        <v>42180Kern3_14AllSingle</v>
      </c>
      <c r="B3532" t="s">
        <v>11</v>
      </c>
      <c r="C3532" s="35">
        <v>42180</v>
      </c>
      <c r="D3532">
        <v>14</v>
      </c>
      <c r="E3532" t="s">
        <v>110</v>
      </c>
      <c r="F3532">
        <v>2.1671667069504679</v>
      </c>
      <c r="G3532">
        <v>1.9724411054653495</v>
      </c>
      <c r="H3532">
        <v>4153</v>
      </c>
      <c r="I3532">
        <v>2.387687526379334</v>
      </c>
      <c r="J3532">
        <v>2.0957425256249191</v>
      </c>
      <c r="K3532">
        <v>494</v>
      </c>
      <c r="L3532">
        <v>-0.22052082419395447</v>
      </c>
      <c r="M3532">
        <v>-10.175535202026367</v>
      </c>
      <c r="N3532">
        <v>5214</v>
      </c>
      <c r="O3532">
        <v>9.9135078489780426E-2</v>
      </c>
      <c r="P3532">
        <v>-0.34757232666015625</v>
      </c>
      <c r="Q3532">
        <v>-0.28739535808563232</v>
      </c>
      <c r="R3532">
        <v>-0.22052082419395447</v>
      </c>
      <c r="S3532">
        <v>-0.15365421772003174</v>
      </c>
      <c r="T3532">
        <v>-9.3469306826591492E-2</v>
      </c>
      <c r="U3532" t="s">
        <v>18</v>
      </c>
      <c r="V3532" t="s">
        <v>84</v>
      </c>
      <c r="W3532">
        <v>101</v>
      </c>
    </row>
    <row r="3533" spans="1:23" x14ac:dyDescent="0.25">
      <c r="A3533" s="48" t="str">
        <f t="shared" si="55"/>
        <v>42180Kern3_14SmartAC-onlySingle</v>
      </c>
      <c r="B3533" t="s">
        <v>11</v>
      </c>
      <c r="C3533" s="35">
        <v>42180</v>
      </c>
      <c r="D3533">
        <v>14</v>
      </c>
      <c r="E3533" t="s">
        <v>110</v>
      </c>
      <c r="F3533">
        <v>2.1671667069504679</v>
      </c>
      <c r="G3533">
        <v>1.9724411054653495</v>
      </c>
      <c r="H3533">
        <v>4153</v>
      </c>
      <c r="I3533">
        <v>2.387687526379334</v>
      </c>
      <c r="J3533">
        <v>2.0957425256249191</v>
      </c>
      <c r="K3533">
        <v>494</v>
      </c>
      <c r="L3533">
        <v>-0.22052082419395447</v>
      </c>
      <c r="M3533">
        <v>-10.175535202026367</v>
      </c>
      <c r="N3533">
        <v>5214</v>
      </c>
      <c r="O3533">
        <v>9.9135078489780426E-2</v>
      </c>
      <c r="P3533">
        <v>-0.34757232666015625</v>
      </c>
      <c r="Q3533">
        <v>-0.28739535808563232</v>
      </c>
      <c r="R3533">
        <v>-0.22052082419395447</v>
      </c>
      <c r="S3533">
        <v>-0.15365421772003174</v>
      </c>
      <c r="T3533">
        <v>-9.3469306826591492E-2</v>
      </c>
      <c r="U3533" t="s">
        <v>102</v>
      </c>
      <c r="V3533" t="s">
        <v>84</v>
      </c>
      <c r="W3533">
        <v>101</v>
      </c>
    </row>
    <row r="3534" spans="1:23" x14ac:dyDescent="0.25">
      <c r="A3534" s="48" t="str">
        <f t="shared" si="55"/>
        <v>42180Kern3_15AllSingle</v>
      </c>
      <c r="B3534" t="s">
        <v>11</v>
      </c>
      <c r="C3534" s="35">
        <v>42180</v>
      </c>
      <c r="D3534">
        <v>15</v>
      </c>
      <c r="E3534" t="s">
        <v>110</v>
      </c>
      <c r="F3534">
        <v>2.5354304946947765</v>
      </c>
      <c r="G3534">
        <v>1.9661748219048261</v>
      </c>
      <c r="H3534">
        <v>4153</v>
      </c>
      <c r="I3534">
        <v>2.4869104301750027</v>
      </c>
      <c r="J3534">
        <v>1.983573957204781</v>
      </c>
      <c r="K3534">
        <v>494</v>
      </c>
      <c r="L3534">
        <v>4.852006584405899E-2</v>
      </c>
      <c r="M3534">
        <v>1.9136815071105957</v>
      </c>
      <c r="N3534">
        <v>5214</v>
      </c>
      <c r="O3534">
        <v>9.4316296279430389E-2</v>
      </c>
      <c r="P3534">
        <v>-7.2355702519416809E-2</v>
      </c>
      <c r="Q3534">
        <v>-1.5103821642696857E-2</v>
      </c>
      <c r="R3534">
        <v>4.852006584405899E-2</v>
      </c>
      <c r="S3534">
        <v>0.11213640868663788</v>
      </c>
      <c r="T3534">
        <v>0.16939583420753479</v>
      </c>
      <c r="U3534" t="s">
        <v>18</v>
      </c>
      <c r="V3534" t="s">
        <v>84</v>
      </c>
      <c r="W3534">
        <v>102</v>
      </c>
    </row>
    <row r="3535" spans="1:23" x14ac:dyDescent="0.25">
      <c r="A3535" s="48" t="str">
        <f t="shared" si="55"/>
        <v>42180Kern3_15SmartAC-onlySingle</v>
      </c>
      <c r="B3535" t="s">
        <v>11</v>
      </c>
      <c r="C3535" s="35">
        <v>42180</v>
      </c>
      <c r="D3535">
        <v>15</v>
      </c>
      <c r="E3535" t="s">
        <v>110</v>
      </c>
      <c r="F3535">
        <v>2.5354304946947765</v>
      </c>
      <c r="G3535">
        <v>1.9661748219048261</v>
      </c>
      <c r="H3535">
        <v>4153</v>
      </c>
      <c r="I3535">
        <v>2.4869104301750027</v>
      </c>
      <c r="J3535">
        <v>1.983573957204781</v>
      </c>
      <c r="K3535">
        <v>494</v>
      </c>
      <c r="L3535">
        <v>4.852006584405899E-2</v>
      </c>
      <c r="M3535">
        <v>1.9136815071105957</v>
      </c>
      <c r="N3535">
        <v>5214</v>
      </c>
      <c r="O3535">
        <v>9.4316296279430389E-2</v>
      </c>
      <c r="P3535">
        <v>-7.2355702519416809E-2</v>
      </c>
      <c r="Q3535">
        <v>-1.5103821642696857E-2</v>
      </c>
      <c r="R3535">
        <v>4.852006584405899E-2</v>
      </c>
      <c r="S3535">
        <v>0.11213640868663788</v>
      </c>
      <c r="T3535">
        <v>0.16939583420753479</v>
      </c>
      <c r="U3535" t="s">
        <v>102</v>
      </c>
      <c r="V3535" t="s">
        <v>84</v>
      </c>
      <c r="W3535">
        <v>102</v>
      </c>
    </row>
    <row r="3536" spans="1:23" x14ac:dyDescent="0.25">
      <c r="A3536" s="48" t="str">
        <f t="shared" si="55"/>
        <v>42180Kern3_16AllSingle</v>
      </c>
      <c r="B3536" t="s">
        <v>11</v>
      </c>
      <c r="C3536" s="35">
        <v>42180</v>
      </c>
      <c r="D3536">
        <v>16</v>
      </c>
      <c r="E3536" t="s">
        <v>110</v>
      </c>
      <c r="F3536">
        <v>2.8672120381749759</v>
      </c>
      <c r="G3536">
        <v>1.9382617714409289</v>
      </c>
      <c r="H3536">
        <v>4153</v>
      </c>
      <c r="I3536">
        <v>2.2508102254894857</v>
      </c>
      <c r="J3536">
        <v>1.6788567052366135</v>
      </c>
      <c r="K3536">
        <v>494</v>
      </c>
      <c r="L3536">
        <v>0.6164017915725708</v>
      </c>
      <c r="M3536">
        <v>21.498298645019531</v>
      </c>
      <c r="N3536">
        <v>5214</v>
      </c>
      <c r="O3536">
        <v>8.1303134560585022E-2</v>
      </c>
      <c r="P3536">
        <v>0.51220369338989258</v>
      </c>
      <c r="Q3536">
        <v>0.56155633926391602</v>
      </c>
      <c r="R3536">
        <v>0.6164017915725708</v>
      </c>
      <c r="S3536">
        <v>0.67124074697494507</v>
      </c>
      <c r="T3536">
        <v>0.72059988975524902</v>
      </c>
      <c r="U3536" t="s">
        <v>18</v>
      </c>
      <c r="V3536" t="s">
        <v>84</v>
      </c>
      <c r="W3536">
        <v>104</v>
      </c>
    </row>
    <row r="3537" spans="1:23" x14ac:dyDescent="0.25">
      <c r="A3537" s="48" t="str">
        <f t="shared" si="55"/>
        <v>42180Kern3_16SmartAC-onlySingle</v>
      </c>
      <c r="B3537" t="s">
        <v>11</v>
      </c>
      <c r="C3537" s="35">
        <v>42180</v>
      </c>
      <c r="D3537">
        <v>16</v>
      </c>
      <c r="E3537" t="s">
        <v>110</v>
      </c>
      <c r="F3537">
        <v>2.8672120381749759</v>
      </c>
      <c r="G3537">
        <v>1.9382617714409289</v>
      </c>
      <c r="H3537">
        <v>4153</v>
      </c>
      <c r="I3537">
        <v>2.2508102254894857</v>
      </c>
      <c r="J3537">
        <v>1.6788567052366135</v>
      </c>
      <c r="K3537">
        <v>494</v>
      </c>
      <c r="L3537">
        <v>0.6164017915725708</v>
      </c>
      <c r="M3537">
        <v>21.498298645019531</v>
      </c>
      <c r="N3537">
        <v>5214</v>
      </c>
      <c r="O3537">
        <v>8.1303134560585022E-2</v>
      </c>
      <c r="P3537">
        <v>0.51220369338989258</v>
      </c>
      <c r="Q3537">
        <v>0.56155633926391602</v>
      </c>
      <c r="R3537">
        <v>0.6164017915725708</v>
      </c>
      <c r="S3537">
        <v>0.67124074697494507</v>
      </c>
      <c r="T3537">
        <v>0.72059988975524902</v>
      </c>
      <c r="U3537" t="s">
        <v>102</v>
      </c>
      <c r="V3537" t="s">
        <v>84</v>
      </c>
      <c r="W3537">
        <v>104</v>
      </c>
    </row>
    <row r="3538" spans="1:23" x14ac:dyDescent="0.25">
      <c r="A3538" s="48" t="str">
        <f t="shared" si="55"/>
        <v>42180Kern3_17AllSingle</v>
      </c>
      <c r="B3538" t="s">
        <v>11</v>
      </c>
      <c r="C3538" s="35">
        <v>42180</v>
      </c>
      <c r="D3538">
        <v>17</v>
      </c>
      <c r="E3538" t="s">
        <v>110</v>
      </c>
      <c r="F3538">
        <v>3.1684235705557997</v>
      </c>
      <c r="G3538">
        <v>1.8538697706214604</v>
      </c>
      <c r="H3538">
        <v>4153</v>
      </c>
      <c r="I3538">
        <v>2.4145858903104314</v>
      </c>
      <c r="J3538">
        <v>1.6395675936709255</v>
      </c>
      <c r="K3538">
        <v>494</v>
      </c>
      <c r="L3538">
        <v>0.7538377046585083</v>
      </c>
      <c r="M3538">
        <v>23.792200088500977</v>
      </c>
      <c r="N3538">
        <v>5214</v>
      </c>
      <c r="O3538">
        <v>7.9178392887115479E-2</v>
      </c>
      <c r="P3538">
        <v>0.65236270427703857</v>
      </c>
      <c r="Q3538">
        <v>0.70042556524276733</v>
      </c>
      <c r="R3538">
        <v>0.7538377046585083</v>
      </c>
      <c r="S3538">
        <v>0.80724352598190308</v>
      </c>
      <c r="T3538">
        <v>0.85531270503997803</v>
      </c>
      <c r="U3538" t="s">
        <v>18</v>
      </c>
      <c r="V3538" t="s">
        <v>84</v>
      </c>
      <c r="W3538">
        <v>105</v>
      </c>
    </row>
    <row r="3539" spans="1:23" x14ac:dyDescent="0.25">
      <c r="A3539" s="48" t="str">
        <f t="shared" si="55"/>
        <v>42180Kern3_17SmartAC-onlySingle</v>
      </c>
      <c r="B3539" t="s">
        <v>11</v>
      </c>
      <c r="C3539" s="35">
        <v>42180</v>
      </c>
      <c r="D3539">
        <v>17</v>
      </c>
      <c r="E3539" t="s">
        <v>110</v>
      </c>
      <c r="F3539">
        <v>3.1684235705557997</v>
      </c>
      <c r="G3539">
        <v>1.8538697706214604</v>
      </c>
      <c r="H3539">
        <v>4153</v>
      </c>
      <c r="I3539">
        <v>2.4145858903104314</v>
      </c>
      <c r="J3539">
        <v>1.6395675936709255</v>
      </c>
      <c r="K3539">
        <v>494</v>
      </c>
      <c r="L3539">
        <v>0.7538377046585083</v>
      </c>
      <c r="M3539">
        <v>23.792200088500977</v>
      </c>
      <c r="N3539">
        <v>5214</v>
      </c>
      <c r="O3539">
        <v>7.9178392887115479E-2</v>
      </c>
      <c r="P3539">
        <v>0.65236270427703857</v>
      </c>
      <c r="Q3539">
        <v>0.70042556524276733</v>
      </c>
      <c r="R3539">
        <v>0.7538377046585083</v>
      </c>
      <c r="S3539">
        <v>0.80724352598190308</v>
      </c>
      <c r="T3539">
        <v>0.85531270503997803</v>
      </c>
      <c r="U3539" t="s">
        <v>102</v>
      </c>
      <c r="V3539" t="s">
        <v>84</v>
      </c>
      <c r="W3539">
        <v>105</v>
      </c>
    </row>
    <row r="3540" spans="1:23" x14ac:dyDescent="0.25">
      <c r="A3540" s="48" t="str">
        <f t="shared" si="55"/>
        <v>42180Kern3_18AllSingle</v>
      </c>
      <c r="B3540" t="s">
        <v>11</v>
      </c>
      <c r="C3540" s="35">
        <v>42180</v>
      </c>
      <c r="D3540">
        <v>18</v>
      </c>
      <c r="E3540" t="s">
        <v>110</v>
      </c>
      <c r="F3540">
        <v>3.4232823647243547</v>
      </c>
      <c r="G3540">
        <v>1.7681458097020251</v>
      </c>
      <c r="H3540">
        <v>4153</v>
      </c>
      <c r="I3540">
        <v>2.5518167690362903</v>
      </c>
      <c r="J3540">
        <v>1.5341622688971213</v>
      </c>
      <c r="K3540">
        <v>494</v>
      </c>
      <c r="L3540">
        <v>0.87146562337875366</v>
      </c>
      <c r="M3540">
        <v>25.45701789855957</v>
      </c>
      <c r="N3540">
        <v>5214</v>
      </c>
      <c r="O3540">
        <v>7.4278339743614197E-2</v>
      </c>
      <c r="P3540">
        <v>0.77627050876617432</v>
      </c>
      <c r="Q3540">
        <v>0.82135891914367676</v>
      </c>
      <c r="R3540">
        <v>0.87146562337875366</v>
      </c>
      <c r="S3540">
        <v>0.92156636714935303</v>
      </c>
      <c r="T3540">
        <v>0.96666073799133301</v>
      </c>
      <c r="U3540" t="s">
        <v>18</v>
      </c>
      <c r="V3540" t="s">
        <v>84</v>
      </c>
      <c r="W3540">
        <v>105</v>
      </c>
    </row>
    <row r="3541" spans="1:23" x14ac:dyDescent="0.25">
      <c r="A3541" s="48" t="str">
        <f t="shared" si="55"/>
        <v>42180Kern3_18SmartAC-onlySingle</v>
      </c>
      <c r="B3541" t="s">
        <v>11</v>
      </c>
      <c r="C3541" s="35">
        <v>42180</v>
      </c>
      <c r="D3541">
        <v>18</v>
      </c>
      <c r="E3541" t="s">
        <v>110</v>
      </c>
      <c r="F3541">
        <v>3.4232823647243547</v>
      </c>
      <c r="G3541">
        <v>1.7681458097020251</v>
      </c>
      <c r="H3541">
        <v>4153</v>
      </c>
      <c r="I3541">
        <v>2.5518167690362903</v>
      </c>
      <c r="J3541">
        <v>1.5341622688971213</v>
      </c>
      <c r="K3541">
        <v>494</v>
      </c>
      <c r="L3541">
        <v>0.87146562337875366</v>
      </c>
      <c r="M3541">
        <v>25.45701789855957</v>
      </c>
      <c r="N3541">
        <v>5214</v>
      </c>
      <c r="O3541">
        <v>7.4278339743614197E-2</v>
      </c>
      <c r="P3541">
        <v>0.77627050876617432</v>
      </c>
      <c r="Q3541">
        <v>0.82135891914367676</v>
      </c>
      <c r="R3541">
        <v>0.87146562337875366</v>
      </c>
      <c r="S3541">
        <v>0.92156636714935303</v>
      </c>
      <c r="T3541">
        <v>0.96666073799133301</v>
      </c>
      <c r="U3541" t="s">
        <v>102</v>
      </c>
      <c r="V3541" t="s">
        <v>84</v>
      </c>
      <c r="W3541">
        <v>105</v>
      </c>
    </row>
    <row r="3542" spans="1:23" x14ac:dyDescent="0.25">
      <c r="A3542" s="48" t="str">
        <f t="shared" si="55"/>
        <v>42180Kern3_19AllSingle</v>
      </c>
      <c r="B3542" t="s">
        <v>11</v>
      </c>
      <c r="C3542" s="35">
        <v>42180</v>
      </c>
      <c r="D3542">
        <v>19</v>
      </c>
      <c r="E3542" t="s">
        <v>110</v>
      </c>
      <c r="F3542">
        <v>3.475465163418554</v>
      </c>
      <c r="G3542">
        <v>1.7090962957058915</v>
      </c>
      <c r="H3542">
        <v>4153</v>
      </c>
      <c r="I3542">
        <v>3.7524292431559303</v>
      </c>
      <c r="J3542">
        <v>1.8608725127459556</v>
      </c>
      <c r="K3542">
        <v>494</v>
      </c>
      <c r="L3542">
        <v>-0.27696406841278076</v>
      </c>
      <c r="M3542">
        <v>-7.9691224098205566</v>
      </c>
      <c r="N3542">
        <v>5214</v>
      </c>
      <c r="O3542">
        <v>8.7824597954750061E-2</v>
      </c>
      <c r="P3542">
        <v>-0.3895200788974762</v>
      </c>
      <c r="Q3542">
        <v>-0.33620879054069519</v>
      </c>
      <c r="R3542">
        <v>-0.27696406841278076</v>
      </c>
      <c r="S3542">
        <v>-0.21772637963294983</v>
      </c>
      <c r="T3542">
        <v>-0.16440805792808533</v>
      </c>
      <c r="U3542" t="s">
        <v>18</v>
      </c>
      <c r="V3542" t="s">
        <v>84</v>
      </c>
      <c r="W3542">
        <v>103</v>
      </c>
    </row>
    <row r="3543" spans="1:23" x14ac:dyDescent="0.25">
      <c r="A3543" s="48" t="str">
        <f t="shared" si="55"/>
        <v>42180Kern3_19SmartAC-onlySingle</v>
      </c>
      <c r="B3543" t="s">
        <v>11</v>
      </c>
      <c r="C3543" s="35">
        <v>42180</v>
      </c>
      <c r="D3543">
        <v>19</v>
      </c>
      <c r="E3543" t="s">
        <v>110</v>
      </c>
      <c r="F3543">
        <v>3.475465163418554</v>
      </c>
      <c r="G3543">
        <v>1.7090962957058915</v>
      </c>
      <c r="H3543">
        <v>4153</v>
      </c>
      <c r="I3543">
        <v>3.7524292431559303</v>
      </c>
      <c r="J3543">
        <v>1.8608725127459556</v>
      </c>
      <c r="K3543">
        <v>494</v>
      </c>
      <c r="L3543">
        <v>-0.27696406841278076</v>
      </c>
      <c r="M3543">
        <v>-7.9691224098205566</v>
      </c>
      <c r="N3543">
        <v>5214</v>
      </c>
      <c r="O3543">
        <v>8.7824597954750061E-2</v>
      </c>
      <c r="P3543">
        <v>-0.3895200788974762</v>
      </c>
      <c r="Q3543">
        <v>-0.33620879054069519</v>
      </c>
      <c r="R3543">
        <v>-0.27696406841278076</v>
      </c>
      <c r="S3543">
        <v>-0.21772637963294983</v>
      </c>
      <c r="T3543">
        <v>-0.16440805792808533</v>
      </c>
      <c r="U3543" t="s">
        <v>102</v>
      </c>
      <c r="V3543" t="s">
        <v>84</v>
      </c>
      <c r="W3543">
        <v>103</v>
      </c>
    </row>
    <row r="3544" spans="1:23" x14ac:dyDescent="0.25">
      <c r="A3544" s="48" t="str">
        <f t="shared" si="55"/>
        <v>42180Kern3_20AllSingle</v>
      </c>
      <c r="B3544" t="s">
        <v>11</v>
      </c>
      <c r="C3544" s="35">
        <v>42180</v>
      </c>
      <c r="D3544">
        <v>20</v>
      </c>
      <c r="E3544" t="s">
        <v>110</v>
      </c>
      <c r="F3544">
        <v>3.3289414722122128</v>
      </c>
      <c r="G3544">
        <v>1.65261997854105</v>
      </c>
      <c r="H3544">
        <v>4153</v>
      </c>
      <c r="I3544">
        <v>3.7606026583741787</v>
      </c>
      <c r="J3544">
        <v>1.8267050563654545</v>
      </c>
      <c r="K3544">
        <v>494</v>
      </c>
      <c r="L3544">
        <v>-0.43166118860244751</v>
      </c>
      <c r="M3544">
        <v>-12.966919898986816</v>
      </c>
      <c r="N3544">
        <v>5214</v>
      </c>
      <c r="O3544">
        <v>8.6095258593559265E-2</v>
      </c>
      <c r="P3544">
        <v>-0.54200088977813721</v>
      </c>
      <c r="Q3544">
        <v>-0.48973932862281799</v>
      </c>
      <c r="R3544">
        <v>-0.43166118860244751</v>
      </c>
      <c r="S3544">
        <v>-0.37358993291854858</v>
      </c>
      <c r="T3544">
        <v>-0.3213215172290802</v>
      </c>
      <c r="U3544" t="s">
        <v>18</v>
      </c>
      <c r="V3544" t="s">
        <v>84</v>
      </c>
      <c r="W3544">
        <v>98</v>
      </c>
    </row>
    <row r="3545" spans="1:23" x14ac:dyDescent="0.25">
      <c r="A3545" s="48" t="str">
        <f t="shared" si="55"/>
        <v>42180Kern3_20SmartAC-onlySingle</v>
      </c>
      <c r="B3545" t="s">
        <v>11</v>
      </c>
      <c r="C3545" s="35">
        <v>42180</v>
      </c>
      <c r="D3545">
        <v>20</v>
      </c>
      <c r="E3545" t="s">
        <v>110</v>
      </c>
      <c r="F3545">
        <v>3.3289414722122128</v>
      </c>
      <c r="G3545">
        <v>1.65261997854105</v>
      </c>
      <c r="H3545">
        <v>4153</v>
      </c>
      <c r="I3545">
        <v>3.7606026583741787</v>
      </c>
      <c r="J3545">
        <v>1.8267050563654545</v>
      </c>
      <c r="K3545">
        <v>494</v>
      </c>
      <c r="L3545">
        <v>-0.43166118860244751</v>
      </c>
      <c r="M3545">
        <v>-12.966919898986816</v>
      </c>
      <c r="N3545">
        <v>5214</v>
      </c>
      <c r="O3545">
        <v>8.6095258593559265E-2</v>
      </c>
      <c r="P3545">
        <v>-0.54200088977813721</v>
      </c>
      <c r="Q3545">
        <v>-0.48973932862281799</v>
      </c>
      <c r="R3545">
        <v>-0.43166118860244751</v>
      </c>
      <c r="S3545">
        <v>-0.37358993291854858</v>
      </c>
      <c r="T3545">
        <v>-0.3213215172290802</v>
      </c>
      <c r="U3545" t="s">
        <v>102</v>
      </c>
      <c r="V3545" t="s">
        <v>84</v>
      </c>
      <c r="W3545">
        <v>98</v>
      </c>
    </row>
    <row r="3546" spans="1:23" x14ac:dyDescent="0.25">
      <c r="A3546" s="48" t="str">
        <f t="shared" si="55"/>
        <v>42180Kern3_21AllSingle</v>
      </c>
      <c r="B3546" t="s">
        <v>11</v>
      </c>
      <c r="C3546" s="35">
        <v>42180</v>
      </c>
      <c r="D3546">
        <v>21</v>
      </c>
      <c r="E3546" t="s">
        <v>110</v>
      </c>
      <c r="F3546">
        <v>3.0535595651928942</v>
      </c>
      <c r="G3546">
        <v>1.5805050998121362</v>
      </c>
      <c r="H3546">
        <v>4153</v>
      </c>
      <c r="I3546">
        <v>3.4505728008996241</v>
      </c>
      <c r="J3546">
        <v>1.785841999524119</v>
      </c>
      <c r="K3546">
        <v>494</v>
      </c>
      <c r="L3546">
        <v>-0.39701324701309204</v>
      </c>
      <c r="M3546">
        <v>-13.001653671264648</v>
      </c>
      <c r="N3546">
        <v>5214</v>
      </c>
      <c r="O3546">
        <v>8.4008492529392242E-2</v>
      </c>
      <c r="P3546">
        <v>-0.50467854738235474</v>
      </c>
      <c r="Q3546">
        <v>-0.45368370413780212</v>
      </c>
      <c r="R3546">
        <v>-0.39701324701309204</v>
      </c>
      <c r="S3546">
        <v>-0.34034952521324158</v>
      </c>
      <c r="T3546">
        <v>-0.28934797644615173</v>
      </c>
      <c r="U3546" t="s">
        <v>18</v>
      </c>
      <c r="V3546" t="s">
        <v>84</v>
      </c>
      <c r="W3546">
        <v>93</v>
      </c>
    </row>
    <row r="3547" spans="1:23" x14ac:dyDescent="0.25">
      <c r="A3547" s="48" t="str">
        <f t="shared" si="55"/>
        <v>42180Kern3_21SmartAC-onlySingle</v>
      </c>
      <c r="B3547" t="s">
        <v>11</v>
      </c>
      <c r="C3547" s="35">
        <v>42180</v>
      </c>
      <c r="D3547">
        <v>21</v>
      </c>
      <c r="E3547" t="s">
        <v>110</v>
      </c>
      <c r="F3547">
        <v>3.0535595651928942</v>
      </c>
      <c r="G3547">
        <v>1.5805050998121362</v>
      </c>
      <c r="H3547">
        <v>4153</v>
      </c>
      <c r="I3547">
        <v>3.4505728008996241</v>
      </c>
      <c r="J3547">
        <v>1.785841999524119</v>
      </c>
      <c r="K3547">
        <v>494</v>
      </c>
      <c r="L3547">
        <v>-0.39701324701309204</v>
      </c>
      <c r="M3547">
        <v>-13.001653671264648</v>
      </c>
      <c r="N3547">
        <v>5214</v>
      </c>
      <c r="O3547">
        <v>8.4008492529392242E-2</v>
      </c>
      <c r="P3547">
        <v>-0.50467854738235474</v>
      </c>
      <c r="Q3547">
        <v>-0.45368370413780212</v>
      </c>
      <c r="R3547">
        <v>-0.39701324701309204</v>
      </c>
      <c r="S3547">
        <v>-0.34034952521324158</v>
      </c>
      <c r="T3547">
        <v>-0.28934797644615173</v>
      </c>
      <c r="U3547" t="s">
        <v>102</v>
      </c>
      <c r="V3547" t="s">
        <v>84</v>
      </c>
      <c r="W3547">
        <v>93</v>
      </c>
    </row>
    <row r="3548" spans="1:23" x14ac:dyDescent="0.25">
      <c r="A3548" s="48" t="str">
        <f t="shared" si="55"/>
        <v>42180Kern3_22AllSingle</v>
      </c>
      <c r="B3548" t="s">
        <v>11</v>
      </c>
      <c r="C3548" s="35">
        <v>42180</v>
      </c>
      <c r="D3548">
        <v>22</v>
      </c>
      <c r="E3548" t="s">
        <v>110</v>
      </c>
      <c r="F3548">
        <v>2.7717231601868164</v>
      </c>
      <c r="G3548">
        <v>1.4970296798276084</v>
      </c>
      <c r="H3548">
        <v>4153</v>
      </c>
      <c r="I3548">
        <v>3.0876817969688815</v>
      </c>
      <c r="J3548">
        <v>1.7205454739930293</v>
      </c>
      <c r="K3548">
        <v>494</v>
      </c>
      <c r="L3548">
        <v>-0.3159586489200592</v>
      </c>
      <c r="M3548">
        <v>-11.399357795715332</v>
      </c>
      <c r="N3548">
        <v>5214</v>
      </c>
      <c r="O3548">
        <v>8.0821387469768524E-2</v>
      </c>
      <c r="P3548">
        <v>-0.41953933238983154</v>
      </c>
      <c r="Q3548">
        <v>-0.37047913670539856</v>
      </c>
      <c r="R3548">
        <v>-0.3159586489200592</v>
      </c>
      <c r="S3548">
        <v>-0.26144462823867798</v>
      </c>
      <c r="T3548">
        <v>-0.21237796545028687</v>
      </c>
      <c r="U3548" t="s">
        <v>18</v>
      </c>
      <c r="V3548" t="s">
        <v>84</v>
      </c>
      <c r="W3548">
        <v>90</v>
      </c>
    </row>
    <row r="3549" spans="1:23" x14ac:dyDescent="0.25">
      <c r="A3549" s="48" t="str">
        <f t="shared" si="55"/>
        <v>42180Kern3_22SmartAC-onlySingle</v>
      </c>
      <c r="B3549" t="s">
        <v>11</v>
      </c>
      <c r="C3549" s="35">
        <v>42180</v>
      </c>
      <c r="D3549">
        <v>22</v>
      </c>
      <c r="E3549" t="s">
        <v>110</v>
      </c>
      <c r="F3549">
        <v>2.7717231601868164</v>
      </c>
      <c r="G3549">
        <v>1.4970296798276084</v>
      </c>
      <c r="H3549">
        <v>4153</v>
      </c>
      <c r="I3549">
        <v>3.0876817969688815</v>
      </c>
      <c r="J3549">
        <v>1.7205454739930293</v>
      </c>
      <c r="K3549">
        <v>494</v>
      </c>
      <c r="L3549">
        <v>-0.3159586489200592</v>
      </c>
      <c r="M3549">
        <v>-11.399357795715332</v>
      </c>
      <c r="N3549">
        <v>5214</v>
      </c>
      <c r="O3549">
        <v>8.0821387469768524E-2</v>
      </c>
      <c r="P3549">
        <v>-0.41953933238983154</v>
      </c>
      <c r="Q3549">
        <v>-0.37047913670539856</v>
      </c>
      <c r="R3549">
        <v>-0.3159586489200592</v>
      </c>
      <c r="S3549">
        <v>-0.26144462823867798</v>
      </c>
      <c r="T3549">
        <v>-0.21237796545028687</v>
      </c>
      <c r="U3549" t="s">
        <v>102</v>
      </c>
      <c r="V3549" t="s">
        <v>84</v>
      </c>
      <c r="W3549">
        <v>90</v>
      </c>
    </row>
    <row r="3550" spans="1:23" x14ac:dyDescent="0.25">
      <c r="A3550" s="48" t="str">
        <f t="shared" si="55"/>
        <v>42180Kern3_23AllSingle</v>
      </c>
      <c r="B3550" t="s">
        <v>11</v>
      </c>
      <c r="C3550" s="35">
        <v>42180</v>
      </c>
      <c r="D3550">
        <v>23</v>
      </c>
      <c r="E3550" t="s">
        <v>110</v>
      </c>
      <c r="F3550">
        <v>2.3208915319327894</v>
      </c>
      <c r="G3550">
        <v>1.3912252182607088</v>
      </c>
      <c r="H3550">
        <v>4153</v>
      </c>
      <c r="I3550">
        <v>2.5808744374481933</v>
      </c>
      <c r="J3550">
        <v>1.5594228366781768</v>
      </c>
      <c r="K3550">
        <v>494</v>
      </c>
      <c r="L3550">
        <v>-0.25998291373252869</v>
      </c>
      <c r="M3550">
        <v>-11.201854705810547</v>
      </c>
      <c r="N3550">
        <v>5214</v>
      </c>
      <c r="O3550">
        <v>7.3407910764217377E-2</v>
      </c>
      <c r="P3550">
        <v>-0.35406249761581421</v>
      </c>
      <c r="Q3550">
        <v>-0.30950242280960083</v>
      </c>
      <c r="R3550">
        <v>-0.25998291373252869</v>
      </c>
      <c r="S3550">
        <v>-0.21046927571296692</v>
      </c>
      <c r="T3550">
        <v>-0.16590332984924316</v>
      </c>
      <c r="U3550" t="s">
        <v>18</v>
      </c>
      <c r="V3550" t="s">
        <v>84</v>
      </c>
      <c r="W3550">
        <v>87</v>
      </c>
    </row>
    <row r="3551" spans="1:23" x14ac:dyDescent="0.25">
      <c r="A3551" s="48" t="str">
        <f t="shared" si="55"/>
        <v>42180Kern3_23SmartAC-onlySingle</v>
      </c>
      <c r="B3551" t="s">
        <v>11</v>
      </c>
      <c r="C3551" s="35">
        <v>42180</v>
      </c>
      <c r="D3551">
        <v>23</v>
      </c>
      <c r="E3551" t="s">
        <v>110</v>
      </c>
      <c r="F3551">
        <v>2.3208915319327894</v>
      </c>
      <c r="G3551">
        <v>1.3912252182607088</v>
      </c>
      <c r="H3551">
        <v>4153</v>
      </c>
      <c r="I3551">
        <v>2.5808744374481933</v>
      </c>
      <c r="J3551">
        <v>1.5594228366781768</v>
      </c>
      <c r="K3551">
        <v>494</v>
      </c>
      <c r="L3551">
        <v>-0.25998291373252869</v>
      </c>
      <c r="M3551">
        <v>-11.201854705810547</v>
      </c>
      <c r="N3551">
        <v>5214</v>
      </c>
      <c r="O3551">
        <v>7.3407910764217377E-2</v>
      </c>
      <c r="P3551">
        <v>-0.35406249761581421</v>
      </c>
      <c r="Q3551">
        <v>-0.30950242280960083</v>
      </c>
      <c r="R3551">
        <v>-0.25998291373252869</v>
      </c>
      <c r="S3551">
        <v>-0.21046927571296692</v>
      </c>
      <c r="T3551">
        <v>-0.16590332984924316</v>
      </c>
      <c r="U3551" t="s">
        <v>102</v>
      </c>
      <c r="V3551" t="s">
        <v>84</v>
      </c>
      <c r="W3551">
        <v>87</v>
      </c>
    </row>
    <row r="3552" spans="1:23" x14ac:dyDescent="0.25">
      <c r="A3552" s="48" t="str">
        <f t="shared" si="55"/>
        <v>42180Kern3_24AllSingle</v>
      </c>
      <c r="B3552" t="s">
        <v>11</v>
      </c>
      <c r="C3552" s="35">
        <v>42180</v>
      </c>
      <c r="D3552">
        <v>24</v>
      </c>
      <c r="E3552" t="s">
        <v>110</v>
      </c>
      <c r="F3552">
        <v>1.8305046077571201</v>
      </c>
      <c r="G3552">
        <v>1.2291733955580126</v>
      </c>
      <c r="H3552">
        <v>4153</v>
      </c>
      <c r="I3552">
        <v>2.0169525555492664</v>
      </c>
      <c r="J3552">
        <v>1.3082345318818527</v>
      </c>
      <c r="K3552">
        <v>494</v>
      </c>
      <c r="L3552">
        <v>-0.18644794821739197</v>
      </c>
      <c r="M3552">
        <v>-10.185604095458984</v>
      </c>
      <c r="N3552">
        <v>5214</v>
      </c>
      <c r="O3552">
        <v>6.1873506754636765E-2</v>
      </c>
      <c r="P3552">
        <v>-0.26574504375457764</v>
      </c>
      <c r="Q3552">
        <v>-0.22818657755851746</v>
      </c>
      <c r="R3552">
        <v>-0.18644794821739197</v>
      </c>
      <c r="S3552">
        <v>-0.14471426606178284</v>
      </c>
      <c r="T3552">
        <v>-0.1071508601307869</v>
      </c>
      <c r="U3552" t="s">
        <v>18</v>
      </c>
      <c r="V3552" t="s">
        <v>84</v>
      </c>
      <c r="W3552">
        <v>86</v>
      </c>
    </row>
    <row r="3553" spans="1:23" x14ac:dyDescent="0.25">
      <c r="A3553" s="48" t="str">
        <f t="shared" si="55"/>
        <v>42180Kern3_24SmartAC-onlySingle</v>
      </c>
      <c r="B3553" t="s">
        <v>11</v>
      </c>
      <c r="C3553" s="35">
        <v>42180</v>
      </c>
      <c r="D3553">
        <v>24</v>
      </c>
      <c r="E3553" t="s">
        <v>110</v>
      </c>
      <c r="F3553">
        <v>1.8305046077571201</v>
      </c>
      <c r="G3553">
        <v>1.2291733955580126</v>
      </c>
      <c r="H3553">
        <v>4153</v>
      </c>
      <c r="I3553">
        <v>2.0169525555492664</v>
      </c>
      <c r="J3553">
        <v>1.3082345318818527</v>
      </c>
      <c r="K3553">
        <v>494</v>
      </c>
      <c r="L3553">
        <v>-0.18644794821739197</v>
      </c>
      <c r="M3553">
        <v>-10.185604095458984</v>
      </c>
      <c r="N3553">
        <v>5214</v>
      </c>
      <c r="O3553">
        <v>6.1873506754636765E-2</v>
      </c>
      <c r="P3553">
        <v>-0.26574504375457764</v>
      </c>
      <c r="Q3553">
        <v>-0.22818657755851746</v>
      </c>
      <c r="R3553">
        <v>-0.18644794821739197</v>
      </c>
      <c r="S3553">
        <v>-0.14471426606178284</v>
      </c>
      <c r="T3553">
        <v>-0.1071508601307869</v>
      </c>
      <c r="U3553" t="s">
        <v>102</v>
      </c>
      <c r="V3553" t="s">
        <v>84</v>
      </c>
      <c r="W3553">
        <v>86</v>
      </c>
    </row>
    <row r="3554" spans="1:23" x14ac:dyDescent="0.25">
      <c r="A3554" s="48" t="str">
        <f t="shared" si="55"/>
        <v>42233Kern3_1AllSingle</v>
      </c>
      <c r="B3554" t="s">
        <v>11</v>
      </c>
      <c r="C3554" s="35">
        <v>42233</v>
      </c>
      <c r="D3554">
        <v>1</v>
      </c>
      <c r="E3554" t="s">
        <v>110</v>
      </c>
      <c r="F3554">
        <v>1.57156719080911</v>
      </c>
      <c r="G3554">
        <v>1.1002727446556118</v>
      </c>
      <c r="H3554">
        <v>2105</v>
      </c>
      <c r="I3554">
        <v>1.6138876764374548</v>
      </c>
      <c r="J3554">
        <v>1.1741348605221629</v>
      </c>
      <c r="K3554">
        <v>500</v>
      </c>
      <c r="L3554">
        <v>-4.2320486158132553E-2</v>
      </c>
      <c r="M3554">
        <v>-2.6928842067718506</v>
      </c>
      <c r="N3554">
        <v>5243</v>
      </c>
      <c r="O3554">
        <v>5.7726010680198669E-2</v>
      </c>
      <c r="P3554">
        <v>-0.11630214005708694</v>
      </c>
      <c r="Q3554">
        <v>-8.1261299550533295E-2</v>
      </c>
      <c r="R3554">
        <v>-4.2320486158132553E-2</v>
      </c>
      <c r="S3554">
        <v>-3.3842918928712606E-3</v>
      </c>
      <c r="T3554">
        <v>3.1661167740821838E-2</v>
      </c>
      <c r="U3554" t="s">
        <v>18</v>
      </c>
      <c r="V3554" t="s">
        <v>84</v>
      </c>
      <c r="W3554">
        <v>84</v>
      </c>
    </row>
    <row r="3555" spans="1:23" x14ac:dyDescent="0.25">
      <c r="A3555" s="48" t="str">
        <f t="shared" si="55"/>
        <v>42233Kern3_1SmartAC-onlySingle</v>
      </c>
      <c r="B3555" t="s">
        <v>11</v>
      </c>
      <c r="C3555" s="35">
        <v>42233</v>
      </c>
      <c r="D3555">
        <v>1</v>
      </c>
      <c r="E3555" t="s">
        <v>110</v>
      </c>
      <c r="F3555">
        <v>1.57156719080911</v>
      </c>
      <c r="G3555">
        <v>1.1002727446556118</v>
      </c>
      <c r="H3555">
        <v>2105</v>
      </c>
      <c r="I3555">
        <v>1.6138876764374548</v>
      </c>
      <c r="J3555">
        <v>1.1741348605221629</v>
      </c>
      <c r="K3555">
        <v>500</v>
      </c>
      <c r="L3555">
        <v>-4.2320486158132553E-2</v>
      </c>
      <c r="M3555">
        <v>-2.6928842067718506</v>
      </c>
      <c r="N3555">
        <v>5243</v>
      </c>
      <c r="O3555">
        <v>5.7726010680198669E-2</v>
      </c>
      <c r="P3555">
        <v>-0.11630214005708694</v>
      </c>
      <c r="Q3555">
        <v>-8.1261299550533295E-2</v>
      </c>
      <c r="R3555">
        <v>-4.2320486158132553E-2</v>
      </c>
      <c r="S3555">
        <v>-3.3842918928712606E-3</v>
      </c>
      <c r="T3555">
        <v>3.1661167740821838E-2</v>
      </c>
      <c r="U3555" t="s">
        <v>102</v>
      </c>
      <c r="V3555" t="s">
        <v>84</v>
      </c>
      <c r="W3555">
        <v>84</v>
      </c>
    </row>
    <row r="3556" spans="1:23" x14ac:dyDescent="0.25">
      <c r="A3556" s="48" t="str">
        <f t="shared" si="55"/>
        <v>42233Kern3_2AllSingle</v>
      </c>
      <c r="B3556" t="s">
        <v>11</v>
      </c>
      <c r="C3556" s="35">
        <v>42233</v>
      </c>
      <c r="D3556">
        <v>2</v>
      </c>
      <c r="E3556" t="s">
        <v>110</v>
      </c>
      <c r="F3556">
        <v>1.3518323330090398</v>
      </c>
      <c r="G3556">
        <v>1.0098886962239284</v>
      </c>
      <c r="H3556">
        <v>2105</v>
      </c>
      <c r="I3556">
        <v>1.3342482833661944</v>
      </c>
      <c r="J3556">
        <v>0.97794175247612736</v>
      </c>
      <c r="K3556">
        <v>500</v>
      </c>
      <c r="L3556">
        <v>1.7584050074219704E-2</v>
      </c>
      <c r="M3556">
        <v>1.3007566928863525</v>
      </c>
      <c r="N3556">
        <v>5243</v>
      </c>
      <c r="O3556">
        <v>4.8961631953716278E-2</v>
      </c>
      <c r="P3556">
        <v>-4.5165177434682846E-2</v>
      </c>
      <c r="Q3556">
        <v>-1.5444487333297729E-2</v>
      </c>
      <c r="R3556">
        <v>1.7584050074219704E-2</v>
      </c>
      <c r="S3556">
        <v>5.0608672201633453E-2</v>
      </c>
      <c r="T3556">
        <v>8.0333277583122253E-2</v>
      </c>
      <c r="U3556" t="s">
        <v>18</v>
      </c>
      <c r="V3556" t="s">
        <v>84</v>
      </c>
      <c r="W3556">
        <v>82</v>
      </c>
    </row>
    <row r="3557" spans="1:23" x14ac:dyDescent="0.25">
      <c r="A3557" s="48" t="str">
        <f t="shared" si="55"/>
        <v>42233Kern3_2SmartAC-onlySingle</v>
      </c>
      <c r="B3557" t="s">
        <v>11</v>
      </c>
      <c r="C3557" s="35">
        <v>42233</v>
      </c>
      <c r="D3557">
        <v>2</v>
      </c>
      <c r="E3557" t="s">
        <v>110</v>
      </c>
      <c r="F3557">
        <v>1.3518323330090398</v>
      </c>
      <c r="G3557">
        <v>1.0098886962239284</v>
      </c>
      <c r="H3557">
        <v>2105</v>
      </c>
      <c r="I3557">
        <v>1.3342482833661944</v>
      </c>
      <c r="J3557">
        <v>0.97794175247612736</v>
      </c>
      <c r="K3557">
        <v>500</v>
      </c>
      <c r="L3557">
        <v>1.7584050074219704E-2</v>
      </c>
      <c r="M3557">
        <v>1.3007566928863525</v>
      </c>
      <c r="N3557">
        <v>5243</v>
      </c>
      <c r="O3557">
        <v>4.8961631953716278E-2</v>
      </c>
      <c r="P3557">
        <v>-4.5165177434682846E-2</v>
      </c>
      <c r="Q3557">
        <v>-1.5444487333297729E-2</v>
      </c>
      <c r="R3557">
        <v>1.7584050074219704E-2</v>
      </c>
      <c r="S3557">
        <v>5.0608672201633453E-2</v>
      </c>
      <c r="T3557">
        <v>8.0333277583122253E-2</v>
      </c>
      <c r="U3557" t="s">
        <v>102</v>
      </c>
      <c r="V3557" t="s">
        <v>84</v>
      </c>
      <c r="W3557">
        <v>82</v>
      </c>
    </row>
    <row r="3558" spans="1:23" x14ac:dyDescent="0.25">
      <c r="A3558" s="48" t="str">
        <f t="shared" si="55"/>
        <v>42233Kern3_3AllSingle</v>
      </c>
      <c r="B3558" t="s">
        <v>11</v>
      </c>
      <c r="C3558" s="35">
        <v>42233</v>
      </c>
      <c r="D3558">
        <v>3</v>
      </c>
      <c r="E3558" t="s">
        <v>110</v>
      </c>
      <c r="F3558">
        <v>1.1547742858932091</v>
      </c>
      <c r="G3558">
        <v>0.88848207279769886</v>
      </c>
      <c r="H3558">
        <v>2105</v>
      </c>
      <c r="I3558">
        <v>1.1452543439464375</v>
      </c>
      <c r="J3558">
        <v>0.89993260321010515</v>
      </c>
      <c r="K3558">
        <v>500</v>
      </c>
      <c r="L3558">
        <v>9.5199421048164368E-3</v>
      </c>
      <c r="M3558">
        <v>0.82439851760864258</v>
      </c>
      <c r="N3558">
        <v>5243</v>
      </c>
      <c r="O3558">
        <v>4.4662840664386749E-2</v>
      </c>
      <c r="P3558">
        <v>-4.7719955444335938E-2</v>
      </c>
      <c r="Q3558">
        <v>-2.0608717575669289E-2</v>
      </c>
      <c r="R3558">
        <v>9.5199421048164368E-3</v>
      </c>
      <c r="S3558">
        <v>3.9645027369260788E-2</v>
      </c>
      <c r="T3558">
        <v>6.6759839653968811E-2</v>
      </c>
      <c r="U3558" t="s">
        <v>18</v>
      </c>
      <c r="V3558" t="s">
        <v>84</v>
      </c>
      <c r="W3558">
        <v>81</v>
      </c>
    </row>
    <row r="3559" spans="1:23" x14ac:dyDescent="0.25">
      <c r="A3559" s="48" t="str">
        <f t="shared" si="55"/>
        <v>42233Kern3_3SmartAC-onlySingle</v>
      </c>
      <c r="B3559" t="s">
        <v>11</v>
      </c>
      <c r="C3559" s="35">
        <v>42233</v>
      </c>
      <c r="D3559">
        <v>3</v>
      </c>
      <c r="E3559" t="s">
        <v>110</v>
      </c>
      <c r="F3559">
        <v>1.1547742858932091</v>
      </c>
      <c r="G3559">
        <v>0.88848207279769886</v>
      </c>
      <c r="H3559">
        <v>2105</v>
      </c>
      <c r="I3559">
        <v>1.1452543439464375</v>
      </c>
      <c r="J3559">
        <v>0.89993260321010515</v>
      </c>
      <c r="K3559">
        <v>500</v>
      </c>
      <c r="L3559">
        <v>9.5199421048164368E-3</v>
      </c>
      <c r="M3559">
        <v>0.82439851760864258</v>
      </c>
      <c r="N3559">
        <v>5243</v>
      </c>
      <c r="O3559">
        <v>4.4662840664386749E-2</v>
      </c>
      <c r="P3559">
        <v>-4.7719955444335938E-2</v>
      </c>
      <c r="Q3559">
        <v>-2.0608717575669289E-2</v>
      </c>
      <c r="R3559">
        <v>9.5199421048164368E-3</v>
      </c>
      <c r="S3559">
        <v>3.9645027369260788E-2</v>
      </c>
      <c r="T3559">
        <v>6.6759839653968811E-2</v>
      </c>
      <c r="U3559" t="s">
        <v>102</v>
      </c>
      <c r="V3559" t="s">
        <v>84</v>
      </c>
      <c r="W3559">
        <v>81</v>
      </c>
    </row>
    <row r="3560" spans="1:23" x14ac:dyDescent="0.25">
      <c r="A3560" s="48" t="str">
        <f t="shared" si="55"/>
        <v>42233Kern3_4AllSingle</v>
      </c>
      <c r="B3560" t="s">
        <v>11</v>
      </c>
      <c r="C3560" s="35">
        <v>42233</v>
      </c>
      <c r="D3560">
        <v>4</v>
      </c>
      <c r="E3560" t="s">
        <v>110</v>
      </c>
      <c r="F3560">
        <v>1.0225128092670526</v>
      </c>
      <c r="G3560">
        <v>0.7698230153892035</v>
      </c>
      <c r="H3560">
        <v>2105</v>
      </c>
      <c r="I3560">
        <v>1.0069068683599218</v>
      </c>
      <c r="J3560">
        <v>0.75764658861643952</v>
      </c>
      <c r="K3560">
        <v>500</v>
      </c>
      <c r="L3560">
        <v>1.5605940483510494E-2</v>
      </c>
      <c r="M3560">
        <v>1.5262342691421509</v>
      </c>
      <c r="N3560">
        <v>5243</v>
      </c>
      <c r="O3560">
        <v>3.7809919565916061E-2</v>
      </c>
      <c r="P3560">
        <v>-3.285125270485878E-2</v>
      </c>
      <c r="Q3560">
        <v>-9.8998751491308212E-3</v>
      </c>
      <c r="R3560">
        <v>1.5605940483510494E-2</v>
      </c>
      <c r="S3560">
        <v>4.1108731180429459E-2</v>
      </c>
      <c r="T3560">
        <v>6.4063131809234619E-2</v>
      </c>
      <c r="U3560" t="s">
        <v>18</v>
      </c>
      <c r="V3560" t="s">
        <v>84</v>
      </c>
      <c r="W3560">
        <v>79</v>
      </c>
    </row>
    <row r="3561" spans="1:23" x14ac:dyDescent="0.25">
      <c r="A3561" s="48" t="str">
        <f t="shared" si="55"/>
        <v>42233Kern3_4SmartAC-onlySingle</v>
      </c>
      <c r="B3561" t="s">
        <v>11</v>
      </c>
      <c r="C3561" s="35">
        <v>42233</v>
      </c>
      <c r="D3561">
        <v>4</v>
      </c>
      <c r="E3561" t="s">
        <v>110</v>
      </c>
      <c r="F3561">
        <v>1.0225128092670526</v>
      </c>
      <c r="G3561">
        <v>0.7698230153892035</v>
      </c>
      <c r="H3561">
        <v>2105</v>
      </c>
      <c r="I3561">
        <v>1.0069068683599218</v>
      </c>
      <c r="J3561">
        <v>0.75764658861643952</v>
      </c>
      <c r="K3561">
        <v>500</v>
      </c>
      <c r="L3561">
        <v>1.5605940483510494E-2</v>
      </c>
      <c r="M3561">
        <v>1.5262342691421509</v>
      </c>
      <c r="N3561">
        <v>5243</v>
      </c>
      <c r="O3561">
        <v>3.7809919565916061E-2</v>
      </c>
      <c r="P3561">
        <v>-3.285125270485878E-2</v>
      </c>
      <c r="Q3561">
        <v>-9.8998751491308212E-3</v>
      </c>
      <c r="R3561">
        <v>1.5605940483510494E-2</v>
      </c>
      <c r="S3561">
        <v>4.1108731180429459E-2</v>
      </c>
      <c r="T3561">
        <v>6.4063131809234619E-2</v>
      </c>
      <c r="U3561" t="s">
        <v>102</v>
      </c>
      <c r="V3561" t="s">
        <v>84</v>
      </c>
      <c r="W3561">
        <v>79</v>
      </c>
    </row>
    <row r="3562" spans="1:23" x14ac:dyDescent="0.25">
      <c r="A3562" s="48" t="str">
        <f t="shared" si="55"/>
        <v>42233Kern3_5AllSingle</v>
      </c>
      <c r="B3562" t="s">
        <v>11</v>
      </c>
      <c r="C3562" s="35">
        <v>42233</v>
      </c>
      <c r="D3562">
        <v>5</v>
      </c>
      <c r="E3562" t="s">
        <v>110</v>
      </c>
      <c r="F3562">
        <v>0.94216899982587388</v>
      </c>
      <c r="G3562">
        <v>0.71012071802814347</v>
      </c>
      <c r="H3562">
        <v>2105</v>
      </c>
      <c r="I3562">
        <v>0.97968040352657515</v>
      </c>
      <c r="J3562">
        <v>0.74896937404222441</v>
      </c>
      <c r="K3562">
        <v>500</v>
      </c>
      <c r="L3562">
        <v>-3.7511404603719711E-2</v>
      </c>
      <c r="M3562">
        <v>-3.9813880920410156</v>
      </c>
      <c r="N3562">
        <v>5243</v>
      </c>
      <c r="O3562">
        <v>3.6898091435432434E-2</v>
      </c>
      <c r="P3562">
        <v>-8.4799997508525848E-2</v>
      </c>
      <c r="Q3562">
        <v>-6.2402117997407913E-2</v>
      </c>
      <c r="R3562">
        <v>-3.7511404603719711E-2</v>
      </c>
      <c r="S3562">
        <v>-1.2623641639947891E-2</v>
      </c>
      <c r="T3562">
        <v>9.7771892324090004E-3</v>
      </c>
      <c r="U3562" t="s">
        <v>18</v>
      </c>
      <c r="V3562" t="s">
        <v>84</v>
      </c>
      <c r="W3562">
        <v>77</v>
      </c>
    </row>
    <row r="3563" spans="1:23" x14ac:dyDescent="0.25">
      <c r="A3563" s="48" t="str">
        <f t="shared" si="55"/>
        <v>42233Kern3_5SmartAC-onlySingle</v>
      </c>
      <c r="B3563" t="s">
        <v>11</v>
      </c>
      <c r="C3563" s="35">
        <v>42233</v>
      </c>
      <c r="D3563">
        <v>5</v>
      </c>
      <c r="E3563" t="s">
        <v>110</v>
      </c>
      <c r="F3563">
        <v>0.94216899982587388</v>
      </c>
      <c r="G3563">
        <v>0.71012071802814347</v>
      </c>
      <c r="H3563">
        <v>2105</v>
      </c>
      <c r="I3563">
        <v>0.97968040352657515</v>
      </c>
      <c r="J3563">
        <v>0.74896937404222441</v>
      </c>
      <c r="K3563">
        <v>500</v>
      </c>
      <c r="L3563">
        <v>-3.7511404603719711E-2</v>
      </c>
      <c r="M3563">
        <v>-3.9813880920410156</v>
      </c>
      <c r="N3563">
        <v>5243</v>
      </c>
      <c r="O3563">
        <v>3.6898091435432434E-2</v>
      </c>
      <c r="P3563">
        <v>-8.4799997508525848E-2</v>
      </c>
      <c r="Q3563">
        <v>-6.2402117997407913E-2</v>
      </c>
      <c r="R3563">
        <v>-3.7511404603719711E-2</v>
      </c>
      <c r="S3563">
        <v>-1.2623641639947891E-2</v>
      </c>
      <c r="T3563">
        <v>9.7771892324090004E-3</v>
      </c>
      <c r="U3563" t="s">
        <v>102</v>
      </c>
      <c r="V3563" t="s">
        <v>84</v>
      </c>
      <c r="W3563">
        <v>77</v>
      </c>
    </row>
    <row r="3564" spans="1:23" x14ac:dyDescent="0.25">
      <c r="A3564" s="48" t="str">
        <f t="shared" si="55"/>
        <v>42233Kern3_6AllSingle</v>
      </c>
      <c r="B3564" t="s">
        <v>11</v>
      </c>
      <c r="C3564" s="35">
        <v>42233</v>
      </c>
      <c r="D3564">
        <v>6</v>
      </c>
      <c r="E3564" t="s">
        <v>110</v>
      </c>
      <c r="F3564">
        <v>0.91090361922684793</v>
      </c>
      <c r="G3564">
        <v>0.71889281196303245</v>
      </c>
      <c r="H3564">
        <v>2105</v>
      </c>
      <c r="I3564">
        <v>0.94904565619141124</v>
      </c>
      <c r="J3564">
        <v>0.7916404735680358</v>
      </c>
      <c r="K3564">
        <v>500</v>
      </c>
      <c r="L3564">
        <v>-3.8142036646604538E-2</v>
      </c>
      <c r="M3564">
        <v>-4.1872749328613281</v>
      </c>
      <c r="N3564">
        <v>5243</v>
      </c>
      <c r="O3564">
        <v>3.8715671747922897E-2</v>
      </c>
      <c r="P3564">
        <v>-8.7760038673877716E-2</v>
      </c>
      <c r="Q3564">
        <v>-6.4258851110935211E-2</v>
      </c>
      <c r="R3564">
        <v>-3.8142036646604538E-2</v>
      </c>
      <c r="S3564">
        <v>-1.2028316035866737E-2</v>
      </c>
      <c r="T3564">
        <v>1.1475968174636364E-2</v>
      </c>
      <c r="U3564" t="s">
        <v>18</v>
      </c>
      <c r="V3564" t="s">
        <v>84</v>
      </c>
      <c r="W3564">
        <v>76</v>
      </c>
    </row>
    <row r="3565" spans="1:23" x14ac:dyDescent="0.25">
      <c r="A3565" s="48" t="str">
        <f t="shared" si="55"/>
        <v>42233Kern3_6SmartAC-onlySingle</v>
      </c>
      <c r="B3565" t="s">
        <v>11</v>
      </c>
      <c r="C3565" s="35">
        <v>42233</v>
      </c>
      <c r="D3565">
        <v>6</v>
      </c>
      <c r="E3565" t="s">
        <v>110</v>
      </c>
      <c r="F3565">
        <v>0.91090361922684793</v>
      </c>
      <c r="G3565">
        <v>0.71889281196303245</v>
      </c>
      <c r="H3565">
        <v>2105</v>
      </c>
      <c r="I3565">
        <v>0.94904565619141124</v>
      </c>
      <c r="J3565">
        <v>0.7916404735680358</v>
      </c>
      <c r="K3565">
        <v>500</v>
      </c>
      <c r="L3565">
        <v>-3.8142036646604538E-2</v>
      </c>
      <c r="M3565">
        <v>-4.1872749328613281</v>
      </c>
      <c r="N3565">
        <v>5243</v>
      </c>
      <c r="O3565">
        <v>3.8715671747922897E-2</v>
      </c>
      <c r="P3565">
        <v>-8.7760038673877716E-2</v>
      </c>
      <c r="Q3565">
        <v>-6.4258851110935211E-2</v>
      </c>
      <c r="R3565">
        <v>-3.8142036646604538E-2</v>
      </c>
      <c r="S3565">
        <v>-1.2028316035866737E-2</v>
      </c>
      <c r="T3565">
        <v>1.1475968174636364E-2</v>
      </c>
      <c r="U3565" t="s">
        <v>102</v>
      </c>
      <c r="V3565" t="s">
        <v>84</v>
      </c>
      <c r="W3565">
        <v>76</v>
      </c>
    </row>
    <row r="3566" spans="1:23" x14ac:dyDescent="0.25">
      <c r="A3566" s="48" t="str">
        <f t="shared" si="55"/>
        <v>42233Kern3_7AllSingle</v>
      </c>
      <c r="B3566" t="s">
        <v>11</v>
      </c>
      <c r="C3566" s="35">
        <v>42233</v>
      </c>
      <c r="D3566">
        <v>7</v>
      </c>
      <c r="E3566" t="s">
        <v>110</v>
      </c>
      <c r="F3566">
        <v>0.89877071410518883</v>
      </c>
      <c r="G3566">
        <v>0.72316334133138716</v>
      </c>
      <c r="H3566">
        <v>2105</v>
      </c>
      <c r="I3566">
        <v>0.93512424287478124</v>
      </c>
      <c r="J3566">
        <v>0.77533806795412208</v>
      </c>
      <c r="K3566">
        <v>500</v>
      </c>
      <c r="L3566">
        <v>-3.6353528499603271E-2</v>
      </c>
      <c r="M3566">
        <v>-4.0448055267333984</v>
      </c>
      <c r="N3566">
        <v>5243</v>
      </c>
      <c r="O3566">
        <v>3.808855265378952E-2</v>
      </c>
      <c r="P3566">
        <v>-8.5167817771434784E-2</v>
      </c>
      <c r="Q3566">
        <v>-6.2047302722930908E-2</v>
      </c>
      <c r="R3566">
        <v>-3.6353528499603271E-2</v>
      </c>
      <c r="S3566">
        <v>-1.0662799701094627E-2</v>
      </c>
      <c r="T3566">
        <v>1.2460760772228241E-2</v>
      </c>
      <c r="U3566" t="s">
        <v>18</v>
      </c>
      <c r="V3566" t="s">
        <v>84</v>
      </c>
      <c r="W3566">
        <v>79</v>
      </c>
    </row>
    <row r="3567" spans="1:23" x14ac:dyDescent="0.25">
      <c r="A3567" s="48" t="str">
        <f t="shared" si="55"/>
        <v>42233Kern3_7SmartAC-onlySingle</v>
      </c>
      <c r="B3567" t="s">
        <v>11</v>
      </c>
      <c r="C3567" s="35">
        <v>42233</v>
      </c>
      <c r="D3567">
        <v>7</v>
      </c>
      <c r="E3567" t="s">
        <v>110</v>
      </c>
      <c r="F3567">
        <v>0.89877071410518883</v>
      </c>
      <c r="G3567">
        <v>0.72316334133138716</v>
      </c>
      <c r="H3567">
        <v>2105</v>
      </c>
      <c r="I3567">
        <v>0.93512424287478124</v>
      </c>
      <c r="J3567">
        <v>0.77533806795412208</v>
      </c>
      <c r="K3567">
        <v>500</v>
      </c>
      <c r="L3567">
        <v>-3.6353528499603271E-2</v>
      </c>
      <c r="M3567">
        <v>-4.0448055267333984</v>
      </c>
      <c r="N3567">
        <v>5243</v>
      </c>
      <c r="O3567">
        <v>3.808855265378952E-2</v>
      </c>
      <c r="P3567">
        <v>-8.5167817771434784E-2</v>
      </c>
      <c r="Q3567">
        <v>-6.2047302722930908E-2</v>
      </c>
      <c r="R3567">
        <v>-3.6353528499603271E-2</v>
      </c>
      <c r="S3567">
        <v>-1.0662799701094627E-2</v>
      </c>
      <c r="T3567">
        <v>1.2460760772228241E-2</v>
      </c>
      <c r="U3567" t="s">
        <v>102</v>
      </c>
      <c r="V3567" t="s">
        <v>84</v>
      </c>
      <c r="W3567">
        <v>79</v>
      </c>
    </row>
    <row r="3568" spans="1:23" x14ac:dyDescent="0.25">
      <c r="A3568" s="48" t="str">
        <f t="shared" si="55"/>
        <v>42233Kern3_8AllSingle</v>
      </c>
      <c r="B3568" t="s">
        <v>11</v>
      </c>
      <c r="C3568" s="35">
        <v>42233</v>
      </c>
      <c r="D3568">
        <v>8</v>
      </c>
      <c r="E3568" t="s">
        <v>110</v>
      </c>
      <c r="F3568">
        <v>0.8969588570247865</v>
      </c>
      <c r="G3568">
        <v>0.74696022062908429</v>
      </c>
      <c r="H3568">
        <v>2105</v>
      </c>
      <c r="I3568">
        <v>0.89948141543330529</v>
      </c>
      <c r="J3568">
        <v>0.75297733797795818</v>
      </c>
      <c r="K3568">
        <v>500</v>
      </c>
      <c r="L3568">
        <v>-2.5225584395229816E-3</v>
      </c>
      <c r="M3568">
        <v>-0.28123456239700317</v>
      </c>
      <c r="N3568">
        <v>5243</v>
      </c>
      <c r="O3568">
        <v>3.7403326481580734E-2</v>
      </c>
      <c r="P3568">
        <v>-5.0458662211894989E-2</v>
      </c>
      <c r="Q3568">
        <v>-2.7754094451665878E-2</v>
      </c>
      <c r="R3568">
        <v>-2.5225584395229816E-3</v>
      </c>
      <c r="S3568">
        <v>2.2705985233187675E-2</v>
      </c>
      <c r="T3568">
        <v>4.54135462641716E-2</v>
      </c>
      <c r="U3568" t="s">
        <v>18</v>
      </c>
      <c r="V3568" t="s">
        <v>84</v>
      </c>
      <c r="W3568">
        <v>84</v>
      </c>
    </row>
    <row r="3569" spans="1:23" x14ac:dyDescent="0.25">
      <c r="A3569" s="48" t="str">
        <f t="shared" si="55"/>
        <v>42233Kern3_8SmartAC-onlySingle</v>
      </c>
      <c r="B3569" t="s">
        <v>11</v>
      </c>
      <c r="C3569" s="35">
        <v>42233</v>
      </c>
      <c r="D3569">
        <v>8</v>
      </c>
      <c r="E3569" t="s">
        <v>110</v>
      </c>
      <c r="F3569">
        <v>0.8969588570247865</v>
      </c>
      <c r="G3569">
        <v>0.74696022062908429</v>
      </c>
      <c r="H3569">
        <v>2105</v>
      </c>
      <c r="I3569">
        <v>0.89948141543330529</v>
      </c>
      <c r="J3569">
        <v>0.75297733797795818</v>
      </c>
      <c r="K3569">
        <v>500</v>
      </c>
      <c r="L3569">
        <v>-2.5225584395229816E-3</v>
      </c>
      <c r="M3569">
        <v>-0.28123456239700317</v>
      </c>
      <c r="N3569">
        <v>5243</v>
      </c>
      <c r="O3569">
        <v>3.7403326481580734E-2</v>
      </c>
      <c r="P3569">
        <v>-5.0458662211894989E-2</v>
      </c>
      <c r="Q3569">
        <v>-2.7754094451665878E-2</v>
      </c>
      <c r="R3569">
        <v>-2.5225584395229816E-3</v>
      </c>
      <c r="S3569">
        <v>2.2705985233187675E-2</v>
      </c>
      <c r="T3569">
        <v>4.54135462641716E-2</v>
      </c>
      <c r="U3569" t="s">
        <v>102</v>
      </c>
      <c r="V3569" t="s">
        <v>84</v>
      </c>
      <c r="W3569">
        <v>84</v>
      </c>
    </row>
    <row r="3570" spans="1:23" x14ac:dyDescent="0.25">
      <c r="A3570" s="48" t="str">
        <f t="shared" si="55"/>
        <v>42233Kern3_9AllSingle</v>
      </c>
      <c r="B3570" t="s">
        <v>11</v>
      </c>
      <c r="C3570" s="35">
        <v>42233</v>
      </c>
      <c r="D3570">
        <v>9</v>
      </c>
      <c r="E3570" t="s">
        <v>110</v>
      </c>
      <c r="F3570">
        <v>0.94356423802909717</v>
      </c>
      <c r="G3570">
        <v>0.90885819127053113</v>
      </c>
      <c r="H3570">
        <v>2105</v>
      </c>
      <c r="I3570">
        <v>0.94204767662876832</v>
      </c>
      <c r="J3570">
        <v>0.85999556220301432</v>
      </c>
      <c r="K3570">
        <v>500</v>
      </c>
      <c r="L3570">
        <v>1.5165613731369376E-3</v>
      </c>
      <c r="M3570">
        <v>0.1607268899679184</v>
      </c>
      <c r="N3570">
        <v>5243</v>
      </c>
      <c r="O3570">
        <v>4.3261934071779251E-2</v>
      </c>
      <c r="P3570">
        <v>-5.3927931934595108E-2</v>
      </c>
      <c r="Q3570">
        <v>-2.7667073532938957E-2</v>
      </c>
      <c r="R3570">
        <v>1.5165613731369376E-3</v>
      </c>
      <c r="S3570">
        <v>3.069673664867878E-2</v>
      </c>
      <c r="T3570">
        <v>5.6961055845022202E-2</v>
      </c>
      <c r="U3570" t="s">
        <v>18</v>
      </c>
      <c r="V3570" t="s">
        <v>84</v>
      </c>
      <c r="W3570">
        <v>90</v>
      </c>
    </row>
    <row r="3571" spans="1:23" x14ac:dyDescent="0.25">
      <c r="A3571" s="48" t="str">
        <f t="shared" si="55"/>
        <v>42233Kern3_9SmartAC-onlySingle</v>
      </c>
      <c r="B3571" t="s">
        <v>11</v>
      </c>
      <c r="C3571" s="35">
        <v>42233</v>
      </c>
      <c r="D3571">
        <v>9</v>
      </c>
      <c r="E3571" t="s">
        <v>110</v>
      </c>
      <c r="F3571">
        <v>0.94356423802909717</v>
      </c>
      <c r="G3571">
        <v>0.90885819127053113</v>
      </c>
      <c r="H3571">
        <v>2105</v>
      </c>
      <c r="I3571">
        <v>0.94204767662876832</v>
      </c>
      <c r="J3571">
        <v>0.85999556220301432</v>
      </c>
      <c r="K3571">
        <v>500</v>
      </c>
      <c r="L3571">
        <v>1.5165613731369376E-3</v>
      </c>
      <c r="M3571">
        <v>0.1607268899679184</v>
      </c>
      <c r="N3571">
        <v>5243</v>
      </c>
      <c r="O3571">
        <v>4.3261934071779251E-2</v>
      </c>
      <c r="P3571">
        <v>-5.3927931934595108E-2</v>
      </c>
      <c r="Q3571">
        <v>-2.7667073532938957E-2</v>
      </c>
      <c r="R3571">
        <v>1.5165613731369376E-3</v>
      </c>
      <c r="S3571">
        <v>3.069673664867878E-2</v>
      </c>
      <c r="T3571">
        <v>5.6961055845022202E-2</v>
      </c>
      <c r="U3571" t="s">
        <v>102</v>
      </c>
      <c r="V3571" t="s">
        <v>84</v>
      </c>
      <c r="W3571">
        <v>90</v>
      </c>
    </row>
    <row r="3572" spans="1:23" x14ac:dyDescent="0.25">
      <c r="A3572" s="48" t="str">
        <f t="shared" si="55"/>
        <v>42233Kern3_10AllSingle</v>
      </c>
      <c r="B3572" t="s">
        <v>11</v>
      </c>
      <c r="C3572" s="35">
        <v>42233</v>
      </c>
      <c r="D3572">
        <v>10</v>
      </c>
      <c r="E3572" t="s">
        <v>110</v>
      </c>
      <c r="F3572">
        <v>1.0965372382186136</v>
      </c>
      <c r="G3572">
        <v>1.1558440820568061</v>
      </c>
      <c r="H3572">
        <v>2105</v>
      </c>
      <c r="I3572">
        <v>1.1075785858131175</v>
      </c>
      <c r="J3572">
        <v>1.2449456428934973</v>
      </c>
      <c r="K3572">
        <v>500</v>
      </c>
      <c r="L3572">
        <v>-1.1041347868740559E-2</v>
      </c>
      <c r="M3572">
        <v>-1.0069286823272705</v>
      </c>
      <c r="N3572">
        <v>5243</v>
      </c>
      <c r="O3572">
        <v>6.1110120266675949E-2</v>
      </c>
      <c r="P3572">
        <v>-8.9360080659389496E-2</v>
      </c>
      <c r="Q3572">
        <v>-5.2265014499425888E-2</v>
      </c>
      <c r="R3572">
        <v>-1.1041347868740559E-2</v>
      </c>
      <c r="S3572">
        <v>3.017742745578289E-2</v>
      </c>
      <c r="T3572">
        <v>6.7277379333972931E-2</v>
      </c>
      <c r="U3572" t="s">
        <v>18</v>
      </c>
      <c r="V3572" t="s">
        <v>84</v>
      </c>
      <c r="W3572">
        <v>94</v>
      </c>
    </row>
    <row r="3573" spans="1:23" x14ac:dyDescent="0.25">
      <c r="A3573" s="48" t="str">
        <f t="shared" si="55"/>
        <v>42233Kern3_10SmartAC-onlySingle</v>
      </c>
      <c r="B3573" t="s">
        <v>11</v>
      </c>
      <c r="C3573" s="35">
        <v>42233</v>
      </c>
      <c r="D3573">
        <v>10</v>
      </c>
      <c r="E3573" t="s">
        <v>110</v>
      </c>
      <c r="F3573">
        <v>1.0965372382186136</v>
      </c>
      <c r="G3573">
        <v>1.1558440820568061</v>
      </c>
      <c r="H3573">
        <v>2105</v>
      </c>
      <c r="I3573">
        <v>1.1075785858131175</v>
      </c>
      <c r="J3573">
        <v>1.2449456428934973</v>
      </c>
      <c r="K3573">
        <v>500</v>
      </c>
      <c r="L3573">
        <v>-1.1041347868740559E-2</v>
      </c>
      <c r="M3573">
        <v>-1.0069286823272705</v>
      </c>
      <c r="N3573">
        <v>5243</v>
      </c>
      <c r="O3573">
        <v>6.1110120266675949E-2</v>
      </c>
      <c r="P3573">
        <v>-8.9360080659389496E-2</v>
      </c>
      <c r="Q3573">
        <v>-5.2265014499425888E-2</v>
      </c>
      <c r="R3573">
        <v>-1.1041347868740559E-2</v>
      </c>
      <c r="S3573">
        <v>3.017742745578289E-2</v>
      </c>
      <c r="T3573">
        <v>6.7277379333972931E-2</v>
      </c>
      <c r="U3573" t="s">
        <v>102</v>
      </c>
      <c r="V3573" t="s">
        <v>84</v>
      </c>
      <c r="W3573">
        <v>94</v>
      </c>
    </row>
    <row r="3574" spans="1:23" x14ac:dyDescent="0.25">
      <c r="A3574" s="48" t="str">
        <f t="shared" si="55"/>
        <v>42233Kern3_11AllSingle</v>
      </c>
      <c r="B3574" t="s">
        <v>11</v>
      </c>
      <c r="C3574" s="35">
        <v>42233</v>
      </c>
      <c r="D3574">
        <v>11</v>
      </c>
      <c r="E3574" t="s">
        <v>110</v>
      </c>
      <c r="F3574">
        <v>1.3604781427077601</v>
      </c>
      <c r="G3574">
        <v>1.4564927439285156</v>
      </c>
      <c r="H3574">
        <v>2105</v>
      </c>
      <c r="I3574">
        <v>1.41634545431426</v>
      </c>
      <c r="J3574">
        <v>1.5210402263159295</v>
      </c>
      <c r="K3574">
        <v>500</v>
      </c>
      <c r="L3574">
        <v>-5.5867310613393784E-2</v>
      </c>
      <c r="M3574">
        <v>-4.1064467430114746</v>
      </c>
      <c r="N3574">
        <v>5243</v>
      </c>
      <c r="O3574">
        <v>7.506600022315979E-2</v>
      </c>
      <c r="P3574">
        <v>-0.15207189321517944</v>
      </c>
      <c r="Q3574">
        <v>-0.10650533437728882</v>
      </c>
      <c r="R3574">
        <v>-5.5867310613393784E-2</v>
      </c>
      <c r="S3574">
        <v>-5.2352934144437313E-3</v>
      </c>
      <c r="T3574">
        <v>4.0337275713682175E-2</v>
      </c>
      <c r="U3574" t="s">
        <v>18</v>
      </c>
      <c r="V3574" t="s">
        <v>84</v>
      </c>
      <c r="W3574">
        <v>99</v>
      </c>
    </row>
    <row r="3575" spans="1:23" x14ac:dyDescent="0.25">
      <c r="A3575" s="48" t="str">
        <f t="shared" si="55"/>
        <v>42233Kern3_11SmartAC-onlySingle</v>
      </c>
      <c r="B3575" t="s">
        <v>11</v>
      </c>
      <c r="C3575" s="35">
        <v>42233</v>
      </c>
      <c r="D3575">
        <v>11</v>
      </c>
      <c r="E3575" t="s">
        <v>110</v>
      </c>
      <c r="F3575">
        <v>1.3604781427077601</v>
      </c>
      <c r="G3575">
        <v>1.4564927439285156</v>
      </c>
      <c r="H3575">
        <v>2105</v>
      </c>
      <c r="I3575">
        <v>1.41634545431426</v>
      </c>
      <c r="J3575">
        <v>1.5210402263159295</v>
      </c>
      <c r="K3575">
        <v>500</v>
      </c>
      <c r="L3575">
        <v>-5.5867310613393784E-2</v>
      </c>
      <c r="M3575">
        <v>-4.1064467430114746</v>
      </c>
      <c r="N3575">
        <v>5243</v>
      </c>
      <c r="O3575">
        <v>7.506600022315979E-2</v>
      </c>
      <c r="P3575">
        <v>-0.15207189321517944</v>
      </c>
      <c r="Q3575">
        <v>-0.10650533437728882</v>
      </c>
      <c r="R3575">
        <v>-5.5867310613393784E-2</v>
      </c>
      <c r="S3575">
        <v>-5.2352934144437313E-3</v>
      </c>
      <c r="T3575">
        <v>4.0337275713682175E-2</v>
      </c>
      <c r="U3575" t="s">
        <v>102</v>
      </c>
      <c r="V3575" t="s">
        <v>84</v>
      </c>
      <c r="W3575">
        <v>99</v>
      </c>
    </row>
    <row r="3576" spans="1:23" x14ac:dyDescent="0.25">
      <c r="A3576" s="48" t="str">
        <f t="shared" si="55"/>
        <v>42233Kern3_12AllSingle</v>
      </c>
      <c r="B3576" t="s">
        <v>11</v>
      </c>
      <c r="C3576" s="35">
        <v>42233</v>
      </c>
      <c r="D3576">
        <v>12</v>
      </c>
      <c r="E3576" t="s">
        <v>110</v>
      </c>
      <c r="F3576">
        <v>1.7402656186929506</v>
      </c>
      <c r="G3576">
        <v>1.7125203375842368</v>
      </c>
      <c r="H3576">
        <v>2105</v>
      </c>
      <c r="I3576">
        <v>1.7770933344343456</v>
      </c>
      <c r="J3576">
        <v>1.8557795270220292</v>
      </c>
      <c r="K3576">
        <v>500</v>
      </c>
      <c r="L3576">
        <v>-3.682771697640419E-2</v>
      </c>
      <c r="M3576">
        <v>-2.1162123680114746</v>
      </c>
      <c r="N3576">
        <v>5243</v>
      </c>
      <c r="O3576">
        <v>9.1000296175479889E-2</v>
      </c>
      <c r="P3576">
        <v>-0.15345369279384613</v>
      </c>
      <c r="Q3576">
        <v>-9.8214693367481232E-2</v>
      </c>
      <c r="R3576">
        <v>-3.682771697640419E-2</v>
      </c>
      <c r="S3576">
        <v>2.4551982060074806E-2</v>
      </c>
      <c r="T3576">
        <v>7.9798266291618347E-2</v>
      </c>
      <c r="U3576" t="s">
        <v>18</v>
      </c>
      <c r="V3576" t="s">
        <v>84</v>
      </c>
      <c r="W3576">
        <v>102</v>
      </c>
    </row>
    <row r="3577" spans="1:23" x14ac:dyDescent="0.25">
      <c r="A3577" s="48" t="str">
        <f t="shared" si="55"/>
        <v>42233Kern3_12SmartAC-onlySingle</v>
      </c>
      <c r="B3577" t="s">
        <v>11</v>
      </c>
      <c r="C3577" s="35">
        <v>42233</v>
      </c>
      <c r="D3577">
        <v>12</v>
      </c>
      <c r="E3577" t="s">
        <v>110</v>
      </c>
      <c r="F3577">
        <v>1.7402656186929506</v>
      </c>
      <c r="G3577">
        <v>1.7125203375842368</v>
      </c>
      <c r="H3577">
        <v>2105</v>
      </c>
      <c r="I3577">
        <v>1.7770933344343456</v>
      </c>
      <c r="J3577">
        <v>1.8557795270220292</v>
      </c>
      <c r="K3577">
        <v>500</v>
      </c>
      <c r="L3577">
        <v>-3.682771697640419E-2</v>
      </c>
      <c r="M3577">
        <v>-2.1162123680114746</v>
      </c>
      <c r="N3577">
        <v>5243</v>
      </c>
      <c r="O3577">
        <v>9.1000296175479889E-2</v>
      </c>
      <c r="P3577">
        <v>-0.15345369279384613</v>
      </c>
      <c r="Q3577">
        <v>-9.8214693367481232E-2</v>
      </c>
      <c r="R3577">
        <v>-3.682771697640419E-2</v>
      </c>
      <c r="S3577">
        <v>2.4551982060074806E-2</v>
      </c>
      <c r="T3577">
        <v>7.9798266291618347E-2</v>
      </c>
      <c r="U3577" t="s">
        <v>102</v>
      </c>
      <c r="V3577" t="s">
        <v>84</v>
      </c>
      <c r="W3577">
        <v>102</v>
      </c>
    </row>
    <row r="3578" spans="1:23" x14ac:dyDescent="0.25">
      <c r="A3578" s="48" t="str">
        <f t="shared" si="55"/>
        <v>42233Kern3_13AllSingle</v>
      </c>
      <c r="B3578" t="s">
        <v>11</v>
      </c>
      <c r="C3578" s="35">
        <v>42233</v>
      </c>
      <c r="D3578">
        <v>13</v>
      </c>
      <c r="E3578" t="s">
        <v>110</v>
      </c>
      <c r="F3578">
        <v>2.1627916188695973</v>
      </c>
      <c r="G3578">
        <v>1.906596566074555</v>
      </c>
      <c r="H3578">
        <v>2105</v>
      </c>
      <c r="I3578">
        <v>2.2155587884530652</v>
      </c>
      <c r="J3578">
        <v>1.9974793063956586</v>
      </c>
      <c r="K3578">
        <v>500</v>
      </c>
      <c r="L3578">
        <v>-5.276716873049736E-2</v>
      </c>
      <c r="M3578">
        <v>-2.4397714138031006</v>
      </c>
      <c r="N3578">
        <v>5243</v>
      </c>
      <c r="O3578">
        <v>9.8522789776325226E-2</v>
      </c>
      <c r="P3578">
        <v>-0.17903397977352142</v>
      </c>
      <c r="Q3578">
        <v>-0.11922867596149445</v>
      </c>
      <c r="R3578">
        <v>-5.276716873049736E-2</v>
      </c>
      <c r="S3578">
        <v>1.3686452992260456E-2</v>
      </c>
      <c r="T3578">
        <v>7.3499642312526703E-2</v>
      </c>
      <c r="U3578" t="s">
        <v>18</v>
      </c>
      <c r="V3578" t="s">
        <v>84</v>
      </c>
      <c r="W3578">
        <v>104</v>
      </c>
    </row>
    <row r="3579" spans="1:23" x14ac:dyDescent="0.25">
      <c r="A3579" s="48" t="str">
        <f t="shared" si="55"/>
        <v>42233Kern3_13SmartAC-onlySingle</v>
      </c>
      <c r="B3579" t="s">
        <v>11</v>
      </c>
      <c r="C3579" s="35">
        <v>42233</v>
      </c>
      <c r="D3579">
        <v>13</v>
      </c>
      <c r="E3579" t="s">
        <v>110</v>
      </c>
      <c r="F3579">
        <v>2.1627916188695973</v>
      </c>
      <c r="G3579">
        <v>1.906596566074555</v>
      </c>
      <c r="H3579">
        <v>2105</v>
      </c>
      <c r="I3579">
        <v>2.2155587884530652</v>
      </c>
      <c r="J3579">
        <v>1.9974793063956586</v>
      </c>
      <c r="K3579">
        <v>500</v>
      </c>
      <c r="L3579">
        <v>-5.276716873049736E-2</v>
      </c>
      <c r="M3579">
        <v>-2.4397714138031006</v>
      </c>
      <c r="N3579">
        <v>5243</v>
      </c>
      <c r="O3579">
        <v>9.8522789776325226E-2</v>
      </c>
      <c r="P3579">
        <v>-0.17903397977352142</v>
      </c>
      <c r="Q3579">
        <v>-0.11922867596149445</v>
      </c>
      <c r="R3579">
        <v>-5.276716873049736E-2</v>
      </c>
      <c r="S3579">
        <v>1.3686452992260456E-2</v>
      </c>
      <c r="T3579">
        <v>7.3499642312526703E-2</v>
      </c>
      <c r="U3579" t="s">
        <v>102</v>
      </c>
      <c r="V3579" t="s">
        <v>84</v>
      </c>
      <c r="W3579">
        <v>104</v>
      </c>
    </row>
    <row r="3580" spans="1:23" x14ac:dyDescent="0.25">
      <c r="A3580" s="48" t="str">
        <f t="shared" si="55"/>
        <v>42233Kern3_14AllSingle</v>
      </c>
      <c r="B3580" t="s">
        <v>11</v>
      </c>
      <c r="C3580" s="35">
        <v>42233</v>
      </c>
      <c r="D3580">
        <v>14</v>
      </c>
      <c r="E3580" t="s">
        <v>110</v>
      </c>
      <c r="F3580">
        <v>2.5874572853605797</v>
      </c>
      <c r="G3580">
        <v>2.0121203449595559</v>
      </c>
      <c r="H3580">
        <v>2105</v>
      </c>
      <c r="I3580">
        <v>2.3446256576960494</v>
      </c>
      <c r="J3580">
        <v>1.9697643548420256</v>
      </c>
      <c r="K3580">
        <v>500</v>
      </c>
      <c r="L3580">
        <v>0.24283163249492645</v>
      </c>
      <c r="M3580">
        <v>9.3849525451660156</v>
      </c>
      <c r="N3580">
        <v>5243</v>
      </c>
      <c r="O3580">
        <v>9.8403669893741608E-2</v>
      </c>
      <c r="P3580">
        <v>0.11671748757362366</v>
      </c>
      <c r="Q3580">
        <v>0.17645049095153809</v>
      </c>
      <c r="R3580">
        <v>0.24283163249492645</v>
      </c>
      <c r="S3580">
        <v>0.30920490622520447</v>
      </c>
      <c r="T3580">
        <v>0.36894577741622925</v>
      </c>
      <c r="U3580" t="s">
        <v>18</v>
      </c>
      <c r="V3580" t="s">
        <v>84</v>
      </c>
      <c r="W3580">
        <v>106</v>
      </c>
    </row>
    <row r="3581" spans="1:23" x14ac:dyDescent="0.25">
      <c r="A3581" s="48" t="str">
        <f t="shared" si="55"/>
        <v>42233Kern3_14SmartAC-onlySingle</v>
      </c>
      <c r="B3581" t="s">
        <v>11</v>
      </c>
      <c r="C3581" s="35">
        <v>42233</v>
      </c>
      <c r="D3581">
        <v>14</v>
      </c>
      <c r="E3581" t="s">
        <v>110</v>
      </c>
      <c r="F3581">
        <v>2.5874572853605797</v>
      </c>
      <c r="G3581">
        <v>2.0121203449595559</v>
      </c>
      <c r="H3581">
        <v>2105</v>
      </c>
      <c r="I3581">
        <v>2.3446256576960494</v>
      </c>
      <c r="J3581">
        <v>1.9697643548420256</v>
      </c>
      <c r="K3581">
        <v>500</v>
      </c>
      <c r="L3581">
        <v>0.24283163249492645</v>
      </c>
      <c r="M3581">
        <v>9.3849525451660156</v>
      </c>
      <c r="N3581">
        <v>5243</v>
      </c>
      <c r="O3581">
        <v>9.8403669893741608E-2</v>
      </c>
      <c r="P3581">
        <v>0.11671748757362366</v>
      </c>
      <c r="Q3581">
        <v>0.17645049095153809</v>
      </c>
      <c r="R3581">
        <v>0.24283163249492645</v>
      </c>
      <c r="S3581">
        <v>0.30920490622520447</v>
      </c>
      <c r="T3581">
        <v>0.36894577741622925</v>
      </c>
      <c r="U3581" t="s">
        <v>102</v>
      </c>
      <c r="V3581" t="s">
        <v>84</v>
      </c>
      <c r="W3581">
        <v>106</v>
      </c>
    </row>
    <row r="3582" spans="1:23" x14ac:dyDescent="0.25">
      <c r="A3582" s="48" t="str">
        <f t="shared" si="55"/>
        <v>42233Kern3_15AllSingle</v>
      </c>
      <c r="B3582" t="s">
        <v>11</v>
      </c>
      <c r="C3582" s="35">
        <v>42233</v>
      </c>
      <c r="D3582">
        <v>15</v>
      </c>
      <c r="E3582" t="s">
        <v>110</v>
      </c>
      <c r="F3582">
        <v>2.9428108104061108</v>
      </c>
      <c r="G3582">
        <v>1.993446465005126</v>
      </c>
      <c r="H3582">
        <v>2105</v>
      </c>
      <c r="I3582">
        <v>2.1926424236621771</v>
      </c>
      <c r="J3582">
        <v>1.7539733674617315</v>
      </c>
      <c r="K3582">
        <v>500</v>
      </c>
      <c r="L3582">
        <v>0.75016838312149048</v>
      </c>
      <c r="M3582">
        <v>25.491559982299805</v>
      </c>
      <c r="N3582">
        <v>5243</v>
      </c>
      <c r="O3582">
        <v>8.9669667184352875E-2</v>
      </c>
      <c r="P3582">
        <v>0.63524776697158813</v>
      </c>
      <c r="Q3582">
        <v>0.68967902660369873</v>
      </c>
      <c r="R3582">
        <v>0.75016838312149048</v>
      </c>
      <c r="S3582">
        <v>0.81065058708190918</v>
      </c>
      <c r="T3582">
        <v>0.86508899927139282</v>
      </c>
      <c r="U3582" t="s">
        <v>18</v>
      </c>
      <c r="V3582" t="s">
        <v>84</v>
      </c>
      <c r="W3582">
        <v>107</v>
      </c>
    </row>
    <row r="3583" spans="1:23" x14ac:dyDescent="0.25">
      <c r="A3583" s="48" t="str">
        <f t="shared" si="55"/>
        <v>42233Kern3_15SmartAC-onlySingle</v>
      </c>
      <c r="B3583" t="s">
        <v>11</v>
      </c>
      <c r="C3583" s="35">
        <v>42233</v>
      </c>
      <c r="D3583">
        <v>15</v>
      </c>
      <c r="E3583" t="s">
        <v>110</v>
      </c>
      <c r="F3583">
        <v>2.9428108104061108</v>
      </c>
      <c r="G3583">
        <v>1.993446465005126</v>
      </c>
      <c r="H3583">
        <v>2105</v>
      </c>
      <c r="I3583">
        <v>2.1926424236621771</v>
      </c>
      <c r="J3583">
        <v>1.7539733674617315</v>
      </c>
      <c r="K3583">
        <v>500</v>
      </c>
      <c r="L3583">
        <v>0.75016838312149048</v>
      </c>
      <c r="M3583">
        <v>25.491559982299805</v>
      </c>
      <c r="N3583">
        <v>5243</v>
      </c>
      <c r="O3583">
        <v>8.9669667184352875E-2</v>
      </c>
      <c r="P3583">
        <v>0.63524776697158813</v>
      </c>
      <c r="Q3583">
        <v>0.68967902660369873</v>
      </c>
      <c r="R3583">
        <v>0.75016838312149048</v>
      </c>
      <c r="S3583">
        <v>0.81065058708190918</v>
      </c>
      <c r="T3583">
        <v>0.86508899927139282</v>
      </c>
      <c r="U3583" t="s">
        <v>102</v>
      </c>
      <c r="V3583" t="s">
        <v>84</v>
      </c>
      <c r="W3583">
        <v>107</v>
      </c>
    </row>
    <row r="3584" spans="1:23" x14ac:dyDescent="0.25">
      <c r="A3584" s="48" t="str">
        <f t="shared" si="55"/>
        <v>42233Kern3_16AllSingle</v>
      </c>
      <c r="B3584" t="s">
        <v>11</v>
      </c>
      <c r="C3584" s="35">
        <v>42233</v>
      </c>
      <c r="D3584">
        <v>16</v>
      </c>
      <c r="E3584" t="s">
        <v>110</v>
      </c>
      <c r="F3584">
        <v>3.2758620955329891</v>
      </c>
      <c r="G3584">
        <v>1.941077842566477</v>
      </c>
      <c r="H3584">
        <v>2105</v>
      </c>
      <c r="I3584">
        <v>3.4242496955456376</v>
      </c>
      <c r="J3584">
        <v>1.9976022658212638</v>
      </c>
      <c r="K3584">
        <v>500</v>
      </c>
      <c r="L3584">
        <v>-0.1483875960111618</v>
      </c>
      <c r="M3584">
        <v>-4.529726505279541</v>
      </c>
      <c r="N3584">
        <v>5243</v>
      </c>
      <c r="O3584">
        <v>9.8847106099128723E-2</v>
      </c>
      <c r="P3584">
        <v>-0.27507004141807556</v>
      </c>
      <c r="Q3584">
        <v>-0.21506787836551666</v>
      </c>
      <c r="R3584">
        <v>-0.1483875960111618</v>
      </c>
      <c r="S3584">
        <v>-8.1715226173400879E-2</v>
      </c>
      <c r="T3584">
        <v>-2.1705145016312599E-2</v>
      </c>
      <c r="U3584" t="s">
        <v>18</v>
      </c>
      <c r="V3584" t="s">
        <v>84</v>
      </c>
      <c r="W3584">
        <v>108</v>
      </c>
    </row>
    <row r="3585" spans="1:23" x14ac:dyDescent="0.25">
      <c r="A3585" s="48" t="str">
        <f t="shared" si="55"/>
        <v>42233Kern3_16SmartAC-onlySingle</v>
      </c>
      <c r="B3585" t="s">
        <v>11</v>
      </c>
      <c r="C3585" s="35">
        <v>42233</v>
      </c>
      <c r="D3585">
        <v>16</v>
      </c>
      <c r="E3585" t="s">
        <v>110</v>
      </c>
      <c r="F3585">
        <v>3.2758620955329891</v>
      </c>
      <c r="G3585">
        <v>1.941077842566477</v>
      </c>
      <c r="H3585">
        <v>2105</v>
      </c>
      <c r="I3585">
        <v>3.4242496955456376</v>
      </c>
      <c r="J3585">
        <v>1.9976022658212638</v>
      </c>
      <c r="K3585">
        <v>500</v>
      </c>
      <c r="L3585">
        <v>-0.1483875960111618</v>
      </c>
      <c r="M3585">
        <v>-4.529726505279541</v>
      </c>
      <c r="N3585">
        <v>5243</v>
      </c>
      <c r="O3585">
        <v>9.8847106099128723E-2</v>
      </c>
      <c r="P3585">
        <v>-0.27507004141807556</v>
      </c>
      <c r="Q3585">
        <v>-0.21506787836551666</v>
      </c>
      <c r="R3585">
        <v>-0.1483875960111618</v>
      </c>
      <c r="S3585">
        <v>-8.1715226173400879E-2</v>
      </c>
      <c r="T3585">
        <v>-2.1705145016312599E-2</v>
      </c>
      <c r="U3585" t="s">
        <v>102</v>
      </c>
      <c r="V3585" t="s">
        <v>84</v>
      </c>
      <c r="W3585">
        <v>108</v>
      </c>
    </row>
    <row r="3586" spans="1:23" x14ac:dyDescent="0.25">
      <c r="A3586" s="48" t="str">
        <f t="shared" ref="A3586:A3649" si="56">CONCATENATE(C3586,B3586,E3586,"_",D3586,U3586,V3586)</f>
        <v>42233Kern3_17AllSingle</v>
      </c>
      <c r="B3586" t="s">
        <v>11</v>
      </c>
      <c r="C3586" s="35">
        <v>42233</v>
      </c>
      <c r="D3586">
        <v>17</v>
      </c>
      <c r="E3586" t="s">
        <v>110</v>
      </c>
      <c r="F3586">
        <v>3.534079333437516</v>
      </c>
      <c r="G3586">
        <v>1.829584685867113</v>
      </c>
      <c r="H3586">
        <v>2105</v>
      </c>
      <c r="I3586">
        <v>3.7561264629762836</v>
      </c>
      <c r="J3586">
        <v>1.9714995071805947</v>
      </c>
      <c r="K3586">
        <v>500</v>
      </c>
      <c r="L3586">
        <v>-0.22204713523387909</v>
      </c>
      <c r="M3586">
        <v>-6.2830262184143066</v>
      </c>
      <c r="N3586">
        <v>5243</v>
      </c>
      <c r="O3586">
        <v>9.6766859292984009E-2</v>
      </c>
      <c r="P3586">
        <v>-0.34606355428695679</v>
      </c>
      <c r="Q3586">
        <v>-0.28732413053512573</v>
      </c>
      <c r="R3586">
        <v>-0.22204713523387909</v>
      </c>
      <c r="S3586">
        <v>-0.15677788853645325</v>
      </c>
      <c r="T3586">
        <v>-9.8030731081962585E-2</v>
      </c>
      <c r="U3586" t="s">
        <v>18</v>
      </c>
      <c r="V3586" t="s">
        <v>84</v>
      </c>
      <c r="W3586">
        <v>107</v>
      </c>
    </row>
    <row r="3587" spans="1:23" x14ac:dyDescent="0.25">
      <c r="A3587" s="48" t="str">
        <f t="shared" si="56"/>
        <v>42233Kern3_17SmartAC-onlySingle</v>
      </c>
      <c r="B3587" t="s">
        <v>11</v>
      </c>
      <c r="C3587" s="35">
        <v>42233</v>
      </c>
      <c r="D3587">
        <v>17</v>
      </c>
      <c r="E3587" t="s">
        <v>110</v>
      </c>
      <c r="F3587">
        <v>3.534079333437516</v>
      </c>
      <c r="G3587">
        <v>1.829584685867113</v>
      </c>
      <c r="H3587">
        <v>2105</v>
      </c>
      <c r="I3587">
        <v>3.7561264629762836</v>
      </c>
      <c r="J3587">
        <v>1.9714995071805947</v>
      </c>
      <c r="K3587">
        <v>500</v>
      </c>
      <c r="L3587">
        <v>-0.22204713523387909</v>
      </c>
      <c r="M3587">
        <v>-6.2830262184143066</v>
      </c>
      <c r="N3587">
        <v>5243</v>
      </c>
      <c r="O3587">
        <v>9.6766859292984009E-2</v>
      </c>
      <c r="P3587">
        <v>-0.34606355428695679</v>
      </c>
      <c r="Q3587">
        <v>-0.28732413053512573</v>
      </c>
      <c r="R3587">
        <v>-0.22204713523387909</v>
      </c>
      <c r="S3587">
        <v>-0.15677788853645325</v>
      </c>
      <c r="T3587">
        <v>-9.8030731081962585E-2</v>
      </c>
      <c r="U3587" t="s">
        <v>102</v>
      </c>
      <c r="V3587" t="s">
        <v>84</v>
      </c>
      <c r="W3587">
        <v>107</v>
      </c>
    </row>
    <row r="3588" spans="1:23" x14ac:dyDescent="0.25">
      <c r="A3588" s="48" t="str">
        <f t="shared" si="56"/>
        <v>42233Kern3_18AllSingle</v>
      </c>
      <c r="B3588" t="s">
        <v>11</v>
      </c>
      <c r="C3588" s="35">
        <v>42233</v>
      </c>
      <c r="D3588">
        <v>18</v>
      </c>
      <c r="E3588" t="s">
        <v>110</v>
      </c>
      <c r="F3588">
        <v>3.6984172384903142</v>
      </c>
      <c r="G3588">
        <v>1.7569154331367607</v>
      </c>
      <c r="H3588">
        <v>2105</v>
      </c>
      <c r="I3588">
        <v>3.7824884842253197</v>
      </c>
      <c r="J3588">
        <v>1.8559405782235203</v>
      </c>
      <c r="K3588">
        <v>500</v>
      </c>
      <c r="L3588">
        <v>-8.4071248769760132E-2</v>
      </c>
      <c r="M3588">
        <v>-2.2731683254241943</v>
      </c>
      <c r="N3588">
        <v>5243</v>
      </c>
      <c r="O3588">
        <v>9.1407991945743561E-2</v>
      </c>
      <c r="P3588">
        <v>-0.20121973752975464</v>
      </c>
      <c r="Q3588">
        <v>-0.14573325216770172</v>
      </c>
      <c r="R3588">
        <v>-8.4071248769760132E-2</v>
      </c>
      <c r="S3588">
        <v>-2.2416558116674423E-2</v>
      </c>
      <c r="T3588">
        <v>3.3077232539653778E-2</v>
      </c>
      <c r="U3588" t="s">
        <v>18</v>
      </c>
      <c r="V3588" t="s">
        <v>84</v>
      </c>
      <c r="W3588">
        <v>106</v>
      </c>
    </row>
    <row r="3589" spans="1:23" x14ac:dyDescent="0.25">
      <c r="A3589" s="48" t="str">
        <f t="shared" si="56"/>
        <v>42233Kern3_18SmartAC-onlySingle</v>
      </c>
      <c r="B3589" t="s">
        <v>11</v>
      </c>
      <c r="C3589" s="35">
        <v>42233</v>
      </c>
      <c r="D3589">
        <v>18</v>
      </c>
      <c r="E3589" t="s">
        <v>110</v>
      </c>
      <c r="F3589">
        <v>3.6984172384903142</v>
      </c>
      <c r="G3589">
        <v>1.7569154331367607</v>
      </c>
      <c r="H3589">
        <v>2105</v>
      </c>
      <c r="I3589">
        <v>3.7824884842253197</v>
      </c>
      <c r="J3589">
        <v>1.8559405782235203</v>
      </c>
      <c r="K3589">
        <v>500</v>
      </c>
      <c r="L3589">
        <v>-8.4071248769760132E-2</v>
      </c>
      <c r="M3589">
        <v>-2.2731683254241943</v>
      </c>
      <c r="N3589">
        <v>5243</v>
      </c>
      <c r="O3589">
        <v>9.1407991945743561E-2</v>
      </c>
      <c r="P3589">
        <v>-0.20121973752975464</v>
      </c>
      <c r="Q3589">
        <v>-0.14573325216770172</v>
      </c>
      <c r="R3589">
        <v>-8.4071248769760132E-2</v>
      </c>
      <c r="S3589">
        <v>-2.2416558116674423E-2</v>
      </c>
      <c r="T3589">
        <v>3.3077232539653778E-2</v>
      </c>
      <c r="U3589" t="s">
        <v>102</v>
      </c>
      <c r="V3589" t="s">
        <v>84</v>
      </c>
      <c r="W3589">
        <v>106</v>
      </c>
    </row>
    <row r="3590" spans="1:23" x14ac:dyDescent="0.25">
      <c r="A3590" s="48" t="str">
        <f t="shared" si="56"/>
        <v>42233Kern3_19AllSingle</v>
      </c>
      <c r="B3590" t="s">
        <v>11</v>
      </c>
      <c r="C3590" s="35">
        <v>42233</v>
      </c>
      <c r="D3590">
        <v>19</v>
      </c>
      <c r="E3590" t="s">
        <v>110</v>
      </c>
      <c r="F3590">
        <v>3.7047839997526246</v>
      </c>
      <c r="G3590">
        <v>1.7299747446590668</v>
      </c>
      <c r="H3590">
        <v>2105</v>
      </c>
      <c r="I3590">
        <v>3.8411925241030085</v>
      </c>
      <c r="J3590">
        <v>1.817504673312889</v>
      </c>
      <c r="K3590">
        <v>500</v>
      </c>
      <c r="L3590">
        <v>-0.13640852272510529</v>
      </c>
      <c r="M3590">
        <v>-3.6819562911987305</v>
      </c>
      <c r="N3590">
        <v>5243</v>
      </c>
      <c r="O3590">
        <v>8.9601397514343262E-2</v>
      </c>
      <c r="P3590">
        <v>-0.25124168395996094</v>
      </c>
      <c r="Q3590">
        <v>-0.19685183465480804</v>
      </c>
      <c r="R3590">
        <v>-0.13640852272510529</v>
      </c>
      <c r="S3590">
        <v>-7.5972378253936768E-2</v>
      </c>
      <c r="T3590">
        <v>-2.157537080347538E-2</v>
      </c>
      <c r="U3590" t="s">
        <v>18</v>
      </c>
      <c r="V3590" t="s">
        <v>84</v>
      </c>
      <c r="W3590">
        <v>103</v>
      </c>
    </row>
    <row r="3591" spans="1:23" x14ac:dyDescent="0.25">
      <c r="A3591" s="48" t="str">
        <f t="shared" si="56"/>
        <v>42233Kern3_19SmartAC-onlySingle</v>
      </c>
      <c r="B3591" t="s">
        <v>11</v>
      </c>
      <c r="C3591" s="35">
        <v>42233</v>
      </c>
      <c r="D3591">
        <v>19</v>
      </c>
      <c r="E3591" t="s">
        <v>110</v>
      </c>
      <c r="F3591">
        <v>3.7047839997526246</v>
      </c>
      <c r="G3591">
        <v>1.7299747446590668</v>
      </c>
      <c r="H3591">
        <v>2105</v>
      </c>
      <c r="I3591">
        <v>3.8411925241030085</v>
      </c>
      <c r="J3591">
        <v>1.817504673312889</v>
      </c>
      <c r="K3591">
        <v>500</v>
      </c>
      <c r="L3591">
        <v>-0.13640852272510529</v>
      </c>
      <c r="M3591">
        <v>-3.6819562911987305</v>
      </c>
      <c r="N3591">
        <v>5243</v>
      </c>
      <c r="O3591">
        <v>8.9601397514343262E-2</v>
      </c>
      <c r="P3591">
        <v>-0.25124168395996094</v>
      </c>
      <c r="Q3591">
        <v>-0.19685183465480804</v>
      </c>
      <c r="R3591">
        <v>-0.13640852272510529</v>
      </c>
      <c r="S3591">
        <v>-7.5972378253936768E-2</v>
      </c>
      <c r="T3591">
        <v>-2.157537080347538E-2</v>
      </c>
      <c r="U3591" t="s">
        <v>102</v>
      </c>
      <c r="V3591" t="s">
        <v>84</v>
      </c>
      <c r="W3591">
        <v>103</v>
      </c>
    </row>
    <row r="3592" spans="1:23" x14ac:dyDescent="0.25">
      <c r="A3592" s="48" t="str">
        <f t="shared" si="56"/>
        <v>42233Kern3_20AllSingle</v>
      </c>
      <c r="B3592" t="s">
        <v>11</v>
      </c>
      <c r="C3592" s="35">
        <v>42233</v>
      </c>
      <c r="D3592">
        <v>20</v>
      </c>
      <c r="E3592" t="s">
        <v>110</v>
      </c>
      <c r="F3592">
        <v>3.4808079054668655</v>
      </c>
      <c r="G3592">
        <v>1.6775182862128679</v>
      </c>
      <c r="H3592">
        <v>2105</v>
      </c>
      <c r="I3592">
        <v>3.6878620195946588</v>
      </c>
      <c r="J3592">
        <v>1.7799557096686747</v>
      </c>
      <c r="K3592">
        <v>500</v>
      </c>
      <c r="L3592">
        <v>-0.20705410838127136</v>
      </c>
      <c r="M3592">
        <v>-5.9484500885009766</v>
      </c>
      <c r="N3592">
        <v>5243</v>
      </c>
      <c r="O3592">
        <v>8.7597571313381195E-2</v>
      </c>
      <c r="P3592">
        <v>-0.31931915879249573</v>
      </c>
      <c r="Q3592">
        <v>-0.26614567637443542</v>
      </c>
      <c r="R3592">
        <v>-0.20705410838127136</v>
      </c>
      <c r="S3592">
        <v>-0.14796954393386841</v>
      </c>
      <c r="T3592">
        <v>-9.4789057970046997E-2</v>
      </c>
      <c r="U3592" t="s">
        <v>18</v>
      </c>
      <c r="V3592" t="s">
        <v>84</v>
      </c>
      <c r="W3592">
        <v>99</v>
      </c>
    </row>
    <row r="3593" spans="1:23" x14ac:dyDescent="0.25">
      <c r="A3593" s="48" t="str">
        <f t="shared" si="56"/>
        <v>42233Kern3_20SmartAC-onlySingle</v>
      </c>
      <c r="B3593" t="s">
        <v>11</v>
      </c>
      <c r="C3593" s="35">
        <v>42233</v>
      </c>
      <c r="D3593">
        <v>20</v>
      </c>
      <c r="E3593" t="s">
        <v>110</v>
      </c>
      <c r="F3593">
        <v>3.4808079054668655</v>
      </c>
      <c r="G3593">
        <v>1.6775182862128679</v>
      </c>
      <c r="H3593">
        <v>2105</v>
      </c>
      <c r="I3593">
        <v>3.6878620195946588</v>
      </c>
      <c r="J3593">
        <v>1.7799557096686747</v>
      </c>
      <c r="K3593">
        <v>500</v>
      </c>
      <c r="L3593">
        <v>-0.20705410838127136</v>
      </c>
      <c r="M3593">
        <v>-5.9484500885009766</v>
      </c>
      <c r="N3593">
        <v>5243</v>
      </c>
      <c r="O3593">
        <v>8.7597571313381195E-2</v>
      </c>
      <c r="P3593">
        <v>-0.31931915879249573</v>
      </c>
      <c r="Q3593">
        <v>-0.26614567637443542</v>
      </c>
      <c r="R3593">
        <v>-0.20705410838127136</v>
      </c>
      <c r="S3593">
        <v>-0.14796954393386841</v>
      </c>
      <c r="T3593">
        <v>-9.4789057970046997E-2</v>
      </c>
      <c r="U3593" t="s">
        <v>102</v>
      </c>
      <c r="V3593" t="s">
        <v>84</v>
      </c>
      <c r="W3593">
        <v>99</v>
      </c>
    </row>
    <row r="3594" spans="1:23" x14ac:dyDescent="0.25">
      <c r="A3594" s="48" t="str">
        <f t="shared" si="56"/>
        <v>42233Kern3_21AllSingle</v>
      </c>
      <c r="B3594" t="s">
        <v>11</v>
      </c>
      <c r="C3594" s="35">
        <v>42233</v>
      </c>
      <c r="D3594">
        <v>21</v>
      </c>
      <c r="E3594" t="s">
        <v>110</v>
      </c>
      <c r="F3594">
        <v>3.2574828575590393</v>
      </c>
      <c r="G3594">
        <v>1.5973566915170649</v>
      </c>
      <c r="H3594">
        <v>2105</v>
      </c>
      <c r="I3594">
        <v>3.4093056555376164</v>
      </c>
      <c r="J3594">
        <v>1.6846069483251325</v>
      </c>
      <c r="K3594">
        <v>500</v>
      </c>
      <c r="L3594">
        <v>-0.15182280540466309</v>
      </c>
      <c r="M3594">
        <v>-4.6607398986816406</v>
      </c>
      <c r="N3594">
        <v>5243</v>
      </c>
      <c r="O3594">
        <v>8.2993604242801666E-2</v>
      </c>
      <c r="P3594">
        <v>-0.25818741321563721</v>
      </c>
      <c r="Q3594">
        <v>-0.20780862867832184</v>
      </c>
      <c r="R3594">
        <v>-0.15182280540466309</v>
      </c>
      <c r="S3594">
        <v>-9.5843620598316193E-2</v>
      </c>
      <c r="T3594">
        <v>-4.5458201318979263E-2</v>
      </c>
      <c r="U3594" t="s">
        <v>18</v>
      </c>
      <c r="V3594" t="s">
        <v>84</v>
      </c>
      <c r="W3594">
        <v>94</v>
      </c>
    </row>
    <row r="3595" spans="1:23" x14ac:dyDescent="0.25">
      <c r="A3595" s="48" t="str">
        <f t="shared" si="56"/>
        <v>42233Kern3_21SmartAC-onlySingle</v>
      </c>
      <c r="B3595" t="s">
        <v>11</v>
      </c>
      <c r="C3595" s="35">
        <v>42233</v>
      </c>
      <c r="D3595">
        <v>21</v>
      </c>
      <c r="E3595" t="s">
        <v>110</v>
      </c>
      <c r="F3595">
        <v>3.2574828575590393</v>
      </c>
      <c r="G3595">
        <v>1.5973566915170649</v>
      </c>
      <c r="H3595">
        <v>2105</v>
      </c>
      <c r="I3595">
        <v>3.4093056555376164</v>
      </c>
      <c r="J3595">
        <v>1.6846069483251325</v>
      </c>
      <c r="K3595">
        <v>500</v>
      </c>
      <c r="L3595">
        <v>-0.15182280540466309</v>
      </c>
      <c r="M3595">
        <v>-4.6607398986816406</v>
      </c>
      <c r="N3595">
        <v>5243</v>
      </c>
      <c r="O3595">
        <v>8.2993604242801666E-2</v>
      </c>
      <c r="P3595">
        <v>-0.25818741321563721</v>
      </c>
      <c r="Q3595">
        <v>-0.20780862867832184</v>
      </c>
      <c r="R3595">
        <v>-0.15182280540466309</v>
      </c>
      <c r="S3595">
        <v>-9.5843620598316193E-2</v>
      </c>
      <c r="T3595">
        <v>-4.5458201318979263E-2</v>
      </c>
      <c r="U3595" t="s">
        <v>102</v>
      </c>
      <c r="V3595" t="s">
        <v>84</v>
      </c>
      <c r="W3595">
        <v>94</v>
      </c>
    </row>
    <row r="3596" spans="1:23" x14ac:dyDescent="0.25">
      <c r="A3596" s="48" t="str">
        <f t="shared" si="56"/>
        <v>42233Kern3_22AllSingle</v>
      </c>
      <c r="B3596" t="s">
        <v>11</v>
      </c>
      <c r="C3596" s="35">
        <v>42233</v>
      </c>
      <c r="D3596">
        <v>22</v>
      </c>
      <c r="E3596" t="s">
        <v>110</v>
      </c>
      <c r="F3596">
        <v>2.8289629038817101</v>
      </c>
      <c r="G3596">
        <v>1.4935184106064159</v>
      </c>
      <c r="H3596">
        <v>2105</v>
      </c>
      <c r="I3596">
        <v>2.9928658598081008</v>
      </c>
      <c r="J3596">
        <v>1.6254256652963037</v>
      </c>
      <c r="K3596">
        <v>500</v>
      </c>
      <c r="L3596">
        <v>-0.16390295326709747</v>
      </c>
      <c r="M3596">
        <v>-5.7937469482421875</v>
      </c>
      <c r="N3596">
        <v>5243</v>
      </c>
      <c r="O3596">
        <v>7.9647243022918701E-2</v>
      </c>
      <c r="P3596">
        <v>-0.26597887277603149</v>
      </c>
      <c r="Q3596">
        <v>-0.21763138473033905</v>
      </c>
      <c r="R3596">
        <v>-0.16390295326709747</v>
      </c>
      <c r="S3596">
        <v>-0.11018088459968567</v>
      </c>
      <c r="T3596">
        <v>-6.1827044934034348E-2</v>
      </c>
      <c r="U3596" t="s">
        <v>18</v>
      </c>
      <c r="V3596" t="s">
        <v>84</v>
      </c>
      <c r="W3596">
        <v>90</v>
      </c>
    </row>
    <row r="3597" spans="1:23" x14ac:dyDescent="0.25">
      <c r="A3597" s="48" t="str">
        <f t="shared" si="56"/>
        <v>42233Kern3_22SmartAC-onlySingle</v>
      </c>
      <c r="B3597" t="s">
        <v>11</v>
      </c>
      <c r="C3597" s="35">
        <v>42233</v>
      </c>
      <c r="D3597">
        <v>22</v>
      </c>
      <c r="E3597" t="s">
        <v>110</v>
      </c>
      <c r="F3597">
        <v>2.8289629038817101</v>
      </c>
      <c r="G3597">
        <v>1.4935184106064159</v>
      </c>
      <c r="H3597">
        <v>2105</v>
      </c>
      <c r="I3597">
        <v>2.9928658598081008</v>
      </c>
      <c r="J3597">
        <v>1.6254256652963037</v>
      </c>
      <c r="K3597">
        <v>500</v>
      </c>
      <c r="L3597">
        <v>-0.16390295326709747</v>
      </c>
      <c r="M3597">
        <v>-5.7937469482421875</v>
      </c>
      <c r="N3597">
        <v>5243</v>
      </c>
      <c r="O3597">
        <v>7.9647243022918701E-2</v>
      </c>
      <c r="P3597">
        <v>-0.26597887277603149</v>
      </c>
      <c r="Q3597">
        <v>-0.21763138473033905</v>
      </c>
      <c r="R3597">
        <v>-0.16390295326709747</v>
      </c>
      <c r="S3597">
        <v>-0.11018088459968567</v>
      </c>
      <c r="T3597">
        <v>-6.1827044934034348E-2</v>
      </c>
      <c r="U3597" t="s">
        <v>102</v>
      </c>
      <c r="V3597" t="s">
        <v>84</v>
      </c>
      <c r="W3597">
        <v>90</v>
      </c>
    </row>
    <row r="3598" spans="1:23" x14ac:dyDescent="0.25">
      <c r="A3598" s="48" t="str">
        <f t="shared" si="56"/>
        <v>42233Kern3_23AllSingle</v>
      </c>
      <c r="B3598" t="s">
        <v>11</v>
      </c>
      <c r="C3598" s="35">
        <v>42233</v>
      </c>
      <c r="D3598">
        <v>23</v>
      </c>
      <c r="E3598" t="s">
        <v>110</v>
      </c>
      <c r="F3598">
        <v>2.2935604754091439</v>
      </c>
      <c r="G3598">
        <v>1.3913017613498069</v>
      </c>
      <c r="H3598">
        <v>2105</v>
      </c>
      <c r="I3598">
        <v>2.3842226262045418</v>
      </c>
      <c r="J3598">
        <v>1.3836049661031984</v>
      </c>
      <c r="K3598">
        <v>500</v>
      </c>
      <c r="L3598">
        <v>-9.0662151575088501E-2</v>
      </c>
      <c r="M3598">
        <v>-3.9528999328613281</v>
      </c>
      <c r="N3598">
        <v>5243</v>
      </c>
      <c r="O3598">
        <v>6.8907961249351501E-2</v>
      </c>
      <c r="P3598">
        <v>-0.17897459864616394</v>
      </c>
      <c r="Q3598">
        <v>-0.13714608550071716</v>
      </c>
      <c r="R3598">
        <v>-9.0662151575088501E-2</v>
      </c>
      <c r="S3598">
        <v>-4.4183731079101563E-2</v>
      </c>
      <c r="T3598">
        <v>-2.3497084621340036E-3</v>
      </c>
      <c r="U3598" t="s">
        <v>18</v>
      </c>
      <c r="V3598" t="s">
        <v>84</v>
      </c>
      <c r="W3598">
        <v>88</v>
      </c>
    </row>
    <row r="3599" spans="1:23" x14ac:dyDescent="0.25">
      <c r="A3599" s="48" t="str">
        <f t="shared" si="56"/>
        <v>42233Kern3_23SmartAC-onlySingle</v>
      </c>
      <c r="B3599" t="s">
        <v>11</v>
      </c>
      <c r="C3599" s="35">
        <v>42233</v>
      </c>
      <c r="D3599">
        <v>23</v>
      </c>
      <c r="E3599" t="s">
        <v>110</v>
      </c>
      <c r="F3599">
        <v>2.2935604754091439</v>
      </c>
      <c r="G3599">
        <v>1.3913017613498069</v>
      </c>
      <c r="H3599">
        <v>2105</v>
      </c>
      <c r="I3599">
        <v>2.3842226262045418</v>
      </c>
      <c r="J3599">
        <v>1.3836049661031984</v>
      </c>
      <c r="K3599">
        <v>500</v>
      </c>
      <c r="L3599">
        <v>-9.0662151575088501E-2</v>
      </c>
      <c r="M3599">
        <v>-3.9528999328613281</v>
      </c>
      <c r="N3599">
        <v>5243</v>
      </c>
      <c r="O3599">
        <v>6.8907961249351501E-2</v>
      </c>
      <c r="P3599">
        <v>-0.17897459864616394</v>
      </c>
      <c r="Q3599">
        <v>-0.13714608550071716</v>
      </c>
      <c r="R3599">
        <v>-9.0662151575088501E-2</v>
      </c>
      <c r="S3599">
        <v>-4.4183731079101563E-2</v>
      </c>
      <c r="T3599">
        <v>-2.3497084621340036E-3</v>
      </c>
      <c r="U3599" t="s">
        <v>102</v>
      </c>
      <c r="V3599" t="s">
        <v>84</v>
      </c>
      <c r="W3599">
        <v>88</v>
      </c>
    </row>
    <row r="3600" spans="1:23" x14ac:dyDescent="0.25">
      <c r="A3600" s="48" t="str">
        <f t="shared" si="56"/>
        <v>42233Kern3_24AllSingle</v>
      </c>
      <c r="B3600" t="s">
        <v>11</v>
      </c>
      <c r="C3600" s="35">
        <v>42233</v>
      </c>
      <c r="D3600">
        <v>24</v>
      </c>
      <c r="E3600" t="s">
        <v>110</v>
      </c>
      <c r="F3600">
        <v>1.8696530940734124</v>
      </c>
      <c r="G3600">
        <v>1.2373684173030055</v>
      </c>
      <c r="H3600">
        <v>2105</v>
      </c>
      <c r="I3600">
        <v>1.829556363853734</v>
      </c>
      <c r="J3600">
        <v>1.1907665325884376</v>
      </c>
      <c r="K3600">
        <v>500</v>
      </c>
      <c r="L3600">
        <v>4.009672999382019E-2</v>
      </c>
      <c r="M3600">
        <v>2.1446080207824707</v>
      </c>
      <c r="N3600">
        <v>5243</v>
      </c>
      <c r="O3600">
        <v>5.9692580252885818E-2</v>
      </c>
      <c r="P3600">
        <v>-3.6405280232429504E-2</v>
      </c>
      <c r="Q3600">
        <v>-1.7069079331122339E-4</v>
      </c>
      <c r="R3600">
        <v>4.009672999382019E-2</v>
      </c>
      <c r="S3600">
        <v>8.0359376966953278E-2</v>
      </c>
      <c r="T3600">
        <v>0.11659874022006989</v>
      </c>
      <c r="U3600" t="s">
        <v>18</v>
      </c>
      <c r="V3600" t="s">
        <v>84</v>
      </c>
      <c r="W3600">
        <v>87</v>
      </c>
    </row>
    <row r="3601" spans="1:23" x14ac:dyDescent="0.25">
      <c r="A3601" s="48" t="str">
        <f t="shared" si="56"/>
        <v>42233Kern3_24SmartAC-onlySingle</v>
      </c>
      <c r="B3601" t="s">
        <v>11</v>
      </c>
      <c r="C3601" s="35">
        <v>42233</v>
      </c>
      <c r="D3601">
        <v>24</v>
      </c>
      <c r="E3601" t="s">
        <v>110</v>
      </c>
      <c r="F3601">
        <v>1.8696530940734124</v>
      </c>
      <c r="G3601">
        <v>1.2373684173030055</v>
      </c>
      <c r="H3601">
        <v>2105</v>
      </c>
      <c r="I3601">
        <v>1.829556363853734</v>
      </c>
      <c r="J3601">
        <v>1.1907665325884376</v>
      </c>
      <c r="K3601">
        <v>500</v>
      </c>
      <c r="L3601">
        <v>4.009672999382019E-2</v>
      </c>
      <c r="M3601">
        <v>2.1446080207824707</v>
      </c>
      <c r="N3601">
        <v>5243</v>
      </c>
      <c r="O3601">
        <v>5.9692580252885818E-2</v>
      </c>
      <c r="P3601">
        <v>-3.6405280232429504E-2</v>
      </c>
      <c r="Q3601">
        <v>-1.7069079331122339E-4</v>
      </c>
      <c r="R3601">
        <v>4.009672999382019E-2</v>
      </c>
      <c r="S3601">
        <v>8.0359376966953278E-2</v>
      </c>
      <c r="T3601">
        <v>0.11659874022006989</v>
      </c>
      <c r="U3601" t="s">
        <v>102</v>
      </c>
      <c r="V3601" t="s">
        <v>84</v>
      </c>
      <c r="W3601">
        <v>87</v>
      </c>
    </row>
    <row r="3602" spans="1:23" x14ac:dyDescent="0.25">
      <c r="A3602" s="48" t="str">
        <f t="shared" si="56"/>
        <v>42233Kern4_1AllSingle</v>
      </c>
      <c r="B3602" t="s">
        <v>11</v>
      </c>
      <c r="C3602" s="35">
        <v>42233</v>
      </c>
      <c r="D3602">
        <v>1</v>
      </c>
      <c r="E3602" t="s">
        <v>111</v>
      </c>
      <c r="F3602">
        <v>1.57156719080911</v>
      </c>
      <c r="G3602">
        <v>1.1002727446556118</v>
      </c>
      <c r="H3602">
        <v>2105</v>
      </c>
      <c r="I3602">
        <v>1.5206425245581787</v>
      </c>
      <c r="J3602">
        <v>1.0302300814459204</v>
      </c>
      <c r="K3602">
        <v>515</v>
      </c>
      <c r="L3602">
        <v>5.0924666225910187E-2</v>
      </c>
      <c r="M3602">
        <v>3.2403748035430908</v>
      </c>
      <c r="N3602">
        <v>5243</v>
      </c>
      <c r="O3602">
        <v>5.1342256367206573E-2</v>
      </c>
      <c r="P3602">
        <v>-1.4875569380819798E-2</v>
      </c>
      <c r="Q3602">
        <v>1.6290206462144852E-2</v>
      </c>
      <c r="R3602">
        <v>5.0924666225910187E-2</v>
      </c>
      <c r="S3602">
        <v>8.5555016994476318E-2</v>
      </c>
      <c r="T3602">
        <v>0.1167249009013176</v>
      </c>
      <c r="U3602" t="s">
        <v>18</v>
      </c>
      <c r="V3602" t="s">
        <v>84</v>
      </c>
      <c r="W3602">
        <v>84</v>
      </c>
    </row>
    <row r="3603" spans="1:23" x14ac:dyDescent="0.25">
      <c r="A3603" s="48" t="str">
        <f t="shared" si="56"/>
        <v>42233Kern4_1SmartAC-onlySingle</v>
      </c>
      <c r="B3603" t="s">
        <v>11</v>
      </c>
      <c r="C3603" s="35">
        <v>42233</v>
      </c>
      <c r="D3603">
        <v>1</v>
      </c>
      <c r="E3603" t="s">
        <v>111</v>
      </c>
      <c r="F3603">
        <v>1.57156719080911</v>
      </c>
      <c r="G3603">
        <v>1.1002727446556118</v>
      </c>
      <c r="H3603">
        <v>2105</v>
      </c>
      <c r="I3603">
        <v>1.5206425245581787</v>
      </c>
      <c r="J3603">
        <v>1.0302300814459204</v>
      </c>
      <c r="K3603">
        <v>515</v>
      </c>
      <c r="L3603">
        <v>5.0924666225910187E-2</v>
      </c>
      <c r="M3603">
        <v>3.2403748035430908</v>
      </c>
      <c r="N3603">
        <v>5243</v>
      </c>
      <c r="O3603">
        <v>5.1342256367206573E-2</v>
      </c>
      <c r="P3603">
        <v>-1.4875569380819798E-2</v>
      </c>
      <c r="Q3603">
        <v>1.6290206462144852E-2</v>
      </c>
      <c r="R3603">
        <v>5.0924666225910187E-2</v>
      </c>
      <c r="S3603">
        <v>8.5555016994476318E-2</v>
      </c>
      <c r="T3603">
        <v>0.1167249009013176</v>
      </c>
      <c r="U3603" t="s">
        <v>102</v>
      </c>
      <c r="V3603" t="s">
        <v>84</v>
      </c>
      <c r="W3603">
        <v>84</v>
      </c>
    </row>
    <row r="3604" spans="1:23" x14ac:dyDescent="0.25">
      <c r="A3604" s="48" t="str">
        <f t="shared" si="56"/>
        <v>42233Kern4_2AllSingle</v>
      </c>
      <c r="B3604" t="s">
        <v>11</v>
      </c>
      <c r="C3604" s="35">
        <v>42233</v>
      </c>
      <c r="D3604">
        <v>2</v>
      </c>
      <c r="E3604" t="s">
        <v>111</v>
      </c>
      <c r="F3604">
        <v>1.3518323330090398</v>
      </c>
      <c r="G3604">
        <v>1.0098886962239284</v>
      </c>
      <c r="H3604">
        <v>2105</v>
      </c>
      <c r="I3604">
        <v>1.2836091266661702</v>
      </c>
      <c r="J3604">
        <v>0.90633098199962647</v>
      </c>
      <c r="K3604">
        <v>515</v>
      </c>
      <c r="L3604">
        <v>6.822320818901062E-2</v>
      </c>
      <c r="M3604">
        <v>5.0467209815979004</v>
      </c>
      <c r="N3604">
        <v>5243</v>
      </c>
      <c r="O3604">
        <v>4.5601781457662582E-2</v>
      </c>
      <c r="P3604">
        <v>9.7799655050039291E-3</v>
      </c>
      <c r="Q3604">
        <v>3.7461157888174057E-2</v>
      </c>
      <c r="R3604">
        <v>6.822320818901062E-2</v>
      </c>
      <c r="S3604">
        <v>9.8981611430644989E-2</v>
      </c>
      <c r="T3604">
        <v>0.12666645646095276</v>
      </c>
      <c r="U3604" t="s">
        <v>18</v>
      </c>
      <c r="V3604" t="s">
        <v>84</v>
      </c>
      <c r="W3604">
        <v>82</v>
      </c>
    </row>
    <row r="3605" spans="1:23" x14ac:dyDescent="0.25">
      <c r="A3605" s="48" t="str">
        <f t="shared" si="56"/>
        <v>42233Kern4_2SmartAC-onlySingle</v>
      </c>
      <c r="B3605" t="s">
        <v>11</v>
      </c>
      <c r="C3605" s="35">
        <v>42233</v>
      </c>
      <c r="D3605">
        <v>2</v>
      </c>
      <c r="E3605" t="s">
        <v>111</v>
      </c>
      <c r="F3605">
        <v>1.3518323330090398</v>
      </c>
      <c r="G3605">
        <v>1.0098886962239284</v>
      </c>
      <c r="H3605">
        <v>2105</v>
      </c>
      <c r="I3605">
        <v>1.2836091266661702</v>
      </c>
      <c r="J3605">
        <v>0.90633098199962647</v>
      </c>
      <c r="K3605">
        <v>515</v>
      </c>
      <c r="L3605">
        <v>6.822320818901062E-2</v>
      </c>
      <c r="M3605">
        <v>5.0467209815979004</v>
      </c>
      <c r="N3605">
        <v>5243</v>
      </c>
      <c r="O3605">
        <v>4.5601781457662582E-2</v>
      </c>
      <c r="P3605">
        <v>9.7799655050039291E-3</v>
      </c>
      <c r="Q3605">
        <v>3.7461157888174057E-2</v>
      </c>
      <c r="R3605">
        <v>6.822320818901062E-2</v>
      </c>
      <c r="S3605">
        <v>9.8981611430644989E-2</v>
      </c>
      <c r="T3605">
        <v>0.12666645646095276</v>
      </c>
      <c r="U3605" t="s">
        <v>102</v>
      </c>
      <c r="V3605" t="s">
        <v>84</v>
      </c>
      <c r="W3605">
        <v>82</v>
      </c>
    </row>
    <row r="3606" spans="1:23" x14ac:dyDescent="0.25">
      <c r="A3606" s="48" t="str">
        <f t="shared" si="56"/>
        <v>42233Kern4_3AllSingle</v>
      </c>
      <c r="B3606" t="s">
        <v>11</v>
      </c>
      <c r="C3606" s="35">
        <v>42233</v>
      </c>
      <c r="D3606">
        <v>3</v>
      </c>
      <c r="E3606" t="s">
        <v>111</v>
      </c>
      <c r="F3606">
        <v>1.1547742858932091</v>
      </c>
      <c r="G3606">
        <v>0.88848207279769886</v>
      </c>
      <c r="H3606">
        <v>2105</v>
      </c>
      <c r="I3606">
        <v>1.1597036896178103</v>
      </c>
      <c r="J3606">
        <v>0.83966277537313116</v>
      </c>
      <c r="K3606">
        <v>515</v>
      </c>
      <c r="L3606">
        <v>-4.9294037744402885E-3</v>
      </c>
      <c r="M3606">
        <v>-0.42687162756919861</v>
      </c>
      <c r="N3606">
        <v>5243</v>
      </c>
      <c r="O3606">
        <v>4.1761338710784912E-2</v>
      </c>
      <c r="P3606">
        <v>-5.8450736105442047E-2</v>
      </c>
      <c r="Q3606">
        <v>-3.310076892375946E-2</v>
      </c>
      <c r="R3606">
        <v>-4.9294037744402885E-3</v>
      </c>
      <c r="S3606">
        <v>2.3238619789481163E-2</v>
      </c>
      <c r="T3606">
        <v>4.8591926693916321E-2</v>
      </c>
      <c r="U3606" t="s">
        <v>18</v>
      </c>
      <c r="V3606" t="s">
        <v>84</v>
      </c>
      <c r="W3606">
        <v>81</v>
      </c>
    </row>
    <row r="3607" spans="1:23" x14ac:dyDescent="0.25">
      <c r="A3607" s="48" t="str">
        <f t="shared" si="56"/>
        <v>42233Kern4_3SmartAC-onlySingle</v>
      </c>
      <c r="B3607" t="s">
        <v>11</v>
      </c>
      <c r="C3607" s="35">
        <v>42233</v>
      </c>
      <c r="D3607">
        <v>3</v>
      </c>
      <c r="E3607" t="s">
        <v>111</v>
      </c>
      <c r="F3607">
        <v>1.1547742858932091</v>
      </c>
      <c r="G3607">
        <v>0.88848207279769886</v>
      </c>
      <c r="H3607">
        <v>2105</v>
      </c>
      <c r="I3607">
        <v>1.1597036896178103</v>
      </c>
      <c r="J3607">
        <v>0.83966277537313116</v>
      </c>
      <c r="K3607">
        <v>515</v>
      </c>
      <c r="L3607">
        <v>-4.9294037744402885E-3</v>
      </c>
      <c r="M3607">
        <v>-0.42687162756919861</v>
      </c>
      <c r="N3607">
        <v>5243</v>
      </c>
      <c r="O3607">
        <v>4.1761338710784912E-2</v>
      </c>
      <c r="P3607">
        <v>-5.8450736105442047E-2</v>
      </c>
      <c r="Q3607">
        <v>-3.310076892375946E-2</v>
      </c>
      <c r="R3607">
        <v>-4.9294037744402885E-3</v>
      </c>
      <c r="S3607">
        <v>2.3238619789481163E-2</v>
      </c>
      <c r="T3607">
        <v>4.8591926693916321E-2</v>
      </c>
      <c r="U3607" t="s">
        <v>102</v>
      </c>
      <c r="V3607" t="s">
        <v>84</v>
      </c>
      <c r="W3607">
        <v>81</v>
      </c>
    </row>
    <row r="3608" spans="1:23" x14ac:dyDescent="0.25">
      <c r="A3608" s="48" t="str">
        <f t="shared" si="56"/>
        <v>42233Kern4_4AllSingle</v>
      </c>
      <c r="B3608" t="s">
        <v>11</v>
      </c>
      <c r="C3608" s="35">
        <v>42233</v>
      </c>
      <c r="D3608">
        <v>4</v>
      </c>
      <c r="E3608" t="s">
        <v>111</v>
      </c>
      <c r="F3608">
        <v>1.0225128092670526</v>
      </c>
      <c r="G3608">
        <v>0.7698230153892035</v>
      </c>
      <c r="H3608">
        <v>2105</v>
      </c>
      <c r="I3608">
        <v>1.0048980579200069</v>
      </c>
      <c r="J3608">
        <v>0.72020330165617064</v>
      </c>
      <c r="K3608">
        <v>515</v>
      </c>
      <c r="L3608">
        <v>1.7614752054214478E-2</v>
      </c>
      <c r="M3608">
        <v>1.7226924896240234</v>
      </c>
      <c r="N3608">
        <v>5243</v>
      </c>
      <c r="O3608">
        <v>3.5898521542549133E-2</v>
      </c>
      <c r="P3608">
        <v>-2.8392793610692024E-2</v>
      </c>
      <c r="Q3608">
        <v>-6.6016726195812225E-3</v>
      </c>
      <c r="R3608">
        <v>1.7614752054214478E-2</v>
      </c>
      <c r="S3608">
        <v>4.1828304529190063E-2</v>
      </c>
      <c r="T3608">
        <v>6.362229585647583E-2</v>
      </c>
      <c r="U3608" t="s">
        <v>18</v>
      </c>
      <c r="V3608" t="s">
        <v>84</v>
      </c>
      <c r="W3608">
        <v>79</v>
      </c>
    </row>
    <row r="3609" spans="1:23" x14ac:dyDescent="0.25">
      <c r="A3609" s="48" t="str">
        <f t="shared" si="56"/>
        <v>42233Kern4_4SmartAC-onlySingle</v>
      </c>
      <c r="B3609" t="s">
        <v>11</v>
      </c>
      <c r="C3609" s="35">
        <v>42233</v>
      </c>
      <c r="D3609">
        <v>4</v>
      </c>
      <c r="E3609" t="s">
        <v>111</v>
      </c>
      <c r="F3609">
        <v>1.0225128092670526</v>
      </c>
      <c r="G3609">
        <v>0.7698230153892035</v>
      </c>
      <c r="H3609">
        <v>2105</v>
      </c>
      <c r="I3609">
        <v>1.0048980579200069</v>
      </c>
      <c r="J3609">
        <v>0.72020330165617064</v>
      </c>
      <c r="K3609">
        <v>515</v>
      </c>
      <c r="L3609">
        <v>1.7614752054214478E-2</v>
      </c>
      <c r="M3609">
        <v>1.7226924896240234</v>
      </c>
      <c r="N3609">
        <v>5243</v>
      </c>
      <c r="O3609">
        <v>3.5898521542549133E-2</v>
      </c>
      <c r="P3609">
        <v>-2.8392793610692024E-2</v>
      </c>
      <c r="Q3609">
        <v>-6.6016726195812225E-3</v>
      </c>
      <c r="R3609">
        <v>1.7614752054214478E-2</v>
      </c>
      <c r="S3609">
        <v>4.1828304529190063E-2</v>
      </c>
      <c r="T3609">
        <v>6.362229585647583E-2</v>
      </c>
      <c r="U3609" t="s">
        <v>102</v>
      </c>
      <c r="V3609" t="s">
        <v>84</v>
      </c>
      <c r="W3609">
        <v>79</v>
      </c>
    </row>
    <row r="3610" spans="1:23" x14ac:dyDescent="0.25">
      <c r="A3610" s="48" t="str">
        <f t="shared" si="56"/>
        <v>42233Kern4_5AllSingle</v>
      </c>
      <c r="B3610" t="s">
        <v>11</v>
      </c>
      <c r="C3610" s="35">
        <v>42233</v>
      </c>
      <c r="D3610">
        <v>5</v>
      </c>
      <c r="E3610" t="s">
        <v>111</v>
      </c>
      <c r="F3610">
        <v>0.94216899982587388</v>
      </c>
      <c r="G3610">
        <v>0.71012071802814347</v>
      </c>
      <c r="H3610">
        <v>2105</v>
      </c>
      <c r="I3610">
        <v>0.93878427190887193</v>
      </c>
      <c r="J3610">
        <v>0.68804865883244815</v>
      </c>
      <c r="K3610">
        <v>515</v>
      </c>
      <c r="L3610">
        <v>3.3847279846668243E-3</v>
      </c>
      <c r="M3610">
        <v>0.35924848914146423</v>
      </c>
      <c r="N3610">
        <v>5243</v>
      </c>
      <c r="O3610">
        <v>3.4041203558444977E-2</v>
      </c>
      <c r="P3610">
        <v>-4.0242478251457214E-2</v>
      </c>
      <c r="Q3610">
        <v>-1.9578786566853523E-2</v>
      </c>
      <c r="R3610">
        <v>3.3847279846668243E-3</v>
      </c>
      <c r="S3610">
        <v>2.6345519348978996E-2</v>
      </c>
      <c r="T3610">
        <v>4.7011934220790863E-2</v>
      </c>
      <c r="U3610" t="s">
        <v>18</v>
      </c>
      <c r="V3610" t="s">
        <v>84</v>
      </c>
      <c r="W3610">
        <v>77</v>
      </c>
    </row>
    <row r="3611" spans="1:23" x14ac:dyDescent="0.25">
      <c r="A3611" s="48" t="str">
        <f t="shared" si="56"/>
        <v>42233Kern4_5SmartAC-onlySingle</v>
      </c>
      <c r="B3611" t="s">
        <v>11</v>
      </c>
      <c r="C3611" s="35">
        <v>42233</v>
      </c>
      <c r="D3611">
        <v>5</v>
      </c>
      <c r="E3611" t="s">
        <v>111</v>
      </c>
      <c r="F3611">
        <v>0.94216899982587388</v>
      </c>
      <c r="G3611">
        <v>0.71012071802814347</v>
      </c>
      <c r="H3611">
        <v>2105</v>
      </c>
      <c r="I3611">
        <v>0.93878427190887193</v>
      </c>
      <c r="J3611">
        <v>0.68804865883244815</v>
      </c>
      <c r="K3611">
        <v>515</v>
      </c>
      <c r="L3611">
        <v>3.3847279846668243E-3</v>
      </c>
      <c r="M3611">
        <v>0.35924848914146423</v>
      </c>
      <c r="N3611">
        <v>5243</v>
      </c>
      <c r="O3611">
        <v>3.4041203558444977E-2</v>
      </c>
      <c r="P3611">
        <v>-4.0242478251457214E-2</v>
      </c>
      <c r="Q3611">
        <v>-1.9578786566853523E-2</v>
      </c>
      <c r="R3611">
        <v>3.3847279846668243E-3</v>
      </c>
      <c r="S3611">
        <v>2.6345519348978996E-2</v>
      </c>
      <c r="T3611">
        <v>4.7011934220790863E-2</v>
      </c>
      <c r="U3611" t="s">
        <v>102</v>
      </c>
      <c r="V3611" t="s">
        <v>84</v>
      </c>
      <c r="W3611">
        <v>77</v>
      </c>
    </row>
    <row r="3612" spans="1:23" x14ac:dyDescent="0.25">
      <c r="A3612" s="48" t="str">
        <f t="shared" si="56"/>
        <v>42233Kern4_6AllSingle</v>
      </c>
      <c r="B3612" t="s">
        <v>11</v>
      </c>
      <c r="C3612" s="35">
        <v>42233</v>
      </c>
      <c r="D3612">
        <v>6</v>
      </c>
      <c r="E3612" t="s">
        <v>111</v>
      </c>
      <c r="F3612">
        <v>0.91090361922684793</v>
      </c>
      <c r="G3612">
        <v>0.71889281196303245</v>
      </c>
      <c r="H3612">
        <v>2105</v>
      </c>
      <c r="I3612">
        <v>0.92321242744297749</v>
      </c>
      <c r="J3612">
        <v>0.70503326407833788</v>
      </c>
      <c r="K3612">
        <v>515</v>
      </c>
      <c r="L3612">
        <v>-1.2308808043599129E-2</v>
      </c>
      <c r="M3612">
        <v>-1.3512744903564453</v>
      </c>
      <c r="N3612">
        <v>5243</v>
      </c>
      <c r="O3612">
        <v>3.4795146435499191E-2</v>
      </c>
      <c r="P3612">
        <v>-5.6902267038822174E-2</v>
      </c>
      <c r="Q3612">
        <v>-3.5780917853116989E-2</v>
      </c>
      <c r="R3612">
        <v>-1.2308808043599129E-2</v>
      </c>
      <c r="S3612">
        <v>1.1160518042743206E-2</v>
      </c>
      <c r="T3612">
        <v>3.2284650951623917E-2</v>
      </c>
      <c r="U3612" t="s">
        <v>18</v>
      </c>
      <c r="V3612" t="s">
        <v>84</v>
      </c>
      <c r="W3612">
        <v>76</v>
      </c>
    </row>
    <row r="3613" spans="1:23" x14ac:dyDescent="0.25">
      <c r="A3613" s="48" t="str">
        <f t="shared" si="56"/>
        <v>42233Kern4_6SmartAC-onlySingle</v>
      </c>
      <c r="B3613" t="s">
        <v>11</v>
      </c>
      <c r="C3613" s="35">
        <v>42233</v>
      </c>
      <c r="D3613">
        <v>6</v>
      </c>
      <c r="E3613" t="s">
        <v>111</v>
      </c>
      <c r="F3613">
        <v>0.91090361922684793</v>
      </c>
      <c r="G3613">
        <v>0.71889281196303245</v>
      </c>
      <c r="H3613">
        <v>2105</v>
      </c>
      <c r="I3613">
        <v>0.92321242744297749</v>
      </c>
      <c r="J3613">
        <v>0.70503326407833788</v>
      </c>
      <c r="K3613">
        <v>515</v>
      </c>
      <c r="L3613">
        <v>-1.2308808043599129E-2</v>
      </c>
      <c r="M3613">
        <v>-1.3512744903564453</v>
      </c>
      <c r="N3613">
        <v>5243</v>
      </c>
      <c r="O3613">
        <v>3.4795146435499191E-2</v>
      </c>
      <c r="P3613">
        <v>-5.6902267038822174E-2</v>
      </c>
      <c r="Q3613">
        <v>-3.5780917853116989E-2</v>
      </c>
      <c r="R3613">
        <v>-1.2308808043599129E-2</v>
      </c>
      <c r="S3613">
        <v>1.1160518042743206E-2</v>
      </c>
      <c r="T3613">
        <v>3.2284650951623917E-2</v>
      </c>
      <c r="U3613" t="s">
        <v>102</v>
      </c>
      <c r="V3613" t="s">
        <v>84</v>
      </c>
      <c r="W3613">
        <v>76</v>
      </c>
    </row>
    <row r="3614" spans="1:23" x14ac:dyDescent="0.25">
      <c r="A3614" s="48" t="str">
        <f t="shared" si="56"/>
        <v>42233Kern4_7AllSingle</v>
      </c>
      <c r="B3614" t="s">
        <v>11</v>
      </c>
      <c r="C3614" s="35">
        <v>42233</v>
      </c>
      <c r="D3614">
        <v>7</v>
      </c>
      <c r="E3614" t="s">
        <v>111</v>
      </c>
      <c r="F3614">
        <v>0.89877071410518883</v>
      </c>
      <c r="G3614">
        <v>0.72316334133138716</v>
      </c>
      <c r="H3614">
        <v>2105</v>
      </c>
      <c r="I3614">
        <v>0.88018563151278562</v>
      </c>
      <c r="J3614">
        <v>0.73603683238343331</v>
      </c>
      <c r="K3614">
        <v>515</v>
      </c>
      <c r="L3614">
        <v>1.8585082143545151E-2</v>
      </c>
      <c r="M3614">
        <v>2.0678336620330811</v>
      </c>
      <c r="N3614">
        <v>5243</v>
      </c>
      <c r="O3614">
        <v>3.606080636382103E-2</v>
      </c>
      <c r="P3614">
        <v>-2.763044647872448E-2</v>
      </c>
      <c r="Q3614">
        <v>-5.740816704928875E-3</v>
      </c>
      <c r="R3614">
        <v>1.8585082143545151E-2</v>
      </c>
      <c r="S3614">
        <v>4.2908094823360443E-2</v>
      </c>
      <c r="T3614">
        <v>6.480061262845993E-2</v>
      </c>
      <c r="U3614" t="s">
        <v>18</v>
      </c>
      <c r="V3614" t="s">
        <v>84</v>
      </c>
      <c r="W3614">
        <v>79</v>
      </c>
    </row>
    <row r="3615" spans="1:23" x14ac:dyDescent="0.25">
      <c r="A3615" s="48" t="str">
        <f t="shared" si="56"/>
        <v>42233Kern4_7SmartAC-onlySingle</v>
      </c>
      <c r="B3615" t="s">
        <v>11</v>
      </c>
      <c r="C3615" s="35">
        <v>42233</v>
      </c>
      <c r="D3615">
        <v>7</v>
      </c>
      <c r="E3615" t="s">
        <v>111</v>
      </c>
      <c r="F3615">
        <v>0.89877071410518883</v>
      </c>
      <c r="G3615">
        <v>0.72316334133138716</v>
      </c>
      <c r="H3615">
        <v>2105</v>
      </c>
      <c r="I3615">
        <v>0.88018563151278562</v>
      </c>
      <c r="J3615">
        <v>0.73603683238343331</v>
      </c>
      <c r="K3615">
        <v>515</v>
      </c>
      <c r="L3615">
        <v>1.8585082143545151E-2</v>
      </c>
      <c r="M3615">
        <v>2.0678336620330811</v>
      </c>
      <c r="N3615">
        <v>5243</v>
      </c>
      <c r="O3615">
        <v>3.606080636382103E-2</v>
      </c>
      <c r="P3615">
        <v>-2.763044647872448E-2</v>
      </c>
      <c r="Q3615">
        <v>-5.740816704928875E-3</v>
      </c>
      <c r="R3615">
        <v>1.8585082143545151E-2</v>
      </c>
      <c r="S3615">
        <v>4.2908094823360443E-2</v>
      </c>
      <c r="T3615">
        <v>6.480061262845993E-2</v>
      </c>
      <c r="U3615" t="s">
        <v>102</v>
      </c>
      <c r="V3615" t="s">
        <v>84</v>
      </c>
      <c r="W3615">
        <v>79</v>
      </c>
    </row>
    <row r="3616" spans="1:23" x14ac:dyDescent="0.25">
      <c r="A3616" s="48" t="str">
        <f t="shared" si="56"/>
        <v>42233Kern4_8AllSingle</v>
      </c>
      <c r="B3616" t="s">
        <v>11</v>
      </c>
      <c r="C3616" s="35">
        <v>42233</v>
      </c>
      <c r="D3616">
        <v>8</v>
      </c>
      <c r="E3616" t="s">
        <v>111</v>
      </c>
      <c r="F3616">
        <v>0.8969588570247865</v>
      </c>
      <c r="G3616">
        <v>0.74696022062908429</v>
      </c>
      <c r="H3616">
        <v>2105</v>
      </c>
      <c r="I3616">
        <v>0.92712601890860202</v>
      </c>
      <c r="J3616">
        <v>0.80930595182263376</v>
      </c>
      <c r="K3616">
        <v>515</v>
      </c>
      <c r="L3616">
        <v>-3.0167162418365479E-2</v>
      </c>
      <c r="M3616">
        <v>-3.3632714748382568</v>
      </c>
      <c r="N3616">
        <v>5243</v>
      </c>
      <c r="O3616">
        <v>3.9202772080898285E-2</v>
      </c>
      <c r="P3616">
        <v>-8.0409437417984009E-2</v>
      </c>
      <c r="Q3616">
        <v>-5.6612569838762283E-2</v>
      </c>
      <c r="R3616">
        <v>-3.0167162418365479E-2</v>
      </c>
      <c r="S3616">
        <v>-3.7248926237225533E-3</v>
      </c>
      <c r="T3616">
        <v>2.0075110718607903E-2</v>
      </c>
      <c r="U3616" t="s">
        <v>18</v>
      </c>
      <c r="V3616" t="s">
        <v>84</v>
      </c>
      <c r="W3616">
        <v>84</v>
      </c>
    </row>
    <row r="3617" spans="1:23" x14ac:dyDescent="0.25">
      <c r="A3617" s="48" t="str">
        <f t="shared" si="56"/>
        <v>42233Kern4_8SmartAC-onlySingle</v>
      </c>
      <c r="B3617" t="s">
        <v>11</v>
      </c>
      <c r="C3617" s="35">
        <v>42233</v>
      </c>
      <c r="D3617">
        <v>8</v>
      </c>
      <c r="E3617" t="s">
        <v>111</v>
      </c>
      <c r="F3617">
        <v>0.8969588570247865</v>
      </c>
      <c r="G3617">
        <v>0.74696022062908429</v>
      </c>
      <c r="H3617">
        <v>2105</v>
      </c>
      <c r="I3617">
        <v>0.92712601890860202</v>
      </c>
      <c r="J3617">
        <v>0.80930595182263376</v>
      </c>
      <c r="K3617">
        <v>515</v>
      </c>
      <c r="L3617">
        <v>-3.0167162418365479E-2</v>
      </c>
      <c r="M3617">
        <v>-3.3632714748382568</v>
      </c>
      <c r="N3617">
        <v>5243</v>
      </c>
      <c r="O3617">
        <v>3.9202772080898285E-2</v>
      </c>
      <c r="P3617">
        <v>-8.0409437417984009E-2</v>
      </c>
      <c r="Q3617">
        <v>-5.6612569838762283E-2</v>
      </c>
      <c r="R3617">
        <v>-3.0167162418365479E-2</v>
      </c>
      <c r="S3617">
        <v>-3.7248926237225533E-3</v>
      </c>
      <c r="T3617">
        <v>2.0075110718607903E-2</v>
      </c>
      <c r="U3617" t="s">
        <v>102</v>
      </c>
      <c r="V3617" t="s">
        <v>84</v>
      </c>
      <c r="W3617">
        <v>84</v>
      </c>
    </row>
    <row r="3618" spans="1:23" x14ac:dyDescent="0.25">
      <c r="A3618" s="48" t="str">
        <f t="shared" si="56"/>
        <v>42233Kern4_9AllSingle</v>
      </c>
      <c r="B3618" t="s">
        <v>11</v>
      </c>
      <c r="C3618" s="35">
        <v>42233</v>
      </c>
      <c r="D3618">
        <v>9</v>
      </c>
      <c r="E3618" t="s">
        <v>111</v>
      </c>
      <c r="F3618">
        <v>0.94356423802909717</v>
      </c>
      <c r="G3618">
        <v>0.90885819127053113</v>
      </c>
      <c r="H3618">
        <v>2105</v>
      </c>
      <c r="I3618">
        <v>0.94653728165510775</v>
      </c>
      <c r="J3618">
        <v>0.85920488911596093</v>
      </c>
      <c r="K3618">
        <v>515</v>
      </c>
      <c r="L3618">
        <v>-2.973043592646718E-3</v>
      </c>
      <c r="M3618">
        <v>-0.31508651375770569</v>
      </c>
      <c r="N3618">
        <v>5243</v>
      </c>
      <c r="O3618">
        <v>4.2730227112770081E-2</v>
      </c>
      <c r="P3618">
        <v>-5.7736102491617203E-2</v>
      </c>
      <c r="Q3618">
        <v>-3.1798001378774643E-2</v>
      </c>
      <c r="R3618">
        <v>-2.973043592646718E-3</v>
      </c>
      <c r="S3618">
        <v>2.5848494842648506E-2</v>
      </c>
      <c r="T3618">
        <v>5.1790013909339905E-2</v>
      </c>
      <c r="U3618" t="s">
        <v>18</v>
      </c>
      <c r="V3618" t="s">
        <v>84</v>
      </c>
      <c r="W3618">
        <v>90</v>
      </c>
    </row>
    <row r="3619" spans="1:23" x14ac:dyDescent="0.25">
      <c r="A3619" s="48" t="str">
        <f t="shared" si="56"/>
        <v>42233Kern4_9SmartAC-onlySingle</v>
      </c>
      <c r="B3619" t="s">
        <v>11</v>
      </c>
      <c r="C3619" s="35">
        <v>42233</v>
      </c>
      <c r="D3619">
        <v>9</v>
      </c>
      <c r="E3619" t="s">
        <v>111</v>
      </c>
      <c r="F3619">
        <v>0.94356423802909717</v>
      </c>
      <c r="G3619">
        <v>0.90885819127053113</v>
      </c>
      <c r="H3619">
        <v>2105</v>
      </c>
      <c r="I3619">
        <v>0.94653728165510775</v>
      </c>
      <c r="J3619">
        <v>0.85920488911596093</v>
      </c>
      <c r="K3619">
        <v>515</v>
      </c>
      <c r="L3619">
        <v>-2.973043592646718E-3</v>
      </c>
      <c r="M3619">
        <v>-0.31508651375770569</v>
      </c>
      <c r="N3619">
        <v>5243</v>
      </c>
      <c r="O3619">
        <v>4.2730227112770081E-2</v>
      </c>
      <c r="P3619">
        <v>-5.7736102491617203E-2</v>
      </c>
      <c r="Q3619">
        <v>-3.1798001378774643E-2</v>
      </c>
      <c r="R3619">
        <v>-2.973043592646718E-3</v>
      </c>
      <c r="S3619">
        <v>2.5848494842648506E-2</v>
      </c>
      <c r="T3619">
        <v>5.1790013909339905E-2</v>
      </c>
      <c r="U3619" t="s">
        <v>102</v>
      </c>
      <c r="V3619" t="s">
        <v>84</v>
      </c>
      <c r="W3619">
        <v>90</v>
      </c>
    </row>
    <row r="3620" spans="1:23" x14ac:dyDescent="0.25">
      <c r="A3620" s="48" t="str">
        <f t="shared" si="56"/>
        <v>42233Kern4_10AllSingle</v>
      </c>
      <c r="B3620" t="s">
        <v>11</v>
      </c>
      <c r="C3620" s="35">
        <v>42233</v>
      </c>
      <c r="D3620">
        <v>10</v>
      </c>
      <c r="E3620" t="s">
        <v>111</v>
      </c>
      <c r="F3620">
        <v>1.0965372382186136</v>
      </c>
      <c r="G3620">
        <v>1.1558440820568061</v>
      </c>
      <c r="H3620">
        <v>2105</v>
      </c>
      <c r="I3620">
        <v>1.1222937850657255</v>
      </c>
      <c r="J3620">
        <v>1.1302114683588773</v>
      </c>
      <c r="K3620">
        <v>515</v>
      </c>
      <c r="L3620">
        <v>-2.5756547227501869E-2</v>
      </c>
      <c r="M3620">
        <v>-2.3488984107971191</v>
      </c>
      <c r="N3620">
        <v>5243</v>
      </c>
      <c r="O3620">
        <v>5.5812302976846695E-2</v>
      </c>
      <c r="P3620">
        <v>-9.7285591065883636E-2</v>
      </c>
      <c r="Q3620">
        <v>-6.3406407833099365E-2</v>
      </c>
      <c r="R3620">
        <v>-2.5756547227501869E-2</v>
      </c>
      <c r="S3620">
        <v>1.1888851411640644E-2</v>
      </c>
      <c r="T3620">
        <v>4.5772500336170197E-2</v>
      </c>
      <c r="U3620" t="s">
        <v>18</v>
      </c>
      <c r="V3620" t="s">
        <v>84</v>
      </c>
      <c r="W3620">
        <v>94</v>
      </c>
    </row>
    <row r="3621" spans="1:23" x14ac:dyDescent="0.25">
      <c r="A3621" s="48" t="str">
        <f t="shared" si="56"/>
        <v>42233Kern4_10SmartAC-onlySingle</v>
      </c>
      <c r="B3621" t="s">
        <v>11</v>
      </c>
      <c r="C3621" s="35">
        <v>42233</v>
      </c>
      <c r="D3621">
        <v>10</v>
      </c>
      <c r="E3621" t="s">
        <v>111</v>
      </c>
      <c r="F3621">
        <v>1.0965372382186136</v>
      </c>
      <c r="G3621">
        <v>1.1558440820568061</v>
      </c>
      <c r="H3621">
        <v>2105</v>
      </c>
      <c r="I3621">
        <v>1.1222937850657255</v>
      </c>
      <c r="J3621">
        <v>1.1302114683588773</v>
      </c>
      <c r="K3621">
        <v>515</v>
      </c>
      <c r="L3621">
        <v>-2.5756547227501869E-2</v>
      </c>
      <c r="M3621">
        <v>-2.3488984107971191</v>
      </c>
      <c r="N3621">
        <v>5243</v>
      </c>
      <c r="O3621">
        <v>5.5812302976846695E-2</v>
      </c>
      <c r="P3621">
        <v>-9.7285591065883636E-2</v>
      </c>
      <c r="Q3621">
        <v>-6.3406407833099365E-2</v>
      </c>
      <c r="R3621">
        <v>-2.5756547227501869E-2</v>
      </c>
      <c r="S3621">
        <v>1.1888851411640644E-2</v>
      </c>
      <c r="T3621">
        <v>4.5772500336170197E-2</v>
      </c>
      <c r="U3621" t="s">
        <v>102</v>
      </c>
      <c r="V3621" t="s">
        <v>84</v>
      </c>
      <c r="W3621">
        <v>94</v>
      </c>
    </row>
    <row r="3622" spans="1:23" x14ac:dyDescent="0.25">
      <c r="A3622" s="48" t="str">
        <f t="shared" si="56"/>
        <v>42233Kern4_11AllSingle</v>
      </c>
      <c r="B3622" t="s">
        <v>11</v>
      </c>
      <c r="C3622" s="35">
        <v>42233</v>
      </c>
      <c r="D3622">
        <v>11</v>
      </c>
      <c r="E3622" t="s">
        <v>111</v>
      </c>
      <c r="F3622">
        <v>1.3604781427077601</v>
      </c>
      <c r="G3622">
        <v>1.4564927439285156</v>
      </c>
      <c r="H3622">
        <v>2105</v>
      </c>
      <c r="I3622">
        <v>1.3407289313207087</v>
      </c>
      <c r="J3622">
        <v>1.409659807427561</v>
      </c>
      <c r="K3622">
        <v>515</v>
      </c>
      <c r="L3622">
        <v>1.9749211147427559E-2</v>
      </c>
      <c r="M3622">
        <v>1.4516375064849854</v>
      </c>
      <c r="N3622">
        <v>5243</v>
      </c>
      <c r="O3622">
        <v>6.9758892059326172E-2</v>
      </c>
      <c r="P3622">
        <v>-6.9653786718845367E-2</v>
      </c>
      <c r="Q3622">
        <v>-2.7308741584420204E-2</v>
      </c>
      <c r="R3622">
        <v>1.9749211147427559E-2</v>
      </c>
      <c r="S3622">
        <v>6.6801585257053375E-2</v>
      </c>
      <c r="T3622">
        <v>0.10915220528841019</v>
      </c>
      <c r="U3622" t="s">
        <v>18</v>
      </c>
      <c r="V3622" t="s">
        <v>84</v>
      </c>
      <c r="W3622">
        <v>99</v>
      </c>
    </row>
    <row r="3623" spans="1:23" x14ac:dyDescent="0.25">
      <c r="A3623" s="48" t="str">
        <f t="shared" si="56"/>
        <v>42233Kern4_11SmartAC-onlySingle</v>
      </c>
      <c r="B3623" t="s">
        <v>11</v>
      </c>
      <c r="C3623" s="35">
        <v>42233</v>
      </c>
      <c r="D3623">
        <v>11</v>
      </c>
      <c r="E3623" t="s">
        <v>111</v>
      </c>
      <c r="F3623">
        <v>1.3604781427077601</v>
      </c>
      <c r="G3623">
        <v>1.4564927439285156</v>
      </c>
      <c r="H3623">
        <v>2105</v>
      </c>
      <c r="I3623">
        <v>1.3407289313207087</v>
      </c>
      <c r="J3623">
        <v>1.409659807427561</v>
      </c>
      <c r="K3623">
        <v>515</v>
      </c>
      <c r="L3623">
        <v>1.9749211147427559E-2</v>
      </c>
      <c r="M3623">
        <v>1.4516375064849854</v>
      </c>
      <c r="N3623">
        <v>5243</v>
      </c>
      <c r="O3623">
        <v>6.9758892059326172E-2</v>
      </c>
      <c r="P3623">
        <v>-6.9653786718845367E-2</v>
      </c>
      <c r="Q3623">
        <v>-2.7308741584420204E-2</v>
      </c>
      <c r="R3623">
        <v>1.9749211147427559E-2</v>
      </c>
      <c r="S3623">
        <v>6.6801585257053375E-2</v>
      </c>
      <c r="T3623">
        <v>0.10915220528841019</v>
      </c>
      <c r="U3623" t="s">
        <v>102</v>
      </c>
      <c r="V3623" t="s">
        <v>84</v>
      </c>
      <c r="W3623">
        <v>99</v>
      </c>
    </row>
    <row r="3624" spans="1:23" x14ac:dyDescent="0.25">
      <c r="A3624" s="48" t="str">
        <f t="shared" si="56"/>
        <v>42233Kern4_12AllSingle</v>
      </c>
      <c r="B3624" t="s">
        <v>11</v>
      </c>
      <c r="C3624" s="35">
        <v>42233</v>
      </c>
      <c r="D3624">
        <v>12</v>
      </c>
      <c r="E3624" t="s">
        <v>111</v>
      </c>
      <c r="F3624">
        <v>1.7402656186929506</v>
      </c>
      <c r="G3624">
        <v>1.7125203375842368</v>
      </c>
      <c r="H3624">
        <v>2105</v>
      </c>
      <c r="I3624">
        <v>1.7256535918955211</v>
      </c>
      <c r="J3624">
        <v>1.7469877944640517</v>
      </c>
      <c r="K3624">
        <v>515</v>
      </c>
      <c r="L3624">
        <v>1.4612026512622833E-2</v>
      </c>
      <c r="M3624">
        <v>0.83964347839355469</v>
      </c>
      <c r="N3624">
        <v>5243</v>
      </c>
      <c r="O3624">
        <v>8.5553303360939026E-2</v>
      </c>
      <c r="P3624">
        <v>-9.5033086836338043E-2</v>
      </c>
      <c r="Q3624">
        <v>-4.3100520968437195E-2</v>
      </c>
      <c r="R3624">
        <v>1.4612026512622833E-2</v>
      </c>
      <c r="S3624">
        <v>7.2317726910114288E-2</v>
      </c>
      <c r="T3624">
        <v>0.12425713986158371</v>
      </c>
      <c r="U3624" t="s">
        <v>18</v>
      </c>
      <c r="V3624" t="s">
        <v>84</v>
      </c>
      <c r="W3624">
        <v>102</v>
      </c>
    </row>
    <row r="3625" spans="1:23" x14ac:dyDescent="0.25">
      <c r="A3625" s="48" t="str">
        <f t="shared" si="56"/>
        <v>42233Kern4_12SmartAC-onlySingle</v>
      </c>
      <c r="B3625" t="s">
        <v>11</v>
      </c>
      <c r="C3625" s="35">
        <v>42233</v>
      </c>
      <c r="D3625">
        <v>12</v>
      </c>
      <c r="E3625" t="s">
        <v>111</v>
      </c>
      <c r="F3625">
        <v>1.7402656186929506</v>
      </c>
      <c r="G3625">
        <v>1.7125203375842368</v>
      </c>
      <c r="H3625">
        <v>2105</v>
      </c>
      <c r="I3625">
        <v>1.7256535918955211</v>
      </c>
      <c r="J3625">
        <v>1.7469877944640517</v>
      </c>
      <c r="K3625">
        <v>515</v>
      </c>
      <c r="L3625">
        <v>1.4612026512622833E-2</v>
      </c>
      <c r="M3625">
        <v>0.83964347839355469</v>
      </c>
      <c r="N3625">
        <v>5243</v>
      </c>
      <c r="O3625">
        <v>8.5553303360939026E-2</v>
      </c>
      <c r="P3625">
        <v>-9.5033086836338043E-2</v>
      </c>
      <c r="Q3625">
        <v>-4.3100520968437195E-2</v>
      </c>
      <c r="R3625">
        <v>1.4612026512622833E-2</v>
      </c>
      <c r="S3625">
        <v>7.2317726910114288E-2</v>
      </c>
      <c r="T3625">
        <v>0.12425713986158371</v>
      </c>
      <c r="U3625" t="s">
        <v>102</v>
      </c>
      <c r="V3625" t="s">
        <v>84</v>
      </c>
      <c r="W3625">
        <v>102</v>
      </c>
    </row>
    <row r="3626" spans="1:23" x14ac:dyDescent="0.25">
      <c r="A3626" s="48" t="str">
        <f t="shared" si="56"/>
        <v>42233Kern4_13AllSingle</v>
      </c>
      <c r="B3626" t="s">
        <v>11</v>
      </c>
      <c r="C3626" s="35">
        <v>42233</v>
      </c>
      <c r="D3626">
        <v>13</v>
      </c>
      <c r="E3626" t="s">
        <v>111</v>
      </c>
      <c r="F3626">
        <v>2.1627916188695973</v>
      </c>
      <c r="G3626">
        <v>1.906596566074555</v>
      </c>
      <c r="H3626">
        <v>2105</v>
      </c>
      <c r="I3626">
        <v>1.9306646597823351</v>
      </c>
      <c r="J3626">
        <v>1.7943998046058129</v>
      </c>
      <c r="K3626">
        <v>515</v>
      </c>
      <c r="L3626">
        <v>0.23212696611881256</v>
      </c>
      <c r="M3626">
        <v>10.732747077941895</v>
      </c>
      <c r="N3626">
        <v>5243</v>
      </c>
      <c r="O3626">
        <v>8.9325636625289917E-2</v>
      </c>
      <c r="P3626">
        <v>0.11764723062515259</v>
      </c>
      <c r="Q3626">
        <v>0.1718696802854538</v>
      </c>
      <c r="R3626">
        <v>0.23212696611881256</v>
      </c>
      <c r="S3626">
        <v>0.29237711429595947</v>
      </c>
      <c r="T3626">
        <v>0.34660670161247253</v>
      </c>
      <c r="U3626" t="s">
        <v>18</v>
      </c>
      <c r="V3626" t="s">
        <v>84</v>
      </c>
      <c r="W3626">
        <v>104</v>
      </c>
    </row>
    <row r="3627" spans="1:23" x14ac:dyDescent="0.25">
      <c r="A3627" s="48" t="str">
        <f t="shared" si="56"/>
        <v>42233Kern4_13SmartAC-onlySingle</v>
      </c>
      <c r="B3627" t="s">
        <v>11</v>
      </c>
      <c r="C3627" s="35">
        <v>42233</v>
      </c>
      <c r="D3627">
        <v>13</v>
      </c>
      <c r="E3627" t="s">
        <v>111</v>
      </c>
      <c r="F3627">
        <v>2.1627916188695973</v>
      </c>
      <c r="G3627">
        <v>1.906596566074555</v>
      </c>
      <c r="H3627">
        <v>2105</v>
      </c>
      <c r="I3627">
        <v>1.9306646597823351</v>
      </c>
      <c r="J3627">
        <v>1.7943998046058129</v>
      </c>
      <c r="K3627">
        <v>515</v>
      </c>
      <c r="L3627">
        <v>0.23212696611881256</v>
      </c>
      <c r="M3627">
        <v>10.732747077941895</v>
      </c>
      <c r="N3627">
        <v>5243</v>
      </c>
      <c r="O3627">
        <v>8.9325636625289917E-2</v>
      </c>
      <c r="P3627">
        <v>0.11764723062515259</v>
      </c>
      <c r="Q3627">
        <v>0.1718696802854538</v>
      </c>
      <c r="R3627">
        <v>0.23212696611881256</v>
      </c>
      <c r="S3627">
        <v>0.29237711429595947</v>
      </c>
      <c r="T3627">
        <v>0.34660670161247253</v>
      </c>
      <c r="U3627" t="s">
        <v>102</v>
      </c>
      <c r="V3627" t="s">
        <v>84</v>
      </c>
      <c r="W3627">
        <v>104</v>
      </c>
    </row>
    <row r="3628" spans="1:23" x14ac:dyDescent="0.25">
      <c r="A3628" s="48" t="str">
        <f t="shared" si="56"/>
        <v>42233Kern4_14AllSingle</v>
      </c>
      <c r="B3628" t="s">
        <v>11</v>
      </c>
      <c r="C3628" s="35">
        <v>42233</v>
      </c>
      <c r="D3628">
        <v>14</v>
      </c>
      <c r="E3628" t="s">
        <v>111</v>
      </c>
      <c r="F3628">
        <v>2.5874572853605797</v>
      </c>
      <c r="G3628">
        <v>2.0121203449595559</v>
      </c>
      <c r="H3628">
        <v>2105</v>
      </c>
      <c r="I3628">
        <v>1.9421332036272985</v>
      </c>
      <c r="J3628">
        <v>1.7126522372648658</v>
      </c>
      <c r="K3628">
        <v>515</v>
      </c>
      <c r="L3628">
        <v>0.64532411098480225</v>
      </c>
      <c r="M3628">
        <v>24.940473556518555</v>
      </c>
      <c r="N3628">
        <v>5243</v>
      </c>
      <c r="O3628">
        <v>8.7285906076431274E-2</v>
      </c>
      <c r="P3628">
        <v>0.53345847129821777</v>
      </c>
      <c r="Q3628">
        <v>0.58644276857376099</v>
      </c>
      <c r="R3628">
        <v>0.64532411098480225</v>
      </c>
      <c r="S3628">
        <v>0.70419847965240479</v>
      </c>
      <c r="T3628">
        <v>0.75718975067138672</v>
      </c>
      <c r="U3628" t="s">
        <v>18</v>
      </c>
      <c r="V3628" t="s">
        <v>84</v>
      </c>
      <c r="W3628">
        <v>106</v>
      </c>
    </row>
    <row r="3629" spans="1:23" x14ac:dyDescent="0.25">
      <c r="A3629" s="48" t="str">
        <f t="shared" si="56"/>
        <v>42233Kern4_14SmartAC-onlySingle</v>
      </c>
      <c r="B3629" t="s">
        <v>11</v>
      </c>
      <c r="C3629" s="35">
        <v>42233</v>
      </c>
      <c r="D3629">
        <v>14</v>
      </c>
      <c r="E3629" t="s">
        <v>111</v>
      </c>
      <c r="F3629">
        <v>2.5874572853605797</v>
      </c>
      <c r="G3629">
        <v>2.0121203449595559</v>
      </c>
      <c r="H3629">
        <v>2105</v>
      </c>
      <c r="I3629">
        <v>1.9421332036272985</v>
      </c>
      <c r="J3629">
        <v>1.7126522372648658</v>
      </c>
      <c r="K3629">
        <v>515</v>
      </c>
      <c r="L3629">
        <v>0.64532411098480225</v>
      </c>
      <c r="M3629">
        <v>24.940473556518555</v>
      </c>
      <c r="N3629">
        <v>5243</v>
      </c>
      <c r="O3629">
        <v>8.7285906076431274E-2</v>
      </c>
      <c r="P3629">
        <v>0.53345847129821777</v>
      </c>
      <c r="Q3629">
        <v>0.58644276857376099</v>
      </c>
      <c r="R3629">
        <v>0.64532411098480225</v>
      </c>
      <c r="S3629">
        <v>0.70419847965240479</v>
      </c>
      <c r="T3629">
        <v>0.75718975067138672</v>
      </c>
      <c r="U3629" t="s">
        <v>102</v>
      </c>
      <c r="V3629" t="s">
        <v>84</v>
      </c>
      <c r="W3629">
        <v>106</v>
      </c>
    </row>
    <row r="3630" spans="1:23" x14ac:dyDescent="0.25">
      <c r="A3630" s="48" t="str">
        <f t="shared" si="56"/>
        <v>42233Kern4_15AllSingle</v>
      </c>
      <c r="B3630" t="s">
        <v>11</v>
      </c>
      <c r="C3630" s="35">
        <v>42233</v>
      </c>
      <c r="D3630">
        <v>15</v>
      </c>
      <c r="E3630" t="s">
        <v>111</v>
      </c>
      <c r="F3630">
        <v>2.9428108104061108</v>
      </c>
      <c r="G3630">
        <v>1.993446465005126</v>
      </c>
      <c r="H3630">
        <v>2105</v>
      </c>
      <c r="I3630">
        <v>3.114359417243604</v>
      </c>
      <c r="J3630">
        <v>1.981437610084928</v>
      </c>
      <c r="K3630">
        <v>515</v>
      </c>
      <c r="L3630">
        <v>-0.17154860496520996</v>
      </c>
      <c r="M3630">
        <v>-5.8294134140014648</v>
      </c>
      <c r="N3630">
        <v>5243</v>
      </c>
      <c r="O3630">
        <v>9.7525842487812042E-2</v>
      </c>
      <c r="P3630">
        <v>-0.29653772711753845</v>
      </c>
      <c r="Q3630">
        <v>-0.23733758926391602</v>
      </c>
      <c r="R3630">
        <v>-0.17154860496520996</v>
      </c>
      <c r="S3630">
        <v>-0.10576742142438889</v>
      </c>
      <c r="T3630">
        <v>-4.6559486538171768E-2</v>
      </c>
      <c r="U3630" t="s">
        <v>18</v>
      </c>
      <c r="V3630" t="s">
        <v>84</v>
      </c>
      <c r="W3630">
        <v>107</v>
      </c>
    </row>
    <row r="3631" spans="1:23" x14ac:dyDescent="0.25">
      <c r="A3631" s="48" t="str">
        <f t="shared" si="56"/>
        <v>42233Kern4_15SmartAC-onlySingle</v>
      </c>
      <c r="B3631" t="s">
        <v>11</v>
      </c>
      <c r="C3631" s="35">
        <v>42233</v>
      </c>
      <c r="D3631">
        <v>15</v>
      </c>
      <c r="E3631" t="s">
        <v>111</v>
      </c>
      <c r="F3631">
        <v>2.9428108104061108</v>
      </c>
      <c r="G3631">
        <v>1.993446465005126</v>
      </c>
      <c r="H3631">
        <v>2105</v>
      </c>
      <c r="I3631">
        <v>3.114359417243604</v>
      </c>
      <c r="J3631">
        <v>1.981437610084928</v>
      </c>
      <c r="K3631">
        <v>515</v>
      </c>
      <c r="L3631">
        <v>-0.17154860496520996</v>
      </c>
      <c r="M3631">
        <v>-5.8294134140014648</v>
      </c>
      <c r="N3631">
        <v>5243</v>
      </c>
      <c r="O3631">
        <v>9.7525842487812042E-2</v>
      </c>
      <c r="P3631">
        <v>-0.29653772711753845</v>
      </c>
      <c r="Q3631">
        <v>-0.23733758926391602</v>
      </c>
      <c r="R3631">
        <v>-0.17154860496520996</v>
      </c>
      <c r="S3631">
        <v>-0.10576742142438889</v>
      </c>
      <c r="T3631">
        <v>-4.6559486538171768E-2</v>
      </c>
      <c r="U3631" t="s">
        <v>102</v>
      </c>
      <c r="V3631" t="s">
        <v>84</v>
      </c>
      <c r="W3631">
        <v>107</v>
      </c>
    </row>
    <row r="3632" spans="1:23" x14ac:dyDescent="0.25">
      <c r="A3632" s="48" t="str">
        <f t="shared" si="56"/>
        <v>42233Kern4_16AllSingle</v>
      </c>
      <c r="B3632" t="s">
        <v>11</v>
      </c>
      <c r="C3632" s="35">
        <v>42233</v>
      </c>
      <c r="D3632">
        <v>16</v>
      </c>
      <c r="E3632" t="s">
        <v>111</v>
      </c>
      <c r="F3632">
        <v>3.2758620955329891</v>
      </c>
      <c r="G3632">
        <v>1.941077842566477</v>
      </c>
      <c r="H3632">
        <v>2105</v>
      </c>
      <c r="I3632">
        <v>3.4381862133110848</v>
      </c>
      <c r="J3632">
        <v>1.9161859711644154</v>
      </c>
      <c r="K3632">
        <v>515</v>
      </c>
      <c r="L3632">
        <v>-0.16232411563396454</v>
      </c>
      <c r="M3632">
        <v>-4.9551572799682617</v>
      </c>
      <c r="N3632">
        <v>5243</v>
      </c>
      <c r="O3632">
        <v>9.4443470239639282E-2</v>
      </c>
      <c r="P3632">
        <v>-0.28336286544799805</v>
      </c>
      <c r="Q3632">
        <v>-0.22603379189968109</v>
      </c>
      <c r="R3632">
        <v>-0.16232411563396454</v>
      </c>
      <c r="S3632">
        <v>-9.8621994256973267E-2</v>
      </c>
      <c r="T3632">
        <v>-4.128536581993103E-2</v>
      </c>
      <c r="U3632" t="s">
        <v>18</v>
      </c>
      <c r="V3632" t="s">
        <v>84</v>
      </c>
      <c r="W3632">
        <v>108</v>
      </c>
    </row>
    <row r="3633" spans="1:23" x14ac:dyDescent="0.25">
      <c r="A3633" s="48" t="str">
        <f t="shared" si="56"/>
        <v>42233Kern4_16SmartAC-onlySingle</v>
      </c>
      <c r="B3633" t="s">
        <v>11</v>
      </c>
      <c r="C3633" s="35">
        <v>42233</v>
      </c>
      <c r="D3633">
        <v>16</v>
      </c>
      <c r="E3633" t="s">
        <v>111</v>
      </c>
      <c r="F3633">
        <v>3.2758620955329891</v>
      </c>
      <c r="G3633">
        <v>1.941077842566477</v>
      </c>
      <c r="H3633">
        <v>2105</v>
      </c>
      <c r="I3633">
        <v>3.4381862133110848</v>
      </c>
      <c r="J3633">
        <v>1.9161859711644154</v>
      </c>
      <c r="K3633">
        <v>515</v>
      </c>
      <c r="L3633">
        <v>-0.16232411563396454</v>
      </c>
      <c r="M3633">
        <v>-4.9551572799682617</v>
      </c>
      <c r="N3633">
        <v>5243</v>
      </c>
      <c r="O3633">
        <v>9.4443470239639282E-2</v>
      </c>
      <c r="P3633">
        <v>-0.28336286544799805</v>
      </c>
      <c r="Q3633">
        <v>-0.22603379189968109</v>
      </c>
      <c r="R3633">
        <v>-0.16232411563396454</v>
      </c>
      <c r="S3633">
        <v>-9.8621994256973267E-2</v>
      </c>
      <c r="T3633">
        <v>-4.128536581993103E-2</v>
      </c>
      <c r="U3633" t="s">
        <v>102</v>
      </c>
      <c r="V3633" t="s">
        <v>84</v>
      </c>
      <c r="W3633">
        <v>108</v>
      </c>
    </row>
    <row r="3634" spans="1:23" x14ac:dyDescent="0.25">
      <c r="A3634" s="48" t="str">
        <f t="shared" si="56"/>
        <v>42233Kern4_17AllSingle</v>
      </c>
      <c r="B3634" t="s">
        <v>11</v>
      </c>
      <c r="C3634" s="35">
        <v>42233</v>
      </c>
      <c r="D3634">
        <v>17</v>
      </c>
      <c r="E3634" t="s">
        <v>111</v>
      </c>
      <c r="F3634">
        <v>3.534079333437516</v>
      </c>
      <c r="G3634">
        <v>1.829584685867113</v>
      </c>
      <c r="H3634">
        <v>2105</v>
      </c>
      <c r="I3634">
        <v>3.6772889328083469</v>
      </c>
      <c r="J3634">
        <v>1.7687269726825201</v>
      </c>
      <c r="K3634">
        <v>515</v>
      </c>
      <c r="L3634">
        <v>-0.14320960640907288</v>
      </c>
      <c r="M3634">
        <v>-4.05224609375</v>
      </c>
      <c r="N3634">
        <v>5243</v>
      </c>
      <c r="O3634">
        <v>8.7548606097698212E-2</v>
      </c>
      <c r="P3634">
        <v>-0.25541189312934875</v>
      </c>
      <c r="Q3634">
        <v>-0.20226813852787018</v>
      </c>
      <c r="R3634">
        <v>-0.14320960640907288</v>
      </c>
      <c r="S3634">
        <v>-8.4158070385456085E-2</v>
      </c>
      <c r="T3634">
        <v>-3.10073122382164E-2</v>
      </c>
      <c r="U3634" t="s">
        <v>18</v>
      </c>
      <c r="V3634" t="s">
        <v>84</v>
      </c>
      <c r="W3634">
        <v>107</v>
      </c>
    </row>
    <row r="3635" spans="1:23" x14ac:dyDescent="0.25">
      <c r="A3635" s="48" t="str">
        <f t="shared" si="56"/>
        <v>42233Kern4_17SmartAC-onlySingle</v>
      </c>
      <c r="B3635" t="s">
        <v>11</v>
      </c>
      <c r="C3635" s="35">
        <v>42233</v>
      </c>
      <c r="D3635">
        <v>17</v>
      </c>
      <c r="E3635" t="s">
        <v>111</v>
      </c>
      <c r="F3635">
        <v>3.534079333437516</v>
      </c>
      <c r="G3635">
        <v>1.829584685867113</v>
      </c>
      <c r="H3635">
        <v>2105</v>
      </c>
      <c r="I3635">
        <v>3.6772889328083469</v>
      </c>
      <c r="J3635">
        <v>1.7687269726825201</v>
      </c>
      <c r="K3635">
        <v>515</v>
      </c>
      <c r="L3635">
        <v>-0.14320960640907288</v>
      </c>
      <c r="M3635">
        <v>-4.05224609375</v>
      </c>
      <c r="N3635">
        <v>5243</v>
      </c>
      <c r="O3635">
        <v>8.7548606097698212E-2</v>
      </c>
      <c r="P3635">
        <v>-0.25541189312934875</v>
      </c>
      <c r="Q3635">
        <v>-0.20226813852787018</v>
      </c>
      <c r="R3635">
        <v>-0.14320960640907288</v>
      </c>
      <c r="S3635">
        <v>-8.4158070385456085E-2</v>
      </c>
      <c r="T3635">
        <v>-3.10073122382164E-2</v>
      </c>
      <c r="U3635" t="s">
        <v>102</v>
      </c>
      <c r="V3635" t="s">
        <v>84</v>
      </c>
      <c r="W3635">
        <v>107</v>
      </c>
    </row>
    <row r="3636" spans="1:23" x14ac:dyDescent="0.25">
      <c r="A3636" s="48" t="str">
        <f t="shared" si="56"/>
        <v>42233Kern4_18AllSingle</v>
      </c>
      <c r="B3636" t="s">
        <v>11</v>
      </c>
      <c r="C3636" s="35">
        <v>42233</v>
      </c>
      <c r="D3636">
        <v>18</v>
      </c>
      <c r="E3636" t="s">
        <v>111</v>
      </c>
      <c r="F3636">
        <v>3.6984172384903142</v>
      </c>
      <c r="G3636">
        <v>1.7569154331367607</v>
      </c>
      <c r="H3636">
        <v>2105</v>
      </c>
      <c r="I3636">
        <v>3.7454258247567123</v>
      </c>
      <c r="J3636">
        <v>1.664780292650994</v>
      </c>
      <c r="K3636">
        <v>515</v>
      </c>
      <c r="L3636">
        <v>-4.7008585184812546E-2</v>
      </c>
      <c r="M3636">
        <v>-1.2710460424423218</v>
      </c>
      <c r="N3636">
        <v>5243</v>
      </c>
      <c r="O3636">
        <v>8.2752227783203125E-2</v>
      </c>
      <c r="P3636">
        <v>-0.15306383371353149</v>
      </c>
      <c r="Q3636">
        <v>-0.10283157974481583</v>
      </c>
      <c r="R3636">
        <v>-4.7008585184812546E-2</v>
      </c>
      <c r="S3636">
        <v>8.8077923282980919E-3</v>
      </c>
      <c r="T3636">
        <v>5.9046670794487E-2</v>
      </c>
      <c r="U3636" t="s">
        <v>18</v>
      </c>
      <c r="V3636" t="s">
        <v>84</v>
      </c>
      <c r="W3636">
        <v>106</v>
      </c>
    </row>
    <row r="3637" spans="1:23" x14ac:dyDescent="0.25">
      <c r="A3637" s="48" t="str">
        <f t="shared" si="56"/>
        <v>42233Kern4_18SmartAC-onlySingle</v>
      </c>
      <c r="B3637" t="s">
        <v>11</v>
      </c>
      <c r="C3637" s="35">
        <v>42233</v>
      </c>
      <c r="D3637">
        <v>18</v>
      </c>
      <c r="E3637" t="s">
        <v>111</v>
      </c>
      <c r="F3637">
        <v>3.6984172384903142</v>
      </c>
      <c r="G3637">
        <v>1.7569154331367607</v>
      </c>
      <c r="H3637">
        <v>2105</v>
      </c>
      <c r="I3637">
        <v>3.7454258247567123</v>
      </c>
      <c r="J3637">
        <v>1.664780292650994</v>
      </c>
      <c r="K3637">
        <v>515</v>
      </c>
      <c r="L3637">
        <v>-4.7008585184812546E-2</v>
      </c>
      <c r="M3637">
        <v>-1.2710460424423218</v>
      </c>
      <c r="N3637">
        <v>5243</v>
      </c>
      <c r="O3637">
        <v>8.2752227783203125E-2</v>
      </c>
      <c r="P3637">
        <v>-0.15306383371353149</v>
      </c>
      <c r="Q3637">
        <v>-0.10283157974481583</v>
      </c>
      <c r="R3637">
        <v>-4.7008585184812546E-2</v>
      </c>
      <c r="S3637">
        <v>8.8077923282980919E-3</v>
      </c>
      <c r="T3637">
        <v>5.9046670794487E-2</v>
      </c>
      <c r="U3637" t="s">
        <v>102</v>
      </c>
      <c r="V3637" t="s">
        <v>84</v>
      </c>
      <c r="W3637">
        <v>106</v>
      </c>
    </row>
    <row r="3638" spans="1:23" x14ac:dyDescent="0.25">
      <c r="A3638" s="48" t="str">
        <f t="shared" si="56"/>
        <v>42233Kern4_19AllSingle</v>
      </c>
      <c r="B3638" t="s">
        <v>11</v>
      </c>
      <c r="C3638" s="35">
        <v>42233</v>
      </c>
      <c r="D3638">
        <v>19</v>
      </c>
      <c r="E3638" t="s">
        <v>111</v>
      </c>
      <c r="F3638">
        <v>3.7047839997526246</v>
      </c>
      <c r="G3638">
        <v>1.7299747446590668</v>
      </c>
      <c r="H3638">
        <v>2105</v>
      </c>
      <c r="I3638">
        <v>3.6782895145770413</v>
      </c>
      <c r="J3638">
        <v>1.5845424987841619</v>
      </c>
      <c r="K3638">
        <v>515</v>
      </c>
      <c r="L3638">
        <v>2.6494484394788742E-2</v>
      </c>
      <c r="M3638">
        <v>0.71514248847961426</v>
      </c>
      <c r="N3638">
        <v>5243</v>
      </c>
      <c r="O3638">
        <v>7.9353980720043182E-2</v>
      </c>
      <c r="P3638">
        <v>-7.5205579400062561E-2</v>
      </c>
      <c r="Q3638">
        <v>-2.7036124840378761E-2</v>
      </c>
      <c r="R3638">
        <v>2.6494484394788742E-2</v>
      </c>
      <c r="S3638">
        <v>8.0018743872642517E-2</v>
      </c>
      <c r="T3638">
        <v>0.12819454073905945</v>
      </c>
      <c r="U3638" t="s">
        <v>18</v>
      </c>
      <c r="V3638" t="s">
        <v>84</v>
      </c>
      <c r="W3638">
        <v>103</v>
      </c>
    </row>
    <row r="3639" spans="1:23" x14ac:dyDescent="0.25">
      <c r="A3639" s="48" t="str">
        <f t="shared" si="56"/>
        <v>42233Kern4_19SmartAC-onlySingle</v>
      </c>
      <c r="B3639" t="s">
        <v>11</v>
      </c>
      <c r="C3639" s="35">
        <v>42233</v>
      </c>
      <c r="D3639">
        <v>19</v>
      </c>
      <c r="E3639" t="s">
        <v>111</v>
      </c>
      <c r="F3639">
        <v>3.7047839997526246</v>
      </c>
      <c r="G3639">
        <v>1.7299747446590668</v>
      </c>
      <c r="H3639">
        <v>2105</v>
      </c>
      <c r="I3639">
        <v>3.6782895145770413</v>
      </c>
      <c r="J3639">
        <v>1.5845424987841619</v>
      </c>
      <c r="K3639">
        <v>515</v>
      </c>
      <c r="L3639">
        <v>2.6494484394788742E-2</v>
      </c>
      <c r="M3639">
        <v>0.71514248847961426</v>
      </c>
      <c r="N3639">
        <v>5243</v>
      </c>
      <c r="O3639">
        <v>7.9353980720043182E-2</v>
      </c>
      <c r="P3639">
        <v>-7.5205579400062561E-2</v>
      </c>
      <c r="Q3639">
        <v>-2.7036124840378761E-2</v>
      </c>
      <c r="R3639">
        <v>2.6494484394788742E-2</v>
      </c>
      <c r="S3639">
        <v>8.0018743872642517E-2</v>
      </c>
      <c r="T3639">
        <v>0.12819454073905945</v>
      </c>
      <c r="U3639" t="s">
        <v>102</v>
      </c>
      <c r="V3639" t="s">
        <v>84</v>
      </c>
      <c r="W3639">
        <v>103</v>
      </c>
    </row>
    <row r="3640" spans="1:23" x14ac:dyDescent="0.25">
      <c r="A3640" s="48" t="str">
        <f t="shared" si="56"/>
        <v>42233Kern4_20AllSingle</v>
      </c>
      <c r="B3640" t="s">
        <v>11</v>
      </c>
      <c r="C3640" s="35">
        <v>42233</v>
      </c>
      <c r="D3640">
        <v>20</v>
      </c>
      <c r="E3640" t="s">
        <v>111</v>
      </c>
      <c r="F3640">
        <v>3.4808079054668655</v>
      </c>
      <c r="G3640">
        <v>1.6775182862128679</v>
      </c>
      <c r="H3640">
        <v>2105</v>
      </c>
      <c r="I3640">
        <v>3.4767922338686197</v>
      </c>
      <c r="J3640">
        <v>1.6029543764914203</v>
      </c>
      <c r="K3640">
        <v>515</v>
      </c>
      <c r="L3640">
        <v>4.0156715549528599E-3</v>
      </c>
      <c r="M3640">
        <v>0.11536607891321182</v>
      </c>
      <c r="N3640">
        <v>5243</v>
      </c>
      <c r="O3640">
        <v>7.9536765813827515E-2</v>
      </c>
      <c r="P3640">
        <v>-9.7918644547462463E-2</v>
      </c>
      <c r="Q3640">
        <v>-4.9638241529464722E-2</v>
      </c>
      <c r="R3640">
        <v>4.0156715549528599E-3</v>
      </c>
      <c r="S3640">
        <v>5.7663220912218094E-2</v>
      </c>
      <c r="T3640">
        <v>0.10594999045133591</v>
      </c>
      <c r="U3640" t="s">
        <v>18</v>
      </c>
      <c r="V3640" t="s">
        <v>84</v>
      </c>
      <c r="W3640">
        <v>99</v>
      </c>
    </row>
    <row r="3641" spans="1:23" x14ac:dyDescent="0.25">
      <c r="A3641" s="48" t="str">
        <f t="shared" si="56"/>
        <v>42233Kern4_20SmartAC-onlySingle</v>
      </c>
      <c r="B3641" t="s">
        <v>11</v>
      </c>
      <c r="C3641" s="35">
        <v>42233</v>
      </c>
      <c r="D3641">
        <v>20</v>
      </c>
      <c r="E3641" t="s">
        <v>111</v>
      </c>
      <c r="F3641">
        <v>3.4808079054668655</v>
      </c>
      <c r="G3641">
        <v>1.6775182862128679</v>
      </c>
      <c r="H3641">
        <v>2105</v>
      </c>
      <c r="I3641">
        <v>3.4767922338686197</v>
      </c>
      <c r="J3641">
        <v>1.6029543764914203</v>
      </c>
      <c r="K3641">
        <v>515</v>
      </c>
      <c r="L3641">
        <v>4.0156715549528599E-3</v>
      </c>
      <c r="M3641">
        <v>0.11536607891321182</v>
      </c>
      <c r="N3641">
        <v>5243</v>
      </c>
      <c r="O3641">
        <v>7.9536765813827515E-2</v>
      </c>
      <c r="P3641">
        <v>-9.7918644547462463E-2</v>
      </c>
      <c r="Q3641">
        <v>-4.9638241529464722E-2</v>
      </c>
      <c r="R3641">
        <v>4.0156715549528599E-3</v>
      </c>
      <c r="S3641">
        <v>5.7663220912218094E-2</v>
      </c>
      <c r="T3641">
        <v>0.10594999045133591</v>
      </c>
      <c r="U3641" t="s">
        <v>102</v>
      </c>
      <c r="V3641" t="s">
        <v>84</v>
      </c>
      <c r="W3641">
        <v>99</v>
      </c>
    </row>
    <row r="3642" spans="1:23" x14ac:dyDescent="0.25">
      <c r="A3642" s="48" t="str">
        <f t="shared" si="56"/>
        <v>42233Kern4_21AllSingle</v>
      </c>
      <c r="B3642" t="s">
        <v>11</v>
      </c>
      <c r="C3642" s="35">
        <v>42233</v>
      </c>
      <c r="D3642">
        <v>21</v>
      </c>
      <c r="E3642" t="s">
        <v>111</v>
      </c>
      <c r="F3642">
        <v>3.2574828575590393</v>
      </c>
      <c r="G3642">
        <v>1.5973566915170649</v>
      </c>
      <c r="H3642">
        <v>2105</v>
      </c>
      <c r="I3642">
        <v>3.2307860195396931</v>
      </c>
      <c r="J3642">
        <v>1.5515357251351294</v>
      </c>
      <c r="K3642">
        <v>515</v>
      </c>
      <c r="L3642">
        <v>2.6696838438510895E-2</v>
      </c>
      <c r="M3642">
        <v>0.81955420970916748</v>
      </c>
      <c r="N3642">
        <v>5243</v>
      </c>
      <c r="O3642">
        <v>7.6723098754882813E-2</v>
      </c>
      <c r="P3642">
        <v>-7.1631483733654022E-2</v>
      </c>
      <c r="Q3642">
        <v>-2.5059029459953308E-2</v>
      </c>
      <c r="R3642">
        <v>2.6696838438510895E-2</v>
      </c>
      <c r="S3642">
        <v>7.8446567058563232E-2</v>
      </c>
      <c r="T3642">
        <v>0.12502516806125641</v>
      </c>
      <c r="U3642" t="s">
        <v>18</v>
      </c>
      <c r="V3642" t="s">
        <v>84</v>
      </c>
      <c r="W3642">
        <v>94</v>
      </c>
    </row>
    <row r="3643" spans="1:23" x14ac:dyDescent="0.25">
      <c r="A3643" s="48" t="str">
        <f t="shared" si="56"/>
        <v>42233Kern4_21SmartAC-onlySingle</v>
      </c>
      <c r="B3643" t="s">
        <v>11</v>
      </c>
      <c r="C3643" s="35">
        <v>42233</v>
      </c>
      <c r="D3643">
        <v>21</v>
      </c>
      <c r="E3643" t="s">
        <v>111</v>
      </c>
      <c r="F3643">
        <v>3.2574828575590393</v>
      </c>
      <c r="G3643">
        <v>1.5973566915170649</v>
      </c>
      <c r="H3643">
        <v>2105</v>
      </c>
      <c r="I3643">
        <v>3.2307860195396931</v>
      </c>
      <c r="J3643">
        <v>1.5515357251351294</v>
      </c>
      <c r="K3643">
        <v>515</v>
      </c>
      <c r="L3643">
        <v>2.6696838438510895E-2</v>
      </c>
      <c r="M3643">
        <v>0.81955420970916748</v>
      </c>
      <c r="N3643">
        <v>5243</v>
      </c>
      <c r="O3643">
        <v>7.6723098754882813E-2</v>
      </c>
      <c r="P3643">
        <v>-7.1631483733654022E-2</v>
      </c>
      <c r="Q3643">
        <v>-2.5059029459953308E-2</v>
      </c>
      <c r="R3643">
        <v>2.6696838438510895E-2</v>
      </c>
      <c r="S3643">
        <v>7.8446567058563232E-2</v>
      </c>
      <c r="T3643">
        <v>0.12502516806125641</v>
      </c>
      <c r="U3643" t="s">
        <v>102</v>
      </c>
      <c r="V3643" t="s">
        <v>84</v>
      </c>
      <c r="W3643">
        <v>94</v>
      </c>
    </row>
    <row r="3644" spans="1:23" x14ac:dyDescent="0.25">
      <c r="A3644" s="48" t="str">
        <f t="shared" si="56"/>
        <v>42233Kern4_22AllSingle</v>
      </c>
      <c r="B3644" t="s">
        <v>11</v>
      </c>
      <c r="C3644" s="35">
        <v>42233</v>
      </c>
      <c r="D3644">
        <v>22</v>
      </c>
      <c r="E3644" t="s">
        <v>111</v>
      </c>
      <c r="F3644">
        <v>2.8289629038817101</v>
      </c>
      <c r="G3644">
        <v>1.4935184106064159</v>
      </c>
      <c r="H3644">
        <v>2105</v>
      </c>
      <c r="I3644">
        <v>2.8845555324534566</v>
      </c>
      <c r="J3644">
        <v>1.3895978227857151</v>
      </c>
      <c r="K3644">
        <v>515</v>
      </c>
      <c r="L3644">
        <v>-5.5592630058526993E-2</v>
      </c>
      <c r="M3644">
        <v>-1.9651240110397339</v>
      </c>
      <c r="N3644">
        <v>5243</v>
      </c>
      <c r="O3644">
        <v>6.9348007440567017E-2</v>
      </c>
      <c r="P3644">
        <v>-0.14446903765201569</v>
      </c>
      <c r="Q3644">
        <v>-0.102373406291008</v>
      </c>
      <c r="R3644">
        <v>-5.5592630058526993E-2</v>
      </c>
      <c r="S3644">
        <v>-8.8173989206552505E-3</v>
      </c>
      <c r="T3644">
        <v>3.32837775349617E-2</v>
      </c>
      <c r="U3644" t="s">
        <v>18</v>
      </c>
      <c r="V3644" t="s">
        <v>84</v>
      </c>
      <c r="W3644">
        <v>90</v>
      </c>
    </row>
    <row r="3645" spans="1:23" x14ac:dyDescent="0.25">
      <c r="A3645" s="48" t="str">
        <f t="shared" si="56"/>
        <v>42233Kern4_22SmartAC-onlySingle</v>
      </c>
      <c r="B3645" t="s">
        <v>11</v>
      </c>
      <c r="C3645" s="35">
        <v>42233</v>
      </c>
      <c r="D3645">
        <v>22</v>
      </c>
      <c r="E3645" t="s">
        <v>111</v>
      </c>
      <c r="F3645">
        <v>2.8289629038817101</v>
      </c>
      <c r="G3645">
        <v>1.4935184106064159</v>
      </c>
      <c r="H3645">
        <v>2105</v>
      </c>
      <c r="I3645">
        <v>2.8845555324534566</v>
      </c>
      <c r="J3645">
        <v>1.3895978227857151</v>
      </c>
      <c r="K3645">
        <v>515</v>
      </c>
      <c r="L3645">
        <v>-5.5592630058526993E-2</v>
      </c>
      <c r="M3645">
        <v>-1.9651240110397339</v>
      </c>
      <c r="N3645">
        <v>5243</v>
      </c>
      <c r="O3645">
        <v>6.9348007440567017E-2</v>
      </c>
      <c r="P3645">
        <v>-0.14446903765201569</v>
      </c>
      <c r="Q3645">
        <v>-0.102373406291008</v>
      </c>
      <c r="R3645">
        <v>-5.5592630058526993E-2</v>
      </c>
      <c r="S3645">
        <v>-8.8173989206552505E-3</v>
      </c>
      <c r="T3645">
        <v>3.32837775349617E-2</v>
      </c>
      <c r="U3645" t="s">
        <v>102</v>
      </c>
      <c r="V3645" t="s">
        <v>84</v>
      </c>
      <c r="W3645">
        <v>90</v>
      </c>
    </row>
    <row r="3646" spans="1:23" x14ac:dyDescent="0.25">
      <c r="A3646" s="48" t="str">
        <f t="shared" si="56"/>
        <v>42233Kern4_23AllSingle</v>
      </c>
      <c r="B3646" t="s">
        <v>11</v>
      </c>
      <c r="C3646" s="35">
        <v>42233</v>
      </c>
      <c r="D3646">
        <v>23</v>
      </c>
      <c r="E3646" t="s">
        <v>111</v>
      </c>
      <c r="F3646">
        <v>2.2935604754091439</v>
      </c>
      <c r="G3646">
        <v>1.3913017613498069</v>
      </c>
      <c r="H3646">
        <v>2105</v>
      </c>
      <c r="I3646">
        <v>2.294007377669371</v>
      </c>
      <c r="J3646">
        <v>1.2772057032950366</v>
      </c>
      <c r="K3646">
        <v>515</v>
      </c>
      <c r="L3646">
        <v>-4.4690226786769927E-4</v>
      </c>
      <c r="M3646">
        <v>-1.9485088065266609E-2</v>
      </c>
      <c r="N3646">
        <v>5243</v>
      </c>
      <c r="O3646">
        <v>6.3930168747901917E-2</v>
      </c>
      <c r="P3646">
        <v>-8.2379803061485291E-2</v>
      </c>
      <c r="Q3646">
        <v>-4.3572913855314255E-2</v>
      </c>
      <c r="R3646">
        <v>-4.4690226786769927E-4</v>
      </c>
      <c r="S3646">
        <v>4.2673997581005096E-2</v>
      </c>
      <c r="T3646">
        <v>8.148600161075592E-2</v>
      </c>
      <c r="U3646" t="s">
        <v>18</v>
      </c>
      <c r="V3646" t="s">
        <v>84</v>
      </c>
      <c r="W3646">
        <v>88</v>
      </c>
    </row>
    <row r="3647" spans="1:23" x14ac:dyDescent="0.25">
      <c r="A3647" s="48" t="str">
        <f t="shared" si="56"/>
        <v>42233Kern4_23SmartAC-onlySingle</v>
      </c>
      <c r="B3647" t="s">
        <v>11</v>
      </c>
      <c r="C3647" s="35">
        <v>42233</v>
      </c>
      <c r="D3647">
        <v>23</v>
      </c>
      <c r="E3647" t="s">
        <v>111</v>
      </c>
      <c r="F3647">
        <v>2.2935604754091439</v>
      </c>
      <c r="G3647">
        <v>1.3913017613498069</v>
      </c>
      <c r="H3647">
        <v>2105</v>
      </c>
      <c r="I3647">
        <v>2.294007377669371</v>
      </c>
      <c r="J3647">
        <v>1.2772057032950366</v>
      </c>
      <c r="K3647">
        <v>515</v>
      </c>
      <c r="L3647">
        <v>-4.4690226786769927E-4</v>
      </c>
      <c r="M3647">
        <v>-1.9485088065266609E-2</v>
      </c>
      <c r="N3647">
        <v>5243</v>
      </c>
      <c r="O3647">
        <v>6.3930168747901917E-2</v>
      </c>
      <c r="P3647">
        <v>-8.2379803061485291E-2</v>
      </c>
      <c r="Q3647">
        <v>-4.3572913855314255E-2</v>
      </c>
      <c r="R3647">
        <v>-4.4690226786769927E-4</v>
      </c>
      <c r="S3647">
        <v>4.2673997581005096E-2</v>
      </c>
      <c r="T3647">
        <v>8.148600161075592E-2</v>
      </c>
      <c r="U3647" t="s">
        <v>102</v>
      </c>
      <c r="V3647" t="s">
        <v>84</v>
      </c>
      <c r="W3647">
        <v>88</v>
      </c>
    </row>
    <row r="3648" spans="1:23" x14ac:dyDescent="0.25">
      <c r="A3648" s="48" t="str">
        <f t="shared" si="56"/>
        <v>42233Kern4_24AllSingle</v>
      </c>
      <c r="B3648" t="s">
        <v>11</v>
      </c>
      <c r="C3648" s="35">
        <v>42233</v>
      </c>
      <c r="D3648">
        <v>24</v>
      </c>
      <c r="E3648" t="s">
        <v>111</v>
      </c>
      <c r="F3648">
        <v>1.8696530940734124</v>
      </c>
      <c r="G3648">
        <v>1.2373684173030055</v>
      </c>
      <c r="H3648">
        <v>2105</v>
      </c>
      <c r="I3648">
        <v>1.8449007777143216</v>
      </c>
      <c r="J3648">
        <v>1.1678185038096092</v>
      </c>
      <c r="K3648">
        <v>515</v>
      </c>
      <c r="L3648">
        <v>2.4752316996455193E-2</v>
      </c>
      <c r="M3648">
        <v>1.3238989114761353</v>
      </c>
      <c r="N3648">
        <v>5243</v>
      </c>
      <c r="O3648">
        <v>5.8099135756492615E-2</v>
      </c>
      <c r="P3648">
        <v>-4.9707535654306412E-2</v>
      </c>
      <c r="Q3648">
        <v>-1.4440198428928852E-2</v>
      </c>
      <c r="R3648">
        <v>2.4752316996455193E-2</v>
      </c>
      <c r="S3648">
        <v>6.3940182328224182E-2</v>
      </c>
      <c r="T3648">
        <v>9.9212169647216797E-2</v>
      </c>
      <c r="U3648" t="s">
        <v>18</v>
      </c>
      <c r="V3648" t="s">
        <v>84</v>
      </c>
      <c r="W3648">
        <v>87</v>
      </c>
    </row>
    <row r="3649" spans="1:23" x14ac:dyDescent="0.25">
      <c r="A3649" s="48" t="str">
        <f t="shared" si="56"/>
        <v>42233Kern4_24SmartAC-onlySingle</v>
      </c>
      <c r="B3649" t="s">
        <v>11</v>
      </c>
      <c r="C3649" s="35">
        <v>42233</v>
      </c>
      <c r="D3649">
        <v>24</v>
      </c>
      <c r="E3649" t="s">
        <v>111</v>
      </c>
      <c r="F3649">
        <v>1.8696530940734124</v>
      </c>
      <c r="G3649">
        <v>1.2373684173030055</v>
      </c>
      <c r="H3649">
        <v>2105</v>
      </c>
      <c r="I3649">
        <v>1.8449007777143216</v>
      </c>
      <c r="J3649">
        <v>1.1678185038096092</v>
      </c>
      <c r="K3649">
        <v>515</v>
      </c>
      <c r="L3649">
        <v>2.4752316996455193E-2</v>
      </c>
      <c r="M3649">
        <v>1.3238989114761353</v>
      </c>
      <c r="N3649">
        <v>5243</v>
      </c>
      <c r="O3649">
        <v>5.8099135756492615E-2</v>
      </c>
      <c r="P3649">
        <v>-4.9707535654306412E-2</v>
      </c>
      <c r="Q3649">
        <v>-1.4440198428928852E-2</v>
      </c>
      <c r="R3649">
        <v>2.4752316996455193E-2</v>
      </c>
      <c r="S3649">
        <v>6.3940182328224182E-2</v>
      </c>
      <c r="T3649">
        <v>9.9212169647216797E-2</v>
      </c>
      <c r="U3649" t="s">
        <v>102</v>
      </c>
      <c r="V3649" t="s">
        <v>84</v>
      </c>
      <c r="W3649">
        <v>87</v>
      </c>
    </row>
    <row r="3650" spans="1:23" x14ac:dyDescent="0.25">
      <c r="A3650" s="48" t="str">
        <f t="shared" ref="A3650:A3713" si="57">CONCATENATE(C3650,B3650,E3650,"_",D3650,U3650,V3650)</f>
        <v>42233Kern6_1AllSingle</v>
      </c>
      <c r="B3650" t="s">
        <v>11</v>
      </c>
      <c r="C3650" s="35">
        <v>42233</v>
      </c>
      <c r="D3650">
        <v>1</v>
      </c>
      <c r="E3650" t="s">
        <v>112</v>
      </c>
      <c r="F3650">
        <v>1.57156719080911</v>
      </c>
      <c r="G3650">
        <v>1.1002727446556118</v>
      </c>
      <c r="H3650">
        <v>2105</v>
      </c>
      <c r="I3650">
        <v>1.5424850708462228</v>
      </c>
      <c r="J3650">
        <v>1.1011958435288627</v>
      </c>
      <c r="K3650">
        <v>490</v>
      </c>
      <c r="L3650">
        <v>2.9082119464874268E-2</v>
      </c>
      <c r="M3650">
        <v>1.8505171537399292</v>
      </c>
      <c r="N3650">
        <v>5243</v>
      </c>
      <c r="O3650">
        <v>5.5225599557161331E-2</v>
      </c>
      <c r="P3650">
        <v>-4.1695009917020798E-2</v>
      </c>
      <c r="Q3650">
        <v>-8.1719653680920601E-3</v>
      </c>
      <c r="R3650">
        <v>2.9082119464874268E-2</v>
      </c>
      <c r="S3650">
        <v>6.6331788897514343E-2</v>
      </c>
      <c r="T3650">
        <v>9.9859245121479034E-2</v>
      </c>
      <c r="U3650" t="s">
        <v>18</v>
      </c>
      <c r="V3650" t="s">
        <v>84</v>
      </c>
      <c r="W3650">
        <v>84</v>
      </c>
    </row>
    <row r="3651" spans="1:23" x14ac:dyDescent="0.25">
      <c r="A3651" s="48" t="str">
        <f t="shared" si="57"/>
        <v>42233Kern6_1SmartAC-onlySingle</v>
      </c>
      <c r="B3651" t="s">
        <v>11</v>
      </c>
      <c r="C3651" s="35">
        <v>42233</v>
      </c>
      <c r="D3651">
        <v>1</v>
      </c>
      <c r="E3651" t="s">
        <v>112</v>
      </c>
      <c r="F3651">
        <v>1.57156719080911</v>
      </c>
      <c r="G3651">
        <v>1.1002727446556118</v>
      </c>
      <c r="H3651">
        <v>2105</v>
      </c>
      <c r="I3651">
        <v>1.5424850708462228</v>
      </c>
      <c r="J3651">
        <v>1.1011958435288627</v>
      </c>
      <c r="K3651">
        <v>490</v>
      </c>
      <c r="L3651">
        <v>2.9082119464874268E-2</v>
      </c>
      <c r="M3651">
        <v>1.8505171537399292</v>
      </c>
      <c r="N3651">
        <v>5243</v>
      </c>
      <c r="O3651">
        <v>5.5225599557161331E-2</v>
      </c>
      <c r="P3651">
        <v>-4.1695009917020798E-2</v>
      </c>
      <c r="Q3651">
        <v>-8.1719653680920601E-3</v>
      </c>
      <c r="R3651">
        <v>2.9082119464874268E-2</v>
      </c>
      <c r="S3651">
        <v>6.6331788897514343E-2</v>
      </c>
      <c r="T3651">
        <v>9.9859245121479034E-2</v>
      </c>
      <c r="U3651" t="s">
        <v>102</v>
      </c>
      <c r="V3651" t="s">
        <v>84</v>
      </c>
      <c r="W3651">
        <v>84</v>
      </c>
    </row>
    <row r="3652" spans="1:23" x14ac:dyDescent="0.25">
      <c r="A3652" s="48" t="str">
        <f t="shared" si="57"/>
        <v>42233Kern6_2AllSingle</v>
      </c>
      <c r="B3652" t="s">
        <v>11</v>
      </c>
      <c r="C3652" s="35">
        <v>42233</v>
      </c>
      <c r="D3652">
        <v>2</v>
      </c>
      <c r="E3652" t="s">
        <v>112</v>
      </c>
      <c r="F3652">
        <v>1.3518323330090398</v>
      </c>
      <c r="G3652">
        <v>1.0098886962239284</v>
      </c>
      <c r="H3652">
        <v>2105</v>
      </c>
      <c r="I3652">
        <v>1.3406981594107634</v>
      </c>
      <c r="J3652">
        <v>1.0022669002008575</v>
      </c>
      <c r="K3652">
        <v>490</v>
      </c>
      <c r="L3652">
        <v>1.1134173721075058E-2</v>
      </c>
      <c r="M3652">
        <v>0.82363569736480713</v>
      </c>
      <c r="N3652">
        <v>5243</v>
      </c>
      <c r="O3652">
        <v>5.0344619899988174E-2</v>
      </c>
      <c r="P3652">
        <v>-5.3387492895126343E-2</v>
      </c>
      <c r="Q3652">
        <v>-2.2827299311757088E-2</v>
      </c>
      <c r="R3652">
        <v>1.1134173721075058E-2</v>
      </c>
      <c r="S3652">
        <v>4.5091621577739716E-2</v>
      </c>
      <c r="T3652">
        <v>7.5655840337276459E-2</v>
      </c>
      <c r="U3652" t="s">
        <v>18</v>
      </c>
      <c r="V3652" t="s">
        <v>84</v>
      </c>
      <c r="W3652">
        <v>82</v>
      </c>
    </row>
    <row r="3653" spans="1:23" x14ac:dyDescent="0.25">
      <c r="A3653" s="48" t="str">
        <f t="shared" si="57"/>
        <v>42233Kern6_2SmartAC-onlySingle</v>
      </c>
      <c r="B3653" t="s">
        <v>11</v>
      </c>
      <c r="C3653" s="35">
        <v>42233</v>
      </c>
      <c r="D3653">
        <v>2</v>
      </c>
      <c r="E3653" t="s">
        <v>112</v>
      </c>
      <c r="F3653">
        <v>1.3518323330090398</v>
      </c>
      <c r="G3653">
        <v>1.0098886962239284</v>
      </c>
      <c r="H3653">
        <v>2105</v>
      </c>
      <c r="I3653">
        <v>1.3406981594107634</v>
      </c>
      <c r="J3653">
        <v>1.0022669002008575</v>
      </c>
      <c r="K3653">
        <v>490</v>
      </c>
      <c r="L3653">
        <v>1.1134173721075058E-2</v>
      </c>
      <c r="M3653">
        <v>0.82363569736480713</v>
      </c>
      <c r="N3653">
        <v>5243</v>
      </c>
      <c r="O3653">
        <v>5.0344619899988174E-2</v>
      </c>
      <c r="P3653">
        <v>-5.3387492895126343E-2</v>
      </c>
      <c r="Q3653">
        <v>-2.2827299311757088E-2</v>
      </c>
      <c r="R3653">
        <v>1.1134173721075058E-2</v>
      </c>
      <c r="S3653">
        <v>4.5091621577739716E-2</v>
      </c>
      <c r="T3653">
        <v>7.5655840337276459E-2</v>
      </c>
      <c r="U3653" t="s">
        <v>102</v>
      </c>
      <c r="V3653" t="s">
        <v>84</v>
      </c>
      <c r="W3653">
        <v>82</v>
      </c>
    </row>
    <row r="3654" spans="1:23" x14ac:dyDescent="0.25">
      <c r="A3654" s="48" t="str">
        <f t="shared" si="57"/>
        <v>42233Kern6_3AllSingle</v>
      </c>
      <c r="B3654" t="s">
        <v>11</v>
      </c>
      <c r="C3654" s="35">
        <v>42233</v>
      </c>
      <c r="D3654">
        <v>3</v>
      </c>
      <c r="E3654" t="s">
        <v>112</v>
      </c>
      <c r="F3654">
        <v>1.1547742858932091</v>
      </c>
      <c r="G3654">
        <v>0.88848207279769886</v>
      </c>
      <c r="H3654">
        <v>2105</v>
      </c>
      <c r="I3654">
        <v>1.2002995910923429</v>
      </c>
      <c r="J3654">
        <v>0.940682154430168</v>
      </c>
      <c r="K3654">
        <v>490</v>
      </c>
      <c r="L3654">
        <v>-4.5525304973125458E-2</v>
      </c>
      <c r="M3654">
        <v>-3.9423553943634033</v>
      </c>
      <c r="N3654">
        <v>5243</v>
      </c>
      <c r="O3654">
        <v>4.6700060367584229E-2</v>
      </c>
      <c r="P3654">
        <v>-0.10537610203027725</v>
      </c>
      <c r="Q3654">
        <v>-7.7028229832649231E-2</v>
      </c>
      <c r="R3654">
        <v>-4.5525304973125458E-2</v>
      </c>
      <c r="S3654">
        <v>-1.4026114717125893E-2</v>
      </c>
      <c r="T3654">
        <v>1.4325492084026337E-2</v>
      </c>
      <c r="U3654" t="s">
        <v>18</v>
      </c>
      <c r="V3654" t="s">
        <v>84</v>
      </c>
      <c r="W3654">
        <v>81</v>
      </c>
    </row>
    <row r="3655" spans="1:23" x14ac:dyDescent="0.25">
      <c r="A3655" s="48" t="str">
        <f t="shared" si="57"/>
        <v>42233Kern6_3SmartAC-onlySingle</v>
      </c>
      <c r="B3655" t="s">
        <v>11</v>
      </c>
      <c r="C3655" s="35">
        <v>42233</v>
      </c>
      <c r="D3655">
        <v>3</v>
      </c>
      <c r="E3655" t="s">
        <v>112</v>
      </c>
      <c r="F3655">
        <v>1.1547742858932091</v>
      </c>
      <c r="G3655">
        <v>0.88848207279769886</v>
      </c>
      <c r="H3655">
        <v>2105</v>
      </c>
      <c r="I3655">
        <v>1.2002995910923429</v>
      </c>
      <c r="J3655">
        <v>0.940682154430168</v>
      </c>
      <c r="K3655">
        <v>490</v>
      </c>
      <c r="L3655">
        <v>-4.5525304973125458E-2</v>
      </c>
      <c r="M3655">
        <v>-3.9423553943634033</v>
      </c>
      <c r="N3655">
        <v>5243</v>
      </c>
      <c r="O3655">
        <v>4.6700060367584229E-2</v>
      </c>
      <c r="P3655">
        <v>-0.10537610203027725</v>
      </c>
      <c r="Q3655">
        <v>-7.7028229832649231E-2</v>
      </c>
      <c r="R3655">
        <v>-4.5525304973125458E-2</v>
      </c>
      <c r="S3655">
        <v>-1.4026114717125893E-2</v>
      </c>
      <c r="T3655">
        <v>1.4325492084026337E-2</v>
      </c>
      <c r="U3655" t="s">
        <v>102</v>
      </c>
      <c r="V3655" t="s">
        <v>84</v>
      </c>
      <c r="W3655">
        <v>81</v>
      </c>
    </row>
    <row r="3656" spans="1:23" x14ac:dyDescent="0.25">
      <c r="A3656" s="48" t="str">
        <f t="shared" si="57"/>
        <v>42233Kern6_4AllSingle</v>
      </c>
      <c r="B3656" t="s">
        <v>11</v>
      </c>
      <c r="C3656" s="35">
        <v>42233</v>
      </c>
      <c r="D3656">
        <v>4</v>
      </c>
      <c r="E3656" t="s">
        <v>112</v>
      </c>
      <c r="F3656">
        <v>1.0225128092670526</v>
      </c>
      <c r="G3656">
        <v>0.7698230153892035</v>
      </c>
      <c r="H3656">
        <v>2105</v>
      </c>
      <c r="I3656">
        <v>1.0618672804336124</v>
      </c>
      <c r="J3656">
        <v>0.86550610121492688</v>
      </c>
      <c r="K3656">
        <v>490</v>
      </c>
      <c r="L3656">
        <v>-3.9354469627141953E-2</v>
      </c>
      <c r="M3656">
        <v>-3.8487997055053711</v>
      </c>
      <c r="N3656">
        <v>5243</v>
      </c>
      <c r="O3656">
        <v>4.2547743767499924E-2</v>
      </c>
      <c r="P3656">
        <v>-9.3883655965328217E-2</v>
      </c>
      <c r="Q3656">
        <v>-6.805633008480072E-2</v>
      </c>
      <c r="R3656">
        <v>-3.9354469627141953E-2</v>
      </c>
      <c r="S3656">
        <v>-1.0656016878783703E-2</v>
      </c>
      <c r="T3656">
        <v>1.5174718573689461E-2</v>
      </c>
      <c r="U3656" t="s">
        <v>18</v>
      </c>
      <c r="V3656" t="s">
        <v>84</v>
      </c>
      <c r="W3656">
        <v>79</v>
      </c>
    </row>
    <row r="3657" spans="1:23" x14ac:dyDescent="0.25">
      <c r="A3657" s="48" t="str">
        <f t="shared" si="57"/>
        <v>42233Kern6_4SmartAC-onlySingle</v>
      </c>
      <c r="B3657" t="s">
        <v>11</v>
      </c>
      <c r="C3657" s="35">
        <v>42233</v>
      </c>
      <c r="D3657">
        <v>4</v>
      </c>
      <c r="E3657" t="s">
        <v>112</v>
      </c>
      <c r="F3657">
        <v>1.0225128092670526</v>
      </c>
      <c r="G3657">
        <v>0.7698230153892035</v>
      </c>
      <c r="H3657">
        <v>2105</v>
      </c>
      <c r="I3657">
        <v>1.0618672804336124</v>
      </c>
      <c r="J3657">
        <v>0.86550610121492688</v>
      </c>
      <c r="K3657">
        <v>490</v>
      </c>
      <c r="L3657">
        <v>-3.9354469627141953E-2</v>
      </c>
      <c r="M3657">
        <v>-3.8487997055053711</v>
      </c>
      <c r="N3657">
        <v>5243</v>
      </c>
      <c r="O3657">
        <v>4.2547743767499924E-2</v>
      </c>
      <c r="P3657">
        <v>-9.3883655965328217E-2</v>
      </c>
      <c r="Q3657">
        <v>-6.805633008480072E-2</v>
      </c>
      <c r="R3657">
        <v>-3.9354469627141953E-2</v>
      </c>
      <c r="S3657">
        <v>-1.0656016878783703E-2</v>
      </c>
      <c r="T3657">
        <v>1.5174718573689461E-2</v>
      </c>
      <c r="U3657" t="s">
        <v>102</v>
      </c>
      <c r="V3657" t="s">
        <v>84</v>
      </c>
      <c r="W3657">
        <v>79</v>
      </c>
    </row>
    <row r="3658" spans="1:23" x14ac:dyDescent="0.25">
      <c r="A3658" s="48" t="str">
        <f t="shared" si="57"/>
        <v>42233Kern6_5AllSingle</v>
      </c>
      <c r="B3658" t="s">
        <v>11</v>
      </c>
      <c r="C3658" s="35">
        <v>42233</v>
      </c>
      <c r="D3658">
        <v>5</v>
      </c>
      <c r="E3658" t="s">
        <v>112</v>
      </c>
      <c r="F3658">
        <v>0.94216899982587388</v>
      </c>
      <c r="G3658">
        <v>0.71012071802814347</v>
      </c>
      <c r="H3658">
        <v>2105</v>
      </c>
      <c r="I3658">
        <v>0.99904478449353384</v>
      </c>
      <c r="J3658">
        <v>0.81378525023913972</v>
      </c>
      <c r="K3658">
        <v>490</v>
      </c>
      <c r="L3658">
        <v>-5.6875783950090408E-2</v>
      </c>
      <c r="M3658">
        <v>-6.0366859436035156</v>
      </c>
      <c r="N3658">
        <v>5243</v>
      </c>
      <c r="O3658">
        <v>3.9888370782136917E-2</v>
      </c>
      <c r="P3658">
        <v>-0.10799671709537506</v>
      </c>
      <c r="Q3658">
        <v>-8.3783678710460663E-2</v>
      </c>
      <c r="R3658">
        <v>-5.6875783950090408E-2</v>
      </c>
      <c r="S3658">
        <v>-2.9971078038215637E-2</v>
      </c>
      <c r="T3658">
        <v>-5.7548480108380318E-3</v>
      </c>
      <c r="U3658" t="s">
        <v>18</v>
      </c>
      <c r="V3658" t="s">
        <v>84</v>
      </c>
      <c r="W3658">
        <v>77</v>
      </c>
    </row>
    <row r="3659" spans="1:23" x14ac:dyDescent="0.25">
      <c r="A3659" s="48" t="str">
        <f t="shared" si="57"/>
        <v>42233Kern6_5SmartAC-onlySingle</v>
      </c>
      <c r="B3659" t="s">
        <v>11</v>
      </c>
      <c r="C3659" s="35">
        <v>42233</v>
      </c>
      <c r="D3659">
        <v>5</v>
      </c>
      <c r="E3659" t="s">
        <v>112</v>
      </c>
      <c r="F3659">
        <v>0.94216899982587388</v>
      </c>
      <c r="G3659">
        <v>0.71012071802814347</v>
      </c>
      <c r="H3659">
        <v>2105</v>
      </c>
      <c r="I3659">
        <v>0.99904478449353384</v>
      </c>
      <c r="J3659">
        <v>0.81378525023913972</v>
      </c>
      <c r="K3659">
        <v>490</v>
      </c>
      <c r="L3659">
        <v>-5.6875783950090408E-2</v>
      </c>
      <c r="M3659">
        <v>-6.0366859436035156</v>
      </c>
      <c r="N3659">
        <v>5243</v>
      </c>
      <c r="O3659">
        <v>3.9888370782136917E-2</v>
      </c>
      <c r="P3659">
        <v>-0.10799671709537506</v>
      </c>
      <c r="Q3659">
        <v>-8.3783678710460663E-2</v>
      </c>
      <c r="R3659">
        <v>-5.6875783950090408E-2</v>
      </c>
      <c r="S3659">
        <v>-2.9971078038215637E-2</v>
      </c>
      <c r="T3659">
        <v>-5.7548480108380318E-3</v>
      </c>
      <c r="U3659" t="s">
        <v>102</v>
      </c>
      <c r="V3659" t="s">
        <v>84</v>
      </c>
      <c r="W3659">
        <v>77</v>
      </c>
    </row>
    <row r="3660" spans="1:23" x14ac:dyDescent="0.25">
      <c r="A3660" s="48" t="str">
        <f t="shared" si="57"/>
        <v>42233Kern6_6AllSingle</v>
      </c>
      <c r="B3660" t="s">
        <v>11</v>
      </c>
      <c r="C3660" s="35">
        <v>42233</v>
      </c>
      <c r="D3660">
        <v>6</v>
      </c>
      <c r="E3660" t="s">
        <v>112</v>
      </c>
      <c r="F3660">
        <v>0.91090361922684793</v>
      </c>
      <c r="G3660">
        <v>0.71889281196303245</v>
      </c>
      <c r="H3660">
        <v>2105</v>
      </c>
      <c r="I3660">
        <v>0.96087177892482134</v>
      </c>
      <c r="J3660">
        <v>0.79130396826546456</v>
      </c>
      <c r="K3660">
        <v>490</v>
      </c>
      <c r="L3660">
        <v>-4.9968160688877106E-2</v>
      </c>
      <c r="M3660">
        <v>-5.4855594635009766</v>
      </c>
      <c r="N3660">
        <v>5243</v>
      </c>
      <c r="O3660">
        <v>3.9030700922012329E-2</v>
      </c>
      <c r="P3660">
        <v>-9.9989905953407288E-2</v>
      </c>
      <c r="Q3660">
        <v>-7.6297491788864136E-2</v>
      </c>
      <c r="R3660">
        <v>-4.9968160688877106E-2</v>
      </c>
      <c r="S3660">
        <v>-2.3641953244805336E-2</v>
      </c>
      <c r="T3660">
        <v>5.3585612477036193E-5</v>
      </c>
      <c r="U3660" t="s">
        <v>18</v>
      </c>
      <c r="V3660" t="s">
        <v>84</v>
      </c>
      <c r="W3660">
        <v>76</v>
      </c>
    </row>
    <row r="3661" spans="1:23" x14ac:dyDescent="0.25">
      <c r="A3661" s="48" t="str">
        <f t="shared" si="57"/>
        <v>42233Kern6_6SmartAC-onlySingle</v>
      </c>
      <c r="B3661" t="s">
        <v>11</v>
      </c>
      <c r="C3661" s="35">
        <v>42233</v>
      </c>
      <c r="D3661">
        <v>6</v>
      </c>
      <c r="E3661" t="s">
        <v>112</v>
      </c>
      <c r="F3661">
        <v>0.91090361922684793</v>
      </c>
      <c r="G3661">
        <v>0.71889281196303245</v>
      </c>
      <c r="H3661">
        <v>2105</v>
      </c>
      <c r="I3661">
        <v>0.96087177892482134</v>
      </c>
      <c r="J3661">
        <v>0.79130396826546456</v>
      </c>
      <c r="K3661">
        <v>490</v>
      </c>
      <c r="L3661">
        <v>-4.9968160688877106E-2</v>
      </c>
      <c r="M3661">
        <v>-5.4855594635009766</v>
      </c>
      <c r="N3661">
        <v>5243</v>
      </c>
      <c r="O3661">
        <v>3.9030700922012329E-2</v>
      </c>
      <c r="P3661">
        <v>-9.9989905953407288E-2</v>
      </c>
      <c r="Q3661">
        <v>-7.6297491788864136E-2</v>
      </c>
      <c r="R3661">
        <v>-4.9968160688877106E-2</v>
      </c>
      <c r="S3661">
        <v>-2.3641953244805336E-2</v>
      </c>
      <c r="T3661">
        <v>5.3585612477036193E-5</v>
      </c>
      <c r="U3661" t="s">
        <v>102</v>
      </c>
      <c r="V3661" t="s">
        <v>84</v>
      </c>
      <c r="W3661">
        <v>76</v>
      </c>
    </row>
    <row r="3662" spans="1:23" x14ac:dyDescent="0.25">
      <c r="A3662" s="48" t="str">
        <f t="shared" si="57"/>
        <v>42233Kern6_7AllSingle</v>
      </c>
      <c r="B3662" t="s">
        <v>11</v>
      </c>
      <c r="C3662" s="35">
        <v>42233</v>
      </c>
      <c r="D3662">
        <v>7</v>
      </c>
      <c r="E3662" t="s">
        <v>112</v>
      </c>
      <c r="F3662">
        <v>0.89877071410518883</v>
      </c>
      <c r="G3662">
        <v>0.72316334133138716</v>
      </c>
      <c r="H3662">
        <v>2105</v>
      </c>
      <c r="I3662">
        <v>0.9027550106509814</v>
      </c>
      <c r="J3662">
        <v>0.75173372273678862</v>
      </c>
      <c r="K3662">
        <v>490</v>
      </c>
      <c r="L3662">
        <v>-3.9842966943979263E-3</v>
      </c>
      <c r="M3662">
        <v>-0.44330510497093201</v>
      </c>
      <c r="N3662">
        <v>5243</v>
      </c>
      <c r="O3662">
        <v>3.7439446896314621E-2</v>
      </c>
      <c r="P3662">
        <v>-5.1966693252325058E-2</v>
      </c>
      <c r="Q3662">
        <v>-2.92401984333992E-2</v>
      </c>
      <c r="R3662">
        <v>-3.9842966943979263E-3</v>
      </c>
      <c r="S3662">
        <v>2.1268609911203384E-2</v>
      </c>
      <c r="T3662">
        <v>4.3998099863529205E-2</v>
      </c>
      <c r="U3662" t="s">
        <v>18</v>
      </c>
      <c r="V3662" t="s">
        <v>84</v>
      </c>
      <c r="W3662">
        <v>79</v>
      </c>
    </row>
    <row r="3663" spans="1:23" x14ac:dyDescent="0.25">
      <c r="A3663" s="48" t="str">
        <f t="shared" si="57"/>
        <v>42233Kern6_7SmartAC-onlySingle</v>
      </c>
      <c r="B3663" t="s">
        <v>11</v>
      </c>
      <c r="C3663" s="35">
        <v>42233</v>
      </c>
      <c r="D3663">
        <v>7</v>
      </c>
      <c r="E3663" t="s">
        <v>112</v>
      </c>
      <c r="F3663">
        <v>0.89877071410518883</v>
      </c>
      <c r="G3663">
        <v>0.72316334133138716</v>
      </c>
      <c r="H3663">
        <v>2105</v>
      </c>
      <c r="I3663">
        <v>0.9027550106509814</v>
      </c>
      <c r="J3663">
        <v>0.75173372273678862</v>
      </c>
      <c r="K3663">
        <v>490</v>
      </c>
      <c r="L3663">
        <v>-3.9842966943979263E-3</v>
      </c>
      <c r="M3663">
        <v>-0.44330510497093201</v>
      </c>
      <c r="N3663">
        <v>5243</v>
      </c>
      <c r="O3663">
        <v>3.7439446896314621E-2</v>
      </c>
      <c r="P3663">
        <v>-5.1966693252325058E-2</v>
      </c>
      <c r="Q3663">
        <v>-2.92401984333992E-2</v>
      </c>
      <c r="R3663">
        <v>-3.9842966943979263E-3</v>
      </c>
      <c r="S3663">
        <v>2.1268609911203384E-2</v>
      </c>
      <c r="T3663">
        <v>4.3998099863529205E-2</v>
      </c>
      <c r="U3663" t="s">
        <v>102</v>
      </c>
      <c r="V3663" t="s">
        <v>84</v>
      </c>
      <c r="W3663">
        <v>79</v>
      </c>
    </row>
    <row r="3664" spans="1:23" x14ac:dyDescent="0.25">
      <c r="A3664" s="48" t="str">
        <f t="shared" si="57"/>
        <v>42233Kern6_8AllSingle</v>
      </c>
      <c r="B3664" t="s">
        <v>11</v>
      </c>
      <c r="C3664" s="35">
        <v>42233</v>
      </c>
      <c r="D3664">
        <v>8</v>
      </c>
      <c r="E3664" t="s">
        <v>112</v>
      </c>
      <c r="F3664">
        <v>0.8969588570247865</v>
      </c>
      <c r="G3664">
        <v>0.74696022062908429</v>
      </c>
      <c r="H3664">
        <v>2105</v>
      </c>
      <c r="I3664">
        <v>0.95270777120141736</v>
      </c>
      <c r="J3664">
        <v>0.8429567294664404</v>
      </c>
      <c r="K3664">
        <v>490</v>
      </c>
      <c r="L3664">
        <v>-5.5748913437128067E-2</v>
      </c>
      <c r="M3664">
        <v>-6.2153258323669434</v>
      </c>
      <c r="N3664">
        <v>5243</v>
      </c>
      <c r="O3664">
        <v>4.1415147483348846E-2</v>
      </c>
      <c r="P3664">
        <v>-0.10882656276226044</v>
      </c>
      <c r="Q3664">
        <v>-8.3686746656894684E-2</v>
      </c>
      <c r="R3664">
        <v>-5.5748913437128067E-2</v>
      </c>
      <c r="S3664">
        <v>-2.7814395725727081E-2</v>
      </c>
      <c r="T3664">
        <v>-2.6712603867053986E-3</v>
      </c>
      <c r="U3664" t="s">
        <v>18</v>
      </c>
      <c r="V3664" t="s">
        <v>84</v>
      </c>
      <c r="W3664">
        <v>84</v>
      </c>
    </row>
    <row r="3665" spans="1:23" x14ac:dyDescent="0.25">
      <c r="A3665" s="48" t="str">
        <f t="shared" si="57"/>
        <v>42233Kern6_8SmartAC-onlySingle</v>
      </c>
      <c r="B3665" t="s">
        <v>11</v>
      </c>
      <c r="C3665" s="35">
        <v>42233</v>
      </c>
      <c r="D3665">
        <v>8</v>
      </c>
      <c r="E3665" t="s">
        <v>112</v>
      </c>
      <c r="F3665">
        <v>0.8969588570247865</v>
      </c>
      <c r="G3665">
        <v>0.74696022062908429</v>
      </c>
      <c r="H3665">
        <v>2105</v>
      </c>
      <c r="I3665">
        <v>0.95270777120141736</v>
      </c>
      <c r="J3665">
        <v>0.8429567294664404</v>
      </c>
      <c r="K3665">
        <v>490</v>
      </c>
      <c r="L3665">
        <v>-5.5748913437128067E-2</v>
      </c>
      <c r="M3665">
        <v>-6.2153258323669434</v>
      </c>
      <c r="N3665">
        <v>5243</v>
      </c>
      <c r="O3665">
        <v>4.1415147483348846E-2</v>
      </c>
      <c r="P3665">
        <v>-0.10882656276226044</v>
      </c>
      <c r="Q3665">
        <v>-8.3686746656894684E-2</v>
      </c>
      <c r="R3665">
        <v>-5.5748913437128067E-2</v>
      </c>
      <c r="S3665">
        <v>-2.7814395725727081E-2</v>
      </c>
      <c r="T3665">
        <v>-2.6712603867053986E-3</v>
      </c>
      <c r="U3665" t="s">
        <v>102</v>
      </c>
      <c r="V3665" t="s">
        <v>84</v>
      </c>
      <c r="W3665">
        <v>84</v>
      </c>
    </row>
    <row r="3666" spans="1:23" x14ac:dyDescent="0.25">
      <c r="A3666" s="48" t="str">
        <f t="shared" si="57"/>
        <v>42233Kern6_9AllSingle</v>
      </c>
      <c r="B3666" t="s">
        <v>11</v>
      </c>
      <c r="C3666" s="35">
        <v>42233</v>
      </c>
      <c r="D3666">
        <v>9</v>
      </c>
      <c r="E3666" t="s">
        <v>112</v>
      </c>
      <c r="F3666">
        <v>0.94356423802909717</v>
      </c>
      <c r="G3666">
        <v>0.90885819127053113</v>
      </c>
      <c r="H3666">
        <v>2105</v>
      </c>
      <c r="I3666">
        <v>1.0170380364926559</v>
      </c>
      <c r="J3666">
        <v>0.98793941907564686</v>
      </c>
      <c r="K3666">
        <v>490</v>
      </c>
      <c r="L3666">
        <v>-7.3473796248435974E-2</v>
      </c>
      <c r="M3666">
        <v>-7.7868356704711914</v>
      </c>
      <c r="N3666">
        <v>5243</v>
      </c>
      <c r="O3666">
        <v>4.8829257488250732E-2</v>
      </c>
      <c r="P3666">
        <v>-0.13605336844921112</v>
      </c>
      <c r="Q3666">
        <v>-0.10641303658485413</v>
      </c>
      <c r="R3666">
        <v>-7.3473796248435974E-2</v>
      </c>
      <c r="S3666">
        <v>-4.0538463741540909E-2</v>
      </c>
      <c r="T3666">
        <v>-1.0894219391047955E-2</v>
      </c>
      <c r="U3666" t="s">
        <v>18</v>
      </c>
      <c r="V3666" t="s">
        <v>84</v>
      </c>
      <c r="W3666">
        <v>90</v>
      </c>
    </row>
    <row r="3667" spans="1:23" x14ac:dyDescent="0.25">
      <c r="A3667" s="48" t="str">
        <f t="shared" si="57"/>
        <v>42233Kern6_9SmartAC-onlySingle</v>
      </c>
      <c r="B3667" t="s">
        <v>11</v>
      </c>
      <c r="C3667" s="35">
        <v>42233</v>
      </c>
      <c r="D3667">
        <v>9</v>
      </c>
      <c r="E3667" t="s">
        <v>112</v>
      </c>
      <c r="F3667">
        <v>0.94356423802909717</v>
      </c>
      <c r="G3667">
        <v>0.90885819127053113</v>
      </c>
      <c r="H3667">
        <v>2105</v>
      </c>
      <c r="I3667">
        <v>1.0170380364926559</v>
      </c>
      <c r="J3667">
        <v>0.98793941907564686</v>
      </c>
      <c r="K3667">
        <v>490</v>
      </c>
      <c r="L3667">
        <v>-7.3473796248435974E-2</v>
      </c>
      <c r="M3667">
        <v>-7.7868356704711914</v>
      </c>
      <c r="N3667">
        <v>5243</v>
      </c>
      <c r="O3667">
        <v>4.8829257488250732E-2</v>
      </c>
      <c r="P3667">
        <v>-0.13605336844921112</v>
      </c>
      <c r="Q3667">
        <v>-0.10641303658485413</v>
      </c>
      <c r="R3667">
        <v>-7.3473796248435974E-2</v>
      </c>
      <c r="S3667">
        <v>-4.0538463741540909E-2</v>
      </c>
      <c r="T3667">
        <v>-1.0894219391047955E-2</v>
      </c>
      <c r="U3667" t="s">
        <v>102</v>
      </c>
      <c r="V3667" t="s">
        <v>84</v>
      </c>
      <c r="W3667">
        <v>90</v>
      </c>
    </row>
    <row r="3668" spans="1:23" x14ac:dyDescent="0.25">
      <c r="A3668" s="48" t="str">
        <f t="shared" si="57"/>
        <v>42233Kern6_10AllSingle</v>
      </c>
      <c r="B3668" t="s">
        <v>11</v>
      </c>
      <c r="C3668" s="35">
        <v>42233</v>
      </c>
      <c r="D3668">
        <v>10</v>
      </c>
      <c r="E3668" t="s">
        <v>112</v>
      </c>
      <c r="F3668">
        <v>1.0965372382186136</v>
      </c>
      <c r="G3668">
        <v>1.1558440820568061</v>
      </c>
      <c r="H3668">
        <v>2105</v>
      </c>
      <c r="I3668">
        <v>1.0946883434215211</v>
      </c>
      <c r="J3668">
        <v>1.1812445204776243</v>
      </c>
      <c r="K3668">
        <v>490</v>
      </c>
      <c r="L3668">
        <v>1.8488947534933686E-3</v>
      </c>
      <c r="M3668">
        <v>0.16861213743686676</v>
      </c>
      <c r="N3668">
        <v>5243</v>
      </c>
      <c r="O3668">
        <v>5.901099368929863E-2</v>
      </c>
      <c r="P3668">
        <v>-7.3779597878456116E-2</v>
      </c>
      <c r="Q3668">
        <v>-3.7958741188049316E-2</v>
      </c>
      <c r="R3668">
        <v>1.8488947534933686E-3</v>
      </c>
      <c r="S3668">
        <v>4.1651811450719833E-2</v>
      </c>
      <c r="T3668">
        <v>7.7477380633354187E-2</v>
      </c>
      <c r="U3668" t="s">
        <v>18</v>
      </c>
      <c r="V3668" t="s">
        <v>84</v>
      </c>
      <c r="W3668">
        <v>94</v>
      </c>
    </row>
    <row r="3669" spans="1:23" x14ac:dyDescent="0.25">
      <c r="A3669" s="48" t="str">
        <f t="shared" si="57"/>
        <v>42233Kern6_10SmartAC-onlySingle</v>
      </c>
      <c r="B3669" t="s">
        <v>11</v>
      </c>
      <c r="C3669" s="35">
        <v>42233</v>
      </c>
      <c r="D3669">
        <v>10</v>
      </c>
      <c r="E3669" t="s">
        <v>112</v>
      </c>
      <c r="F3669">
        <v>1.0965372382186136</v>
      </c>
      <c r="G3669">
        <v>1.1558440820568061</v>
      </c>
      <c r="H3669">
        <v>2105</v>
      </c>
      <c r="I3669">
        <v>1.0946883434215211</v>
      </c>
      <c r="J3669">
        <v>1.1812445204776243</v>
      </c>
      <c r="K3669">
        <v>490</v>
      </c>
      <c r="L3669">
        <v>1.8488947534933686E-3</v>
      </c>
      <c r="M3669">
        <v>0.16861213743686676</v>
      </c>
      <c r="N3669">
        <v>5243</v>
      </c>
      <c r="O3669">
        <v>5.901099368929863E-2</v>
      </c>
      <c r="P3669">
        <v>-7.3779597878456116E-2</v>
      </c>
      <c r="Q3669">
        <v>-3.7958741188049316E-2</v>
      </c>
      <c r="R3669">
        <v>1.8488947534933686E-3</v>
      </c>
      <c r="S3669">
        <v>4.1651811450719833E-2</v>
      </c>
      <c r="T3669">
        <v>7.7477380633354187E-2</v>
      </c>
      <c r="U3669" t="s">
        <v>102</v>
      </c>
      <c r="V3669" t="s">
        <v>84</v>
      </c>
      <c r="W3669">
        <v>94</v>
      </c>
    </row>
    <row r="3670" spans="1:23" x14ac:dyDescent="0.25">
      <c r="A3670" s="48" t="str">
        <f t="shared" si="57"/>
        <v>42233Kern6_11AllSingle</v>
      </c>
      <c r="B3670" t="s">
        <v>11</v>
      </c>
      <c r="C3670" s="35">
        <v>42233</v>
      </c>
      <c r="D3670">
        <v>11</v>
      </c>
      <c r="E3670" t="s">
        <v>112</v>
      </c>
      <c r="F3670">
        <v>1.3604781427077601</v>
      </c>
      <c r="G3670">
        <v>1.4564927439285156</v>
      </c>
      <c r="H3670">
        <v>2105</v>
      </c>
      <c r="I3670">
        <v>1.3270578728215598</v>
      </c>
      <c r="J3670">
        <v>1.5165097531338996</v>
      </c>
      <c r="K3670">
        <v>490</v>
      </c>
      <c r="L3670">
        <v>3.3420268446207047E-2</v>
      </c>
      <c r="M3670">
        <v>2.4565091133117676</v>
      </c>
      <c r="N3670">
        <v>5243</v>
      </c>
      <c r="O3670">
        <v>7.5506627559661865E-2</v>
      </c>
      <c r="P3670">
        <v>-6.3349023461341858E-2</v>
      </c>
      <c r="Q3670">
        <v>-1.7514992505311966E-2</v>
      </c>
      <c r="R3670">
        <v>3.3420268446207047E-2</v>
      </c>
      <c r="S3670">
        <v>8.4349490702152252E-2</v>
      </c>
      <c r="T3670">
        <v>0.13018956780433655</v>
      </c>
      <c r="U3670" t="s">
        <v>18</v>
      </c>
      <c r="V3670" t="s">
        <v>84</v>
      </c>
      <c r="W3670">
        <v>99</v>
      </c>
    </row>
    <row r="3671" spans="1:23" x14ac:dyDescent="0.25">
      <c r="A3671" s="48" t="str">
        <f t="shared" si="57"/>
        <v>42233Kern6_11SmartAC-onlySingle</v>
      </c>
      <c r="B3671" t="s">
        <v>11</v>
      </c>
      <c r="C3671" s="35">
        <v>42233</v>
      </c>
      <c r="D3671">
        <v>11</v>
      </c>
      <c r="E3671" t="s">
        <v>112</v>
      </c>
      <c r="F3671">
        <v>1.3604781427077601</v>
      </c>
      <c r="G3671">
        <v>1.4564927439285156</v>
      </c>
      <c r="H3671">
        <v>2105</v>
      </c>
      <c r="I3671">
        <v>1.3270578728215598</v>
      </c>
      <c r="J3671">
        <v>1.5165097531338996</v>
      </c>
      <c r="K3671">
        <v>490</v>
      </c>
      <c r="L3671">
        <v>3.3420268446207047E-2</v>
      </c>
      <c r="M3671">
        <v>2.4565091133117676</v>
      </c>
      <c r="N3671">
        <v>5243</v>
      </c>
      <c r="O3671">
        <v>7.5506627559661865E-2</v>
      </c>
      <c r="P3671">
        <v>-6.3349023461341858E-2</v>
      </c>
      <c r="Q3671">
        <v>-1.7514992505311966E-2</v>
      </c>
      <c r="R3671">
        <v>3.3420268446207047E-2</v>
      </c>
      <c r="S3671">
        <v>8.4349490702152252E-2</v>
      </c>
      <c r="T3671">
        <v>0.13018956780433655</v>
      </c>
      <c r="U3671" t="s">
        <v>102</v>
      </c>
      <c r="V3671" t="s">
        <v>84</v>
      </c>
      <c r="W3671">
        <v>99</v>
      </c>
    </row>
    <row r="3672" spans="1:23" x14ac:dyDescent="0.25">
      <c r="A3672" s="48" t="str">
        <f t="shared" si="57"/>
        <v>42233Kern6_12AllSingle</v>
      </c>
      <c r="B3672" t="s">
        <v>11</v>
      </c>
      <c r="C3672" s="35">
        <v>42233</v>
      </c>
      <c r="D3672">
        <v>12</v>
      </c>
      <c r="E3672" t="s">
        <v>112</v>
      </c>
      <c r="F3672">
        <v>1.7402656186929506</v>
      </c>
      <c r="G3672">
        <v>1.7125203375842368</v>
      </c>
      <c r="H3672">
        <v>2105</v>
      </c>
      <c r="I3672">
        <v>1.7295443755912376</v>
      </c>
      <c r="J3672">
        <v>1.7530507312414827</v>
      </c>
      <c r="K3672">
        <v>490</v>
      </c>
      <c r="L3672">
        <v>1.0721242986619473E-2</v>
      </c>
      <c r="M3672">
        <v>0.61606937646865845</v>
      </c>
      <c r="N3672">
        <v>5243</v>
      </c>
      <c r="O3672">
        <v>8.7550148367881775E-2</v>
      </c>
      <c r="P3672">
        <v>-0.10148302465677261</v>
      </c>
      <c r="Q3672">
        <v>-4.8338335007429123E-2</v>
      </c>
      <c r="R3672">
        <v>1.0721242986619473E-2</v>
      </c>
      <c r="S3672">
        <v>6.977381557226181E-2</v>
      </c>
      <c r="T3672">
        <v>0.12292551249265671</v>
      </c>
      <c r="U3672" t="s">
        <v>18</v>
      </c>
      <c r="V3672" t="s">
        <v>84</v>
      </c>
      <c r="W3672">
        <v>102</v>
      </c>
    </row>
    <row r="3673" spans="1:23" x14ac:dyDescent="0.25">
      <c r="A3673" s="48" t="str">
        <f t="shared" si="57"/>
        <v>42233Kern6_12SmartAC-onlySingle</v>
      </c>
      <c r="B3673" t="s">
        <v>11</v>
      </c>
      <c r="C3673" s="35">
        <v>42233</v>
      </c>
      <c r="D3673">
        <v>12</v>
      </c>
      <c r="E3673" t="s">
        <v>112</v>
      </c>
      <c r="F3673">
        <v>1.7402656186929506</v>
      </c>
      <c r="G3673">
        <v>1.7125203375842368</v>
      </c>
      <c r="H3673">
        <v>2105</v>
      </c>
      <c r="I3673">
        <v>1.7295443755912376</v>
      </c>
      <c r="J3673">
        <v>1.7530507312414827</v>
      </c>
      <c r="K3673">
        <v>490</v>
      </c>
      <c r="L3673">
        <v>1.0721242986619473E-2</v>
      </c>
      <c r="M3673">
        <v>0.61606937646865845</v>
      </c>
      <c r="N3673">
        <v>5243</v>
      </c>
      <c r="O3673">
        <v>8.7550148367881775E-2</v>
      </c>
      <c r="P3673">
        <v>-0.10148302465677261</v>
      </c>
      <c r="Q3673">
        <v>-4.8338335007429123E-2</v>
      </c>
      <c r="R3673">
        <v>1.0721242986619473E-2</v>
      </c>
      <c r="S3673">
        <v>6.977381557226181E-2</v>
      </c>
      <c r="T3673">
        <v>0.12292551249265671</v>
      </c>
      <c r="U3673" t="s">
        <v>102</v>
      </c>
      <c r="V3673" t="s">
        <v>84</v>
      </c>
      <c r="W3673">
        <v>102</v>
      </c>
    </row>
    <row r="3674" spans="1:23" x14ac:dyDescent="0.25">
      <c r="A3674" s="48" t="str">
        <f t="shared" si="57"/>
        <v>42233Kern6_13AllSingle</v>
      </c>
      <c r="B3674" t="s">
        <v>11</v>
      </c>
      <c r="C3674" s="35">
        <v>42233</v>
      </c>
      <c r="D3674">
        <v>13</v>
      </c>
      <c r="E3674" t="s">
        <v>112</v>
      </c>
      <c r="F3674">
        <v>2.1627916188695973</v>
      </c>
      <c r="G3674">
        <v>1.906596566074555</v>
      </c>
      <c r="H3674">
        <v>2105</v>
      </c>
      <c r="I3674">
        <v>2.1033376268572104</v>
      </c>
      <c r="J3674">
        <v>1.8924752964706764</v>
      </c>
      <c r="K3674">
        <v>490</v>
      </c>
      <c r="L3674">
        <v>5.9453990310430527E-2</v>
      </c>
      <c r="M3674">
        <v>2.7489469051361084</v>
      </c>
      <c r="N3674">
        <v>5243</v>
      </c>
      <c r="O3674">
        <v>9.5057882368564606E-2</v>
      </c>
      <c r="P3674">
        <v>-6.2372192740440369E-2</v>
      </c>
      <c r="Q3674">
        <v>-4.6701561659574509E-3</v>
      </c>
      <c r="R3674">
        <v>5.9453990310430527E-2</v>
      </c>
      <c r="S3674">
        <v>0.12357053160667419</v>
      </c>
      <c r="T3674">
        <v>0.18128016591072083</v>
      </c>
      <c r="U3674" t="s">
        <v>18</v>
      </c>
      <c r="V3674" t="s">
        <v>84</v>
      </c>
      <c r="W3674">
        <v>104</v>
      </c>
    </row>
    <row r="3675" spans="1:23" x14ac:dyDescent="0.25">
      <c r="A3675" s="48" t="str">
        <f t="shared" si="57"/>
        <v>42233Kern6_13SmartAC-onlySingle</v>
      </c>
      <c r="B3675" t="s">
        <v>11</v>
      </c>
      <c r="C3675" s="35">
        <v>42233</v>
      </c>
      <c r="D3675">
        <v>13</v>
      </c>
      <c r="E3675" t="s">
        <v>112</v>
      </c>
      <c r="F3675">
        <v>2.1627916188695973</v>
      </c>
      <c r="G3675">
        <v>1.906596566074555</v>
      </c>
      <c r="H3675">
        <v>2105</v>
      </c>
      <c r="I3675">
        <v>2.1033376268572104</v>
      </c>
      <c r="J3675">
        <v>1.8924752964706764</v>
      </c>
      <c r="K3675">
        <v>490</v>
      </c>
      <c r="L3675">
        <v>5.9453990310430527E-2</v>
      </c>
      <c r="M3675">
        <v>2.7489469051361084</v>
      </c>
      <c r="N3675">
        <v>5243</v>
      </c>
      <c r="O3675">
        <v>9.5057882368564606E-2</v>
      </c>
      <c r="P3675">
        <v>-6.2372192740440369E-2</v>
      </c>
      <c r="Q3675">
        <v>-4.6701561659574509E-3</v>
      </c>
      <c r="R3675">
        <v>5.9453990310430527E-2</v>
      </c>
      <c r="S3675">
        <v>0.12357053160667419</v>
      </c>
      <c r="T3675">
        <v>0.18128016591072083</v>
      </c>
      <c r="U3675" t="s">
        <v>102</v>
      </c>
      <c r="V3675" t="s">
        <v>84</v>
      </c>
      <c r="W3675">
        <v>104</v>
      </c>
    </row>
    <row r="3676" spans="1:23" x14ac:dyDescent="0.25">
      <c r="A3676" s="48" t="str">
        <f t="shared" si="57"/>
        <v>42233Kern6_14AllSingle</v>
      </c>
      <c r="B3676" t="s">
        <v>11</v>
      </c>
      <c r="C3676" s="35">
        <v>42233</v>
      </c>
      <c r="D3676">
        <v>14</v>
      </c>
      <c r="E3676" t="s">
        <v>112</v>
      </c>
      <c r="F3676">
        <v>2.5874572853605797</v>
      </c>
      <c r="G3676">
        <v>2.0121203449595559</v>
      </c>
      <c r="H3676">
        <v>2105</v>
      </c>
      <c r="I3676">
        <v>2.4746752533059762</v>
      </c>
      <c r="J3676">
        <v>2.0193542267499889</v>
      </c>
      <c r="K3676">
        <v>490</v>
      </c>
      <c r="L3676">
        <v>0.11278203129768372</v>
      </c>
      <c r="M3676">
        <v>4.3587980270385742</v>
      </c>
      <c r="N3676">
        <v>5243</v>
      </c>
      <c r="O3676">
        <v>0.10121937841176987</v>
      </c>
      <c r="P3676">
        <v>-1.6940724104642868E-2</v>
      </c>
      <c r="Q3676">
        <v>4.4501464813947678E-2</v>
      </c>
      <c r="R3676">
        <v>0.11278203129768372</v>
      </c>
      <c r="S3676">
        <v>0.1810545027256012</v>
      </c>
      <c r="T3676">
        <v>0.2425047904253006</v>
      </c>
      <c r="U3676" t="s">
        <v>18</v>
      </c>
      <c r="V3676" t="s">
        <v>84</v>
      </c>
      <c r="W3676">
        <v>106</v>
      </c>
    </row>
    <row r="3677" spans="1:23" x14ac:dyDescent="0.25">
      <c r="A3677" s="48" t="str">
        <f t="shared" si="57"/>
        <v>42233Kern6_14SmartAC-onlySingle</v>
      </c>
      <c r="B3677" t="s">
        <v>11</v>
      </c>
      <c r="C3677" s="35">
        <v>42233</v>
      </c>
      <c r="D3677">
        <v>14</v>
      </c>
      <c r="E3677" t="s">
        <v>112</v>
      </c>
      <c r="F3677">
        <v>2.5874572853605797</v>
      </c>
      <c r="G3677">
        <v>2.0121203449595559</v>
      </c>
      <c r="H3677">
        <v>2105</v>
      </c>
      <c r="I3677">
        <v>2.4746752533059762</v>
      </c>
      <c r="J3677">
        <v>2.0193542267499889</v>
      </c>
      <c r="K3677">
        <v>490</v>
      </c>
      <c r="L3677">
        <v>0.11278203129768372</v>
      </c>
      <c r="M3677">
        <v>4.3587980270385742</v>
      </c>
      <c r="N3677">
        <v>5243</v>
      </c>
      <c r="O3677">
        <v>0.10121937841176987</v>
      </c>
      <c r="P3677">
        <v>-1.6940724104642868E-2</v>
      </c>
      <c r="Q3677">
        <v>4.4501464813947678E-2</v>
      </c>
      <c r="R3677">
        <v>0.11278203129768372</v>
      </c>
      <c r="S3677">
        <v>0.1810545027256012</v>
      </c>
      <c r="T3677">
        <v>0.2425047904253006</v>
      </c>
      <c r="U3677" t="s">
        <v>102</v>
      </c>
      <c r="V3677" t="s">
        <v>84</v>
      </c>
      <c r="W3677">
        <v>106</v>
      </c>
    </row>
    <row r="3678" spans="1:23" x14ac:dyDescent="0.25">
      <c r="A3678" s="48" t="str">
        <f t="shared" si="57"/>
        <v>42233Kern6_15AllSingle</v>
      </c>
      <c r="B3678" t="s">
        <v>11</v>
      </c>
      <c r="C3678" s="35">
        <v>42233</v>
      </c>
      <c r="D3678">
        <v>15</v>
      </c>
      <c r="E3678" t="s">
        <v>112</v>
      </c>
      <c r="F3678">
        <v>2.9428108104061108</v>
      </c>
      <c r="G3678">
        <v>1.993446465005126</v>
      </c>
      <c r="H3678">
        <v>2105</v>
      </c>
      <c r="I3678">
        <v>2.6245480551581197</v>
      </c>
      <c r="J3678">
        <v>1.9602980272017911</v>
      </c>
      <c r="K3678">
        <v>490</v>
      </c>
      <c r="L3678">
        <v>0.31826275587081909</v>
      </c>
      <c r="M3678">
        <v>10.814924240112305</v>
      </c>
      <c r="N3678">
        <v>5243</v>
      </c>
      <c r="O3678">
        <v>9.8641723394393921E-2</v>
      </c>
      <c r="P3678">
        <v>0.19184352457523346</v>
      </c>
      <c r="Q3678">
        <v>0.25172102451324463</v>
      </c>
      <c r="R3678">
        <v>0.31826275587081909</v>
      </c>
      <c r="S3678">
        <v>0.38479658961296082</v>
      </c>
      <c r="T3678">
        <v>0.44468200206756592</v>
      </c>
      <c r="U3678" t="s">
        <v>18</v>
      </c>
      <c r="V3678" t="s">
        <v>84</v>
      </c>
      <c r="W3678">
        <v>107</v>
      </c>
    </row>
    <row r="3679" spans="1:23" x14ac:dyDescent="0.25">
      <c r="A3679" s="48" t="str">
        <f t="shared" si="57"/>
        <v>42233Kern6_15SmartAC-onlySingle</v>
      </c>
      <c r="B3679" t="s">
        <v>11</v>
      </c>
      <c r="C3679" s="35">
        <v>42233</v>
      </c>
      <c r="D3679">
        <v>15</v>
      </c>
      <c r="E3679" t="s">
        <v>112</v>
      </c>
      <c r="F3679">
        <v>2.9428108104061108</v>
      </c>
      <c r="G3679">
        <v>1.993446465005126</v>
      </c>
      <c r="H3679">
        <v>2105</v>
      </c>
      <c r="I3679">
        <v>2.6245480551581197</v>
      </c>
      <c r="J3679">
        <v>1.9602980272017911</v>
      </c>
      <c r="K3679">
        <v>490</v>
      </c>
      <c r="L3679">
        <v>0.31826275587081909</v>
      </c>
      <c r="M3679">
        <v>10.814924240112305</v>
      </c>
      <c r="N3679">
        <v>5243</v>
      </c>
      <c r="O3679">
        <v>9.8641723394393921E-2</v>
      </c>
      <c r="P3679">
        <v>0.19184352457523346</v>
      </c>
      <c r="Q3679">
        <v>0.25172102451324463</v>
      </c>
      <c r="R3679">
        <v>0.31826275587081909</v>
      </c>
      <c r="S3679">
        <v>0.38479658961296082</v>
      </c>
      <c r="T3679">
        <v>0.44468200206756592</v>
      </c>
      <c r="U3679" t="s">
        <v>102</v>
      </c>
      <c r="V3679" t="s">
        <v>84</v>
      </c>
      <c r="W3679">
        <v>107</v>
      </c>
    </row>
    <row r="3680" spans="1:23" x14ac:dyDescent="0.25">
      <c r="A3680" s="48" t="str">
        <f t="shared" si="57"/>
        <v>42233Kern6_16AllSingle</v>
      </c>
      <c r="B3680" t="s">
        <v>11</v>
      </c>
      <c r="C3680" s="35">
        <v>42233</v>
      </c>
      <c r="D3680">
        <v>16</v>
      </c>
      <c r="E3680" t="s">
        <v>112</v>
      </c>
      <c r="F3680">
        <v>3.2758620955329891</v>
      </c>
      <c r="G3680">
        <v>1.941077842566477</v>
      </c>
      <c r="H3680">
        <v>2105</v>
      </c>
      <c r="I3680">
        <v>2.3081100211665158</v>
      </c>
      <c r="J3680">
        <v>1.739822378360514</v>
      </c>
      <c r="K3680">
        <v>490</v>
      </c>
      <c r="L3680">
        <v>0.96775209903717041</v>
      </c>
      <c r="M3680">
        <v>29.541904449462891</v>
      </c>
      <c r="N3680">
        <v>5243</v>
      </c>
      <c r="O3680">
        <v>8.9260488748550415E-2</v>
      </c>
      <c r="P3680">
        <v>0.85335588455200195</v>
      </c>
      <c r="Q3680">
        <v>0.9075387716293335</v>
      </c>
      <c r="R3680">
        <v>0.96775209903717041</v>
      </c>
      <c r="S3680">
        <v>1.0279582738876343</v>
      </c>
      <c r="T3680">
        <v>1.0821483135223389</v>
      </c>
      <c r="U3680" t="s">
        <v>18</v>
      </c>
      <c r="V3680" t="s">
        <v>84</v>
      </c>
      <c r="W3680">
        <v>108</v>
      </c>
    </row>
    <row r="3681" spans="1:23" x14ac:dyDescent="0.25">
      <c r="A3681" s="48" t="str">
        <f t="shared" si="57"/>
        <v>42233Kern6_16SmartAC-onlySingle</v>
      </c>
      <c r="B3681" t="s">
        <v>11</v>
      </c>
      <c r="C3681" s="35">
        <v>42233</v>
      </c>
      <c r="D3681">
        <v>16</v>
      </c>
      <c r="E3681" t="s">
        <v>112</v>
      </c>
      <c r="F3681">
        <v>3.2758620955329891</v>
      </c>
      <c r="G3681">
        <v>1.941077842566477</v>
      </c>
      <c r="H3681">
        <v>2105</v>
      </c>
      <c r="I3681">
        <v>2.3081100211665158</v>
      </c>
      <c r="J3681">
        <v>1.739822378360514</v>
      </c>
      <c r="K3681">
        <v>490</v>
      </c>
      <c r="L3681">
        <v>0.96775209903717041</v>
      </c>
      <c r="M3681">
        <v>29.541904449462891</v>
      </c>
      <c r="N3681">
        <v>5243</v>
      </c>
      <c r="O3681">
        <v>8.9260488748550415E-2</v>
      </c>
      <c r="P3681">
        <v>0.85335588455200195</v>
      </c>
      <c r="Q3681">
        <v>0.9075387716293335</v>
      </c>
      <c r="R3681">
        <v>0.96775209903717041</v>
      </c>
      <c r="S3681">
        <v>1.0279582738876343</v>
      </c>
      <c r="T3681">
        <v>1.0821483135223389</v>
      </c>
      <c r="U3681" t="s">
        <v>102</v>
      </c>
      <c r="V3681" t="s">
        <v>84</v>
      </c>
      <c r="W3681">
        <v>108</v>
      </c>
    </row>
    <row r="3682" spans="1:23" x14ac:dyDescent="0.25">
      <c r="A3682" s="48" t="str">
        <f t="shared" si="57"/>
        <v>42233Kern6_17AllSingle</v>
      </c>
      <c r="B3682" t="s">
        <v>11</v>
      </c>
      <c r="C3682" s="35">
        <v>42233</v>
      </c>
      <c r="D3682">
        <v>17</v>
      </c>
      <c r="E3682" t="s">
        <v>112</v>
      </c>
      <c r="F3682">
        <v>3.534079333437516</v>
      </c>
      <c r="G3682">
        <v>1.829584685867113</v>
      </c>
      <c r="H3682">
        <v>2105</v>
      </c>
      <c r="I3682">
        <v>2.4609394689414614</v>
      </c>
      <c r="J3682">
        <v>1.5979150397861268</v>
      </c>
      <c r="K3682">
        <v>490</v>
      </c>
      <c r="L3682">
        <v>1.0731399059295654</v>
      </c>
      <c r="M3682">
        <v>30.365470886230469</v>
      </c>
      <c r="N3682">
        <v>5243</v>
      </c>
      <c r="O3682">
        <v>8.2468703389167786E-2</v>
      </c>
      <c r="P3682">
        <v>0.96744799613952637</v>
      </c>
      <c r="Q3682">
        <v>1.0175081491470337</v>
      </c>
      <c r="R3682">
        <v>1.0731399059295654</v>
      </c>
      <c r="S3682">
        <v>1.1287649869918823</v>
      </c>
      <c r="T3682">
        <v>1.1788318157196045</v>
      </c>
      <c r="U3682" t="s">
        <v>18</v>
      </c>
      <c r="V3682" t="s">
        <v>84</v>
      </c>
      <c r="W3682">
        <v>107</v>
      </c>
    </row>
    <row r="3683" spans="1:23" x14ac:dyDescent="0.25">
      <c r="A3683" s="48" t="str">
        <f t="shared" si="57"/>
        <v>42233Kern6_17SmartAC-onlySingle</v>
      </c>
      <c r="B3683" t="s">
        <v>11</v>
      </c>
      <c r="C3683" s="35">
        <v>42233</v>
      </c>
      <c r="D3683">
        <v>17</v>
      </c>
      <c r="E3683" t="s">
        <v>112</v>
      </c>
      <c r="F3683">
        <v>3.534079333437516</v>
      </c>
      <c r="G3683">
        <v>1.829584685867113</v>
      </c>
      <c r="H3683">
        <v>2105</v>
      </c>
      <c r="I3683">
        <v>2.4609394689414614</v>
      </c>
      <c r="J3683">
        <v>1.5979150397861268</v>
      </c>
      <c r="K3683">
        <v>490</v>
      </c>
      <c r="L3683">
        <v>1.0731399059295654</v>
      </c>
      <c r="M3683">
        <v>30.365470886230469</v>
      </c>
      <c r="N3683">
        <v>5243</v>
      </c>
      <c r="O3683">
        <v>8.2468703389167786E-2</v>
      </c>
      <c r="P3683">
        <v>0.96744799613952637</v>
      </c>
      <c r="Q3683">
        <v>1.0175081491470337</v>
      </c>
      <c r="R3683">
        <v>1.0731399059295654</v>
      </c>
      <c r="S3683">
        <v>1.1287649869918823</v>
      </c>
      <c r="T3683">
        <v>1.1788318157196045</v>
      </c>
      <c r="U3683" t="s">
        <v>102</v>
      </c>
      <c r="V3683" t="s">
        <v>84</v>
      </c>
      <c r="W3683">
        <v>107</v>
      </c>
    </row>
    <row r="3684" spans="1:23" x14ac:dyDescent="0.25">
      <c r="A3684" s="48" t="str">
        <f t="shared" si="57"/>
        <v>42233Kern6_18AllSingle</v>
      </c>
      <c r="B3684" t="s">
        <v>11</v>
      </c>
      <c r="C3684" s="35">
        <v>42233</v>
      </c>
      <c r="D3684">
        <v>18</v>
      </c>
      <c r="E3684" t="s">
        <v>112</v>
      </c>
      <c r="F3684">
        <v>3.6984172384903142</v>
      </c>
      <c r="G3684">
        <v>1.7569154331367607</v>
      </c>
      <c r="H3684">
        <v>2105</v>
      </c>
      <c r="I3684">
        <v>2.6268656436104099</v>
      </c>
      <c r="J3684">
        <v>1.5444281980662533</v>
      </c>
      <c r="K3684">
        <v>490</v>
      </c>
      <c r="L3684">
        <v>1.0715515613555908</v>
      </c>
      <c r="M3684">
        <v>28.973247528076172</v>
      </c>
      <c r="N3684">
        <v>5243</v>
      </c>
      <c r="O3684">
        <v>7.9588092863559723E-2</v>
      </c>
      <c r="P3684">
        <v>0.9695514440536499</v>
      </c>
      <c r="Q3684">
        <v>1.0178630352020264</v>
      </c>
      <c r="R3684">
        <v>1.0715515613555908</v>
      </c>
      <c r="S3684">
        <v>1.1252337694168091</v>
      </c>
      <c r="T3684">
        <v>1.1735516786575317</v>
      </c>
      <c r="U3684" t="s">
        <v>18</v>
      </c>
      <c r="V3684" t="s">
        <v>84</v>
      </c>
      <c r="W3684">
        <v>106</v>
      </c>
    </row>
    <row r="3685" spans="1:23" x14ac:dyDescent="0.25">
      <c r="A3685" s="48" t="str">
        <f t="shared" si="57"/>
        <v>42233Kern6_18SmartAC-onlySingle</v>
      </c>
      <c r="B3685" t="s">
        <v>11</v>
      </c>
      <c r="C3685" s="35">
        <v>42233</v>
      </c>
      <c r="D3685">
        <v>18</v>
      </c>
      <c r="E3685" t="s">
        <v>112</v>
      </c>
      <c r="F3685">
        <v>3.6984172384903142</v>
      </c>
      <c r="G3685">
        <v>1.7569154331367607</v>
      </c>
      <c r="H3685">
        <v>2105</v>
      </c>
      <c r="I3685">
        <v>2.6268656436104099</v>
      </c>
      <c r="J3685">
        <v>1.5444281980662533</v>
      </c>
      <c r="K3685">
        <v>490</v>
      </c>
      <c r="L3685">
        <v>1.0715515613555908</v>
      </c>
      <c r="M3685">
        <v>28.973247528076172</v>
      </c>
      <c r="N3685">
        <v>5243</v>
      </c>
      <c r="O3685">
        <v>7.9588092863559723E-2</v>
      </c>
      <c r="P3685">
        <v>0.9695514440536499</v>
      </c>
      <c r="Q3685">
        <v>1.0178630352020264</v>
      </c>
      <c r="R3685">
        <v>1.0715515613555908</v>
      </c>
      <c r="S3685">
        <v>1.1252337694168091</v>
      </c>
      <c r="T3685">
        <v>1.1735516786575317</v>
      </c>
      <c r="U3685" t="s">
        <v>102</v>
      </c>
      <c r="V3685" t="s">
        <v>84</v>
      </c>
      <c r="W3685">
        <v>106</v>
      </c>
    </row>
    <row r="3686" spans="1:23" x14ac:dyDescent="0.25">
      <c r="A3686" s="48" t="str">
        <f t="shared" si="57"/>
        <v>42233Kern6_19AllSingle</v>
      </c>
      <c r="B3686" t="s">
        <v>11</v>
      </c>
      <c r="C3686" s="35">
        <v>42233</v>
      </c>
      <c r="D3686">
        <v>19</v>
      </c>
      <c r="E3686" t="s">
        <v>112</v>
      </c>
      <c r="F3686">
        <v>3.7047839997526246</v>
      </c>
      <c r="G3686">
        <v>1.7299747446590668</v>
      </c>
      <c r="H3686">
        <v>2105</v>
      </c>
      <c r="I3686">
        <v>3.8613736193019204</v>
      </c>
      <c r="J3686">
        <v>1.7589348614218794</v>
      </c>
      <c r="K3686">
        <v>490</v>
      </c>
      <c r="L3686">
        <v>-0.15658961236476898</v>
      </c>
      <c r="M3686">
        <v>-4.226686954498291</v>
      </c>
      <c r="N3686">
        <v>5243</v>
      </c>
      <c r="O3686">
        <v>8.7953098118305206E-2</v>
      </c>
      <c r="P3686">
        <v>-0.26931029558181763</v>
      </c>
      <c r="Q3686">
        <v>-0.21592101454734802</v>
      </c>
      <c r="R3686">
        <v>-0.15658961236476898</v>
      </c>
      <c r="S3686">
        <v>-9.7265250980854034E-2</v>
      </c>
      <c r="T3686">
        <v>-4.386892169713974E-2</v>
      </c>
      <c r="U3686" t="s">
        <v>18</v>
      </c>
      <c r="V3686" t="s">
        <v>84</v>
      </c>
      <c r="W3686">
        <v>103</v>
      </c>
    </row>
    <row r="3687" spans="1:23" x14ac:dyDescent="0.25">
      <c r="A3687" s="48" t="str">
        <f t="shared" si="57"/>
        <v>42233Kern6_19SmartAC-onlySingle</v>
      </c>
      <c r="B3687" t="s">
        <v>11</v>
      </c>
      <c r="C3687" s="35">
        <v>42233</v>
      </c>
      <c r="D3687">
        <v>19</v>
      </c>
      <c r="E3687" t="s">
        <v>112</v>
      </c>
      <c r="F3687">
        <v>3.7047839997526246</v>
      </c>
      <c r="G3687">
        <v>1.7299747446590668</v>
      </c>
      <c r="H3687">
        <v>2105</v>
      </c>
      <c r="I3687">
        <v>3.8613736193019204</v>
      </c>
      <c r="J3687">
        <v>1.7589348614218794</v>
      </c>
      <c r="K3687">
        <v>490</v>
      </c>
      <c r="L3687">
        <v>-0.15658961236476898</v>
      </c>
      <c r="M3687">
        <v>-4.226686954498291</v>
      </c>
      <c r="N3687">
        <v>5243</v>
      </c>
      <c r="O3687">
        <v>8.7953098118305206E-2</v>
      </c>
      <c r="P3687">
        <v>-0.26931029558181763</v>
      </c>
      <c r="Q3687">
        <v>-0.21592101454734802</v>
      </c>
      <c r="R3687">
        <v>-0.15658961236476898</v>
      </c>
      <c r="S3687">
        <v>-9.7265250980854034E-2</v>
      </c>
      <c r="T3687">
        <v>-4.386892169713974E-2</v>
      </c>
      <c r="U3687" t="s">
        <v>102</v>
      </c>
      <c r="V3687" t="s">
        <v>84</v>
      </c>
      <c r="W3687">
        <v>103</v>
      </c>
    </row>
    <row r="3688" spans="1:23" x14ac:dyDescent="0.25">
      <c r="A3688" s="48" t="str">
        <f t="shared" si="57"/>
        <v>42233Kern6_20AllSingle</v>
      </c>
      <c r="B3688" t="s">
        <v>11</v>
      </c>
      <c r="C3688" s="35">
        <v>42233</v>
      </c>
      <c r="D3688">
        <v>20</v>
      </c>
      <c r="E3688" t="s">
        <v>112</v>
      </c>
      <c r="F3688">
        <v>3.4808079054668655</v>
      </c>
      <c r="G3688">
        <v>1.6775182862128679</v>
      </c>
      <c r="H3688">
        <v>2105</v>
      </c>
      <c r="I3688">
        <v>3.9990341496777702</v>
      </c>
      <c r="J3688">
        <v>1.7706361067738894</v>
      </c>
      <c r="K3688">
        <v>490</v>
      </c>
      <c r="L3688">
        <v>-0.5182262659072876</v>
      </c>
      <c r="M3688">
        <v>-14.888102531433105</v>
      </c>
      <c r="N3688">
        <v>5243</v>
      </c>
      <c r="O3688">
        <v>8.794952929019928E-2</v>
      </c>
      <c r="P3688">
        <v>-0.63094240427017212</v>
      </c>
      <c r="Q3688">
        <v>-0.57755523920059204</v>
      </c>
      <c r="R3688">
        <v>-0.5182262659072876</v>
      </c>
      <c r="S3688">
        <v>-0.45890429615974426</v>
      </c>
      <c r="T3688">
        <v>-0.40551015734672546</v>
      </c>
      <c r="U3688" t="s">
        <v>18</v>
      </c>
      <c r="V3688" t="s">
        <v>84</v>
      </c>
      <c r="W3688">
        <v>99</v>
      </c>
    </row>
    <row r="3689" spans="1:23" x14ac:dyDescent="0.25">
      <c r="A3689" s="48" t="str">
        <f t="shared" si="57"/>
        <v>42233Kern6_20SmartAC-onlySingle</v>
      </c>
      <c r="B3689" t="s">
        <v>11</v>
      </c>
      <c r="C3689" s="35">
        <v>42233</v>
      </c>
      <c r="D3689">
        <v>20</v>
      </c>
      <c r="E3689" t="s">
        <v>112</v>
      </c>
      <c r="F3689">
        <v>3.4808079054668655</v>
      </c>
      <c r="G3689">
        <v>1.6775182862128679</v>
      </c>
      <c r="H3689">
        <v>2105</v>
      </c>
      <c r="I3689">
        <v>3.9990341496777702</v>
      </c>
      <c r="J3689">
        <v>1.7706361067738894</v>
      </c>
      <c r="K3689">
        <v>490</v>
      </c>
      <c r="L3689">
        <v>-0.5182262659072876</v>
      </c>
      <c r="M3689">
        <v>-14.888102531433105</v>
      </c>
      <c r="N3689">
        <v>5243</v>
      </c>
      <c r="O3689">
        <v>8.794952929019928E-2</v>
      </c>
      <c r="P3689">
        <v>-0.63094240427017212</v>
      </c>
      <c r="Q3689">
        <v>-0.57755523920059204</v>
      </c>
      <c r="R3689">
        <v>-0.5182262659072876</v>
      </c>
      <c r="S3689">
        <v>-0.45890429615974426</v>
      </c>
      <c r="T3689">
        <v>-0.40551015734672546</v>
      </c>
      <c r="U3689" t="s">
        <v>102</v>
      </c>
      <c r="V3689" t="s">
        <v>84</v>
      </c>
      <c r="W3689">
        <v>99</v>
      </c>
    </row>
    <row r="3690" spans="1:23" x14ac:dyDescent="0.25">
      <c r="A3690" s="48" t="str">
        <f t="shared" si="57"/>
        <v>42233Kern6_21AllSingle</v>
      </c>
      <c r="B3690" t="s">
        <v>11</v>
      </c>
      <c r="C3690" s="35">
        <v>42233</v>
      </c>
      <c r="D3690">
        <v>21</v>
      </c>
      <c r="E3690" t="s">
        <v>112</v>
      </c>
      <c r="F3690">
        <v>3.2574828575590393</v>
      </c>
      <c r="G3690">
        <v>1.5973566915170649</v>
      </c>
      <c r="H3690">
        <v>2105</v>
      </c>
      <c r="I3690">
        <v>3.741282821406029</v>
      </c>
      <c r="J3690">
        <v>1.7686191703371459</v>
      </c>
      <c r="K3690">
        <v>490</v>
      </c>
      <c r="L3690">
        <v>-0.48379996418952942</v>
      </c>
      <c r="M3690">
        <v>-14.851957321166992</v>
      </c>
      <c r="N3690">
        <v>5243</v>
      </c>
      <c r="O3690">
        <v>8.7154105305671692E-2</v>
      </c>
      <c r="P3690">
        <v>-0.59549665451049805</v>
      </c>
      <c r="Q3690">
        <v>-0.54259240627288818</v>
      </c>
      <c r="R3690">
        <v>-0.48379996418952942</v>
      </c>
      <c r="S3690">
        <v>-0.42501452565193176</v>
      </c>
      <c r="T3690">
        <v>-0.37210327386856079</v>
      </c>
      <c r="U3690" t="s">
        <v>18</v>
      </c>
      <c r="V3690" t="s">
        <v>84</v>
      </c>
      <c r="W3690">
        <v>94</v>
      </c>
    </row>
    <row r="3691" spans="1:23" x14ac:dyDescent="0.25">
      <c r="A3691" s="48" t="str">
        <f t="shared" si="57"/>
        <v>42233Kern6_21SmartAC-onlySingle</v>
      </c>
      <c r="B3691" t="s">
        <v>11</v>
      </c>
      <c r="C3691" s="35">
        <v>42233</v>
      </c>
      <c r="D3691">
        <v>21</v>
      </c>
      <c r="E3691" t="s">
        <v>112</v>
      </c>
      <c r="F3691">
        <v>3.2574828575590393</v>
      </c>
      <c r="G3691">
        <v>1.5973566915170649</v>
      </c>
      <c r="H3691">
        <v>2105</v>
      </c>
      <c r="I3691">
        <v>3.741282821406029</v>
      </c>
      <c r="J3691">
        <v>1.7686191703371459</v>
      </c>
      <c r="K3691">
        <v>490</v>
      </c>
      <c r="L3691">
        <v>-0.48379996418952942</v>
      </c>
      <c r="M3691">
        <v>-14.851957321166992</v>
      </c>
      <c r="N3691">
        <v>5243</v>
      </c>
      <c r="O3691">
        <v>8.7154105305671692E-2</v>
      </c>
      <c r="P3691">
        <v>-0.59549665451049805</v>
      </c>
      <c r="Q3691">
        <v>-0.54259240627288818</v>
      </c>
      <c r="R3691">
        <v>-0.48379996418952942</v>
      </c>
      <c r="S3691">
        <v>-0.42501452565193176</v>
      </c>
      <c r="T3691">
        <v>-0.37210327386856079</v>
      </c>
      <c r="U3691" t="s">
        <v>102</v>
      </c>
      <c r="V3691" t="s">
        <v>84</v>
      </c>
      <c r="W3691">
        <v>94</v>
      </c>
    </row>
    <row r="3692" spans="1:23" x14ac:dyDescent="0.25">
      <c r="A3692" s="48" t="str">
        <f t="shared" si="57"/>
        <v>42233Kern6_22AllSingle</v>
      </c>
      <c r="B3692" t="s">
        <v>11</v>
      </c>
      <c r="C3692" s="35">
        <v>42233</v>
      </c>
      <c r="D3692">
        <v>22</v>
      </c>
      <c r="E3692" t="s">
        <v>112</v>
      </c>
      <c r="F3692">
        <v>2.8289629038817101</v>
      </c>
      <c r="G3692">
        <v>1.4935184106064159</v>
      </c>
      <c r="H3692">
        <v>2105</v>
      </c>
      <c r="I3692">
        <v>3.2404431482260461</v>
      </c>
      <c r="J3692">
        <v>1.653924572081263</v>
      </c>
      <c r="K3692">
        <v>490</v>
      </c>
      <c r="L3692">
        <v>-0.41148024797439575</v>
      </c>
      <c r="M3692">
        <v>-14.545268058776855</v>
      </c>
      <c r="N3692">
        <v>5243</v>
      </c>
      <c r="O3692">
        <v>8.1500008702278137E-2</v>
      </c>
      <c r="P3692">
        <v>-0.5159306526184082</v>
      </c>
      <c r="Q3692">
        <v>-0.4664585292339325</v>
      </c>
      <c r="R3692">
        <v>-0.41148024797439575</v>
      </c>
      <c r="S3692">
        <v>-0.35650849342346191</v>
      </c>
      <c r="T3692">
        <v>-0.3070298433303833</v>
      </c>
      <c r="U3692" t="s">
        <v>18</v>
      </c>
      <c r="V3692" t="s">
        <v>84</v>
      </c>
      <c r="W3692">
        <v>90</v>
      </c>
    </row>
    <row r="3693" spans="1:23" x14ac:dyDescent="0.25">
      <c r="A3693" s="48" t="str">
        <f t="shared" si="57"/>
        <v>42233Kern6_22SmartAC-onlySingle</v>
      </c>
      <c r="B3693" t="s">
        <v>11</v>
      </c>
      <c r="C3693" s="35">
        <v>42233</v>
      </c>
      <c r="D3693">
        <v>22</v>
      </c>
      <c r="E3693" t="s">
        <v>112</v>
      </c>
      <c r="F3693">
        <v>2.8289629038817101</v>
      </c>
      <c r="G3693">
        <v>1.4935184106064159</v>
      </c>
      <c r="H3693">
        <v>2105</v>
      </c>
      <c r="I3693">
        <v>3.2404431482260461</v>
      </c>
      <c r="J3693">
        <v>1.653924572081263</v>
      </c>
      <c r="K3693">
        <v>490</v>
      </c>
      <c r="L3693">
        <v>-0.41148024797439575</v>
      </c>
      <c r="M3693">
        <v>-14.545268058776855</v>
      </c>
      <c r="N3693">
        <v>5243</v>
      </c>
      <c r="O3693">
        <v>8.1500008702278137E-2</v>
      </c>
      <c r="P3693">
        <v>-0.5159306526184082</v>
      </c>
      <c r="Q3693">
        <v>-0.4664585292339325</v>
      </c>
      <c r="R3693">
        <v>-0.41148024797439575</v>
      </c>
      <c r="S3693">
        <v>-0.35650849342346191</v>
      </c>
      <c r="T3693">
        <v>-0.3070298433303833</v>
      </c>
      <c r="U3693" t="s">
        <v>102</v>
      </c>
      <c r="V3693" t="s">
        <v>84</v>
      </c>
      <c r="W3693">
        <v>90</v>
      </c>
    </row>
    <row r="3694" spans="1:23" x14ac:dyDescent="0.25">
      <c r="A3694" s="48" t="str">
        <f t="shared" si="57"/>
        <v>42233Kern6_23AllSingle</v>
      </c>
      <c r="B3694" t="s">
        <v>11</v>
      </c>
      <c r="C3694" s="35">
        <v>42233</v>
      </c>
      <c r="D3694">
        <v>23</v>
      </c>
      <c r="E3694" t="s">
        <v>112</v>
      </c>
      <c r="F3694">
        <v>2.2935604754091439</v>
      </c>
      <c r="G3694">
        <v>1.3913017613498069</v>
      </c>
      <c r="H3694">
        <v>2105</v>
      </c>
      <c r="I3694">
        <v>2.6149368080636459</v>
      </c>
      <c r="J3694">
        <v>1.5595074614605897</v>
      </c>
      <c r="K3694">
        <v>490</v>
      </c>
      <c r="L3694">
        <v>-0.32137632369995117</v>
      </c>
      <c r="M3694">
        <v>-14.012115478515625</v>
      </c>
      <c r="N3694">
        <v>5243</v>
      </c>
      <c r="O3694">
        <v>7.6700568199157715E-2</v>
      </c>
      <c r="P3694">
        <v>-0.41967576742172241</v>
      </c>
      <c r="Q3694">
        <v>-0.37311699986457825</v>
      </c>
      <c r="R3694">
        <v>-0.32137632369995117</v>
      </c>
      <c r="S3694">
        <v>-0.26964178681373596</v>
      </c>
      <c r="T3694">
        <v>-0.22307687997817993</v>
      </c>
      <c r="U3694" t="s">
        <v>18</v>
      </c>
      <c r="V3694" t="s">
        <v>84</v>
      </c>
      <c r="W3694">
        <v>88</v>
      </c>
    </row>
    <row r="3695" spans="1:23" x14ac:dyDescent="0.25">
      <c r="A3695" s="48" t="str">
        <f t="shared" si="57"/>
        <v>42233Kern6_23SmartAC-onlySingle</v>
      </c>
      <c r="B3695" t="s">
        <v>11</v>
      </c>
      <c r="C3695" s="35">
        <v>42233</v>
      </c>
      <c r="D3695">
        <v>23</v>
      </c>
      <c r="E3695" t="s">
        <v>112</v>
      </c>
      <c r="F3695">
        <v>2.2935604754091439</v>
      </c>
      <c r="G3695">
        <v>1.3913017613498069</v>
      </c>
      <c r="H3695">
        <v>2105</v>
      </c>
      <c r="I3695">
        <v>2.6149368080636459</v>
      </c>
      <c r="J3695">
        <v>1.5595074614605897</v>
      </c>
      <c r="K3695">
        <v>490</v>
      </c>
      <c r="L3695">
        <v>-0.32137632369995117</v>
      </c>
      <c r="M3695">
        <v>-14.012115478515625</v>
      </c>
      <c r="N3695">
        <v>5243</v>
      </c>
      <c r="O3695">
        <v>7.6700568199157715E-2</v>
      </c>
      <c r="P3695">
        <v>-0.41967576742172241</v>
      </c>
      <c r="Q3695">
        <v>-0.37311699986457825</v>
      </c>
      <c r="R3695">
        <v>-0.32137632369995117</v>
      </c>
      <c r="S3695">
        <v>-0.26964178681373596</v>
      </c>
      <c r="T3695">
        <v>-0.22307687997817993</v>
      </c>
      <c r="U3695" t="s">
        <v>102</v>
      </c>
      <c r="V3695" t="s">
        <v>84</v>
      </c>
      <c r="W3695">
        <v>88</v>
      </c>
    </row>
    <row r="3696" spans="1:23" x14ac:dyDescent="0.25">
      <c r="A3696" s="48" t="str">
        <f t="shared" si="57"/>
        <v>42233Kern6_24AllSingle</v>
      </c>
      <c r="B3696" t="s">
        <v>11</v>
      </c>
      <c r="C3696" s="35">
        <v>42233</v>
      </c>
      <c r="D3696">
        <v>24</v>
      </c>
      <c r="E3696" t="s">
        <v>112</v>
      </c>
      <c r="F3696">
        <v>1.8696530940734124</v>
      </c>
      <c r="G3696">
        <v>1.2373684173030055</v>
      </c>
      <c r="H3696">
        <v>2105</v>
      </c>
      <c r="I3696">
        <v>2.0579169730418521</v>
      </c>
      <c r="J3696">
        <v>1.3945686381985609</v>
      </c>
      <c r="K3696">
        <v>490</v>
      </c>
      <c r="L3696">
        <v>-0.18826387822628021</v>
      </c>
      <c r="M3696">
        <v>-10.069455146789551</v>
      </c>
      <c r="N3696">
        <v>5243</v>
      </c>
      <c r="O3696">
        <v>6.85301274061203E-2</v>
      </c>
      <c r="P3696">
        <v>-0.27609208226203918</v>
      </c>
      <c r="Q3696">
        <v>-0.23449292778968811</v>
      </c>
      <c r="R3696">
        <v>-0.18826387822628021</v>
      </c>
      <c r="S3696">
        <v>-0.14204031229019165</v>
      </c>
      <c r="T3696">
        <v>-0.10043566673994064</v>
      </c>
      <c r="U3696" t="s">
        <v>18</v>
      </c>
      <c r="V3696" t="s">
        <v>84</v>
      </c>
      <c r="W3696">
        <v>87</v>
      </c>
    </row>
    <row r="3697" spans="1:23" x14ac:dyDescent="0.25">
      <c r="A3697" s="48" t="str">
        <f t="shared" si="57"/>
        <v>42233Kern6_24SmartAC-onlySingle</v>
      </c>
      <c r="B3697" t="s">
        <v>11</v>
      </c>
      <c r="C3697" s="35">
        <v>42233</v>
      </c>
      <c r="D3697">
        <v>24</v>
      </c>
      <c r="E3697" t="s">
        <v>112</v>
      </c>
      <c r="F3697">
        <v>1.8696530940734124</v>
      </c>
      <c r="G3697">
        <v>1.2373684173030055</v>
      </c>
      <c r="H3697">
        <v>2105</v>
      </c>
      <c r="I3697">
        <v>2.0579169730418521</v>
      </c>
      <c r="J3697">
        <v>1.3945686381985609</v>
      </c>
      <c r="K3697">
        <v>490</v>
      </c>
      <c r="L3697">
        <v>-0.18826387822628021</v>
      </c>
      <c r="M3697">
        <v>-10.069455146789551</v>
      </c>
      <c r="N3697">
        <v>5243</v>
      </c>
      <c r="O3697">
        <v>6.85301274061203E-2</v>
      </c>
      <c r="P3697">
        <v>-0.27609208226203918</v>
      </c>
      <c r="Q3697">
        <v>-0.23449292778968811</v>
      </c>
      <c r="R3697">
        <v>-0.18826387822628021</v>
      </c>
      <c r="S3697">
        <v>-0.14204031229019165</v>
      </c>
      <c r="T3697">
        <v>-0.10043566673994064</v>
      </c>
      <c r="U3697" t="s">
        <v>102</v>
      </c>
      <c r="V3697" t="s">
        <v>84</v>
      </c>
      <c r="W3697">
        <v>87</v>
      </c>
    </row>
    <row r="3698" spans="1:23" x14ac:dyDescent="0.25">
      <c r="A3698" s="48" t="str">
        <f t="shared" si="57"/>
        <v>42180Kern8_1AllSingle</v>
      </c>
      <c r="B3698" t="s">
        <v>11</v>
      </c>
      <c r="C3698" s="35">
        <v>42180</v>
      </c>
      <c r="D3698">
        <v>1</v>
      </c>
      <c r="E3698" t="s">
        <v>113</v>
      </c>
      <c r="F3698">
        <v>1.2953409403896499</v>
      </c>
      <c r="G3698">
        <v>0.98208950080250379</v>
      </c>
      <c r="H3698">
        <v>4153</v>
      </c>
      <c r="I3698">
        <v>1.2994526602656278</v>
      </c>
      <c r="J3698">
        <v>0.95738655442468112</v>
      </c>
      <c r="K3698">
        <v>567</v>
      </c>
      <c r="L3698">
        <v>-4.1117197833955288E-3</v>
      </c>
      <c r="M3698">
        <v>-0.31742376089096069</v>
      </c>
      <c r="N3698">
        <v>5214</v>
      </c>
      <c r="O3698">
        <v>4.2997684329748154E-2</v>
      </c>
      <c r="P3698">
        <v>-5.9217553585767746E-2</v>
      </c>
      <c r="Q3698">
        <v>-3.3117096871137619E-2</v>
      </c>
      <c r="R3698">
        <v>-4.1117197833955288E-3</v>
      </c>
      <c r="S3698">
        <v>2.4890217930078506E-2</v>
      </c>
      <c r="T3698">
        <v>5.0994113087654114E-2</v>
      </c>
      <c r="U3698" t="s">
        <v>18</v>
      </c>
      <c r="V3698" t="s">
        <v>84</v>
      </c>
      <c r="W3698">
        <v>82</v>
      </c>
    </row>
    <row r="3699" spans="1:23" x14ac:dyDescent="0.25">
      <c r="A3699" s="48" t="str">
        <f t="shared" si="57"/>
        <v>42180Kern8_1SmartAC-onlySingle</v>
      </c>
      <c r="B3699" t="s">
        <v>11</v>
      </c>
      <c r="C3699" s="35">
        <v>42180</v>
      </c>
      <c r="D3699">
        <v>1</v>
      </c>
      <c r="E3699" t="s">
        <v>113</v>
      </c>
      <c r="F3699">
        <v>1.2953409403896499</v>
      </c>
      <c r="G3699">
        <v>0.98208950080250379</v>
      </c>
      <c r="H3699">
        <v>4153</v>
      </c>
      <c r="I3699">
        <v>1.2994526602656278</v>
      </c>
      <c r="J3699">
        <v>0.95738655442468112</v>
      </c>
      <c r="K3699">
        <v>567</v>
      </c>
      <c r="L3699">
        <v>-4.1117197833955288E-3</v>
      </c>
      <c r="M3699">
        <v>-0.31742376089096069</v>
      </c>
      <c r="N3699">
        <v>5214</v>
      </c>
      <c r="O3699">
        <v>4.2997684329748154E-2</v>
      </c>
      <c r="P3699">
        <v>-5.9217553585767746E-2</v>
      </c>
      <c r="Q3699">
        <v>-3.3117096871137619E-2</v>
      </c>
      <c r="R3699">
        <v>-4.1117197833955288E-3</v>
      </c>
      <c r="S3699">
        <v>2.4890217930078506E-2</v>
      </c>
      <c r="T3699">
        <v>5.0994113087654114E-2</v>
      </c>
      <c r="U3699" t="s">
        <v>102</v>
      </c>
      <c r="V3699" t="s">
        <v>84</v>
      </c>
      <c r="W3699">
        <v>82</v>
      </c>
    </row>
    <row r="3700" spans="1:23" x14ac:dyDescent="0.25">
      <c r="A3700" s="48" t="str">
        <f t="shared" si="57"/>
        <v>42180Kern8_2AllSingle</v>
      </c>
      <c r="B3700" t="s">
        <v>11</v>
      </c>
      <c r="C3700" s="35">
        <v>42180</v>
      </c>
      <c r="D3700">
        <v>2</v>
      </c>
      <c r="E3700" t="s">
        <v>113</v>
      </c>
      <c r="F3700">
        <v>1.0945850663665548</v>
      </c>
      <c r="G3700">
        <v>0.8642211343409244</v>
      </c>
      <c r="H3700">
        <v>4153</v>
      </c>
      <c r="I3700">
        <v>1.1129593976517087</v>
      </c>
      <c r="J3700">
        <v>0.83238811875709029</v>
      </c>
      <c r="K3700">
        <v>567</v>
      </c>
      <c r="L3700">
        <v>-1.8374331295490265E-2</v>
      </c>
      <c r="M3700">
        <v>-1.6786571741104126</v>
      </c>
      <c r="N3700">
        <v>5214</v>
      </c>
      <c r="O3700">
        <v>3.7441067397594452E-2</v>
      </c>
      <c r="P3700">
        <v>-6.6358804702758789E-2</v>
      </c>
      <c r="Q3700">
        <v>-4.3631326407194138E-2</v>
      </c>
      <c r="R3700">
        <v>-1.8374331295490265E-2</v>
      </c>
      <c r="S3700">
        <v>6.8796686828136444E-3</v>
      </c>
      <c r="T3700">
        <v>2.961014024913311E-2</v>
      </c>
      <c r="U3700" t="s">
        <v>18</v>
      </c>
      <c r="V3700" t="s">
        <v>84</v>
      </c>
      <c r="W3700">
        <v>79</v>
      </c>
    </row>
    <row r="3701" spans="1:23" x14ac:dyDescent="0.25">
      <c r="A3701" s="48" t="str">
        <f t="shared" si="57"/>
        <v>42180Kern8_2SmartAC-onlySingle</v>
      </c>
      <c r="B3701" t="s">
        <v>11</v>
      </c>
      <c r="C3701" s="35">
        <v>42180</v>
      </c>
      <c r="D3701">
        <v>2</v>
      </c>
      <c r="E3701" t="s">
        <v>113</v>
      </c>
      <c r="F3701">
        <v>1.0945850663665548</v>
      </c>
      <c r="G3701">
        <v>0.8642211343409244</v>
      </c>
      <c r="H3701">
        <v>4153</v>
      </c>
      <c r="I3701">
        <v>1.1129593976517087</v>
      </c>
      <c r="J3701">
        <v>0.83238811875709029</v>
      </c>
      <c r="K3701">
        <v>567</v>
      </c>
      <c r="L3701">
        <v>-1.8374331295490265E-2</v>
      </c>
      <c r="M3701">
        <v>-1.6786571741104126</v>
      </c>
      <c r="N3701">
        <v>5214</v>
      </c>
      <c r="O3701">
        <v>3.7441067397594452E-2</v>
      </c>
      <c r="P3701">
        <v>-6.6358804702758789E-2</v>
      </c>
      <c r="Q3701">
        <v>-4.3631326407194138E-2</v>
      </c>
      <c r="R3701">
        <v>-1.8374331295490265E-2</v>
      </c>
      <c r="S3701">
        <v>6.8796686828136444E-3</v>
      </c>
      <c r="T3701">
        <v>2.961014024913311E-2</v>
      </c>
      <c r="U3701" t="s">
        <v>102</v>
      </c>
      <c r="V3701" t="s">
        <v>84</v>
      </c>
      <c r="W3701">
        <v>79</v>
      </c>
    </row>
    <row r="3702" spans="1:23" x14ac:dyDescent="0.25">
      <c r="A3702" s="48" t="str">
        <f t="shared" si="57"/>
        <v>42180Kern8_3AllSingle</v>
      </c>
      <c r="B3702" t="s">
        <v>11</v>
      </c>
      <c r="C3702" s="35">
        <v>42180</v>
      </c>
      <c r="D3702">
        <v>3</v>
      </c>
      <c r="E3702" t="s">
        <v>113</v>
      </c>
      <c r="F3702">
        <v>0.95596154415620749</v>
      </c>
      <c r="G3702">
        <v>0.77935881274363172</v>
      </c>
      <c r="H3702">
        <v>4153</v>
      </c>
      <c r="I3702">
        <v>0.90743492855176022</v>
      </c>
      <c r="J3702">
        <v>0.66772621644033592</v>
      </c>
      <c r="K3702">
        <v>567</v>
      </c>
      <c r="L3702">
        <v>4.8526614904403687E-2</v>
      </c>
      <c r="M3702">
        <v>5.0762100219726562</v>
      </c>
      <c r="N3702">
        <v>5214</v>
      </c>
      <c r="O3702">
        <v>3.0538532882928848E-2</v>
      </c>
      <c r="P3702">
        <v>9.3884309753775597E-3</v>
      </c>
      <c r="Q3702">
        <v>2.7925930917263031E-2</v>
      </c>
      <c r="R3702">
        <v>4.8526614904403687E-2</v>
      </c>
      <c r="S3702">
        <v>6.9124855101108551E-2</v>
      </c>
      <c r="T3702">
        <v>8.7664797902107239E-2</v>
      </c>
      <c r="U3702" t="s">
        <v>18</v>
      </c>
      <c r="V3702" t="s">
        <v>84</v>
      </c>
      <c r="W3702">
        <v>76</v>
      </c>
    </row>
    <row r="3703" spans="1:23" x14ac:dyDescent="0.25">
      <c r="A3703" s="48" t="str">
        <f t="shared" si="57"/>
        <v>42180Kern8_3SmartAC-onlySingle</v>
      </c>
      <c r="B3703" t="s">
        <v>11</v>
      </c>
      <c r="C3703" s="35">
        <v>42180</v>
      </c>
      <c r="D3703">
        <v>3</v>
      </c>
      <c r="E3703" t="s">
        <v>113</v>
      </c>
      <c r="F3703">
        <v>0.95596154415620749</v>
      </c>
      <c r="G3703">
        <v>0.77935881274363172</v>
      </c>
      <c r="H3703">
        <v>4153</v>
      </c>
      <c r="I3703">
        <v>0.90743492855176022</v>
      </c>
      <c r="J3703">
        <v>0.66772621644033592</v>
      </c>
      <c r="K3703">
        <v>567</v>
      </c>
      <c r="L3703">
        <v>4.8526614904403687E-2</v>
      </c>
      <c r="M3703">
        <v>5.0762100219726562</v>
      </c>
      <c r="N3703">
        <v>5214</v>
      </c>
      <c r="O3703">
        <v>3.0538532882928848E-2</v>
      </c>
      <c r="P3703">
        <v>9.3884309753775597E-3</v>
      </c>
      <c r="Q3703">
        <v>2.7925930917263031E-2</v>
      </c>
      <c r="R3703">
        <v>4.8526614904403687E-2</v>
      </c>
      <c r="S3703">
        <v>6.9124855101108551E-2</v>
      </c>
      <c r="T3703">
        <v>8.7664797902107239E-2</v>
      </c>
      <c r="U3703" t="s">
        <v>102</v>
      </c>
      <c r="V3703" t="s">
        <v>84</v>
      </c>
      <c r="W3703">
        <v>76</v>
      </c>
    </row>
    <row r="3704" spans="1:23" x14ac:dyDescent="0.25">
      <c r="A3704" s="48" t="str">
        <f t="shared" si="57"/>
        <v>42180Kern8_4AllSingle</v>
      </c>
      <c r="B3704" t="s">
        <v>11</v>
      </c>
      <c r="C3704" s="35">
        <v>42180</v>
      </c>
      <c r="D3704">
        <v>4</v>
      </c>
      <c r="E3704" t="s">
        <v>113</v>
      </c>
      <c r="F3704">
        <v>0.84845240058812688</v>
      </c>
      <c r="G3704">
        <v>0.70896848881153518</v>
      </c>
      <c r="H3704">
        <v>4153</v>
      </c>
      <c r="I3704">
        <v>0.8472315603122218</v>
      </c>
      <c r="J3704">
        <v>0.61644917536966315</v>
      </c>
      <c r="K3704">
        <v>567</v>
      </c>
      <c r="L3704">
        <v>1.2208402622491121E-3</v>
      </c>
      <c r="M3704">
        <v>0.14389024674892426</v>
      </c>
      <c r="N3704">
        <v>5214</v>
      </c>
      <c r="O3704">
        <v>2.8129000216722488E-2</v>
      </c>
      <c r="P3704">
        <v>-3.4829284995794296E-2</v>
      </c>
      <c r="Q3704">
        <v>-1.7754420638084412E-2</v>
      </c>
      <c r="R3704">
        <v>1.2208402622491121E-3</v>
      </c>
      <c r="S3704">
        <v>2.0193850621581078E-2</v>
      </c>
      <c r="T3704">
        <v>3.7270966917276382E-2</v>
      </c>
      <c r="U3704" t="s">
        <v>18</v>
      </c>
      <c r="V3704" t="s">
        <v>84</v>
      </c>
      <c r="W3704">
        <v>74</v>
      </c>
    </row>
    <row r="3705" spans="1:23" x14ac:dyDescent="0.25">
      <c r="A3705" s="48" t="str">
        <f t="shared" si="57"/>
        <v>42180Kern8_4SmartAC-onlySingle</v>
      </c>
      <c r="B3705" t="s">
        <v>11</v>
      </c>
      <c r="C3705" s="35">
        <v>42180</v>
      </c>
      <c r="D3705">
        <v>4</v>
      </c>
      <c r="E3705" t="s">
        <v>113</v>
      </c>
      <c r="F3705">
        <v>0.84845240058812688</v>
      </c>
      <c r="G3705">
        <v>0.70896848881153518</v>
      </c>
      <c r="H3705">
        <v>4153</v>
      </c>
      <c r="I3705">
        <v>0.8472315603122218</v>
      </c>
      <c r="J3705">
        <v>0.61644917536966315</v>
      </c>
      <c r="K3705">
        <v>567</v>
      </c>
      <c r="L3705">
        <v>1.2208402622491121E-3</v>
      </c>
      <c r="M3705">
        <v>0.14389024674892426</v>
      </c>
      <c r="N3705">
        <v>5214</v>
      </c>
      <c r="O3705">
        <v>2.8129000216722488E-2</v>
      </c>
      <c r="P3705">
        <v>-3.4829284995794296E-2</v>
      </c>
      <c r="Q3705">
        <v>-1.7754420638084412E-2</v>
      </c>
      <c r="R3705">
        <v>1.2208402622491121E-3</v>
      </c>
      <c r="S3705">
        <v>2.0193850621581078E-2</v>
      </c>
      <c r="T3705">
        <v>3.7270966917276382E-2</v>
      </c>
      <c r="U3705" t="s">
        <v>102</v>
      </c>
      <c r="V3705" t="s">
        <v>84</v>
      </c>
      <c r="W3705">
        <v>74</v>
      </c>
    </row>
    <row r="3706" spans="1:23" x14ac:dyDescent="0.25">
      <c r="A3706" s="48" t="str">
        <f t="shared" si="57"/>
        <v>42180Kern8_5AllSingle</v>
      </c>
      <c r="B3706" t="s">
        <v>11</v>
      </c>
      <c r="C3706" s="35">
        <v>42180</v>
      </c>
      <c r="D3706">
        <v>5</v>
      </c>
      <c r="E3706" t="s">
        <v>113</v>
      </c>
      <c r="F3706">
        <v>0.79577763580882643</v>
      </c>
      <c r="G3706">
        <v>0.65688755465351134</v>
      </c>
      <c r="H3706">
        <v>4153</v>
      </c>
      <c r="I3706">
        <v>0.76133971625997665</v>
      </c>
      <c r="J3706">
        <v>0.52906046821056507</v>
      </c>
      <c r="K3706">
        <v>567</v>
      </c>
      <c r="L3706">
        <v>3.4437920898199081E-2</v>
      </c>
      <c r="M3706">
        <v>4.3275809288024902</v>
      </c>
      <c r="N3706">
        <v>5214</v>
      </c>
      <c r="O3706">
        <v>2.4445055052638054E-2</v>
      </c>
      <c r="P3706">
        <v>3.1091384589672089E-3</v>
      </c>
      <c r="Q3706">
        <v>1.794777624309063E-2</v>
      </c>
      <c r="R3706">
        <v>3.4437920898199081E-2</v>
      </c>
      <c r="S3706">
        <v>5.092611163854599E-2</v>
      </c>
      <c r="T3706">
        <v>6.5766707062721252E-2</v>
      </c>
      <c r="U3706" t="s">
        <v>18</v>
      </c>
      <c r="V3706" t="s">
        <v>84</v>
      </c>
      <c r="W3706">
        <v>73</v>
      </c>
    </row>
    <row r="3707" spans="1:23" x14ac:dyDescent="0.25">
      <c r="A3707" s="48" t="str">
        <f t="shared" si="57"/>
        <v>42180Kern8_5SmartAC-onlySingle</v>
      </c>
      <c r="B3707" t="s">
        <v>11</v>
      </c>
      <c r="C3707" s="35">
        <v>42180</v>
      </c>
      <c r="D3707">
        <v>5</v>
      </c>
      <c r="E3707" t="s">
        <v>113</v>
      </c>
      <c r="F3707">
        <v>0.79577763580882643</v>
      </c>
      <c r="G3707">
        <v>0.65688755465351134</v>
      </c>
      <c r="H3707">
        <v>4153</v>
      </c>
      <c r="I3707">
        <v>0.76133971625997665</v>
      </c>
      <c r="J3707">
        <v>0.52906046821056507</v>
      </c>
      <c r="K3707">
        <v>567</v>
      </c>
      <c r="L3707">
        <v>3.4437920898199081E-2</v>
      </c>
      <c r="M3707">
        <v>4.3275809288024902</v>
      </c>
      <c r="N3707">
        <v>5214</v>
      </c>
      <c r="O3707">
        <v>2.4445055052638054E-2</v>
      </c>
      <c r="P3707">
        <v>3.1091384589672089E-3</v>
      </c>
      <c r="Q3707">
        <v>1.794777624309063E-2</v>
      </c>
      <c r="R3707">
        <v>3.4437920898199081E-2</v>
      </c>
      <c r="S3707">
        <v>5.092611163854599E-2</v>
      </c>
      <c r="T3707">
        <v>6.5766707062721252E-2</v>
      </c>
      <c r="U3707" t="s">
        <v>102</v>
      </c>
      <c r="V3707" t="s">
        <v>84</v>
      </c>
      <c r="W3707">
        <v>73</v>
      </c>
    </row>
    <row r="3708" spans="1:23" x14ac:dyDescent="0.25">
      <c r="A3708" s="48" t="str">
        <f t="shared" si="57"/>
        <v>42180Kern8_6AllSingle</v>
      </c>
      <c r="B3708" t="s">
        <v>11</v>
      </c>
      <c r="C3708" s="35">
        <v>42180</v>
      </c>
      <c r="D3708">
        <v>6</v>
      </c>
      <c r="E3708" t="s">
        <v>113</v>
      </c>
      <c r="F3708">
        <v>0.74580154400624221</v>
      </c>
      <c r="G3708">
        <v>0.63311599323222556</v>
      </c>
      <c r="H3708">
        <v>4153</v>
      </c>
      <c r="I3708">
        <v>0.74542340460208312</v>
      </c>
      <c r="J3708">
        <v>0.53507151814041165</v>
      </c>
      <c r="K3708">
        <v>567</v>
      </c>
      <c r="L3708">
        <v>3.7813940434716642E-4</v>
      </c>
      <c r="M3708">
        <v>5.0702415406703949E-2</v>
      </c>
      <c r="N3708">
        <v>5214</v>
      </c>
      <c r="O3708">
        <v>2.4524644017219543E-2</v>
      </c>
      <c r="P3708">
        <v>-3.1052645295858383E-2</v>
      </c>
      <c r="Q3708">
        <v>-1.616569422185421E-2</v>
      </c>
      <c r="R3708">
        <v>3.7813940434716642E-4</v>
      </c>
      <c r="S3708">
        <v>1.692001149058342E-2</v>
      </c>
      <c r="T3708">
        <v>3.1808923929929733E-2</v>
      </c>
      <c r="U3708" t="s">
        <v>18</v>
      </c>
      <c r="V3708" t="s">
        <v>84</v>
      </c>
      <c r="W3708">
        <v>75</v>
      </c>
    </row>
    <row r="3709" spans="1:23" x14ac:dyDescent="0.25">
      <c r="A3709" s="48" t="str">
        <f t="shared" si="57"/>
        <v>42180Kern8_6SmartAC-onlySingle</v>
      </c>
      <c r="B3709" t="s">
        <v>11</v>
      </c>
      <c r="C3709" s="35">
        <v>42180</v>
      </c>
      <c r="D3709">
        <v>6</v>
      </c>
      <c r="E3709" t="s">
        <v>113</v>
      </c>
      <c r="F3709">
        <v>0.74580154400624221</v>
      </c>
      <c r="G3709">
        <v>0.63311599323222556</v>
      </c>
      <c r="H3709">
        <v>4153</v>
      </c>
      <c r="I3709">
        <v>0.74542340460208312</v>
      </c>
      <c r="J3709">
        <v>0.53507151814041165</v>
      </c>
      <c r="K3709">
        <v>567</v>
      </c>
      <c r="L3709">
        <v>3.7813940434716642E-4</v>
      </c>
      <c r="M3709">
        <v>5.0702415406703949E-2</v>
      </c>
      <c r="N3709">
        <v>5214</v>
      </c>
      <c r="O3709">
        <v>2.4524644017219543E-2</v>
      </c>
      <c r="P3709">
        <v>-3.1052645295858383E-2</v>
      </c>
      <c r="Q3709">
        <v>-1.616569422185421E-2</v>
      </c>
      <c r="R3709">
        <v>3.7813940434716642E-4</v>
      </c>
      <c r="S3709">
        <v>1.692001149058342E-2</v>
      </c>
      <c r="T3709">
        <v>3.1808923929929733E-2</v>
      </c>
      <c r="U3709" t="s">
        <v>102</v>
      </c>
      <c r="V3709" t="s">
        <v>84</v>
      </c>
      <c r="W3709">
        <v>75</v>
      </c>
    </row>
    <row r="3710" spans="1:23" x14ac:dyDescent="0.25">
      <c r="A3710" s="48" t="str">
        <f t="shared" si="57"/>
        <v>42180Kern8_7AllSingle</v>
      </c>
      <c r="B3710" t="s">
        <v>11</v>
      </c>
      <c r="C3710" s="35">
        <v>42180</v>
      </c>
      <c r="D3710">
        <v>7</v>
      </c>
      <c r="E3710" t="s">
        <v>113</v>
      </c>
      <c r="F3710">
        <v>0.76065394444517642</v>
      </c>
      <c r="G3710">
        <v>0.67658186760533179</v>
      </c>
      <c r="H3710">
        <v>4153</v>
      </c>
      <c r="I3710">
        <v>0.79620638292541224</v>
      </c>
      <c r="J3710">
        <v>0.67605690977639443</v>
      </c>
      <c r="K3710">
        <v>567</v>
      </c>
      <c r="L3710">
        <v>-3.5552438348531723E-2</v>
      </c>
      <c r="M3710">
        <v>-4.6739306449890137</v>
      </c>
      <c r="N3710">
        <v>5214</v>
      </c>
      <c r="O3710">
        <v>3.0270688235759735E-2</v>
      </c>
      <c r="P3710">
        <v>-7.4347354471683502E-2</v>
      </c>
      <c r="Q3710">
        <v>-5.5972438305616379E-2</v>
      </c>
      <c r="R3710">
        <v>-3.5552438348531723E-2</v>
      </c>
      <c r="S3710">
        <v>-1.5134858898818493E-2</v>
      </c>
      <c r="T3710">
        <v>3.2424756791442633E-3</v>
      </c>
      <c r="U3710" t="s">
        <v>18</v>
      </c>
      <c r="V3710" t="s">
        <v>84</v>
      </c>
      <c r="W3710">
        <v>79</v>
      </c>
    </row>
    <row r="3711" spans="1:23" x14ac:dyDescent="0.25">
      <c r="A3711" s="48" t="str">
        <f t="shared" si="57"/>
        <v>42180Kern8_7SmartAC-onlySingle</v>
      </c>
      <c r="B3711" t="s">
        <v>11</v>
      </c>
      <c r="C3711" s="35">
        <v>42180</v>
      </c>
      <c r="D3711">
        <v>7</v>
      </c>
      <c r="E3711" t="s">
        <v>113</v>
      </c>
      <c r="F3711">
        <v>0.76065394444517642</v>
      </c>
      <c r="G3711">
        <v>0.67658186760533179</v>
      </c>
      <c r="H3711">
        <v>4153</v>
      </c>
      <c r="I3711">
        <v>0.79620638292541224</v>
      </c>
      <c r="J3711">
        <v>0.67605690977639443</v>
      </c>
      <c r="K3711">
        <v>567</v>
      </c>
      <c r="L3711">
        <v>-3.5552438348531723E-2</v>
      </c>
      <c r="M3711">
        <v>-4.6739306449890137</v>
      </c>
      <c r="N3711">
        <v>5214</v>
      </c>
      <c r="O3711">
        <v>3.0270688235759735E-2</v>
      </c>
      <c r="P3711">
        <v>-7.4347354471683502E-2</v>
      </c>
      <c r="Q3711">
        <v>-5.5972438305616379E-2</v>
      </c>
      <c r="R3711">
        <v>-3.5552438348531723E-2</v>
      </c>
      <c r="S3711">
        <v>-1.5134858898818493E-2</v>
      </c>
      <c r="T3711">
        <v>3.2424756791442633E-3</v>
      </c>
      <c r="U3711" t="s">
        <v>102</v>
      </c>
      <c r="V3711" t="s">
        <v>84</v>
      </c>
      <c r="W3711">
        <v>79</v>
      </c>
    </row>
    <row r="3712" spans="1:23" x14ac:dyDescent="0.25">
      <c r="A3712" s="48" t="str">
        <f t="shared" si="57"/>
        <v>42180Kern8_8AllSingle</v>
      </c>
      <c r="B3712" t="s">
        <v>11</v>
      </c>
      <c r="C3712" s="35">
        <v>42180</v>
      </c>
      <c r="D3712">
        <v>8</v>
      </c>
      <c r="E3712" t="s">
        <v>113</v>
      </c>
      <c r="F3712">
        <v>0.79757353438098455</v>
      </c>
      <c r="G3712">
        <v>0.76853932073508258</v>
      </c>
      <c r="H3712">
        <v>4153</v>
      </c>
      <c r="I3712">
        <v>0.83871205633802615</v>
      </c>
      <c r="J3712">
        <v>0.76621042302398856</v>
      </c>
      <c r="K3712">
        <v>567</v>
      </c>
      <c r="L3712">
        <v>-4.1138522326946259E-2</v>
      </c>
      <c r="M3712">
        <v>-5.1579599380493164</v>
      </c>
      <c r="N3712">
        <v>5214</v>
      </c>
      <c r="O3712">
        <v>3.4316685050725937E-2</v>
      </c>
      <c r="P3712">
        <v>-8.5118785500526428E-2</v>
      </c>
      <c r="Q3712">
        <v>-6.4287871122360229E-2</v>
      </c>
      <c r="R3712">
        <v>-4.1138522326946259E-2</v>
      </c>
      <c r="S3712">
        <v>-1.7991919070482254E-2</v>
      </c>
      <c r="T3712">
        <v>2.8417413122951984E-3</v>
      </c>
      <c r="U3712" t="s">
        <v>18</v>
      </c>
      <c r="V3712" t="s">
        <v>84</v>
      </c>
      <c r="W3712">
        <v>84</v>
      </c>
    </row>
    <row r="3713" spans="1:23" x14ac:dyDescent="0.25">
      <c r="A3713" s="48" t="str">
        <f t="shared" si="57"/>
        <v>42180Kern8_8SmartAC-onlySingle</v>
      </c>
      <c r="B3713" t="s">
        <v>11</v>
      </c>
      <c r="C3713" s="35">
        <v>42180</v>
      </c>
      <c r="D3713">
        <v>8</v>
      </c>
      <c r="E3713" t="s">
        <v>113</v>
      </c>
      <c r="F3713">
        <v>0.79757353438098455</v>
      </c>
      <c r="G3713">
        <v>0.76853932073508258</v>
      </c>
      <c r="H3713">
        <v>4153</v>
      </c>
      <c r="I3713">
        <v>0.83871205633802615</v>
      </c>
      <c r="J3713">
        <v>0.76621042302398856</v>
      </c>
      <c r="K3713">
        <v>567</v>
      </c>
      <c r="L3713">
        <v>-4.1138522326946259E-2</v>
      </c>
      <c r="M3713">
        <v>-5.1579599380493164</v>
      </c>
      <c r="N3713">
        <v>5214</v>
      </c>
      <c r="O3713">
        <v>3.4316685050725937E-2</v>
      </c>
      <c r="P3713">
        <v>-8.5118785500526428E-2</v>
      </c>
      <c r="Q3713">
        <v>-6.4287871122360229E-2</v>
      </c>
      <c r="R3713">
        <v>-4.1138522326946259E-2</v>
      </c>
      <c r="S3713">
        <v>-1.7991919070482254E-2</v>
      </c>
      <c r="T3713">
        <v>2.8417413122951984E-3</v>
      </c>
      <c r="U3713" t="s">
        <v>102</v>
      </c>
      <c r="V3713" t="s">
        <v>84</v>
      </c>
      <c r="W3713">
        <v>84</v>
      </c>
    </row>
    <row r="3714" spans="1:23" x14ac:dyDescent="0.25">
      <c r="A3714" s="48" t="str">
        <f t="shared" ref="A3714:A3777" si="58">CONCATENATE(C3714,B3714,E3714,"_",D3714,U3714,V3714)</f>
        <v>42180Kern8_9AllSingle</v>
      </c>
      <c r="B3714" t="s">
        <v>11</v>
      </c>
      <c r="C3714" s="35">
        <v>42180</v>
      </c>
      <c r="D3714">
        <v>9</v>
      </c>
      <c r="E3714" t="s">
        <v>113</v>
      </c>
      <c r="F3714">
        <v>0.80038217141975643</v>
      </c>
      <c r="G3714">
        <v>0.91920313426921318</v>
      </c>
      <c r="H3714">
        <v>4153</v>
      </c>
      <c r="I3714">
        <v>0.8362367019876733</v>
      </c>
      <c r="J3714">
        <v>0.92745879134253284</v>
      </c>
      <c r="K3714">
        <v>567</v>
      </c>
      <c r="L3714">
        <v>-3.5854529589414597E-2</v>
      </c>
      <c r="M3714">
        <v>-4.4796762466430664</v>
      </c>
      <c r="N3714">
        <v>5214</v>
      </c>
      <c r="O3714">
        <v>4.1479192674160004E-2</v>
      </c>
      <c r="P3714">
        <v>-8.9014261960983276E-2</v>
      </c>
      <c r="Q3714">
        <v>-6.3835561275482178E-2</v>
      </c>
      <c r="R3714">
        <v>-3.5854529589414597E-2</v>
      </c>
      <c r="S3714">
        <v>-7.8768143430352211E-3</v>
      </c>
      <c r="T3714">
        <v>1.7305204644799232E-2</v>
      </c>
      <c r="U3714" t="s">
        <v>18</v>
      </c>
      <c r="V3714" t="s">
        <v>84</v>
      </c>
      <c r="W3714">
        <v>88</v>
      </c>
    </row>
    <row r="3715" spans="1:23" x14ac:dyDescent="0.25">
      <c r="A3715" s="48" t="str">
        <f t="shared" si="58"/>
        <v>42180Kern8_9SmartAC-onlySingle</v>
      </c>
      <c r="B3715" t="s">
        <v>11</v>
      </c>
      <c r="C3715" s="35">
        <v>42180</v>
      </c>
      <c r="D3715">
        <v>9</v>
      </c>
      <c r="E3715" t="s">
        <v>113</v>
      </c>
      <c r="F3715">
        <v>0.80038217141975643</v>
      </c>
      <c r="G3715">
        <v>0.91920313426921318</v>
      </c>
      <c r="H3715">
        <v>4153</v>
      </c>
      <c r="I3715">
        <v>0.8362367019876733</v>
      </c>
      <c r="J3715">
        <v>0.92745879134253284</v>
      </c>
      <c r="K3715">
        <v>567</v>
      </c>
      <c r="L3715">
        <v>-3.5854529589414597E-2</v>
      </c>
      <c r="M3715">
        <v>-4.4796762466430664</v>
      </c>
      <c r="N3715">
        <v>5214</v>
      </c>
      <c r="O3715">
        <v>4.1479192674160004E-2</v>
      </c>
      <c r="P3715">
        <v>-8.9014261960983276E-2</v>
      </c>
      <c r="Q3715">
        <v>-6.3835561275482178E-2</v>
      </c>
      <c r="R3715">
        <v>-3.5854529589414597E-2</v>
      </c>
      <c r="S3715">
        <v>-7.8768143430352211E-3</v>
      </c>
      <c r="T3715">
        <v>1.7305204644799232E-2</v>
      </c>
      <c r="U3715" t="s">
        <v>102</v>
      </c>
      <c r="V3715" t="s">
        <v>84</v>
      </c>
      <c r="W3715">
        <v>88</v>
      </c>
    </row>
    <row r="3716" spans="1:23" x14ac:dyDescent="0.25">
      <c r="A3716" s="48" t="str">
        <f t="shared" si="58"/>
        <v>42180Kern8_10AllSingle</v>
      </c>
      <c r="B3716" t="s">
        <v>11</v>
      </c>
      <c r="C3716" s="35">
        <v>42180</v>
      </c>
      <c r="D3716">
        <v>10</v>
      </c>
      <c r="E3716" t="s">
        <v>113</v>
      </c>
      <c r="F3716">
        <v>0.93018559671554557</v>
      </c>
      <c r="G3716">
        <v>1.213812274909897</v>
      </c>
      <c r="H3716">
        <v>4153</v>
      </c>
      <c r="I3716">
        <v>0.910322162851258</v>
      </c>
      <c r="J3716">
        <v>1.2009685940115296</v>
      </c>
      <c r="K3716">
        <v>567</v>
      </c>
      <c r="L3716">
        <v>1.9863434135913849E-2</v>
      </c>
      <c r="M3716">
        <v>2.1354269981384277</v>
      </c>
      <c r="N3716">
        <v>5214</v>
      </c>
      <c r="O3716">
        <v>5.3838178515434265E-2</v>
      </c>
      <c r="P3716">
        <v>-4.913557693362236E-2</v>
      </c>
      <c r="Q3716">
        <v>-1.6454724594950676E-2</v>
      </c>
      <c r="R3716">
        <v>1.9863434135913849E-2</v>
      </c>
      <c r="S3716">
        <v>5.6177284568548203E-2</v>
      </c>
      <c r="T3716">
        <v>8.886244148015976E-2</v>
      </c>
      <c r="U3716" t="s">
        <v>18</v>
      </c>
      <c r="V3716" t="s">
        <v>84</v>
      </c>
      <c r="W3716">
        <v>91</v>
      </c>
    </row>
    <row r="3717" spans="1:23" x14ac:dyDescent="0.25">
      <c r="A3717" s="48" t="str">
        <f t="shared" si="58"/>
        <v>42180Kern8_10SmartAC-onlySingle</v>
      </c>
      <c r="B3717" t="s">
        <v>11</v>
      </c>
      <c r="C3717" s="35">
        <v>42180</v>
      </c>
      <c r="D3717">
        <v>10</v>
      </c>
      <c r="E3717" t="s">
        <v>113</v>
      </c>
      <c r="F3717">
        <v>0.93018559671554557</v>
      </c>
      <c r="G3717">
        <v>1.213812274909897</v>
      </c>
      <c r="H3717">
        <v>4153</v>
      </c>
      <c r="I3717">
        <v>0.910322162851258</v>
      </c>
      <c r="J3717">
        <v>1.2009685940115296</v>
      </c>
      <c r="K3717">
        <v>567</v>
      </c>
      <c r="L3717">
        <v>1.9863434135913849E-2</v>
      </c>
      <c r="M3717">
        <v>2.1354269981384277</v>
      </c>
      <c r="N3717">
        <v>5214</v>
      </c>
      <c r="O3717">
        <v>5.3838178515434265E-2</v>
      </c>
      <c r="P3717">
        <v>-4.913557693362236E-2</v>
      </c>
      <c r="Q3717">
        <v>-1.6454724594950676E-2</v>
      </c>
      <c r="R3717">
        <v>1.9863434135913849E-2</v>
      </c>
      <c r="S3717">
        <v>5.6177284568548203E-2</v>
      </c>
      <c r="T3717">
        <v>8.886244148015976E-2</v>
      </c>
      <c r="U3717" t="s">
        <v>102</v>
      </c>
      <c r="V3717" t="s">
        <v>84</v>
      </c>
      <c r="W3717">
        <v>91</v>
      </c>
    </row>
    <row r="3718" spans="1:23" x14ac:dyDescent="0.25">
      <c r="A3718" s="48" t="str">
        <f t="shared" si="58"/>
        <v>42180Kern8_11AllSingle</v>
      </c>
      <c r="B3718" t="s">
        <v>11</v>
      </c>
      <c r="C3718" s="35">
        <v>42180</v>
      </c>
      <c r="D3718">
        <v>11</v>
      </c>
      <c r="E3718" t="s">
        <v>113</v>
      </c>
      <c r="F3718">
        <v>1.1579509288245751</v>
      </c>
      <c r="G3718">
        <v>1.5216859916775853</v>
      </c>
      <c r="H3718">
        <v>4153</v>
      </c>
      <c r="I3718">
        <v>1.1056304961213361</v>
      </c>
      <c r="J3718">
        <v>1.4857819018081586</v>
      </c>
      <c r="K3718">
        <v>567</v>
      </c>
      <c r="L3718">
        <v>5.2320431917905807E-2</v>
      </c>
      <c r="M3718">
        <v>4.5183634757995605</v>
      </c>
      <c r="N3718">
        <v>5214</v>
      </c>
      <c r="O3718">
        <v>6.6715352237224579E-2</v>
      </c>
      <c r="P3718">
        <v>-3.3181965351104736E-2</v>
      </c>
      <c r="Q3718">
        <v>7.3155895806849003E-3</v>
      </c>
      <c r="R3718">
        <v>5.2320431917905807E-2</v>
      </c>
      <c r="S3718">
        <v>9.7319938242435455E-2</v>
      </c>
      <c r="T3718">
        <v>0.13782282173633575</v>
      </c>
      <c r="U3718" t="s">
        <v>18</v>
      </c>
      <c r="V3718" t="s">
        <v>84</v>
      </c>
      <c r="W3718">
        <v>95</v>
      </c>
    </row>
    <row r="3719" spans="1:23" x14ac:dyDescent="0.25">
      <c r="A3719" s="48" t="str">
        <f t="shared" si="58"/>
        <v>42180Kern8_11SmartAC-onlySingle</v>
      </c>
      <c r="B3719" t="s">
        <v>11</v>
      </c>
      <c r="C3719" s="35">
        <v>42180</v>
      </c>
      <c r="D3719">
        <v>11</v>
      </c>
      <c r="E3719" t="s">
        <v>113</v>
      </c>
      <c r="F3719">
        <v>1.1579509288245751</v>
      </c>
      <c r="G3719">
        <v>1.5216859916775853</v>
      </c>
      <c r="H3719">
        <v>4153</v>
      </c>
      <c r="I3719">
        <v>1.1056304961213361</v>
      </c>
      <c r="J3719">
        <v>1.4857819018081586</v>
      </c>
      <c r="K3719">
        <v>567</v>
      </c>
      <c r="L3719">
        <v>5.2320431917905807E-2</v>
      </c>
      <c r="M3719">
        <v>4.5183634757995605</v>
      </c>
      <c r="N3719">
        <v>5214</v>
      </c>
      <c r="O3719">
        <v>6.6715352237224579E-2</v>
      </c>
      <c r="P3719">
        <v>-3.3181965351104736E-2</v>
      </c>
      <c r="Q3719">
        <v>7.3155895806849003E-3</v>
      </c>
      <c r="R3719">
        <v>5.2320431917905807E-2</v>
      </c>
      <c r="S3719">
        <v>9.7319938242435455E-2</v>
      </c>
      <c r="T3719">
        <v>0.13782282173633575</v>
      </c>
      <c r="U3719" t="s">
        <v>102</v>
      </c>
      <c r="V3719" t="s">
        <v>84</v>
      </c>
      <c r="W3719">
        <v>95</v>
      </c>
    </row>
    <row r="3720" spans="1:23" x14ac:dyDescent="0.25">
      <c r="A3720" s="48" t="str">
        <f t="shared" si="58"/>
        <v>42180Kern8_12AllSingle</v>
      </c>
      <c r="B3720" t="s">
        <v>11</v>
      </c>
      <c r="C3720" s="35">
        <v>42180</v>
      </c>
      <c r="D3720">
        <v>12</v>
      </c>
      <c r="E3720" t="s">
        <v>113</v>
      </c>
      <c r="F3720">
        <v>1.4619454765059683</v>
      </c>
      <c r="G3720">
        <v>1.7613835156308535</v>
      </c>
      <c r="H3720">
        <v>4153</v>
      </c>
      <c r="I3720">
        <v>1.4074948589718923</v>
      </c>
      <c r="J3720">
        <v>1.7478488653645634</v>
      </c>
      <c r="K3720">
        <v>567</v>
      </c>
      <c r="L3720">
        <v>5.4450616240501404E-2</v>
      </c>
      <c r="M3720">
        <v>3.7245314121246338</v>
      </c>
      <c r="N3720">
        <v>5214</v>
      </c>
      <c r="O3720">
        <v>7.8326292335987091E-2</v>
      </c>
      <c r="P3720">
        <v>-4.5932359993457794E-2</v>
      </c>
      <c r="Q3720">
        <v>1.6132659511640668E-3</v>
      </c>
      <c r="R3720">
        <v>5.4450616240501404E-2</v>
      </c>
      <c r="S3720">
        <v>0.10728169977664948</v>
      </c>
      <c r="T3720">
        <v>0.1548335999250412</v>
      </c>
      <c r="U3720" t="s">
        <v>18</v>
      </c>
      <c r="V3720" t="s">
        <v>84</v>
      </c>
      <c r="W3720">
        <v>97</v>
      </c>
    </row>
    <row r="3721" spans="1:23" x14ac:dyDescent="0.25">
      <c r="A3721" s="48" t="str">
        <f t="shared" si="58"/>
        <v>42180Kern8_12SmartAC-onlySingle</v>
      </c>
      <c r="B3721" t="s">
        <v>11</v>
      </c>
      <c r="C3721" s="35">
        <v>42180</v>
      </c>
      <c r="D3721">
        <v>12</v>
      </c>
      <c r="E3721" t="s">
        <v>113</v>
      </c>
      <c r="F3721">
        <v>1.4619454765059683</v>
      </c>
      <c r="G3721">
        <v>1.7613835156308535</v>
      </c>
      <c r="H3721">
        <v>4153</v>
      </c>
      <c r="I3721">
        <v>1.4074948589718923</v>
      </c>
      <c r="J3721">
        <v>1.7478488653645634</v>
      </c>
      <c r="K3721">
        <v>567</v>
      </c>
      <c r="L3721">
        <v>5.4450616240501404E-2</v>
      </c>
      <c r="M3721">
        <v>3.7245314121246338</v>
      </c>
      <c r="N3721">
        <v>5214</v>
      </c>
      <c r="O3721">
        <v>7.8326292335987091E-2</v>
      </c>
      <c r="P3721">
        <v>-4.5932359993457794E-2</v>
      </c>
      <c r="Q3721">
        <v>1.6132659511640668E-3</v>
      </c>
      <c r="R3721">
        <v>5.4450616240501404E-2</v>
      </c>
      <c r="S3721">
        <v>0.10728169977664948</v>
      </c>
      <c r="T3721">
        <v>0.1548335999250412</v>
      </c>
      <c r="U3721" t="s">
        <v>102</v>
      </c>
      <c r="V3721" t="s">
        <v>84</v>
      </c>
      <c r="W3721">
        <v>97</v>
      </c>
    </row>
    <row r="3722" spans="1:23" x14ac:dyDescent="0.25">
      <c r="A3722" s="48" t="str">
        <f t="shared" si="58"/>
        <v>42180Kern8_13AllSingle</v>
      </c>
      <c r="B3722" t="s">
        <v>11</v>
      </c>
      <c r="C3722" s="35">
        <v>42180</v>
      </c>
      <c r="D3722">
        <v>13</v>
      </c>
      <c r="E3722" t="s">
        <v>113</v>
      </c>
      <c r="F3722">
        <v>1.8234971290155524</v>
      </c>
      <c r="G3722">
        <v>1.9086034623068167</v>
      </c>
      <c r="H3722">
        <v>4153</v>
      </c>
      <c r="I3722">
        <v>1.5985395387706194</v>
      </c>
      <c r="J3722">
        <v>1.7912070646510418</v>
      </c>
      <c r="K3722">
        <v>567</v>
      </c>
      <c r="L3722">
        <v>0.22495758533477783</v>
      </c>
      <c r="M3722">
        <v>12.336602210998535</v>
      </c>
      <c r="N3722">
        <v>5214</v>
      </c>
      <c r="O3722">
        <v>8.0843895673751831E-2</v>
      </c>
      <c r="P3722">
        <v>0.12134804576635361</v>
      </c>
      <c r="Q3722">
        <v>0.17042191326618195</v>
      </c>
      <c r="R3722">
        <v>0.22495758533477783</v>
      </c>
      <c r="S3722">
        <v>0.27948680520057678</v>
      </c>
      <c r="T3722">
        <v>0.32856711745262146</v>
      </c>
      <c r="U3722" t="s">
        <v>18</v>
      </c>
      <c r="V3722" t="s">
        <v>84</v>
      </c>
      <c r="W3722">
        <v>99</v>
      </c>
    </row>
    <row r="3723" spans="1:23" x14ac:dyDescent="0.25">
      <c r="A3723" s="48" t="str">
        <f t="shared" si="58"/>
        <v>42180Kern8_13SmartAC-onlySingle</v>
      </c>
      <c r="B3723" t="s">
        <v>11</v>
      </c>
      <c r="C3723" s="35">
        <v>42180</v>
      </c>
      <c r="D3723">
        <v>13</v>
      </c>
      <c r="E3723" t="s">
        <v>113</v>
      </c>
      <c r="F3723">
        <v>1.8234971290155524</v>
      </c>
      <c r="G3723">
        <v>1.9086034623068167</v>
      </c>
      <c r="H3723">
        <v>4153</v>
      </c>
      <c r="I3723">
        <v>1.5985395387706194</v>
      </c>
      <c r="J3723">
        <v>1.7912070646510418</v>
      </c>
      <c r="K3723">
        <v>567</v>
      </c>
      <c r="L3723">
        <v>0.22495758533477783</v>
      </c>
      <c r="M3723">
        <v>12.336602210998535</v>
      </c>
      <c r="N3723">
        <v>5214</v>
      </c>
      <c r="O3723">
        <v>8.0843895673751831E-2</v>
      </c>
      <c r="P3723">
        <v>0.12134804576635361</v>
      </c>
      <c r="Q3723">
        <v>0.17042191326618195</v>
      </c>
      <c r="R3723">
        <v>0.22495758533477783</v>
      </c>
      <c r="S3723">
        <v>0.27948680520057678</v>
      </c>
      <c r="T3723">
        <v>0.32856711745262146</v>
      </c>
      <c r="U3723" t="s">
        <v>102</v>
      </c>
      <c r="V3723" t="s">
        <v>84</v>
      </c>
      <c r="W3723">
        <v>99</v>
      </c>
    </row>
    <row r="3724" spans="1:23" x14ac:dyDescent="0.25">
      <c r="A3724" s="48" t="str">
        <f t="shared" si="58"/>
        <v>42180Kern8_14AllSingle</v>
      </c>
      <c r="B3724" t="s">
        <v>11</v>
      </c>
      <c r="C3724" s="35">
        <v>42180</v>
      </c>
      <c r="D3724">
        <v>14</v>
      </c>
      <c r="E3724" t="s">
        <v>113</v>
      </c>
      <c r="F3724">
        <v>2.1671667069504679</v>
      </c>
      <c r="G3724">
        <v>1.9724411054653495</v>
      </c>
      <c r="H3724">
        <v>4153</v>
      </c>
      <c r="I3724">
        <v>1.6274310292649781</v>
      </c>
      <c r="J3724">
        <v>1.6971613643801893</v>
      </c>
      <c r="K3724">
        <v>567</v>
      </c>
      <c r="L3724">
        <v>0.53973567485809326</v>
      </c>
      <c r="M3724">
        <v>24.905130386352539</v>
      </c>
      <c r="N3724">
        <v>5214</v>
      </c>
      <c r="O3724">
        <v>7.7567987143993378E-2</v>
      </c>
      <c r="P3724">
        <v>0.44032454490661621</v>
      </c>
      <c r="Q3724">
        <v>0.48740985989570618</v>
      </c>
      <c r="R3724">
        <v>0.53973567485809326</v>
      </c>
      <c r="S3724">
        <v>0.59205526113510132</v>
      </c>
      <c r="T3724">
        <v>0.63914680480957031</v>
      </c>
      <c r="U3724" t="s">
        <v>18</v>
      </c>
      <c r="V3724" t="s">
        <v>84</v>
      </c>
      <c r="W3724">
        <v>101</v>
      </c>
    </row>
    <row r="3725" spans="1:23" x14ac:dyDescent="0.25">
      <c r="A3725" s="48" t="str">
        <f t="shared" si="58"/>
        <v>42180Kern8_14SmartAC-onlySingle</v>
      </c>
      <c r="B3725" t="s">
        <v>11</v>
      </c>
      <c r="C3725" s="35">
        <v>42180</v>
      </c>
      <c r="D3725">
        <v>14</v>
      </c>
      <c r="E3725" t="s">
        <v>113</v>
      </c>
      <c r="F3725">
        <v>2.1671667069504679</v>
      </c>
      <c r="G3725">
        <v>1.9724411054653495</v>
      </c>
      <c r="H3725">
        <v>4153</v>
      </c>
      <c r="I3725">
        <v>1.6274310292649781</v>
      </c>
      <c r="J3725">
        <v>1.6971613643801893</v>
      </c>
      <c r="K3725">
        <v>567</v>
      </c>
      <c r="L3725">
        <v>0.53973567485809326</v>
      </c>
      <c r="M3725">
        <v>24.905130386352539</v>
      </c>
      <c r="N3725">
        <v>5214</v>
      </c>
      <c r="O3725">
        <v>7.7567987143993378E-2</v>
      </c>
      <c r="P3725">
        <v>0.44032454490661621</v>
      </c>
      <c r="Q3725">
        <v>0.48740985989570618</v>
      </c>
      <c r="R3725">
        <v>0.53973567485809326</v>
      </c>
      <c r="S3725">
        <v>0.59205526113510132</v>
      </c>
      <c r="T3725">
        <v>0.63914680480957031</v>
      </c>
      <c r="U3725" t="s">
        <v>102</v>
      </c>
      <c r="V3725" t="s">
        <v>84</v>
      </c>
      <c r="W3725">
        <v>101</v>
      </c>
    </row>
    <row r="3726" spans="1:23" x14ac:dyDescent="0.25">
      <c r="A3726" s="48" t="str">
        <f t="shared" si="58"/>
        <v>42180Kern8_15AllSingle</v>
      </c>
      <c r="B3726" t="s">
        <v>11</v>
      </c>
      <c r="C3726" s="35">
        <v>42180</v>
      </c>
      <c r="D3726">
        <v>15</v>
      </c>
      <c r="E3726" t="s">
        <v>113</v>
      </c>
      <c r="F3726">
        <v>2.5354304946947765</v>
      </c>
      <c r="G3726">
        <v>1.9661748219048261</v>
      </c>
      <c r="H3726">
        <v>4153</v>
      </c>
      <c r="I3726">
        <v>1.878946631523944</v>
      </c>
      <c r="J3726">
        <v>1.6813915253749621</v>
      </c>
      <c r="K3726">
        <v>567</v>
      </c>
      <c r="L3726">
        <v>0.65648388862609863</v>
      </c>
      <c r="M3726">
        <v>25.892402648925781</v>
      </c>
      <c r="N3726">
        <v>5214</v>
      </c>
      <c r="O3726">
        <v>7.6921276748180389E-2</v>
      </c>
      <c r="P3726">
        <v>0.55790156126022339</v>
      </c>
      <c r="Q3726">
        <v>0.60459434986114502</v>
      </c>
      <c r="R3726">
        <v>0.65648388862609863</v>
      </c>
      <c r="S3726">
        <v>0.70836728811264038</v>
      </c>
      <c r="T3726">
        <v>0.75506621599197388</v>
      </c>
      <c r="U3726" t="s">
        <v>18</v>
      </c>
      <c r="V3726" t="s">
        <v>84</v>
      </c>
      <c r="W3726">
        <v>102</v>
      </c>
    </row>
    <row r="3727" spans="1:23" x14ac:dyDescent="0.25">
      <c r="A3727" s="48" t="str">
        <f t="shared" si="58"/>
        <v>42180Kern8_15SmartAC-onlySingle</v>
      </c>
      <c r="B3727" t="s">
        <v>11</v>
      </c>
      <c r="C3727" s="35">
        <v>42180</v>
      </c>
      <c r="D3727">
        <v>15</v>
      </c>
      <c r="E3727" t="s">
        <v>113</v>
      </c>
      <c r="F3727">
        <v>2.5354304946947765</v>
      </c>
      <c r="G3727">
        <v>1.9661748219048261</v>
      </c>
      <c r="H3727">
        <v>4153</v>
      </c>
      <c r="I3727">
        <v>1.878946631523944</v>
      </c>
      <c r="J3727">
        <v>1.6813915253749621</v>
      </c>
      <c r="K3727">
        <v>567</v>
      </c>
      <c r="L3727">
        <v>0.65648388862609863</v>
      </c>
      <c r="M3727">
        <v>25.892402648925781</v>
      </c>
      <c r="N3727">
        <v>5214</v>
      </c>
      <c r="O3727">
        <v>7.6921276748180389E-2</v>
      </c>
      <c r="P3727">
        <v>0.55790156126022339</v>
      </c>
      <c r="Q3727">
        <v>0.60459434986114502</v>
      </c>
      <c r="R3727">
        <v>0.65648388862609863</v>
      </c>
      <c r="S3727">
        <v>0.70836728811264038</v>
      </c>
      <c r="T3727">
        <v>0.75506621599197388</v>
      </c>
      <c r="U3727" t="s">
        <v>102</v>
      </c>
      <c r="V3727" t="s">
        <v>84</v>
      </c>
      <c r="W3727">
        <v>102</v>
      </c>
    </row>
    <row r="3728" spans="1:23" x14ac:dyDescent="0.25">
      <c r="A3728" s="48" t="str">
        <f t="shared" si="58"/>
        <v>42180Kern8_16AllSingle</v>
      </c>
      <c r="B3728" t="s">
        <v>11</v>
      </c>
      <c r="C3728" s="35">
        <v>42180</v>
      </c>
      <c r="D3728">
        <v>16</v>
      </c>
      <c r="E3728" t="s">
        <v>113</v>
      </c>
      <c r="F3728">
        <v>2.8672120381749759</v>
      </c>
      <c r="G3728">
        <v>1.9382617714409289</v>
      </c>
      <c r="H3728">
        <v>4153</v>
      </c>
      <c r="I3728">
        <v>3.1632535444118974</v>
      </c>
      <c r="J3728">
        <v>2.0746710097375956</v>
      </c>
      <c r="K3728">
        <v>567</v>
      </c>
      <c r="L3728">
        <v>-0.29604151844978333</v>
      </c>
      <c r="M3728">
        <v>-10.325064659118652</v>
      </c>
      <c r="N3728">
        <v>5214</v>
      </c>
      <c r="O3728">
        <v>9.2173211276531219E-2</v>
      </c>
      <c r="P3728">
        <v>-0.41417071223258972</v>
      </c>
      <c r="Q3728">
        <v>-0.35821971297264099</v>
      </c>
      <c r="R3728">
        <v>-0.29604151844978333</v>
      </c>
      <c r="S3728">
        <v>-0.23387068510055542</v>
      </c>
      <c r="T3728">
        <v>-0.17791232466697693</v>
      </c>
      <c r="U3728" t="s">
        <v>18</v>
      </c>
      <c r="V3728" t="s">
        <v>84</v>
      </c>
      <c r="W3728">
        <v>104</v>
      </c>
    </row>
    <row r="3729" spans="1:23" x14ac:dyDescent="0.25">
      <c r="A3729" s="48" t="str">
        <f t="shared" si="58"/>
        <v>42180Kern8_16SmartAC-onlySingle</v>
      </c>
      <c r="B3729" t="s">
        <v>11</v>
      </c>
      <c r="C3729" s="35">
        <v>42180</v>
      </c>
      <c r="D3729">
        <v>16</v>
      </c>
      <c r="E3729" t="s">
        <v>113</v>
      </c>
      <c r="F3729">
        <v>2.8672120381749759</v>
      </c>
      <c r="G3729">
        <v>1.9382617714409289</v>
      </c>
      <c r="H3729">
        <v>4153</v>
      </c>
      <c r="I3729">
        <v>3.1632535444118974</v>
      </c>
      <c r="J3729">
        <v>2.0746710097375956</v>
      </c>
      <c r="K3729">
        <v>567</v>
      </c>
      <c r="L3729">
        <v>-0.29604151844978333</v>
      </c>
      <c r="M3729">
        <v>-10.325064659118652</v>
      </c>
      <c r="N3729">
        <v>5214</v>
      </c>
      <c r="O3729">
        <v>9.2173211276531219E-2</v>
      </c>
      <c r="P3729">
        <v>-0.41417071223258972</v>
      </c>
      <c r="Q3729">
        <v>-0.35821971297264099</v>
      </c>
      <c r="R3729">
        <v>-0.29604151844978333</v>
      </c>
      <c r="S3729">
        <v>-0.23387068510055542</v>
      </c>
      <c r="T3729">
        <v>-0.17791232466697693</v>
      </c>
      <c r="U3729" t="s">
        <v>102</v>
      </c>
      <c r="V3729" t="s">
        <v>84</v>
      </c>
      <c r="W3729">
        <v>104</v>
      </c>
    </row>
    <row r="3730" spans="1:23" x14ac:dyDescent="0.25">
      <c r="A3730" s="48" t="str">
        <f t="shared" si="58"/>
        <v>42180Kern8_17AllSingle</v>
      </c>
      <c r="B3730" t="s">
        <v>11</v>
      </c>
      <c r="C3730" s="35">
        <v>42180</v>
      </c>
      <c r="D3730">
        <v>17</v>
      </c>
      <c r="E3730" t="s">
        <v>113</v>
      </c>
      <c r="F3730">
        <v>3.1684235705557997</v>
      </c>
      <c r="G3730">
        <v>1.8538697706214604</v>
      </c>
      <c r="H3730">
        <v>4153</v>
      </c>
      <c r="I3730">
        <v>3.4303187947144043</v>
      </c>
      <c r="J3730">
        <v>2.0027841495131047</v>
      </c>
      <c r="K3730">
        <v>567</v>
      </c>
      <c r="L3730">
        <v>-0.26189520955085754</v>
      </c>
      <c r="M3730">
        <v>-8.2657899856567383</v>
      </c>
      <c r="N3730">
        <v>5214</v>
      </c>
      <c r="O3730">
        <v>8.8892534375190735E-2</v>
      </c>
      <c r="P3730">
        <v>-0.37581989169120789</v>
      </c>
      <c r="Q3730">
        <v>-0.32186034321784973</v>
      </c>
      <c r="R3730">
        <v>-0.26189520955085754</v>
      </c>
      <c r="S3730">
        <v>-0.20193719863891602</v>
      </c>
      <c r="T3730">
        <v>-0.1479705423116684</v>
      </c>
      <c r="U3730" t="s">
        <v>18</v>
      </c>
      <c r="V3730" t="s">
        <v>84</v>
      </c>
      <c r="W3730">
        <v>105</v>
      </c>
    </row>
    <row r="3731" spans="1:23" x14ac:dyDescent="0.25">
      <c r="A3731" s="48" t="str">
        <f t="shared" si="58"/>
        <v>42180Kern8_17SmartAC-onlySingle</v>
      </c>
      <c r="B3731" t="s">
        <v>11</v>
      </c>
      <c r="C3731" s="35">
        <v>42180</v>
      </c>
      <c r="D3731">
        <v>17</v>
      </c>
      <c r="E3731" t="s">
        <v>113</v>
      </c>
      <c r="F3731">
        <v>3.1684235705557997</v>
      </c>
      <c r="G3731">
        <v>1.8538697706214604</v>
      </c>
      <c r="H3731">
        <v>4153</v>
      </c>
      <c r="I3731">
        <v>3.4303187947144043</v>
      </c>
      <c r="J3731">
        <v>2.0027841495131047</v>
      </c>
      <c r="K3731">
        <v>567</v>
      </c>
      <c r="L3731">
        <v>-0.26189520955085754</v>
      </c>
      <c r="M3731">
        <v>-8.2657899856567383</v>
      </c>
      <c r="N3731">
        <v>5214</v>
      </c>
      <c r="O3731">
        <v>8.8892534375190735E-2</v>
      </c>
      <c r="P3731">
        <v>-0.37581989169120789</v>
      </c>
      <c r="Q3731">
        <v>-0.32186034321784973</v>
      </c>
      <c r="R3731">
        <v>-0.26189520955085754</v>
      </c>
      <c r="S3731">
        <v>-0.20193719863891602</v>
      </c>
      <c r="T3731">
        <v>-0.1479705423116684</v>
      </c>
      <c r="U3731" t="s">
        <v>102</v>
      </c>
      <c r="V3731" t="s">
        <v>84</v>
      </c>
      <c r="W3731">
        <v>105</v>
      </c>
    </row>
    <row r="3732" spans="1:23" x14ac:dyDescent="0.25">
      <c r="A3732" s="48" t="str">
        <f t="shared" si="58"/>
        <v>42180Kern8_18AllSingle</v>
      </c>
      <c r="B3732" t="s">
        <v>11</v>
      </c>
      <c r="C3732" s="35">
        <v>42180</v>
      </c>
      <c r="D3732">
        <v>18</v>
      </c>
      <c r="E3732" t="s">
        <v>113</v>
      </c>
      <c r="F3732">
        <v>3.4232823647243547</v>
      </c>
      <c r="G3732">
        <v>1.7681458097020251</v>
      </c>
      <c r="H3732">
        <v>4153</v>
      </c>
      <c r="I3732">
        <v>3.5725336867773372</v>
      </c>
      <c r="J3732">
        <v>1.8229027170785606</v>
      </c>
      <c r="K3732">
        <v>567</v>
      </c>
      <c r="L3732">
        <v>-0.14925132691860199</v>
      </c>
      <c r="M3732">
        <v>-4.3598895072937012</v>
      </c>
      <c r="N3732">
        <v>5214</v>
      </c>
      <c r="O3732">
        <v>8.1322908401489258E-2</v>
      </c>
      <c r="P3732">
        <v>-0.25347477197647095</v>
      </c>
      <c r="Q3732">
        <v>-0.20411013066768646</v>
      </c>
      <c r="R3732">
        <v>-0.14925132691860199</v>
      </c>
      <c r="S3732">
        <v>-9.4399027526378632E-2</v>
      </c>
      <c r="T3732">
        <v>-4.5027889311313629E-2</v>
      </c>
      <c r="U3732" t="s">
        <v>18</v>
      </c>
      <c r="V3732" t="s">
        <v>84</v>
      </c>
      <c r="W3732">
        <v>105</v>
      </c>
    </row>
    <row r="3733" spans="1:23" x14ac:dyDescent="0.25">
      <c r="A3733" s="48" t="str">
        <f t="shared" si="58"/>
        <v>42180Kern8_18SmartAC-onlySingle</v>
      </c>
      <c r="B3733" t="s">
        <v>11</v>
      </c>
      <c r="C3733" s="35">
        <v>42180</v>
      </c>
      <c r="D3733">
        <v>18</v>
      </c>
      <c r="E3733" t="s">
        <v>113</v>
      </c>
      <c r="F3733">
        <v>3.4232823647243547</v>
      </c>
      <c r="G3733">
        <v>1.7681458097020251</v>
      </c>
      <c r="H3733">
        <v>4153</v>
      </c>
      <c r="I3733">
        <v>3.5725336867773372</v>
      </c>
      <c r="J3733">
        <v>1.8229027170785606</v>
      </c>
      <c r="K3733">
        <v>567</v>
      </c>
      <c r="L3733">
        <v>-0.14925132691860199</v>
      </c>
      <c r="M3733">
        <v>-4.3598895072937012</v>
      </c>
      <c r="N3733">
        <v>5214</v>
      </c>
      <c r="O3733">
        <v>8.1322908401489258E-2</v>
      </c>
      <c r="P3733">
        <v>-0.25347477197647095</v>
      </c>
      <c r="Q3733">
        <v>-0.20411013066768646</v>
      </c>
      <c r="R3733">
        <v>-0.14925132691860199</v>
      </c>
      <c r="S3733">
        <v>-9.4399027526378632E-2</v>
      </c>
      <c r="T3733">
        <v>-4.5027889311313629E-2</v>
      </c>
      <c r="U3733" t="s">
        <v>102</v>
      </c>
      <c r="V3733" t="s">
        <v>84</v>
      </c>
      <c r="W3733">
        <v>105</v>
      </c>
    </row>
    <row r="3734" spans="1:23" x14ac:dyDescent="0.25">
      <c r="A3734" s="48" t="str">
        <f t="shared" si="58"/>
        <v>42180Kern8_19AllSingle</v>
      </c>
      <c r="B3734" t="s">
        <v>11</v>
      </c>
      <c r="C3734" s="35">
        <v>42180</v>
      </c>
      <c r="D3734">
        <v>19</v>
      </c>
      <c r="E3734" t="s">
        <v>113</v>
      </c>
      <c r="F3734">
        <v>3.475465163418554</v>
      </c>
      <c r="G3734">
        <v>1.7090962957058915</v>
      </c>
      <c r="H3734">
        <v>4153</v>
      </c>
      <c r="I3734">
        <v>3.5860053193021617</v>
      </c>
      <c r="J3734">
        <v>1.7653491014668914</v>
      </c>
      <c r="K3734">
        <v>567</v>
      </c>
      <c r="L3734">
        <v>-0.11054015904664993</v>
      </c>
      <c r="M3734">
        <v>-3.1805858612060547</v>
      </c>
      <c r="N3734">
        <v>5214</v>
      </c>
      <c r="O3734">
        <v>7.8738473355770111E-2</v>
      </c>
      <c r="P3734">
        <v>-0.21145138144493103</v>
      </c>
      <c r="Q3734">
        <v>-0.16365556418895721</v>
      </c>
      <c r="R3734">
        <v>-0.11054015904664993</v>
      </c>
      <c r="S3734">
        <v>-5.7431057095527649E-2</v>
      </c>
      <c r="T3734">
        <v>-9.6289319917559624E-3</v>
      </c>
      <c r="U3734" t="s">
        <v>18</v>
      </c>
      <c r="V3734" t="s">
        <v>84</v>
      </c>
      <c r="W3734">
        <v>103</v>
      </c>
    </row>
    <row r="3735" spans="1:23" x14ac:dyDescent="0.25">
      <c r="A3735" s="48" t="str">
        <f t="shared" si="58"/>
        <v>42180Kern8_19SmartAC-onlySingle</v>
      </c>
      <c r="B3735" t="s">
        <v>11</v>
      </c>
      <c r="C3735" s="35">
        <v>42180</v>
      </c>
      <c r="D3735">
        <v>19</v>
      </c>
      <c r="E3735" t="s">
        <v>113</v>
      </c>
      <c r="F3735">
        <v>3.475465163418554</v>
      </c>
      <c r="G3735">
        <v>1.7090962957058915</v>
      </c>
      <c r="H3735">
        <v>4153</v>
      </c>
      <c r="I3735">
        <v>3.5860053193021617</v>
      </c>
      <c r="J3735">
        <v>1.7653491014668914</v>
      </c>
      <c r="K3735">
        <v>567</v>
      </c>
      <c r="L3735">
        <v>-0.11054015904664993</v>
      </c>
      <c r="M3735">
        <v>-3.1805858612060547</v>
      </c>
      <c r="N3735">
        <v>5214</v>
      </c>
      <c r="O3735">
        <v>7.8738473355770111E-2</v>
      </c>
      <c r="P3735">
        <v>-0.21145138144493103</v>
      </c>
      <c r="Q3735">
        <v>-0.16365556418895721</v>
      </c>
      <c r="R3735">
        <v>-0.11054015904664993</v>
      </c>
      <c r="S3735">
        <v>-5.7431057095527649E-2</v>
      </c>
      <c r="T3735">
        <v>-9.6289319917559624E-3</v>
      </c>
      <c r="U3735" t="s">
        <v>102</v>
      </c>
      <c r="V3735" t="s">
        <v>84</v>
      </c>
      <c r="W3735">
        <v>103</v>
      </c>
    </row>
    <row r="3736" spans="1:23" x14ac:dyDescent="0.25">
      <c r="A3736" s="48" t="str">
        <f t="shared" si="58"/>
        <v>42180Kern8_20AllSingle</v>
      </c>
      <c r="B3736" t="s">
        <v>11</v>
      </c>
      <c r="C3736" s="35">
        <v>42180</v>
      </c>
      <c r="D3736">
        <v>20</v>
      </c>
      <c r="E3736" t="s">
        <v>113</v>
      </c>
      <c r="F3736">
        <v>3.3289414722122128</v>
      </c>
      <c r="G3736">
        <v>1.65261997854105</v>
      </c>
      <c r="H3736">
        <v>4153</v>
      </c>
      <c r="I3736">
        <v>3.367073405449462</v>
      </c>
      <c r="J3736">
        <v>1.6787449775550833</v>
      </c>
      <c r="K3736">
        <v>567</v>
      </c>
      <c r="L3736">
        <v>-3.8131933659315109E-2</v>
      </c>
      <c r="M3736">
        <v>-1.1454671621322632</v>
      </c>
      <c r="N3736">
        <v>5214</v>
      </c>
      <c r="O3736">
        <v>7.5019843876361847E-2</v>
      </c>
      <c r="P3736">
        <v>-0.13427735865116119</v>
      </c>
      <c r="Q3736">
        <v>-8.8738821446895599E-2</v>
      </c>
      <c r="R3736">
        <v>-3.8131933659315109E-2</v>
      </c>
      <c r="S3736">
        <v>1.2468950822949409E-2</v>
      </c>
      <c r="T3736">
        <v>5.8013498783111572E-2</v>
      </c>
      <c r="U3736" t="s">
        <v>18</v>
      </c>
      <c r="V3736" t="s">
        <v>84</v>
      </c>
      <c r="W3736">
        <v>98</v>
      </c>
    </row>
    <row r="3737" spans="1:23" x14ac:dyDescent="0.25">
      <c r="A3737" s="48" t="str">
        <f t="shared" si="58"/>
        <v>42180Kern8_20SmartAC-onlySingle</v>
      </c>
      <c r="B3737" t="s">
        <v>11</v>
      </c>
      <c r="C3737" s="35">
        <v>42180</v>
      </c>
      <c r="D3737">
        <v>20</v>
      </c>
      <c r="E3737" t="s">
        <v>113</v>
      </c>
      <c r="F3737">
        <v>3.3289414722122128</v>
      </c>
      <c r="G3737">
        <v>1.65261997854105</v>
      </c>
      <c r="H3737">
        <v>4153</v>
      </c>
      <c r="I3737">
        <v>3.367073405449462</v>
      </c>
      <c r="J3737">
        <v>1.6787449775550833</v>
      </c>
      <c r="K3737">
        <v>567</v>
      </c>
      <c r="L3737">
        <v>-3.8131933659315109E-2</v>
      </c>
      <c r="M3737">
        <v>-1.1454671621322632</v>
      </c>
      <c r="N3737">
        <v>5214</v>
      </c>
      <c r="O3737">
        <v>7.5019843876361847E-2</v>
      </c>
      <c r="P3737">
        <v>-0.13427735865116119</v>
      </c>
      <c r="Q3737">
        <v>-8.8738821446895599E-2</v>
      </c>
      <c r="R3737">
        <v>-3.8131933659315109E-2</v>
      </c>
      <c r="S3737">
        <v>1.2468950822949409E-2</v>
      </c>
      <c r="T3737">
        <v>5.8013498783111572E-2</v>
      </c>
      <c r="U3737" t="s">
        <v>102</v>
      </c>
      <c r="V3737" t="s">
        <v>84</v>
      </c>
      <c r="W3737">
        <v>98</v>
      </c>
    </row>
    <row r="3738" spans="1:23" x14ac:dyDescent="0.25">
      <c r="A3738" s="48" t="str">
        <f t="shared" si="58"/>
        <v>42180Kern8_21AllSingle</v>
      </c>
      <c r="B3738" t="s">
        <v>11</v>
      </c>
      <c r="C3738" s="35">
        <v>42180</v>
      </c>
      <c r="D3738">
        <v>21</v>
      </c>
      <c r="E3738" t="s">
        <v>113</v>
      </c>
      <c r="F3738">
        <v>3.0535595651928942</v>
      </c>
      <c r="G3738">
        <v>1.5805050998121362</v>
      </c>
      <c r="H3738">
        <v>4153</v>
      </c>
      <c r="I3738">
        <v>3.084883156058468</v>
      </c>
      <c r="J3738">
        <v>1.5708153907208318</v>
      </c>
      <c r="K3738">
        <v>567</v>
      </c>
      <c r="L3738">
        <v>-3.1323589384555817E-2</v>
      </c>
      <c r="M3738">
        <v>-1.0258058309555054</v>
      </c>
      <c r="N3738">
        <v>5214</v>
      </c>
      <c r="O3738">
        <v>7.0379510521888733E-2</v>
      </c>
      <c r="P3738">
        <v>-0.1215219721198082</v>
      </c>
      <c r="Q3738">
        <v>-7.8800201416015625E-2</v>
      </c>
      <c r="R3738">
        <v>-3.1323589384555817E-2</v>
      </c>
      <c r="S3738">
        <v>1.6147390007972717E-2</v>
      </c>
      <c r="T3738">
        <v>5.8874789625406265E-2</v>
      </c>
      <c r="U3738" t="s">
        <v>18</v>
      </c>
      <c r="V3738" t="s">
        <v>84</v>
      </c>
      <c r="W3738">
        <v>93</v>
      </c>
    </row>
    <row r="3739" spans="1:23" x14ac:dyDescent="0.25">
      <c r="A3739" s="48" t="str">
        <f t="shared" si="58"/>
        <v>42180Kern8_21SmartAC-onlySingle</v>
      </c>
      <c r="B3739" t="s">
        <v>11</v>
      </c>
      <c r="C3739" s="35">
        <v>42180</v>
      </c>
      <c r="D3739">
        <v>21</v>
      </c>
      <c r="E3739" t="s">
        <v>113</v>
      </c>
      <c r="F3739">
        <v>3.0535595651928942</v>
      </c>
      <c r="G3739">
        <v>1.5805050998121362</v>
      </c>
      <c r="H3739">
        <v>4153</v>
      </c>
      <c r="I3739">
        <v>3.084883156058468</v>
      </c>
      <c r="J3739">
        <v>1.5708153907208318</v>
      </c>
      <c r="K3739">
        <v>567</v>
      </c>
      <c r="L3739">
        <v>-3.1323589384555817E-2</v>
      </c>
      <c r="M3739">
        <v>-1.0258058309555054</v>
      </c>
      <c r="N3739">
        <v>5214</v>
      </c>
      <c r="O3739">
        <v>7.0379510521888733E-2</v>
      </c>
      <c r="P3739">
        <v>-0.1215219721198082</v>
      </c>
      <c r="Q3739">
        <v>-7.8800201416015625E-2</v>
      </c>
      <c r="R3739">
        <v>-3.1323589384555817E-2</v>
      </c>
      <c r="S3739">
        <v>1.6147390007972717E-2</v>
      </c>
      <c r="T3739">
        <v>5.8874789625406265E-2</v>
      </c>
      <c r="U3739" t="s">
        <v>102</v>
      </c>
      <c r="V3739" t="s">
        <v>84</v>
      </c>
      <c r="W3739">
        <v>93</v>
      </c>
    </row>
    <row r="3740" spans="1:23" x14ac:dyDescent="0.25">
      <c r="A3740" s="48" t="str">
        <f t="shared" si="58"/>
        <v>42180Kern8_22AllSingle</v>
      </c>
      <c r="B3740" t="s">
        <v>11</v>
      </c>
      <c r="C3740" s="35">
        <v>42180</v>
      </c>
      <c r="D3740">
        <v>22</v>
      </c>
      <c r="E3740" t="s">
        <v>113</v>
      </c>
      <c r="F3740">
        <v>2.7717231601868164</v>
      </c>
      <c r="G3740">
        <v>1.4970296798276084</v>
      </c>
      <c r="H3740">
        <v>4153</v>
      </c>
      <c r="I3740">
        <v>2.7975650700597896</v>
      </c>
      <c r="J3740">
        <v>1.4769255376039945</v>
      </c>
      <c r="K3740">
        <v>567</v>
      </c>
      <c r="L3740">
        <v>-2.5841910392045975E-2</v>
      </c>
      <c r="M3740">
        <v>-0.93234091997146606</v>
      </c>
      <c r="N3740">
        <v>5214</v>
      </c>
      <c r="O3740">
        <v>6.6232465207576752E-2</v>
      </c>
      <c r="P3740">
        <v>-0.11072544008493423</v>
      </c>
      <c r="Q3740">
        <v>-7.0521004498004913E-2</v>
      </c>
      <c r="R3740">
        <v>-2.5841910392045975E-2</v>
      </c>
      <c r="S3740">
        <v>1.88318882137537E-2</v>
      </c>
      <c r="T3740">
        <v>5.9041615575551987E-2</v>
      </c>
      <c r="U3740" t="s">
        <v>18</v>
      </c>
      <c r="V3740" t="s">
        <v>84</v>
      </c>
      <c r="W3740">
        <v>90</v>
      </c>
    </row>
    <row r="3741" spans="1:23" x14ac:dyDescent="0.25">
      <c r="A3741" s="48" t="str">
        <f t="shared" si="58"/>
        <v>42180Kern8_22SmartAC-onlySingle</v>
      </c>
      <c r="B3741" t="s">
        <v>11</v>
      </c>
      <c r="C3741" s="35">
        <v>42180</v>
      </c>
      <c r="D3741">
        <v>22</v>
      </c>
      <c r="E3741" t="s">
        <v>113</v>
      </c>
      <c r="F3741">
        <v>2.7717231601868164</v>
      </c>
      <c r="G3741">
        <v>1.4970296798276084</v>
      </c>
      <c r="H3741">
        <v>4153</v>
      </c>
      <c r="I3741">
        <v>2.7975650700597896</v>
      </c>
      <c r="J3741">
        <v>1.4769255376039945</v>
      </c>
      <c r="K3741">
        <v>567</v>
      </c>
      <c r="L3741">
        <v>-2.5841910392045975E-2</v>
      </c>
      <c r="M3741">
        <v>-0.93234091997146606</v>
      </c>
      <c r="N3741">
        <v>5214</v>
      </c>
      <c r="O3741">
        <v>6.6232465207576752E-2</v>
      </c>
      <c r="P3741">
        <v>-0.11072544008493423</v>
      </c>
      <c r="Q3741">
        <v>-7.0521004498004913E-2</v>
      </c>
      <c r="R3741">
        <v>-2.5841910392045975E-2</v>
      </c>
      <c r="S3741">
        <v>1.88318882137537E-2</v>
      </c>
      <c r="T3741">
        <v>5.9041615575551987E-2</v>
      </c>
      <c r="U3741" t="s">
        <v>102</v>
      </c>
      <c r="V3741" t="s">
        <v>84</v>
      </c>
      <c r="W3741">
        <v>90</v>
      </c>
    </row>
    <row r="3742" spans="1:23" x14ac:dyDescent="0.25">
      <c r="A3742" s="48" t="str">
        <f t="shared" si="58"/>
        <v>42180Kern8_23AllSingle</v>
      </c>
      <c r="B3742" t="s">
        <v>11</v>
      </c>
      <c r="C3742" s="35">
        <v>42180</v>
      </c>
      <c r="D3742">
        <v>23</v>
      </c>
      <c r="E3742" t="s">
        <v>113</v>
      </c>
      <c r="F3742">
        <v>2.3208915319327894</v>
      </c>
      <c r="G3742">
        <v>1.3912252182607088</v>
      </c>
      <c r="H3742">
        <v>4153</v>
      </c>
      <c r="I3742">
        <v>2.3683281919053281</v>
      </c>
      <c r="J3742">
        <v>1.3440498432895804</v>
      </c>
      <c r="K3742">
        <v>567</v>
      </c>
      <c r="L3742">
        <v>-4.7436658293008804E-2</v>
      </c>
      <c r="M3742">
        <v>-2.0438981056213379</v>
      </c>
      <c r="N3742">
        <v>5214</v>
      </c>
      <c r="O3742">
        <v>6.0432314872741699E-2</v>
      </c>
      <c r="P3742">
        <v>-0.12488671392202377</v>
      </c>
      <c r="Q3742">
        <v>-8.8203087449073792E-2</v>
      </c>
      <c r="R3742">
        <v>-4.7436658293008804E-2</v>
      </c>
      <c r="S3742">
        <v>-6.6750617697834969E-3</v>
      </c>
      <c r="T3742">
        <v>3.0013397336006165E-2</v>
      </c>
      <c r="U3742" t="s">
        <v>18</v>
      </c>
      <c r="V3742" t="s">
        <v>84</v>
      </c>
      <c r="W3742">
        <v>87</v>
      </c>
    </row>
    <row r="3743" spans="1:23" x14ac:dyDescent="0.25">
      <c r="A3743" s="48" t="str">
        <f t="shared" si="58"/>
        <v>42180Kern8_23SmartAC-onlySingle</v>
      </c>
      <c r="B3743" t="s">
        <v>11</v>
      </c>
      <c r="C3743" s="35">
        <v>42180</v>
      </c>
      <c r="D3743">
        <v>23</v>
      </c>
      <c r="E3743" t="s">
        <v>113</v>
      </c>
      <c r="F3743">
        <v>2.3208915319327894</v>
      </c>
      <c r="G3743">
        <v>1.3912252182607088</v>
      </c>
      <c r="H3743">
        <v>4153</v>
      </c>
      <c r="I3743">
        <v>2.3683281919053281</v>
      </c>
      <c r="J3743">
        <v>1.3440498432895804</v>
      </c>
      <c r="K3743">
        <v>567</v>
      </c>
      <c r="L3743">
        <v>-4.7436658293008804E-2</v>
      </c>
      <c r="M3743">
        <v>-2.0438981056213379</v>
      </c>
      <c r="N3743">
        <v>5214</v>
      </c>
      <c r="O3743">
        <v>6.0432314872741699E-2</v>
      </c>
      <c r="P3743">
        <v>-0.12488671392202377</v>
      </c>
      <c r="Q3743">
        <v>-8.8203087449073792E-2</v>
      </c>
      <c r="R3743">
        <v>-4.7436658293008804E-2</v>
      </c>
      <c r="S3743">
        <v>-6.6750617697834969E-3</v>
      </c>
      <c r="T3743">
        <v>3.0013397336006165E-2</v>
      </c>
      <c r="U3743" t="s">
        <v>102</v>
      </c>
      <c r="V3743" t="s">
        <v>84</v>
      </c>
      <c r="W3743">
        <v>87</v>
      </c>
    </row>
    <row r="3744" spans="1:23" x14ac:dyDescent="0.25">
      <c r="A3744" s="48" t="str">
        <f t="shared" si="58"/>
        <v>42180Kern8_24AllSingle</v>
      </c>
      <c r="B3744" t="s">
        <v>11</v>
      </c>
      <c r="C3744" s="35">
        <v>42180</v>
      </c>
      <c r="D3744">
        <v>24</v>
      </c>
      <c r="E3744" t="s">
        <v>113</v>
      </c>
      <c r="F3744">
        <v>1.8305046077571201</v>
      </c>
      <c r="G3744">
        <v>1.2291733955580126</v>
      </c>
      <c r="H3744">
        <v>4153</v>
      </c>
      <c r="I3744">
        <v>1.8711563825808522</v>
      </c>
      <c r="J3744">
        <v>1.1900045699502135</v>
      </c>
      <c r="K3744">
        <v>567</v>
      </c>
      <c r="L3744">
        <v>-4.0651775896549225E-2</v>
      </c>
      <c r="M3744">
        <v>-2.2207961082458496</v>
      </c>
      <c r="N3744">
        <v>5214</v>
      </c>
      <c r="O3744">
        <v>5.3491599857807159E-2</v>
      </c>
      <c r="P3744">
        <v>-0.10920660942792892</v>
      </c>
      <c r="Q3744">
        <v>-7.6736137270927429E-2</v>
      </c>
      <c r="R3744">
        <v>-4.0651775896549225E-2</v>
      </c>
      <c r="S3744">
        <v>-4.5716916210949421E-3</v>
      </c>
      <c r="T3744">
        <v>2.7903057634830475E-2</v>
      </c>
      <c r="U3744" t="s">
        <v>18</v>
      </c>
      <c r="V3744" t="s">
        <v>84</v>
      </c>
      <c r="W3744">
        <v>86</v>
      </c>
    </row>
    <row r="3745" spans="1:23" x14ac:dyDescent="0.25">
      <c r="A3745" s="48" t="str">
        <f t="shared" si="58"/>
        <v>42180Kern8_24SmartAC-onlySingle</v>
      </c>
      <c r="B3745" t="s">
        <v>11</v>
      </c>
      <c r="C3745" s="35">
        <v>42180</v>
      </c>
      <c r="D3745">
        <v>24</v>
      </c>
      <c r="E3745" t="s">
        <v>113</v>
      </c>
      <c r="F3745">
        <v>1.8305046077571201</v>
      </c>
      <c r="G3745">
        <v>1.2291733955580126</v>
      </c>
      <c r="H3745">
        <v>4153</v>
      </c>
      <c r="I3745">
        <v>1.8711563825808522</v>
      </c>
      <c r="J3745">
        <v>1.1900045699502135</v>
      </c>
      <c r="K3745">
        <v>567</v>
      </c>
      <c r="L3745">
        <v>-4.0651775896549225E-2</v>
      </c>
      <c r="M3745">
        <v>-2.2207961082458496</v>
      </c>
      <c r="N3745">
        <v>5214</v>
      </c>
      <c r="O3745">
        <v>5.3491599857807159E-2</v>
      </c>
      <c r="P3745">
        <v>-0.10920660942792892</v>
      </c>
      <c r="Q3745">
        <v>-7.6736137270927429E-2</v>
      </c>
      <c r="R3745">
        <v>-4.0651775896549225E-2</v>
      </c>
      <c r="S3745">
        <v>-4.5716916210949421E-3</v>
      </c>
      <c r="T3745">
        <v>2.7903057634830475E-2</v>
      </c>
      <c r="U3745" t="s">
        <v>102</v>
      </c>
      <c r="V3745" t="s">
        <v>84</v>
      </c>
      <c r="W3745">
        <v>86</v>
      </c>
    </row>
    <row r="3746" spans="1:23" x14ac:dyDescent="0.25">
      <c r="A3746" s="48" t="str">
        <f t="shared" si="58"/>
        <v>42233Kern8_1AllSingle</v>
      </c>
      <c r="B3746" t="s">
        <v>11</v>
      </c>
      <c r="C3746" s="35">
        <v>42233</v>
      </c>
      <c r="D3746">
        <v>1</v>
      </c>
      <c r="E3746" t="s">
        <v>113</v>
      </c>
      <c r="F3746">
        <v>1.57156719080911</v>
      </c>
      <c r="G3746">
        <v>1.1002727446556118</v>
      </c>
      <c r="H3746">
        <v>2105</v>
      </c>
      <c r="I3746">
        <v>1.5375724075316533</v>
      </c>
      <c r="J3746">
        <v>1.0118276282949543</v>
      </c>
      <c r="K3746">
        <v>572</v>
      </c>
      <c r="L3746">
        <v>3.3994782716035843E-2</v>
      </c>
      <c r="M3746">
        <v>2.1631135940551758</v>
      </c>
      <c r="N3746">
        <v>5243</v>
      </c>
      <c r="O3746">
        <v>4.8630841076374054E-2</v>
      </c>
      <c r="P3746">
        <v>-2.8330503031611443E-2</v>
      </c>
      <c r="Q3746">
        <v>1.1893899645656347E-3</v>
      </c>
      <c r="R3746">
        <v>3.3994782716035843E-2</v>
      </c>
      <c r="S3746">
        <v>6.6796287894248962E-2</v>
      </c>
      <c r="T3746">
        <v>9.6320070326328278E-2</v>
      </c>
      <c r="U3746" t="s">
        <v>18</v>
      </c>
      <c r="V3746" t="s">
        <v>84</v>
      </c>
      <c r="W3746">
        <v>84</v>
      </c>
    </row>
    <row r="3747" spans="1:23" x14ac:dyDescent="0.25">
      <c r="A3747" s="48" t="str">
        <f t="shared" si="58"/>
        <v>42233Kern8_1SmartAC-onlySingle</v>
      </c>
      <c r="B3747" t="s">
        <v>11</v>
      </c>
      <c r="C3747" s="35">
        <v>42233</v>
      </c>
      <c r="D3747">
        <v>1</v>
      </c>
      <c r="E3747" t="s">
        <v>113</v>
      </c>
      <c r="F3747">
        <v>1.57156719080911</v>
      </c>
      <c r="G3747">
        <v>1.1002727446556118</v>
      </c>
      <c r="H3747">
        <v>2105</v>
      </c>
      <c r="I3747">
        <v>1.5375724075316533</v>
      </c>
      <c r="J3747">
        <v>1.0118276282949543</v>
      </c>
      <c r="K3747">
        <v>572</v>
      </c>
      <c r="L3747">
        <v>3.3994782716035843E-2</v>
      </c>
      <c r="M3747">
        <v>2.1631135940551758</v>
      </c>
      <c r="N3747">
        <v>5243</v>
      </c>
      <c r="O3747">
        <v>4.8630841076374054E-2</v>
      </c>
      <c r="P3747">
        <v>-2.8330503031611443E-2</v>
      </c>
      <c r="Q3747">
        <v>1.1893899645656347E-3</v>
      </c>
      <c r="R3747">
        <v>3.3994782716035843E-2</v>
      </c>
      <c r="S3747">
        <v>6.6796287894248962E-2</v>
      </c>
      <c r="T3747">
        <v>9.6320070326328278E-2</v>
      </c>
      <c r="U3747" t="s">
        <v>102</v>
      </c>
      <c r="V3747" t="s">
        <v>84</v>
      </c>
      <c r="W3747">
        <v>84</v>
      </c>
    </row>
    <row r="3748" spans="1:23" x14ac:dyDescent="0.25">
      <c r="A3748" s="48" t="str">
        <f t="shared" si="58"/>
        <v>42233Kern8_2AllSingle</v>
      </c>
      <c r="B3748" t="s">
        <v>11</v>
      </c>
      <c r="C3748" s="35">
        <v>42233</v>
      </c>
      <c r="D3748">
        <v>2</v>
      </c>
      <c r="E3748" t="s">
        <v>113</v>
      </c>
      <c r="F3748">
        <v>1.3518323330090398</v>
      </c>
      <c r="G3748">
        <v>1.0098886962239284</v>
      </c>
      <c r="H3748">
        <v>2105</v>
      </c>
      <c r="I3748">
        <v>1.3085523723313166</v>
      </c>
      <c r="J3748">
        <v>0.9080456278394794</v>
      </c>
      <c r="K3748">
        <v>572</v>
      </c>
      <c r="L3748">
        <v>4.3279960751533508E-2</v>
      </c>
      <c r="M3748">
        <v>3.2015776634216309</v>
      </c>
      <c r="N3748">
        <v>5243</v>
      </c>
      <c r="O3748">
        <v>4.388640820980072E-2</v>
      </c>
      <c r="P3748">
        <v>-1.296485960483551E-2</v>
      </c>
      <c r="Q3748">
        <v>1.3675067573785782E-2</v>
      </c>
      <c r="R3748">
        <v>4.3279960751533508E-2</v>
      </c>
      <c r="S3748">
        <v>7.2881340980529785E-2</v>
      </c>
      <c r="T3748">
        <v>9.9524781107902527E-2</v>
      </c>
      <c r="U3748" t="s">
        <v>18</v>
      </c>
      <c r="V3748" t="s">
        <v>84</v>
      </c>
      <c r="W3748">
        <v>82</v>
      </c>
    </row>
    <row r="3749" spans="1:23" x14ac:dyDescent="0.25">
      <c r="A3749" s="48" t="str">
        <f t="shared" si="58"/>
        <v>42233Kern8_2SmartAC-onlySingle</v>
      </c>
      <c r="B3749" t="s">
        <v>11</v>
      </c>
      <c r="C3749" s="35">
        <v>42233</v>
      </c>
      <c r="D3749">
        <v>2</v>
      </c>
      <c r="E3749" t="s">
        <v>113</v>
      </c>
      <c r="F3749">
        <v>1.3518323330090398</v>
      </c>
      <c r="G3749">
        <v>1.0098886962239284</v>
      </c>
      <c r="H3749">
        <v>2105</v>
      </c>
      <c r="I3749">
        <v>1.3085523723313166</v>
      </c>
      <c r="J3749">
        <v>0.9080456278394794</v>
      </c>
      <c r="K3749">
        <v>572</v>
      </c>
      <c r="L3749">
        <v>4.3279960751533508E-2</v>
      </c>
      <c r="M3749">
        <v>3.2015776634216309</v>
      </c>
      <c r="N3749">
        <v>5243</v>
      </c>
      <c r="O3749">
        <v>4.388640820980072E-2</v>
      </c>
      <c r="P3749">
        <v>-1.296485960483551E-2</v>
      </c>
      <c r="Q3749">
        <v>1.3675067573785782E-2</v>
      </c>
      <c r="R3749">
        <v>4.3279960751533508E-2</v>
      </c>
      <c r="S3749">
        <v>7.2881340980529785E-2</v>
      </c>
      <c r="T3749">
        <v>9.9524781107902527E-2</v>
      </c>
      <c r="U3749" t="s">
        <v>102</v>
      </c>
      <c r="V3749" t="s">
        <v>84</v>
      </c>
      <c r="W3749">
        <v>82</v>
      </c>
    </row>
    <row r="3750" spans="1:23" x14ac:dyDescent="0.25">
      <c r="A3750" s="48" t="str">
        <f t="shared" si="58"/>
        <v>42233Kern8_3AllSingle</v>
      </c>
      <c r="B3750" t="s">
        <v>11</v>
      </c>
      <c r="C3750" s="35">
        <v>42233</v>
      </c>
      <c r="D3750">
        <v>3</v>
      </c>
      <c r="E3750" t="s">
        <v>113</v>
      </c>
      <c r="F3750">
        <v>1.1547742858932091</v>
      </c>
      <c r="G3750">
        <v>0.88848207279769886</v>
      </c>
      <c r="H3750">
        <v>2105</v>
      </c>
      <c r="I3750">
        <v>1.1795098416167105</v>
      </c>
      <c r="J3750">
        <v>0.8545170880817381</v>
      </c>
      <c r="K3750">
        <v>572</v>
      </c>
      <c r="L3750">
        <v>-2.4735555052757263E-2</v>
      </c>
      <c r="M3750">
        <v>-2.1420252323150635</v>
      </c>
      <c r="N3750">
        <v>5243</v>
      </c>
      <c r="O3750">
        <v>4.0639691054821014E-2</v>
      </c>
      <c r="P3750">
        <v>-7.6819382607936859E-2</v>
      </c>
      <c r="Q3750">
        <v>-5.215027928352356E-2</v>
      </c>
      <c r="R3750">
        <v>-2.4735555052757263E-2</v>
      </c>
      <c r="S3750">
        <v>2.6759165339171886E-3</v>
      </c>
      <c r="T3750">
        <v>2.7348272502422333E-2</v>
      </c>
      <c r="U3750" t="s">
        <v>18</v>
      </c>
      <c r="V3750" t="s">
        <v>84</v>
      </c>
      <c r="W3750">
        <v>81</v>
      </c>
    </row>
    <row r="3751" spans="1:23" x14ac:dyDescent="0.25">
      <c r="A3751" s="48" t="str">
        <f t="shared" si="58"/>
        <v>42233Kern8_3SmartAC-onlySingle</v>
      </c>
      <c r="B3751" t="s">
        <v>11</v>
      </c>
      <c r="C3751" s="35">
        <v>42233</v>
      </c>
      <c r="D3751">
        <v>3</v>
      </c>
      <c r="E3751" t="s">
        <v>113</v>
      </c>
      <c r="F3751">
        <v>1.1547742858932091</v>
      </c>
      <c r="G3751">
        <v>0.88848207279769886</v>
      </c>
      <c r="H3751">
        <v>2105</v>
      </c>
      <c r="I3751">
        <v>1.1795098416167105</v>
      </c>
      <c r="J3751">
        <v>0.8545170880817381</v>
      </c>
      <c r="K3751">
        <v>572</v>
      </c>
      <c r="L3751">
        <v>-2.4735555052757263E-2</v>
      </c>
      <c r="M3751">
        <v>-2.1420252323150635</v>
      </c>
      <c r="N3751">
        <v>5243</v>
      </c>
      <c r="O3751">
        <v>4.0639691054821014E-2</v>
      </c>
      <c r="P3751">
        <v>-7.6819382607936859E-2</v>
      </c>
      <c r="Q3751">
        <v>-5.215027928352356E-2</v>
      </c>
      <c r="R3751">
        <v>-2.4735555052757263E-2</v>
      </c>
      <c r="S3751">
        <v>2.6759165339171886E-3</v>
      </c>
      <c r="T3751">
        <v>2.7348272502422333E-2</v>
      </c>
      <c r="U3751" t="s">
        <v>102</v>
      </c>
      <c r="V3751" t="s">
        <v>84</v>
      </c>
      <c r="W3751">
        <v>81</v>
      </c>
    </row>
    <row r="3752" spans="1:23" x14ac:dyDescent="0.25">
      <c r="A3752" s="48" t="str">
        <f t="shared" si="58"/>
        <v>42233Kern8_4AllSingle</v>
      </c>
      <c r="B3752" t="s">
        <v>11</v>
      </c>
      <c r="C3752" s="35">
        <v>42233</v>
      </c>
      <c r="D3752">
        <v>4</v>
      </c>
      <c r="E3752" t="s">
        <v>113</v>
      </c>
      <c r="F3752">
        <v>1.0225128092670526</v>
      </c>
      <c r="G3752">
        <v>0.7698230153892035</v>
      </c>
      <c r="H3752">
        <v>2105</v>
      </c>
      <c r="I3752">
        <v>1.0327372583592507</v>
      </c>
      <c r="J3752">
        <v>0.77667917999365321</v>
      </c>
      <c r="K3752">
        <v>572</v>
      </c>
      <c r="L3752">
        <v>-1.0224449448287487E-2</v>
      </c>
      <c r="M3752">
        <v>-0.99993360042572021</v>
      </c>
      <c r="N3752">
        <v>5243</v>
      </c>
      <c r="O3752">
        <v>3.6553140729665756E-2</v>
      </c>
      <c r="P3752">
        <v>-5.7070955634117126E-2</v>
      </c>
      <c r="Q3752">
        <v>-3.4882467240095139E-2</v>
      </c>
      <c r="R3752">
        <v>-1.0224449448287487E-2</v>
      </c>
      <c r="S3752">
        <v>1.4430643990635872E-2</v>
      </c>
      <c r="T3752">
        <v>3.6622054874897003E-2</v>
      </c>
      <c r="U3752" t="s">
        <v>18</v>
      </c>
      <c r="V3752" t="s">
        <v>84</v>
      </c>
      <c r="W3752">
        <v>79</v>
      </c>
    </row>
    <row r="3753" spans="1:23" x14ac:dyDescent="0.25">
      <c r="A3753" s="48" t="str">
        <f t="shared" si="58"/>
        <v>42233Kern8_4SmartAC-onlySingle</v>
      </c>
      <c r="B3753" t="s">
        <v>11</v>
      </c>
      <c r="C3753" s="35">
        <v>42233</v>
      </c>
      <c r="D3753">
        <v>4</v>
      </c>
      <c r="E3753" t="s">
        <v>113</v>
      </c>
      <c r="F3753">
        <v>1.0225128092670526</v>
      </c>
      <c r="G3753">
        <v>0.7698230153892035</v>
      </c>
      <c r="H3753">
        <v>2105</v>
      </c>
      <c r="I3753">
        <v>1.0327372583592507</v>
      </c>
      <c r="J3753">
        <v>0.77667917999365321</v>
      </c>
      <c r="K3753">
        <v>572</v>
      </c>
      <c r="L3753">
        <v>-1.0224449448287487E-2</v>
      </c>
      <c r="M3753">
        <v>-0.99993360042572021</v>
      </c>
      <c r="N3753">
        <v>5243</v>
      </c>
      <c r="O3753">
        <v>3.6553140729665756E-2</v>
      </c>
      <c r="P3753">
        <v>-5.7070955634117126E-2</v>
      </c>
      <c r="Q3753">
        <v>-3.4882467240095139E-2</v>
      </c>
      <c r="R3753">
        <v>-1.0224449448287487E-2</v>
      </c>
      <c r="S3753">
        <v>1.4430643990635872E-2</v>
      </c>
      <c r="T3753">
        <v>3.6622054874897003E-2</v>
      </c>
      <c r="U3753" t="s">
        <v>102</v>
      </c>
      <c r="V3753" t="s">
        <v>84</v>
      </c>
      <c r="W3753">
        <v>79</v>
      </c>
    </row>
    <row r="3754" spans="1:23" x14ac:dyDescent="0.25">
      <c r="A3754" s="48" t="str">
        <f t="shared" si="58"/>
        <v>42233Kern8_5AllSingle</v>
      </c>
      <c r="B3754" t="s">
        <v>11</v>
      </c>
      <c r="C3754" s="35">
        <v>42233</v>
      </c>
      <c r="D3754">
        <v>5</v>
      </c>
      <c r="E3754" t="s">
        <v>113</v>
      </c>
      <c r="F3754">
        <v>0.94216899982587388</v>
      </c>
      <c r="G3754">
        <v>0.71012071802814347</v>
      </c>
      <c r="H3754">
        <v>2105</v>
      </c>
      <c r="I3754">
        <v>0.98466713508906012</v>
      </c>
      <c r="J3754">
        <v>0.76552789677446798</v>
      </c>
      <c r="K3754">
        <v>572</v>
      </c>
      <c r="L3754">
        <v>-4.2498134076595306E-2</v>
      </c>
      <c r="M3754">
        <v>-4.5106701850891113</v>
      </c>
      <c r="N3754">
        <v>5243</v>
      </c>
      <c r="O3754">
        <v>3.5554070025682449E-2</v>
      </c>
      <c r="P3754">
        <v>-8.8064230978488922E-2</v>
      </c>
      <c r="Q3754">
        <v>-6.6482201218605042E-2</v>
      </c>
      <c r="R3754">
        <v>-4.2498134076595306E-2</v>
      </c>
      <c r="S3754">
        <v>-1.8516913056373596E-2</v>
      </c>
      <c r="T3754">
        <v>3.0679621268063784E-3</v>
      </c>
      <c r="U3754" t="s">
        <v>18</v>
      </c>
      <c r="V3754" t="s">
        <v>84</v>
      </c>
      <c r="W3754">
        <v>77</v>
      </c>
    </row>
    <row r="3755" spans="1:23" x14ac:dyDescent="0.25">
      <c r="A3755" s="48" t="str">
        <f t="shared" si="58"/>
        <v>42233Kern8_5SmartAC-onlySingle</v>
      </c>
      <c r="B3755" t="s">
        <v>11</v>
      </c>
      <c r="C3755" s="35">
        <v>42233</v>
      </c>
      <c r="D3755">
        <v>5</v>
      </c>
      <c r="E3755" t="s">
        <v>113</v>
      </c>
      <c r="F3755">
        <v>0.94216899982587388</v>
      </c>
      <c r="G3755">
        <v>0.71012071802814347</v>
      </c>
      <c r="H3755">
        <v>2105</v>
      </c>
      <c r="I3755">
        <v>0.98466713508906012</v>
      </c>
      <c r="J3755">
        <v>0.76552789677446798</v>
      </c>
      <c r="K3755">
        <v>572</v>
      </c>
      <c r="L3755">
        <v>-4.2498134076595306E-2</v>
      </c>
      <c r="M3755">
        <v>-4.5106701850891113</v>
      </c>
      <c r="N3755">
        <v>5243</v>
      </c>
      <c r="O3755">
        <v>3.5554070025682449E-2</v>
      </c>
      <c r="P3755">
        <v>-8.8064230978488922E-2</v>
      </c>
      <c r="Q3755">
        <v>-6.6482201218605042E-2</v>
      </c>
      <c r="R3755">
        <v>-4.2498134076595306E-2</v>
      </c>
      <c r="S3755">
        <v>-1.8516913056373596E-2</v>
      </c>
      <c r="T3755">
        <v>3.0679621268063784E-3</v>
      </c>
      <c r="U3755" t="s">
        <v>102</v>
      </c>
      <c r="V3755" t="s">
        <v>84</v>
      </c>
      <c r="W3755">
        <v>77</v>
      </c>
    </row>
    <row r="3756" spans="1:23" x14ac:dyDescent="0.25">
      <c r="A3756" s="48" t="str">
        <f t="shared" si="58"/>
        <v>42233Kern8_6AllSingle</v>
      </c>
      <c r="B3756" t="s">
        <v>11</v>
      </c>
      <c r="C3756" s="35">
        <v>42233</v>
      </c>
      <c r="D3756">
        <v>6</v>
      </c>
      <c r="E3756" t="s">
        <v>113</v>
      </c>
      <c r="F3756">
        <v>0.91090361922684793</v>
      </c>
      <c r="G3756">
        <v>0.71889281196303245</v>
      </c>
      <c r="H3756">
        <v>2105</v>
      </c>
      <c r="I3756">
        <v>0.97939507893698963</v>
      </c>
      <c r="J3756">
        <v>0.78102693239555154</v>
      </c>
      <c r="K3756">
        <v>572</v>
      </c>
      <c r="L3756">
        <v>-6.8491458892822266E-2</v>
      </c>
      <c r="M3756">
        <v>-7.5190677642822266</v>
      </c>
      <c r="N3756">
        <v>5243</v>
      </c>
      <c r="O3756">
        <v>3.6220889538526535E-2</v>
      </c>
      <c r="P3756">
        <v>-0.11491215229034424</v>
      </c>
      <c r="Q3756">
        <v>-9.292534738779068E-2</v>
      </c>
      <c r="R3756">
        <v>-6.8491458892822266E-2</v>
      </c>
      <c r="S3756">
        <v>-4.4060468673706055E-2</v>
      </c>
      <c r="T3756">
        <v>-2.2070767357945442E-2</v>
      </c>
      <c r="U3756" t="s">
        <v>18</v>
      </c>
      <c r="V3756" t="s">
        <v>84</v>
      </c>
      <c r="W3756">
        <v>76</v>
      </c>
    </row>
    <row r="3757" spans="1:23" x14ac:dyDescent="0.25">
      <c r="A3757" s="48" t="str">
        <f t="shared" si="58"/>
        <v>42233Kern8_6SmartAC-onlySingle</v>
      </c>
      <c r="B3757" t="s">
        <v>11</v>
      </c>
      <c r="C3757" s="35">
        <v>42233</v>
      </c>
      <c r="D3757">
        <v>6</v>
      </c>
      <c r="E3757" t="s">
        <v>113</v>
      </c>
      <c r="F3757">
        <v>0.91090361922684793</v>
      </c>
      <c r="G3757">
        <v>0.71889281196303245</v>
      </c>
      <c r="H3757">
        <v>2105</v>
      </c>
      <c r="I3757">
        <v>0.97939507893698963</v>
      </c>
      <c r="J3757">
        <v>0.78102693239555154</v>
      </c>
      <c r="K3757">
        <v>572</v>
      </c>
      <c r="L3757">
        <v>-6.8491458892822266E-2</v>
      </c>
      <c r="M3757">
        <v>-7.5190677642822266</v>
      </c>
      <c r="N3757">
        <v>5243</v>
      </c>
      <c r="O3757">
        <v>3.6220889538526535E-2</v>
      </c>
      <c r="P3757">
        <v>-0.11491215229034424</v>
      </c>
      <c r="Q3757">
        <v>-9.292534738779068E-2</v>
      </c>
      <c r="R3757">
        <v>-6.8491458892822266E-2</v>
      </c>
      <c r="S3757">
        <v>-4.4060468673706055E-2</v>
      </c>
      <c r="T3757">
        <v>-2.2070767357945442E-2</v>
      </c>
      <c r="U3757" t="s">
        <v>102</v>
      </c>
      <c r="V3757" t="s">
        <v>84</v>
      </c>
      <c r="W3757">
        <v>76</v>
      </c>
    </row>
    <row r="3758" spans="1:23" x14ac:dyDescent="0.25">
      <c r="A3758" s="48" t="str">
        <f t="shared" si="58"/>
        <v>42233Kern8_7AllSingle</v>
      </c>
      <c r="B3758" t="s">
        <v>11</v>
      </c>
      <c r="C3758" s="35">
        <v>42233</v>
      </c>
      <c r="D3758">
        <v>7</v>
      </c>
      <c r="E3758" t="s">
        <v>113</v>
      </c>
      <c r="F3758">
        <v>0.89877071410518883</v>
      </c>
      <c r="G3758">
        <v>0.72316334133138716</v>
      </c>
      <c r="H3758">
        <v>2105</v>
      </c>
      <c r="I3758">
        <v>0.9582015818549785</v>
      </c>
      <c r="J3758">
        <v>0.73654310012648749</v>
      </c>
      <c r="K3758">
        <v>572</v>
      </c>
      <c r="L3758">
        <v>-5.9430867433547974E-2</v>
      </c>
      <c r="M3758">
        <v>-6.6124615669250488</v>
      </c>
      <c r="N3758">
        <v>5243</v>
      </c>
      <c r="O3758">
        <v>3.459564596414566E-2</v>
      </c>
      <c r="P3758">
        <v>-0.10376864671707153</v>
      </c>
      <c r="Q3758">
        <v>-8.276839554309845E-2</v>
      </c>
      <c r="R3758">
        <v>-5.9430867433547974E-2</v>
      </c>
      <c r="S3758">
        <v>-3.6096103489398956E-2</v>
      </c>
      <c r="T3758">
        <v>-1.5093087218701839E-2</v>
      </c>
      <c r="U3758" t="s">
        <v>18</v>
      </c>
      <c r="V3758" t="s">
        <v>84</v>
      </c>
      <c r="W3758">
        <v>79</v>
      </c>
    </row>
    <row r="3759" spans="1:23" x14ac:dyDescent="0.25">
      <c r="A3759" s="48" t="str">
        <f t="shared" si="58"/>
        <v>42233Kern8_7SmartAC-onlySingle</v>
      </c>
      <c r="B3759" t="s">
        <v>11</v>
      </c>
      <c r="C3759" s="35">
        <v>42233</v>
      </c>
      <c r="D3759">
        <v>7</v>
      </c>
      <c r="E3759" t="s">
        <v>113</v>
      </c>
      <c r="F3759">
        <v>0.89877071410518883</v>
      </c>
      <c r="G3759">
        <v>0.72316334133138716</v>
      </c>
      <c r="H3759">
        <v>2105</v>
      </c>
      <c r="I3759">
        <v>0.9582015818549785</v>
      </c>
      <c r="J3759">
        <v>0.73654310012648749</v>
      </c>
      <c r="K3759">
        <v>572</v>
      </c>
      <c r="L3759">
        <v>-5.9430867433547974E-2</v>
      </c>
      <c r="M3759">
        <v>-6.6124615669250488</v>
      </c>
      <c r="N3759">
        <v>5243</v>
      </c>
      <c r="O3759">
        <v>3.459564596414566E-2</v>
      </c>
      <c r="P3759">
        <v>-0.10376864671707153</v>
      </c>
      <c r="Q3759">
        <v>-8.276839554309845E-2</v>
      </c>
      <c r="R3759">
        <v>-5.9430867433547974E-2</v>
      </c>
      <c r="S3759">
        <v>-3.6096103489398956E-2</v>
      </c>
      <c r="T3759">
        <v>-1.5093087218701839E-2</v>
      </c>
      <c r="U3759" t="s">
        <v>102</v>
      </c>
      <c r="V3759" t="s">
        <v>84</v>
      </c>
      <c r="W3759">
        <v>79</v>
      </c>
    </row>
    <row r="3760" spans="1:23" x14ac:dyDescent="0.25">
      <c r="A3760" s="48" t="str">
        <f t="shared" si="58"/>
        <v>42233Kern8_8AllSingle</v>
      </c>
      <c r="B3760" t="s">
        <v>11</v>
      </c>
      <c r="C3760" s="35">
        <v>42233</v>
      </c>
      <c r="D3760">
        <v>8</v>
      </c>
      <c r="E3760" t="s">
        <v>113</v>
      </c>
      <c r="F3760">
        <v>0.8969588570247865</v>
      </c>
      <c r="G3760">
        <v>0.74696022062908429</v>
      </c>
      <c r="H3760">
        <v>2105</v>
      </c>
      <c r="I3760">
        <v>0.88985325102069135</v>
      </c>
      <c r="J3760">
        <v>0.63772258764658196</v>
      </c>
      <c r="K3760">
        <v>572</v>
      </c>
      <c r="L3760">
        <v>7.1056061424314976E-3</v>
      </c>
      <c r="M3760">
        <v>0.79218864440917969</v>
      </c>
      <c r="N3760">
        <v>5243</v>
      </c>
      <c r="O3760">
        <v>3.1241891905665398E-2</v>
      </c>
      <c r="P3760">
        <v>-3.2934002578258514E-2</v>
      </c>
      <c r="Q3760">
        <v>-1.3969548977911472E-2</v>
      </c>
      <c r="R3760">
        <v>7.1056061424314976E-3</v>
      </c>
      <c r="S3760">
        <v>2.81782615929842E-2</v>
      </c>
      <c r="T3760">
        <v>4.7145213931798935E-2</v>
      </c>
      <c r="U3760" t="s">
        <v>18</v>
      </c>
      <c r="V3760" t="s">
        <v>84</v>
      </c>
      <c r="W3760">
        <v>84</v>
      </c>
    </row>
    <row r="3761" spans="1:23" x14ac:dyDescent="0.25">
      <c r="A3761" s="48" t="str">
        <f t="shared" si="58"/>
        <v>42233Kern8_8SmartAC-onlySingle</v>
      </c>
      <c r="B3761" t="s">
        <v>11</v>
      </c>
      <c r="C3761" s="35">
        <v>42233</v>
      </c>
      <c r="D3761">
        <v>8</v>
      </c>
      <c r="E3761" t="s">
        <v>113</v>
      </c>
      <c r="F3761">
        <v>0.8969588570247865</v>
      </c>
      <c r="G3761">
        <v>0.74696022062908429</v>
      </c>
      <c r="H3761">
        <v>2105</v>
      </c>
      <c r="I3761">
        <v>0.88985325102069135</v>
      </c>
      <c r="J3761">
        <v>0.63772258764658196</v>
      </c>
      <c r="K3761">
        <v>572</v>
      </c>
      <c r="L3761">
        <v>7.1056061424314976E-3</v>
      </c>
      <c r="M3761">
        <v>0.79218864440917969</v>
      </c>
      <c r="N3761">
        <v>5243</v>
      </c>
      <c r="O3761">
        <v>3.1241891905665398E-2</v>
      </c>
      <c r="P3761">
        <v>-3.2934002578258514E-2</v>
      </c>
      <c r="Q3761">
        <v>-1.3969548977911472E-2</v>
      </c>
      <c r="R3761">
        <v>7.1056061424314976E-3</v>
      </c>
      <c r="S3761">
        <v>2.81782615929842E-2</v>
      </c>
      <c r="T3761">
        <v>4.7145213931798935E-2</v>
      </c>
      <c r="U3761" t="s">
        <v>102</v>
      </c>
      <c r="V3761" t="s">
        <v>84</v>
      </c>
      <c r="W3761">
        <v>84</v>
      </c>
    </row>
    <row r="3762" spans="1:23" x14ac:dyDescent="0.25">
      <c r="A3762" s="48" t="str">
        <f t="shared" si="58"/>
        <v>42233Kern8_9AllSingle</v>
      </c>
      <c r="B3762" t="s">
        <v>11</v>
      </c>
      <c r="C3762" s="35">
        <v>42233</v>
      </c>
      <c r="D3762">
        <v>9</v>
      </c>
      <c r="E3762" t="s">
        <v>113</v>
      </c>
      <c r="F3762">
        <v>0.94356423802909717</v>
      </c>
      <c r="G3762">
        <v>0.90885819127053113</v>
      </c>
      <c r="H3762">
        <v>2105</v>
      </c>
      <c r="I3762">
        <v>0.95130263689930217</v>
      </c>
      <c r="J3762">
        <v>0.82369063787545915</v>
      </c>
      <c r="K3762">
        <v>572</v>
      </c>
      <c r="L3762">
        <v>-7.7383988536894321E-3</v>
      </c>
      <c r="M3762">
        <v>-0.82012420892715454</v>
      </c>
      <c r="N3762">
        <v>5243</v>
      </c>
      <c r="O3762">
        <v>3.9730843156576157E-2</v>
      </c>
      <c r="P3762">
        <v>-5.86574487388134E-2</v>
      </c>
      <c r="Q3762">
        <v>-3.4540031105279922E-2</v>
      </c>
      <c r="R3762">
        <v>-7.7383988536894321E-3</v>
      </c>
      <c r="S3762">
        <v>1.9060054793953896E-2</v>
      </c>
      <c r="T3762">
        <v>4.3180648237466812E-2</v>
      </c>
      <c r="U3762" t="s">
        <v>18</v>
      </c>
      <c r="V3762" t="s">
        <v>84</v>
      </c>
      <c r="W3762">
        <v>90</v>
      </c>
    </row>
    <row r="3763" spans="1:23" x14ac:dyDescent="0.25">
      <c r="A3763" s="48" t="str">
        <f t="shared" si="58"/>
        <v>42233Kern8_9SmartAC-onlySingle</v>
      </c>
      <c r="B3763" t="s">
        <v>11</v>
      </c>
      <c r="C3763" s="35">
        <v>42233</v>
      </c>
      <c r="D3763">
        <v>9</v>
      </c>
      <c r="E3763" t="s">
        <v>113</v>
      </c>
      <c r="F3763">
        <v>0.94356423802909717</v>
      </c>
      <c r="G3763">
        <v>0.90885819127053113</v>
      </c>
      <c r="H3763">
        <v>2105</v>
      </c>
      <c r="I3763">
        <v>0.95130263689930217</v>
      </c>
      <c r="J3763">
        <v>0.82369063787545915</v>
      </c>
      <c r="K3763">
        <v>572</v>
      </c>
      <c r="L3763">
        <v>-7.7383988536894321E-3</v>
      </c>
      <c r="M3763">
        <v>-0.82012420892715454</v>
      </c>
      <c r="N3763">
        <v>5243</v>
      </c>
      <c r="O3763">
        <v>3.9730843156576157E-2</v>
      </c>
      <c r="P3763">
        <v>-5.86574487388134E-2</v>
      </c>
      <c r="Q3763">
        <v>-3.4540031105279922E-2</v>
      </c>
      <c r="R3763">
        <v>-7.7383988536894321E-3</v>
      </c>
      <c r="S3763">
        <v>1.9060054793953896E-2</v>
      </c>
      <c r="T3763">
        <v>4.3180648237466812E-2</v>
      </c>
      <c r="U3763" t="s">
        <v>102</v>
      </c>
      <c r="V3763" t="s">
        <v>84</v>
      </c>
      <c r="W3763">
        <v>90</v>
      </c>
    </row>
    <row r="3764" spans="1:23" x14ac:dyDescent="0.25">
      <c r="A3764" s="48" t="str">
        <f t="shared" si="58"/>
        <v>42233Kern8_10AllSingle</v>
      </c>
      <c r="B3764" t="s">
        <v>11</v>
      </c>
      <c r="C3764" s="35">
        <v>42233</v>
      </c>
      <c r="D3764">
        <v>10</v>
      </c>
      <c r="E3764" t="s">
        <v>113</v>
      </c>
      <c r="F3764">
        <v>1.0965372382186136</v>
      </c>
      <c r="G3764">
        <v>1.1558440820568061</v>
      </c>
      <c r="H3764">
        <v>2105</v>
      </c>
      <c r="I3764">
        <v>1.1291326888317759</v>
      </c>
      <c r="J3764">
        <v>1.1295647387367909</v>
      </c>
      <c r="K3764">
        <v>572</v>
      </c>
      <c r="L3764">
        <v>-3.2595451921224594E-2</v>
      </c>
      <c r="M3764">
        <v>-2.9725804328918457</v>
      </c>
      <c r="N3764">
        <v>5243</v>
      </c>
      <c r="O3764">
        <v>5.352841317653656E-2</v>
      </c>
      <c r="P3764">
        <v>-0.10119746625423431</v>
      </c>
      <c r="Q3764">
        <v>-6.8704649806022644E-2</v>
      </c>
      <c r="R3764">
        <v>-3.2595451921224594E-2</v>
      </c>
      <c r="S3764">
        <v>3.5094628110527992E-3</v>
      </c>
      <c r="T3764">
        <v>3.6006562411785126E-2</v>
      </c>
      <c r="U3764" t="s">
        <v>18</v>
      </c>
      <c r="V3764" t="s">
        <v>84</v>
      </c>
      <c r="W3764">
        <v>94</v>
      </c>
    </row>
    <row r="3765" spans="1:23" x14ac:dyDescent="0.25">
      <c r="A3765" s="48" t="str">
        <f t="shared" si="58"/>
        <v>42233Kern8_10SmartAC-onlySingle</v>
      </c>
      <c r="B3765" t="s">
        <v>11</v>
      </c>
      <c r="C3765" s="35">
        <v>42233</v>
      </c>
      <c r="D3765">
        <v>10</v>
      </c>
      <c r="E3765" t="s">
        <v>113</v>
      </c>
      <c r="F3765">
        <v>1.0965372382186136</v>
      </c>
      <c r="G3765">
        <v>1.1558440820568061</v>
      </c>
      <c r="H3765">
        <v>2105</v>
      </c>
      <c r="I3765">
        <v>1.1291326888317759</v>
      </c>
      <c r="J3765">
        <v>1.1295647387367909</v>
      </c>
      <c r="K3765">
        <v>572</v>
      </c>
      <c r="L3765">
        <v>-3.2595451921224594E-2</v>
      </c>
      <c r="M3765">
        <v>-2.9725804328918457</v>
      </c>
      <c r="N3765">
        <v>5243</v>
      </c>
      <c r="O3765">
        <v>5.352841317653656E-2</v>
      </c>
      <c r="P3765">
        <v>-0.10119746625423431</v>
      </c>
      <c r="Q3765">
        <v>-6.8704649806022644E-2</v>
      </c>
      <c r="R3765">
        <v>-3.2595451921224594E-2</v>
      </c>
      <c r="S3765">
        <v>3.5094628110527992E-3</v>
      </c>
      <c r="T3765">
        <v>3.6006562411785126E-2</v>
      </c>
      <c r="U3765" t="s">
        <v>102</v>
      </c>
      <c r="V3765" t="s">
        <v>84</v>
      </c>
      <c r="W3765">
        <v>94</v>
      </c>
    </row>
    <row r="3766" spans="1:23" x14ac:dyDescent="0.25">
      <c r="A3766" s="48" t="str">
        <f t="shared" si="58"/>
        <v>42233Kern8_11AllSingle</v>
      </c>
      <c r="B3766" t="s">
        <v>11</v>
      </c>
      <c r="C3766" s="35">
        <v>42233</v>
      </c>
      <c r="D3766">
        <v>11</v>
      </c>
      <c r="E3766" t="s">
        <v>113</v>
      </c>
      <c r="F3766">
        <v>1.3604781427077601</v>
      </c>
      <c r="G3766">
        <v>1.4564927439285156</v>
      </c>
      <c r="H3766">
        <v>2105</v>
      </c>
      <c r="I3766">
        <v>1.409327943490746</v>
      </c>
      <c r="J3766">
        <v>1.490913751690971</v>
      </c>
      <c r="K3766">
        <v>572</v>
      </c>
      <c r="L3766">
        <v>-4.884980246424675E-2</v>
      </c>
      <c r="M3766">
        <v>-3.590634822845459</v>
      </c>
      <c r="N3766">
        <v>5243</v>
      </c>
      <c r="O3766">
        <v>6.9955937564373016E-2</v>
      </c>
      <c r="P3766">
        <v>-0.13850532472133636</v>
      </c>
      <c r="Q3766">
        <v>-9.6040681004524231E-2</v>
      </c>
      <c r="R3766">
        <v>-4.884980246424675E-2</v>
      </c>
      <c r="S3766">
        <v>-1.6645225696265697E-3</v>
      </c>
      <c r="T3766">
        <v>4.0805727243423462E-2</v>
      </c>
      <c r="U3766" t="s">
        <v>18</v>
      </c>
      <c r="V3766" t="s">
        <v>84</v>
      </c>
      <c r="W3766">
        <v>99</v>
      </c>
    </row>
    <row r="3767" spans="1:23" x14ac:dyDescent="0.25">
      <c r="A3767" s="48" t="str">
        <f t="shared" si="58"/>
        <v>42233Kern8_11SmartAC-onlySingle</v>
      </c>
      <c r="B3767" t="s">
        <v>11</v>
      </c>
      <c r="C3767" s="35">
        <v>42233</v>
      </c>
      <c r="D3767">
        <v>11</v>
      </c>
      <c r="E3767" t="s">
        <v>113</v>
      </c>
      <c r="F3767">
        <v>1.3604781427077601</v>
      </c>
      <c r="G3767">
        <v>1.4564927439285156</v>
      </c>
      <c r="H3767">
        <v>2105</v>
      </c>
      <c r="I3767">
        <v>1.409327943490746</v>
      </c>
      <c r="J3767">
        <v>1.490913751690971</v>
      </c>
      <c r="K3767">
        <v>572</v>
      </c>
      <c r="L3767">
        <v>-4.884980246424675E-2</v>
      </c>
      <c r="M3767">
        <v>-3.590634822845459</v>
      </c>
      <c r="N3767">
        <v>5243</v>
      </c>
      <c r="O3767">
        <v>6.9955937564373016E-2</v>
      </c>
      <c r="P3767">
        <v>-0.13850532472133636</v>
      </c>
      <c r="Q3767">
        <v>-9.6040681004524231E-2</v>
      </c>
      <c r="R3767">
        <v>-4.884980246424675E-2</v>
      </c>
      <c r="S3767">
        <v>-1.6645225696265697E-3</v>
      </c>
      <c r="T3767">
        <v>4.0805727243423462E-2</v>
      </c>
      <c r="U3767" t="s">
        <v>102</v>
      </c>
      <c r="V3767" t="s">
        <v>84</v>
      </c>
      <c r="W3767">
        <v>99</v>
      </c>
    </row>
    <row r="3768" spans="1:23" x14ac:dyDescent="0.25">
      <c r="A3768" s="48" t="str">
        <f t="shared" si="58"/>
        <v>42233Kern8_12AllSingle</v>
      </c>
      <c r="B3768" t="s">
        <v>11</v>
      </c>
      <c r="C3768" s="35">
        <v>42233</v>
      </c>
      <c r="D3768">
        <v>12</v>
      </c>
      <c r="E3768" t="s">
        <v>113</v>
      </c>
      <c r="F3768">
        <v>1.7402656186929506</v>
      </c>
      <c r="G3768">
        <v>1.7125203375842368</v>
      </c>
      <c r="H3768">
        <v>2105</v>
      </c>
      <c r="I3768">
        <v>1.7233379619303397</v>
      </c>
      <c r="J3768">
        <v>1.7705705404208485</v>
      </c>
      <c r="K3768">
        <v>572</v>
      </c>
      <c r="L3768">
        <v>1.6927657648921013E-2</v>
      </c>
      <c r="M3768">
        <v>0.97270536422729492</v>
      </c>
      <c r="N3768">
        <v>5243</v>
      </c>
      <c r="O3768">
        <v>8.2908675074577332E-2</v>
      </c>
      <c r="P3768">
        <v>-8.9328102767467499E-2</v>
      </c>
      <c r="Q3768">
        <v>-3.9000876247882843E-2</v>
      </c>
      <c r="R3768">
        <v>1.6927657648921013E-2</v>
      </c>
      <c r="S3768">
        <v>7.2849556803703308E-2</v>
      </c>
      <c r="T3768">
        <v>0.12318341434001923</v>
      </c>
      <c r="U3768" t="s">
        <v>18</v>
      </c>
      <c r="V3768" t="s">
        <v>84</v>
      </c>
      <c r="W3768">
        <v>102</v>
      </c>
    </row>
    <row r="3769" spans="1:23" x14ac:dyDescent="0.25">
      <c r="A3769" s="48" t="str">
        <f t="shared" si="58"/>
        <v>42233Kern8_12SmartAC-onlySingle</v>
      </c>
      <c r="B3769" t="s">
        <v>11</v>
      </c>
      <c r="C3769" s="35">
        <v>42233</v>
      </c>
      <c r="D3769">
        <v>12</v>
      </c>
      <c r="E3769" t="s">
        <v>113</v>
      </c>
      <c r="F3769">
        <v>1.7402656186929506</v>
      </c>
      <c r="G3769">
        <v>1.7125203375842368</v>
      </c>
      <c r="H3769">
        <v>2105</v>
      </c>
      <c r="I3769">
        <v>1.7233379619303397</v>
      </c>
      <c r="J3769">
        <v>1.7705705404208485</v>
      </c>
      <c r="K3769">
        <v>572</v>
      </c>
      <c r="L3769">
        <v>1.6927657648921013E-2</v>
      </c>
      <c r="M3769">
        <v>0.97270536422729492</v>
      </c>
      <c r="N3769">
        <v>5243</v>
      </c>
      <c r="O3769">
        <v>8.2908675074577332E-2</v>
      </c>
      <c r="P3769">
        <v>-8.9328102767467499E-2</v>
      </c>
      <c r="Q3769">
        <v>-3.9000876247882843E-2</v>
      </c>
      <c r="R3769">
        <v>1.6927657648921013E-2</v>
      </c>
      <c r="S3769">
        <v>7.2849556803703308E-2</v>
      </c>
      <c r="T3769">
        <v>0.12318341434001923</v>
      </c>
      <c r="U3769" t="s">
        <v>102</v>
      </c>
      <c r="V3769" t="s">
        <v>84</v>
      </c>
      <c r="W3769">
        <v>102</v>
      </c>
    </row>
    <row r="3770" spans="1:23" x14ac:dyDescent="0.25">
      <c r="A3770" s="48" t="str">
        <f t="shared" si="58"/>
        <v>42233Kern8_13AllSingle</v>
      </c>
      <c r="B3770" t="s">
        <v>11</v>
      </c>
      <c r="C3770" s="35">
        <v>42233</v>
      </c>
      <c r="D3770">
        <v>13</v>
      </c>
      <c r="E3770" t="s">
        <v>113</v>
      </c>
      <c r="F3770">
        <v>2.1627916188695973</v>
      </c>
      <c r="G3770">
        <v>1.906596566074555</v>
      </c>
      <c r="H3770">
        <v>2105</v>
      </c>
      <c r="I3770">
        <v>2.1113026365928804</v>
      </c>
      <c r="J3770">
        <v>1.8883854832828006</v>
      </c>
      <c r="K3770">
        <v>572</v>
      </c>
      <c r="L3770">
        <v>5.1488980650901794E-2</v>
      </c>
      <c r="M3770">
        <v>2.3806724548339844</v>
      </c>
      <c r="N3770">
        <v>5243</v>
      </c>
      <c r="O3770">
        <v>8.9225322008132935E-2</v>
      </c>
      <c r="P3770">
        <v>-6.2862195074558258E-2</v>
      </c>
      <c r="Q3770">
        <v>-8.7006371468305588E-3</v>
      </c>
      <c r="R3770">
        <v>5.1488980650901794E-2</v>
      </c>
      <c r="S3770">
        <v>0.11167146265506744</v>
      </c>
      <c r="T3770">
        <v>0.16584014892578125</v>
      </c>
      <c r="U3770" t="s">
        <v>18</v>
      </c>
      <c r="V3770" t="s">
        <v>84</v>
      </c>
      <c r="W3770">
        <v>104</v>
      </c>
    </row>
    <row r="3771" spans="1:23" x14ac:dyDescent="0.25">
      <c r="A3771" s="48" t="str">
        <f t="shared" si="58"/>
        <v>42233Kern8_13SmartAC-onlySingle</v>
      </c>
      <c r="B3771" t="s">
        <v>11</v>
      </c>
      <c r="C3771" s="35">
        <v>42233</v>
      </c>
      <c r="D3771">
        <v>13</v>
      </c>
      <c r="E3771" t="s">
        <v>113</v>
      </c>
      <c r="F3771">
        <v>2.1627916188695973</v>
      </c>
      <c r="G3771">
        <v>1.906596566074555</v>
      </c>
      <c r="H3771">
        <v>2105</v>
      </c>
      <c r="I3771">
        <v>2.1113026365928804</v>
      </c>
      <c r="J3771">
        <v>1.8883854832828006</v>
      </c>
      <c r="K3771">
        <v>572</v>
      </c>
      <c r="L3771">
        <v>5.1488980650901794E-2</v>
      </c>
      <c r="M3771">
        <v>2.3806724548339844</v>
      </c>
      <c r="N3771">
        <v>5243</v>
      </c>
      <c r="O3771">
        <v>8.9225322008132935E-2</v>
      </c>
      <c r="P3771">
        <v>-6.2862195074558258E-2</v>
      </c>
      <c r="Q3771">
        <v>-8.7006371468305588E-3</v>
      </c>
      <c r="R3771">
        <v>5.1488980650901794E-2</v>
      </c>
      <c r="S3771">
        <v>0.11167146265506744</v>
      </c>
      <c r="T3771">
        <v>0.16584014892578125</v>
      </c>
      <c r="U3771" t="s">
        <v>102</v>
      </c>
      <c r="V3771" t="s">
        <v>84</v>
      </c>
      <c r="W3771">
        <v>104</v>
      </c>
    </row>
    <row r="3772" spans="1:23" x14ac:dyDescent="0.25">
      <c r="A3772" s="48" t="str">
        <f t="shared" si="58"/>
        <v>42233Kern8_14AllSingle</v>
      </c>
      <c r="B3772" t="s">
        <v>11</v>
      </c>
      <c r="C3772" s="35">
        <v>42233</v>
      </c>
      <c r="D3772">
        <v>14</v>
      </c>
      <c r="E3772" t="s">
        <v>113</v>
      </c>
      <c r="F3772">
        <v>2.5874572853605797</v>
      </c>
      <c r="G3772">
        <v>2.0121203449595559</v>
      </c>
      <c r="H3772">
        <v>2105</v>
      </c>
      <c r="I3772">
        <v>2.5365058013962938</v>
      </c>
      <c r="J3772">
        <v>1.9910278326584712</v>
      </c>
      <c r="K3772">
        <v>572</v>
      </c>
      <c r="L3772">
        <v>5.0951484590768814E-2</v>
      </c>
      <c r="M3772">
        <v>1.9691720008850098</v>
      </c>
      <c r="N3772">
        <v>5243</v>
      </c>
      <c r="O3772">
        <v>9.4094336032867432E-2</v>
      </c>
      <c r="P3772">
        <v>-6.9639816880226135E-2</v>
      </c>
      <c r="Q3772">
        <v>-1.2522672303020954E-2</v>
      </c>
      <c r="R3772">
        <v>5.0951484590768814E-2</v>
      </c>
      <c r="S3772">
        <v>0.11441811174154282</v>
      </c>
      <c r="T3772">
        <v>0.17154277861118317</v>
      </c>
      <c r="U3772" t="s">
        <v>18</v>
      </c>
      <c r="V3772" t="s">
        <v>84</v>
      </c>
      <c r="W3772">
        <v>106</v>
      </c>
    </row>
    <row r="3773" spans="1:23" x14ac:dyDescent="0.25">
      <c r="A3773" s="48" t="str">
        <f t="shared" si="58"/>
        <v>42233Kern8_14SmartAC-onlySingle</v>
      </c>
      <c r="B3773" t="s">
        <v>11</v>
      </c>
      <c r="C3773" s="35">
        <v>42233</v>
      </c>
      <c r="D3773">
        <v>14</v>
      </c>
      <c r="E3773" t="s">
        <v>113</v>
      </c>
      <c r="F3773">
        <v>2.5874572853605797</v>
      </c>
      <c r="G3773">
        <v>2.0121203449595559</v>
      </c>
      <c r="H3773">
        <v>2105</v>
      </c>
      <c r="I3773">
        <v>2.5365058013962938</v>
      </c>
      <c r="J3773">
        <v>1.9910278326584712</v>
      </c>
      <c r="K3773">
        <v>572</v>
      </c>
      <c r="L3773">
        <v>5.0951484590768814E-2</v>
      </c>
      <c r="M3773">
        <v>1.9691720008850098</v>
      </c>
      <c r="N3773">
        <v>5243</v>
      </c>
      <c r="O3773">
        <v>9.4094336032867432E-2</v>
      </c>
      <c r="P3773">
        <v>-6.9639816880226135E-2</v>
      </c>
      <c r="Q3773">
        <v>-1.2522672303020954E-2</v>
      </c>
      <c r="R3773">
        <v>5.0951484590768814E-2</v>
      </c>
      <c r="S3773">
        <v>0.11441811174154282</v>
      </c>
      <c r="T3773">
        <v>0.17154277861118317</v>
      </c>
      <c r="U3773" t="s">
        <v>102</v>
      </c>
      <c r="V3773" t="s">
        <v>84</v>
      </c>
      <c r="W3773">
        <v>106</v>
      </c>
    </row>
    <row r="3774" spans="1:23" x14ac:dyDescent="0.25">
      <c r="A3774" s="48" t="str">
        <f t="shared" si="58"/>
        <v>42233Kern8_15AllSingle</v>
      </c>
      <c r="B3774" t="s">
        <v>11</v>
      </c>
      <c r="C3774" s="35">
        <v>42233</v>
      </c>
      <c r="D3774">
        <v>15</v>
      </c>
      <c r="E3774" t="s">
        <v>113</v>
      </c>
      <c r="F3774">
        <v>2.9428108104061108</v>
      </c>
      <c r="G3774">
        <v>1.993446465005126</v>
      </c>
      <c r="H3774">
        <v>2105</v>
      </c>
      <c r="I3774">
        <v>2.9077007034801179</v>
      </c>
      <c r="J3774">
        <v>2.0381443491658375</v>
      </c>
      <c r="K3774">
        <v>572</v>
      </c>
      <c r="L3774">
        <v>3.5110108554363251E-2</v>
      </c>
      <c r="M3774">
        <v>1.1930806636810303</v>
      </c>
      <c r="N3774">
        <v>5243</v>
      </c>
      <c r="O3774">
        <v>9.5656149089336395E-2</v>
      </c>
      <c r="P3774">
        <v>-8.7482810020446777E-2</v>
      </c>
      <c r="Q3774">
        <v>-2.9417617246508598E-2</v>
      </c>
      <c r="R3774">
        <v>3.5110108554363251E-2</v>
      </c>
      <c r="S3774">
        <v>9.9630184471607208E-2</v>
      </c>
      <c r="T3774">
        <v>0.15770302712917328</v>
      </c>
      <c r="U3774" t="s">
        <v>18</v>
      </c>
      <c r="V3774" t="s">
        <v>84</v>
      </c>
      <c r="W3774">
        <v>107</v>
      </c>
    </row>
    <row r="3775" spans="1:23" x14ac:dyDescent="0.25">
      <c r="A3775" s="48" t="str">
        <f t="shared" si="58"/>
        <v>42233Kern8_15SmartAC-onlySingle</v>
      </c>
      <c r="B3775" t="s">
        <v>11</v>
      </c>
      <c r="C3775" s="35">
        <v>42233</v>
      </c>
      <c r="D3775">
        <v>15</v>
      </c>
      <c r="E3775" t="s">
        <v>113</v>
      </c>
      <c r="F3775">
        <v>2.9428108104061108</v>
      </c>
      <c r="G3775">
        <v>1.993446465005126</v>
      </c>
      <c r="H3775">
        <v>2105</v>
      </c>
      <c r="I3775">
        <v>2.9077007034801179</v>
      </c>
      <c r="J3775">
        <v>2.0381443491658375</v>
      </c>
      <c r="K3775">
        <v>572</v>
      </c>
      <c r="L3775">
        <v>3.5110108554363251E-2</v>
      </c>
      <c r="M3775">
        <v>1.1930806636810303</v>
      </c>
      <c r="N3775">
        <v>5243</v>
      </c>
      <c r="O3775">
        <v>9.5656149089336395E-2</v>
      </c>
      <c r="P3775">
        <v>-8.7482810020446777E-2</v>
      </c>
      <c r="Q3775">
        <v>-2.9417617246508598E-2</v>
      </c>
      <c r="R3775">
        <v>3.5110108554363251E-2</v>
      </c>
      <c r="S3775">
        <v>9.9630184471607208E-2</v>
      </c>
      <c r="T3775">
        <v>0.15770302712917328</v>
      </c>
      <c r="U3775" t="s">
        <v>102</v>
      </c>
      <c r="V3775" t="s">
        <v>84</v>
      </c>
      <c r="W3775">
        <v>107</v>
      </c>
    </row>
    <row r="3776" spans="1:23" x14ac:dyDescent="0.25">
      <c r="A3776" s="48" t="str">
        <f t="shared" si="58"/>
        <v>42233Kern8_16AllSingle</v>
      </c>
      <c r="B3776" t="s">
        <v>11</v>
      </c>
      <c r="C3776" s="35">
        <v>42233</v>
      </c>
      <c r="D3776">
        <v>16</v>
      </c>
      <c r="E3776" t="s">
        <v>113</v>
      </c>
      <c r="F3776">
        <v>3.2758620955329891</v>
      </c>
      <c r="G3776">
        <v>1.941077842566477</v>
      </c>
      <c r="H3776">
        <v>2105</v>
      </c>
      <c r="I3776">
        <v>3.2647079086925097</v>
      </c>
      <c r="J3776">
        <v>1.9491915763462824</v>
      </c>
      <c r="K3776">
        <v>572</v>
      </c>
      <c r="L3776">
        <v>1.115418691188097E-2</v>
      </c>
      <c r="M3776">
        <v>0.34049621224403381</v>
      </c>
      <c r="N3776">
        <v>5243</v>
      </c>
      <c r="O3776">
        <v>9.1826669871807098E-2</v>
      </c>
      <c r="P3776">
        <v>-0.10653087496757507</v>
      </c>
      <c r="Q3776">
        <v>-5.0790246576070786E-2</v>
      </c>
      <c r="R3776">
        <v>1.115418691188097E-2</v>
      </c>
      <c r="S3776">
        <v>7.3091275990009308E-2</v>
      </c>
      <c r="T3776">
        <v>0.12883925437927246</v>
      </c>
      <c r="U3776" t="s">
        <v>18</v>
      </c>
      <c r="V3776" t="s">
        <v>84</v>
      </c>
      <c r="W3776">
        <v>108</v>
      </c>
    </row>
    <row r="3777" spans="1:23" x14ac:dyDescent="0.25">
      <c r="A3777" s="48" t="str">
        <f t="shared" si="58"/>
        <v>42233Kern8_16SmartAC-onlySingle</v>
      </c>
      <c r="B3777" t="s">
        <v>11</v>
      </c>
      <c r="C3777" s="35">
        <v>42233</v>
      </c>
      <c r="D3777">
        <v>16</v>
      </c>
      <c r="E3777" t="s">
        <v>113</v>
      </c>
      <c r="F3777">
        <v>3.2758620955329891</v>
      </c>
      <c r="G3777">
        <v>1.941077842566477</v>
      </c>
      <c r="H3777">
        <v>2105</v>
      </c>
      <c r="I3777">
        <v>3.2647079086925097</v>
      </c>
      <c r="J3777">
        <v>1.9491915763462824</v>
      </c>
      <c r="K3777">
        <v>572</v>
      </c>
      <c r="L3777">
        <v>1.115418691188097E-2</v>
      </c>
      <c r="M3777">
        <v>0.34049621224403381</v>
      </c>
      <c r="N3777">
        <v>5243</v>
      </c>
      <c r="O3777">
        <v>9.1826669871807098E-2</v>
      </c>
      <c r="P3777">
        <v>-0.10653087496757507</v>
      </c>
      <c r="Q3777">
        <v>-5.0790246576070786E-2</v>
      </c>
      <c r="R3777">
        <v>1.115418691188097E-2</v>
      </c>
      <c r="S3777">
        <v>7.3091275990009308E-2</v>
      </c>
      <c r="T3777">
        <v>0.12883925437927246</v>
      </c>
      <c r="U3777" t="s">
        <v>102</v>
      </c>
      <c r="V3777" t="s">
        <v>84</v>
      </c>
      <c r="W3777">
        <v>108</v>
      </c>
    </row>
    <row r="3778" spans="1:23" x14ac:dyDescent="0.25">
      <c r="A3778" s="48" t="str">
        <f t="shared" ref="A3778:A3841" si="59">CONCATENATE(C3778,B3778,E3778,"_",D3778,U3778,V3778)</f>
        <v>42233Kern8_17AllSingle</v>
      </c>
      <c r="B3778" t="s">
        <v>11</v>
      </c>
      <c r="C3778" s="35">
        <v>42233</v>
      </c>
      <c r="D3778">
        <v>17</v>
      </c>
      <c r="E3778" t="s">
        <v>113</v>
      </c>
      <c r="F3778">
        <v>3.534079333437516</v>
      </c>
      <c r="G3778">
        <v>1.829584685867113</v>
      </c>
      <c r="H3778">
        <v>2105</v>
      </c>
      <c r="I3778">
        <v>3.5706794384857035</v>
      </c>
      <c r="J3778">
        <v>1.8307709328486081</v>
      </c>
      <c r="K3778">
        <v>572</v>
      </c>
      <c r="L3778">
        <v>-3.6600105464458466E-2</v>
      </c>
      <c r="M3778">
        <v>-1.0356333255767822</v>
      </c>
      <c r="N3778">
        <v>5243</v>
      </c>
      <c r="O3778">
        <v>8.6312562227249146E-2</v>
      </c>
      <c r="P3778">
        <v>-0.14721828699111938</v>
      </c>
      <c r="Q3778">
        <v>-9.4824835658073425E-2</v>
      </c>
      <c r="R3778">
        <v>-3.6600105464458466E-2</v>
      </c>
      <c r="S3778">
        <v>2.1617718040943146E-2</v>
      </c>
      <c r="T3778">
        <v>7.4018076062202454E-2</v>
      </c>
      <c r="U3778" t="s">
        <v>18</v>
      </c>
      <c r="V3778" t="s">
        <v>84</v>
      </c>
      <c r="W3778">
        <v>107</v>
      </c>
    </row>
    <row r="3779" spans="1:23" x14ac:dyDescent="0.25">
      <c r="A3779" s="48" t="str">
        <f t="shared" si="59"/>
        <v>42233Kern8_17SmartAC-onlySingle</v>
      </c>
      <c r="B3779" t="s">
        <v>11</v>
      </c>
      <c r="C3779" s="35">
        <v>42233</v>
      </c>
      <c r="D3779">
        <v>17</v>
      </c>
      <c r="E3779" t="s">
        <v>113</v>
      </c>
      <c r="F3779">
        <v>3.534079333437516</v>
      </c>
      <c r="G3779">
        <v>1.829584685867113</v>
      </c>
      <c r="H3779">
        <v>2105</v>
      </c>
      <c r="I3779">
        <v>3.5706794384857035</v>
      </c>
      <c r="J3779">
        <v>1.8307709328486081</v>
      </c>
      <c r="K3779">
        <v>572</v>
      </c>
      <c r="L3779">
        <v>-3.6600105464458466E-2</v>
      </c>
      <c r="M3779">
        <v>-1.0356333255767822</v>
      </c>
      <c r="N3779">
        <v>5243</v>
      </c>
      <c r="O3779">
        <v>8.6312562227249146E-2</v>
      </c>
      <c r="P3779">
        <v>-0.14721828699111938</v>
      </c>
      <c r="Q3779">
        <v>-9.4824835658073425E-2</v>
      </c>
      <c r="R3779">
        <v>-3.6600105464458466E-2</v>
      </c>
      <c r="S3779">
        <v>2.1617718040943146E-2</v>
      </c>
      <c r="T3779">
        <v>7.4018076062202454E-2</v>
      </c>
      <c r="U3779" t="s">
        <v>102</v>
      </c>
      <c r="V3779" t="s">
        <v>84</v>
      </c>
      <c r="W3779">
        <v>107</v>
      </c>
    </row>
    <row r="3780" spans="1:23" x14ac:dyDescent="0.25">
      <c r="A3780" s="48" t="str">
        <f t="shared" si="59"/>
        <v>42233Kern8_18AllSingle</v>
      </c>
      <c r="B3780" t="s">
        <v>11</v>
      </c>
      <c r="C3780" s="35">
        <v>42233</v>
      </c>
      <c r="D3780">
        <v>18</v>
      </c>
      <c r="E3780" t="s">
        <v>113</v>
      </c>
      <c r="F3780">
        <v>3.6984172384903142</v>
      </c>
      <c r="G3780">
        <v>1.7569154331367607</v>
      </c>
      <c r="H3780">
        <v>2105</v>
      </c>
      <c r="I3780">
        <v>3.4520116005379617</v>
      </c>
      <c r="J3780">
        <v>1.6676848040043137</v>
      </c>
      <c r="K3780">
        <v>572</v>
      </c>
      <c r="L3780">
        <v>0.24640563130378723</v>
      </c>
      <c r="M3780">
        <v>6.6624617576599121</v>
      </c>
      <c r="N3780">
        <v>5243</v>
      </c>
      <c r="O3780">
        <v>7.955237478017807E-2</v>
      </c>
      <c r="P3780">
        <v>0.14445130527019501</v>
      </c>
      <c r="Q3780">
        <v>0.19274118542671204</v>
      </c>
      <c r="R3780">
        <v>0.24640563130378723</v>
      </c>
      <c r="S3780">
        <v>0.30006369948387146</v>
      </c>
      <c r="T3780">
        <v>0.34835994243621826</v>
      </c>
      <c r="U3780" t="s">
        <v>18</v>
      </c>
      <c r="V3780" t="s">
        <v>84</v>
      </c>
      <c r="W3780">
        <v>106</v>
      </c>
    </row>
    <row r="3781" spans="1:23" x14ac:dyDescent="0.25">
      <c r="A3781" s="48" t="str">
        <f t="shared" si="59"/>
        <v>42233Kern8_18SmartAC-onlySingle</v>
      </c>
      <c r="B3781" t="s">
        <v>11</v>
      </c>
      <c r="C3781" s="35">
        <v>42233</v>
      </c>
      <c r="D3781">
        <v>18</v>
      </c>
      <c r="E3781" t="s">
        <v>113</v>
      </c>
      <c r="F3781">
        <v>3.6984172384903142</v>
      </c>
      <c r="G3781">
        <v>1.7569154331367607</v>
      </c>
      <c r="H3781">
        <v>2105</v>
      </c>
      <c r="I3781">
        <v>3.4520116005379617</v>
      </c>
      <c r="J3781">
        <v>1.6676848040043137</v>
      </c>
      <c r="K3781">
        <v>572</v>
      </c>
      <c r="L3781">
        <v>0.24640563130378723</v>
      </c>
      <c r="M3781">
        <v>6.6624617576599121</v>
      </c>
      <c r="N3781">
        <v>5243</v>
      </c>
      <c r="O3781">
        <v>7.955237478017807E-2</v>
      </c>
      <c r="P3781">
        <v>0.14445130527019501</v>
      </c>
      <c r="Q3781">
        <v>0.19274118542671204</v>
      </c>
      <c r="R3781">
        <v>0.24640563130378723</v>
      </c>
      <c r="S3781">
        <v>0.30006369948387146</v>
      </c>
      <c r="T3781">
        <v>0.34835994243621826</v>
      </c>
      <c r="U3781" t="s">
        <v>102</v>
      </c>
      <c r="V3781" t="s">
        <v>84</v>
      </c>
      <c r="W3781">
        <v>106</v>
      </c>
    </row>
    <row r="3782" spans="1:23" x14ac:dyDescent="0.25">
      <c r="A3782" s="48" t="str">
        <f t="shared" si="59"/>
        <v>42233Kern8_19AllSingle</v>
      </c>
      <c r="B3782" t="s">
        <v>11</v>
      </c>
      <c r="C3782" s="35">
        <v>42233</v>
      </c>
      <c r="D3782">
        <v>19</v>
      </c>
      <c r="E3782" t="s">
        <v>113</v>
      </c>
      <c r="F3782">
        <v>3.7047839997526246</v>
      </c>
      <c r="G3782">
        <v>1.7299747446590668</v>
      </c>
      <c r="H3782">
        <v>2105</v>
      </c>
      <c r="I3782">
        <v>2.8980994720023565</v>
      </c>
      <c r="J3782">
        <v>1.4068286555205474</v>
      </c>
      <c r="K3782">
        <v>572</v>
      </c>
      <c r="L3782">
        <v>0.80668455362319946</v>
      </c>
      <c r="M3782">
        <v>21.774131774902344</v>
      </c>
      <c r="N3782">
        <v>5243</v>
      </c>
      <c r="O3782">
        <v>6.9870203733444214E-2</v>
      </c>
      <c r="P3782">
        <v>0.71713888645172119</v>
      </c>
      <c r="Q3782">
        <v>0.7595515251159668</v>
      </c>
      <c r="R3782">
        <v>0.80668455362319946</v>
      </c>
      <c r="S3782">
        <v>0.85381197929382324</v>
      </c>
      <c r="T3782">
        <v>0.89623022079467773</v>
      </c>
      <c r="U3782" t="s">
        <v>18</v>
      </c>
      <c r="V3782" t="s">
        <v>84</v>
      </c>
      <c r="W3782">
        <v>103</v>
      </c>
    </row>
    <row r="3783" spans="1:23" x14ac:dyDescent="0.25">
      <c r="A3783" s="48" t="str">
        <f t="shared" si="59"/>
        <v>42233Kern8_19SmartAC-onlySingle</v>
      </c>
      <c r="B3783" t="s">
        <v>11</v>
      </c>
      <c r="C3783" s="35">
        <v>42233</v>
      </c>
      <c r="D3783">
        <v>19</v>
      </c>
      <c r="E3783" t="s">
        <v>113</v>
      </c>
      <c r="F3783">
        <v>3.7047839997526246</v>
      </c>
      <c r="G3783">
        <v>1.7299747446590668</v>
      </c>
      <c r="H3783">
        <v>2105</v>
      </c>
      <c r="I3783">
        <v>2.8980994720023565</v>
      </c>
      <c r="J3783">
        <v>1.4068286555205474</v>
      </c>
      <c r="K3783">
        <v>572</v>
      </c>
      <c r="L3783">
        <v>0.80668455362319946</v>
      </c>
      <c r="M3783">
        <v>21.774131774902344</v>
      </c>
      <c r="N3783">
        <v>5243</v>
      </c>
      <c r="O3783">
        <v>6.9870203733444214E-2</v>
      </c>
      <c r="P3783">
        <v>0.71713888645172119</v>
      </c>
      <c r="Q3783">
        <v>0.7595515251159668</v>
      </c>
      <c r="R3783">
        <v>0.80668455362319946</v>
      </c>
      <c r="S3783">
        <v>0.85381197929382324</v>
      </c>
      <c r="T3783">
        <v>0.89623022079467773</v>
      </c>
      <c r="U3783" t="s">
        <v>102</v>
      </c>
      <c r="V3783" t="s">
        <v>84</v>
      </c>
      <c r="W3783">
        <v>103</v>
      </c>
    </row>
    <row r="3784" spans="1:23" x14ac:dyDescent="0.25">
      <c r="A3784" s="48" t="str">
        <f t="shared" si="59"/>
        <v>42233Kern8_20AllSingle</v>
      </c>
      <c r="B3784" t="s">
        <v>11</v>
      </c>
      <c r="C3784" s="35">
        <v>42233</v>
      </c>
      <c r="D3784">
        <v>20</v>
      </c>
      <c r="E3784" t="s">
        <v>113</v>
      </c>
      <c r="F3784">
        <v>3.4808079054668655</v>
      </c>
      <c r="G3784">
        <v>1.6775182862128679</v>
      </c>
      <c r="H3784">
        <v>2105</v>
      </c>
      <c r="I3784">
        <v>3.8666861160011039</v>
      </c>
      <c r="J3784">
        <v>1.6161595615704234</v>
      </c>
      <c r="K3784">
        <v>572</v>
      </c>
      <c r="L3784">
        <v>-0.38587820529937744</v>
      </c>
      <c r="M3784">
        <v>-11.085880279541016</v>
      </c>
      <c r="N3784">
        <v>5243</v>
      </c>
      <c r="O3784">
        <v>7.6832503080368042E-2</v>
      </c>
      <c r="P3784">
        <v>-0.48434674739837646</v>
      </c>
      <c r="Q3784">
        <v>-0.43770787119865417</v>
      </c>
      <c r="R3784">
        <v>-0.38587820529937744</v>
      </c>
      <c r="S3784">
        <v>-0.33405467867851257</v>
      </c>
      <c r="T3784">
        <v>-0.28740966320037842</v>
      </c>
      <c r="U3784" t="s">
        <v>18</v>
      </c>
      <c r="V3784" t="s">
        <v>84</v>
      </c>
      <c r="W3784">
        <v>99</v>
      </c>
    </row>
    <row r="3785" spans="1:23" x14ac:dyDescent="0.25">
      <c r="A3785" s="48" t="str">
        <f t="shared" si="59"/>
        <v>42233Kern8_20SmartAC-onlySingle</v>
      </c>
      <c r="B3785" t="s">
        <v>11</v>
      </c>
      <c r="C3785" s="35">
        <v>42233</v>
      </c>
      <c r="D3785">
        <v>20</v>
      </c>
      <c r="E3785" t="s">
        <v>113</v>
      </c>
      <c r="F3785">
        <v>3.4808079054668655</v>
      </c>
      <c r="G3785">
        <v>1.6775182862128679</v>
      </c>
      <c r="H3785">
        <v>2105</v>
      </c>
      <c r="I3785">
        <v>3.8666861160011039</v>
      </c>
      <c r="J3785">
        <v>1.6161595615704234</v>
      </c>
      <c r="K3785">
        <v>572</v>
      </c>
      <c r="L3785">
        <v>-0.38587820529937744</v>
      </c>
      <c r="M3785">
        <v>-11.085880279541016</v>
      </c>
      <c r="N3785">
        <v>5243</v>
      </c>
      <c r="O3785">
        <v>7.6832503080368042E-2</v>
      </c>
      <c r="P3785">
        <v>-0.48434674739837646</v>
      </c>
      <c r="Q3785">
        <v>-0.43770787119865417</v>
      </c>
      <c r="R3785">
        <v>-0.38587820529937744</v>
      </c>
      <c r="S3785">
        <v>-0.33405467867851257</v>
      </c>
      <c r="T3785">
        <v>-0.28740966320037842</v>
      </c>
      <c r="U3785" t="s">
        <v>102</v>
      </c>
      <c r="V3785" t="s">
        <v>84</v>
      </c>
      <c r="W3785">
        <v>99</v>
      </c>
    </row>
    <row r="3786" spans="1:23" x14ac:dyDescent="0.25">
      <c r="A3786" s="48" t="str">
        <f t="shared" si="59"/>
        <v>42233Kern8_21AllSingle</v>
      </c>
      <c r="B3786" t="s">
        <v>11</v>
      </c>
      <c r="C3786" s="35">
        <v>42233</v>
      </c>
      <c r="D3786">
        <v>21</v>
      </c>
      <c r="E3786" t="s">
        <v>113</v>
      </c>
      <c r="F3786">
        <v>3.2574828575590393</v>
      </c>
      <c r="G3786">
        <v>1.5973566915170649</v>
      </c>
      <c r="H3786">
        <v>2105</v>
      </c>
      <c r="I3786">
        <v>3.6533425304112837</v>
      </c>
      <c r="J3786">
        <v>1.6496583624730101</v>
      </c>
      <c r="K3786">
        <v>572</v>
      </c>
      <c r="L3786">
        <v>-0.39585965871810913</v>
      </c>
      <c r="M3786">
        <v>-12.152318000793457</v>
      </c>
      <c r="N3786">
        <v>5243</v>
      </c>
      <c r="O3786">
        <v>7.7264361083507538E-2</v>
      </c>
      <c r="P3786">
        <v>-0.49488165974617004</v>
      </c>
      <c r="Q3786">
        <v>-0.44798064231872559</v>
      </c>
      <c r="R3786">
        <v>-0.39585965871810913</v>
      </c>
      <c r="S3786">
        <v>-0.34374484419822693</v>
      </c>
      <c r="T3786">
        <v>-0.29683765769004822</v>
      </c>
      <c r="U3786" t="s">
        <v>18</v>
      </c>
      <c r="V3786" t="s">
        <v>84</v>
      </c>
      <c r="W3786">
        <v>94</v>
      </c>
    </row>
    <row r="3787" spans="1:23" x14ac:dyDescent="0.25">
      <c r="A3787" s="48" t="str">
        <f t="shared" si="59"/>
        <v>42233Kern8_21SmartAC-onlySingle</v>
      </c>
      <c r="B3787" t="s">
        <v>11</v>
      </c>
      <c r="C3787" s="35">
        <v>42233</v>
      </c>
      <c r="D3787">
        <v>21</v>
      </c>
      <c r="E3787" t="s">
        <v>113</v>
      </c>
      <c r="F3787">
        <v>3.2574828575590393</v>
      </c>
      <c r="G3787">
        <v>1.5973566915170649</v>
      </c>
      <c r="H3787">
        <v>2105</v>
      </c>
      <c r="I3787">
        <v>3.6533425304112837</v>
      </c>
      <c r="J3787">
        <v>1.6496583624730101</v>
      </c>
      <c r="K3787">
        <v>572</v>
      </c>
      <c r="L3787">
        <v>-0.39585965871810913</v>
      </c>
      <c r="M3787">
        <v>-12.152318000793457</v>
      </c>
      <c r="N3787">
        <v>5243</v>
      </c>
      <c r="O3787">
        <v>7.7264361083507538E-2</v>
      </c>
      <c r="P3787">
        <v>-0.49488165974617004</v>
      </c>
      <c r="Q3787">
        <v>-0.44798064231872559</v>
      </c>
      <c r="R3787">
        <v>-0.39585965871810913</v>
      </c>
      <c r="S3787">
        <v>-0.34374484419822693</v>
      </c>
      <c r="T3787">
        <v>-0.29683765769004822</v>
      </c>
      <c r="U3787" t="s">
        <v>102</v>
      </c>
      <c r="V3787" t="s">
        <v>84</v>
      </c>
      <c r="W3787">
        <v>94</v>
      </c>
    </row>
    <row r="3788" spans="1:23" x14ac:dyDescent="0.25">
      <c r="A3788" s="48" t="str">
        <f t="shared" si="59"/>
        <v>42233Kern8_22AllSingle</v>
      </c>
      <c r="B3788" t="s">
        <v>11</v>
      </c>
      <c r="C3788" s="35">
        <v>42233</v>
      </c>
      <c r="D3788">
        <v>22</v>
      </c>
      <c r="E3788" t="s">
        <v>113</v>
      </c>
      <c r="F3788">
        <v>2.8289629038817101</v>
      </c>
      <c r="G3788">
        <v>1.4935184106064159</v>
      </c>
      <c r="H3788">
        <v>2105</v>
      </c>
      <c r="I3788">
        <v>3.079432160796852</v>
      </c>
      <c r="J3788">
        <v>1.5549397189266034</v>
      </c>
      <c r="K3788">
        <v>572</v>
      </c>
      <c r="L3788">
        <v>-0.25046926736831665</v>
      </c>
      <c r="M3788">
        <v>-8.8537483215332031</v>
      </c>
      <c r="N3788">
        <v>5243</v>
      </c>
      <c r="O3788">
        <v>7.270938903093338E-2</v>
      </c>
      <c r="P3788">
        <v>-0.34365361928939819</v>
      </c>
      <c r="Q3788">
        <v>-0.29951757192611694</v>
      </c>
      <c r="R3788">
        <v>-0.25046926736831665</v>
      </c>
      <c r="S3788">
        <v>-0.20142678916454315</v>
      </c>
      <c r="T3788">
        <v>-0.15728491544723511</v>
      </c>
      <c r="U3788" t="s">
        <v>18</v>
      </c>
      <c r="V3788" t="s">
        <v>84</v>
      </c>
      <c r="W3788">
        <v>90</v>
      </c>
    </row>
    <row r="3789" spans="1:23" x14ac:dyDescent="0.25">
      <c r="A3789" s="48" t="str">
        <f t="shared" si="59"/>
        <v>42233Kern8_22SmartAC-onlySingle</v>
      </c>
      <c r="B3789" t="s">
        <v>11</v>
      </c>
      <c r="C3789" s="35">
        <v>42233</v>
      </c>
      <c r="D3789">
        <v>22</v>
      </c>
      <c r="E3789" t="s">
        <v>113</v>
      </c>
      <c r="F3789">
        <v>2.8289629038817101</v>
      </c>
      <c r="G3789">
        <v>1.4935184106064159</v>
      </c>
      <c r="H3789">
        <v>2105</v>
      </c>
      <c r="I3789">
        <v>3.079432160796852</v>
      </c>
      <c r="J3789">
        <v>1.5549397189266034</v>
      </c>
      <c r="K3789">
        <v>572</v>
      </c>
      <c r="L3789">
        <v>-0.25046926736831665</v>
      </c>
      <c r="M3789">
        <v>-8.8537483215332031</v>
      </c>
      <c r="N3789">
        <v>5243</v>
      </c>
      <c r="O3789">
        <v>7.270938903093338E-2</v>
      </c>
      <c r="P3789">
        <v>-0.34365361928939819</v>
      </c>
      <c r="Q3789">
        <v>-0.29951757192611694</v>
      </c>
      <c r="R3789">
        <v>-0.25046926736831665</v>
      </c>
      <c r="S3789">
        <v>-0.20142678916454315</v>
      </c>
      <c r="T3789">
        <v>-0.15728491544723511</v>
      </c>
      <c r="U3789" t="s">
        <v>102</v>
      </c>
      <c r="V3789" t="s">
        <v>84</v>
      </c>
      <c r="W3789">
        <v>90</v>
      </c>
    </row>
    <row r="3790" spans="1:23" x14ac:dyDescent="0.25">
      <c r="A3790" s="48" t="str">
        <f t="shared" si="59"/>
        <v>42233Kern8_23AllSingle</v>
      </c>
      <c r="B3790" t="s">
        <v>11</v>
      </c>
      <c r="C3790" s="35">
        <v>42233</v>
      </c>
      <c r="D3790">
        <v>23</v>
      </c>
      <c r="E3790" t="s">
        <v>113</v>
      </c>
      <c r="F3790">
        <v>2.2935604754091439</v>
      </c>
      <c r="G3790">
        <v>1.3913017613498069</v>
      </c>
      <c r="H3790">
        <v>2105</v>
      </c>
      <c r="I3790">
        <v>2.4082075581305915</v>
      </c>
      <c r="J3790">
        <v>1.3860517922004805</v>
      </c>
      <c r="K3790">
        <v>572</v>
      </c>
      <c r="L3790">
        <v>-0.11464708298444748</v>
      </c>
      <c r="M3790">
        <v>-4.9986510276794434</v>
      </c>
      <c r="N3790">
        <v>5243</v>
      </c>
      <c r="O3790">
        <v>6.5408088266849518E-2</v>
      </c>
      <c r="P3790">
        <v>-0.19847409427165985</v>
      </c>
      <c r="Q3790">
        <v>-0.15877006947994232</v>
      </c>
      <c r="R3790">
        <v>-0.11464708298444748</v>
      </c>
      <c r="S3790">
        <v>-7.0529326796531677E-2</v>
      </c>
      <c r="T3790">
        <v>-3.0820077285170555E-2</v>
      </c>
      <c r="U3790" t="s">
        <v>18</v>
      </c>
      <c r="V3790" t="s">
        <v>84</v>
      </c>
      <c r="W3790">
        <v>88</v>
      </c>
    </row>
    <row r="3791" spans="1:23" x14ac:dyDescent="0.25">
      <c r="A3791" s="48" t="str">
        <f t="shared" si="59"/>
        <v>42233Kern8_23SmartAC-onlySingle</v>
      </c>
      <c r="B3791" t="s">
        <v>11</v>
      </c>
      <c r="C3791" s="35">
        <v>42233</v>
      </c>
      <c r="D3791">
        <v>23</v>
      </c>
      <c r="E3791" t="s">
        <v>113</v>
      </c>
      <c r="F3791">
        <v>2.2935604754091439</v>
      </c>
      <c r="G3791">
        <v>1.3913017613498069</v>
      </c>
      <c r="H3791">
        <v>2105</v>
      </c>
      <c r="I3791">
        <v>2.4082075581305915</v>
      </c>
      <c r="J3791">
        <v>1.3860517922004805</v>
      </c>
      <c r="K3791">
        <v>572</v>
      </c>
      <c r="L3791">
        <v>-0.11464708298444748</v>
      </c>
      <c r="M3791">
        <v>-4.9986510276794434</v>
      </c>
      <c r="N3791">
        <v>5243</v>
      </c>
      <c r="O3791">
        <v>6.5408088266849518E-2</v>
      </c>
      <c r="P3791">
        <v>-0.19847409427165985</v>
      </c>
      <c r="Q3791">
        <v>-0.15877006947994232</v>
      </c>
      <c r="R3791">
        <v>-0.11464708298444748</v>
      </c>
      <c r="S3791">
        <v>-7.0529326796531677E-2</v>
      </c>
      <c r="T3791">
        <v>-3.0820077285170555E-2</v>
      </c>
      <c r="U3791" t="s">
        <v>102</v>
      </c>
      <c r="V3791" t="s">
        <v>84</v>
      </c>
      <c r="W3791">
        <v>88</v>
      </c>
    </row>
    <row r="3792" spans="1:23" x14ac:dyDescent="0.25">
      <c r="A3792" s="48" t="str">
        <f t="shared" si="59"/>
        <v>42233Kern8_24AllSingle</v>
      </c>
      <c r="B3792" t="s">
        <v>11</v>
      </c>
      <c r="C3792" s="35">
        <v>42233</v>
      </c>
      <c r="D3792">
        <v>24</v>
      </c>
      <c r="E3792" t="s">
        <v>113</v>
      </c>
      <c r="F3792">
        <v>1.8696530940734124</v>
      </c>
      <c r="G3792">
        <v>1.2373684173030055</v>
      </c>
      <c r="H3792">
        <v>2105</v>
      </c>
      <c r="I3792">
        <v>1.8808718803904396</v>
      </c>
      <c r="J3792">
        <v>1.191677011240049</v>
      </c>
      <c r="K3792">
        <v>572</v>
      </c>
      <c r="L3792">
        <v>-1.1218786239624023E-2</v>
      </c>
      <c r="M3792">
        <v>-0.60004639625549316</v>
      </c>
      <c r="N3792">
        <v>5243</v>
      </c>
      <c r="O3792">
        <v>5.6657180190086365E-2</v>
      </c>
      <c r="P3792">
        <v>-8.383062481880188E-2</v>
      </c>
      <c r="Q3792">
        <v>-4.9438588321208954E-2</v>
      </c>
      <c r="R3792">
        <v>-1.1218786239624023E-2</v>
      </c>
      <c r="S3792">
        <v>2.6996482163667679E-2</v>
      </c>
      <c r="T3792">
        <v>6.1393056064844131E-2</v>
      </c>
      <c r="U3792" t="s">
        <v>18</v>
      </c>
      <c r="V3792" t="s">
        <v>84</v>
      </c>
      <c r="W3792">
        <v>87</v>
      </c>
    </row>
    <row r="3793" spans="1:23" x14ac:dyDescent="0.25">
      <c r="A3793" s="48" t="str">
        <f t="shared" si="59"/>
        <v>42233Kern8_24SmartAC-onlySingle</v>
      </c>
      <c r="B3793" t="s">
        <v>11</v>
      </c>
      <c r="C3793" s="35">
        <v>42233</v>
      </c>
      <c r="D3793">
        <v>24</v>
      </c>
      <c r="E3793" t="s">
        <v>113</v>
      </c>
      <c r="F3793">
        <v>1.8696530940734124</v>
      </c>
      <c r="G3793">
        <v>1.2373684173030055</v>
      </c>
      <c r="H3793">
        <v>2105</v>
      </c>
      <c r="I3793">
        <v>1.8808718803904396</v>
      </c>
      <c r="J3793">
        <v>1.191677011240049</v>
      </c>
      <c r="K3793">
        <v>572</v>
      </c>
      <c r="L3793">
        <v>-1.1218786239624023E-2</v>
      </c>
      <c r="M3793">
        <v>-0.60004639625549316</v>
      </c>
      <c r="N3793">
        <v>5243</v>
      </c>
      <c r="O3793">
        <v>5.6657180190086365E-2</v>
      </c>
      <c r="P3793">
        <v>-8.383062481880188E-2</v>
      </c>
      <c r="Q3793">
        <v>-4.9438588321208954E-2</v>
      </c>
      <c r="R3793">
        <v>-1.1218786239624023E-2</v>
      </c>
      <c r="S3793">
        <v>2.6996482163667679E-2</v>
      </c>
      <c r="T3793">
        <v>6.1393056064844131E-2</v>
      </c>
      <c r="U3793" t="s">
        <v>102</v>
      </c>
      <c r="V3793" t="s">
        <v>84</v>
      </c>
      <c r="W3793">
        <v>87</v>
      </c>
    </row>
    <row r="3794" spans="1:23" x14ac:dyDescent="0.25">
      <c r="A3794" s="48" t="str">
        <f t="shared" si="59"/>
        <v>42233Kern9_1AllSingle</v>
      </c>
      <c r="B3794" t="s">
        <v>11</v>
      </c>
      <c r="C3794" s="35">
        <v>42233</v>
      </c>
      <c r="D3794">
        <v>1</v>
      </c>
      <c r="E3794" t="s">
        <v>114</v>
      </c>
      <c r="F3794">
        <v>1.57156719080911</v>
      </c>
      <c r="G3794">
        <v>1.1002727446556118</v>
      </c>
      <c r="H3794">
        <v>2105</v>
      </c>
      <c r="I3794">
        <v>1.5907153001291923</v>
      </c>
      <c r="J3794">
        <v>1.1585414412651356</v>
      </c>
      <c r="K3794">
        <v>550</v>
      </c>
      <c r="L3794">
        <v>-1.914810948073864E-2</v>
      </c>
      <c r="M3794">
        <v>-1.2184085845947266</v>
      </c>
      <c r="N3794">
        <v>5243</v>
      </c>
      <c r="O3794">
        <v>5.4913602769374847E-2</v>
      </c>
      <c r="P3794">
        <v>-8.9525379240512848E-2</v>
      </c>
      <c r="Q3794">
        <v>-5.6191727519035339E-2</v>
      </c>
      <c r="R3794">
        <v>-1.914810948073864E-2</v>
      </c>
      <c r="S3794">
        <v>1.7891116440296173E-2</v>
      </c>
      <c r="T3794">
        <v>5.1229164004325867E-2</v>
      </c>
      <c r="U3794" t="s">
        <v>18</v>
      </c>
      <c r="V3794" t="s">
        <v>84</v>
      </c>
      <c r="W3794">
        <v>84</v>
      </c>
    </row>
    <row r="3795" spans="1:23" x14ac:dyDescent="0.25">
      <c r="A3795" s="48" t="str">
        <f t="shared" si="59"/>
        <v>42233Kern9_1SmartAC-onlySingle</v>
      </c>
      <c r="B3795" t="s">
        <v>11</v>
      </c>
      <c r="C3795" s="35">
        <v>42233</v>
      </c>
      <c r="D3795">
        <v>1</v>
      </c>
      <c r="E3795" t="s">
        <v>114</v>
      </c>
      <c r="F3795">
        <v>1.57156719080911</v>
      </c>
      <c r="G3795">
        <v>1.1002727446556118</v>
      </c>
      <c r="H3795">
        <v>2105</v>
      </c>
      <c r="I3795">
        <v>1.5907153001291923</v>
      </c>
      <c r="J3795">
        <v>1.1585414412651356</v>
      </c>
      <c r="K3795">
        <v>550</v>
      </c>
      <c r="L3795">
        <v>-1.914810948073864E-2</v>
      </c>
      <c r="M3795">
        <v>-1.2184085845947266</v>
      </c>
      <c r="N3795">
        <v>5243</v>
      </c>
      <c r="O3795">
        <v>5.4913602769374847E-2</v>
      </c>
      <c r="P3795">
        <v>-8.9525379240512848E-2</v>
      </c>
      <c r="Q3795">
        <v>-5.6191727519035339E-2</v>
      </c>
      <c r="R3795">
        <v>-1.914810948073864E-2</v>
      </c>
      <c r="S3795">
        <v>1.7891116440296173E-2</v>
      </c>
      <c r="T3795">
        <v>5.1229164004325867E-2</v>
      </c>
      <c r="U3795" t="s">
        <v>102</v>
      </c>
      <c r="V3795" t="s">
        <v>84</v>
      </c>
      <c r="W3795">
        <v>84</v>
      </c>
    </row>
    <row r="3796" spans="1:23" x14ac:dyDescent="0.25">
      <c r="A3796" s="48" t="str">
        <f t="shared" si="59"/>
        <v>42233Kern9_2AllSingle</v>
      </c>
      <c r="B3796" t="s">
        <v>11</v>
      </c>
      <c r="C3796" s="35">
        <v>42233</v>
      </c>
      <c r="D3796">
        <v>2</v>
      </c>
      <c r="E3796" t="s">
        <v>114</v>
      </c>
      <c r="F3796">
        <v>1.3518323330090398</v>
      </c>
      <c r="G3796">
        <v>1.0098886962239284</v>
      </c>
      <c r="H3796">
        <v>2105</v>
      </c>
      <c r="I3796">
        <v>1.3376287790103045</v>
      </c>
      <c r="J3796">
        <v>1.0167450498395381</v>
      </c>
      <c r="K3796">
        <v>550</v>
      </c>
      <c r="L3796">
        <v>1.4203554019331932E-2</v>
      </c>
      <c r="M3796">
        <v>1.0506889820098877</v>
      </c>
      <c r="N3796">
        <v>5243</v>
      </c>
      <c r="O3796">
        <v>4.8621848225593567E-2</v>
      </c>
      <c r="P3796">
        <v>-4.8110205680131912E-2</v>
      </c>
      <c r="Q3796">
        <v>-1.8595771864056587E-2</v>
      </c>
      <c r="R3796">
        <v>1.4203554019331932E-2</v>
      </c>
      <c r="S3796">
        <v>4.6998988837003708E-2</v>
      </c>
      <c r="T3796">
        <v>7.6517313718795776E-2</v>
      </c>
      <c r="U3796" t="s">
        <v>18</v>
      </c>
      <c r="V3796" t="s">
        <v>84</v>
      </c>
      <c r="W3796">
        <v>82</v>
      </c>
    </row>
    <row r="3797" spans="1:23" x14ac:dyDescent="0.25">
      <c r="A3797" s="48" t="str">
        <f t="shared" si="59"/>
        <v>42233Kern9_2SmartAC-onlySingle</v>
      </c>
      <c r="B3797" t="s">
        <v>11</v>
      </c>
      <c r="C3797" s="35">
        <v>42233</v>
      </c>
      <c r="D3797">
        <v>2</v>
      </c>
      <c r="E3797" t="s">
        <v>114</v>
      </c>
      <c r="F3797">
        <v>1.3518323330090398</v>
      </c>
      <c r="G3797">
        <v>1.0098886962239284</v>
      </c>
      <c r="H3797">
        <v>2105</v>
      </c>
      <c r="I3797">
        <v>1.3376287790103045</v>
      </c>
      <c r="J3797">
        <v>1.0167450498395381</v>
      </c>
      <c r="K3797">
        <v>550</v>
      </c>
      <c r="L3797">
        <v>1.4203554019331932E-2</v>
      </c>
      <c r="M3797">
        <v>1.0506889820098877</v>
      </c>
      <c r="N3797">
        <v>5243</v>
      </c>
      <c r="O3797">
        <v>4.8621848225593567E-2</v>
      </c>
      <c r="P3797">
        <v>-4.8110205680131912E-2</v>
      </c>
      <c r="Q3797">
        <v>-1.8595771864056587E-2</v>
      </c>
      <c r="R3797">
        <v>1.4203554019331932E-2</v>
      </c>
      <c r="S3797">
        <v>4.6998988837003708E-2</v>
      </c>
      <c r="T3797">
        <v>7.6517313718795776E-2</v>
      </c>
      <c r="U3797" t="s">
        <v>102</v>
      </c>
      <c r="V3797" t="s">
        <v>84</v>
      </c>
      <c r="W3797">
        <v>82</v>
      </c>
    </row>
    <row r="3798" spans="1:23" x14ac:dyDescent="0.25">
      <c r="A3798" s="48" t="str">
        <f t="shared" si="59"/>
        <v>42233Kern9_3AllSingle</v>
      </c>
      <c r="B3798" t="s">
        <v>11</v>
      </c>
      <c r="C3798" s="35">
        <v>42233</v>
      </c>
      <c r="D3798">
        <v>3</v>
      </c>
      <c r="E3798" t="s">
        <v>114</v>
      </c>
      <c r="F3798">
        <v>1.1547742858932091</v>
      </c>
      <c r="G3798">
        <v>0.88848207279769886</v>
      </c>
      <c r="H3798">
        <v>2105</v>
      </c>
      <c r="I3798">
        <v>1.1563657552997906</v>
      </c>
      <c r="J3798">
        <v>0.89598530613962613</v>
      </c>
      <c r="K3798">
        <v>550</v>
      </c>
      <c r="L3798">
        <v>-1.591469394043088E-3</v>
      </c>
      <c r="M3798">
        <v>-0.13781648874282837</v>
      </c>
      <c r="N3798">
        <v>5243</v>
      </c>
      <c r="O3798">
        <v>4.2832575738430023E-2</v>
      </c>
      <c r="P3798">
        <v>-5.6485697627067566E-2</v>
      </c>
      <c r="Q3798">
        <v>-3.0485467985272408E-2</v>
      </c>
      <c r="R3798">
        <v>-1.591469394043088E-3</v>
      </c>
      <c r="S3798">
        <v>2.7299102395772934E-2</v>
      </c>
      <c r="T3798">
        <v>5.3302761167287827E-2</v>
      </c>
      <c r="U3798" t="s">
        <v>18</v>
      </c>
      <c r="V3798" t="s">
        <v>84</v>
      </c>
      <c r="W3798">
        <v>81</v>
      </c>
    </row>
    <row r="3799" spans="1:23" x14ac:dyDescent="0.25">
      <c r="A3799" s="48" t="str">
        <f t="shared" si="59"/>
        <v>42233Kern9_3SmartAC-onlySingle</v>
      </c>
      <c r="B3799" t="s">
        <v>11</v>
      </c>
      <c r="C3799" s="35">
        <v>42233</v>
      </c>
      <c r="D3799">
        <v>3</v>
      </c>
      <c r="E3799" t="s">
        <v>114</v>
      </c>
      <c r="F3799">
        <v>1.1547742858932091</v>
      </c>
      <c r="G3799">
        <v>0.88848207279769886</v>
      </c>
      <c r="H3799">
        <v>2105</v>
      </c>
      <c r="I3799">
        <v>1.1563657552997906</v>
      </c>
      <c r="J3799">
        <v>0.89598530613962613</v>
      </c>
      <c r="K3799">
        <v>550</v>
      </c>
      <c r="L3799">
        <v>-1.591469394043088E-3</v>
      </c>
      <c r="M3799">
        <v>-0.13781648874282837</v>
      </c>
      <c r="N3799">
        <v>5243</v>
      </c>
      <c r="O3799">
        <v>4.2832575738430023E-2</v>
      </c>
      <c r="P3799">
        <v>-5.6485697627067566E-2</v>
      </c>
      <c r="Q3799">
        <v>-3.0485467985272408E-2</v>
      </c>
      <c r="R3799">
        <v>-1.591469394043088E-3</v>
      </c>
      <c r="S3799">
        <v>2.7299102395772934E-2</v>
      </c>
      <c r="T3799">
        <v>5.3302761167287827E-2</v>
      </c>
      <c r="U3799" t="s">
        <v>102</v>
      </c>
      <c r="V3799" t="s">
        <v>84</v>
      </c>
      <c r="W3799">
        <v>81</v>
      </c>
    </row>
    <row r="3800" spans="1:23" x14ac:dyDescent="0.25">
      <c r="A3800" s="48" t="str">
        <f t="shared" si="59"/>
        <v>42233Kern9_4AllSingle</v>
      </c>
      <c r="B3800" t="s">
        <v>11</v>
      </c>
      <c r="C3800" s="35">
        <v>42233</v>
      </c>
      <c r="D3800">
        <v>4</v>
      </c>
      <c r="E3800" t="s">
        <v>114</v>
      </c>
      <c r="F3800">
        <v>1.0225128092670526</v>
      </c>
      <c r="G3800">
        <v>0.7698230153892035</v>
      </c>
      <c r="H3800">
        <v>2105</v>
      </c>
      <c r="I3800">
        <v>1.0423768666726869</v>
      </c>
      <c r="J3800">
        <v>0.83328533327498222</v>
      </c>
      <c r="K3800">
        <v>550</v>
      </c>
      <c r="L3800">
        <v>-1.9864058122038841E-2</v>
      </c>
      <c r="M3800">
        <v>-1.9426708221435547</v>
      </c>
      <c r="N3800">
        <v>5243</v>
      </c>
      <c r="O3800">
        <v>3.9293944835662842E-2</v>
      </c>
      <c r="P3800">
        <v>-7.022317498922348E-2</v>
      </c>
      <c r="Q3800">
        <v>-4.6370968222618103E-2</v>
      </c>
      <c r="R3800">
        <v>-1.9864058122038841E-2</v>
      </c>
      <c r="S3800">
        <v>6.6397078335285187E-3</v>
      </c>
      <c r="T3800">
        <v>3.0495062470436096E-2</v>
      </c>
      <c r="U3800" t="s">
        <v>18</v>
      </c>
      <c r="V3800" t="s">
        <v>84</v>
      </c>
      <c r="W3800">
        <v>79</v>
      </c>
    </row>
    <row r="3801" spans="1:23" x14ac:dyDescent="0.25">
      <c r="A3801" s="48" t="str">
        <f t="shared" si="59"/>
        <v>42233Kern9_4SmartAC-onlySingle</v>
      </c>
      <c r="B3801" t="s">
        <v>11</v>
      </c>
      <c r="C3801" s="35">
        <v>42233</v>
      </c>
      <c r="D3801">
        <v>4</v>
      </c>
      <c r="E3801" t="s">
        <v>114</v>
      </c>
      <c r="F3801">
        <v>1.0225128092670526</v>
      </c>
      <c r="G3801">
        <v>0.7698230153892035</v>
      </c>
      <c r="H3801">
        <v>2105</v>
      </c>
      <c r="I3801">
        <v>1.0423768666726869</v>
      </c>
      <c r="J3801">
        <v>0.83328533327498222</v>
      </c>
      <c r="K3801">
        <v>550</v>
      </c>
      <c r="L3801">
        <v>-1.9864058122038841E-2</v>
      </c>
      <c r="M3801">
        <v>-1.9426708221435547</v>
      </c>
      <c r="N3801">
        <v>5243</v>
      </c>
      <c r="O3801">
        <v>3.9293944835662842E-2</v>
      </c>
      <c r="P3801">
        <v>-7.022317498922348E-2</v>
      </c>
      <c r="Q3801">
        <v>-4.6370968222618103E-2</v>
      </c>
      <c r="R3801">
        <v>-1.9864058122038841E-2</v>
      </c>
      <c r="S3801">
        <v>6.6397078335285187E-3</v>
      </c>
      <c r="T3801">
        <v>3.0495062470436096E-2</v>
      </c>
      <c r="U3801" t="s">
        <v>102</v>
      </c>
      <c r="V3801" t="s">
        <v>84</v>
      </c>
      <c r="W3801">
        <v>79</v>
      </c>
    </row>
    <row r="3802" spans="1:23" x14ac:dyDescent="0.25">
      <c r="A3802" s="48" t="str">
        <f t="shared" si="59"/>
        <v>42233Kern9_5AllSingle</v>
      </c>
      <c r="B3802" t="s">
        <v>11</v>
      </c>
      <c r="C3802" s="35">
        <v>42233</v>
      </c>
      <c r="D3802">
        <v>5</v>
      </c>
      <c r="E3802" t="s">
        <v>114</v>
      </c>
      <c r="F3802">
        <v>0.94216899982587388</v>
      </c>
      <c r="G3802">
        <v>0.71012071802814347</v>
      </c>
      <c r="H3802">
        <v>2105</v>
      </c>
      <c r="I3802">
        <v>0.99465209495404694</v>
      </c>
      <c r="J3802">
        <v>0.7807797881680828</v>
      </c>
      <c r="K3802">
        <v>550</v>
      </c>
      <c r="L3802">
        <v>-5.2483096718788147E-2</v>
      </c>
      <c r="M3802">
        <v>-5.5704545974731445</v>
      </c>
      <c r="N3802">
        <v>5243</v>
      </c>
      <c r="O3802">
        <v>3.671448677778244E-2</v>
      </c>
      <c r="P3802">
        <v>-9.9536381661891937E-2</v>
      </c>
      <c r="Q3802">
        <v>-7.7249951660633087E-2</v>
      </c>
      <c r="R3802">
        <v>-5.2483096718788147E-2</v>
      </c>
      <c r="S3802">
        <v>-2.7719175443053246E-2</v>
      </c>
      <c r="T3802">
        <v>-5.4298103787004948E-3</v>
      </c>
      <c r="U3802" t="s">
        <v>18</v>
      </c>
      <c r="V3802" t="s">
        <v>84</v>
      </c>
      <c r="W3802">
        <v>77</v>
      </c>
    </row>
    <row r="3803" spans="1:23" x14ac:dyDescent="0.25">
      <c r="A3803" s="48" t="str">
        <f t="shared" si="59"/>
        <v>42233Kern9_5SmartAC-onlySingle</v>
      </c>
      <c r="B3803" t="s">
        <v>11</v>
      </c>
      <c r="C3803" s="35">
        <v>42233</v>
      </c>
      <c r="D3803">
        <v>5</v>
      </c>
      <c r="E3803" t="s">
        <v>114</v>
      </c>
      <c r="F3803">
        <v>0.94216899982587388</v>
      </c>
      <c r="G3803">
        <v>0.71012071802814347</v>
      </c>
      <c r="H3803">
        <v>2105</v>
      </c>
      <c r="I3803">
        <v>0.99465209495404694</v>
      </c>
      <c r="J3803">
        <v>0.7807797881680828</v>
      </c>
      <c r="K3803">
        <v>550</v>
      </c>
      <c r="L3803">
        <v>-5.2483096718788147E-2</v>
      </c>
      <c r="M3803">
        <v>-5.5704545974731445</v>
      </c>
      <c r="N3803">
        <v>5243</v>
      </c>
      <c r="O3803">
        <v>3.671448677778244E-2</v>
      </c>
      <c r="P3803">
        <v>-9.9536381661891937E-2</v>
      </c>
      <c r="Q3803">
        <v>-7.7249951660633087E-2</v>
      </c>
      <c r="R3803">
        <v>-5.2483096718788147E-2</v>
      </c>
      <c r="S3803">
        <v>-2.7719175443053246E-2</v>
      </c>
      <c r="T3803">
        <v>-5.4298103787004948E-3</v>
      </c>
      <c r="U3803" t="s">
        <v>102</v>
      </c>
      <c r="V3803" t="s">
        <v>84</v>
      </c>
      <c r="W3803">
        <v>77</v>
      </c>
    </row>
    <row r="3804" spans="1:23" x14ac:dyDescent="0.25">
      <c r="A3804" s="48" t="str">
        <f t="shared" si="59"/>
        <v>42233Kern9_6AllSingle</v>
      </c>
      <c r="B3804" t="s">
        <v>11</v>
      </c>
      <c r="C3804" s="35">
        <v>42233</v>
      </c>
      <c r="D3804">
        <v>6</v>
      </c>
      <c r="E3804" t="s">
        <v>114</v>
      </c>
      <c r="F3804">
        <v>0.91090361922684793</v>
      </c>
      <c r="G3804">
        <v>0.71889281196303245</v>
      </c>
      <c r="H3804">
        <v>2105</v>
      </c>
      <c r="I3804">
        <v>0.92912386082213205</v>
      </c>
      <c r="J3804">
        <v>0.72378398440932112</v>
      </c>
      <c r="K3804">
        <v>550</v>
      </c>
      <c r="L3804">
        <v>-1.8220242112874985E-2</v>
      </c>
      <c r="M3804">
        <v>-2.0002381801605225</v>
      </c>
      <c r="N3804">
        <v>5243</v>
      </c>
      <c r="O3804">
        <v>3.4612029790878296E-2</v>
      </c>
      <c r="P3804">
        <v>-6.2579020857810974E-2</v>
      </c>
      <c r="Q3804">
        <v>-4.1568826884031296E-2</v>
      </c>
      <c r="R3804">
        <v>-1.8220242112874985E-2</v>
      </c>
      <c r="S3804">
        <v>5.1255719736218452E-3</v>
      </c>
      <c r="T3804">
        <v>2.6138534769415855E-2</v>
      </c>
      <c r="U3804" t="s">
        <v>18</v>
      </c>
      <c r="V3804" t="s">
        <v>84</v>
      </c>
      <c r="W3804">
        <v>76</v>
      </c>
    </row>
    <row r="3805" spans="1:23" x14ac:dyDescent="0.25">
      <c r="A3805" s="48" t="str">
        <f t="shared" si="59"/>
        <v>42233Kern9_6SmartAC-onlySingle</v>
      </c>
      <c r="B3805" t="s">
        <v>11</v>
      </c>
      <c r="C3805" s="35">
        <v>42233</v>
      </c>
      <c r="D3805">
        <v>6</v>
      </c>
      <c r="E3805" t="s">
        <v>114</v>
      </c>
      <c r="F3805">
        <v>0.91090361922684793</v>
      </c>
      <c r="G3805">
        <v>0.71889281196303245</v>
      </c>
      <c r="H3805">
        <v>2105</v>
      </c>
      <c r="I3805">
        <v>0.92912386082213205</v>
      </c>
      <c r="J3805">
        <v>0.72378398440932112</v>
      </c>
      <c r="K3805">
        <v>550</v>
      </c>
      <c r="L3805">
        <v>-1.8220242112874985E-2</v>
      </c>
      <c r="M3805">
        <v>-2.0002381801605225</v>
      </c>
      <c r="N3805">
        <v>5243</v>
      </c>
      <c r="O3805">
        <v>3.4612029790878296E-2</v>
      </c>
      <c r="P3805">
        <v>-6.2579020857810974E-2</v>
      </c>
      <c r="Q3805">
        <v>-4.1568826884031296E-2</v>
      </c>
      <c r="R3805">
        <v>-1.8220242112874985E-2</v>
      </c>
      <c r="S3805">
        <v>5.1255719736218452E-3</v>
      </c>
      <c r="T3805">
        <v>2.6138534769415855E-2</v>
      </c>
      <c r="U3805" t="s">
        <v>102</v>
      </c>
      <c r="V3805" t="s">
        <v>84</v>
      </c>
      <c r="W3805">
        <v>76</v>
      </c>
    </row>
    <row r="3806" spans="1:23" x14ac:dyDescent="0.25">
      <c r="A3806" s="48" t="str">
        <f t="shared" si="59"/>
        <v>42233Kern9_7AllSingle</v>
      </c>
      <c r="B3806" t="s">
        <v>11</v>
      </c>
      <c r="C3806" s="35">
        <v>42233</v>
      </c>
      <c r="D3806">
        <v>7</v>
      </c>
      <c r="E3806" t="s">
        <v>114</v>
      </c>
      <c r="F3806">
        <v>0.89877071410518883</v>
      </c>
      <c r="G3806">
        <v>0.72316334133138716</v>
      </c>
      <c r="H3806">
        <v>2105</v>
      </c>
      <c r="I3806">
        <v>0.92113315175165855</v>
      </c>
      <c r="J3806">
        <v>0.73832243679321796</v>
      </c>
      <c r="K3806">
        <v>550</v>
      </c>
      <c r="L3806">
        <v>-2.2362437099218369E-2</v>
      </c>
      <c r="M3806">
        <v>-2.4881136417388916</v>
      </c>
      <c r="N3806">
        <v>5243</v>
      </c>
      <c r="O3806">
        <v>3.5207483917474747E-2</v>
      </c>
      <c r="P3806">
        <v>-6.7484349012374878E-2</v>
      </c>
      <c r="Q3806">
        <v>-4.6112701296806335E-2</v>
      </c>
      <c r="R3806">
        <v>-2.2362437099218369E-2</v>
      </c>
      <c r="S3806">
        <v>1.3850107789039612E-3</v>
      </c>
      <c r="T3806">
        <v>2.2759474813938141E-2</v>
      </c>
      <c r="U3806" t="s">
        <v>18</v>
      </c>
      <c r="V3806" t="s">
        <v>84</v>
      </c>
      <c r="W3806">
        <v>79</v>
      </c>
    </row>
    <row r="3807" spans="1:23" x14ac:dyDescent="0.25">
      <c r="A3807" s="48" t="str">
        <f t="shared" si="59"/>
        <v>42233Kern9_7SmartAC-onlySingle</v>
      </c>
      <c r="B3807" t="s">
        <v>11</v>
      </c>
      <c r="C3807" s="35">
        <v>42233</v>
      </c>
      <c r="D3807">
        <v>7</v>
      </c>
      <c r="E3807" t="s">
        <v>114</v>
      </c>
      <c r="F3807">
        <v>0.89877071410518883</v>
      </c>
      <c r="G3807">
        <v>0.72316334133138716</v>
      </c>
      <c r="H3807">
        <v>2105</v>
      </c>
      <c r="I3807">
        <v>0.92113315175165855</v>
      </c>
      <c r="J3807">
        <v>0.73832243679321796</v>
      </c>
      <c r="K3807">
        <v>550</v>
      </c>
      <c r="L3807">
        <v>-2.2362437099218369E-2</v>
      </c>
      <c r="M3807">
        <v>-2.4881136417388916</v>
      </c>
      <c r="N3807">
        <v>5243</v>
      </c>
      <c r="O3807">
        <v>3.5207483917474747E-2</v>
      </c>
      <c r="P3807">
        <v>-6.7484349012374878E-2</v>
      </c>
      <c r="Q3807">
        <v>-4.6112701296806335E-2</v>
      </c>
      <c r="R3807">
        <v>-2.2362437099218369E-2</v>
      </c>
      <c r="S3807">
        <v>1.3850107789039612E-3</v>
      </c>
      <c r="T3807">
        <v>2.2759474813938141E-2</v>
      </c>
      <c r="U3807" t="s">
        <v>102</v>
      </c>
      <c r="V3807" t="s">
        <v>84</v>
      </c>
      <c r="W3807">
        <v>79</v>
      </c>
    </row>
    <row r="3808" spans="1:23" x14ac:dyDescent="0.25">
      <c r="A3808" s="48" t="str">
        <f t="shared" si="59"/>
        <v>42233Kern9_8AllSingle</v>
      </c>
      <c r="B3808" t="s">
        <v>11</v>
      </c>
      <c r="C3808" s="35">
        <v>42233</v>
      </c>
      <c r="D3808">
        <v>8</v>
      </c>
      <c r="E3808" t="s">
        <v>114</v>
      </c>
      <c r="F3808">
        <v>0.8969588570247865</v>
      </c>
      <c r="G3808">
        <v>0.74696022062908429</v>
      </c>
      <c r="H3808">
        <v>2105</v>
      </c>
      <c r="I3808">
        <v>0.91695628432722665</v>
      </c>
      <c r="J3808">
        <v>0.7864034104777482</v>
      </c>
      <c r="K3808">
        <v>550</v>
      </c>
      <c r="L3808">
        <v>-1.9997427240014076E-2</v>
      </c>
      <c r="M3808">
        <v>-2.2294697761535645</v>
      </c>
      <c r="N3808">
        <v>5243</v>
      </c>
      <c r="O3808">
        <v>3.7275701761245728E-2</v>
      </c>
      <c r="P3808">
        <v>-6.7769967019557953E-2</v>
      </c>
      <c r="Q3808">
        <v>-4.5142870396375656E-2</v>
      </c>
      <c r="R3808">
        <v>-1.9997427240014076E-2</v>
      </c>
      <c r="S3808">
        <v>5.1450338214635849E-3</v>
      </c>
      <c r="T3808">
        <v>2.77751125395298E-2</v>
      </c>
      <c r="U3808" t="s">
        <v>18</v>
      </c>
      <c r="V3808" t="s">
        <v>84</v>
      </c>
      <c r="W3808">
        <v>84</v>
      </c>
    </row>
    <row r="3809" spans="1:23" x14ac:dyDescent="0.25">
      <c r="A3809" s="48" t="str">
        <f t="shared" si="59"/>
        <v>42233Kern9_8SmartAC-onlySingle</v>
      </c>
      <c r="B3809" t="s">
        <v>11</v>
      </c>
      <c r="C3809" s="35">
        <v>42233</v>
      </c>
      <c r="D3809">
        <v>8</v>
      </c>
      <c r="E3809" t="s">
        <v>114</v>
      </c>
      <c r="F3809">
        <v>0.8969588570247865</v>
      </c>
      <c r="G3809">
        <v>0.74696022062908429</v>
      </c>
      <c r="H3809">
        <v>2105</v>
      </c>
      <c r="I3809">
        <v>0.91695628432722665</v>
      </c>
      <c r="J3809">
        <v>0.7864034104777482</v>
      </c>
      <c r="K3809">
        <v>550</v>
      </c>
      <c r="L3809">
        <v>-1.9997427240014076E-2</v>
      </c>
      <c r="M3809">
        <v>-2.2294697761535645</v>
      </c>
      <c r="N3809">
        <v>5243</v>
      </c>
      <c r="O3809">
        <v>3.7275701761245728E-2</v>
      </c>
      <c r="P3809">
        <v>-6.7769967019557953E-2</v>
      </c>
      <c r="Q3809">
        <v>-4.5142870396375656E-2</v>
      </c>
      <c r="R3809">
        <v>-1.9997427240014076E-2</v>
      </c>
      <c r="S3809">
        <v>5.1450338214635849E-3</v>
      </c>
      <c r="T3809">
        <v>2.77751125395298E-2</v>
      </c>
      <c r="U3809" t="s">
        <v>102</v>
      </c>
      <c r="V3809" t="s">
        <v>84</v>
      </c>
      <c r="W3809">
        <v>84</v>
      </c>
    </row>
    <row r="3810" spans="1:23" x14ac:dyDescent="0.25">
      <c r="A3810" s="48" t="str">
        <f t="shared" si="59"/>
        <v>42233Kern9_9AllSingle</v>
      </c>
      <c r="B3810" t="s">
        <v>11</v>
      </c>
      <c r="C3810" s="35">
        <v>42233</v>
      </c>
      <c r="D3810">
        <v>9</v>
      </c>
      <c r="E3810" t="s">
        <v>114</v>
      </c>
      <c r="F3810">
        <v>0.94356423802909717</v>
      </c>
      <c r="G3810">
        <v>0.90885819127053113</v>
      </c>
      <c r="H3810">
        <v>2105</v>
      </c>
      <c r="I3810">
        <v>0.95937704913071498</v>
      </c>
      <c r="J3810">
        <v>0.95352185348302709</v>
      </c>
      <c r="K3810">
        <v>550</v>
      </c>
      <c r="L3810">
        <v>-1.5812810510396957E-2</v>
      </c>
      <c r="M3810">
        <v>-1.6758595705032349</v>
      </c>
      <c r="N3810">
        <v>5243</v>
      </c>
      <c r="O3810">
        <v>4.52272929251194E-2</v>
      </c>
      <c r="P3810">
        <v>-7.3776111006736755E-2</v>
      </c>
      <c r="Q3810">
        <v>-4.6322237700223923E-2</v>
      </c>
      <c r="R3810">
        <v>-1.5812810510396957E-2</v>
      </c>
      <c r="S3810">
        <v>1.4692998491227627E-2</v>
      </c>
      <c r="T3810">
        <v>4.2150486260652542E-2</v>
      </c>
      <c r="U3810" t="s">
        <v>18</v>
      </c>
      <c r="V3810" t="s">
        <v>84</v>
      </c>
      <c r="W3810">
        <v>90</v>
      </c>
    </row>
    <row r="3811" spans="1:23" x14ac:dyDescent="0.25">
      <c r="A3811" s="48" t="str">
        <f t="shared" si="59"/>
        <v>42233Kern9_9SmartAC-onlySingle</v>
      </c>
      <c r="B3811" t="s">
        <v>11</v>
      </c>
      <c r="C3811" s="35">
        <v>42233</v>
      </c>
      <c r="D3811">
        <v>9</v>
      </c>
      <c r="E3811" t="s">
        <v>114</v>
      </c>
      <c r="F3811">
        <v>0.94356423802909717</v>
      </c>
      <c r="G3811">
        <v>0.90885819127053113</v>
      </c>
      <c r="H3811">
        <v>2105</v>
      </c>
      <c r="I3811">
        <v>0.95937704913071498</v>
      </c>
      <c r="J3811">
        <v>0.95352185348302709</v>
      </c>
      <c r="K3811">
        <v>550</v>
      </c>
      <c r="L3811">
        <v>-1.5812810510396957E-2</v>
      </c>
      <c r="M3811">
        <v>-1.6758595705032349</v>
      </c>
      <c r="N3811">
        <v>5243</v>
      </c>
      <c r="O3811">
        <v>4.52272929251194E-2</v>
      </c>
      <c r="P3811">
        <v>-7.3776111006736755E-2</v>
      </c>
      <c r="Q3811">
        <v>-4.6322237700223923E-2</v>
      </c>
      <c r="R3811">
        <v>-1.5812810510396957E-2</v>
      </c>
      <c r="S3811">
        <v>1.4692998491227627E-2</v>
      </c>
      <c r="T3811">
        <v>4.2150486260652542E-2</v>
      </c>
      <c r="U3811" t="s">
        <v>102</v>
      </c>
      <c r="V3811" t="s">
        <v>84</v>
      </c>
      <c r="W3811">
        <v>90</v>
      </c>
    </row>
    <row r="3812" spans="1:23" x14ac:dyDescent="0.25">
      <c r="A3812" s="48" t="str">
        <f t="shared" si="59"/>
        <v>42233Kern9_10AllSingle</v>
      </c>
      <c r="B3812" t="s">
        <v>11</v>
      </c>
      <c r="C3812" s="35">
        <v>42233</v>
      </c>
      <c r="D3812">
        <v>10</v>
      </c>
      <c r="E3812" t="s">
        <v>114</v>
      </c>
      <c r="F3812">
        <v>1.0965372382186136</v>
      </c>
      <c r="G3812">
        <v>1.1558440820568061</v>
      </c>
      <c r="H3812">
        <v>2105</v>
      </c>
      <c r="I3812">
        <v>1.0780870671350447</v>
      </c>
      <c r="J3812">
        <v>1.1432663212656242</v>
      </c>
      <c r="K3812">
        <v>550</v>
      </c>
      <c r="L3812">
        <v>1.8450170755386353E-2</v>
      </c>
      <c r="M3812">
        <v>1.6825850009918213</v>
      </c>
      <c r="N3812">
        <v>5243</v>
      </c>
      <c r="O3812">
        <v>5.4873824119567871E-2</v>
      </c>
      <c r="P3812">
        <v>-5.1876123994588852E-2</v>
      </c>
      <c r="Q3812">
        <v>-1.8566614016890526E-2</v>
      </c>
      <c r="R3812">
        <v>1.8450170755386353E-2</v>
      </c>
      <c r="S3812">
        <v>5.5462565273046494E-2</v>
      </c>
      <c r="T3812">
        <v>8.8776461780071259E-2</v>
      </c>
      <c r="U3812" t="s">
        <v>18</v>
      </c>
      <c r="V3812" t="s">
        <v>84</v>
      </c>
      <c r="W3812">
        <v>94</v>
      </c>
    </row>
    <row r="3813" spans="1:23" x14ac:dyDescent="0.25">
      <c r="A3813" s="48" t="str">
        <f t="shared" si="59"/>
        <v>42233Kern9_10SmartAC-onlySingle</v>
      </c>
      <c r="B3813" t="s">
        <v>11</v>
      </c>
      <c r="C3813" s="35">
        <v>42233</v>
      </c>
      <c r="D3813">
        <v>10</v>
      </c>
      <c r="E3813" t="s">
        <v>114</v>
      </c>
      <c r="F3813">
        <v>1.0965372382186136</v>
      </c>
      <c r="G3813">
        <v>1.1558440820568061</v>
      </c>
      <c r="H3813">
        <v>2105</v>
      </c>
      <c r="I3813">
        <v>1.0780870671350447</v>
      </c>
      <c r="J3813">
        <v>1.1432663212656242</v>
      </c>
      <c r="K3813">
        <v>550</v>
      </c>
      <c r="L3813">
        <v>1.8450170755386353E-2</v>
      </c>
      <c r="M3813">
        <v>1.6825850009918213</v>
      </c>
      <c r="N3813">
        <v>5243</v>
      </c>
      <c r="O3813">
        <v>5.4873824119567871E-2</v>
      </c>
      <c r="P3813">
        <v>-5.1876123994588852E-2</v>
      </c>
      <c r="Q3813">
        <v>-1.8566614016890526E-2</v>
      </c>
      <c r="R3813">
        <v>1.8450170755386353E-2</v>
      </c>
      <c r="S3813">
        <v>5.5462565273046494E-2</v>
      </c>
      <c r="T3813">
        <v>8.8776461780071259E-2</v>
      </c>
      <c r="U3813" t="s">
        <v>102</v>
      </c>
      <c r="V3813" t="s">
        <v>84</v>
      </c>
      <c r="W3813">
        <v>94</v>
      </c>
    </row>
    <row r="3814" spans="1:23" x14ac:dyDescent="0.25">
      <c r="A3814" s="48" t="str">
        <f t="shared" si="59"/>
        <v>42233Kern9_11AllSingle</v>
      </c>
      <c r="B3814" t="s">
        <v>11</v>
      </c>
      <c r="C3814" s="35">
        <v>42233</v>
      </c>
      <c r="D3814">
        <v>11</v>
      </c>
      <c r="E3814" t="s">
        <v>114</v>
      </c>
      <c r="F3814">
        <v>1.3604781427077601</v>
      </c>
      <c r="G3814">
        <v>1.4564927439285156</v>
      </c>
      <c r="H3814">
        <v>2105</v>
      </c>
      <c r="I3814">
        <v>1.3335198552078498</v>
      </c>
      <c r="J3814">
        <v>1.4642078910040643</v>
      </c>
      <c r="K3814">
        <v>550</v>
      </c>
      <c r="L3814">
        <v>2.6958286762237549E-2</v>
      </c>
      <c r="M3814">
        <v>1.9815303087234497</v>
      </c>
      <c r="N3814">
        <v>5243</v>
      </c>
      <c r="O3814">
        <v>7.0041313767433167E-2</v>
      </c>
      <c r="P3814">
        <v>-6.2806658446788788E-2</v>
      </c>
      <c r="Q3814">
        <v>-2.0290182903409004E-2</v>
      </c>
      <c r="R3814">
        <v>2.6958286762237549E-2</v>
      </c>
      <c r="S3814">
        <v>7.4201151728630066E-2</v>
      </c>
      <c r="T3814">
        <v>0.11672323197126389</v>
      </c>
      <c r="U3814" t="s">
        <v>18</v>
      </c>
      <c r="V3814" t="s">
        <v>84</v>
      </c>
      <c r="W3814">
        <v>99</v>
      </c>
    </row>
    <row r="3815" spans="1:23" x14ac:dyDescent="0.25">
      <c r="A3815" s="48" t="str">
        <f t="shared" si="59"/>
        <v>42233Kern9_11SmartAC-onlySingle</v>
      </c>
      <c r="B3815" t="s">
        <v>11</v>
      </c>
      <c r="C3815" s="35">
        <v>42233</v>
      </c>
      <c r="D3815">
        <v>11</v>
      </c>
      <c r="E3815" t="s">
        <v>114</v>
      </c>
      <c r="F3815">
        <v>1.3604781427077601</v>
      </c>
      <c r="G3815">
        <v>1.4564927439285156</v>
      </c>
      <c r="H3815">
        <v>2105</v>
      </c>
      <c r="I3815">
        <v>1.3335198552078498</v>
      </c>
      <c r="J3815">
        <v>1.4642078910040643</v>
      </c>
      <c r="K3815">
        <v>550</v>
      </c>
      <c r="L3815">
        <v>2.6958286762237549E-2</v>
      </c>
      <c r="M3815">
        <v>1.9815303087234497</v>
      </c>
      <c r="N3815">
        <v>5243</v>
      </c>
      <c r="O3815">
        <v>7.0041313767433167E-2</v>
      </c>
      <c r="P3815">
        <v>-6.2806658446788788E-2</v>
      </c>
      <c r="Q3815">
        <v>-2.0290182903409004E-2</v>
      </c>
      <c r="R3815">
        <v>2.6958286762237549E-2</v>
      </c>
      <c r="S3815">
        <v>7.4201151728630066E-2</v>
      </c>
      <c r="T3815">
        <v>0.11672323197126389</v>
      </c>
      <c r="U3815" t="s">
        <v>102</v>
      </c>
      <c r="V3815" t="s">
        <v>84</v>
      </c>
      <c r="W3815">
        <v>99</v>
      </c>
    </row>
    <row r="3816" spans="1:23" x14ac:dyDescent="0.25">
      <c r="A3816" s="48" t="str">
        <f t="shared" si="59"/>
        <v>42233Kern9_12AllSingle</v>
      </c>
      <c r="B3816" t="s">
        <v>11</v>
      </c>
      <c r="C3816" s="35">
        <v>42233</v>
      </c>
      <c r="D3816">
        <v>12</v>
      </c>
      <c r="E3816" t="s">
        <v>114</v>
      </c>
      <c r="F3816">
        <v>1.7402656186929506</v>
      </c>
      <c r="G3816">
        <v>1.7125203375842368</v>
      </c>
      <c r="H3816">
        <v>2105</v>
      </c>
      <c r="I3816">
        <v>1.6666309659034175</v>
      </c>
      <c r="J3816">
        <v>1.722321962565714</v>
      </c>
      <c r="K3816">
        <v>550</v>
      </c>
      <c r="L3816">
        <v>7.363465428352356E-2</v>
      </c>
      <c r="M3816">
        <v>4.2312307357788086</v>
      </c>
      <c r="N3816">
        <v>5243</v>
      </c>
      <c r="O3816">
        <v>8.2381188869476318E-2</v>
      </c>
      <c r="P3816">
        <v>-3.1945075839757919E-2</v>
      </c>
      <c r="Q3816">
        <v>1.8061952665448189E-2</v>
      </c>
      <c r="R3816">
        <v>7.363465428352356E-2</v>
      </c>
      <c r="S3816">
        <v>0.1292007714509964</v>
      </c>
      <c r="T3816">
        <v>0.17921438813209534</v>
      </c>
      <c r="U3816" t="s">
        <v>18</v>
      </c>
      <c r="V3816" t="s">
        <v>84</v>
      </c>
      <c r="W3816">
        <v>102</v>
      </c>
    </row>
    <row r="3817" spans="1:23" x14ac:dyDescent="0.25">
      <c r="A3817" s="48" t="str">
        <f t="shared" si="59"/>
        <v>42233Kern9_12SmartAC-onlySingle</v>
      </c>
      <c r="B3817" t="s">
        <v>11</v>
      </c>
      <c r="C3817" s="35">
        <v>42233</v>
      </c>
      <c r="D3817">
        <v>12</v>
      </c>
      <c r="E3817" t="s">
        <v>114</v>
      </c>
      <c r="F3817">
        <v>1.7402656186929506</v>
      </c>
      <c r="G3817">
        <v>1.7125203375842368</v>
      </c>
      <c r="H3817">
        <v>2105</v>
      </c>
      <c r="I3817">
        <v>1.6666309659034175</v>
      </c>
      <c r="J3817">
        <v>1.722321962565714</v>
      </c>
      <c r="K3817">
        <v>550</v>
      </c>
      <c r="L3817">
        <v>7.363465428352356E-2</v>
      </c>
      <c r="M3817">
        <v>4.2312307357788086</v>
      </c>
      <c r="N3817">
        <v>5243</v>
      </c>
      <c r="O3817">
        <v>8.2381188869476318E-2</v>
      </c>
      <c r="P3817">
        <v>-3.1945075839757919E-2</v>
      </c>
      <c r="Q3817">
        <v>1.8061952665448189E-2</v>
      </c>
      <c r="R3817">
        <v>7.363465428352356E-2</v>
      </c>
      <c r="S3817">
        <v>0.1292007714509964</v>
      </c>
      <c r="T3817">
        <v>0.17921438813209534</v>
      </c>
      <c r="U3817" t="s">
        <v>102</v>
      </c>
      <c r="V3817" t="s">
        <v>84</v>
      </c>
      <c r="W3817">
        <v>102</v>
      </c>
    </row>
    <row r="3818" spans="1:23" x14ac:dyDescent="0.25">
      <c r="A3818" s="48" t="str">
        <f t="shared" si="59"/>
        <v>42233Kern9_13AllSingle</v>
      </c>
      <c r="B3818" t="s">
        <v>11</v>
      </c>
      <c r="C3818" s="35">
        <v>42233</v>
      </c>
      <c r="D3818">
        <v>13</v>
      </c>
      <c r="E3818" t="s">
        <v>114</v>
      </c>
      <c r="F3818">
        <v>2.1627916188695973</v>
      </c>
      <c r="G3818">
        <v>1.906596566074555</v>
      </c>
      <c r="H3818">
        <v>2105</v>
      </c>
      <c r="I3818">
        <v>2.0586380688879444</v>
      </c>
      <c r="J3818">
        <v>1.8916709698999332</v>
      </c>
      <c r="K3818">
        <v>550</v>
      </c>
      <c r="L3818">
        <v>0.10415355116128922</v>
      </c>
      <c r="M3818">
        <v>4.815699577331543</v>
      </c>
      <c r="N3818">
        <v>5243</v>
      </c>
      <c r="O3818">
        <v>9.073648601770401E-2</v>
      </c>
      <c r="P3818">
        <v>-1.2134329415857792E-2</v>
      </c>
      <c r="Q3818">
        <v>4.2944531887769699E-2</v>
      </c>
      <c r="R3818">
        <v>0.10415355116128922</v>
      </c>
      <c r="S3818">
        <v>0.16535530984401703</v>
      </c>
      <c r="T3818">
        <v>0.22044143080711365</v>
      </c>
      <c r="U3818" t="s">
        <v>18</v>
      </c>
      <c r="V3818" t="s">
        <v>84</v>
      </c>
      <c r="W3818">
        <v>104</v>
      </c>
    </row>
    <row r="3819" spans="1:23" x14ac:dyDescent="0.25">
      <c r="A3819" s="48" t="str">
        <f t="shared" si="59"/>
        <v>42233Kern9_13SmartAC-onlySingle</v>
      </c>
      <c r="B3819" t="s">
        <v>11</v>
      </c>
      <c r="C3819" s="35">
        <v>42233</v>
      </c>
      <c r="D3819">
        <v>13</v>
      </c>
      <c r="E3819" t="s">
        <v>114</v>
      </c>
      <c r="F3819">
        <v>2.1627916188695973</v>
      </c>
      <c r="G3819">
        <v>1.906596566074555</v>
      </c>
      <c r="H3819">
        <v>2105</v>
      </c>
      <c r="I3819">
        <v>2.0586380688879444</v>
      </c>
      <c r="J3819">
        <v>1.8916709698999332</v>
      </c>
      <c r="K3819">
        <v>550</v>
      </c>
      <c r="L3819">
        <v>0.10415355116128922</v>
      </c>
      <c r="M3819">
        <v>4.815699577331543</v>
      </c>
      <c r="N3819">
        <v>5243</v>
      </c>
      <c r="O3819">
        <v>9.073648601770401E-2</v>
      </c>
      <c r="P3819">
        <v>-1.2134329415857792E-2</v>
      </c>
      <c r="Q3819">
        <v>4.2944531887769699E-2</v>
      </c>
      <c r="R3819">
        <v>0.10415355116128922</v>
      </c>
      <c r="S3819">
        <v>0.16535530984401703</v>
      </c>
      <c r="T3819">
        <v>0.22044143080711365</v>
      </c>
      <c r="U3819" t="s">
        <v>102</v>
      </c>
      <c r="V3819" t="s">
        <v>84</v>
      </c>
      <c r="W3819">
        <v>104</v>
      </c>
    </row>
    <row r="3820" spans="1:23" x14ac:dyDescent="0.25">
      <c r="A3820" s="48" t="str">
        <f t="shared" si="59"/>
        <v>42233Kern9_14AllSingle</v>
      </c>
      <c r="B3820" t="s">
        <v>11</v>
      </c>
      <c r="C3820" s="35">
        <v>42233</v>
      </c>
      <c r="D3820">
        <v>14</v>
      </c>
      <c r="E3820" t="s">
        <v>114</v>
      </c>
      <c r="F3820">
        <v>2.5874572853605797</v>
      </c>
      <c r="G3820">
        <v>2.0121203449595559</v>
      </c>
      <c r="H3820">
        <v>2105</v>
      </c>
      <c r="I3820">
        <v>2.4672692147125277</v>
      </c>
      <c r="J3820">
        <v>1.9868191645618443</v>
      </c>
      <c r="K3820">
        <v>550</v>
      </c>
      <c r="L3820">
        <v>0.12018807232379913</v>
      </c>
      <c r="M3820">
        <v>4.6450262069702148</v>
      </c>
      <c r="N3820">
        <v>5243</v>
      </c>
      <c r="O3820">
        <v>9.5396652817726135E-2</v>
      </c>
      <c r="P3820">
        <v>-2.072277944535017E-3</v>
      </c>
      <c r="Q3820">
        <v>5.5835399776697159E-2</v>
      </c>
      <c r="R3820">
        <v>0.12018807232379913</v>
      </c>
      <c r="S3820">
        <v>0.18453311920166016</v>
      </c>
      <c r="T3820">
        <v>0.24244841933250427</v>
      </c>
      <c r="U3820" t="s">
        <v>18</v>
      </c>
      <c r="V3820" t="s">
        <v>84</v>
      </c>
      <c r="W3820">
        <v>106</v>
      </c>
    </row>
    <row r="3821" spans="1:23" x14ac:dyDescent="0.25">
      <c r="A3821" s="48" t="str">
        <f t="shared" si="59"/>
        <v>42233Kern9_14SmartAC-onlySingle</v>
      </c>
      <c r="B3821" t="s">
        <v>11</v>
      </c>
      <c r="C3821" s="35">
        <v>42233</v>
      </c>
      <c r="D3821">
        <v>14</v>
      </c>
      <c r="E3821" t="s">
        <v>114</v>
      </c>
      <c r="F3821">
        <v>2.5874572853605797</v>
      </c>
      <c r="G3821">
        <v>2.0121203449595559</v>
      </c>
      <c r="H3821">
        <v>2105</v>
      </c>
      <c r="I3821">
        <v>2.4672692147125277</v>
      </c>
      <c r="J3821">
        <v>1.9868191645618443</v>
      </c>
      <c r="K3821">
        <v>550</v>
      </c>
      <c r="L3821">
        <v>0.12018807232379913</v>
      </c>
      <c r="M3821">
        <v>4.6450262069702148</v>
      </c>
      <c r="N3821">
        <v>5243</v>
      </c>
      <c r="O3821">
        <v>9.5396652817726135E-2</v>
      </c>
      <c r="P3821">
        <v>-2.072277944535017E-3</v>
      </c>
      <c r="Q3821">
        <v>5.5835399776697159E-2</v>
      </c>
      <c r="R3821">
        <v>0.12018807232379913</v>
      </c>
      <c r="S3821">
        <v>0.18453311920166016</v>
      </c>
      <c r="T3821">
        <v>0.24244841933250427</v>
      </c>
      <c r="U3821" t="s">
        <v>102</v>
      </c>
      <c r="V3821" t="s">
        <v>84</v>
      </c>
      <c r="W3821">
        <v>106</v>
      </c>
    </row>
    <row r="3822" spans="1:23" x14ac:dyDescent="0.25">
      <c r="A3822" s="48" t="str">
        <f t="shared" si="59"/>
        <v>42233Kern9_15AllSingle</v>
      </c>
      <c r="B3822" t="s">
        <v>11</v>
      </c>
      <c r="C3822" s="35">
        <v>42233</v>
      </c>
      <c r="D3822">
        <v>15</v>
      </c>
      <c r="E3822" t="s">
        <v>114</v>
      </c>
      <c r="F3822">
        <v>2.9428108104061108</v>
      </c>
      <c r="G3822">
        <v>1.993446465005126</v>
      </c>
      <c r="H3822">
        <v>2105</v>
      </c>
      <c r="I3822">
        <v>2.9084699475997371</v>
      </c>
      <c r="J3822">
        <v>1.9816399345167499</v>
      </c>
      <c r="K3822">
        <v>550</v>
      </c>
      <c r="L3822">
        <v>3.4340862184762955E-2</v>
      </c>
      <c r="M3822">
        <v>1.1669409275054932</v>
      </c>
      <c r="N3822">
        <v>5243</v>
      </c>
      <c r="O3822">
        <v>9.5013774931430817E-2</v>
      </c>
      <c r="P3822">
        <v>-8.742879331111908E-2</v>
      </c>
      <c r="Q3822">
        <v>-2.9753530398011208E-2</v>
      </c>
      <c r="R3822">
        <v>3.4340862184762955E-2</v>
      </c>
      <c r="S3822">
        <v>9.8427653312683105E-2</v>
      </c>
      <c r="T3822">
        <v>0.15611051023006439</v>
      </c>
      <c r="U3822" t="s">
        <v>18</v>
      </c>
      <c r="V3822" t="s">
        <v>84</v>
      </c>
      <c r="W3822">
        <v>107</v>
      </c>
    </row>
    <row r="3823" spans="1:23" x14ac:dyDescent="0.25">
      <c r="A3823" s="48" t="str">
        <f t="shared" si="59"/>
        <v>42233Kern9_15SmartAC-onlySingle</v>
      </c>
      <c r="B3823" t="s">
        <v>11</v>
      </c>
      <c r="C3823" s="35">
        <v>42233</v>
      </c>
      <c r="D3823">
        <v>15</v>
      </c>
      <c r="E3823" t="s">
        <v>114</v>
      </c>
      <c r="F3823">
        <v>2.9428108104061108</v>
      </c>
      <c r="G3823">
        <v>1.993446465005126</v>
      </c>
      <c r="H3823">
        <v>2105</v>
      </c>
      <c r="I3823">
        <v>2.9084699475997371</v>
      </c>
      <c r="J3823">
        <v>1.9816399345167499</v>
      </c>
      <c r="K3823">
        <v>550</v>
      </c>
      <c r="L3823">
        <v>3.4340862184762955E-2</v>
      </c>
      <c r="M3823">
        <v>1.1669409275054932</v>
      </c>
      <c r="N3823">
        <v>5243</v>
      </c>
      <c r="O3823">
        <v>9.5013774931430817E-2</v>
      </c>
      <c r="P3823">
        <v>-8.742879331111908E-2</v>
      </c>
      <c r="Q3823">
        <v>-2.9753530398011208E-2</v>
      </c>
      <c r="R3823">
        <v>3.4340862184762955E-2</v>
      </c>
      <c r="S3823">
        <v>9.8427653312683105E-2</v>
      </c>
      <c r="T3823">
        <v>0.15611051023006439</v>
      </c>
      <c r="U3823" t="s">
        <v>102</v>
      </c>
      <c r="V3823" t="s">
        <v>84</v>
      </c>
      <c r="W3823">
        <v>107</v>
      </c>
    </row>
    <row r="3824" spans="1:23" x14ac:dyDescent="0.25">
      <c r="A3824" s="48" t="str">
        <f t="shared" si="59"/>
        <v>42233Kern9_16AllSingle</v>
      </c>
      <c r="B3824" t="s">
        <v>11</v>
      </c>
      <c r="C3824" s="35">
        <v>42233</v>
      </c>
      <c r="D3824">
        <v>16</v>
      </c>
      <c r="E3824" t="s">
        <v>114</v>
      </c>
      <c r="F3824">
        <v>3.2758620955329891</v>
      </c>
      <c r="G3824">
        <v>1.941077842566477</v>
      </c>
      <c r="H3824">
        <v>2105</v>
      </c>
      <c r="I3824">
        <v>3.2499041887935198</v>
      </c>
      <c r="J3824">
        <v>2.0326901036603711</v>
      </c>
      <c r="K3824">
        <v>550</v>
      </c>
      <c r="L3824">
        <v>2.5957906618714333E-2</v>
      </c>
      <c r="M3824">
        <v>0.79239922761917114</v>
      </c>
      <c r="N3824">
        <v>5243</v>
      </c>
      <c r="O3824">
        <v>9.6448622643947601E-2</v>
      </c>
      <c r="P3824">
        <v>-9.7650647163391113E-2</v>
      </c>
      <c r="Q3824">
        <v>-3.9104405790567398E-2</v>
      </c>
      <c r="R3824">
        <v>2.5957906618714333E-2</v>
      </c>
      <c r="S3824">
        <v>9.101250022649765E-2</v>
      </c>
      <c r="T3824">
        <v>0.14956645667552948</v>
      </c>
      <c r="U3824" t="s">
        <v>18</v>
      </c>
      <c r="V3824" t="s">
        <v>84</v>
      </c>
      <c r="W3824">
        <v>108</v>
      </c>
    </row>
    <row r="3825" spans="1:23" x14ac:dyDescent="0.25">
      <c r="A3825" s="48" t="str">
        <f t="shared" si="59"/>
        <v>42233Kern9_16SmartAC-onlySingle</v>
      </c>
      <c r="B3825" t="s">
        <v>11</v>
      </c>
      <c r="C3825" s="35">
        <v>42233</v>
      </c>
      <c r="D3825">
        <v>16</v>
      </c>
      <c r="E3825" t="s">
        <v>114</v>
      </c>
      <c r="F3825">
        <v>3.2758620955329891</v>
      </c>
      <c r="G3825">
        <v>1.941077842566477</v>
      </c>
      <c r="H3825">
        <v>2105</v>
      </c>
      <c r="I3825">
        <v>3.2499041887935198</v>
      </c>
      <c r="J3825">
        <v>2.0326901036603711</v>
      </c>
      <c r="K3825">
        <v>550</v>
      </c>
      <c r="L3825">
        <v>2.5957906618714333E-2</v>
      </c>
      <c r="M3825">
        <v>0.79239922761917114</v>
      </c>
      <c r="N3825">
        <v>5243</v>
      </c>
      <c r="O3825">
        <v>9.6448622643947601E-2</v>
      </c>
      <c r="P3825">
        <v>-9.7650647163391113E-2</v>
      </c>
      <c r="Q3825">
        <v>-3.9104405790567398E-2</v>
      </c>
      <c r="R3825">
        <v>2.5957906618714333E-2</v>
      </c>
      <c r="S3825">
        <v>9.101250022649765E-2</v>
      </c>
      <c r="T3825">
        <v>0.14956645667552948</v>
      </c>
      <c r="U3825" t="s">
        <v>102</v>
      </c>
      <c r="V3825" t="s">
        <v>84</v>
      </c>
      <c r="W3825">
        <v>108</v>
      </c>
    </row>
    <row r="3826" spans="1:23" x14ac:dyDescent="0.25">
      <c r="A3826" s="48" t="str">
        <f t="shared" si="59"/>
        <v>42233Kern9_17AllSingle</v>
      </c>
      <c r="B3826" t="s">
        <v>11</v>
      </c>
      <c r="C3826" s="35">
        <v>42233</v>
      </c>
      <c r="D3826">
        <v>17</v>
      </c>
      <c r="E3826" t="s">
        <v>114</v>
      </c>
      <c r="F3826">
        <v>3.534079333437516</v>
      </c>
      <c r="G3826">
        <v>1.829584685867113</v>
      </c>
      <c r="H3826">
        <v>2105</v>
      </c>
      <c r="I3826">
        <v>3.5532351541285521</v>
      </c>
      <c r="J3826">
        <v>1.8870575142815267</v>
      </c>
      <c r="K3826">
        <v>550</v>
      </c>
      <c r="L3826">
        <v>-1.9155820831656456E-2</v>
      </c>
      <c r="M3826">
        <v>-0.54203140735626221</v>
      </c>
      <c r="N3826">
        <v>5243</v>
      </c>
      <c r="O3826">
        <v>8.9803807437419891E-2</v>
      </c>
      <c r="P3826">
        <v>-0.13424837589263916</v>
      </c>
      <c r="Q3826">
        <v>-7.973567396402359E-2</v>
      </c>
      <c r="R3826">
        <v>-1.9155820831656456E-2</v>
      </c>
      <c r="S3826">
        <v>4.1416846215724945E-2</v>
      </c>
      <c r="T3826">
        <v>9.5936737954616547E-2</v>
      </c>
      <c r="U3826" t="s">
        <v>18</v>
      </c>
      <c r="V3826" t="s">
        <v>84</v>
      </c>
      <c r="W3826">
        <v>107</v>
      </c>
    </row>
    <row r="3827" spans="1:23" x14ac:dyDescent="0.25">
      <c r="A3827" s="48" t="str">
        <f t="shared" si="59"/>
        <v>42233Kern9_17SmartAC-onlySingle</v>
      </c>
      <c r="B3827" t="s">
        <v>11</v>
      </c>
      <c r="C3827" s="35">
        <v>42233</v>
      </c>
      <c r="D3827">
        <v>17</v>
      </c>
      <c r="E3827" t="s">
        <v>114</v>
      </c>
      <c r="F3827">
        <v>3.534079333437516</v>
      </c>
      <c r="G3827">
        <v>1.829584685867113</v>
      </c>
      <c r="H3827">
        <v>2105</v>
      </c>
      <c r="I3827">
        <v>3.5532351541285521</v>
      </c>
      <c r="J3827">
        <v>1.8870575142815267</v>
      </c>
      <c r="K3827">
        <v>550</v>
      </c>
      <c r="L3827">
        <v>-1.9155820831656456E-2</v>
      </c>
      <c r="M3827">
        <v>-0.54203140735626221</v>
      </c>
      <c r="N3827">
        <v>5243</v>
      </c>
      <c r="O3827">
        <v>8.9803807437419891E-2</v>
      </c>
      <c r="P3827">
        <v>-0.13424837589263916</v>
      </c>
      <c r="Q3827">
        <v>-7.973567396402359E-2</v>
      </c>
      <c r="R3827">
        <v>-1.9155820831656456E-2</v>
      </c>
      <c r="S3827">
        <v>4.1416846215724945E-2</v>
      </c>
      <c r="T3827">
        <v>9.5936737954616547E-2</v>
      </c>
      <c r="U3827" t="s">
        <v>102</v>
      </c>
      <c r="V3827" t="s">
        <v>84</v>
      </c>
      <c r="W3827">
        <v>107</v>
      </c>
    </row>
    <row r="3828" spans="1:23" x14ac:dyDescent="0.25">
      <c r="A3828" s="48" t="str">
        <f t="shared" si="59"/>
        <v>42233Kern9_18AllSingle</v>
      </c>
      <c r="B3828" t="s">
        <v>11</v>
      </c>
      <c r="C3828" s="35">
        <v>42233</v>
      </c>
      <c r="D3828">
        <v>18</v>
      </c>
      <c r="E3828" t="s">
        <v>114</v>
      </c>
      <c r="F3828">
        <v>3.6984172384903142</v>
      </c>
      <c r="G3828">
        <v>1.7569154331367607</v>
      </c>
      <c r="H3828">
        <v>2105</v>
      </c>
      <c r="I3828">
        <v>3.7400142087928123</v>
      </c>
      <c r="J3828">
        <v>1.815867155650309</v>
      </c>
      <c r="K3828">
        <v>550</v>
      </c>
      <c r="L3828">
        <v>-4.1596971452236176E-2</v>
      </c>
      <c r="M3828">
        <v>-1.1247235536575317</v>
      </c>
      <c r="N3828">
        <v>5243</v>
      </c>
      <c r="O3828">
        <v>8.6380638182163239E-2</v>
      </c>
      <c r="P3828">
        <v>-0.15230239927768707</v>
      </c>
      <c r="Q3828">
        <v>-9.9867619574069977E-2</v>
      </c>
      <c r="R3828">
        <v>-4.1596971452236176E-2</v>
      </c>
      <c r="S3828">
        <v>1.6666768118739128E-2</v>
      </c>
      <c r="T3828">
        <v>6.9108456373214722E-2</v>
      </c>
      <c r="U3828" t="s">
        <v>18</v>
      </c>
      <c r="V3828" t="s">
        <v>84</v>
      </c>
      <c r="W3828">
        <v>106</v>
      </c>
    </row>
    <row r="3829" spans="1:23" x14ac:dyDescent="0.25">
      <c r="A3829" s="48" t="str">
        <f t="shared" si="59"/>
        <v>42233Kern9_18SmartAC-onlySingle</v>
      </c>
      <c r="B3829" t="s">
        <v>11</v>
      </c>
      <c r="C3829" s="35">
        <v>42233</v>
      </c>
      <c r="D3829">
        <v>18</v>
      </c>
      <c r="E3829" t="s">
        <v>114</v>
      </c>
      <c r="F3829">
        <v>3.6984172384903142</v>
      </c>
      <c r="G3829">
        <v>1.7569154331367607</v>
      </c>
      <c r="H3829">
        <v>2105</v>
      </c>
      <c r="I3829">
        <v>3.7400142087928123</v>
      </c>
      <c r="J3829">
        <v>1.815867155650309</v>
      </c>
      <c r="K3829">
        <v>550</v>
      </c>
      <c r="L3829">
        <v>-4.1596971452236176E-2</v>
      </c>
      <c r="M3829">
        <v>-1.1247235536575317</v>
      </c>
      <c r="N3829">
        <v>5243</v>
      </c>
      <c r="O3829">
        <v>8.6380638182163239E-2</v>
      </c>
      <c r="P3829">
        <v>-0.15230239927768707</v>
      </c>
      <c r="Q3829">
        <v>-9.9867619574069977E-2</v>
      </c>
      <c r="R3829">
        <v>-4.1596971452236176E-2</v>
      </c>
      <c r="S3829">
        <v>1.6666768118739128E-2</v>
      </c>
      <c r="T3829">
        <v>6.9108456373214722E-2</v>
      </c>
      <c r="U3829" t="s">
        <v>102</v>
      </c>
      <c r="V3829" t="s">
        <v>84</v>
      </c>
      <c r="W3829">
        <v>106</v>
      </c>
    </row>
    <row r="3830" spans="1:23" x14ac:dyDescent="0.25">
      <c r="A3830" s="48" t="str">
        <f t="shared" si="59"/>
        <v>42233Kern9_19AllSingle</v>
      </c>
      <c r="B3830" t="s">
        <v>11</v>
      </c>
      <c r="C3830" s="35">
        <v>42233</v>
      </c>
      <c r="D3830">
        <v>19</v>
      </c>
      <c r="E3830" t="s">
        <v>114</v>
      </c>
      <c r="F3830">
        <v>3.7047839997526246</v>
      </c>
      <c r="G3830">
        <v>1.7299747446590668</v>
      </c>
      <c r="H3830">
        <v>2105</v>
      </c>
      <c r="I3830">
        <v>3.4195284168522226</v>
      </c>
      <c r="J3830">
        <v>1.6341426223275095</v>
      </c>
      <c r="K3830">
        <v>550</v>
      </c>
      <c r="L3830">
        <v>0.28525558114051819</v>
      </c>
      <c r="M3830">
        <v>7.6996550559997559</v>
      </c>
      <c r="N3830">
        <v>5243</v>
      </c>
      <c r="O3830">
        <v>7.9228006303310394E-2</v>
      </c>
      <c r="P3830">
        <v>0.18371696770191193</v>
      </c>
      <c r="Q3830">
        <v>0.23180995881557465</v>
      </c>
      <c r="R3830">
        <v>0.28525558114051819</v>
      </c>
      <c r="S3830">
        <v>0.33869487047195435</v>
      </c>
      <c r="T3830">
        <v>0.38679417967796326</v>
      </c>
      <c r="U3830" t="s">
        <v>18</v>
      </c>
      <c r="V3830" t="s">
        <v>84</v>
      </c>
      <c r="W3830">
        <v>103</v>
      </c>
    </row>
    <row r="3831" spans="1:23" x14ac:dyDescent="0.25">
      <c r="A3831" s="48" t="str">
        <f t="shared" si="59"/>
        <v>42233Kern9_19SmartAC-onlySingle</v>
      </c>
      <c r="B3831" t="s">
        <v>11</v>
      </c>
      <c r="C3831" s="35">
        <v>42233</v>
      </c>
      <c r="D3831">
        <v>19</v>
      </c>
      <c r="E3831" t="s">
        <v>114</v>
      </c>
      <c r="F3831">
        <v>3.7047839997526246</v>
      </c>
      <c r="G3831">
        <v>1.7299747446590668</v>
      </c>
      <c r="H3831">
        <v>2105</v>
      </c>
      <c r="I3831">
        <v>3.4195284168522226</v>
      </c>
      <c r="J3831">
        <v>1.6341426223275095</v>
      </c>
      <c r="K3831">
        <v>550</v>
      </c>
      <c r="L3831">
        <v>0.28525558114051819</v>
      </c>
      <c r="M3831">
        <v>7.6996550559997559</v>
      </c>
      <c r="N3831">
        <v>5243</v>
      </c>
      <c r="O3831">
        <v>7.9228006303310394E-2</v>
      </c>
      <c r="P3831">
        <v>0.18371696770191193</v>
      </c>
      <c r="Q3831">
        <v>0.23180995881557465</v>
      </c>
      <c r="R3831">
        <v>0.28525558114051819</v>
      </c>
      <c r="S3831">
        <v>0.33869487047195435</v>
      </c>
      <c r="T3831">
        <v>0.38679417967796326</v>
      </c>
      <c r="U3831" t="s">
        <v>102</v>
      </c>
      <c r="V3831" t="s">
        <v>84</v>
      </c>
      <c r="W3831">
        <v>103</v>
      </c>
    </row>
    <row r="3832" spans="1:23" x14ac:dyDescent="0.25">
      <c r="A3832" s="48" t="str">
        <f t="shared" si="59"/>
        <v>42233Kern9_20AllSingle</v>
      </c>
      <c r="B3832" t="s">
        <v>11</v>
      </c>
      <c r="C3832" s="35">
        <v>42233</v>
      </c>
      <c r="D3832">
        <v>20</v>
      </c>
      <c r="E3832" t="s">
        <v>114</v>
      </c>
      <c r="F3832">
        <v>3.4808079054668655</v>
      </c>
      <c r="G3832">
        <v>1.6775182862128679</v>
      </c>
      <c r="H3832">
        <v>2105</v>
      </c>
      <c r="I3832">
        <v>2.802917667985438</v>
      </c>
      <c r="J3832">
        <v>1.4082195017883159</v>
      </c>
      <c r="K3832">
        <v>550</v>
      </c>
      <c r="L3832">
        <v>0.67789024114608765</v>
      </c>
      <c r="M3832">
        <v>19.475082397460937</v>
      </c>
      <c r="N3832">
        <v>5243</v>
      </c>
      <c r="O3832">
        <v>7.0302583277225494E-2</v>
      </c>
      <c r="P3832">
        <v>0.58779042959213257</v>
      </c>
      <c r="Q3832">
        <v>0.63046550750732422</v>
      </c>
      <c r="R3832">
        <v>0.67789024114608765</v>
      </c>
      <c r="S3832">
        <v>0.72530931234359741</v>
      </c>
      <c r="T3832">
        <v>0.76799005270004272</v>
      </c>
      <c r="U3832" t="s">
        <v>18</v>
      </c>
      <c r="V3832" t="s">
        <v>84</v>
      </c>
      <c r="W3832">
        <v>99</v>
      </c>
    </row>
    <row r="3833" spans="1:23" x14ac:dyDescent="0.25">
      <c r="A3833" s="48" t="str">
        <f t="shared" si="59"/>
        <v>42233Kern9_20SmartAC-onlySingle</v>
      </c>
      <c r="B3833" t="s">
        <v>11</v>
      </c>
      <c r="C3833" s="35">
        <v>42233</v>
      </c>
      <c r="D3833">
        <v>20</v>
      </c>
      <c r="E3833" t="s">
        <v>114</v>
      </c>
      <c r="F3833">
        <v>3.4808079054668655</v>
      </c>
      <c r="G3833">
        <v>1.6775182862128679</v>
      </c>
      <c r="H3833">
        <v>2105</v>
      </c>
      <c r="I3833">
        <v>2.802917667985438</v>
      </c>
      <c r="J3833">
        <v>1.4082195017883159</v>
      </c>
      <c r="K3833">
        <v>550</v>
      </c>
      <c r="L3833">
        <v>0.67789024114608765</v>
      </c>
      <c r="M3833">
        <v>19.475082397460937</v>
      </c>
      <c r="N3833">
        <v>5243</v>
      </c>
      <c r="O3833">
        <v>7.0302583277225494E-2</v>
      </c>
      <c r="P3833">
        <v>0.58779042959213257</v>
      </c>
      <c r="Q3833">
        <v>0.63046550750732422</v>
      </c>
      <c r="R3833">
        <v>0.67789024114608765</v>
      </c>
      <c r="S3833">
        <v>0.72530931234359741</v>
      </c>
      <c r="T3833">
        <v>0.76799005270004272</v>
      </c>
      <c r="U3833" t="s">
        <v>102</v>
      </c>
      <c r="V3833" t="s">
        <v>84</v>
      </c>
      <c r="W3833">
        <v>99</v>
      </c>
    </row>
    <row r="3834" spans="1:23" x14ac:dyDescent="0.25">
      <c r="A3834" s="48" t="str">
        <f t="shared" si="59"/>
        <v>42233Kern9_21AllSingle</v>
      </c>
      <c r="B3834" t="s">
        <v>11</v>
      </c>
      <c r="C3834" s="35">
        <v>42233</v>
      </c>
      <c r="D3834">
        <v>21</v>
      </c>
      <c r="E3834" t="s">
        <v>114</v>
      </c>
      <c r="F3834">
        <v>3.2574828575590393</v>
      </c>
      <c r="G3834">
        <v>1.5973566915170649</v>
      </c>
      <c r="H3834">
        <v>2105</v>
      </c>
      <c r="I3834">
        <v>2.8056018203182944</v>
      </c>
      <c r="J3834">
        <v>1.316367129243619</v>
      </c>
      <c r="K3834">
        <v>550</v>
      </c>
      <c r="L3834">
        <v>0.4518810510635376</v>
      </c>
      <c r="M3834">
        <v>13.872092247009277</v>
      </c>
      <c r="N3834">
        <v>5243</v>
      </c>
      <c r="O3834">
        <v>6.6050916910171509E-2</v>
      </c>
      <c r="P3834">
        <v>0.36723020672798157</v>
      </c>
      <c r="Q3834">
        <v>0.40732443332672119</v>
      </c>
      <c r="R3834">
        <v>0.4518810510635376</v>
      </c>
      <c r="S3834">
        <v>0.49643239378929138</v>
      </c>
      <c r="T3834">
        <v>0.53653192520141602</v>
      </c>
      <c r="U3834" t="s">
        <v>18</v>
      </c>
      <c r="V3834" t="s">
        <v>84</v>
      </c>
      <c r="W3834">
        <v>94</v>
      </c>
    </row>
    <row r="3835" spans="1:23" x14ac:dyDescent="0.25">
      <c r="A3835" s="48" t="str">
        <f t="shared" si="59"/>
        <v>42233Kern9_21SmartAC-onlySingle</v>
      </c>
      <c r="B3835" t="s">
        <v>11</v>
      </c>
      <c r="C3835" s="35">
        <v>42233</v>
      </c>
      <c r="D3835">
        <v>21</v>
      </c>
      <c r="E3835" t="s">
        <v>114</v>
      </c>
      <c r="F3835">
        <v>3.2574828575590393</v>
      </c>
      <c r="G3835">
        <v>1.5973566915170649</v>
      </c>
      <c r="H3835">
        <v>2105</v>
      </c>
      <c r="I3835">
        <v>2.8056018203182944</v>
      </c>
      <c r="J3835">
        <v>1.316367129243619</v>
      </c>
      <c r="K3835">
        <v>550</v>
      </c>
      <c r="L3835">
        <v>0.4518810510635376</v>
      </c>
      <c r="M3835">
        <v>13.872092247009277</v>
      </c>
      <c r="N3835">
        <v>5243</v>
      </c>
      <c r="O3835">
        <v>6.6050916910171509E-2</v>
      </c>
      <c r="P3835">
        <v>0.36723020672798157</v>
      </c>
      <c r="Q3835">
        <v>0.40732443332672119</v>
      </c>
      <c r="R3835">
        <v>0.4518810510635376</v>
      </c>
      <c r="S3835">
        <v>0.49643239378929138</v>
      </c>
      <c r="T3835">
        <v>0.53653192520141602</v>
      </c>
      <c r="U3835" t="s">
        <v>102</v>
      </c>
      <c r="V3835" t="s">
        <v>84</v>
      </c>
      <c r="W3835">
        <v>94</v>
      </c>
    </row>
    <row r="3836" spans="1:23" x14ac:dyDescent="0.25">
      <c r="A3836" s="48" t="str">
        <f t="shared" si="59"/>
        <v>42233Kern9_22AllSingle</v>
      </c>
      <c r="B3836" t="s">
        <v>11</v>
      </c>
      <c r="C3836" s="35">
        <v>42233</v>
      </c>
      <c r="D3836">
        <v>22</v>
      </c>
      <c r="E3836" t="s">
        <v>114</v>
      </c>
      <c r="F3836">
        <v>2.8289629038817101</v>
      </c>
      <c r="G3836">
        <v>1.4935184106064159</v>
      </c>
      <c r="H3836">
        <v>2105</v>
      </c>
      <c r="I3836">
        <v>3.4887085592846603</v>
      </c>
      <c r="J3836">
        <v>1.5524744406307573</v>
      </c>
      <c r="K3836">
        <v>550</v>
      </c>
      <c r="L3836">
        <v>-0.65974563360214233</v>
      </c>
      <c r="M3836">
        <v>-23.321113586425781</v>
      </c>
      <c r="N3836">
        <v>5243</v>
      </c>
      <c r="O3836">
        <v>7.3768600821495056E-2</v>
      </c>
      <c r="P3836">
        <v>-0.7542874813079834</v>
      </c>
      <c r="Q3836">
        <v>-0.70950847864151001</v>
      </c>
      <c r="R3836">
        <v>-0.65974563360214233</v>
      </c>
      <c r="S3836">
        <v>-0.60998868942260742</v>
      </c>
      <c r="T3836">
        <v>-0.56520378589630127</v>
      </c>
      <c r="U3836" t="s">
        <v>18</v>
      </c>
      <c r="V3836" t="s">
        <v>84</v>
      </c>
      <c r="W3836">
        <v>90</v>
      </c>
    </row>
    <row r="3837" spans="1:23" x14ac:dyDescent="0.25">
      <c r="A3837" s="48" t="str">
        <f t="shared" si="59"/>
        <v>42233Kern9_22SmartAC-onlySingle</v>
      </c>
      <c r="B3837" t="s">
        <v>11</v>
      </c>
      <c r="C3837" s="35">
        <v>42233</v>
      </c>
      <c r="D3837">
        <v>22</v>
      </c>
      <c r="E3837" t="s">
        <v>114</v>
      </c>
      <c r="F3837">
        <v>2.8289629038817101</v>
      </c>
      <c r="G3837">
        <v>1.4935184106064159</v>
      </c>
      <c r="H3837">
        <v>2105</v>
      </c>
      <c r="I3837">
        <v>3.4887085592846603</v>
      </c>
      <c r="J3837">
        <v>1.5524744406307573</v>
      </c>
      <c r="K3837">
        <v>550</v>
      </c>
      <c r="L3837">
        <v>-0.65974563360214233</v>
      </c>
      <c r="M3837">
        <v>-23.321113586425781</v>
      </c>
      <c r="N3837">
        <v>5243</v>
      </c>
      <c r="O3837">
        <v>7.3768600821495056E-2</v>
      </c>
      <c r="P3837">
        <v>-0.7542874813079834</v>
      </c>
      <c r="Q3837">
        <v>-0.70950847864151001</v>
      </c>
      <c r="R3837">
        <v>-0.65974563360214233</v>
      </c>
      <c r="S3837">
        <v>-0.60998868942260742</v>
      </c>
      <c r="T3837">
        <v>-0.56520378589630127</v>
      </c>
      <c r="U3837" t="s">
        <v>102</v>
      </c>
      <c r="V3837" t="s">
        <v>84</v>
      </c>
      <c r="W3837">
        <v>90</v>
      </c>
    </row>
    <row r="3838" spans="1:23" x14ac:dyDescent="0.25">
      <c r="A3838" s="48" t="str">
        <f t="shared" si="59"/>
        <v>42233Kern9_23AllSingle</v>
      </c>
      <c r="B3838" t="s">
        <v>11</v>
      </c>
      <c r="C3838" s="35">
        <v>42233</v>
      </c>
      <c r="D3838">
        <v>23</v>
      </c>
      <c r="E3838" t="s">
        <v>114</v>
      </c>
      <c r="F3838">
        <v>2.2935604754091439</v>
      </c>
      <c r="G3838">
        <v>1.3913017613498069</v>
      </c>
      <c r="H3838">
        <v>2105</v>
      </c>
      <c r="I3838">
        <v>2.7684520940172628</v>
      </c>
      <c r="J3838">
        <v>1.5796789065973909</v>
      </c>
      <c r="K3838">
        <v>550</v>
      </c>
      <c r="L3838">
        <v>-0.47489163279533386</v>
      </c>
      <c r="M3838">
        <v>-20.705432891845703</v>
      </c>
      <c r="N3838">
        <v>5243</v>
      </c>
      <c r="O3838">
        <v>7.3869116604328156E-2</v>
      </c>
      <c r="P3838">
        <v>-0.56956231594085693</v>
      </c>
      <c r="Q3838">
        <v>-0.52472227811813354</v>
      </c>
      <c r="R3838">
        <v>-0.47489163279533386</v>
      </c>
      <c r="S3838">
        <v>-0.42506691813468933</v>
      </c>
      <c r="T3838">
        <v>-0.38022097945213318</v>
      </c>
      <c r="U3838" t="s">
        <v>18</v>
      </c>
      <c r="V3838" t="s">
        <v>84</v>
      </c>
      <c r="W3838">
        <v>88</v>
      </c>
    </row>
    <row r="3839" spans="1:23" x14ac:dyDescent="0.25">
      <c r="A3839" s="48" t="str">
        <f t="shared" si="59"/>
        <v>42233Kern9_23SmartAC-onlySingle</v>
      </c>
      <c r="B3839" t="s">
        <v>11</v>
      </c>
      <c r="C3839" s="35">
        <v>42233</v>
      </c>
      <c r="D3839">
        <v>23</v>
      </c>
      <c r="E3839" t="s">
        <v>114</v>
      </c>
      <c r="F3839">
        <v>2.2935604754091439</v>
      </c>
      <c r="G3839">
        <v>1.3913017613498069</v>
      </c>
      <c r="H3839">
        <v>2105</v>
      </c>
      <c r="I3839">
        <v>2.7684520940172628</v>
      </c>
      <c r="J3839">
        <v>1.5796789065973909</v>
      </c>
      <c r="K3839">
        <v>550</v>
      </c>
      <c r="L3839">
        <v>-0.47489163279533386</v>
      </c>
      <c r="M3839">
        <v>-20.705432891845703</v>
      </c>
      <c r="N3839">
        <v>5243</v>
      </c>
      <c r="O3839">
        <v>7.3869116604328156E-2</v>
      </c>
      <c r="P3839">
        <v>-0.56956231594085693</v>
      </c>
      <c r="Q3839">
        <v>-0.52472227811813354</v>
      </c>
      <c r="R3839">
        <v>-0.47489163279533386</v>
      </c>
      <c r="S3839">
        <v>-0.42506691813468933</v>
      </c>
      <c r="T3839">
        <v>-0.38022097945213318</v>
      </c>
      <c r="U3839" t="s">
        <v>102</v>
      </c>
      <c r="V3839" t="s">
        <v>84</v>
      </c>
      <c r="W3839">
        <v>88</v>
      </c>
    </row>
    <row r="3840" spans="1:23" x14ac:dyDescent="0.25">
      <c r="A3840" s="48" t="str">
        <f t="shared" si="59"/>
        <v>42233Kern9_24AllSingle</v>
      </c>
      <c r="B3840" t="s">
        <v>11</v>
      </c>
      <c r="C3840" s="35">
        <v>42233</v>
      </c>
      <c r="D3840">
        <v>24</v>
      </c>
      <c r="E3840" t="s">
        <v>114</v>
      </c>
      <c r="F3840">
        <v>1.8696530940734124</v>
      </c>
      <c r="G3840">
        <v>1.2373684173030055</v>
      </c>
      <c r="H3840">
        <v>2105</v>
      </c>
      <c r="I3840">
        <v>2.1385938064345895</v>
      </c>
      <c r="J3840">
        <v>1.394114831028628</v>
      </c>
      <c r="K3840">
        <v>550</v>
      </c>
      <c r="L3840">
        <v>-0.26894071698188782</v>
      </c>
      <c r="M3840">
        <v>-14.384524345397949</v>
      </c>
      <c r="N3840">
        <v>5243</v>
      </c>
      <c r="O3840">
        <v>6.5277047455310822E-2</v>
      </c>
      <c r="P3840">
        <v>-0.35259976983070374</v>
      </c>
      <c r="Q3840">
        <v>-0.31297531723976135</v>
      </c>
      <c r="R3840">
        <v>-0.26894071698188782</v>
      </c>
      <c r="S3840">
        <v>-0.22491134703159332</v>
      </c>
      <c r="T3840">
        <v>-0.18528164923191071</v>
      </c>
      <c r="U3840" t="s">
        <v>18</v>
      </c>
      <c r="V3840" t="s">
        <v>84</v>
      </c>
      <c r="W3840">
        <v>87</v>
      </c>
    </row>
    <row r="3841" spans="1:23" x14ac:dyDescent="0.25">
      <c r="A3841" s="48" t="str">
        <f t="shared" si="59"/>
        <v>42233Kern9_24SmartAC-onlySingle</v>
      </c>
      <c r="B3841" t="s">
        <v>11</v>
      </c>
      <c r="C3841" s="35">
        <v>42233</v>
      </c>
      <c r="D3841">
        <v>24</v>
      </c>
      <c r="E3841" t="s">
        <v>114</v>
      </c>
      <c r="F3841">
        <v>1.8696530940734124</v>
      </c>
      <c r="G3841">
        <v>1.2373684173030055</v>
      </c>
      <c r="H3841">
        <v>2105</v>
      </c>
      <c r="I3841">
        <v>2.1385938064345895</v>
      </c>
      <c r="J3841">
        <v>1.394114831028628</v>
      </c>
      <c r="K3841">
        <v>550</v>
      </c>
      <c r="L3841">
        <v>-0.26894071698188782</v>
      </c>
      <c r="M3841">
        <v>-14.384524345397949</v>
      </c>
      <c r="N3841">
        <v>5243</v>
      </c>
      <c r="O3841">
        <v>6.5277047455310822E-2</v>
      </c>
      <c r="P3841">
        <v>-0.35259976983070374</v>
      </c>
      <c r="Q3841">
        <v>-0.31297531723976135</v>
      </c>
      <c r="R3841">
        <v>-0.26894071698188782</v>
      </c>
      <c r="S3841">
        <v>-0.22491134703159332</v>
      </c>
      <c r="T3841">
        <v>-0.18528164923191071</v>
      </c>
      <c r="U3841" t="s">
        <v>102</v>
      </c>
      <c r="V3841" t="s">
        <v>84</v>
      </c>
      <c r="W3841">
        <v>87</v>
      </c>
    </row>
    <row r="3842" spans="1:23" x14ac:dyDescent="0.25">
      <c r="A3842" s="48" t="str">
        <f t="shared" ref="A3842:A3905" si="60">CONCATENATE(C3842,B3842,E3842,"_",D3842,U3842,V3842)</f>
        <v>42185KernN/A_1AllSingle</v>
      </c>
      <c r="B3842" t="s">
        <v>11</v>
      </c>
      <c r="C3842" s="35">
        <v>42185</v>
      </c>
      <c r="D3842">
        <v>1</v>
      </c>
      <c r="E3842" t="s">
        <v>32</v>
      </c>
      <c r="F3842">
        <v>1.5941718625482466</v>
      </c>
      <c r="G3842">
        <v>1.1258643260509544</v>
      </c>
      <c r="H3842">
        <v>4692</v>
      </c>
      <c r="I3842">
        <v>1.5697357964901613</v>
      </c>
      <c r="J3842">
        <v>0.99238665298300655</v>
      </c>
      <c r="K3842">
        <v>515</v>
      </c>
      <c r="L3842">
        <v>2.4436065927147865E-2</v>
      </c>
      <c r="M3842">
        <v>1.5328376293182373</v>
      </c>
      <c r="N3842">
        <v>5207</v>
      </c>
      <c r="O3842">
        <v>4.6716693788766861E-2</v>
      </c>
      <c r="P3842">
        <v>-3.5436049103736877E-2</v>
      </c>
      <c r="Q3842">
        <v>-7.0780813694000244E-3</v>
      </c>
      <c r="R3842">
        <v>2.4436065927147865E-2</v>
      </c>
      <c r="S3842">
        <v>5.5946476757526398E-2</v>
      </c>
      <c r="T3842">
        <v>8.430817723274231E-2</v>
      </c>
      <c r="U3842" t="s">
        <v>18</v>
      </c>
      <c r="V3842" t="s">
        <v>84</v>
      </c>
      <c r="W3842">
        <v>86</v>
      </c>
    </row>
    <row r="3843" spans="1:23" x14ac:dyDescent="0.25">
      <c r="A3843" s="48" t="str">
        <f t="shared" si="60"/>
        <v>42185KernN/A_1SmartAC-onlySingle</v>
      </c>
      <c r="B3843" t="s">
        <v>11</v>
      </c>
      <c r="C3843" s="35">
        <v>42185</v>
      </c>
      <c r="D3843">
        <v>1</v>
      </c>
      <c r="E3843" t="s">
        <v>32</v>
      </c>
      <c r="F3843">
        <v>1.5941718625482466</v>
      </c>
      <c r="G3843">
        <v>1.1258643260509544</v>
      </c>
      <c r="H3843">
        <v>4692</v>
      </c>
      <c r="I3843">
        <v>1.5697357964901613</v>
      </c>
      <c r="J3843">
        <v>0.99238665298300655</v>
      </c>
      <c r="K3843">
        <v>515</v>
      </c>
      <c r="L3843">
        <v>2.4436065927147865E-2</v>
      </c>
      <c r="M3843">
        <v>1.5328376293182373</v>
      </c>
      <c r="N3843">
        <v>5207</v>
      </c>
      <c r="O3843">
        <v>4.6716693788766861E-2</v>
      </c>
      <c r="P3843">
        <v>-3.5436049103736877E-2</v>
      </c>
      <c r="Q3843">
        <v>-7.0780813694000244E-3</v>
      </c>
      <c r="R3843">
        <v>2.4436065927147865E-2</v>
      </c>
      <c r="S3843">
        <v>5.5946476757526398E-2</v>
      </c>
      <c r="T3843">
        <v>8.430817723274231E-2</v>
      </c>
      <c r="U3843" t="s">
        <v>102</v>
      </c>
      <c r="V3843" t="s">
        <v>84</v>
      </c>
      <c r="W3843">
        <v>86</v>
      </c>
    </row>
    <row r="3844" spans="1:23" x14ac:dyDescent="0.25">
      <c r="A3844" s="48" t="str">
        <f t="shared" si="60"/>
        <v>42185KernN/A_2AllSingle</v>
      </c>
      <c r="B3844" t="s">
        <v>11</v>
      </c>
      <c r="C3844" s="35">
        <v>42185</v>
      </c>
      <c r="D3844">
        <v>2</v>
      </c>
      <c r="E3844" t="s">
        <v>32</v>
      </c>
      <c r="F3844">
        <v>1.3639531752519207</v>
      </c>
      <c r="G3844">
        <v>0.99588269459372836</v>
      </c>
      <c r="H3844">
        <v>4692</v>
      </c>
      <c r="I3844">
        <v>1.3119544757796164</v>
      </c>
      <c r="J3844">
        <v>0.88458464668553127</v>
      </c>
      <c r="K3844">
        <v>515</v>
      </c>
      <c r="L3844">
        <v>5.1998700946569443E-2</v>
      </c>
      <c r="M3844">
        <v>3.812352180480957</v>
      </c>
      <c r="N3844">
        <v>5207</v>
      </c>
      <c r="O3844">
        <v>4.1602589190006256E-2</v>
      </c>
      <c r="P3844">
        <v>-1.3191773323342204E-3</v>
      </c>
      <c r="Q3844">
        <v>2.3934425786137581E-2</v>
      </c>
      <c r="R3844">
        <v>5.1998700946569443E-2</v>
      </c>
      <c r="S3844">
        <v>8.0059647560119629E-2</v>
      </c>
      <c r="T3844">
        <v>0.10531657934188843</v>
      </c>
      <c r="U3844" t="s">
        <v>18</v>
      </c>
      <c r="V3844" t="s">
        <v>84</v>
      </c>
      <c r="W3844">
        <v>84</v>
      </c>
    </row>
    <row r="3845" spans="1:23" x14ac:dyDescent="0.25">
      <c r="A3845" s="48" t="str">
        <f t="shared" si="60"/>
        <v>42185KernN/A_2SmartAC-onlySingle</v>
      </c>
      <c r="B3845" t="s">
        <v>11</v>
      </c>
      <c r="C3845" s="35">
        <v>42185</v>
      </c>
      <c r="D3845">
        <v>2</v>
      </c>
      <c r="E3845" t="s">
        <v>32</v>
      </c>
      <c r="F3845">
        <v>1.3639531752519207</v>
      </c>
      <c r="G3845">
        <v>0.99588269459372836</v>
      </c>
      <c r="H3845">
        <v>4692</v>
      </c>
      <c r="I3845">
        <v>1.3119544757796164</v>
      </c>
      <c r="J3845">
        <v>0.88458464668553127</v>
      </c>
      <c r="K3845">
        <v>515</v>
      </c>
      <c r="L3845">
        <v>5.1998700946569443E-2</v>
      </c>
      <c r="M3845">
        <v>3.812352180480957</v>
      </c>
      <c r="N3845">
        <v>5207</v>
      </c>
      <c r="O3845">
        <v>4.1602589190006256E-2</v>
      </c>
      <c r="P3845">
        <v>-1.3191773323342204E-3</v>
      </c>
      <c r="Q3845">
        <v>2.3934425786137581E-2</v>
      </c>
      <c r="R3845">
        <v>5.1998700946569443E-2</v>
      </c>
      <c r="S3845">
        <v>8.0059647560119629E-2</v>
      </c>
      <c r="T3845">
        <v>0.10531657934188843</v>
      </c>
      <c r="U3845" t="s">
        <v>102</v>
      </c>
      <c r="V3845" t="s">
        <v>84</v>
      </c>
      <c r="W3845">
        <v>84</v>
      </c>
    </row>
    <row r="3846" spans="1:23" x14ac:dyDescent="0.25">
      <c r="A3846" s="48" t="str">
        <f t="shared" si="60"/>
        <v>42185KernN/A_3AllSingle</v>
      </c>
      <c r="B3846" t="s">
        <v>11</v>
      </c>
      <c r="C3846" s="35">
        <v>42185</v>
      </c>
      <c r="D3846">
        <v>3</v>
      </c>
      <c r="E3846" t="s">
        <v>32</v>
      </c>
      <c r="F3846">
        <v>1.2272550135885534</v>
      </c>
      <c r="G3846">
        <v>0.9190538665244038</v>
      </c>
      <c r="H3846">
        <v>4692</v>
      </c>
      <c r="I3846">
        <v>1.1581264591643781</v>
      </c>
      <c r="J3846">
        <v>0.8204355269352418</v>
      </c>
      <c r="K3846">
        <v>515</v>
      </c>
      <c r="L3846">
        <v>6.9128558039665222E-2</v>
      </c>
      <c r="M3846">
        <v>5.6327781677246094</v>
      </c>
      <c r="N3846">
        <v>5207</v>
      </c>
      <c r="O3846">
        <v>3.8562152534723282E-2</v>
      </c>
      <c r="P3846">
        <v>1.9707303494215012E-2</v>
      </c>
      <c r="Q3846">
        <v>4.3115302920341492E-2</v>
      </c>
      <c r="R3846">
        <v>6.9128558039665222E-2</v>
      </c>
      <c r="S3846">
        <v>9.5138728618621826E-2</v>
      </c>
      <c r="T3846">
        <v>0.11854981631040573</v>
      </c>
      <c r="U3846" t="s">
        <v>18</v>
      </c>
      <c r="V3846" t="s">
        <v>84</v>
      </c>
      <c r="W3846">
        <v>82</v>
      </c>
    </row>
    <row r="3847" spans="1:23" x14ac:dyDescent="0.25">
      <c r="A3847" s="48" t="str">
        <f t="shared" si="60"/>
        <v>42185KernN/A_3SmartAC-onlySingle</v>
      </c>
      <c r="B3847" t="s">
        <v>11</v>
      </c>
      <c r="C3847" s="35">
        <v>42185</v>
      </c>
      <c r="D3847">
        <v>3</v>
      </c>
      <c r="E3847" t="s">
        <v>32</v>
      </c>
      <c r="F3847">
        <v>1.2272550135885534</v>
      </c>
      <c r="G3847">
        <v>0.9190538665244038</v>
      </c>
      <c r="H3847">
        <v>4692</v>
      </c>
      <c r="I3847">
        <v>1.1581264591643781</v>
      </c>
      <c r="J3847">
        <v>0.8204355269352418</v>
      </c>
      <c r="K3847">
        <v>515</v>
      </c>
      <c r="L3847">
        <v>6.9128558039665222E-2</v>
      </c>
      <c r="M3847">
        <v>5.6327781677246094</v>
      </c>
      <c r="N3847">
        <v>5207</v>
      </c>
      <c r="O3847">
        <v>3.8562152534723282E-2</v>
      </c>
      <c r="P3847">
        <v>1.9707303494215012E-2</v>
      </c>
      <c r="Q3847">
        <v>4.3115302920341492E-2</v>
      </c>
      <c r="R3847">
        <v>6.9128558039665222E-2</v>
      </c>
      <c r="S3847">
        <v>9.5138728618621826E-2</v>
      </c>
      <c r="T3847">
        <v>0.11854981631040573</v>
      </c>
      <c r="U3847" t="s">
        <v>102</v>
      </c>
      <c r="V3847" t="s">
        <v>84</v>
      </c>
      <c r="W3847">
        <v>82</v>
      </c>
    </row>
    <row r="3848" spans="1:23" x14ac:dyDescent="0.25">
      <c r="A3848" s="48" t="str">
        <f t="shared" si="60"/>
        <v>42185KernN/A_4AllSingle</v>
      </c>
      <c r="B3848" t="s">
        <v>11</v>
      </c>
      <c r="C3848" s="35">
        <v>42185</v>
      </c>
      <c r="D3848">
        <v>4</v>
      </c>
      <c r="E3848" t="s">
        <v>32</v>
      </c>
      <c r="F3848">
        <v>1.1070179600070915</v>
      </c>
      <c r="G3848">
        <v>0.84593546275246645</v>
      </c>
      <c r="H3848">
        <v>4692</v>
      </c>
      <c r="I3848">
        <v>1.0911402720368799</v>
      </c>
      <c r="J3848">
        <v>0.75170347444299523</v>
      </c>
      <c r="K3848">
        <v>515</v>
      </c>
      <c r="L3848">
        <v>1.5877688303589821E-2</v>
      </c>
      <c r="M3848">
        <v>1.4342755079269409</v>
      </c>
      <c r="N3848">
        <v>5207</v>
      </c>
      <c r="O3848">
        <v>3.5351332277059555E-2</v>
      </c>
      <c r="P3848">
        <v>-2.9428578913211823E-2</v>
      </c>
      <c r="Q3848">
        <v>-7.9696131870150566E-3</v>
      </c>
      <c r="R3848">
        <v>1.5877688303589821E-2</v>
      </c>
      <c r="S3848">
        <v>3.972216323018074E-2</v>
      </c>
      <c r="T3848">
        <v>6.1183955520391464E-2</v>
      </c>
      <c r="U3848" t="s">
        <v>18</v>
      </c>
      <c r="V3848" t="s">
        <v>84</v>
      </c>
      <c r="W3848">
        <v>82</v>
      </c>
    </row>
    <row r="3849" spans="1:23" x14ac:dyDescent="0.25">
      <c r="A3849" s="48" t="str">
        <f t="shared" si="60"/>
        <v>42185KernN/A_4SmartAC-onlySingle</v>
      </c>
      <c r="B3849" t="s">
        <v>11</v>
      </c>
      <c r="C3849" s="35">
        <v>42185</v>
      </c>
      <c r="D3849">
        <v>4</v>
      </c>
      <c r="E3849" t="s">
        <v>32</v>
      </c>
      <c r="F3849">
        <v>1.1070179600070915</v>
      </c>
      <c r="G3849">
        <v>0.84593546275246645</v>
      </c>
      <c r="H3849">
        <v>4692</v>
      </c>
      <c r="I3849">
        <v>1.0911402720368799</v>
      </c>
      <c r="J3849">
        <v>0.75170347444299523</v>
      </c>
      <c r="K3849">
        <v>515</v>
      </c>
      <c r="L3849">
        <v>1.5877688303589821E-2</v>
      </c>
      <c r="M3849">
        <v>1.4342755079269409</v>
      </c>
      <c r="N3849">
        <v>5207</v>
      </c>
      <c r="O3849">
        <v>3.5351332277059555E-2</v>
      </c>
      <c r="P3849">
        <v>-2.9428578913211823E-2</v>
      </c>
      <c r="Q3849">
        <v>-7.9696131870150566E-3</v>
      </c>
      <c r="R3849">
        <v>1.5877688303589821E-2</v>
      </c>
      <c r="S3849">
        <v>3.972216323018074E-2</v>
      </c>
      <c r="T3849">
        <v>6.1183955520391464E-2</v>
      </c>
      <c r="U3849" t="s">
        <v>102</v>
      </c>
      <c r="V3849" t="s">
        <v>84</v>
      </c>
      <c r="W3849">
        <v>82</v>
      </c>
    </row>
    <row r="3850" spans="1:23" x14ac:dyDescent="0.25">
      <c r="A3850" s="48" t="str">
        <f t="shared" si="60"/>
        <v>42185KernN/A_5AllSingle</v>
      </c>
      <c r="B3850" t="s">
        <v>11</v>
      </c>
      <c r="C3850" s="35">
        <v>42185</v>
      </c>
      <c r="D3850">
        <v>5</v>
      </c>
      <c r="E3850" t="s">
        <v>32</v>
      </c>
      <c r="F3850">
        <v>1.0420303827531034</v>
      </c>
      <c r="G3850">
        <v>0.79303095422663261</v>
      </c>
      <c r="H3850">
        <v>4692</v>
      </c>
      <c r="I3850">
        <v>0.97622723724503457</v>
      </c>
      <c r="J3850">
        <v>0.68011196231453475</v>
      </c>
      <c r="K3850">
        <v>515</v>
      </c>
      <c r="L3850">
        <v>6.5803147852420807E-2</v>
      </c>
      <c r="M3850">
        <v>6.3148970603942871</v>
      </c>
      <c r="N3850">
        <v>5207</v>
      </c>
      <c r="O3850">
        <v>3.2127808779478073E-2</v>
      </c>
      <c r="P3850">
        <v>2.4628147482872009E-2</v>
      </c>
      <c r="Q3850">
        <v>4.4130370020866394E-2</v>
      </c>
      <c r="R3850">
        <v>6.5803147852420807E-2</v>
      </c>
      <c r="S3850">
        <v>8.7473355233669281E-2</v>
      </c>
      <c r="T3850">
        <v>0.1069781482219696</v>
      </c>
      <c r="U3850" t="s">
        <v>18</v>
      </c>
      <c r="V3850" t="s">
        <v>84</v>
      </c>
      <c r="W3850">
        <v>79</v>
      </c>
    </row>
    <row r="3851" spans="1:23" x14ac:dyDescent="0.25">
      <c r="A3851" s="48" t="str">
        <f t="shared" si="60"/>
        <v>42185KernN/A_5SmartAC-onlySingle</v>
      </c>
      <c r="B3851" t="s">
        <v>11</v>
      </c>
      <c r="C3851" s="35">
        <v>42185</v>
      </c>
      <c r="D3851">
        <v>5</v>
      </c>
      <c r="E3851" t="s">
        <v>32</v>
      </c>
      <c r="F3851">
        <v>1.0420303827531034</v>
      </c>
      <c r="G3851">
        <v>0.79303095422663261</v>
      </c>
      <c r="H3851">
        <v>4692</v>
      </c>
      <c r="I3851">
        <v>0.97622723724503457</v>
      </c>
      <c r="J3851">
        <v>0.68011196231453475</v>
      </c>
      <c r="K3851">
        <v>515</v>
      </c>
      <c r="L3851">
        <v>6.5803147852420807E-2</v>
      </c>
      <c r="M3851">
        <v>6.3148970603942871</v>
      </c>
      <c r="N3851">
        <v>5207</v>
      </c>
      <c r="O3851">
        <v>3.2127808779478073E-2</v>
      </c>
      <c r="P3851">
        <v>2.4628147482872009E-2</v>
      </c>
      <c r="Q3851">
        <v>4.4130370020866394E-2</v>
      </c>
      <c r="R3851">
        <v>6.5803147852420807E-2</v>
      </c>
      <c r="S3851">
        <v>8.7473355233669281E-2</v>
      </c>
      <c r="T3851">
        <v>0.1069781482219696</v>
      </c>
      <c r="U3851" t="s">
        <v>102</v>
      </c>
      <c r="V3851" t="s">
        <v>84</v>
      </c>
      <c r="W3851">
        <v>79</v>
      </c>
    </row>
    <row r="3852" spans="1:23" x14ac:dyDescent="0.25">
      <c r="A3852" s="48" t="str">
        <f t="shared" si="60"/>
        <v>42185KernN/A_6AllSingle</v>
      </c>
      <c r="B3852" t="s">
        <v>11</v>
      </c>
      <c r="C3852" s="35">
        <v>42185</v>
      </c>
      <c r="D3852">
        <v>6</v>
      </c>
      <c r="E3852" t="s">
        <v>32</v>
      </c>
      <c r="F3852">
        <v>0.99693583481823445</v>
      </c>
      <c r="G3852">
        <v>0.77229259299892783</v>
      </c>
      <c r="H3852">
        <v>4692</v>
      </c>
      <c r="I3852">
        <v>0.9244060309164257</v>
      </c>
      <c r="J3852">
        <v>0.66916505270392845</v>
      </c>
      <c r="K3852">
        <v>515</v>
      </c>
      <c r="L3852">
        <v>7.2529800236225128E-2</v>
      </c>
      <c r="M3852">
        <v>7.2752728462219238</v>
      </c>
      <c r="N3852">
        <v>5207</v>
      </c>
      <c r="O3852">
        <v>3.1568925827741623E-2</v>
      </c>
      <c r="P3852">
        <v>3.2071065157651901E-2</v>
      </c>
      <c r="Q3852">
        <v>5.1234032958745956E-2</v>
      </c>
      <c r="R3852">
        <v>7.2529800236225128E-2</v>
      </c>
      <c r="S3852">
        <v>9.3823038041591644E-2</v>
      </c>
      <c r="T3852">
        <v>0.11298853904008865</v>
      </c>
      <c r="U3852" t="s">
        <v>18</v>
      </c>
      <c r="V3852" t="s">
        <v>84</v>
      </c>
      <c r="W3852">
        <v>79</v>
      </c>
    </row>
    <row r="3853" spans="1:23" x14ac:dyDescent="0.25">
      <c r="A3853" s="48" t="str">
        <f t="shared" si="60"/>
        <v>42185KernN/A_6SmartAC-onlySingle</v>
      </c>
      <c r="B3853" t="s">
        <v>11</v>
      </c>
      <c r="C3853" s="35">
        <v>42185</v>
      </c>
      <c r="D3853">
        <v>6</v>
      </c>
      <c r="E3853" t="s">
        <v>32</v>
      </c>
      <c r="F3853">
        <v>0.99693583481823445</v>
      </c>
      <c r="G3853">
        <v>0.77229259299892783</v>
      </c>
      <c r="H3853">
        <v>4692</v>
      </c>
      <c r="I3853">
        <v>0.9244060309164257</v>
      </c>
      <c r="J3853">
        <v>0.66916505270392845</v>
      </c>
      <c r="K3853">
        <v>515</v>
      </c>
      <c r="L3853">
        <v>7.2529800236225128E-2</v>
      </c>
      <c r="M3853">
        <v>7.2752728462219238</v>
      </c>
      <c r="N3853">
        <v>5207</v>
      </c>
      <c r="O3853">
        <v>3.1568925827741623E-2</v>
      </c>
      <c r="P3853">
        <v>3.2071065157651901E-2</v>
      </c>
      <c r="Q3853">
        <v>5.1234032958745956E-2</v>
      </c>
      <c r="R3853">
        <v>7.2529800236225128E-2</v>
      </c>
      <c r="S3853">
        <v>9.3823038041591644E-2</v>
      </c>
      <c r="T3853">
        <v>0.11298853904008865</v>
      </c>
      <c r="U3853" t="s">
        <v>102</v>
      </c>
      <c r="V3853" t="s">
        <v>84</v>
      </c>
      <c r="W3853">
        <v>79</v>
      </c>
    </row>
    <row r="3854" spans="1:23" x14ac:dyDescent="0.25">
      <c r="A3854" s="48" t="str">
        <f t="shared" si="60"/>
        <v>42185KernN/A_7AllSingle</v>
      </c>
      <c r="B3854" t="s">
        <v>11</v>
      </c>
      <c r="C3854" s="35">
        <v>42185</v>
      </c>
      <c r="D3854">
        <v>7</v>
      </c>
      <c r="E3854" t="s">
        <v>32</v>
      </c>
      <c r="F3854">
        <v>1.0061503312821829</v>
      </c>
      <c r="G3854">
        <v>0.8256824059146145</v>
      </c>
      <c r="H3854">
        <v>4692</v>
      </c>
      <c r="I3854">
        <v>1.0111684826629239</v>
      </c>
      <c r="J3854">
        <v>0.80726801495849931</v>
      </c>
      <c r="K3854">
        <v>515</v>
      </c>
      <c r="L3854">
        <v>-5.0181513652205467E-3</v>
      </c>
      <c r="M3854">
        <v>-0.49874767661094666</v>
      </c>
      <c r="N3854">
        <v>5207</v>
      </c>
      <c r="O3854">
        <v>3.755931556224823E-2</v>
      </c>
      <c r="P3854">
        <v>-5.3154170513153076E-2</v>
      </c>
      <c r="Q3854">
        <v>-3.035491518676281E-2</v>
      </c>
      <c r="R3854">
        <v>-5.0181513652205467E-3</v>
      </c>
      <c r="S3854">
        <v>2.0315606147050858E-2</v>
      </c>
      <c r="T3854">
        <v>4.3117865920066833E-2</v>
      </c>
      <c r="U3854" t="s">
        <v>18</v>
      </c>
      <c r="V3854" t="s">
        <v>84</v>
      </c>
      <c r="W3854">
        <v>81</v>
      </c>
    </row>
    <row r="3855" spans="1:23" x14ac:dyDescent="0.25">
      <c r="A3855" s="48" t="str">
        <f t="shared" si="60"/>
        <v>42185KernN/A_7SmartAC-onlySingle</v>
      </c>
      <c r="B3855" t="s">
        <v>11</v>
      </c>
      <c r="C3855" s="35">
        <v>42185</v>
      </c>
      <c r="D3855">
        <v>7</v>
      </c>
      <c r="E3855" t="s">
        <v>32</v>
      </c>
      <c r="F3855">
        <v>1.0061503312821829</v>
      </c>
      <c r="G3855">
        <v>0.8256824059146145</v>
      </c>
      <c r="H3855">
        <v>4692</v>
      </c>
      <c r="I3855">
        <v>1.0111684826629239</v>
      </c>
      <c r="J3855">
        <v>0.80726801495849931</v>
      </c>
      <c r="K3855">
        <v>515</v>
      </c>
      <c r="L3855">
        <v>-5.0181513652205467E-3</v>
      </c>
      <c r="M3855">
        <v>-0.49874767661094666</v>
      </c>
      <c r="N3855">
        <v>5207</v>
      </c>
      <c r="O3855">
        <v>3.755931556224823E-2</v>
      </c>
      <c r="P3855">
        <v>-5.3154170513153076E-2</v>
      </c>
      <c r="Q3855">
        <v>-3.035491518676281E-2</v>
      </c>
      <c r="R3855">
        <v>-5.0181513652205467E-3</v>
      </c>
      <c r="S3855">
        <v>2.0315606147050858E-2</v>
      </c>
      <c r="T3855">
        <v>4.3117865920066833E-2</v>
      </c>
      <c r="U3855" t="s">
        <v>102</v>
      </c>
      <c r="V3855" t="s">
        <v>84</v>
      </c>
      <c r="W3855">
        <v>81</v>
      </c>
    </row>
    <row r="3856" spans="1:23" x14ac:dyDescent="0.25">
      <c r="A3856" s="48" t="str">
        <f t="shared" si="60"/>
        <v>42185KernN/A_8AllSingle</v>
      </c>
      <c r="B3856" t="s">
        <v>11</v>
      </c>
      <c r="C3856" s="35">
        <v>42185</v>
      </c>
      <c r="D3856">
        <v>8</v>
      </c>
      <c r="E3856" t="s">
        <v>32</v>
      </c>
      <c r="F3856">
        <v>1.0655919606716311</v>
      </c>
      <c r="G3856">
        <v>0.89017456037273979</v>
      </c>
      <c r="H3856">
        <v>4692</v>
      </c>
      <c r="I3856">
        <v>1.0508363817427411</v>
      </c>
      <c r="J3856">
        <v>0.86796583312525755</v>
      </c>
      <c r="K3856">
        <v>515</v>
      </c>
      <c r="L3856">
        <v>1.4755578711628914E-2</v>
      </c>
      <c r="M3856">
        <v>1.3847306966781616</v>
      </c>
      <c r="N3856">
        <v>5207</v>
      </c>
      <c r="O3856">
        <v>4.0394671261310577E-2</v>
      </c>
      <c r="P3856">
        <v>-3.7014231085777283E-2</v>
      </c>
      <c r="Q3856">
        <v>-1.24938590452075E-2</v>
      </c>
      <c r="R3856">
        <v>1.4755578711628914E-2</v>
      </c>
      <c r="S3856">
        <v>4.2001783847808838E-2</v>
      </c>
      <c r="T3856">
        <v>6.6525392234325409E-2</v>
      </c>
      <c r="U3856" t="s">
        <v>18</v>
      </c>
      <c r="V3856" t="s">
        <v>84</v>
      </c>
      <c r="W3856">
        <v>86</v>
      </c>
    </row>
    <row r="3857" spans="1:23" x14ac:dyDescent="0.25">
      <c r="A3857" s="48" t="str">
        <f t="shared" si="60"/>
        <v>42185KernN/A_8SmartAC-onlySingle</v>
      </c>
      <c r="B3857" t="s">
        <v>11</v>
      </c>
      <c r="C3857" s="35">
        <v>42185</v>
      </c>
      <c r="D3857">
        <v>8</v>
      </c>
      <c r="E3857" t="s">
        <v>32</v>
      </c>
      <c r="F3857">
        <v>1.0655919606716311</v>
      </c>
      <c r="G3857">
        <v>0.89017456037273979</v>
      </c>
      <c r="H3857">
        <v>4692</v>
      </c>
      <c r="I3857">
        <v>1.0508363817427411</v>
      </c>
      <c r="J3857">
        <v>0.86796583312525755</v>
      </c>
      <c r="K3857">
        <v>515</v>
      </c>
      <c r="L3857">
        <v>1.4755578711628914E-2</v>
      </c>
      <c r="M3857">
        <v>1.3847306966781616</v>
      </c>
      <c r="N3857">
        <v>5207</v>
      </c>
      <c r="O3857">
        <v>4.0394671261310577E-2</v>
      </c>
      <c r="P3857">
        <v>-3.7014231085777283E-2</v>
      </c>
      <c r="Q3857">
        <v>-1.24938590452075E-2</v>
      </c>
      <c r="R3857">
        <v>1.4755578711628914E-2</v>
      </c>
      <c r="S3857">
        <v>4.2001783847808838E-2</v>
      </c>
      <c r="T3857">
        <v>6.6525392234325409E-2</v>
      </c>
      <c r="U3857" t="s">
        <v>102</v>
      </c>
      <c r="V3857" t="s">
        <v>84</v>
      </c>
      <c r="W3857">
        <v>86</v>
      </c>
    </row>
    <row r="3858" spans="1:23" x14ac:dyDescent="0.25">
      <c r="A3858" s="48" t="str">
        <f t="shared" si="60"/>
        <v>42185KernN/A_9AllSingle</v>
      </c>
      <c r="B3858" t="s">
        <v>11</v>
      </c>
      <c r="C3858" s="35">
        <v>42185</v>
      </c>
      <c r="D3858">
        <v>9</v>
      </c>
      <c r="E3858" t="s">
        <v>32</v>
      </c>
      <c r="F3858">
        <v>1.1490516997367159</v>
      </c>
      <c r="G3858">
        <v>1.0585772301688459</v>
      </c>
      <c r="H3858">
        <v>4692</v>
      </c>
      <c r="I3858">
        <v>1.1192017509879206</v>
      </c>
      <c r="J3858">
        <v>1.0507214648785697</v>
      </c>
      <c r="K3858">
        <v>515</v>
      </c>
      <c r="L3858">
        <v>2.9849948361515999E-2</v>
      </c>
      <c r="M3858">
        <v>2.5977897644042969</v>
      </c>
      <c r="N3858">
        <v>5207</v>
      </c>
      <c r="O3858">
        <v>4.8811357468366623E-2</v>
      </c>
      <c r="P3858">
        <v>-3.2706689089536667E-2</v>
      </c>
      <c r="Q3858">
        <v>-3.0772171448916197E-3</v>
      </c>
      <c r="R3858">
        <v>2.9849948361515999E-2</v>
      </c>
      <c r="S3858">
        <v>6.27732053399086E-2</v>
      </c>
      <c r="T3858">
        <v>9.2406585812568665E-2</v>
      </c>
      <c r="U3858" t="s">
        <v>18</v>
      </c>
      <c r="V3858" t="s">
        <v>84</v>
      </c>
      <c r="W3858">
        <v>89</v>
      </c>
    </row>
    <row r="3859" spans="1:23" x14ac:dyDescent="0.25">
      <c r="A3859" s="48" t="str">
        <f t="shared" si="60"/>
        <v>42185KernN/A_9SmartAC-onlySingle</v>
      </c>
      <c r="B3859" t="s">
        <v>11</v>
      </c>
      <c r="C3859" s="35">
        <v>42185</v>
      </c>
      <c r="D3859">
        <v>9</v>
      </c>
      <c r="E3859" t="s">
        <v>32</v>
      </c>
      <c r="F3859">
        <v>1.1490516997367159</v>
      </c>
      <c r="G3859">
        <v>1.0585772301688459</v>
      </c>
      <c r="H3859">
        <v>4692</v>
      </c>
      <c r="I3859">
        <v>1.1192017509879206</v>
      </c>
      <c r="J3859">
        <v>1.0507214648785697</v>
      </c>
      <c r="K3859">
        <v>515</v>
      </c>
      <c r="L3859">
        <v>2.9849948361515999E-2</v>
      </c>
      <c r="M3859">
        <v>2.5977897644042969</v>
      </c>
      <c r="N3859">
        <v>5207</v>
      </c>
      <c r="O3859">
        <v>4.8811357468366623E-2</v>
      </c>
      <c r="P3859">
        <v>-3.2706689089536667E-2</v>
      </c>
      <c r="Q3859">
        <v>-3.0772171448916197E-3</v>
      </c>
      <c r="R3859">
        <v>2.9849948361515999E-2</v>
      </c>
      <c r="S3859">
        <v>6.27732053399086E-2</v>
      </c>
      <c r="T3859">
        <v>9.2406585812568665E-2</v>
      </c>
      <c r="U3859" t="s">
        <v>102</v>
      </c>
      <c r="V3859" t="s">
        <v>84</v>
      </c>
      <c r="W3859">
        <v>89</v>
      </c>
    </row>
    <row r="3860" spans="1:23" x14ac:dyDescent="0.25">
      <c r="A3860" s="48" t="str">
        <f t="shared" si="60"/>
        <v>42185KernN/A_10AllSingle</v>
      </c>
      <c r="B3860" t="s">
        <v>11</v>
      </c>
      <c r="C3860" s="35">
        <v>42185</v>
      </c>
      <c r="D3860">
        <v>10</v>
      </c>
      <c r="E3860" t="s">
        <v>32</v>
      </c>
      <c r="F3860">
        <v>1.2990719478310138</v>
      </c>
      <c r="G3860">
        <v>1.3209862564496699</v>
      </c>
      <c r="H3860">
        <v>4692</v>
      </c>
      <c r="I3860">
        <v>1.2510400774892665</v>
      </c>
      <c r="J3860">
        <v>1.2840318373888093</v>
      </c>
      <c r="K3860">
        <v>515</v>
      </c>
      <c r="L3860">
        <v>4.8031870275735855E-2</v>
      </c>
      <c r="M3860">
        <v>3.6973986625671387</v>
      </c>
      <c r="N3860">
        <v>5207</v>
      </c>
      <c r="O3860">
        <v>5.9777446091175079E-2</v>
      </c>
      <c r="P3860">
        <v>-2.8578905388712883E-2</v>
      </c>
      <c r="Q3860">
        <v>7.7072004787623882E-3</v>
      </c>
      <c r="R3860">
        <v>4.8031870275735855E-2</v>
      </c>
      <c r="S3860">
        <v>8.835175633430481E-2</v>
      </c>
      <c r="T3860">
        <v>0.12464264780282974</v>
      </c>
      <c r="U3860" t="s">
        <v>18</v>
      </c>
      <c r="V3860" t="s">
        <v>84</v>
      </c>
      <c r="W3860">
        <v>93</v>
      </c>
    </row>
    <row r="3861" spans="1:23" x14ac:dyDescent="0.25">
      <c r="A3861" s="48" t="str">
        <f t="shared" si="60"/>
        <v>42185KernN/A_10SmartAC-onlySingle</v>
      </c>
      <c r="B3861" t="s">
        <v>11</v>
      </c>
      <c r="C3861" s="35">
        <v>42185</v>
      </c>
      <c r="D3861">
        <v>10</v>
      </c>
      <c r="E3861" t="s">
        <v>32</v>
      </c>
      <c r="F3861">
        <v>1.2990719478310138</v>
      </c>
      <c r="G3861">
        <v>1.3209862564496699</v>
      </c>
      <c r="H3861">
        <v>4692</v>
      </c>
      <c r="I3861">
        <v>1.2510400774892665</v>
      </c>
      <c r="J3861">
        <v>1.2840318373888093</v>
      </c>
      <c r="K3861">
        <v>515</v>
      </c>
      <c r="L3861">
        <v>4.8031870275735855E-2</v>
      </c>
      <c r="M3861">
        <v>3.6973986625671387</v>
      </c>
      <c r="N3861">
        <v>5207</v>
      </c>
      <c r="O3861">
        <v>5.9777446091175079E-2</v>
      </c>
      <c r="P3861">
        <v>-2.8578905388712883E-2</v>
      </c>
      <c r="Q3861">
        <v>7.7072004787623882E-3</v>
      </c>
      <c r="R3861">
        <v>4.8031870275735855E-2</v>
      </c>
      <c r="S3861">
        <v>8.835175633430481E-2</v>
      </c>
      <c r="T3861">
        <v>0.12464264780282974</v>
      </c>
      <c r="U3861" t="s">
        <v>102</v>
      </c>
      <c r="V3861" t="s">
        <v>84</v>
      </c>
      <c r="W3861">
        <v>93</v>
      </c>
    </row>
    <row r="3862" spans="1:23" x14ac:dyDescent="0.25">
      <c r="A3862" s="48" t="str">
        <f t="shared" si="60"/>
        <v>42185KernN/A_11AllSingle</v>
      </c>
      <c r="B3862" t="s">
        <v>11</v>
      </c>
      <c r="C3862" s="35">
        <v>42185</v>
      </c>
      <c r="D3862">
        <v>11</v>
      </c>
      <c r="E3862" t="s">
        <v>32</v>
      </c>
      <c r="F3862">
        <v>1.5554513148329865</v>
      </c>
      <c r="G3862">
        <v>1.5950926597021238</v>
      </c>
      <c r="H3862">
        <v>4692</v>
      </c>
      <c r="I3862">
        <v>1.5220929950415165</v>
      </c>
      <c r="J3862">
        <v>1.5908279726783139</v>
      </c>
      <c r="K3862">
        <v>515</v>
      </c>
      <c r="L3862">
        <v>3.3358320593833923E-2</v>
      </c>
      <c r="M3862">
        <v>2.1446070671081543</v>
      </c>
      <c r="N3862">
        <v>5207</v>
      </c>
      <c r="O3862">
        <v>7.3866866528987885E-2</v>
      </c>
      <c r="P3862">
        <v>-6.1309456825256348E-2</v>
      </c>
      <c r="Q3862">
        <v>-1.6470789909362793E-2</v>
      </c>
      <c r="R3862">
        <v>3.3358320593833923E-2</v>
      </c>
      <c r="S3862">
        <v>8.3181522786617279E-2</v>
      </c>
      <c r="T3862">
        <v>0.12802609801292419</v>
      </c>
      <c r="U3862" t="s">
        <v>18</v>
      </c>
      <c r="V3862" t="s">
        <v>84</v>
      </c>
      <c r="W3862">
        <v>96</v>
      </c>
    </row>
    <row r="3863" spans="1:23" x14ac:dyDescent="0.25">
      <c r="A3863" s="48" t="str">
        <f t="shared" si="60"/>
        <v>42185KernN/A_11SmartAC-onlySingle</v>
      </c>
      <c r="B3863" t="s">
        <v>11</v>
      </c>
      <c r="C3863" s="35">
        <v>42185</v>
      </c>
      <c r="D3863">
        <v>11</v>
      </c>
      <c r="E3863" t="s">
        <v>32</v>
      </c>
      <c r="F3863">
        <v>1.5554513148329865</v>
      </c>
      <c r="G3863">
        <v>1.5950926597021238</v>
      </c>
      <c r="H3863">
        <v>4692</v>
      </c>
      <c r="I3863">
        <v>1.5220929950415165</v>
      </c>
      <c r="J3863">
        <v>1.5908279726783139</v>
      </c>
      <c r="K3863">
        <v>515</v>
      </c>
      <c r="L3863">
        <v>3.3358320593833923E-2</v>
      </c>
      <c r="M3863">
        <v>2.1446070671081543</v>
      </c>
      <c r="N3863">
        <v>5207</v>
      </c>
      <c r="O3863">
        <v>7.3866866528987885E-2</v>
      </c>
      <c r="P3863">
        <v>-6.1309456825256348E-2</v>
      </c>
      <c r="Q3863">
        <v>-1.6470789909362793E-2</v>
      </c>
      <c r="R3863">
        <v>3.3358320593833923E-2</v>
      </c>
      <c r="S3863">
        <v>8.3181522786617279E-2</v>
      </c>
      <c r="T3863">
        <v>0.12802609801292419</v>
      </c>
      <c r="U3863" t="s">
        <v>102</v>
      </c>
      <c r="V3863" t="s">
        <v>84</v>
      </c>
      <c r="W3863">
        <v>96</v>
      </c>
    </row>
    <row r="3864" spans="1:23" x14ac:dyDescent="0.25">
      <c r="A3864" s="48" t="str">
        <f t="shared" si="60"/>
        <v>42185KernN/A_12AllSingle</v>
      </c>
      <c r="B3864" t="s">
        <v>11</v>
      </c>
      <c r="C3864" s="35">
        <v>42185</v>
      </c>
      <c r="D3864">
        <v>12</v>
      </c>
      <c r="E3864" t="s">
        <v>32</v>
      </c>
      <c r="F3864">
        <v>1.9025434252516564</v>
      </c>
      <c r="G3864">
        <v>1.7995432903713442</v>
      </c>
      <c r="H3864">
        <v>4692</v>
      </c>
      <c r="I3864">
        <v>1.8164052515585587</v>
      </c>
      <c r="J3864">
        <v>1.7487304828106052</v>
      </c>
      <c r="K3864">
        <v>515</v>
      </c>
      <c r="L3864">
        <v>8.6138173937797546E-2</v>
      </c>
      <c r="M3864">
        <v>4.5275273323059082</v>
      </c>
      <c r="N3864">
        <v>5207</v>
      </c>
      <c r="O3864">
        <v>8.1413537263870239E-2</v>
      </c>
      <c r="P3864">
        <v>-1.8201414495706558E-2</v>
      </c>
      <c r="Q3864">
        <v>3.1218230724334717E-2</v>
      </c>
      <c r="R3864">
        <v>8.6138173937797546E-2</v>
      </c>
      <c r="S3864">
        <v>0.14105160534381866</v>
      </c>
      <c r="T3864">
        <v>0.19047775864601135</v>
      </c>
      <c r="U3864" t="s">
        <v>18</v>
      </c>
      <c r="V3864" t="s">
        <v>84</v>
      </c>
      <c r="W3864">
        <v>98</v>
      </c>
    </row>
    <row r="3865" spans="1:23" x14ac:dyDescent="0.25">
      <c r="A3865" s="48" t="str">
        <f t="shared" si="60"/>
        <v>42185KernN/A_12SmartAC-onlySingle</v>
      </c>
      <c r="B3865" t="s">
        <v>11</v>
      </c>
      <c r="C3865" s="35">
        <v>42185</v>
      </c>
      <c r="D3865">
        <v>12</v>
      </c>
      <c r="E3865" t="s">
        <v>32</v>
      </c>
      <c r="F3865">
        <v>1.9025434252516564</v>
      </c>
      <c r="G3865">
        <v>1.7995432903713442</v>
      </c>
      <c r="H3865">
        <v>4692</v>
      </c>
      <c r="I3865">
        <v>1.8164052515585587</v>
      </c>
      <c r="J3865">
        <v>1.7487304828106052</v>
      </c>
      <c r="K3865">
        <v>515</v>
      </c>
      <c r="L3865">
        <v>8.6138173937797546E-2</v>
      </c>
      <c r="M3865">
        <v>4.5275273323059082</v>
      </c>
      <c r="N3865">
        <v>5207</v>
      </c>
      <c r="O3865">
        <v>8.1413537263870239E-2</v>
      </c>
      <c r="P3865">
        <v>-1.8201414495706558E-2</v>
      </c>
      <c r="Q3865">
        <v>3.1218230724334717E-2</v>
      </c>
      <c r="R3865">
        <v>8.6138173937797546E-2</v>
      </c>
      <c r="S3865">
        <v>0.14105160534381866</v>
      </c>
      <c r="T3865">
        <v>0.19047775864601135</v>
      </c>
      <c r="U3865" t="s">
        <v>102</v>
      </c>
      <c r="V3865" t="s">
        <v>84</v>
      </c>
      <c r="W3865">
        <v>98</v>
      </c>
    </row>
    <row r="3866" spans="1:23" x14ac:dyDescent="0.25">
      <c r="A3866" s="48" t="str">
        <f t="shared" si="60"/>
        <v>42185KernN/A_13AllSingle</v>
      </c>
      <c r="B3866" t="s">
        <v>11</v>
      </c>
      <c r="C3866" s="35">
        <v>42185</v>
      </c>
      <c r="D3866">
        <v>13</v>
      </c>
      <c r="E3866" t="s">
        <v>32</v>
      </c>
      <c r="F3866">
        <v>2.2686928801097208</v>
      </c>
      <c r="G3866">
        <v>1.9275987454570596</v>
      </c>
      <c r="H3866">
        <v>4692</v>
      </c>
      <c r="I3866">
        <v>2.192291437685026</v>
      </c>
      <c r="J3866">
        <v>1.9100251761448981</v>
      </c>
      <c r="K3866">
        <v>515</v>
      </c>
      <c r="L3866">
        <v>7.6401442289352417E-2</v>
      </c>
      <c r="M3866">
        <v>3.3676414489746094</v>
      </c>
      <c r="N3866">
        <v>5207</v>
      </c>
      <c r="O3866">
        <v>8.8745616376399994E-2</v>
      </c>
      <c r="P3866">
        <v>-3.7334941327571869E-2</v>
      </c>
      <c r="Q3866">
        <v>1.6535423696041107E-2</v>
      </c>
      <c r="R3866">
        <v>7.6401442289352417E-2</v>
      </c>
      <c r="S3866">
        <v>0.13626036047935486</v>
      </c>
      <c r="T3866">
        <v>0.19013781845569611</v>
      </c>
      <c r="U3866" t="s">
        <v>18</v>
      </c>
      <c r="V3866" t="s">
        <v>84</v>
      </c>
      <c r="W3866">
        <v>100</v>
      </c>
    </row>
    <row r="3867" spans="1:23" x14ac:dyDescent="0.25">
      <c r="A3867" s="48" t="str">
        <f t="shared" si="60"/>
        <v>42185KernN/A_13SmartAC-onlySingle</v>
      </c>
      <c r="B3867" t="s">
        <v>11</v>
      </c>
      <c r="C3867" s="35">
        <v>42185</v>
      </c>
      <c r="D3867">
        <v>13</v>
      </c>
      <c r="E3867" t="s">
        <v>32</v>
      </c>
      <c r="F3867">
        <v>2.2686928801097208</v>
      </c>
      <c r="G3867">
        <v>1.9275987454570596</v>
      </c>
      <c r="H3867">
        <v>4692</v>
      </c>
      <c r="I3867">
        <v>2.192291437685026</v>
      </c>
      <c r="J3867">
        <v>1.9100251761448981</v>
      </c>
      <c r="K3867">
        <v>515</v>
      </c>
      <c r="L3867">
        <v>7.6401442289352417E-2</v>
      </c>
      <c r="M3867">
        <v>3.3676414489746094</v>
      </c>
      <c r="N3867">
        <v>5207</v>
      </c>
      <c r="O3867">
        <v>8.8745616376399994E-2</v>
      </c>
      <c r="P3867">
        <v>-3.7334941327571869E-2</v>
      </c>
      <c r="Q3867">
        <v>1.6535423696041107E-2</v>
      </c>
      <c r="R3867">
        <v>7.6401442289352417E-2</v>
      </c>
      <c r="S3867">
        <v>0.13626036047935486</v>
      </c>
      <c r="T3867">
        <v>0.19013781845569611</v>
      </c>
      <c r="U3867" t="s">
        <v>102</v>
      </c>
      <c r="V3867" t="s">
        <v>84</v>
      </c>
      <c r="W3867">
        <v>100</v>
      </c>
    </row>
    <row r="3868" spans="1:23" x14ac:dyDescent="0.25">
      <c r="A3868" s="48" t="str">
        <f t="shared" si="60"/>
        <v>42185KernN/A_14AllSingle</v>
      </c>
      <c r="B3868" t="s">
        <v>11</v>
      </c>
      <c r="C3868" s="35">
        <v>42185</v>
      </c>
      <c r="D3868">
        <v>14</v>
      </c>
      <c r="E3868" t="s">
        <v>32</v>
      </c>
      <c r="F3868">
        <v>2.6463295275893062</v>
      </c>
      <c r="G3868">
        <v>1.9707744852588633</v>
      </c>
      <c r="H3868">
        <v>4692</v>
      </c>
      <c r="I3868">
        <v>2.5141924122046397</v>
      </c>
      <c r="J3868">
        <v>1.9373136116929204</v>
      </c>
      <c r="K3868">
        <v>515</v>
      </c>
      <c r="L3868">
        <v>0.13213711977005005</v>
      </c>
      <c r="M3868">
        <v>4.9932222366333008</v>
      </c>
      <c r="N3868">
        <v>5207</v>
      </c>
      <c r="O3868">
        <v>9.0086169540882111E-2</v>
      </c>
      <c r="P3868">
        <v>1.6682684421539307E-2</v>
      </c>
      <c r="Q3868">
        <v>7.1366794407367706E-2</v>
      </c>
      <c r="R3868">
        <v>0.13213711977005005</v>
      </c>
      <c r="S3868">
        <v>0.19290024042129517</v>
      </c>
      <c r="T3868">
        <v>0.24759155511856079</v>
      </c>
      <c r="U3868" t="s">
        <v>18</v>
      </c>
      <c r="V3868" t="s">
        <v>84</v>
      </c>
      <c r="W3868">
        <v>101</v>
      </c>
    </row>
    <row r="3869" spans="1:23" x14ac:dyDescent="0.25">
      <c r="A3869" s="48" t="str">
        <f t="shared" si="60"/>
        <v>42185KernN/A_14SmartAC-onlySingle</v>
      </c>
      <c r="B3869" t="s">
        <v>11</v>
      </c>
      <c r="C3869" s="35">
        <v>42185</v>
      </c>
      <c r="D3869">
        <v>14</v>
      </c>
      <c r="E3869" t="s">
        <v>32</v>
      </c>
      <c r="F3869">
        <v>2.6463295275893062</v>
      </c>
      <c r="G3869">
        <v>1.9707744852588633</v>
      </c>
      <c r="H3869">
        <v>4692</v>
      </c>
      <c r="I3869">
        <v>2.5141924122046397</v>
      </c>
      <c r="J3869">
        <v>1.9373136116929204</v>
      </c>
      <c r="K3869">
        <v>515</v>
      </c>
      <c r="L3869">
        <v>0.13213711977005005</v>
      </c>
      <c r="M3869">
        <v>4.9932222366333008</v>
      </c>
      <c r="N3869">
        <v>5207</v>
      </c>
      <c r="O3869">
        <v>9.0086169540882111E-2</v>
      </c>
      <c r="P3869">
        <v>1.6682684421539307E-2</v>
      </c>
      <c r="Q3869">
        <v>7.1366794407367706E-2</v>
      </c>
      <c r="R3869">
        <v>0.13213711977005005</v>
      </c>
      <c r="S3869">
        <v>0.19290024042129517</v>
      </c>
      <c r="T3869">
        <v>0.24759155511856079</v>
      </c>
      <c r="U3869" t="s">
        <v>102</v>
      </c>
      <c r="V3869" t="s">
        <v>84</v>
      </c>
      <c r="W3869">
        <v>101</v>
      </c>
    </row>
    <row r="3870" spans="1:23" x14ac:dyDescent="0.25">
      <c r="A3870" s="48" t="str">
        <f t="shared" si="60"/>
        <v>42185KernN/A_15AllSingle</v>
      </c>
      <c r="B3870" t="s">
        <v>11</v>
      </c>
      <c r="C3870" s="35">
        <v>42185</v>
      </c>
      <c r="D3870">
        <v>15</v>
      </c>
      <c r="E3870" t="s">
        <v>32</v>
      </c>
      <c r="F3870">
        <v>2.9503988243399037</v>
      </c>
      <c r="G3870">
        <v>1.994134662936589</v>
      </c>
      <c r="H3870">
        <v>4692</v>
      </c>
      <c r="I3870">
        <v>2.8649894957176891</v>
      </c>
      <c r="J3870">
        <v>1.9466484832123641</v>
      </c>
      <c r="K3870">
        <v>515</v>
      </c>
      <c r="L3870">
        <v>8.540932834148407E-2</v>
      </c>
      <c r="M3870">
        <v>2.8948400020599365</v>
      </c>
      <c r="N3870">
        <v>5207</v>
      </c>
      <c r="O3870">
        <v>9.0585090219974518E-2</v>
      </c>
      <c r="P3870">
        <v>-3.0684523284435272E-2</v>
      </c>
      <c r="Q3870">
        <v>2.4302437901496887E-2</v>
      </c>
      <c r="R3870">
        <v>8.540932834148407E-2</v>
      </c>
      <c r="S3870">
        <v>0.14650897681713104</v>
      </c>
      <c r="T3870">
        <v>0.20150318741798401</v>
      </c>
      <c r="U3870" t="s">
        <v>18</v>
      </c>
      <c r="V3870" t="s">
        <v>84</v>
      </c>
      <c r="W3870">
        <v>104</v>
      </c>
    </row>
    <row r="3871" spans="1:23" x14ac:dyDescent="0.25">
      <c r="A3871" s="48" t="str">
        <f t="shared" si="60"/>
        <v>42185KernN/A_15SmartAC-onlySingle</v>
      </c>
      <c r="B3871" t="s">
        <v>11</v>
      </c>
      <c r="C3871" s="35">
        <v>42185</v>
      </c>
      <c r="D3871">
        <v>15</v>
      </c>
      <c r="E3871" t="s">
        <v>32</v>
      </c>
      <c r="F3871">
        <v>2.9503988243399037</v>
      </c>
      <c r="G3871">
        <v>1.994134662936589</v>
      </c>
      <c r="H3871">
        <v>4692</v>
      </c>
      <c r="I3871">
        <v>2.8649894957176891</v>
      </c>
      <c r="J3871">
        <v>1.9466484832123641</v>
      </c>
      <c r="K3871">
        <v>515</v>
      </c>
      <c r="L3871">
        <v>8.540932834148407E-2</v>
      </c>
      <c r="M3871">
        <v>2.8948400020599365</v>
      </c>
      <c r="N3871">
        <v>5207</v>
      </c>
      <c r="O3871">
        <v>9.0585090219974518E-2</v>
      </c>
      <c r="P3871">
        <v>-3.0684523284435272E-2</v>
      </c>
      <c r="Q3871">
        <v>2.4302437901496887E-2</v>
      </c>
      <c r="R3871">
        <v>8.540932834148407E-2</v>
      </c>
      <c r="S3871">
        <v>0.14650897681713104</v>
      </c>
      <c r="T3871">
        <v>0.20150318741798401</v>
      </c>
      <c r="U3871" t="s">
        <v>102</v>
      </c>
      <c r="V3871" t="s">
        <v>84</v>
      </c>
      <c r="W3871">
        <v>104</v>
      </c>
    </row>
    <row r="3872" spans="1:23" x14ac:dyDescent="0.25">
      <c r="A3872" s="48" t="str">
        <f t="shared" si="60"/>
        <v>42185KernN/A_16AllSingle</v>
      </c>
      <c r="B3872" t="s">
        <v>11</v>
      </c>
      <c r="C3872" s="35">
        <v>42185</v>
      </c>
      <c r="D3872">
        <v>16</v>
      </c>
      <c r="E3872" t="s">
        <v>32</v>
      </c>
      <c r="F3872">
        <v>3.255844323153704</v>
      </c>
      <c r="G3872">
        <v>1.9389826862964721</v>
      </c>
      <c r="H3872">
        <v>4692</v>
      </c>
      <c r="I3872">
        <v>3.1642737338392641</v>
      </c>
      <c r="J3872">
        <v>1.9308640761392926</v>
      </c>
      <c r="K3872">
        <v>515</v>
      </c>
      <c r="L3872">
        <v>9.1570585966110229E-2</v>
      </c>
      <c r="M3872">
        <v>2.8124990463256836</v>
      </c>
      <c r="N3872">
        <v>5207</v>
      </c>
      <c r="O3872">
        <v>8.9669302105903625E-2</v>
      </c>
      <c r="P3872">
        <v>-2.3349592462182045E-2</v>
      </c>
      <c r="Q3872">
        <v>3.1081467866897583E-2</v>
      </c>
      <c r="R3872">
        <v>9.1570585966110229E-2</v>
      </c>
      <c r="S3872">
        <v>0.15205253660678864</v>
      </c>
      <c r="T3872">
        <v>0.20649076998233795</v>
      </c>
      <c r="U3872" t="s">
        <v>18</v>
      </c>
      <c r="V3872" t="s">
        <v>84</v>
      </c>
      <c r="W3872">
        <v>104</v>
      </c>
    </row>
    <row r="3873" spans="1:23" x14ac:dyDescent="0.25">
      <c r="A3873" s="48" t="str">
        <f t="shared" si="60"/>
        <v>42185KernN/A_16SmartAC-onlySingle</v>
      </c>
      <c r="B3873" t="s">
        <v>11</v>
      </c>
      <c r="C3873" s="35">
        <v>42185</v>
      </c>
      <c r="D3873">
        <v>16</v>
      </c>
      <c r="E3873" t="s">
        <v>32</v>
      </c>
      <c r="F3873">
        <v>3.255844323153704</v>
      </c>
      <c r="G3873">
        <v>1.9389826862964721</v>
      </c>
      <c r="H3873">
        <v>4692</v>
      </c>
      <c r="I3873">
        <v>3.1642737338392641</v>
      </c>
      <c r="J3873">
        <v>1.9308640761392926</v>
      </c>
      <c r="K3873">
        <v>515</v>
      </c>
      <c r="L3873">
        <v>9.1570585966110229E-2</v>
      </c>
      <c r="M3873">
        <v>2.8124990463256836</v>
      </c>
      <c r="N3873">
        <v>5207</v>
      </c>
      <c r="O3873">
        <v>8.9669302105903625E-2</v>
      </c>
      <c r="P3873">
        <v>-2.3349592462182045E-2</v>
      </c>
      <c r="Q3873">
        <v>3.1081467866897583E-2</v>
      </c>
      <c r="R3873">
        <v>9.1570585966110229E-2</v>
      </c>
      <c r="S3873">
        <v>0.15205253660678864</v>
      </c>
      <c r="T3873">
        <v>0.20649076998233795</v>
      </c>
      <c r="U3873" t="s">
        <v>102</v>
      </c>
      <c r="V3873" t="s">
        <v>84</v>
      </c>
      <c r="W3873">
        <v>104</v>
      </c>
    </row>
    <row r="3874" spans="1:23" x14ac:dyDescent="0.25">
      <c r="A3874" s="48" t="str">
        <f t="shared" si="60"/>
        <v>42185KernN/A_17AllSingle</v>
      </c>
      <c r="B3874" t="s">
        <v>11</v>
      </c>
      <c r="C3874" s="35">
        <v>42185</v>
      </c>
      <c r="D3874">
        <v>17</v>
      </c>
      <c r="E3874" t="s">
        <v>32</v>
      </c>
      <c r="F3874">
        <v>3.5385210187004805</v>
      </c>
      <c r="G3874">
        <v>1.8549674365589521</v>
      </c>
      <c r="H3874">
        <v>4692</v>
      </c>
      <c r="I3874">
        <v>3.3486704283935045</v>
      </c>
      <c r="J3874">
        <v>1.7981496474126688</v>
      </c>
      <c r="K3874">
        <v>515</v>
      </c>
      <c r="L3874">
        <v>0.1898505836725235</v>
      </c>
      <c r="M3874">
        <v>5.3652524948120117</v>
      </c>
      <c r="N3874">
        <v>5207</v>
      </c>
      <c r="O3874">
        <v>8.3735831081867218E-2</v>
      </c>
      <c r="P3874">
        <v>8.2534745335578918E-2</v>
      </c>
      <c r="Q3874">
        <v>0.13336406648159027</v>
      </c>
      <c r="R3874">
        <v>0.1898505836725235</v>
      </c>
      <c r="S3874">
        <v>0.24633039534091949</v>
      </c>
      <c r="T3874">
        <v>0.29716643691062927</v>
      </c>
      <c r="U3874" t="s">
        <v>18</v>
      </c>
      <c r="V3874" t="s">
        <v>84</v>
      </c>
      <c r="W3874">
        <v>105</v>
      </c>
    </row>
    <row r="3875" spans="1:23" x14ac:dyDescent="0.25">
      <c r="A3875" s="48" t="str">
        <f t="shared" si="60"/>
        <v>42185KernN/A_17SmartAC-onlySingle</v>
      </c>
      <c r="B3875" t="s">
        <v>11</v>
      </c>
      <c r="C3875" s="35">
        <v>42185</v>
      </c>
      <c r="D3875">
        <v>17</v>
      </c>
      <c r="E3875" t="s">
        <v>32</v>
      </c>
      <c r="F3875">
        <v>3.5385210187004805</v>
      </c>
      <c r="G3875">
        <v>1.8549674365589521</v>
      </c>
      <c r="H3875">
        <v>4692</v>
      </c>
      <c r="I3875">
        <v>3.3486704283935045</v>
      </c>
      <c r="J3875">
        <v>1.7981496474126688</v>
      </c>
      <c r="K3875">
        <v>515</v>
      </c>
      <c r="L3875">
        <v>0.1898505836725235</v>
      </c>
      <c r="M3875">
        <v>5.3652524948120117</v>
      </c>
      <c r="N3875">
        <v>5207</v>
      </c>
      <c r="O3875">
        <v>8.3735831081867218E-2</v>
      </c>
      <c r="P3875">
        <v>8.2534745335578918E-2</v>
      </c>
      <c r="Q3875">
        <v>0.13336406648159027</v>
      </c>
      <c r="R3875">
        <v>0.1898505836725235</v>
      </c>
      <c r="S3875">
        <v>0.24633039534091949</v>
      </c>
      <c r="T3875">
        <v>0.29716643691062927</v>
      </c>
      <c r="U3875" t="s">
        <v>102</v>
      </c>
      <c r="V3875" t="s">
        <v>84</v>
      </c>
      <c r="W3875">
        <v>105</v>
      </c>
    </row>
    <row r="3876" spans="1:23" x14ac:dyDescent="0.25">
      <c r="A3876" s="48" t="str">
        <f t="shared" si="60"/>
        <v>42185KernN/A_18AllSingle</v>
      </c>
      <c r="B3876" t="s">
        <v>11</v>
      </c>
      <c r="C3876" s="35">
        <v>42185</v>
      </c>
      <c r="D3876">
        <v>18</v>
      </c>
      <c r="E3876" t="s">
        <v>32</v>
      </c>
      <c r="F3876">
        <v>3.7022657904413214</v>
      </c>
      <c r="G3876">
        <v>1.7695193059233798</v>
      </c>
      <c r="H3876">
        <v>4692</v>
      </c>
      <c r="I3876">
        <v>3.5084054453014875</v>
      </c>
      <c r="J3876">
        <v>1.7186438076838499</v>
      </c>
      <c r="K3876">
        <v>515</v>
      </c>
      <c r="L3876">
        <v>0.19386035203933716</v>
      </c>
      <c r="M3876">
        <v>5.236262321472168</v>
      </c>
      <c r="N3876">
        <v>5207</v>
      </c>
      <c r="O3876">
        <v>8.0017246305942535E-2</v>
      </c>
      <c r="P3876">
        <v>9.1310247778892517E-2</v>
      </c>
      <c r="Q3876">
        <v>0.13988231122493744</v>
      </c>
      <c r="R3876">
        <v>0.19386035203933716</v>
      </c>
      <c r="S3876">
        <v>0.24783198535442352</v>
      </c>
      <c r="T3876">
        <v>0.29641044139862061</v>
      </c>
      <c r="U3876" t="s">
        <v>18</v>
      </c>
      <c r="V3876" t="s">
        <v>84</v>
      </c>
      <c r="W3876">
        <v>104</v>
      </c>
    </row>
    <row r="3877" spans="1:23" x14ac:dyDescent="0.25">
      <c r="A3877" s="48" t="str">
        <f t="shared" si="60"/>
        <v>42185KernN/A_18SmartAC-onlySingle</v>
      </c>
      <c r="B3877" t="s">
        <v>11</v>
      </c>
      <c r="C3877" s="35">
        <v>42185</v>
      </c>
      <c r="D3877">
        <v>18</v>
      </c>
      <c r="E3877" t="s">
        <v>32</v>
      </c>
      <c r="F3877">
        <v>3.7022657904413214</v>
      </c>
      <c r="G3877">
        <v>1.7695193059233798</v>
      </c>
      <c r="H3877">
        <v>4692</v>
      </c>
      <c r="I3877">
        <v>3.5084054453014875</v>
      </c>
      <c r="J3877">
        <v>1.7186438076838499</v>
      </c>
      <c r="K3877">
        <v>515</v>
      </c>
      <c r="L3877">
        <v>0.19386035203933716</v>
      </c>
      <c r="M3877">
        <v>5.236262321472168</v>
      </c>
      <c r="N3877">
        <v>5207</v>
      </c>
      <c r="O3877">
        <v>8.0017246305942535E-2</v>
      </c>
      <c r="P3877">
        <v>9.1310247778892517E-2</v>
      </c>
      <c r="Q3877">
        <v>0.13988231122493744</v>
      </c>
      <c r="R3877">
        <v>0.19386035203933716</v>
      </c>
      <c r="S3877">
        <v>0.24783198535442352</v>
      </c>
      <c r="T3877">
        <v>0.29641044139862061</v>
      </c>
      <c r="U3877" t="s">
        <v>102</v>
      </c>
      <c r="V3877" t="s">
        <v>84</v>
      </c>
      <c r="W3877">
        <v>104</v>
      </c>
    </row>
    <row r="3878" spans="1:23" x14ac:dyDescent="0.25">
      <c r="A3878" s="48" t="str">
        <f t="shared" si="60"/>
        <v>42185KernN/A_19AllSingle</v>
      </c>
      <c r="B3878" t="s">
        <v>11</v>
      </c>
      <c r="C3878" s="35">
        <v>42185</v>
      </c>
      <c r="D3878">
        <v>19</v>
      </c>
      <c r="E3878" t="s">
        <v>32</v>
      </c>
      <c r="F3878">
        <v>3.7097236057797294</v>
      </c>
      <c r="G3878">
        <v>1.7286143191790715</v>
      </c>
      <c r="H3878">
        <v>4692</v>
      </c>
      <c r="I3878">
        <v>3.3096929971024434</v>
      </c>
      <c r="J3878">
        <v>1.6289202106620704</v>
      </c>
      <c r="K3878">
        <v>515</v>
      </c>
      <c r="L3878">
        <v>0.40003061294555664</v>
      </c>
      <c r="M3878">
        <v>10.783299446105957</v>
      </c>
      <c r="N3878">
        <v>5207</v>
      </c>
      <c r="O3878">
        <v>7.6085790991783142E-2</v>
      </c>
      <c r="P3878">
        <v>0.3025190532207489</v>
      </c>
      <c r="Q3878">
        <v>0.34870466589927673</v>
      </c>
      <c r="R3878">
        <v>0.40003061294555664</v>
      </c>
      <c r="S3878">
        <v>0.45135048031806946</v>
      </c>
      <c r="T3878">
        <v>0.49754217267036438</v>
      </c>
      <c r="U3878" t="s">
        <v>18</v>
      </c>
      <c r="V3878" t="s">
        <v>84</v>
      </c>
      <c r="W3878">
        <v>103</v>
      </c>
    </row>
    <row r="3879" spans="1:23" x14ac:dyDescent="0.25">
      <c r="A3879" s="48" t="str">
        <f t="shared" si="60"/>
        <v>42185KernN/A_19SmartAC-onlySingle</v>
      </c>
      <c r="B3879" t="s">
        <v>11</v>
      </c>
      <c r="C3879" s="35">
        <v>42185</v>
      </c>
      <c r="D3879">
        <v>19</v>
      </c>
      <c r="E3879" t="s">
        <v>32</v>
      </c>
      <c r="F3879">
        <v>3.7097236057797294</v>
      </c>
      <c r="G3879">
        <v>1.7286143191790715</v>
      </c>
      <c r="H3879">
        <v>4692</v>
      </c>
      <c r="I3879">
        <v>3.3096929971024434</v>
      </c>
      <c r="J3879">
        <v>1.6289202106620704</v>
      </c>
      <c r="K3879">
        <v>515</v>
      </c>
      <c r="L3879">
        <v>0.40003061294555664</v>
      </c>
      <c r="M3879">
        <v>10.783299446105957</v>
      </c>
      <c r="N3879">
        <v>5207</v>
      </c>
      <c r="O3879">
        <v>7.6085790991783142E-2</v>
      </c>
      <c r="P3879">
        <v>0.3025190532207489</v>
      </c>
      <c r="Q3879">
        <v>0.34870466589927673</v>
      </c>
      <c r="R3879">
        <v>0.40003061294555664</v>
      </c>
      <c r="S3879">
        <v>0.45135048031806946</v>
      </c>
      <c r="T3879">
        <v>0.49754217267036438</v>
      </c>
      <c r="U3879" t="s">
        <v>102</v>
      </c>
      <c r="V3879" t="s">
        <v>84</v>
      </c>
      <c r="W3879">
        <v>103</v>
      </c>
    </row>
    <row r="3880" spans="1:23" x14ac:dyDescent="0.25">
      <c r="A3880" s="48" t="str">
        <f t="shared" si="60"/>
        <v>42185KernN/A_20AllSingle</v>
      </c>
      <c r="B3880" t="s">
        <v>11</v>
      </c>
      <c r="C3880" s="35">
        <v>42185</v>
      </c>
      <c r="D3880">
        <v>20</v>
      </c>
      <c r="E3880" t="s">
        <v>32</v>
      </c>
      <c r="F3880">
        <v>3.5810959373501525</v>
      </c>
      <c r="G3880">
        <v>1.7071632294108117</v>
      </c>
      <c r="H3880">
        <v>4692</v>
      </c>
      <c r="I3880">
        <v>2.7448799624014462</v>
      </c>
      <c r="J3880">
        <v>1.4162663416882311</v>
      </c>
      <c r="K3880">
        <v>515</v>
      </c>
      <c r="L3880">
        <v>0.83621597290039063</v>
      </c>
      <c r="M3880">
        <v>23.350839614868164</v>
      </c>
      <c r="N3880">
        <v>5207</v>
      </c>
      <c r="O3880">
        <v>6.7200601100921631E-2</v>
      </c>
      <c r="P3880">
        <v>0.75009167194366455</v>
      </c>
      <c r="Q3880">
        <v>0.79088377952575684</v>
      </c>
      <c r="R3880">
        <v>0.83621597290039063</v>
      </c>
      <c r="S3880">
        <v>0.88154280185699463</v>
      </c>
      <c r="T3880">
        <v>0.9223402738571167</v>
      </c>
      <c r="U3880" t="s">
        <v>18</v>
      </c>
      <c r="V3880" t="s">
        <v>84</v>
      </c>
      <c r="W3880">
        <v>102</v>
      </c>
    </row>
    <row r="3881" spans="1:23" x14ac:dyDescent="0.25">
      <c r="A3881" s="48" t="str">
        <f t="shared" si="60"/>
        <v>42185KernN/A_20SmartAC-onlySingle</v>
      </c>
      <c r="B3881" t="s">
        <v>11</v>
      </c>
      <c r="C3881" s="35">
        <v>42185</v>
      </c>
      <c r="D3881">
        <v>20</v>
      </c>
      <c r="E3881" t="s">
        <v>32</v>
      </c>
      <c r="F3881">
        <v>3.5810959373501525</v>
      </c>
      <c r="G3881">
        <v>1.7071632294108117</v>
      </c>
      <c r="H3881">
        <v>4692</v>
      </c>
      <c r="I3881">
        <v>2.7448799624014462</v>
      </c>
      <c r="J3881">
        <v>1.4162663416882311</v>
      </c>
      <c r="K3881">
        <v>515</v>
      </c>
      <c r="L3881">
        <v>0.83621597290039063</v>
      </c>
      <c r="M3881">
        <v>23.350839614868164</v>
      </c>
      <c r="N3881">
        <v>5207</v>
      </c>
      <c r="O3881">
        <v>6.7200601100921631E-2</v>
      </c>
      <c r="P3881">
        <v>0.75009167194366455</v>
      </c>
      <c r="Q3881">
        <v>0.79088377952575684</v>
      </c>
      <c r="R3881">
        <v>0.83621597290039063</v>
      </c>
      <c r="S3881">
        <v>0.88154280185699463</v>
      </c>
      <c r="T3881">
        <v>0.9223402738571167</v>
      </c>
      <c r="U3881" t="s">
        <v>102</v>
      </c>
      <c r="V3881" t="s">
        <v>84</v>
      </c>
      <c r="W3881">
        <v>102</v>
      </c>
    </row>
    <row r="3882" spans="1:23" x14ac:dyDescent="0.25">
      <c r="A3882" s="48" t="str">
        <f t="shared" si="60"/>
        <v>42185KernN/A_21AllSingle</v>
      </c>
      <c r="B3882" t="s">
        <v>11</v>
      </c>
      <c r="C3882" s="35">
        <v>42185</v>
      </c>
      <c r="D3882">
        <v>21</v>
      </c>
      <c r="E3882" t="s">
        <v>32</v>
      </c>
      <c r="F3882">
        <v>3.3584243742855384</v>
      </c>
      <c r="G3882">
        <v>1.656954726876458</v>
      </c>
      <c r="H3882">
        <v>4692</v>
      </c>
      <c r="I3882">
        <v>3.6372715947668848</v>
      </c>
      <c r="J3882">
        <v>1.6084841931048399</v>
      </c>
      <c r="K3882">
        <v>515</v>
      </c>
      <c r="L3882">
        <v>-0.27884721755981445</v>
      </c>
      <c r="M3882">
        <v>-8.3029184341430664</v>
      </c>
      <c r="N3882">
        <v>5207</v>
      </c>
      <c r="O3882">
        <v>7.4892424046993256E-2</v>
      </c>
      <c r="P3882">
        <v>-0.37482935190200806</v>
      </c>
      <c r="Q3882">
        <v>-0.32936814427375793</v>
      </c>
      <c r="R3882">
        <v>-0.27884721755981445</v>
      </c>
      <c r="S3882">
        <v>-0.2283322811126709</v>
      </c>
      <c r="T3882">
        <v>-0.18286508321762085</v>
      </c>
      <c r="U3882" t="s">
        <v>18</v>
      </c>
      <c r="V3882" t="s">
        <v>84</v>
      </c>
      <c r="W3882">
        <v>99</v>
      </c>
    </row>
    <row r="3883" spans="1:23" x14ac:dyDescent="0.25">
      <c r="A3883" s="48" t="str">
        <f t="shared" si="60"/>
        <v>42185KernN/A_21SmartAC-onlySingle</v>
      </c>
      <c r="B3883" t="s">
        <v>11</v>
      </c>
      <c r="C3883" s="35">
        <v>42185</v>
      </c>
      <c r="D3883">
        <v>21</v>
      </c>
      <c r="E3883" t="s">
        <v>32</v>
      </c>
      <c r="F3883">
        <v>3.3584243742855384</v>
      </c>
      <c r="G3883">
        <v>1.656954726876458</v>
      </c>
      <c r="H3883">
        <v>4692</v>
      </c>
      <c r="I3883">
        <v>3.6372715947668848</v>
      </c>
      <c r="J3883">
        <v>1.6084841931048399</v>
      </c>
      <c r="K3883">
        <v>515</v>
      </c>
      <c r="L3883">
        <v>-0.27884721755981445</v>
      </c>
      <c r="M3883">
        <v>-8.3029184341430664</v>
      </c>
      <c r="N3883">
        <v>5207</v>
      </c>
      <c r="O3883">
        <v>7.4892424046993256E-2</v>
      </c>
      <c r="P3883">
        <v>-0.37482935190200806</v>
      </c>
      <c r="Q3883">
        <v>-0.32936814427375793</v>
      </c>
      <c r="R3883">
        <v>-0.27884721755981445</v>
      </c>
      <c r="S3883">
        <v>-0.2283322811126709</v>
      </c>
      <c r="T3883">
        <v>-0.18286508321762085</v>
      </c>
      <c r="U3883" t="s">
        <v>102</v>
      </c>
      <c r="V3883" t="s">
        <v>84</v>
      </c>
      <c r="W3883">
        <v>99</v>
      </c>
    </row>
    <row r="3884" spans="1:23" x14ac:dyDescent="0.25">
      <c r="A3884" s="48" t="str">
        <f t="shared" si="60"/>
        <v>42185KernN/A_22AllSingle</v>
      </c>
      <c r="B3884" t="s">
        <v>11</v>
      </c>
      <c r="C3884" s="35">
        <v>42185</v>
      </c>
      <c r="D3884">
        <v>22</v>
      </c>
      <c r="E3884" t="s">
        <v>32</v>
      </c>
      <c r="F3884">
        <v>3.1101514005642916</v>
      </c>
      <c r="G3884">
        <v>1.5774059322125602</v>
      </c>
      <c r="H3884">
        <v>4692</v>
      </c>
      <c r="I3884">
        <v>3.27634377536384</v>
      </c>
      <c r="J3884">
        <v>1.5576071407791612</v>
      </c>
      <c r="K3884">
        <v>515</v>
      </c>
      <c r="L3884">
        <v>-0.16619236767292023</v>
      </c>
      <c r="M3884">
        <v>-5.3435459136962891</v>
      </c>
      <c r="N3884">
        <v>5207</v>
      </c>
      <c r="O3884">
        <v>7.2396546602249146E-2</v>
      </c>
      <c r="P3884">
        <v>-0.25897577404975891</v>
      </c>
      <c r="Q3884">
        <v>-0.21502962708473206</v>
      </c>
      <c r="R3884">
        <v>-0.16619236767292023</v>
      </c>
      <c r="S3884">
        <v>-0.11736089736223221</v>
      </c>
      <c r="T3884">
        <v>-7.3408953845500946E-2</v>
      </c>
      <c r="U3884" t="s">
        <v>18</v>
      </c>
      <c r="V3884" t="s">
        <v>84</v>
      </c>
      <c r="W3884">
        <v>95</v>
      </c>
    </row>
    <row r="3885" spans="1:23" x14ac:dyDescent="0.25">
      <c r="A3885" s="48" t="str">
        <f t="shared" si="60"/>
        <v>42185KernN/A_22SmartAC-onlySingle</v>
      </c>
      <c r="B3885" t="s">
        <v>11</v>
      </c>
      <c r="C3885" s="35">
        <v>42185</v>
      </c>
      <c r="D3885">
        <v>22</v>
      </c>
      <c r="E3885" t="s">
        <v>32</v>
      </c>
      <c r="F3885">
        <v>3.1101514005642916</v>
      </c>
      <c r="G3885">
        <v>1.5774059322125602</v>
      </c>
      <c r="H3885">
        <v>4692</v>
      </c>
      <c r="I3885">
        <v>3.27634377536384</v>
      </c>
      <c r="J3885">
        <v>1.5576071407791612</v>
      </c>
      <c r="K3885">
        <v>515</v>
      </c>
      <c r="L3885">
        <v>-0.16619236767292023</v>
      </c>
      <c r="M3885">
        <v>-5.3435459136962891</v>
      </c>
      <c r="N3885">
        <v>5207</v>
      </c>
      <c r="O3885">
        <v>7.2396546602249146E-2</v>
      </c>
      <c r="P3885">
        <v>-0.25897577404975891</v>
      </c>
      <c r="Q3885">
        <v>-0.21502962708473206</v>
      </c>
      <c r="R3885">
        <v>-0.16619236767292023</v>
      </c>
      <c r="S3885">
        <v>-0.11736089736223221</v>
      </c>
      <c r="T3885">
        <v>-7.3408953845500946E-2</v>
      </c>
      <c r="U3885" t="s">
        <v>102</v>
      </c>
      <c r="V3885" t="s">
        <v>84</v>
      </c>
      <c r="W3885">
        <v>95</v>
      </c>
    </row>
    <row r="3886" spans="1:23" x14ac:dyDescent="0.25">
      <c r="A3886" s="48" t="str">
        <f t="shared" si="60"/>
        <v>42185KernN/A_23AllSingle</v>
      </c>
      <c r="B3886" t="s">
        <v>11</v>
      </c>
      <c r="C3886" s="35">
        <v>42185</v>
      </c>
      <c r="D3886">
        <v>23</v>
      </c>
      <c r="E3886" t="s">
        <v>32</v>
      </c>
      <c r="F3886">
        <v>2.7071047466443749</v>
      </c>
      <c r="G3886">
        <v>1.54246030323963</v>
      </c>
      <c r="H3886">
        <v>4692</v>
      </c>
      <c r="I3886">
        <v>2.6938075855104389</v>
      </c>
      <c r="J3886">
        <v>1.4419347542354832</v>
      </c>
      <c r="K3886">
        <v>515</v>
      </c>
      <c r="L3886">
        <v>1.3297161087393761E-2</v>
      </c>
      <c r="M3886">
        <v>0.49119493365287781</v>
      </c>
      <c r="N3886">
        <v>5207</v>
      </c>
      <c r="O3886">
        <v>6.7411474883556366E-2</v>
      </c>
      <c r="P3886">
        <v>-7.3097385466098785E-2</v>
      </c>
      <c r="Q3886">
        <v>-3.217727318406105E-2</v>
      </c>
      <c r="R3886">
        <v>1.3297161087393761E-2</v>
      </c>
      <c r="S3886">
        <v>5.8766201138496399E-2</v>
      </c>
      <c r="T3886">
        <v>9.9691703915596008E-2</v>
      </c>
      <c r="U3886" t="s">
        <v>18</v>
      </c>
      <c r="V3886" t="s">
        <v>84</v>
      </c>
      <c r="W3886">
        <v>93</v>
      </c>
    </row>
    <row r="3887" spans="1:23" x14ac:dyDescent="0.25">
      <c r="A3887" s="48" t="str">
        <f t="shared" si="60"/>
        <v>42185KernN/A_23SmartAC-onlySingle</v>
      </c>
      <c r="B3887" t="s">
        <v>11</v>
      </c>
      <c r="C3887" s="35">
        <v>42185</v>
      </c>
      <c r="D3887">
        <v>23</v>
      </c>
      <c r="E3887" t="s">
        <v>32</v>
      </c>
      <c r="F3887">
        <v>2.7071047466443749</v>
      </c>
      <c r="G3887">
        <v>1.54246030323963</v>
      </c>
      <c r="H3887">
        <v>4692</v>
      </c>
      <c r="I3887">
        <v>2.6938075855104389</v>
      </c>
      <c r="J3887">
        <v>1.4419347542354832</v>
      </c>
      <c r="K3887">
        <v>515</v>
      </c>
      <c r="L3887">
        <v>1.3297161087393761E-2</v>
      </c>
      <c r="M3887">
        <v>0.49119493365287781</v>
      </c>
      <c r="N3887">
        <v>5207</v>
      </c>
      <c r="O3887">
        <v>6.7411474883556366E-2</v>
      </c>
      <c r="P3887">
        <v>-7.3097385466098785E-2</v>
      </c>
      <c r="Q3887">
        <v>-3.217727318406105E-2</v>
      </c>
      <c r="R3887">
        <v>1.3297161087393761E-2</v>
      </c>
      <c r="S3887">
        <v>5.8766201138496399E-2</v>
      </c>
      <c r="T3887">
        <v>9.9691703915596008E-2</v>
      </c>
      <c r="U3887" t="s">
        <v>102</v>
      </c>
      <c r="V3887" t="s">
        <v>84</v>
      </c>
      <c r="W3887">
        <v>93</v>
      </c>
    </row>
    <row r="3888" spans="1:23" x14ac:dyDescent="0.25">
      <c r="A3888" s="48" t="str">
        <f t="shared" si="60"/>
        <v>42185KernN/A_24AllSingle</v>
      </c>
      <c r="B3888" t="s">
        <v>11</v>
      </c>
      <c r="C3888" s="35">
        <v>42185</v>
      </c>
      <c r="D3888">
        <v>24</v>
      </c>
      <c r="E3888" t="s">
        <v>32</v>
      </c>
      <c r="F3888">
        <v>2.2565377593188352</v>
      </c>
      <c r="G3888">
        <v>1.4278574208634949</v>
      </c>
      <c r="H3888">
        <v>4692</v>
      </c>
      <c r="I3888">
        <v>2.1826640080754878</v>
      </c>
      <c r="J3888">
        <v>1.3316703710855793</v>
      </c>
      <c r="K3888">
        <v>515</v>
      </c>
      <c r="L3888">
        <v>7.3873750865459442E-2</v>
      </c>
      <c r="M3888">
        <v>3.2737653255462646</v>
      </c>
      <c r="N3888">
        <v>5207</v>
      </c>
      <c r="O3888">
        <v>6.2272883951663971E-2</v>
      </c>
      <c r="P3888">
        <v>-5.935177206993103E-3</v>
      </c>
      <c r="Q3888">
        <v>3.1865708529949188E-2</v>
      </c>
      <c r="R3888">
        <v>7.3873750865459442E-2</v>
      </c>
      <c r="S3888">
        <v>0.11587680876255035</v>
      </c>
      <c r="T3888">
        <v>0.15368267893791199</v>
      </c>
      <c r="U3888" t="s">
        <v>18</v>
      </c>
      <c r="V3888" t="s">
        <v>84</v>
      </c>
      <c r="W3888">
        <v>91</v>
      </c>
    </row>
    <row r="3889" spans="1:23" x14ac:dyDescent="0.25">
      <c r="A3889" s="48" t="str">
        <f t="shared" si="60"/>
        <v>42185KernN/A_24SmartAC-onlySingle</v>
      </c>
      <c r="B3889" t="s">
        <v>11</v>
      </c>
      <c r="C3889" s="35">
        <v>42185</v>
      </c>
      <c r="D3889">
        <v>24</v>
      </c>
      <c r="E3889" t="s">
        <v>32</v>
      </c>
      <c r="F3889">
        <v>2.2565377593188352</v>
      </c>
      <c r="G3889">
        <v>1.4278574208634949</v>
      </c>
      <c r="H3889">
        <v>4692</v>
      </c>
      <c r="I3889">
        <v>2.1826640080754878</v>
      </c>
      <c r="J3889">
        <v>1.3316703710855793</v>
      </c>
      <c r="K3889">
        <v>515</v>
      </c>
      <c r="L3889">
        <v>7.3873750865459442E-2</v>
      </c>
      <c r="M3889">
        <v>3.2737653255462646</v>
      </c>
      <c r="N3889">
        <v>5207</v>
      </c>
      <c r="O3889">
        <v>6.2272883951663971E-2</v>
      </c>
      <c r="P3889">
        <v>-5.935177206993103E-3</v>
      </c>
      <c r="Q3889">
        <v>3.1865708529949188E-2</v>
      </c>
      <c r="R3889">
        <v>7.3873750865459442E-2</v>
      </c>
      <c r="S3889">
        <v>0.11587680876255035</v>
      </c>
      <c r="T3889">
        <v>0.15368267893791199</v>
      </c>
      <c r="U3889" t="s">
        <v>102</v>
      </c>
      <c r="V3889" t="s">
        <v>84</v>
      </c>
      <c r="W3889">
        <v>91</v>
      </c>
    </row>
    <row r="3890" spans="1:23" x14ac:dyDescent="0.25">
      <c r="A3890" s="48" t="str">
        <f t="shared" si="60"/>
        <v>42186KernN/A_1AllSingle</v>
      </c>
      <c r="B3890" t="s">
        <v>11</v>
      </c>
      <c r="C3890" s="35">
        <v>42186</v>
      </c>
      <c r="D3890">
        <v>1</v>
      </c>
      <c r="E3890" t="s">
        <v>32</v>
      </c>
      <c r="F3890">
        <v>1.8646631663519211</v>
      </c>
      <c r="G3890">
        <v>1.248222768740437</v>
      </c>
      <c r="H3890">
        <v>4652</v>
      </c>
      <c r="I3890">
        <v>1.9507781423740704</v>
      </c>
      <c r="J3890">
        <v>1.3357379520315809</v>
      </c>
      <c r="K3890">
        <v>550</v>
      </c>
      <c r="L3890">
        <v>-8.6114972829818726E-2</v>
      </c>
      <c r="M3890">
        <v>-4.6182589530944824</v>
      </c>
      <c r="N3890">
        <v>5202</v>
      </c>
      <c r="O3890">
        <v>5.9824034571647644E-2</v>
      </c>
      <c r="P3890">
        <v>-0.16278545558452606</v>
      </c>
      <c r="Q3890">
        <v>-0.12647107243537903</v>
      </c>
      <c r="R3890">
        <v>-8.6114972829818726E-2</v>
      </c>
      <c r="S3890">
        <v>-4.5763660222291946E-2</v>
      </c>
      <c r="T3890">
        <v>-9.4444900751113892E-3</v>
      </c>
      <c r="U3890" t="s">
        <v>18</v>
      </c>
      <c r="V3890" t="s">
        <v>84</v>
      </c>
      <c r="W3890">
        <v>89</v>
      </c>
    </row>
    <row r="3891" spans="1:23" x14ac:dyDescent="0.25">
      <c r="A3891" s="48" t="str">
        <f t="shared" si="60"/>
        <v>42186KernN/A_1SmartAC-onlySingle</v>
      </c>
      <c r="B3891" t="s">
        <v>11</v>
      </c>
      <c r="C3891" s="35">
        <v>42186</v>
      </c>
      <c r="D3891">
        <v>1</v>
      </c>
      <c r="E3891" t="s">
        <v>32</v>
      </c>
      <c r="F3891">
        <v>1.8646631663519211</v>
      </c>
      <c r="G3891">
        <v>1.248222768740437</v>
      </c>
      <c r="H3891">
        <v>4652</v>
      </c>
      <c r="I3891">
        <v>1.9507781423740704</v>
      </c>
      <c r="J3891">
        <v>1.3357379520315809</v>
      </c>
      <c r="K3891">
        <v>550</v>
      </c>
      <c r="L3891">
        <v>-8.6114972829818726E-2</v>
      </c>
      <c r="M3891">
        <v>-4.6182589530944824</v>
      </c>
      <c r="N3891">
        <v>5202</v>
      </c>
      <c r="O3891">
        <v>5.9824034571647644E-2</v>
      </c>
      <c r="P3891">
        <v>-0.16278545558452606</v>
      </c>
      <c r="Q3891">
        <v>-0.12647107243537903</v>
      </c>
      <c r="R3891">
        <v>-8.6114972829818726E-2</v>
      </c>
      <c r="S3891">
        <v>-4.5763660222291946E-2</v>
      </c>
      <c r="T3891">
        <v>-9.4444900751113892E-3</v>
      </c>
      <c r="U3891" t="s">
        <v>102</v>
      </c>
      <c r="V3891" t="s">
        <v>84</v>
      </c>
      <c r="W3891">
        <v>89</v>
      </c>
    </row>
    <row r="3892" spans="1:23" x14ac:dyDescent="0.25">
      <c r="A3892" s="48" t="str">
        <f t="shared" si="60"/>
        <v>42186KernN/A_2AllSingle</v>
      </c>
      <c r="B3892" t="s">
        <v>11</v>
      </c>
      <c r="C3892" s="35">
        <v>42186</v>
      </c>
      <c r="D3892">
        <v>2</v>
      </c>
      <c r="E3892" t="s">
        <v>32</v>
      </c>
      <c r="F3892">
        <v>1.5529472290430917</v>
      </c>
      <c r="G3892">
        <v>1.0756482779804355</v>
      </c>
      <c r="H3892">
        <v>4652</v>
      </c>
      <c r="I3892">
        <v>1.6393043713238706</v>
      </c>
      <c r="J3892">
        <v>1.2011993769442713</v>
      </c>
      <c r="K3892">
        <v>550</v>
      </c>
      <c r="L3892">
        <v>-8.6357139050960541E-2</v>
      </c>
      <c r="M3892">
        <v>-5.5608549118041992</v>
      </c>
      <c r="N3892">
        <v>5202</v>
      </c>
      <c r="O3892">
        <v>5.3592279553413391E-2</v>
      </c>
      <c r="P3892">
        <v>-0.15504100918769836</v>
      </c>
      <c r="Q3892">
        <v>-0.1225094199180603</v>
      </c>
      <c r="R3892">
        <v>-8.6357139050960541E-2</v>
      </c>
      <c r="S3892">
        <v>-5.0209145992994308E-2</v>
      </c>
      <c r="T3892">
        <v>-1.7673274502158165E-2</v>
      </c>
      <c r="U3892" t="s">
        <v>18</v>
      </c>
      <c r="V3892" t="s">
        <v>84</v>
      </c>
      <c r="W3892">
        <v>88</v>
      </c>
    </row>
    <row r="3893" spans="1:23" x14ac:dyDescent="0.25">
      <c r="A3893" s="48" t="str">
        <f t="shared" si="60"/>
        <v>42186KernN/A_2SmartAC-onlySingle</v>
      </c>
      <c r="B3893" t="s">
        <v>11</v>
      </c>
      <c r="C3893" s="35">
        <v>42186</v>
      </c>
      <c r="D3893">
        <v>2</v>
      </c>
      <c r="E3893" t="s">
        <v>32</v>
      </c>
      <c r="F3893">
        <v>1.5529472290430917</v>
      </c>
      <c r="G3893">
        <v>1.0756482779804355</v>
      </c>
      <c r="H3893">
        <v>4652</v>
      </c>
      <c r="I3893">
        <v>1.6393043713238706</v>
      </c>
      <c r="J3893">
        <v>1.2011993769442713</v>
      </c>
      <c r="K3893">
        <v>550</v>
      </c>
      <c r="L3893">
        <v>-8.6357139050960541E-2</v>
      </c>
      <c r="M3893">
        <v>-5.5608549118041992</v>
      </c>
      <c r="N3893">
        <v>5202</v>
      </c>
      <c r="O3893">
        <v>5.3592279553413391E-2</v>
      </c>
      <c r="P3893">
        <v>-0.15504100918769836</v>
      </c>
      <c r="Q3893">
        <v>-0.1225094199180603</v>
      </c>
      <c r="R3893">
        <v>-8.6357139050960541E-2</v>
      </c>
      <c r="S3893">
        <v>-5.0209145992994308E-2</v>
      </c>
      <c r="T3893">
        <v>-1.7673274502158165E-2</v>
      </c>
      <c r="U3893" t="s">
        <v>102</v>
      </c>
      <c r="V3893" t="s">
        <v>84</v>
      </c>
      <c r="W3893">
        <v>88</v>
      </c>
    </row>
    <row r="3894" spans="1:23" x14ac:dyDescent="0.25">
      <c r="A3894" s="48" t="str">
        <f t="shared" si="60"/>
        <v>42186KernN/A_3AllSingle</v>
      </c>
      <c r="B3894" t="s">
        <v>11</v>
      </c>
      <c r="C3894" s="35">
        <v>42186</v>
      </c>
      <c r="D3894">
        <v>3</v>
      </c>
      <c r="E3894" t="s">
        <v>32</v>
      </c>
      <c r="F3894">
        <v>1.3468794693942023</v>
      </c>
      <c r="G3894">
        <v>0.95408417091037867</v>
      </c>
      <c r="H3894">
        <v>4652</v>
      </c>
      <c r="I3894">
        <v>1.3839897998135811</v>
      </c>
      <c r="J3894">
        <v>1.0499889717230466</v>
      </c>
      <c r="K3894">
        <v>550</v>
      </c>
      <c r="L3894">
        <v>-3.7110328674316406E-2</v>
      </c>
      <c r="M3894">
        <v>-2.7552821636199951</v>
      </c>
      <c r="N3894">
        <v>5202</v>
      </c>
      <c r="O3894">
        <v>4.690605029463768E-2</v>
      </c>
      <c r="P3894">
        <v>-9.7225122153759003E-2</v>
      </c>
      <c r="Q3894">
        <v>-6.8752214312553406E-2</v>
      </c>
      <c r="R3894">
        <v>-3.7110328674316406E-2</v>
      </c>
      <c r="S3894">
        <v>-5.472197663038969E-3</v>
      </c>
      <c r="T3894">
        <v>2.300446480512619E-2</v>
      </c>
      <c r="U3894" t="s">
        <v>18</v>
      </c>
      <c r="V3894" t="s">
        <v>84</v>
      </c>
      <c r="W3894">
        <v>85</v>
      </c>
    </row>
    <row r="3895" spans="1:23" x14ac:dyDescent="0.25">
      <c r="A3895" s="48" t="str">
        <f t="shared" si="60"/>
        <v>42186KernN/A_3SmartAC-onlySingle</v>
      </c>
      <c r="B3895" t="s">
        <v>11</v>
      </c>
      <c r="C3895" s="35">
        <v>42186</v>
      </c>
      <c r="D3895">
        <v>3</v>
      </c>
      <c r="E3895" t="s">
        <v>32</v>
      </c>
      <c r="F3895">
        <v>1.3468794693942023</v>
      </c>
      <c r="G3895">
        <v>0.95408417091037867</v>
      </c>
      <c r="H3895">
        <v>4652</v>
      </c>
      <c r="I3895">
        <v>1.3839897998135811</v>
      </c>
      <c r="J3895">
        <v>1.0499889717230466</v>
      </c>
      <c r="K3895">
        <v>550</v>
      </c>
      <c r="L3895">
        <v>-3.7110328674316406E-2</v>
      </c>
      <c r="M3895">
        <v>-2.7552821636199951</v>
      </c>
      <c r="N3895">
        <v>5202</v>
      </c>
      <c r="O3895">
        <v>4.690605029463768E-2</v>
      </c>
      <c r="P3895">
        <v>-9.7225122153759003E-2</v>
      </c>
      <c r="Q3895">
        <v>-6.8752214312553406E-2</v>
      </c>
      <c r="R3895">
        <v>-3.7110328674316406E-2</v>
      </c>
      <c r="S3895">
        <v>-5.472197663038969E-3</v>
      </c>
      <c r="T3895">
        <v>2.300446480512619E-2</v>
      </c>
      <c r="U3895" t="s">
        <v>102</v>
      </c>
      <c r="V3895" t="s">
        <v>84</v>
      </c>
      <c r="W3895">
        <v>85</v>
      </c>
    </row>
    <row r="3896" spans="1:23" x14ac:dyDescent="0.25">
      <c r="A3896" s="48" t="str">
        <f t="shared" si="60"/>
        <v>42186KernN/A_4AllSingle</v>
      </c>
      <c r="B3896" t="s">
        <v>11</v>
      </c>
      <c r="C3896" s="35">
        <v>42186</v>
      </c>
      <c r="D3896">
        <v>4</v>
      </c>
      <c r="E3896" t="s">
        <v>32</v>
      </c>
      <c r="F3896">
        <v>1.1967453309761173</v>
      </c>
      <c r="G3896">
        <v>0.86221207730562288</v>
      </c>
      <c r="H3896">
        <v>4652</v>
      </c>
      <c r="I3896">
        <v>1.2246495447071966</v>
      </c>
      <c r="J3896">
        <v>0.93682752008738901</v>
      </c>
      <c r="K3896">
        <v>550</v>
      </c>
      <c r="L3896">
        <v>-2.7904214337468147E-2</v>
      </c>
      <c r="M3896">
        <v>-2.3316750526428223</v>
      </c>
      <c r="N3896">
        <v>5202</v>
      </c>
      <c r="O3896">
        <v>4.1898973286151886E-2</v>
      </c>
      <c r="P3896">
        <v>-8.1601940095424652E-2</v>
      </c>
      <c r="Q3896">
        <v>-5.6168422102928162E-2</v>
      </c>
      <c r="R3896">
        <v>-2.7904214337468147E-2</v>
      </c>
      <c r="S3896">
        <v>3.5664314054884017E-4</v>
      </c>
      <c r="T3896">
        <v>2.5793509557843208E-2</v>
      </c>
      <c r="U3896" t="s">
        <v>18</v>
      </c>
      <c r="V3896" t="s">
        <v>84</v>
      </c>
      <c r="W3896">
        <v>84</v>
      </c>
    </row>
    <row r="3897" spans="1:23" x14ac:dyDescent="0.25">
      <c r="A3897" s="48" t="str">
        <f t="shared" si="60"/>
        <v>42186KernN/A_4SmartAC-onlySingle</v>
      </c>
      <c r="B3897" t="s">
        <v>11</v>
      </c>
      <c r="C3897" s="35">
        <v>42186</v>
      </c>
      <c r="D3897">
        <v>4</v>
      </c>
      <c r="E3897" t="s">
        <v>32</v>
      </c>
      <c r="F3897">
        <v>1.1967453309761173</v>
      </c>
      <c r="G3897">
        <v>0.86221207730562288</v>
      </c>
      <c r="H3897">
        <v>4652</v>
      </c>
      <c r="I3897">
        <v>1.2246495447071966</v>
      </c>
      <c r="J3897">
        <v>0.93682752008738901</v>
      </c>
      <c r="K3897">
        <v>550</v>
      </c>
      <c r="L3897">
        <v>-2.7904214337468147E-2</v>
      </c>
      <c r="M3897">
        <v>-2.3316750526428223</v>
      </c>
      <c r="N3897">
        <v>5202</v>
      </c>
      <c r="O3897">
        <v>4.1898973286151886E-2</v>
      </c>
      <c r="P3897">
        <v>-8.1601940095424652E-2</v>
      </c>
      <c r="Q3897">
        <v>-5.6168422102928162E-2</v>
      </c>
      <c r="R3897">
        <v>-2.7904214337468147E-2</v>
      </c>
      <c r="S3897">
        <v>3.5664314054884017E-4</v>
      </c>
      <c r="T3897">
        <v>2.5793509557843208E-2</v>
      </c>
      <c r="U3897" t="s">
        <v>102</v>
      </c>
      <c r="V3897" t="s">
        <v>84</v>
      </c>
      <c r="W3897">
        <v>84</v>
      </c>
    </row>
    <row r="3898" spans="1:23" x14ac:dyDescent="0.25">
      <c r="A3898" s="48" t="str">
        <f t="shared" si="60"/>
        <v>42186KernN/A_5AllSingle</v>
      </c>
      <c r="B3898" t="s">
        <v>11</v>
      </c>
      <c r="C3898" s="35">
        <v>42186</v>
      </c>
      <c r="D3898">
        <v>5</v>
      </c>
      <c r="E3898" t="s">
        <v>32</v>
      </c>
      <c r="F3898">
        <v>1.1127294585308976</v>
      </c>
      <c r="G3898">
        <v>0.80185422190032585</v>
      </c>
      <c r="H3898">
        <v>4652</v>
      </c>
      <c r="I3898">
        <v>1.1204067393132682</v>
      </c>
      <c r="J3898">
        <v>0.86053644842259769</v>
      </c>
      <c r="K3898">
        <v>550</v>
      </c>
      <c r="L3898">
        <v>-7.6772808097302914E-3</v>
      </c>
      <c r="M3898">
        <v>-0.68995034694671631</v>
      </c>
      <c r="N3898">
        <v>5202</v>
      </c>
      <c r="O3898">
        <v>3.8530755788087845E-2</v>
      </c>
      <c r="P3898">
        <v>-5.7058297097682953E-2</v>
      </c>
      <c r="Q3898">
        <v>-3.3669356256723404E-2</v>
      </c>
      <c r="R3898">
        <v>-7.6772808097302914E-3</v>
      </c>
      <c r="S3898">
        <v>1.8311714753508568E-2</v>
      </c>
      <c r="T3898">
        <v>4.1703734546899796E-2</v>
      </c>
      <c r="U3898" t="s">
        <v>18</v>
      </c>
      <c r="V3898" t="s">
        <v>84</v>
      </c>
      <c r="W3898">
        <v>86</v>
      </c>
    </row>
    <row r="3899" spans="1:23" x14ac:dyDescent="0.25">
      <c r="A3899" s="48" t="str">
        <f t="shared" si="60"/>
        <v>42186KernN/A_5SmartAC-onlySingle</v>
      </c>
      <c r="B3899" t="s">
        <v>11</v>
      </c>
      <c r="C3899" s="35">
        <v>42186</v>
      </c>
      <c r="D3899">
        <v>5</v>
      </c>
      <c r="E3899" t="s">
        <v>32</v>
      </c>
      <c r="F3899">
        <v>1.1127294585308976</v>
      </c>
      <c r="G3899">
        <v>0.80185422190032585</v>
      </c>
      <c r="H3899">
        <v>4652</v>
      </c>
      <c r="I3899">
        <v>1.1204067393132682</v>
      </c>
      <c r="J3899">
        <v>0.86053644842259769</v>
      </c>
      <c r="K3899">
        <v>550</v>
      </c>
      <c r="L3899">
        <v>-7.6772808097302914E-3</v>
      </c>
      <c r="M3899">
        <v>-0.68995034694671631</v>
      </c>
      <c r="N3899">
        <v>5202</v>
      </c>
      <c r="O3899">
        <v>3.8530755788087845E-2</v>
      </c>
      <c r="P3899">
        <v>-5.7058297097682953E-2</v>
      </c>
      <c r="Q3899">
        <v>-3.3669356256723404E-2</v>
      </c>
      <c r="R3899">
        <v>-7.6772808097302914E-3</v>
      </c>
      <c r="S3899">
        <v>1.8311714753508568E-2</v>
      </c>
      <c r="T3899">
        <v>4.1703734546899796E-2</v>
      </c>
      <c r="U3899" t="s">
        <v>102</v>
      </c>
      <c r="V3899" t="s">
        <v>84</v>
      </c>
      <c r="W3899">
        <v>86</v>
      </c>
    </row>
    <row r="3900" spans="1:23" x14ac:dyDescent="0.25">
      <c r="A3900" s="48" t="str">
        <f t="shared" si="60"/>
        <v>42186KernN/A_6AllSingle</v>
      </c>
      <c r="B3900" t="s">
        <v>11</v>
      </c>
      <c r="C3900" s="35">
        <v>42186</v>
      </c>
      <c r="D3900">
        <v>6</v>
      </c>
      <c r="E3900" t="s">
        <v>32</v>
      </c>
      <c r="F3900">
        <v>1.0984893250639773</v>
      </c>
      <c r="G3900">
        <v>0.81528238321210367</v>
      </c>
      <c r="H3900">
        <v>4652</v>
      </c>
      <c r="I3900">
        <v>1.1327267755745538</v>
      </c>
      <c r="J3900">
        <v>0.94870128343928473</v>
      </c>
      <c r="K3900">
        <v>550</v>
      </c>
      <c r="L3900">
        <v>-3.423745185136795E-2</v>
      </c>
      <c r="M3900">
        <v>-3.1167759895324707</v>
      </c>
      <c r="N3900">
        <v>5202</v>
      </c>
      <c r="O3900">
        <v>4.2181834578514099E-2</v>
      </c>
      <c r="P3900">
        <v>-8.8297687470912933E-2</v>
      </c>
      <c r="Q3900">
        <v>-6.2692470848560333E-2</v>
      </c>
      <c r="R3900">
        <v>-3.423745185136795E-2</v>
      </c>
      <c r="S3900">
        <v>-5.7858042418956757E-3</v>
      </c>
      <c r="T3900">
        <v>1.9822787493467331E-2</v>
      </c>
      <c r="U3900" t="s">
        <v>18</v>
      </c>
      <c r="V3900" t="s">
        <v>84</v>
      </c>
      <c r="W3900">
        <v>87</v>
      </c>
    </row>
    <row r="3901" spans="1:23" x14ac:dyDescent="0.25">
      <c r="A3901" s="48" t="str">
        <f t="shared" si="60"/>
        <v>42186KernN/A_6SmartAC-onlySingle</v>
      </c>
      <c r="B3901" t="s">
        <v>11</v>
      </c>
      <c r="C3901" s="35">
        <v>42186</v>
      </c>
      <c r="D3901">
        <v>6</v>
      </c>
      <c r="E3901" t="s">
        <v>32</v>
      </c>
      <c r="F3901">
        <v>1.0984893250639773</v>
      </c>
      <c r="G3901">
        <v>0.81528238321210367</v>
      </c>
      <c r="H3901">
        <v>4652</v>
      </c>
      <c r="I3901">
        <v>1.1327267755745538</v>
      </c>
      <c r="J3901">
        <v>0.94870128343928473</v>
      </c>
      <c r="K3901">
        <v>550</v>
      </c>
      <c r="L3901">
        <v>-3.423745185136795E-2</v>
      </c>
      <c r="M3901">
        <v>-3.1167759895324707</v>
      </c>
      <c r="N3901">
        <v>5202</v>
      </c>
      <c r="O3901">
        <v>4.2181834578514099E-2</v>
      </c>
      <c r="P3901">
        <v>-8.8297687470912933E-2</v>
      </c>
      <c r="Q3901">
        <v>-6.2692470848560333E-2</v>
      </c>
      <c r="R3901">
        <v>-3.423745185136795E-2</v>
      </c>
      <c r="S3901">
        <v>-5.7858042418956757E-3</v>
      </c>
      <c r="T3901">
        <v>1.9822787493467331E-2</v>
      </c>
      <c r="U3901" t="s">
        <v>102</v>
      </c>
      <c r="V3901" t="s">
        <v>84</v>
      </c>
      <c r="W3901">
        <v>87</v>
      </c>
    </row>
    <row r="3902" spans="1:23" x14ac:dyDescent="0.25">
      <c r="A3902" s="48" t="str">
        <f t="shared" si="60"/>
        <v>42186KernN/A_7AllSingle</v>
      </c>
      <c r="B3902" t="s">
        <v>11</v>
      </c>
      <c r="C3902" s="35">
        <v>42186</v>
      </c>
      <c r="D3902">
        <v>7</v>
      </c>
      <c r="E3902" t="s">
        <v>32</v>
      </c>
      <c r="F3902">
        <v>1.1926996117645741</v>
      </c>
      <c r="G3902">
        <v>0.91194666905600397</v>
      </c>
      <c r="H3902">
        <v>4652</v>
      </c>
      <c r="I3902">
        <v>1.1445162113996155</v>
      </c>
      <c r="J3902">
        <v>0.95895245923707917</v>
      </c>
      <c r="K3902">
        <v>550</v>
      </c>
      <c r="L3902">
        <v>4.8183400183916092E-2</v>
      </c>
      <c r="M3902">
        <v>4.039860725402832</v>
      </c>
      <c r="N3902">
        <v>5202</v>
      </c>
      <c r="O3902">
        <v>4.3020382523536682E-2</v>
      </c>
      <c r="P3902">
        <v>-6.9515220820903778E-3</v>
      </c>
      <c r="Q3902">
        <v>1.9162710756063461E-2</v>
      </c>
      <c r="R3902">
        <v>4.8183400183916092E-2</v>
      </c>
      <c r="S3902">
        <v>7.7200651168823242E-2</v>
      </c>
      <c r="T3902">
        <v>0.10331831872463226</v>
      </c>
      <c r="U3902" t="s">
        <v>18</v>
      </c>
      <c r="V3902" t="s">
        <v>84</v>
      </c>
      <c r="W3902">
        <v>85</v>
      </c>
    </row>
    <row r="3903" spans="1:23" x14ac:dyDescent="0.25">
      <c r="A3903" s="48" t="str">
        <f t="shared" si="60"/>
        <v>42186KernN/A_7SmartAC-onlySingle</v>
      </c>
      <c r="B3903" t="s">
        <v>11</v>
      </c>
      <c r="C3903" s="35">
        <v>42186</v>
      </c>
      <c r="D3903">
        <v>7</v>
      </c>
      <c r="E3903" t="s">
        <v>32</v>
      </c>
      <c r="F3903">
        <v>1.1926996117645741</v>
      </c>
      <c r="G3903">
        <v>0.91194666905600397</v>
      </c>
      <c r="H3903">
        <v>4652</v>
      </c>
      <c r="I3903">
        <v>1.1445162113996155</v>
      </c>
      <c r="J3903">
        <v>0.95895245923707917</v>
      </c>
      <c r="K3903">
        <v>550</v>
      </c>
      <c r="L3903">
        <v>4.8183400183916092E-2</v>
      </c>
      <c r="M3903">
        <v>4.039860725402832</v>
      </c>
      <c r="N3903">
        <v>5202</v>
      </c>
      <c r="O3903">
        <v>4.3020382523536682E-2</v>
      </c>
      <c r="P3903">
        <v>-6.9515220820903778E-3</v>
      </c>
      <c r="Q3903">
        <v>1.9162710756063461E-2</v>
      </c>
      <c r="R3903">
        <v>4.8183400183916092E-2</v>
      </c>
      <c r="S3903">
        <v>7.7200651168823242E-2</v>
      </c>
      <c r="T3903">
        <v>0.10331831872463226</v>
      </c>
      <c r="U3903" t="s">
        <v>102</v>
      </c>
      <c r="V3903" t="s">
        <v>84</v>
      </c>
      <c r="W3903">
        <v>85</v>
      </c>
    </row>
    <row r="3904" spans="1:23" x14ac:dyDescent="0.25">
      <c r="A3904" s="48" t="str">
        <f t="shared" si="60"/>
        <v>42186KernN/A_8AllSingle</v>
      </c>
      <c r="B3904" t="s">
        <v>11</v>
      </c>
      <c r="C3904" s="35">
        <v>42186</v>
      </c>
      <c r="D3904">
        <v>8</v>
      </c>
      <c r="E3904" t="s">
        <v>32</v>
      </c>
      <c r="F3904">
        <v>1.221925878941001</v>
      </c>
      <c r="G3904">
        <v>0.94304816097973254</v>
      </c>
      <c r="H3904">
        <v>4652</v>
      </c>
      <c r="I3904">
        <v>1.1656936258594843</v>
      </c>
      <c r="J3904">
        <v>0.94520216143375935</v>
      </c>
      <c r="K3904">
        <v>550</v>
      </c>
      <c r="L3904">
        <v>5.6232251226902008E-2</v>
      </c>
      <c r="M3904">
        <v>4.6019363403320313</v>
      </c>
      <c r="N3904">
        <v>5202</v>
      </c>
      <c r="O3904">
        <v>4.2609274387359619E-2</v>
      </c>
      <c r="P3904">
        <v>1.6242051497101784E-3</v>
      </c>
      <c r="Q3904">
        <v>2.7488887310028076E-2</v>
      </c>
      <c r="R3904">
        <v>5.6232251226902008E-2</v>
      </c>
      <c r="S3904">
        <v>8.4972210228443146E-2</v>
      </c>
      <c r="T3904">
        <v>0.11084029823541641</v>
      </c>
      <c r="U3904" t="s">
        <v>18</v>
      </c>
      <c r="V3904" t="s">
        <v>84</v>
      </c>
      <c r="W3904">
        <v>84</v>
      </c>
    </row>
    <row r="3905" spans="1:23" x14ac:dyDescent="0.25">
      <c r="A3905" s="48" t="str">
        <f t="shared" si="60"/>
        <v>42186KernN/A_8SmartAC-onlySingle</v>
      </c>
      <c r="B3905" t="s">
        <v>11</v>
      </c>
      <c r="C3905" s="35">
        <v>42186</v>
      </c>
      <c r="D3905">
        <v>8</v>
      </c>
      <c r="E3905" t="s">
        <v>32</v>
      </c>
      <c r="F3905">
        <v>1.221925878941001</v>
      </c>
      <c r="G3905">
        <v>0.94304816097973254</v>
      </c>
      <c r="H3905">
        <v>4652</v>
      </c>
      <c r="I3905">
        <v>1.1656936258594843</v>
      </c>
      <c r="J3905">
        <v>0.94520216143375935</v>
      </c>
      <c r="K3905">
        <v>550</v>
      </c>
      <c r="L3905">
        <v>5.6232251226902008E-2</v>
      </c>
      <c r="M3905">
        <v>4.6019363403320313</v>
      </c>
      <c r="N3905">
        <v>5202</v>
      </c>
      <c r="O3905">
        <v>4.2609274387359619E-2</v>
      </c>
      <c r="P3905">
        <v>1.6242051497101784E-3</v>
      </c>
      <c r="Q3905">
        <v>2.7488887310028076E-2</v>
      </c>
      <c r="R3905">
        <v>5.6232251226902008E-2</v>
      </c>
      <c r="S3905">
        <v>8.4972210228443146E-2</v>
      </c>
      <c r="T3905">
        <v>0.11084029823541641</v>
      </c>
      <c r="U3905" t="s">
        <v>102</v>
      </c>
      <c r="V3905" t="s">
        <v>84</v>
      </c>
      <c r="W3905">
        <v>84</v>
      </c>
    </row>
    <row r="3906" spans="1:23" x14ac:dyDescent="0.25">
      <c r="A3906" s="48" t="str">
        <f t="shared" ref="A3906:A3969" si="61">CONCATENATE(C3906,B3906,E3906,"_",D3906,U3906,V3906)</f>
        <v>42186KernN/A_9AllSingle</v>
      </c>
      <c r="B3906" t="s">
        <v>11</v>
      </c>
      <c r="C3906" s="35">
        <v>42186</v>
      </c>
      <c r="D3906">
        <v>9</v>
      </c>
      <c r="E3906" t="s">
        <v>32</v>
      </c>
      <c r="F3906">
        <v>1.1798979511618457</v>
      </c>
      <c r="G3906">
        <v>0.94438717312690823</v>
      </c>
      <c r="H3906">
        <v>4652</v>
      </c>
      <c r="I3906">
        <v>1.2004688522090461</v>
      </c>
      <c r="J3906">
        <v>1.0015601809095853</v>
      </c>
      <c r="K3906">
        <v>550</v>
      </c>
      <c r="L3906">
        <v>-2.0570900291204453E-2</v>
      </c>
      <c r="M3906">
        <v>-1.7434474229812622</v>
      </c>
      <c r="N3906">
        <v>5202</v>
      </c>
      <c r="O3906">
        <v>4.4895172119140625E-2</v>
      </c>
      <c r="P3906">
        <v>-7.8108556568622589E-2</v>
      </c>
      <c r="Q3906">
        <v>-5.085628479719162E-2</v>
      </c>
      <c r="R3906">
        <v>-2.0570900291204453E-2</v>
      </c>
      <c r="S3906">
        <v>9.7108930349349976E-3</v>
      </c>
      <c r="T3906">
        <v>3.6966752260923386E-2</v>
      </c>
      <c r="U3906" t="s">
        <v>18</v>
      </c>
      <c r="V3906" t="s">
        <v>84</v>
      </c>
      <c r="W3906">
        <v>84</v>
      </c>
    </row>
    <row r="3907" spans="1:23" x14ac:dyDescent="0.25">
      <c r="A3907" s="48" t="str">
        <f t="shared" si="61"/>
        <v>42186KernN/A_9SmartAC-onlySingle</v>
      </c>
      <c r="B3907" t="s">
        <v>11</v>
      </c>
      <c r="C3907" s="35">
        <v>42186</v>
      </c>
      <c r="D3907">
        <v>9</v>
      </c>
      <c r="E3907" t="s">
        <v>32</v>
      </c>
      <c r="F3907">
        <v>1.1798979511618457</v>
      </c>
      <c r="G3907">
        <v>0.94438717312690823</v>
      </c>
      <c r="H3907">
        <v>4652</v>
      </c>
      <c r="I3907">
        <v>1.2004688522090461</v>
      </c>
      <c r="J3907">
        <v>1.0015601809095853</v>
      </c>
      <c r="K3907">
        <v>550</v>
      </c>
      <c r="L3907">
        <v>-2.0570900291204453E-2</v>
      </c>
      <c r="M3907">
        <v>-1.7434474229812622</v>
      </c>
      <c r="N3907">
        <v>5202</v>
      </c>
      <c r="O3907">
        <v>4.4895172119140625E-2</v>
      </c>
      <c r="P3907">
        <v>-7.8108556568622589E-2</v>
      </c>
      <c r="Q3907">
        <v>-5.085628479719162E-2</v>
      </c>
      <c r="R3907">
        <v>-2.0570900291204453E-2</v>
      </c>
      <c r="S3907">
        <v>9.7108930349349976E-3</v>
      </c>
      <c r="T3907">
        <v>3.6966752260923386E-2</v>
      </c>
      <c r="U3907" t="s">
        <v>102</v>
      </c>
      <c r="V3907" t="s">
        <v>84</v>
      </c>
      <c r="W3907">
        <v>84</v>
      </c>
    </row>
    <row r="3908" spans="1:23" x14ac:dyDescent="0.25">
      <c r="A3908" s="48" t="str">
        <f t="shared" si="61"/>
        <v>42186KernN/A_10AllSingle</v>
      </c>
      <c r="B3908" t="s">
        <v>11</v>
      </c>
      <c r="C3908" s="35">
        <v>42186</v>
      </c>
      <c r="D3908">
        <v>10</v>
      </c>
      <c r="E3908" t="s">
        <v>32</v>
      </c>
      <c r="F3908">
        <v>1.1797096182663585</v>
      </c>
      <c r="G3908">
        <v>0.98282799442152802</v>
      </c>
      <c r="H3908">
        <v>4652</v>
      </c>
      <c r="I3908">
        <v>1.159397085488761</v>
      </c>
      <c r="J3908">
        <v>0.92313271792821272</v>
      </c>
      <c r="K3908">
        <v>550</v>
      </c>
      <c r="L3908">
        <v>2.0312532782554626E-2</v>
      </c>
      <c r="M3908">
        <v>1.7218247652053833</v>
      </c>
      <c r="N3908">
        <v>5202</v>
      </c>
      <c r="O3908">
        <v>4.1917171329259872E-2</v>
      </c>
      <c r="P3908">
        <v>-3.3408515155315399E-2</v>
      </c>
      <c r="Q3908">
        <v>-7.9639526084065437E-3</v>
      </c>
      <c r="R3908">
        <v>2.0312532782554626E-2</v>
      </c>
      <c r="S3908">
        <v>4.8585664480924606E-2</v>
      </c>
      <c r="T3908">
        <v>7.4033580720424652E-2</v>
      </c>
      <c r="U3908" t="s">
        <v>18</v>
      </c>
      <c r="V3908" t="s">
        <v>84</v>
      </c>
      <c r="W3908">
        <v>88</v>
      </c>
    </row>
    <row r="3909" spans="1:23" x14ac:dyDescent="0.25">
      <c r="A3909" s="48" t="str">
        <f t="shared" si="61"/>
        <v>42186KernN/A_10SmartAC-onlySingle</v>
      </c>
      <c r="B3909" t="s">
        <v>11</v>
      </c>
      <c r="C3909" s="35">
        <v>42186</v>
      </c>
      <c r="D3909">
        <v>10</v>
      </c>
      <c r="E3909" t="s">
        <v>32</v>
      </c>
      <c r="F3909">
        <v>1.1797096182663585</v>
      </c>
      <c r="G3909">
        <v>0.98282799442152802</v>
      </c>
      <c r="H3909">
        <v>4652</v>
      </c>
      <c r="I3909">
        <v>1.159397085488761</v>
      </c>
      <c r="J3909">
        <v>0.92313271792821272</v>
      </c>
      <c r="K3909">
        <v>550</v>
      </c>
      <c r="L3909">
        <v>2.0312532782554626E-2</v>
      </c>
      <c r="M3909">
        <v>1.7218247652053833</v>
      </c>
      <c r="N3909">
        <v>5202</v>
      </c>
      <c r="O3909">
        <v>4.1917171329259872E-2</v>
      </c>
      <c r="P3909">
        <v>-3.3408515155315399E-2</v>
      </c>
      <c r="Q3909">
        <v>-7.9639526084065437E-3</v>
      </c>
      <c r="R3909">
        <v>2.0312532782554626E-2</v>
      </c>
      <c r="S3909">
        <v>4.8585664480924606E-2</v>
      </c>
      <c r="T3909">
        <v>7.4033580720424652E-2</v>
      </c>
      <c r="U3909" t="s">
        <v>102</v>
      </c>
      <c r="V3909" t="s">
        <v>84</v>
      </c>
      <c r="W3909">
        <v>88</v>
      </c>
    </row>
    <row r="3910" spans="1:23" x14ac:dyDescent="0.25">
      <c r="A3910" s="48" t="str">
        <f t="shared" si="61"/>
        <v>42186KernN/A_11AllSingle</v>
      </c>
      <c r="B3910" t="s">
        <v>11</v>
      </c>
      <c r="C3910" s="35">
        <v>42186</v>
      </c>
      <c r="D3910">
        <v>11</v>
      </c>
      <c r="E3910" t="s">
        <v>32</v>
      </c>
      <c r="F3910">
        <v>1.1725950617688161</v>
      </c>
      <c r="G3910">
        <v>1.2013566772059443</v>
      </c>
      <c r="H3910">
        <v>4652</v>
      </c>
      <c r="I3910">
        <v>1.1937925326060808</v>
      </c>
      <c r="J3910">
        <v>1.1709915057828373</v>
      </c>
      <c r="K3910">
        <v>550</v>
      </c>
      <c r="L3910">
        <v>-2.1197471767663956E-2</v>
      </c>
      <c r="M3910">
        <v>-1.8077400922775269</v>
      </c>
      <c r="N3910">
        <v>5202</v>
      </c>
      <c r="O3910">
        <v>5.2946895360946655E-2</v>
      </c>
      <c r="P3910">
        <v>-8.9054211974143982E-2</v>
      </c>
      <c r="Q3910">
        <v>-5.6914389133453369E-2</v>
      </c>
      <c r="R3910">
        <v>-2.1197471767663956E-2</v>
      </c>
      <c r="S3910">
        <v>1.4515209011733532E-2</v>
      </c>
      <c r="T3910">
        <v>4.6659268438816071E-2</v>
      </c>
      <c r="U3910" t="s">
        <v>18</v>
      </c>
      <c r="V3910" t="s">
        <v>84</v>
      </c>
      <c r="W3910">
        <v>95</v>
      </c>
    </row>
    <row r="3911" spans="1:23" x14ac:dyDescent="0.25">
      <c r="A3911" s="48" t="str">
        <f t="shared" si="61"/>
        <v>42186KernN/A_11SmartAC-onlySingle</v>
      </c>
      <c r="B3911" t="s">
        <v>11</v>
      </c>
      <c r="C3911" s="35">
        <v>42186</v>
      </c>
      <c r="D3911">
        <v>11</v>
      </c>
      <c r="E3911" t="s">
        <v>32</v>
      </c>
      <c r="F3911">
        <v>1.1725950617688161</v>
      </c>
      <c r="G3911">
        <v>1.2013566772059443</v>
      </c>
      <c r="H3911">
        <v>4652</v>
      </c>
      <c r="I3911">
        <v>1.1937925326060808</v>
      </c>
      <c r="J3911">
        <v>1.1709915057828373</v>
      </c>
      <c r="K3911">
        <v>550</v>
      </c>
      <c r="L3911">
        <v>-2.1197471767663956E-2</v>
      </c>
      <c r="M3911">
        <v>-1.8077400922775269</v>
      </c>
      <c r="N3911">
        <v>5202</v>
      </c>
      <c r="O3911">
        <v>5.2946895360946655E-2</v>
      </c>
      <c r="P3911">
        <v>-8.9054211974143982E-2</v>
      </c>
      <c r="Q3911">
        <v>-5.6914389133453369E-2</v>
      </c>
      <c r="R3911">
        <v>-2.1197471767663956E-2</v>
      </c>
      <c r="S3911">
        <v>1.4515209011733532E-2</v>
      </c>
      <c r="T3911">
        <v>4.6659268438816071E-2</v>
      </c>
      <c r="U3911" t="s">
        <v>102</v>
      </c>
      <c r="V3911" t="s">
        <v>84</v>
      </c>
      <c r="W3911">
        <v>95</v>
      </c>
    </row>
    <row r="3912" spans="1:23" x14ac:dyDescent="0.25">
      <c r="A3912" s="48" t="str">
        <f t="shared" si="61"/>
        <v>42186KernN/A_12AllSingle</v>
      </c>
      <c r="B3912" t="s">
        <v>11</v>
      </c>
      <c r="C3912" s="35">
        <v>42186</v>
      </c>
      <c r="D3912">
        <v>12</v>
      </c>
      <c r="E3912" t="s">
        <v>32</v>
      </c>
      <c r="F3912">
        <v>1.4377109552703453</v>
      </c>
      <c r="G3912">
        <v>1.6399358876086023</v>
      </c>
      <c r="H3912">
        <v>4652</v>
      </c>
      <c r="I3912">
        <v>1.4773526414380673</v>
      </c>
      <c r="J3912">
        <v>1.6219708281102445</v>
      </c>
      <c r="K3912">
        <v>550</v>
      </c>
      <c r="L3912">
        <v>-3.9641685783863068E-2</v>
      </c>
      <c r="M3912">
        <v>-2.7572779655456543</v>
      </c>
      <c r="N3912">
        <v>5202</v>
      </c>
      <c r="O3912">
        <v>7.3221363127231598E-2</v>
      </c>
      <c r="P3912">
        <v>-0.1334821879863739</v>
      </c>
      <c r="Q3912">
        <v>-8.9035354554653168E-2</v>
      </c>
      <c r="R3912">
        <v>-3.9641685783863068E-2</v>
      </c>
      <c r="S3912">
        <v>9.7461240366101265E-3</v>
      </c>
      <c r="T3912">
        <v>5.4198812693357468E-2</v>
      </c>
      <c r="U3912" t="s">
        <v>18</v>
      </c>
      <c r="V3912" t="s">
        <v>84</v>
      </c>
      <c r="W3912">
        <v>100</v>
      </c>
    </row>
    <row r="3913" spans="1:23" x14ac:dyDescent="0.25">
      <c r="A3913" s="48" t="str">
        <f t="shared" si="61"/>
        <v>42186KernN/A_12SmartAC-onlySingle</v>
      </c>
      <c r="B3913" t="s">
        <v>11</v>
      </c>
      <c r="C3913" s="35">
        <v>42186</v>
      </c>
      <c r="D3913">
        <v>12</v>
      </c>
      <c r="E3913" t="s">
        <v>32</v>
      </c>
      <c r="F3913">
        <v>1.4377109552703453</v>
      </c>
      <c r="G3913">
        <v>1.6399358876086023</v>
      </c>
      <c r="H3913">
        <v>4652</v>
      </c>
      <c r="I3913">
        <v>1.4773526414380673</v>
      </c>
      <c r="J3913">
        <v>1.6219708281102445</v>
      </c>
      <c r="K3913">
        <v>550</v>
      </c>
      <c r="L3913">
        <v>-3.9641685783863068E-2</v>
      </c>
      <c r="M3913">
        <v>-2.7572779655456543</v>
      </c>
      <c r="N3913">
        <v>5202</v>
      </c>
      <c r="O3913">
        <v>7.3221363127231598E-2</v>
      </c>
      <c r="P3913">
        <v>-0.1334821879863739</v>
      </c>
      <c r="Q3913">
        <v>-8.9035354554653168E-2</v>
      </c>
      <c r="R3913">
        <v>-3.9641685783863068E-2</v>
      </c>
      <c r="S3913">
        <v>9.7461240366101265E-3</v>
      </c>
      <c r="T3913">
        <v>5.4198812693357468E-2</v>
      </c>
      <c r="U3913" t="s">
        <v>102</v>
      </c>
      <c r="V3913" t="s">
        <v>84</v>
      </c>
      <c r="W3913">
        <v>100</v>
      </c>
    </row>
    <row r="3914" spans="1:23" x14ac:dyDescent="0.25">
      <c r="A3914" s="48" t="str">
        <f t="shared" si="61"/>
        <v>42186KernN/A_13AllSingle</v>
      </c>
      <c r="B3914" t="s">
        <v>11</v>
      </c>
      <c r="C3914" s="35">
        <v>42186</v>
      </c>
      <c r="D3914">
        <v>13</v>
      </c>
      <c r="E3914" t="s">
        <v>32</v>
      </c>
      <c r="F3914">
        <v>1.945076299176302</v>
      </c>
      <c r="G3914">
        <v>1.839970568758817</v>
      </c>
      <c r="H3914">
        <v>4652</v>
      </c>
      <c r="I3914">
        <v>2.0354987246898606</v>
      </c>
      <c r="J3914">
        <v>1.8439810446454035</v>
      </c>
      <c r="K3914">
        <v>550</v>
      </c>
      <c r="L3914">
        <v>-9.0422429144382477E-2</v>
      </c>
      <c r="M3914">
        <v>-4.6487855911254883</v>
      </c>
      <c r="N3914">
        <v>5202</v>
      </c>
      <c r="O3914">
        <v>8.3126723766326904E-2</v>
      </c>
      <c r="P3914">
        <v>-0.19695763289928436</v>
      </c>
      <c r="Q3914">
        <v>-0.14649805426597595</v>
      </c>
      <c r="R3914">
        <v>-9.0422429144382477E-2</v>
      </c>
      <c r="S3914">
        <v>-3.4353453665971756E-2</v>
      </c>
      <c r="T3914">
        <v>1.6112780198454857E-2</v>
      </c>
      <c r="U3914" t="s">
        <v>18</v>
      </c>
      <c r="V3914" t="s">
        <v>84</v>
      </c>
      <c r="W3914">
        <v>100</v>
      </c>
    </row>
    <row r="3915" spans="1:23" x14ac:dyDescent="0.25">
      <c r="A3915" s="48" t="str">
        <f t="shared" si="61"/>
        <v>42186KernN/A_13SmartAC-onlySingle</v>
      </c>
      <c r="B3915" t="s">
        <v>11</v>
      </c>
      <c r="C3915" s="35">
        <v>42186</v>
      </c>
      <c r="D3915">
        <v>13</v>
      </c>
      <c r="E3915" t="s">
        <v>32</v>
      </c>
      <c r="F3915">
        <v>1.945076299176302</v>
      </c>
      <c r="G3915">
        <v>1.839970568758817</v>
      </c>
      <c r="H3915">
        <v>4652</v>
      </c>
      <c r="I3915">
        <v>2.0354987246898606</v>
      </c>
      <c r="J3915">
        <v>1.8439810446454035</v>
      </c>
      <c r="K3915">
        <v>550</v>
      </c>
      <c r="L3915">
        <v>-9.0422429144382477E-2</v>
      </c>
      <c r="M3915">
        <v>-4.6487855911254883</v>
      </c>
      <c r="N3915">
        <v>5202</v>
      </c>
      <c r="O3915">
        <v>8.3126723766326904E-2</v>
      </c>
      <c r="P3915">
        <v>-0.19695763289928436</v>
      </c>
      <c r="Q3915">
        <v>-0.14649805426597595</v>
      </c>
      <c r="R3915">
        <v>-9.0422429144382477E-2</v>
      </c>
      <c r="S3915">
        <v>-3.4353453665971756E-2</v>
      </c>
      <c r="T3915">
        <v>1.6112780198454857E-2</v>
      </c>
      <c r="U3915" t="s">
        <v>102</v>
      </c>
      <c r="V3915" t="s">
        <v>84</v>
      </c>
      <c r="W3915">
        <v>100</v>
      </c>
    </row>
    <row r="3916" spans="1:23" x14ac:dyDescent="0.25">
      <c r="A3916" s="48" t="str">
        <f t="shared" si="61"/>
        <v>42186KernN/A_14AllSingle</v>
      </c>
      <c r="B3916" t="s">
        <v>11</v>
      </c>
      <c r="C3916" s="35">
        <v>42186</v>
      </c>
      <c r="D3916">
        <v>14</v>
      </c>
      <c r="E3916" t="s">
        <v>32</v>
      </c>
      <c r="F3916">
        <v>2.4295652574432456</v>
      </c>
      <c r="G3916">
        <v>1.6089206980037445</v>
      </c>
      <c r="H3916">
        <v>4652</v>
      </c>
      <c r="I3916">
        <v>2.4789120218706291</v>
      </c>
      <c r="J3916">
        <v>1.6702891824645263</v>
      </c>
      <c r="K3916">
        <v>550</v>
      </c>
      <c r="L3916">
        <v>-4.9346763640642166E-2</v>
      </c>
      <c r="M3916">
        <v>-2.0310943126678467</v>
      </c>
      <c r="N3916">
        <v>5202</v>
      </c>
      <c r="O3916">
        <v>7.5026251375675201E-2</v>
      </c>
      <c r="P3916">
        <v>-0.14550040662288666</v>
      </c>
      <c r="Q3916">
        <v>-9.9957972764968872E-2</v>
      </c>
      <c r="R3916">
        <v>-4.9346763640642166E-2</v>
      </c>
      <c r="S3916">
        <v>1.2584428768604994E-3</v>
      </c>
      <c r="T3916">
        <v>4.6806879341602325E-2</v>
      </c>
      <c r="U3916" t="s">
        <v>18</v>
      </c>
      <c r="V3916" t="s">
        <v>84</v>
      </c>
      <c r="W3916">
        <v>98</v>
      </c>
    </row>
    <row r="3917" spans="1:23" x14ac:dyDescent="0.25">
      <c r="A3917" s="48" t="str">
        <f t="shared" si="61"/>
        <v>42186KernN/A_14SmartAC-onlySingle</v>
      </c>
      <c r="B3917" t="s">
        <v>11</v>
      </c>
      <c r="C3917" s="35">
        <v>42186</v>
      </c>
      <c r="D3917">
        <v>14</v>
      </c>
      <c r="E3917" t="s">
        <v>32</v>
      </c>
      <c r="F3917">
        <v>2.4295652574432456</v>
      </c>
      <c r="G3917">
        <v>1.6089206980037445</v>
      </c>
      <c r="H3917">
        <v>4652</v>
      </c>
      <c r="I3917">
        <v>2.4789120218706291</v>
      </c>
      <c r="J3917">
        <v>1.6702891824645263</v>
      </c>
      <c r="K3917">
        <v>550</v>
      </c>
      <c r="L3917">
        <v>-4.9346763640642166E-2</v>
      </c>
      <c r="M3917">
        <v>-2.0310943126678467</v>
      </c>
      <c r="N3917">
        <v>5202</v>
      </c>
      <c r="O3917">
        <v>7.5026251375675201E-2</v>
      </c>
      <c r="P3917">
        <v>-0.14550040662288666</v>
      </c>
      <c r="Q3917">
        <v>-9.9957972764968872E-2</v>
      </c>
      <c r="R3917">
        <v>-4.9346763640642166E-2</v>
      </c>
      <c r="S3917">
        <v>1.2584428768604994E-3</v>
      </c>
      <c r="T3917">
        <v>4.6806879341602325E-2</v>
      </c>
      <c r="U3917" t="s">
        <v>102</v>
      </c>
      <c r="V3917" t="s">
        <v>84</v>
      </c>
      <c r="W3917">
        <v>98</v>
      </c>
    </row>
    <row r="3918" spans="1:23" x14ac:dyDescent="0.25">
      <c r="A3918" s="48" t="str">
        <f t="shared" si="61"/>
        <v>42186KernN/A_15AllSingle</v>
      </c>
      <c r="B3918" t="s">
        <v>11</v>
      </c>
      <c r="C3918" s="35">
        <v>42186</v>
      </c>
      <c r="D3918">
        <v>15</v>
      </c>
      <c r="E3918" t="s">
        <v>32</v>
      </c>
      <c r="F3918">
        <v>2.4410446840413584</v>
      </c>
      <c r="G3918">
        <v>1.5551022829645951</v>
      </c>
      <c r="H3918">
        <v>4652</v>
      </c>
      <c r="I3918">
        <v>2.477751548820267</v>
      </c>
      <c r="J3918">
        <v>1.6098491207196446</v>
      </c>
      <c r="K3918">
        <v>550</v>
      </c>
      <c r="L3918">
        <v>-3.6706864833831787E-2</v>
      </c>
      <c r="M3918">
        <v>-1.5037358999252319</v>
      </c>
      <c r="N3918">
        <v>5202</v>
      </c>
      <c r="O3918">
        <v>7.2331711649894714E-2</v>
      </c>
      <c r="P3918">
        <v>-0.12940718233585358</v>
      </c>
      <c r="Q3918">
        <v>-8.5500389337539673E-2</v>
      </c>
      <c r="R3918">
        <v>-3.6706864833831787E-2</v>
      </c>
      <c r="S3918">
        <v>1.2080874294042587E-2</v>
      </c>
      <c r="T3918">
        <v>5.5993456393480301E-2</v>
      </c>
      <c r="U3918" t="s">
        <v>18</v>
      </c>
      <c r="V3918" t="s">
        <v>84</v>
      </c>
      <c r="W3918">
        <v>98</v>
      </c>
    </row>
    <row r="3919" spans="1:23" x14ac:dyDescent="0.25">
      <c r="A3919" s="48" t="str">
        <f t="shared" si="61"/>
        <v>42186KernN/A_15SmartAC-onlySingle</v>
      </c>
      <c r="B3919" t="s">
        <v>11</v>
      </c>
      <c r="C3919" s="35">
        <v>42186</v>
      </c>
      <c r="D3919">
        <v>15</v>
      </c>
      <c r="E3919" t="s">
        <v>32</v>
      </c>
      <c r="F3919">
        <v>2.4410446840413584</v>
      </c>
      <c r="G3919">
        <v>1.5551022829645951</v>
      </c>
      <c r="H3919">
        <v>4652</v>
      </c>
      <c r="I3919">
        <v>2.477751548820267</v>
      </c>
      <c r="J3919">
        <v>1.6098491207196446</v>
      </c>
      <c r="K3919">
        <v>550</v>
      </c>
      <c r="L3919">
        <v>-3.6706864833831787E-2</v>
      </c>
      <c r="M3919">
        <v>-1.5037358999252319</v>
      </c>
      <c r="N3919">
        <v>5202</v>
      </c>
      <c r="O3919">
        <v>7.2331711649894714E-2</v>
      </c>
      <c r="P3919">
        <v>-0.12940718233585358</v>
      </c>
      <c r="Q3919">
        <v>-8.5500389337539673E-2</v>
      </c>
      <c r="R3919">
        <v>-3.6706864833831787E-2</v>
      </c>
      <c r="S3919">
        <v>1.2080874294042587E-2</v>
      </c>
      <c r="T3919">
        <v>5.5993456393480301E-2</v>
      </c>
      <c r="U3919" t="s">
        <v>102</v>
      </c>
      <c r="V3919" t="s">
        <v>84</v>
      </c>
      <c r="W3919">
        <v>98</v>
      </c>
    </row>
    <row r="3920" spans="1:23" x14ac:dyDescent="0.25">
      <c r="A3920" s="48" t="str">
        <f t="shared" si="61"/>
        <v>42186KernN/A_16AllSingle</v>
      </c>
      <c r="B3920" t="s">
        <v>11</v>
      </c>
      <c r="C3920" s="35">
        <v>42186</v>
      </c>
      <c r="D3920">
        <v>16</v>
      </c>
      <c r="E3920" t="s">
        <v>32</v>
      </c>
      <c r="F3920">
        <v>2.4871369419072114</v>
      </c>
      <c r="G3920">
        <v>1.5058329796871051</v>
      </c>
      <c r="H3920">
        <v>4652</v>
      </c>
      <c r="I3920">
        <v>2.3072919849471347</v>
      </c>
      <c r="J3920">
        <v>1.4639160158162878</v>
      </c>
      <c r="K3920">
        <v>550</v>
      </c>
      <c r="L3920">
        <v>0.17984496057033539</v>
      </c>
      <c r="M3920">
        <v>7.2310032844543457</v>
      </c>
      <c r="N3920">
        <v>5202</v>
      </c>
      <c r="O3920">
        <v>6.6210925579071045E-2</v>
      </c>
      <c r="P3920">
        <v>9.498903900384903E-2</v>
      </c>
      <c r="Q3920">
        <v>0.13518039882183075</v>
      </c>
      <c r="R3920">
        <v>0.17984496057033539</v>
      </c>
      <c r="S3920">
        <v>0.22450423240661621</v>
      </c>
      <c r="T3920">
        <v>0.26470088958740234</v>
      </c>
      <c r="U3920" t="s">
        <v>18</v>
      </c>
      <c r="V3920" t="s">
        <v>84</v>
      </c>
      <c r="W3920">
        <v>100</v>
      </c>
    </row>
    <row r="3921" spans="1:23" x14ac:dyDescent="0.25">
      <c r="A3921" s="48" t="str">
        <f t="shared" si="61"/>
        <v>42186KernN/A_16SmartAC-onlySingle</v>
      </c>
      <c r="B3921" t="s">
        <v>11</v>
      </c>
      <c r="C3921" s="35">
        <v>42186</v>
      </c>
      <c r="D3921">
        <v>16</v>
      </c>
      <c r="E3921" t="s">
        <v>32</v>
      </c>
      <c r="F3921">
        <v>2.4871369419072114</v>
      </c>
      <c r="G3921">
        <v>1.5058329796871051</v>
      </c>
      <c r="H3921">
        <v>4652</v>
      </c>
      <c r="I3921">
        <v>2.3072919849471347</v>
      </c>
      <c r="J3921">
        <v>1.4639160158162878</v>
      </c>
      <c r="K3921">
        <v>550</v>
      </c>
      <c r="L3921">
        <v>0.17984496057033539</v>
      </c>
      <c r="M3921">
        <v>7.2310032844543457</v>
      </c>
      <c r="N3921">
        <v>5202</v>
      </c>
      <c r="O3921">
        <v>6.6210925579071045E-2</v>
      </c>
      <c r="P3921">
        <v>9.498903900384903E-2</v>
      </c>
      <c r="Q3921">
        <v>0.13518039882183075</v>
      </c>
      <c r="R3921">
        <v>0.17984496057033539</v>
      </c>
      <c r="S3921">
        <v>0.22450423240661621</v>
      </c>
      <c r="T3921">
        <v>0.26470088958740234</v>
      </c>
      <c r="U3921" t="s">
        <v>102</v>
      </c>
      <c r="V3921" t="s">
        <v>84</v>
      </c>
      <c r="W3921">
        <v>100</v>
      </c>
    </row>
    <row r="3922" spans="1:23" x14ac:dyDescent="0.25">
      <c r="A3922" s="48" t="str">
        <f t="shared" si="61"/>
        <v>42186KernN/A_17AllSingle</v>
      </c>
      <c r="B3922" t="s">
        <v>11</v>
      </c>
      <c r="C3922" s="35">
        <v>42186</v>
      </c>
      <c r="D3922">
        <v>17</v>
      </c>
      <c r="E3922" t="s">
        <v>32</v>
      </c>
      <c r="F3922">
        <v>2.5550943924577623</v>
      </c>
      <c r="G3922">
        <v>1.5290078723782394</v>
      </c>
      <c r="H3922">
        <v>4652</v>
      </c>
      <c r="I3922">
        <v>2.0949344264598047</v>
      </c>
      <c r="J3922">
        <v>1.3390351305603809</v>
      </c>
      <c r="K3922">
        <v>550</v>
      </c>
      <c r="L3922">
        <v>0.46015995740890503</v>
      </c>
      <c r="M3922">
        <v>18.009510040283203</v>
      </c>
      <c r="N3922">
        <v>5202</v>
      </c>
      <c r="O3922">
        <v>6.1339855194091797E-2</v>
      </c>
      <c r="P3922">
        <v>0.38154679536819458</v>
      </c>
      <c r="Q3922">
        <v>0.41878131031990051</v>
      </c>
      <c r="R3922">
        <v>0.46015995740890503</v>
      </c>
      <c r="S3922">
        <v>0.50153368711471558</v>
      </c>
      <c r="T3922">
        <v>0.53877311944961548</v>
      </c>
      <c r="U3922" t="s">
        <v>18</v>
      </c>
      <c r="V3922" t="s">
        <v>84</v>
      </c>
      <c r="W3922">
        <v>99</v>
      </c>
    </row>
    <row r="3923" spans="1:23" x14ac:dyDescent="0.25">
      <c r="A3923" s="48" t="str">
        <f t="shared" si="61"/>
        <v>42186KernN/A_17SmartAC-onlySingle</v>
      </c>
      <c r="B3923" t="s">
        <v>11</v>
      </c>
      <c r="C3923" s="35">
        <v>42186</v>
      </c>
      <c r="D3923">
        <v>17</v>
      </c>
      <c r="E3923" t="s">
        <v>32</v>
      </c>
      <c r="F3923">
        <v>2.5550943924577623</v>
      </c>
      <c r="G3923">
        <v>1.5290078723782394</v>
      </c>
      <c r="H3923">
        <v>4652</v>
      </c>
      <c r="I3923">
        <v>2.0949344264598047</v>
      </c>
      <c r="J3923">
        <v>1.3390351305603809</v>
      </c>
      <c r="K3923">
        <v>550</v>
      </c>
      <c r="L3923">
        <v>0.46015995740890503</v>
      </c>
      <c r="M3923">
        <v>18.009510040283203</v>
      </c>
      <c r="N3923">
        <v>5202</v>
      </c>
      <c r="O3923">
        <v>6.1339855194091797E-2</v>
      </c>
      <c r="P3923">
        <v>0.38154679536819458</v>
      </c>
      <c r="Q3923">
        <v>0.41878131031990051</v>
      </c>
      <c r="R3923">
        <v>0.46015995740890503</v>
      </c>
      <c r="S3923">
        <v>0.50153368711471558</v>
      </c>
      <c r="T3923">
        <v>0.53877311944961548</v>
      </c>
      <c r="U3923" t="s">
        <v>102</v>
      </c>
      <c r="V3923" t="s">
        <v>84</v>
      </c>
      <c r="W3923">
        <v>99</v>
      </c>
    </row>
    <row r="3924" spans="1:23" x14ac:dyDescent="0.25">
      <c r="A3924" s="48" t="str">
        <f t="shared" si="61"/>
        <v>42186KernN/A_18AllSingle</v>
      </c>
      <c r="B3924" t="s">
        <v>11</v>
      </c>
      <c r="C3924" s="35">
        <v>42186</v>
      </c>
      <c r="D3924">
        <v>18</v>
      </c>
      <c r="E3924" t="s">
        <v>32</v>
      </c>
      <c r="F3924">
        <v>2.7514668964301858</v>
      </c>
      <c r="G3924">
        <v>1.5850508916261425</v>
      </c>
      <c r="H3924">
        <v>4652</v>
      </c>
      <c r="I3924">
        <v>2.2469218581099821</v>
      </c>
      <c r="J3924">
        <v>1.2748431922493699</v>
      </c>
      <c r="K3924">
        <v>550</v>
      </c>
      <c r="L3924">
        <v>0.50454503297805786</v>
      </c>
      <c r="M3924">
        <v>18.337310791015625</v>
      </c>
      <c r="N3924">
        <v>5202</v>
      </c>
      <c r="O3924">
        <v>5.9118699282407761E-2</v>
      </c>
      <c r="P3924">
        <v>0.42877849936485291</v>
      </c>
      <c r="Q3924">
        <v>0.46466472744941711</v>
      </c>
      <c r="R3924">
        <v>0.50454503297805786</v>
      </c>
      <c r="S3924">
        <v>0.54442059993743896</v>
      </c>
      <c r="T3924">
        <v>0.58031153678894043</v>
      </c>
      <c r="U3924" t="s">
        <v>18</v>
      </c>
      <c r="V3924" t="s">
        <v>84</v>
      </c>
      <c r="W3924">
        <v>99</v>
      </c>
    </row>
    <row r="3925" spans="1:23" x14ac:dyDescent="0.25">
      <c r="A3925" s="48" t="str">
        <f t="shared" si="61"/>
        <v>42186KernN/A_18SmartAC-onlySingle</v>
      </c>
      <c r="B3925" t="s">
        <v>11</v>
      </c>
      <c r="C3925" s="35">
        <v>42186</v>
      </c>
      <c r="D3925">
        <v>18</v>
      </c>
      <c r="E3925" t="s">
        <v>32</v>
      </c>
      <c r="F3925">
        <v>2.7514668964301858</v>
      </c>
      <c r="G3925">
        <v>1.5850508916261425</v>
      </c>
      <c r="H3925">
        <v>4652</v>
      </c>
      <c r="I3925">
        <v>2.2469218581099821</v>
      </c>
      <c r="J3925">
        <v>1.2748431922493699</v>
      </c>
      <c r="K3925">
        <v>550</v>
      </c>
      <c r="L3925">
        <v>0.50454503297805786</v>
      </c>
      <c r="M3925">
        <v>18.337310791015625</v>
      </c>
      <c r="N3925">
        <v>5202</v>
      </c>
      <c r="O3925">
        <v>5.9118699282407761E-2</v>
      </c>
      <c r="P3925">
        <v>0.42877849936485291</v>
      </c>
      <c r="Q3925">
        <v>0.46466472744941711</v>
      </c>
      <c r="R3925">
        <v>0.50454503297805786</v>
      </c>
      <c r="S3925">
        <v>0.54442059993743896</v>
      </c>
      <c r="T3925">
        <v>0.58031153678894043</v>
      </c>
      <c r="U3925" t="s">
        <v>102</v>
      </c>
      <c r="V3925" t="s">
        <v>84</v>
      </c>
      <c r="W3925">
        <v>99</v>
      </c>
    </row>
    <row r="3926" spans="1:23" x14ac:dyDescent="0.25">
      <c r="A3926" s="48" t="str">
        <f t="shared" si="61"/>
        <v>42186KernN/A_19AllSingle</v>
      </c>
      <c r="B3926" t="s">
        <v>11</v>
      </c>
      <c r="C3926" s="35">
        <v>42186</v>
      </c>
      <c r="D3926">
        <v>19</v>
      </c>
      <c r="E3926" t="s">
        <v>32</v>
      </c>
      <c r="F3926">
        <v>2.8925596722866187</v>
      </c>
      <c r="G3926">
        <v>1.5505317264884571</v>
      </c>
      <c r="H3926">
        <v>4652</v>
      </c>
      <c r="I3926">
        <v>2.3746832423586022</v>
      </c>
      <c r="J3926">
        <v>1.239119789891433</v>
      </c>
      <c r="K3926">
        <v>550</v>
      </c>
      <c r="L3926">
        <v>0.51787644624710083</v>
      </c>
      <c r="M3926">
        <v>17.903741836547852</v>
      </c>
      <c r="N3926">
        <v>5202</v>
      </c>
      <c r="O3926">
        <v>5.7519283145666122E-2</v>
      </c>
      <c r="P3926">
        <v>0.44415974617004395</v>
      </c>
      <c r="Q3926">
        <v>0.47907507419586182</v>
      </c>
      <c r="R3926">
        <v>0.51787644624710083</v>
      </c>
      <c r="S3926">
        <v>0.55667322874069214</v>
      </c>
      <c r="T3926">
        <v>0.59159314632415771</v>
      </c>
      <c r="U3926" t="s">
        <v>18</v>
      </c>
      <c r="V3926" t="s">
        <v>84</v>
      </c>
      <c r="W3926">
        <v>97</v>
      </c>
    </row>
    <row r="3927" spans="1:23" x14ac:dyDescent="0.25">
      <c r="A3927" s="48" t="str">
        <f t="shared" si="61"/>
        <v>42186KernN/A_19SmartAC-onlySingle</v>
      </c>
      <c r="B3927" t="s">
        <v>11</v>
      </c>
      <c r="C3927" s="35">
        <v>42186</v>
      </c>
      <c r="D3927">
        <v>19</v>
      </c>
      <c r="E3927" t="s">
        <v>32</v>
      </c>
      <c r="F3927">
        <v>2.8925596722866187</v>
      </c>
      <c r="G3927">
        <v>1.5505317264884571</v>
      </c>
      <c r="H3927">
        <v>4652</v>
      </c>
      <c r="I3927">
        <v>2.3746832423586022</v>
      </c>
      <c r="J3927">
        <v>1.239119789891433</v>
      </c>
      <c r="K3927">
        <v>550</v>
      </c>
      <c r="L3927">
        <v>0.51787644624710083</v>
      </c>
      <c r="M3927">
        <v>17.903741836547852</v>
      </c>
      <c r="N3927">
        <v>5202</v>
      </c>
      <c r="O3927">
        <v>5.7519283145666122E-2</v>
      </c>
      <c r="P3927">
        <v>0.44415974617004395</v>
      </c>
      <c r="Q3927">
        <v>0.47907507419586182</v>
      </c>
      <c r="R3927">
        <v>0.51787644624710083</v>
      </c>
      <c r="S3927">
        <v>0.55667322874069214</v>
      </c>
      <c r="T3927">
        <v>0.59159314632415771</v>
      </c>
      <c r="U3927" t="s">
        <v>102</v>
      </c>
      <c r="V3927" t="s">
        <v>84</v>
      </c>
      <c r="W3927">
        <v>97</v>
      </c>
    </row>
    <row r="3928" spans="1:23" x14ac:dyDescent="0.25">
      <c r="A3928" s="48" t="str">
        <f t="shared" si="61"/>
        <v>42186KernN/A_20AllSingle</v>
      </c>
      <c r="B3928" t="s">
        <v>11</v>
      </c>
      <c r="C3928" s="35">
        <v>42186</v>
      </c>
      <c r="D3928">
        <v>20</v>
      </c>
      <c r="E3928" t="s">
        <v>32</v>
      </c>
      <c r="F3928">
        <v>2.858127366602536</v>
      </c>
      <c r="G3928">
        <v>1.4996111176218134</v>
      </c>
      <c r="H3928">
        <v>4652</v>
      </c>
      <c r="I3928">
        <v>3.4176582866463758</v>
      </c>
      <c r="J3928">
        <v>1.6507350737483248</v>
      </c>
      <c r="K3928">
        <v>550</v>
      </c>
      <c r="L3928">
        <v>-0.55953091382980347</v>
      </c>
      <c r="M3928">
        <v>-19.576835632324219</v>
      </c>
      <c r="N3928">
        <v>5202</v>
      </c>
      <c r="O3928">
        <v>7.3741599917411804E-2</v>
      </c>
      <c r="P3928">
        <v>-0.65403813123703003</v>
      </c>
      <c r="Q3928">
        <v>-0.60927551984786987</v>
      </c>
      <c r="R3928">
        <v>-0.55953091382980347</v>
      </c>
      <c r="S3928">
        <v>-0.50979220867156982</v>
      </c>
      <c r="T3928">
        <v>-0.46502366662025452</v>
      </c>
      <c r="U3928" t="s">
        <v>18</v>
      </c>
      <c r="V3928" t="s">
        <v>84</v>
      </c>
      <c r="W3928">
        <v>95</v>
      </c>
    </row>
    <row r="3929" spans="1:23" x14ac:dyDescent="0.25">
      <c r="A3929" s="48" t="str">
        <f t="shared" si="61"/>
        <v>42186KernN/A_20SmartAC-onlySingle</v>
      </c>
      <c r="B3929" t="s">
        <v>11</v>
      </c>
      <c r="C3929" s="35">
        <v>42186</v>
      </c>
      <c r="D3929">
        <v>20</v>
      </c>
      <c r="E3929" t="s">
        <v>32</v>
      </c>
      <c r="F3929">
        <v>2.858127366602536</v>
      </c>
      <c r="G3929">
        <v>1.4996111176218134</v>
      </c>
      <c r="H3929">
        <v>4652</v>
      </c>
      <c r="I3929">
        <v>3.4176582866463758</v>
      </c>
      <c r="J3929">
        <v>1.6507350737483248</v>
      </c>
      <c r="K3929">
        <v>550</v>
      </c>
      <c r="L3929">
        <v>-0.55953091382980347</v>
      </c>
      <c r="M3929">
        <v>-19.576835632324219</v>
      </c>
      <c r="N3929">
        <v>5202</v>
      </c>
      <c r="O3929">
        <v>7.3741599917411804E-2</v>
      </c>
      <c r="P3929">
        <v>-0.65403813123703003</v>
      </c>
      <c r="Q3929">
        <v>-0.60927551984786987</v>
      </c>
      <c r="R3929">
        <v>-0.55953091382980347</v>
      </c>
      <c r="S3929">
        <v>-0.50979220867156982</v>
      </c>
      <c r="T3929">
        <v>-0.46502366662025452</v>
      </c>
      <c r="U3929" t="s">
        <v>102</v>
      </c>
      <c r="V3929" t="s">
        <v>84</v>
      </c>
      <c r="W3929">
        <v>95</v>
      </c>
    </row>
    <row r="3930" spans="1:23" x14ac:dyDescent="0.25">
      <c r="A3930" s="48" t="str">
        <f t="shared" si="61"/>
        <v>42186KernN/A_21AllSingle</v>
      </c>
      <c r="B3930" t="s">
        <v>11</v>
      </c>
      <c r="C3930" s="35">
        <v>42186</v>
      </c>
      <c r="D3930">
        <v>21</v>
      </c>
      <c r="E3930" t="s">
        <v>32</v>
      </c>
      <c r="F3930">
        <v>2.7255462150959504</v>
      </c>
      <c r="G3930">
        <v>1.4640477482505436</v>
      </c>
      <c r="H3930">
        <v>4652</v>
      </c>
      <c r="I3930">
        <v>3.1697930783134565</v>
      </c>
      <c r="J3930">
        <v>1.7526407965435329</v>
      </c>
      <c r="K3930">
        <v>550</v>
      </c>
      <c r="L3930">
        <v>-0.44424685835838318</v>
      </c>
      <c r="M3930">
        <v>-16.299369812011719</v>
      </c>
      <c r="N3930">
        <v>5202</v>
      </c>
      <c r="O3930">
        <v>7.775445282459259E-2</v>
      </c>
      <c r="P3930">
        <v>-0.54389697313308716</v>
      </c>
      <c r="Q3930">
        <v>-0.49669846892356873</v>
      </c>
      <c r="R3930">
        <v>-0.44424685835838318</v>
      </c>
      <c r="S3930">
        <v>-0.39180147647857666</v>
      </c>
      <c r="T3930">
        <v>-0.3445967435836792</v>
      </c>
      <c r="U3930" t="s">
        <v>18</v>
      </c>
      <c r="V3930" t="s">
        <v>84</v>
      </c>
      <c r="W3930">
        <v>93</v>
      </c>
    </row>
    <row r="3931" spans="1:23" x14ac:dyDescent="0.25">
      <c r="A3931" s="48" t="str">
        <f t="shared" si="61"/>
        <v>42186KernN/A_21SmartAC-onlySingle</v>
      </c>
      <c r="B3931" t="s">
        <v>11</v>
      </c>
      <c r="C3931" s="35">
        <v>42186</v>
      </c>
      <c r="D3931">
        <v>21</v>
      </c>
      <c r="E3931" t="s">
        <v>32</v>
      </c>
      <c r="F3931">
        <v>2.7255462150959504</v>
      </c>
      <c r="G3931">
        <v>1.4640477482505436</v>
      </c>
      <c r="H3931">
        <v>4652</v>
      </c>
      <c r="I3931">
        <v>3.1697930783134565</v>
      </c>
      <c r="J3931">
        <v>1.7526407965435329</v>
      </c>
      <c r="K3931">
        <v>550</v>
      </c>
      <c r="L3931">
        <v>-0.44424685835838318</v>
      </c>
      <c r="M3931">
        <v>-16.299369812011719</v>
      </c>
      <c r="N3931">
        <v>5202</v>
      </c>
      <c r="O3931">
        <v>7.775445282459259E-2</v>
      </c>
      <c r="P3931">
        <v>-0.54389697313308716</v>
      </c>
      <c r="Q3931">
        <v>-0.49669846892356873</v>
      </c>
      <c r="R3931">
        <v>-0.44424685835838318</v>
      </c>
      <c r="S3931">
        <v>-0.39180147647857666</v>
      </c>
      <c r="T3931">
        <v>-0.3445967435836792</v>
      </c>
      <c r="U3931" t="s">
        <v>102</v>
      </c>
      <c r="V3931" t="s">
        <v>84</v>
      </c>
      <c r="W3931">
        <v>93</v>
      </c>
    </row>
    <row r="3932" spans="1:23" x14ac:dyDescent="0.25">
      <c r="A3932" s="48" t="str">
        <f t="shared" si="61"/>
        <v>42186KernN/A_22AllSingle</v>
      </c>
      <c r="B3932" t="s">
        <v>11</v>
      </c>
      <c r="C3932" s="35">
        <v>42186</v>
      </c>
      <c r="D3932">
        <v>22</v>
      </c>
      <c r="E3932" t="s">
        <v>32</v>
      </c>
      <c r="F3932">
        <v>2.5905489969975908</v>
      </c>
      <c r="G3932">
        <v>1.422794604599221</v>
      </c>
      <c r="H3932">
        <v>4652</v>
      </c>
      <c r="I3932">
        <v>2.7956810562163303</v>
      </c>
      <c r="J3932">
        <v>1.5973796102467144</v>
      </c>
      <c r="K3932">
        <v>550</v>
      </c>
      <c r="L3932">
        <v>-0.20513205230236053</v>
      </c>
      <c r="M3932">
        <v>-7.9184784889221191</v>
      </c>
      <c r="N3932">
        <v>5202</v>
      </c>
      <c r="O3932">
        <v>7.1235299110412598E-2</v>
      </c>
      <c r="P3932">
        <v>-0.29642722010612488</v>
      </c>
      <c r="Q3932">
        <v>-0.25318595767021179</v>
      </c>
      <c r="R3932">
        <v>-0.20513205230236053</v>
      </c>
      <c r="S3932">
        <v>-0.15708383917808533</v>
      </c>
      <c r="T3932">
        <v>-0.11383689194917679</v>
      </c>
      <c r="U3932" t="s">
        <v>18</v>
      </c>
      <c r="V3932" t="s">
        <v>84</v>
      </c>
      <c r="W3932">
        <v>91</v>
      </c>
    </row>
    <row r="3933" spans="1:23" x14ac:dyDescent="0.25">
      <c r="A3933" s="48" t="str">
        <f t="shared" si="61"/>
        <v>42186KernN/A_22SmartAC-onlySingle</v>
      </c>
      <c r="B3933" t="s">
        <v>11</v>
      </c>
      <c r="C3933" s="35">
        <v>42186</v>
      </c>
      <c r="D3933">
        <v>22</v>
      </c>
      <c r="E3933" t="s">
        <v>32</v>
      </c>
      <c r="F3933">
        <v>2.5905489969975908</v>
      </c>
      <c r="G3933">
        <v>1.422794604599221</v>
      </c>
      <c r="H3933">
        <v>4652</v>
      </c>
      <c r="I3933">
        <v>2.7956810562163303</v>
      </c>
      <c r="J3933">
        <v>1.5973796102467144</v>
      </c>
      <c r="K3933">
        <v>550</v>
      </c>
      <c r="L3933">
        <v>-0.20513205230236053</v>
      </c>
      <c r="M3933">
        <v>-7.9184784889221191</v>
      </c>
      <c r="N3933">
        <v>5202</v>
      </c>
      <c r="O3933">
        <v>7.1235299110412598E-2</v>
      </c>
      <c r="P3933">
        <v>-0.29642722010612488</v>
      </c>
      <c r="Q3933">
        <v>-0.25318595767021179</v>
      </c>
      <c r="R3933">
        <v>-0.20513205230236053</v>
      </c>
      <c r="S3933">
        <v>-0.15708383917808533</v>
      </c>
      <c r="T3933">
        <v>-0.11383689194917679</v>
      </c>
      <c r="U3933" t="s">
        <v>102</v>
      </c>
      <c r="V3933" t="s">
        <v>84</v>
      </c>
      <c r="W3933">
        <v>91</v>
      </c>
    </row>
    <row r="3934" spans="1:23" x14ac:dyDescent="0.25">
      <c r="A3934" s="48" t="str">
        <f t="shared" si="61"/>
        <v>42186KernN/A_23AllSingle</v>
      </c>
      <c r="B3934" t="s">
        <v>11</v>
      </c>
      <c r="C3934" s="35">
        <v>42186</v>
      </c>
      <c r="D3934">
        <v>23</v>
      </c>
      <c r="E3934" t="s">
        <v>32</v>
      </c>
      <c r="F3934">
        <v>2.2748947386442264</v>
      </c>
      <c r="G3934">
        <v>1.3745497778853117</v>
      </c>
      <c r="H3934">
        <v>4652</v>
      </c>
      <c r="I3934">
        <v>2.4436029143144062</v>
      </c>
      <c r="J3934">
        <v>1.4918037931664088</v>
      </c>
      <c r="K3934">
        <v>550</v>
      </c>
      <c r="L3934">
        <v>-0.16870817542076111</v>
      </c>
      <c r="M3934">
        <v>-7.4160871505737305</v>
      </c>
      <c r="N3934">
        <v>5202</v>
      </c>
      <c r="O3934">
        <v>6.6726826131343842E-2</v>
      </c>
      <c r="P3934">
        <v>-0.25422528386116028</v>
      </c>
      <c r="Q3934">
        <v>-0.21372075378894806</v>
      </c>
      <c r="R3934">
        <v>-0.16870817542076111</v>
      </c>
      <c r="S3934">
        <v>-0.12370093166828156</v>
      </c>
      <c r="T3934">
        <v>-8.3191074430942535E-2</v>
      </c>
      <c r="U3934" t="s">
        <v>18</v>
      </c>
      <c r="V3934" t="s">
        <v>84</v>
      </c>
      <c r="W3934">
        <v>90</v>
      </c>
    </row>
    <row r="3935" spans="1:23" x14ac:dyDescent="0.25">
      <c r="A3935" s="48" t="str">
        <f t="shared" si="61"/>
        <v>42186KernN/A_23SmartAC-onlySingle</v>
      </c>
      <c r="B3935" t="s">
        <v>11</v>
      </c>
      <c r="C3935" s="35">
        <v>42186</v>
      </c>
      <c r="D3935">
        <v>23</v>
      </c>
      <c r="E3935" t="s">
        <v>32</v>
      </c>
      <c r="F3935">
        <v>2.2748947386442264</v>
      </c>
      <c r="G3935">
        <v>1.3745497778853117</v>
      </c>
      <c r="H3935">
        <v>4652</v>
      </c>
      <c r="I3935">
        <v>2.4436029143144062</v>
      </c>
      <c r="J3935">
        <v>1.4918037931664088</v>
      </c>
      <c r="K3935">
        <v>550</v>
      </c>
      <c r="L3935">
        <v>-0.16870817542076111</v>
      </c>
      <c r="M3935">
        <v>-7.4160871505737305</v>
      </c>
      <c r="N3935">
        <v>5202</v>
      </c>
      <c r="O3935">
        <v>6.6726826131343842E-2</v>
      </c>
      <c r="P3935">
        <v>-0.25422528386116028</v>
      </c>
      <c r="Q3935">
        <v>-0.21372075378894806</v>
      </c>
      <c r="R3935">
        <v>-0.16870817542076111</v>
      </c>
      <c r="S3935">
        <v>-0.12370093166828156</v>
      </c>
      <c r="T3935">
        <v>-8.3191074430942535E-2</v>
      </c>
      <c r="U3935" t="s">
        <v>102</v>
      </c>
      <c r="V3935" t="s">
        <v>84</v>
      </c>
      <c r="W3935">
        <v>90</v>
      </c>
    </row>
    <row r="3936" spans="1:23" x14ac:dyDescent="0.25">
      <c r="A3936" s="48" t="str">
        <f t="shared" si="61"/>
        <v>42186KernN/A_24AllSingle</v>
      </c>
      <c r="B3936" t="s">
        <v>11</v>
      </c>
      <c r="C3936" s="35">
        <v>42186</v>
      </c>
      <c r="D3936">
        <v>24</v>
      </c>
      <c r="E3936" t="s">
        <v>32</v>
      </c>
      <c r="F3936">
        <v>1.9164804399644522</v>
      </c>
      <c r="G3936">
        <v>1.251978365586992</v>
      </c>
      <c r="H3936">
        <v>4652</v>
      </c>
      <c r="I3936">
        <v>2.0004143901124891</v>
      </c>
      <c r="J3936">
        <v>1.4197585820156362</v>
      </c>
      <c r="K3936">
        <v>550</v>
      </c>
      <c r="L3936">
        <v>-8.393394947052002E-2</v>
      </c>
      <c r="M3936">
        <v>-4.3795881271362305</v>
      </c>
      <c r="N3936">
        <v>5202</v>
      </c>
      <c r="O3936">
        <v>6.3260383903980255E-2</v>
      </c>
      <c r="P3936">
        <v>-0.16500845551490784</v>
      </c>
      <c r="Q3936">
        <v>-0.12660813331604004</v>
      </c>
      <c r="R3936">
        <v>-8.393394947052002E-2</v>
      </c>
      <c r="S3936">
        <v>-4.1264820843935013E-2</v>
      </c>
      <c r="T3936">
        <v>-2.8594415634870529E-3</v>
      </c>
      <c r="U3936" t="s">
        <v>18</v>
      </c>
      <c r="V3936" t="s">
        <v>84</v>
      </c>
      <c r="W3936">
        <v>87</v>
      </c>
    </row>
    <row r="3937" spans="1:23" x14ac:dyDescent="0.25">
      <c r="A3937" s="48" t="str">
        <f t="shared" si="61"/>
        <v>42186KernN/A_24SmartAC-onlySingle</v>
      </c>
      <c r="B3937" t="s">
        <v>11</v>
      </c>
      <c r="C3937" s="35">
        <v>42186</v>
      </c>
      <c r="D3937">
        <v>24</v>
      </c>
      <c r="E3937" t="s">
        <v>32</v>
      </c>
      <c r="F3937">
        <v>1.9164804399644522</v>
      </c>
      <c r="G3937">
        <v>1.251978365586992</v>
      </c>
      <c r="H3937">
        <v>4652</v>
      </c>
      <c r="I3937">
        <v>2.0004143901124891</v>
      </c>
      <c r="J3937">
        <v>1.4197585820156362</v>
      </c>
      <c r="K3937">
        <v>550</v>
      </c>
      <c r="L3937">
        <v>-8.393394947052002E-2</v>
      </c>
      <c r="M3937">
        <v>-4.3795881271362305</v>
      </c>
      <c r="N3937">
        <v>5202</v>
      </c>
      <c r="O3937">
        <v>6.3260383903980255E-2</v>
      </c>
      <c r="P3937">
        <v>-0.16500845551490784</v>
      </c>
      <c r="Q3937">
        <v>-0.12660813331604004</v>
      </c>
      <c r="R3937">
        <v>-8.393394947052002E-2</v>
      </c>
      <c r="S3937">
        <v>-4.1264820843935013E-2</v>
      </c>
      <c r="T3937">
        <v>-2.8594415634870529E-3</v>
      </c>
      <c r="U3937" t="s">
        <v>102</v>
      </c>
      <c r="V3937" t="s">
        <v>84</v>
      </c>
      <c r="W3937">
        <v>87</v>
      </c>
    </row>
    <row r="3938" spans="1:23" x14ac:dyDescent="0.25">
      <c r="A3938" s="48" t="str">
        <f t="shared" si="61"/>
        <v>42213KernN/A_1AllSingle</v>
      </c>
      <c r="B3938" t="s">
        <v>11</v>
      </c>
      <c r="C3938" s="35">
        <v>42213</v>
      </c>
      <c r="D3938">
        <v>1</v>
      </c>
      <c r="E3938" t="s">
        <v>32</v>
      </c>
      <c r="F3938">
        <v>1.196604007827295</v>
      </c>
      <c r="G3938">
        <v>0.91667342192288737</v>
      </c>
      <c r="H3938">
        <v>3131</v>
      </c>
      <c r="I3938">
        <v>1.1711075815880871</v>
      </c>
      <c r="J3938">
        <v>0.92283628529192496</v>
      </c>
      <c r="K3938">
        <v>2089</v>
      </c>
      <c r="L3938">
        <v>2.5496426969766617E-2</v>
      </c>
      <c r="M3938">
        <v>2.1307320594787598</v>
      </c>
      <c r="N3938">
        <v>5220</v>
      </c>
      <c r="O3938">
        <v>2.600095234811306E-2</v>
      </c>
      <c r="P3938">
        <v>-7.8263934701681137E-3</v>
      </c>
      <c r="Q3938">
        <v>7.9567041248083115E-3</v>
      </c>
      <c r="R3938">
        <v>2.5496426969766617E-2</v>
      </c>
      <c r="S3938">
        <v>4.3034069240093231E-2</v>
      </c>
      <c r="T3938">
        <v>5.8819249272346497E-2</v>
      </c>
      <c r="U3938" t="s">
        <v>18</v>
      </c>
      <c r="V3938" t="s">
        <v>84</v>
      </c>
      <c r="W3938">
        <v>79</v>
      </c>
    </row>
    <row r="3939" spans="1:23" x14ac:dyDescent="0.25">
      <c r="A3939" s="48" t="str">
        <f t="shared" si="61"/>
        <v>42213KernN/A_1SmartAC-onlySingle</v>
      </c>
      <c r="B3939" t="s">
        <v>11</v>
      </c>
      <c r="C3939" s="35">
        <v>42213</v>
      </c>
      <c r="D3939">
        <v>1</v>
      </c>
      <c r="E3939" t="s">
        <v>32</v>
      </c>
      <c r="F3939">
        <v>1.196604007827295</v>
      </c>
      <c r="G3939">
        <v>0.91667342192288737</v>
      </c>
      <c r="H3939">
        <v>3131</v>
      </c>
      <c r="I3939">
        <v>1.1711075815880871</v>
      </c>
      <c r="J3939">
        <v>0.92283628529192496</v>
      </c>
      <c r="K3939">
        <v>2089</v>
      </c>
      <c r="L3939">
        <v>2.5496426969766617E-2</v>
      </c>
      <c r="M3939">
        <v>2.1307320594787598</v>
      </c>
      <c r="N3939">
        <v>5220</v>
      </c>
      <c r="O3939">
        <v>2.600095234811306E-2</v>
      </c>
      <c r="P3939">
        <v>-7.8263934701681137E-3</v>
      </c>
      <c r="Q3939">
        <v>7.9567041248083115E-3</v>
      </c>
      <c r="R3939">
        <v>2.5496426969766617E-2</v>
      </c>
      <c r="S3939">
        <v>4.3034069240093231E-2</v>
      </c>
      <c r="T3939">
        <v>5.8819249272346497E-2</v>
      </c>
      <c r="U3939" t="s">
        <v>102</v>
      </c>
      <c r="V3939" t="s">
        <v>84</v>
      </c>
      <c r="W3939">
        <v>79</v>
      </c>
    </row>
    <row r="3940" spans="1:23" x14ac:dyDescent="0.25">
      <c r="A3940" s="48" t="str">
        <f t="shared" si="61"/>
        <v>42213KernN/A_2AllSingle</v>
      </c>
      <c r="B3940" t="s">
        <v>11</v>
      </c>
      <c r="C3940" s="35">
        <v>42213</v>
      </c>
      <c r="D3940">
        <v>2</v>
      </c>
      <c r="E3940" t="s">
        <v>32</v>
      </c>
      <c r="F3940">
        <v>1.003568226935214</v>
      </c>
      <c r="G3940">
        <v>0.79663950257696947</v>
      </c>
      <c r="H3940">
        <v>3131</v>
      </c>
      <c r="I3940">
        <v>0.98423008615729257</v>
      </c>
      <c r="J3940">
        <v>0.7940428870350269</v>
      </c>
      <c r="K3940">
        <v>2089</v>
      </c>
      <c r="L3940">
        <v>1.9338140264153481E-2</v>
      </c>
      <c r="M3940">
        <v>1.9269382953643799</v>
      </c>
      <c r="N3940">
        <v>5220</v>
      </c>
      <c r="O3940">
        <v>2.2461408749222755E-2</v>
      </c>
      <c r="P3940">
        <v>-9.4484016299247742E-3</v>
      </c>
      <c r="Q3940">
        <v>4.1861231438815594E-3</v>
      </c>
      <c r="R3940">
        <v>1.9338140264153481E-2</v>
      </c>
      <c r="S3940">
        <v>3.4488361328840256E-2</v>
      </c>
      <c r="T3940">
        <v>4.8124682158231735E-2</v>
      </c>
      <c r="U3940" t="s">
        <v>18</v>
      </c>
      <c r="V3940" t="s">
        <v>84</v>
      </c>
      <c r="W3940">
        <v>77</v>
      </c>
    </row>
    <row r="3941" spans="1:23" x14ac:dyDescent="0.25">
      <c r="A3941" s="48" t="str">
        <f t="shared" si="61"/>
        <v>42213KernN/A_2SmartAC-onlySingle</v>
      </c>
      <c r="B3941" t="s">
        <v>11</v>
      </c>
      <c r="C3941" s="35">
        <v>42213</v>
      </c>
      <c r="D3941">
        <v>2</v>
      </c>
      <c r="E3941" t="s">
        <v>32</v>
      </c>
      <c r="F3941">
        <v>1.003568226935214</v>
      </c>
      <c r="G3941">
        <v>0.79663950257696947</v>
      </c>
      <c r="H3941">
        <v>3131</v>
      </c>
      <c r="I3941">
        <v>0.98423008615729257</v>
      </c>
      <c r="J3941">
        <v>0.7940428870350269</v>
      </c>
      <c r="K3941">
        <v>2089</v>
      </c>
      <c r="L3941">
        <v>1.9338140264153481E-2</v>
      </c>
      <c r="M3941">
        <v>1.9269382953643799</v>
      </c>
      <c r="N3941">
        <v>5220</v>
      </c>
      <c r="O3941">
        <v>2.2461408749222755E-2</v>
      </c>
      <c r="P3941">
        <v>-9.4484016299247742E-3</v>
      </c>
      <c r="Q3941">
        <v>4.1861231438815594E-3</v>
      </c>
      <c r="R3941">
        <v>1.9338140264153481E-2</v>
      </c>
      <c r="S3941">
        <v>3.4488361328840256E-2</v>
      </c>
      <c r="T3941">
        <v>4.8124682158231735E-2</v>
      </c>
      <c r="U3941" t="s">
        <v>102</v>
      </c>
      <c r="V3941" t="s">
        <v>84</v>
      </c>
      <c r="W3941">
        <v>77</v>
      </c>
    </row>
    <row r="3942" spans="1:23" x14ac:dyDescent="0.25">
      <c r="A3942" s="48" t="str">
        <f t="shared" si="61"/>
        <v>42213KernN/A_3AllSingle</v>
      </c>
      <c r="B3942" t="s">
        <v>11</v>
      </c>
      <c r="C3942" s="35">
        <v>42213</v>
      </c>
      <c r="D3942">
        <v>3</v>
      </c>
      <c r="E3942" t="s">
        <v>32</v>
      </c>
      <c r="F3942">
        <v>0.8631287913934198</v>
      </c>
      <c r="G3942">
        <v>0.71542956241890665</v>
      </c>
      <c r="H3942">
        <v>3131</v>
      </c>
      <c r="I3942">
        <v>0.85843267746347729</v>
      </c>
      <c r="J3942">
        <v>0.71366691996751142</v>
      </c>
      <c r="K3942">
        <v>2089</v>
      </c>
      <c r="L3942">
        <v>4.6961139887571335E-3</v>
      </c>
      <c r="M3942">
        <v>0.54408031702041626</v>
      </c>
      <c r="N3942">
        <v>5220</v>
      </c>
      <c r="O3942">
        <v>2.0181313157081604E-2</v>
      </c>
      <c r="P3942">
        <v>-2.1168256178498268E-2</v>
      </c>
      <c r="Q3942">
        <v>-8.9177964255213737E-3</v>
      </c>
      <c r="R3942">
        <v>4.6961139887571335E-3</v>
      </c>
      <c r="S3942">
        <v>1.8308410421013832E-2</v>
      </c>
      <c r="T3942">
        <v>3.0560484156012535E-2</v>
      </c>
      <c r="U3942" t="s">
        <v>18</v>
      </c>
      <c r="V3942" t="s">
        <v>84</v>
      </c>
      <c r="W3942">
        <v>75</v>
      </c>
    </row>
    <row r="3943" spans="1:23" x14ac:dyDescent="0.25">
      <c r="A3943" s="48" t="str">
        <f t="shared" si="61"/>
        <v>42213KernN/A_3SmartAC-onlySingle</v>
      </c>
      <c r="B3943" t="s">
        <v>11</v>
      </c>
      <c r="C3943" s="35">
        <v>42213</v>
      </c>
      <c r="D3943">
        <v>3</v>
      </c>
      <c r="E3943" t="s">
        <v>32</v>
      </c>
      <c r="F3943">
        <v>0.8631287913934198</v>
      </c>
      <c r="G3943">
        <v>0.71542956241890665</v>
      </c>
      <c r="H3943">
        <v>3131</v>
      </c>
      <c r="I3943">
        <v>0.85843267746347729</v>
      </c>
      <c r="J3943">
        <v>0.71366691996751142</v>
      </c>
      <c r="K3943">
        <v>2089</v>
      </c>
      <c r="L3943">
        <v>4.6961139887571335E-3</v>
      </c>
      <c r="M3943">
        <v>0.54408031702041626</v>
      </c>
      <c r="N3943">
        <v>5220</v>
      </c>
      <c r="O3943">
        <v>2.0181313157081604E-2</v>
      </c>
      <c r="P3943">
        <v>-2.1168256178498268E-2</v>
      </c>
      <c r="Q3943">
        <v>-8.9177964255213737E-3</v>
      </c>
      <c r="R3943">
        <v>4.6961139887571335E-3</v>
      </c>
      <c r="S3943">
        <v>1.8308410421013832E-2</v>
      </c>
      <c r="T3943">
        <v>3.0560484156012535E-2</v>
      </c>
      <c r="U3943" t="s">
        <v>102</v>
      </c>
      <c r="V3943" t="s">
        <v>84</v>
      </c>
      <c r="W3943">
        <v>75</v>
      </c>
    </row>
    <row r="3944" spans="1:23" x14ac:dyDescent="0.25">
      <c r="A3944" s="48" t="str">
        <f t="shared" si="61"/>
        <v>42213KernN/A_4AllSingle</v>
      </c>
      <c r="B3944" t="s">
        <v>11</v>
      </c>
      <c r="C3944" s="35">
        <v>42213</v>
      </c>
      <c r="D3944">
        <v>4</v>
      </c>
      <c r="E3944" t="s">
        <v>32</v>
      </c>
      <c r="F3944">
        <v>0.79183655010488074</v>
      </c>
      <c r="G3944">
        <v>0.65716776803838228</v>
      </c>
      <c r="H3944">
        <v>3131</v>
      </c>
      <c r="I3944">
        <v>0.76809923230297328</v>
      </c>
      <c r="J3944">
        <v>0.60755926622142165</v>
      </c>
      <c r="K3944">
        <v>2089</v>
      </c>
      <c r="L3944">
        <v>2.3737316951155663E-2</v>
      </c>
      <c r="M3944">
        <v>2.9977548122406006</v>
      </c>
      <c r="N3944">
        <v>5220</v>
      </c>
      <c r="O3944">
        <v>1.7737934365868568E-2</v>
      </c>
      <c r="P3944">
        <v>1.0043802903965116E-3</v>
      </c>
      <c r="Q3944">
        <v>1.1771661229431629E-2</v>
      </c>
      <c r="R3944">
        <v>2.3737316951155663E-2</v>
      </c>
      <c r="S3944">
        <v>3.5701554268598557E-2</v>
      </c>
      <c r="T3944">
        <v>4.647025465965271E-2</v>
      </c>
      <c r="U3944" t="s">
        <v>18</v>
      </c>
      <c r="V3944" t="s">
        <v>84</v>
      </c>
      <c r="W3944">
        <v>72</v>
      </c>
    </row>
    <row r="3945" spans="1:23" x14ac:dyDescent="0.25">
      <c r="A3945" s="48" t="str">
        <f t="shared" si="61"/>
        <v>42213KernN/A_4SmartAC-onlySingle</v>
      </c>
      <c r="B3945" t="s">
        <v>11</v>
      </c>
      <c r="C3945" s="35">
        <v>42213</v>
      </c>
      <c r="D3945">
        <v>4</v>
      </c>
      <c r="E3945" t="s">
        <v>32</v>
      </c>
      <c r="F3945">
        <v>0.79183655010488074</v>
      </c>
      <c r="G3945">
        <v>0.65716776803838228</v>
      </c>
      <c r="H3945">
        <v>3131</v>
      </c>
      <c r="I3945">
        <v>0.76809923230297328</v>
      </c>
      <c r="J3945">
        <v>0.60755926622142165</v>
      </c>
      <c r="K3945">
        <v>2089</v>
      </c>
      <c r="L3945">
        <v>2.3737316951155663E-2</v>
      </c>
      <c r="M3945">
        <v>2.9977548122406006</v>
      </c>
      <c r="N3945">
        <v>5220</v>
      </c>
      <c r="O3945">
        <v>1.7737934365868568E-2</v>
      </c>
      <c r="P3945">
        <v>1.0043802903965116E-3</v>
      </c>
      <c r="Q3945">
        <v>1.1771661229431629E-2</v>
      </c>
      <c r="R3945">
        <v>2.3737316951155663E-2</v>
      </c>
      <c r="S3945">
        <v>3.5701554268598557E-2</v>
      </c>
      <c r="T3945">
        <v>4.647025465965271E-2</v>
      </c>
      <c r="U3945" t="s">
        <v>102</v>
      </c>
      <c r="V3945" t="s">
        <v>84</v>
      </c>
      <c r="W3945">
        <v>72</v>
      </c>
    </row>
    <row r="3946" spans="1:23" x14ac:dyDescent="0.25">
      <c r="A3946" s="48" t="str">
        <f t="shared" si="61"/>
        <v>42213KernN/A_5AllSingle</v>
      </c>
      <c r="B3946" t="s">
        <v>11</v>
      </c>
      <c r="C3946" s="35">
        <v>42213</v>
      </c>
      <c r="D3946">
        <v>5</v>
      </c>
      <c r="E3946" t="s">
        <v>32</v>
      </c>
      <c r="F3946">
        <v>0.75770965049025352</v>
      </c>
      <c r="G3946">
        <v>0.59870938672941376</v>
      </c>
      <c r="H3946">
        <v>3131</v>
      </c>
      <c r="I3946">
        <v>0.73851525898426928</v>
      </c>
      <c r="J3946">
        <v>0.57871079872338671</v>
      </c>
      <c r="K3946">
        <v>2089</v>
      </c>
      <c r="L3946">
        <v>1.9194390624761581E-2</v>
      </c>
      <c r="M3946">
        <v>2.5332119464874268</v>
      </c>
      <c r="N3946">
        <v>5220</v>
      </c>
      <c r="O3946">
        <v>1.6577214002609253E-2</v>
      </c>
      <c r="P3946">
        <v>-2.0509669557213783E-3</v>
      </c>
      <c r="Q3946">
        <v>8.0117331817746162E-3</v>
      </c>
      <c r="R3946">
        <v>1.9194390624761581E-2</v>
      </c>
      <c r="S3946">
        <v>3.037572093307972E-2</v>
      </c>
      <c r="T3946">
        <v>4.0439747273921967E-2</v>
      </c>
      <c r="U3946" t="s">
        <v>18</v>
      </c>
      <c r="V3946" t="s">
        <v>84</v>
      </c>
      <c r="W3946">
        <v>71</v>
      </c>
    </row>
    <row r="3947" spans="1:23" x14ac:dyDescent="0.25">
      <c r="A3947" s="48" t="str">
        <f t="shared" si="61"/>
        <v>42213KernN/A_5SmartAC-onlySingle</v>
      </c>
      <c r="B3947" t="s">
        <v>11</v>
      </c>
      <c r="C3947" s="35">
        <v>42213</v>
      </c>
      <c r="D3947">
        <v>5</v>
      </c>
      <c r="E3947" t="s">
        <v>32</v>
      </c>
      <c r="F3947">
        <v>0.75770965049025352</v>
      </c>
      <c r="G3947">
        <v>0.59870938672941376</v>
      </c>
      <c r="H3947">
        <v>3131</v>
      </c>
      <c r="I3947">
        <v>0.73851525898426928</v>
      </c>
      <c r="J3947">
        <v>0.57871079872338671</v>
      </c>
      <c r="K3947">
        <v>2089</v>
      </c>
      <c r="L3947">
        <v>1.9194390624761581E-2</v>
      </c>
      <c r="M3947">
        <v>2.5332119464874268</v>
      </c>
      <c r="N3947">
        <v>5220</v>
      </c>
      <c r="O3947">
        <v>1.6577214002609253E-2</v>
      </c>
      <c r="P3947">
        <v>-2.0509669557213783E-3</v>
      </c>
      <c r="Q3947">
        <v>8.0117331817746162E-3</v>
      </c>
      <c r="R3947">
        <v>1.9194390624761581E-2</v>
      </c>
      <c r="S3947">
        <v>3.037572093307972E-2</v>
      </c>
      <c r="T3947">
        <v>4.0439747273921967E-2</v>
      </c>
      <c r="U3947" t="s">
        <v>102</v>
      </c>
      <c r="V3947" t="s">
        <v>84</v>
      </c>
      <c r="W3947">
        <v>71</v>
      </c>
    </row>
    <row r="3948" spans="1:23" x14ac:dyDescent="0.25">
      <c r="A3948" s="48" t="str">
        <f t="shared" si="61"/>
        <v>42213KernN/A_6AllSingle</v>
      </c>
      <c r="B3948" t="s">
        <v>11</v>
      </c>
      <c r="C3948" s="35">
        <v>42213</v>
      </c>
      <c r="D3948">
        <v>6</v>
      </c>
      <c r="E3948" t="s">
        <v>32</v>
      </c>
      <c r="F3948">
        <v>0.73025957036024347</v>
      </c>
      <c r="G3948">
        <v>0.58768954055661882</v>
      </c>
      <c r="H3948">
        <v>3131</v>
      </c>
      <c r="I3948">
        <v>0.71192619930620193</v>
      </c>
      <c r="J3948">
        <v>0.59438362647486565</v>
      </c>
      <c r="K3948">
        <v>2089</v>
      </c>
      <c r="L3948">
        <v>1.8333371728658676E-2</v>
      </c>
      <c r="M3948">
        <v>2.5105280876159668</v>
      </c>
      <c r="N3948">
        <v>5220</v>
      </c>
      <c r="O3948">
        <v>1.6716146841645241E-2</v>
      </c>
      <c r="P3948">
        <v>-3.0900421552360058E-3</v>
      </c>
      <c r="Q3948">
        <v>7.0569934323430061E-3</v>
      </c>
      <c r="R3948">
        <v>1.8333371728658676E-2</v>
      </c>
      <c r="S3948">
        <v>2.9608413577079773E-2</v>
      </c>
      <c r="T3948">
        <v>3.9756786078214645E-2</v>
      </c>
      <c r="U3948" t="s">
        <v>18</v>
      </c>
      <c r="V3948" t="s">
        <v>84</v>
      </c>
      <c r="W3948">
        <v>70</v>
      </c>
    </row>
    <row r="3949" spans="1:23" x14ac:dyDescent="0.25">
      <c r="A3949" s="48" t="str">
        <f t="shared" si="61"/>
        <v>42213KernN/A_6SmartAC-onlySingle</v>
      </c>
      <c r="B3949" t="s">
        <v>11</v>
      </c>
      <c r="C3949" s="35">
        <v>42213</v>
      </c>
      <c r="D3949">
        <v>6</v>
      </c>
      <c r="E3949" t="s">
        <v>32</v>
      </c>
      <c r="F3949">
        <v>0.73025957036024347</v>
      </c>
      <c r="G3949">
        <v>0.58768954055661882</v>
      </c>
      <c r="H3949">
        <v>3131</v>
      </c>
      <c r="I3949">
        <v>0.71192619930620193</v>
      </c>
      <c r="J3949">
        <v>0.59438362647486565</v>
      </c>
      <c r="K3949">
        <v>2089</v>
      </c>
      <c r="L3949">
        <v>1.8333371728658676E-2</v>
      </c>
      <c r="M3949">
        <v>2.5105280876159668</v>
      </c>
      <c r="N3949">
        <v>5220</v>
      </c>
      <c r="O3949">
        <v>1.6716146841645241E-2</v>
      </c>
      <c r="P3949">
        <v>-3.0900421552360058E-3</v>
      </c>
      <c r="Q3949">
        <v>7.0569934323430061E-3</v>
      </c>
      <c r="R3949">
        <v>1.8333371728658676E-2</v>
      </c>
      <c r="S3949">
        <v>2.9608413577079773E-2</v>
      </c>
      <c r="T3949">
        <v>3.9756786078214645E-2</v>
      </c>
      <c r="U3949" t="s">
        <v>102</v>
      </c>
      <c r="V3949" t="s">
        <v>84</v>
      </c>
      <c r="W3949">
        <v>70</v>
      </c>
    </row>
    <row r="3950" spans="1:23" x14ac:dyDescent="0.25">
      <c r="A3950" s="48" t="str">
        <f t="shared" si="61"/>
        <v>42213KernN/A_7AllSingle</v>
      </c>
      <c r="B3950" t="s">
        <v>11</v>
      </c>
      <c r="C3950" s="35">
        <v>42213</v>
      </c>
      <c r="D3950">
        <v>7</v>
      </c>
      <c r="E3950" t="s">
        <v>32</v>
      </c>
      <c r="F3950">
        <v>0.7276133376578634</v>
      </c>
      <c r="G3950">
        <v>0.61325468622516555</v>
      </c>
      <c r="H3950">
        <v>3131</v>
      </c>
      <c r="I3950">
        <v>0.69664006723414373</v>
      </c>
      <c r="J3950">
        <v>0.56328159611722795</v>
      </c>
      <c r="K3950">
        <v>2089</v>
      </c>
      <c r="L3950">
        <v>3.0973270535469055E-2</v>
      </c>
      <c r="M3950">
        <v>4.256831169128418</v>
      </c>
      <c r="N3950">
        <v>5220</v>
      </c>
      <c r="O3950">
        <v>1.6492411494255066E-2</v>
      </c>
      <c r="P3950">
        <v>9.8365955054759979E-3</v>
      </c>
      <c r="Q3950">
        <v>1.9847819581627846E-2</v>
      </c>
      <c r="R3950">
        <v>3.0973270535469055E-2</v>
      </c>
      <c r="S3950">
        <v>4.209740087389946E-2</v>
      </c>
      <c r="T3950">
        <v>5.2109945565462112E-2</v>
      </c>
      <c r="U3950" t="s">
        <v>18</v>
      </c>
      <c r="V3950" t="s">
        <v>84</v>
      </c>
      <c r="W3950">
        <v>74</v>
      </c>
    </row>
    <row r="3951" spans="1:23" x14ac:dyDescent="0.25">
      <c r="A3951" s="48" t="str">
        <f t="shared" si="61"/>
        <v>42213KernN/A_7SmartAC-onlySingle</v>
      </c>
      <c r="B3951" t="s">
        <v>11</v>
      </c>
      <c r="C3951" s="35">
        <v>42213</v>
      </c>
      <c r="D3951">
        <v>7</v>
      </c>
      <c r="E3951" t="s">
        <v>32</v>
      </c>
      <c r="F3951">
        <v>0.7276133376578634</v>
      </c>
      <c r="G3951">
        <v>0.61325468622516555</v>
      </c>
      <c r="H3951">
        <v>3131</v>
      </c>
      <c r="I3951">
        <v>0.69664006723414373</v>
      </c>
      <c r="J3951">
        <v>0.56328159611722795</v>
      </c>
      <c r="K3951">
        <v>2089</v>
      </c>
      <c r="L3951">
        <v>3.0973270535469055E-2</v>
      </c>
      <c r="M3951">
        <v>4.256831169128418</v>
      </c>
      <c r="N3951">
        <v>5220</v>
      </c>
      <c r="O3951">
        <v>1.6492411494255066E-2</v>
      </c>
      <c r="P3951">
        <v>9.8365955054759979E-3</v>
      </c>
      <c r="Q3951">
        <v>1.9847819581627846E-2</v>
      </c>
      <c r="R3951">
        <v>3.0973270535469055E-2</v>
      </c>
      <c r="S3951">
        <v>4.209740087389946E-2</v>
      </c>
      <c r="T3951">
        <v>5.2109945565462112E-2</v>
      </c>
      <c r="U3951" t="s">
        <v>102</v>
      </c>
      <c r="V3951" t="s">
        <v>84</v>
      </c>
      <c r="W3951">
        <v>74</v>
      </c>
    </row>
    <row r="3952" spans="1:23" x14ac:dyDescent="0.25">
      <c r="A3952" s="48" t="str">
        <f t="shared" si="61"/>
        <v>42213KernN/A_8AllSingle</v>
      </c>
      <c r="B3952" t="s">
        <v>11</v>
      </c>
      <c r="C3952" s="35">
        <v>42213</v>
      </c>
      <c r="D3952">
        <v>8</v>
      </c>
      <c r="E3952" t="s">
        <v>32</v>
      </c>
      <c r="F3952">
        <v>0.71496970168610652</v>
      </c>
      <c r="G3952">
        <v>0.65202879318014972</v>
      </c>
      <c r="H3952">
        <v>3131</v>
      </c>
      <c r="I3952">
        <v>0.69537783114392882</v>
      </c>
      <c r="J3952">
        <v>0.64337933345544385</v>
      </c>
      <c r="K3952">
        <v>2089</v>
      </c>
      <c r="L3952">
        <v>1.9591869786381721E-2</v>
      </c>
      <c r="M3952">
        <v>2.7402379512786865</v>
      </c>
      <c r="N3952">
        <v>5220</v>
      </c>
      <c r="O3952">
        <v>1.8273897469043732E-2</v>
      </c>
      <c r="P3952">
        <v>-3.8279572036117315E-3</v>
      </c>
      <c r="Q3952">
        <v>7.2646639309823513E-3</v>
      </c>
      <c r="R3952">
        <v>1.9591869786381721E-2</v>
      </c>
      <c r="S3952">
        <v>3.1917612999677658E-2</v>
      </c>
      <c r="T3952">
        <v>4.3011695146560669E-2</v>
      </c>
      <c r="U3952" t="s">
        <v>18</v>
      </c>
      <c r="V3952" t="s">
        <v>84</v>
      </c>
      <c r="W3952">
        <v>79</v>
      </c>
    </row>
    <row r="3953" spans="1:23" x14ac:dyDescent="0.25">
      <c r="A3953" s="48" t="str">
        <f t="shared" si="61"/>
        <v>42213KernN/A_8SmartAC-onlySingle</v>
      </c>
      <c r="B3953" t="s">
        <v>11</v>
      </c>
      <c r="C3953" s="35">
        <v>42213</v>
      </c>
      <c r="D3953">
        <v>8</v>
      </c>
      <c r="E3953" t="s">
        <v>32</v>
      </c>
      <c r="F3953">
        <v>0.71496970168610652</v>
      </c>
      <c r="G3953">
        <v>0.65202879318014972</v>
      </c>
      <c r="H3953">
        <v>3131</v>
      </c>
      <c r="I3953">
        <v>0.69537783114392882</v>
      </c>
      <c r="J3953">
        <v>0.64337933345544385</v>
      </c>
      <c r="K3953">
        <v>2089</v>
      </c>
      <c r="L3953">
        <v>1.9591869786381721E-2</v>
      </c>
      <c r="M3953">
        <v>2.7402379512786865</v>
      </c>
      <c r="N3953">
        <v>5220</v>
      </c>
      <c r="O3953">
        <v>1.8273897469043732E-2</v>
      </c>
      <c r="P3953">
        <v>-3.8279572036117315E-3</v>
      </c>
      <c r="Q3953">
        <v>7.2646639309823513E-3</v>
      </c>
      <c r="R3953">
        <v>1.9591869786381721E-2</v>
      </c>
      <c r="S3953">
        <v>3.1917612999677658E-2</v>
      </c>
      <c r="T3953">
        <v>4.3011695146560669E-2</v>
      </c>
      <c r="U3953" t="s">
        <v>102</v>
      </c>
      <c r="V3953" t="s">
        <v>84</v>
      </c>
      <c r="W3953">
        <v>79</v>
      </c>
    </row>
    <row r="3954" spans="1:23" x14ac:dyDescent="0.25">
      <c r="A3954" s="48" t="str">
        <f t="shared" si="61"/>
        <v>42213KernN/A_9AllSingle</v>
      </c>
      <c r="B3954" t="s">
        <v>11</v>
      </c>
      <c r="C3954" s="35">
        <v>42213</v>
      </c>
      <c r="D3954">
        <v>9</v>
      </c>
      <c r="E3954" t="s">
        <v>32</v>
      </c>
      <c r="F3954">
        <v>0.6979630972053813</v>
      </c>
      <c r="G3954">
        <v>0.81992544887786734</v>
      </c>
      <c r="H3954">
        <v>3131</v>
      </c>
      <c r="I3954">
        <v>0.69816142046218743</v>
      </c>
      <c r="J3954">
        <v>0.79512026370326905</v>
      </c>
      <c r="K3954">
        <v>2089</v>
      </c>
      <c r="L3954">
        <v>-1.9832325051538646E-4</v>
      </c>
      <c r="M3954">
        <v>-2.8414575383067131E-2</v>
      </c>
      <c r="N3954">
        <v>5220</v>
      </c>
      <c r="O3954">
        <v>2.2745488211512566E-2</v>
      </c>
      <c r="P3954">
        <v>-2.9348941519856453E-2</v>
      </c>
      <c r="Q3954">
        <v>-1.5541974455118179E-2</v>
      </c>
      <c r="R3954">
        <v>-1.9832325051538646E-4</v>
      </c>
      <c r="S3954">
        <v>1.5143508091568947E-2</v>
      </c>
      <c r="T3954">
        <v>2.8952294960618019E-2</v>
      </c>
      <c r="U3954" t="s">
        <v>18</v>
      </c>
      <c r="V3954" t="s">
        <v>84</v>
      </c>
      <c r="W3954">
        <v>83</v>
      </c>
    </row>
    <row r="3955" spans="1:23" x14ac:dyDescent="0.25">
      <c r="A3955" s="48" t="str">
        <f t="shared" si="61"/>
        <v>42213KernN/A_9SmartAC-onlySingle</v>
      </c>
      <c r="B3955" t="s">
        <v>11</v>
      </c>
      <c r="C3955" s="35">
        <v>42213</v>
      </c>
      <c r="D3955">
        <v>9</v>
      </c>
      <c r="E3955" t="s">
        <v>32</v>
      </c>
      <c r="F3955">
        <v>0.6979630972053813</v>
      </c>
      <c r="G3955">
        <v>0.81992544887786734</v>
      </c>
      <c r="H3955">
        <v>3131</v>
      </c>
      <c r="I3955">
        <v>0.69816142046218743</v>
      </c>
      <c r="J3955">
        <v>0.79512026370326905</v>
      </c>
      <c r="K3955">
        <v>2089</v>
      </c>
      <c r="L3955">
        <v>-1.9832325051538646E-4</v>
      </c>
      <c r="M3955">
        <v>-2.8414575383067131E-2</v>
      </c>
      <c r="N3955">
        <v>5220</v>
      </c>
      <c r="O3955">
        <v>2.2745488211512566E-2</v>
      </c>
      <c r="P3955">
        <v>-2.9348941519856453E-2</v>
      </c>
      <c r="Q3955">
        <v>-1.5541974455118179E-2</v>
      </c>
      <c r="R3955">
        <v>-1.9832325051538646E-4</v>
      </c>
      <c r="S3955">
        <v>1.5143508091568947E-2</v>
      </c>
      <c r="T3955">
        <v>2.8952294960618019E-2</v>
      </c>
      <c r="U3955" t="s">
        <v>102</v>
      </c>
      <c r="V3955" t="s">
        <v>84</v>
      </c>
      <c r="W3955">
        <v>83</v>
      </c>
    </row>
    <row r="3956" spans="1:23" x14ac:dyDescent="0.25">
      <c r="A3956" s="48" t="str">
        <f t="shared" si="61"/>
        <v>42213KernN/A_10AllSingle</v>
      </c>
      <c r="B3956" t="s">
        <v>11</v>
      </c>
      <c r="C3956" s="35">
        <v>42213</v>
      </c>
      <c r="D3956">
        <v>10</v>
      </c>
      <c r="E3956" t="s">
        <v>32</v>
      </c>
      <c r="F3956">
        <v>0.76964565584544853</v>
      </c>
      <c r="G3956">
        <v>1.0928316647249177</v>
      </c>
      <c r="H3956">
        <v>3131</v>
      </c>
      <c r="I3956">
        <v>0.75440283123604768</v>
      </c>
      <c r="J3956">
        <v>1.0613028679791836</v>
      </c>
      <c r="K3956">
        <v>2089</v>
      </c>
      <c r="L3956">
        <v>1.5242824330925941E-2</v>
      </c>
      <c r="M3956">
        <v>1.9804990291595459</v>
      </c>
      <c r="N3956">
        <v>5220</v>
      </c>
      <c r="O3956">
        <v>3.0341813340783119E-2</v>
      </c>
      <c r="P3956">
        <v>-2.3643244057893753E-2</v>
      </c>
      <c r="Q3956">
        <v>-5.2251559682190418E-3</v>
      </c>
      <c r="R3956">
        <v>1.5242824330925941E-2</v>
      </c>
      <c r="S3956">
        <v>3.5708379000425339E-2</v>
      </c>
      <c r="T3956">
        <v>5.4128892719745636E-2</v>
      </c>
      <c r="U3956" t="s">
        <v>18</v>
      </c>
      <c r="V3956" t="s">
        <v>84</v>
      </c>
      <c r="W3956">
        <v>87</v>
      </c>
    </row>
    <row r="3957" spans="1:23" x14ac:dyDescent="0.25">
      <c r="A3957" s="48" t="str">
        <f t="shared" si="61"/>
        <v>42213KernN/A_10SmartAC-onlySingle</v>
      </c>
      <c r="B3957" t="s">
        <v>11</v>
      </c>
      <c r="C3957" s="35">
        <v>42213</v>
      </c>
      <c r="D3957">
        <v>10</v>
      </c>
      <c r="E3957" t="s">
        <v>32</v>
      </c>
      <c r="F3957">
        <v>0.76964565584544853</v>
      </c>
      <c r="G3957">
        <v>1.0928316647249177</v>
      </c>
      <c r="H3957">
        <v>3131</v>
      </c>
      <c r="I3957">
        <v>0.75440283123604768</v>
      </c>
      <c r="J3957">
        <v>1.0613028679791836</v>
      </c>
      <c r="K3957">
        <v>2089</v>
      </c>
      <c r="L3957">
        <v>1.5242824330925941E-2</v>
      </c>
      <c r="M3957">
        <v>1.9804990291595459</v>
      </c>
      <c r="N3957">
        <v>5220</v>
      </c>
      <c r="O3957">
        <v>3.0341813340783119E-2</v>
      </c>
      <c r="P3957">
        <v>-2.3643244057893753E-2</v>
      </c>
      <c r="Q3957">
        <v>-5.2251559682190418E-3</v>
      </c>
      <c r="R3957">
        <v>1.5242824330925941E-2</v>
      </c>
      <c r="S3957">
        <v>3.5708379000425339E-2</v>
      </c>
      <c r="T3957">
        <v>5.4128892719745636E-2</v>
      </c>
      <c r="U3957" t="s">
        <v>102</v>
      </c>
      <c r="V3957" t="s">
        <v>84</v>
      </c>
      <c r="W3957">
        <v>87</v>
      </c>
    </row>
    <row r="3958" spans="1:23" x14ac:dyDescent="0.25">
      <c r="A3958" s="48" t="str">
        <f t="shared" si="61"/>
        <v>42213KernN/A_11AllSingle</v>
      </c>
      <c r="B3958" t="s">
        <v>11</v>
      </c>
      <c r="C3958" s="35">
        <v>42213</v>
      </c>
      <c r="D3958">
        <v>11</v>
      </c>
      <c r="E3958" t="s">
        <v>32</v>
      </c>
      <c r="F3958">
        <v>0.91020779098453375</v>
      </c>
      <c r="G3958">
        <v>1.3554691257795013</v>
      </c>
      <c r="H3958">
        <v>3131</v>
      </c>
      <c r="I3958">
        <v>0.90711285982633283</v>
      </c>
      <c r="J3958">
        <v>1.3328494774981772</v>
      </c>
      <c r="K3958">
        <v>2089</v>
      </c>
      <c r="L3958">
        <v>3.0949311330914497E-3</v>
      </c>
      <c r="M3958">
        <v>0.3400246798992157</v>
      </c>
      <c r="N3958">
        <v>5220</v>
      </c>
      <c r="O3958">
        <v>3.7910543382167816E-2</v>
      </c>
      <c r="P3958">
        <v>-4.549122229218483E-2</v>
      </c>
      <c r="Q3958">
        <v>-2.247876301407814E-2</v>
      </c>
      <c r="R3958">
        <v>3.0949311330914497E-3</v>
      </c>
      <c r="S3958">
        <v>2.8665592893958092E-2</v>
      </c>
      <c r="T3958">
        <v>5.168108269572258E-2</v>
      </c>
      <c r="U3958" t="s">
        <v>18</v>
      </c>
      <c r="V3958" t="s">
        <v>84</v>
      </c>
      <c r="W3958">
        <v>90</v>
      </c>
    </row>
    <row r="3959" spans="1:23" x14ac:dyDescent="0.25">
      <c r="A3959" s="48" t="str">
        <f t="shared" si="61"/>
        <v>42213KernN/A_11SmartAC-onlySingle</v>
      </c>
      <c r="B3959" t="s">
        <v>11</v>
      </c>
      <c r="C3959" s="35">
        <v>42213</v>
      </c>
      <c r="D3959">
        <v>11</v>
      </c>
      <c r="E3959" t="s">
        <v>32</v>
      </c>
      <c r="F3959">
        <v>0.91020779098453375</v>
      </c>
      <c r="G3959">
        <v>1.3554691257795013</v>
      </c>
      <c r="H3959">
        <v>3131</v>
      </c>
      <c r="I3959">
        <v>0.90711285982633283</v>
      </c>
      <c r="J3959">
        <v>1.3328494774981772</v>
      </c>
      <c r="K3959">
        <v>2089</v>
      </c>
      <c r="L3959">
        <v>3.0949311330914497E-3</v>
      </c>
      <c r="M3959">
        <v>0.3400246798992157</v>
      </c>
      <c r="N3959">
        <v>5220</v>
      </c>
      <c r="O3959">
        <v>3.7910543382167816E-2</v>
      </c>
      <c r="P3959">
        <v>-4.549122229218483E-2</v>
      </c>
      <c r="Q3959">
        <v>-2.247876301407814E-2</v>
      </c>
      <c r="R3959">
        <v>3.0949311330914497E-3</v>
      </c>
      <c r="S3959">
        <v>2.8665592893958092E-2</v>
      </c>
      <c r="T3959">
        <v>5.168108269572258E-2</v>
      </c>
      <c r="U3959" t="s">
        <v>102</v>
      </c>
      <c r="V3959" t="s">
        <v>84</v>
      </c>
      <c r="W3959">
        <v>90</v>
      </c>
    </row>
    <row r="3960" spans="1:23" x14ac:dyDescent="0.25">
      <c r="A3960" s="48" t="str">
        <f t="shared" si="61"/>
        <v>42213KernN/A_12AllSingle</v>
      </c>
      <c r="B3960" t="s">
        <v>11</v>
      </c>
      <c r="C3960" s="35">
        <v>42213</v>
      </c>
      <c r="D3960">
        <v>12</v>
      </c>
      <c r="E3960" t="s">
        <v>32</v>
      </c>
      <c r="F3960">
        <v>1.1561976272095018</v>
      </c>
      <c r="G3960">
        <v>1.6068297709863231</v>
      </c>
      <c r="H3960">
        <v>3131</v>
      </c>
      <c r="I3960">
        <v>1.1483828214255445</v>
      </c>
      <c r="J3960">
        <v>1.5863579686610283</v>
      </c>
      <c r="K3960">
        <v>2089</v>
      </c>
      <c r="L3960">
        <v>7.8148059546947479E-3</v>
      </c>
      <c r="M3960">
        <v>0.67590570449829102</v>
      </c>
      <c r="N3960">
        <v>5220</v>
      </c>
      <c r="O3960">
        <v>4.5047573745250702E-2</v>
      </c>
      <c r="P3960">
        <v>-4.9918163567781448E-2</v>
      </c>
      <c r="Q3960">
        <v>-2.2573387250304222E-2</v>
      </c>
      <c r="R3960">
        <v>7.8148059546947479E-3</v>
      </c>
      <c r="S3960">
        <v>3.8199394941329956E-2</v>
      </c>
      <c r="T3960">
        <v>6.5547779202461243E-2</v>
      </c>
      <c r="U3960" t="s">
        <v>18</v>
      </c>
      <c r="V3960" t="s">
        <v>84</v>
      </c>
      <c r="W3960">
        <v>93</v>
      </c>
    </row>
    <row r="3961" spans="1:23" x14ac:dyDescent="0.25">
      <c r="A3961" s="48" t="str">
        <f t="shared" si="61"/>
        <v>42213KernN/A_12SmartAC-onlySingle</v>
      </c>
      <c r="B3961" t="s">
        <v>11</v>
      </c>
      <c r="C3961" s="35">
        <v>42213</v>
      </c>
      <c r="D3961">
        <v>12</v>
      </c>
      <c r="E3961" t="s">
        <v>32</v>
      </c>
      <c r="F3961">
        <v>1.1561976272095018</v>
      </c>
      <c r="G3961">
        <v>1.6068297709863231</v>
      </c>
      <c r="H3961">
        <v>3131</v>
      </c>
      <c r="I3961">
        <v>1.1483828214255445</v>
      </c>
      <c r="J3961">
        <v>1.5863579686610283</v>
      </c>
      <c r="K3961">
        <v>2089</v>
      </c>
      <c r="L3961">
        <v>7.8148059546947479E-3</v>
      </c>
      <c r="M3961">
        <v>0.67590570449829102</v>
      </c>
      <c r="N3961">
        <v>5220</v>
      </c>
      <c r="O3961">
        <v>4.5047573745250702E-2</v>
      </c>
      <c r="P3961">
        <v>-4.9918163567781448E-2</v>
      </c>
      <c r="Q3961">
        <v>-2.2573387250304222E-2</v>
      </c>
      <c r="R3961">
        <v>7.8148059546947479E-3</v>
      </c>
      <c r="S3961">
        <v>3.8199394941329956E-2</v>
      </c>
      <c r="T3961">
        <v>6.5547779202461243E-2</v>
      </c>
      <c r="U3961" t="s">
        <v>102</v>
      </c>
      <c r="V3961" t="s">
        <v>84</v>
      </c>
      <c r="W3961">
        <v>93</v>
      </c>
    </row>
    <row r="3962" spans="1:23" x14ac:dyDescent="0.25">
      <c r="A3962" s="48" t="str">
        <f t="shared" si="61"/>
        <v>42213KernN/A_13AllSingle</v>
      </c>
      <c r="B3962" t="s">
        <v>11</v>
      </c>
      <c r="C3962" s="35">
        <v>42213</v>
      </c>
      <c r="D3962">
        <v>13</v>
      </c>
      <c r="E3962" t="s">
        <v>32</v>
      </c>
      <c r="F3962">
        <v>1.4816169604201219</v>
      </c>
      <c r="G3962">
        <v>1.783634975569558</v>
      </c>
      <c r="H3962">
        <v>3131</v>
      </c>
      <c r="I3962">
        <v>1.4665423701738787</v>
      </c>
      <c r="J3962">
        <v>1.7592584200996388</v>
      </c>
      <c r="K3962">
        <v>2089</v>
      </c>
      <c r="L3962">
        <v>1.5074590221047401E-2</v>
      </c>
      <c r="M3962">
        <v>1.0174417495727539</v>
      </c>
      <c r="N3962">
        <v>5220</v>
      </c>
      <c r="O3962">
        <v>4.9976471811532974E-2</v>
      </c>
      <c r="P3962">
        <v>-4.8975255340337753E-2</v>
      </c>
      <c r="Q3962">
        <v>-1.863853819668293E-2</v>
      </c>
      <c r="R3962">
        <v>1.5074590221047401E-2</v>
      </c>
      <c r="S3962">
        <v>4.8783719539642334E-2</v>
      </c>
      <c r="T3962">
        <v>7.9124435782432556E-2</v>
      </c>
      <c r="U3962" t="s">
        <v>18</v>
      </c>
      <c r="V3962" t="s">
        <v>84</v>
      </c>
      <c r="W3962">
        <v>95</v>
      </c>
    </row>
    <row r="3963" spans="1:23" x14ac:dyDescent="0.25">
      <c r="A3963" s="48" t="str">
        <f t="shared" si="61"/>
        <v>42213KernN/A_13SmartAC-onlySingle</v>
      </c>
      <c r="B3963" t="s">
        <v>11</v>
      </c>
      <c r="C3963" s="35">
        <v>42213</v>
      </c>
      <c r="D3963">
        <v>13</v>
      </c>
      <c r="E3963" t="s">
        <v>32</v>
      </c>
      <c r="F3963">
        <v>1.4816169604201219</v>
      </c>
      <c r="G3963">
        <v>1.783634975569558</v>
      </c>
      <c r="H3963">
        <v>3131</v>
      </c>
      <c r="I3963">
        <v>1.4665423701738787</v>
      </c>
      <c r="J3963">
        <v>1.7592584200996388</v>
      </c>
      <c r="K3963">
        <v>2089</v>
      </c>
      <c r="L3963">
        <v>1.5074590221047401E-2</v>
      </c>
      <c r="M3963">
        <v>1.0174417495727539</v>
      </c>
      <c r="N3963">
        <v>5220</v>
      </c>
      <c r="O3963">
        <v>4.9976471811532974E-2</v>
      </c>
      <c r="P3963">
        <v>-4.8975255340337753E-2</v>
      </c>
      <c r="Q3963">
        <v>-1.863853819668293E-2</v>
      </c>
      <c r="R3963">
        <v>1.5074590221047401E-2</v>
      </c>
      <c r="S3963">
        <v>4.8783719539642334E-2</v>
      </c>
      <c r="T3963">
        <v>7.9124435782432556E-2</v>
      </c>
      <c r="U3963" t="s">
        <v>102</v>
      </c>
      <c r="V3963" t="s">
        <v>84</v>
      </c>
      <c r="W3963">
        <v>95</v>
      </c>
    </row>
    <row r="3964" spans="1:23" x14ac:dyDescent="0.25">
      <c r="A3964" s="48" t="str">
        <f t="shared" si="61"/>
        <v>42213KernN/A_14AllSingle</v>
      </c>
      <c r="B3964" t="s">
        <v>11</v>
      </c>
      <c r="C3964" s="35">
        <v>42213</v>
      </c>
      <c r="D3964">
        <v>14</v>
      </c>
      <c r="E3964" t="s">
        <v>32</v>
      </c>
      <c r="F3964">
        <v>1.8110036551887057</v>
      </c>
      <c r="G3964">
        <v>1.8871844065135273</v>
      </c>
      <c r="H3964">
        <v>3131</v>
      </c>
      <c r="I3964">
        <v>1.8047866600701188</v>
      </c>
      <c r="J3964">
        <v>1.8814217403596996</v>
      </c>
      <c r="K3964">
        <v>2089</v>
      </c>
      <c r="L3964">
        <v>6.2169949524104595E-3</v>
      </c>
      <c r="M3964">
        <v>0.34329003095626831</v>
      </c>
      <c r="N3964">
        <v>5220</v>
      </c>
      <c r="O3964">
        <v>5.3216114640235901E-2</v>
      </c>
      <c r="P3964">
        <v>-6.1984777450561523E-2</v>
      </c>
      <c r="Q3964">
        <v>-2.9681531712412834E-2</v>
      </c>
      <c r="R3964">
        <v>6.2169949524104595E-3</v>
      </c>
      <c r="S3964">
        <v>4.2111262679100037E-2</v>
      </c>
      <c r="T3964">
        <v>7.4418768286705017E-2</v>
      </c>
      <c r="U3964" t="s">
        <v>18</v>
      </c>
      <c r="V3964" t="s">
        <v>84</v>
      </c>
      <c r="W3964">
        <v>97</v>
      </c>
    </row>
    <row r="3965" spans="1:23" x14ac:dyDescent="0.25">
      <c r="A3965" s="48" t="str">
        <f t="shared" si="61"/>
        <v>42213KernN/A_14SmartAC-onlySingle</v>
      </c>
      <c r="B3965" t="s">
        <v>11</v>
      </c>
      <c r="C3965" s="35">
        <v>42213</v>
      </c>
      <c r="D3965">
        <v>14</v>
      </c>
      <c r="E3965" t="s">
        <v>32</v>
      </c>
      <c r="F3965">
        <v>1.8110036551887057</v>
      </c>
      <c r="G3965">
        <v>1.8871844065135273</v>
      </c>
      <c r="H3965">
        <v>3131</v>
      </c>
      <c r="I3965">
        <v>1.8047866600701188</v>
      </c>
      <c r="J3965">
        <v>1.8814217403596996</v>
      </c>
      <c r="K3965">
        <v>2089</v>
      </c>
      <c r="L3965">
        <v>6.2169949524104595E-3</v>
      </c>
      <c r="M3965">
        <v>0.34329003095626831</v>
      </c>
      <c r="N3965">
        <v>5220</v>
      </c>
      <c r="O3965">
        <v>5.3216114640235901E-2</v>
      </c>
      <c r="P3965">
        <v>-6.1984777450561523E-2</v>
      </c>
      <c r="Q3965">
        <v>-2.9681531712412834E-2</v>
      </c>
      <c r="R3965">
        <v>6.2169949524104595E-3</v>
      </c>
      <c r="S3965">
        <v>4.2111262679100037E-2</v>
      </c>
      <c r="T3965">
        <v>7.4418768286705017E-2</v>
      </c>
      <c r="U3965" t="s">
        <v>102</v>
      </c>
      <c r="V3965" t="s">
        <v>84</v>
      </c>
      <c r="W3965">
        <v>97</v>
      </c>
    </row>
    <row r="3966" spans="1:23" x14ac:dyDescent="0.25">
      <c r="A3966" s="48" t="str">
        <f t="shared" si="61"/>
        <v>42213KernN/A_15AllSingle</v>
      </c>
      <c r="B3966" t="s">
        <v>11</v>
      </c>
      <c r="C3966" s="35">
        <v>42213</v>
      </c>
      <c r="D3966">
        <v>15</v>
      </c>
      <c r="E3966" t="s">
        <v>32</v>
      </c>
      <c r="F3966">
        <v>2.1285122473435618</v>
      </c>
      <c r="G3966">
        <v>1.9228792623995421</v>
      </c>
      <c r="H3966">
        <v>3131</v>
      </c>
      <c r="I3966">
        <v>2.141181141540641</v>
      </c>
      <c r="J3966">
        <v>1.868853293655204</v>
      </c>
      <c r="K3966">
        <v>2089</v>
      </c>
      <c r="L3966">
        <v>-1.2668894603848457E-2</v>
      </c>
      <c r="M3966">
        <v>-0.59519952535629272</v>
      </c>
      <c r="N3966">
        <v>5220</v>
      </c>
      <c r="O3966">
        <v>5.3411871194839478E-2</v>
      </c>
      <c r="P3966">
        <v>-8.1121549010276794E-2</v>
      </c>
      <c r="Q3966">
        <v>-4.8699475824832916E-2</v>
      </c>
      <c r="R3966">
        <v>-1.2668894603848457E-2</v>
      </c>
      <c r="S3966">
        <v>2.3357411846518517E-2</v>
      </c>
      <c r="T3966">
        <v>5.578375980257988E-2</v>
      </c>
      <c r="U3966" t="s">
        <v>18</v>
      </c>
      <c r="V3966" t="s">
        <v>84</v>
      </c>
      <c r="W3966">
        <v>98</v>
      </c>
    </row>
    <row r="3967" spans="1:23" x14ac:dyDescent="0.25">
      <c r="A3967" s="48" t="str">
        <f t="shared" si="61"/>
        <v>42213KernN/A_15SmartAC-onlySingle</v>
      </c>
      <c r="B3967" t="s">
        <v>11</v>
      </c>
      <c r="C3967" s="35">
        <v>42213</v>
      </c>
      <c r="D3967">
        <v>15</v>
      </c>
      <c r="E3967" t="s">
        <v>32</v>
      </c>
      <c r="F3967">
        <v>2.1285122473435618</v>
      </c>
      <c r="G3967">
        <v>1.9228792623995421</v>
      </c>
      <c r="H3967">
        <v>3131</v>
      </c>
      <c r="I3967">
        <v>2.141181141540641</v>
      </c>
      <c r="J3967">
        <v>1.868853293655204</v>
      </c>
      <c r="K3967">
        <v>2089</v>
      </c>
      <c r="L3967">
        <v>-1.2668894603848457E-2</v>
      </c>
      <c r="M3967">
        <v>-0.59519952535629272</v>
      </c>
      <c r="N3967">
        <v>5220</v>
      </c>
      <c r="O3967">
        <v>5.3411871194839478E-2</v>
      </c>
      <c r="P3967">
        <v>-8.1121549010276794E-2</v>
      </c>
      <c r="Q3967">
        <v>-4.8699475824832916E-2</v>
      </c>
      <c r="R3967">
        <v>-1.2668894603848457E-2</v>
      </c>
      <c r="S3967">
        <v>2.3357411846518517E-2</v>
      </c>
      <c r="T3967">
        <v>5.578375980257988E-2</v>
      </c>
      <c r="U3967" t="s">
        <v>102</v>
      </c>
      <c r="V3967" t="s">
        <v>84</v>
      </c>
      <c r="W3967">
        <v>98</v>
      </c>
    </row>
    <row r="3968" spans="1:23" x14ac:dyDescent="0.25">
      <c r="A3968" s="48" t="str">
        <f t="shared" si="61"/>
        <v>42213KernN/A_16AllSingle</v>
      </c>
      <c r="B3968" t="s">
        <v>11</v>
      </c>
      <c r="C3968" s="35">
        <v>42213</v>
      </c>
      <c r="D3968">
        <v>16</v>
      </c>
      <c r="E3968" t="s">
        <v>32</v>
      </c>
      <c r="F3968">
        <v>2.4744796409495904</v>
      </c>
      <c r="G3968">
        <v>1.867906430242593</v>
      </c>
      <c r="H3968">
        <v>3131</v>
      </c>
      <c r="I3968">
        <v>2.2339651623133174</v>
      </c>
      <c r="J3968">
        <v>1.761808957219746</v>
      </c>
      <c r="K3968">
        <v>2089</v>
      </c>
      <c r="L3968">
        <v>0.24051447212696075</v>
      </c>
      <c r="M3968">
        <v>9.7197999954223633</v>
      </c>
      <c r="N3968">
        <v>5220</v>
      </c>
      <c r="O3968">
        <v>5.0992436707019806E-2</v>
      </c>
      <c r="P3968">
        <v>0.17516256868839264</v>
      </c>
      <c r="Q3968">
        <v>0.20611599087715149</v>
      </c>
      <c r="R3968">
        <v>0.24051447212696075</v>
      </c>
      <c r="S3968">
        <v>0.27490887045860291</v>
      </c>
      <c r="T3968">
        <v>0.30586639046669006</v>
      </c>
      <c r="U3968" t="s">
        <v>18</v>
      </c>
      <c r="V3968" t="s">
        <v>84</v>
      </c>
      <c r="W3968">
        <v>99</v>
      </c>
    </row>
    <row r="3969" spans="1:23" x14ac:dyDescent="0.25">
      <c r="A3969" s="48" t="str">
        <f t="shared" si="61"/>
        <v>42213KernN/A_16SmartAC-onlySingle</v>
      </c>
      <c r="B3969" t="s">
        <v>11</v>
      </c>
      <c r="C3969" s="35">
        <v>42213</v>
      </c>
      <c r="D3969">
        <v>16</v>
      </c>
      <c r="E3969" t="s">
        <v>32</v>
      </c>
      <c r="F3969">
        <v>2.4744796409495904</v>
      </c>
      <c r="G3969">
        <v>1.867906430242593</v>
      </c>
      <c r="H3969">
        <v>3131</v>
      </c>
      <c r="I3969">
        <v>2.2339651623133174</v>
      </c>
      <c r="J3969">
        <v>1.761808957219746</v>
      </c>
      <c r="K3969">
        <v>2089</v>
      </c>
      <c r="L3969">
        <v>0.24051447212696075</v>
      </c>
      <c r="M3969">
        <v>9.7197999954223633</v>
      </c>
      <c r="N3969">
        <v>5220</v>
      </c>
      <c r="O3969">
        <v>5.0992436707019806E-2</v>
      </c>
      <c r="P3969">
        <v>0.17516256868839264</v>
      </c>
      <c r="Q3969">
        <v>0.20611599087715149</v>
      </c>
      <c r="R3969">
        <v>0.24051447212696075</v>
      </c>
      <c r="S3969">
        <v>0.27490887045860291</v>
      </c>
      <c r="T3969">
        <v>0.30586639046669006</v>
      </c>
      <c r="U3969" t="s">
        <v>102</v>
      </c>
      <c r="V3969" t="s">
        <v>84</v>
      </c>
      <c r="W3969">
        <v>99</v>
      </c>
    </row>
    <row r="3970" spans="1:23" x14ac:dyDescent="0.25">
      <c r="A3970" s="48" t="str">
        <f t="shared" ref="A3970:A4033" si="62">CONCATENATE(C3970,B3970,E3970,"_",D3970,U3970,V3970)</f>
        <v>42213KernN/A_17AllSingle</v>
      </c>
      <c r="B3970" t="s">
        <v>11</v>
      </c>
      <c r="C3970" s="35">
        <v>42213</v>
      </c>
      <c r="D3970">
        <v>17</v>
      </c>
      <c r="E3970" t="s">
        <v>32</v>
      </c>
      <c r="F3970">
        <v>2.7776854746099811</v>
      </c>
      <c r="G3970">
        <v>1.7880764395069721</v>
      </c>
      <c r="H3970">
        <v>3131</v>
      </c>
      <c r="I3970">
        <v>2.1138676577801943</v>
      </c>
      <c r="J3970">
        <v>1.4698570061526863</v>
      </c>
      <c r="K3970">
        <v>2089</v>
      </c>
      <c r="L3970">
        <v>0.66381782293319702</v>
      </c>
      <c r="M3970">
        <v>23.898235321044922</v>
      </c>
      <c r="N3970">
        <v>5220</v>
      </c>
      <c r="O3970">
        <v>4.5336145907640457E-2</v>
      </c>
      <c r="P3970">
        <v>0.60571503639221191</v>
      </c>
      <c r="Q3970">
        <v>0.63323497772216797</v>
      </c>
      <c r="R3970">
        <v>0.66381782293319702</v>
      </c>
      <c r="S3970">
        <v>0.69439703226089478</v>
      </c>
      <c r="T3970">
        <v>0.72192060947418213</v>
      </c>
      <c r="U3970" t="s">
        <v>18</v>
      </c>
      <c r="V3970" t="s">
        <v>84</v>
      </c>
      <c r="W3970">
        <v>99</v>
      </c>
    </row>
    <row r="3971" spans="1:23" x14ac:dyDescent="0.25">
      <c r="A3971" s="48" t="str">
        <f t="shared" si="62"/>
        <v>42213KernN/A_17SmartAC-onlySingle</v>
      </c>
      <c r="B3971" t="s">
        <v>11</v>
      </c>
      <c r="C3971" s="35">
        <v>42213</v>
      </c>
      <c r="D3971">
        <v>17</v>
      </c>
      <c r="E3971" t="s">
        <v>32</v>
      </c>
      <c r="F3971">
        <v>2.7776854746099811</v>
      </c>
      <c r="G3971">
        <v>1.7880764395069721</v>
      </c>
      <c r="H3971">
        <v>3131</v>
      </c>
      <c r="I3971">
        <v>2.1138676577801943</v>
      </c>
      <c r="J3971">
        <v>1.4698570061526863</v>
      </c>
      <c r="K3971">
        <v>2089</v>
      </c>
      <c r="L3971">
        <v>0.66381782293319702</v>
      </c>
      <c r="M3971">
        <v>23.898235321044922</v>
      </c>
      <c r="N3971">
        <v>5220</v>
      </c>
      <c r="O3971">
        <v>4.5336145907640457E-2</v>
      </c>
      <c r="P3971">
        <v>0.60571503639221191</v>
      </c>
      <c r="Q3971">
        <v>0.63323497772216797</v>
      </c>
      <c r="R3971">
        <v>0.66381782293319702</v>
      </c>
      <c r="S3971">
        <v>0.69439703226089478</v>
      </c>
      <c r="T3971">
        <v>0.72192060947418213</v>
      </c>
      <c r="U3971" t="s">
        <v>102</v>
      </c>
      <c r="V3971" t="s">
        <v>84</v>
      </c>
      <c r="W3971">
        <v>99</v>
      </c>
    </row>
    <row r="3972" spans="1:23" x14ac:dyDescent="0.25">
      <c r="A3972" s="48" t="str">
        <f t="shared" si="62"/>
        <v>42213KernN/A_18AllSingle</v>
      </c>
      <c r="B3972" t="s">
        <v>11</v>
      </c>
      <c r="C3972" s="35">
        <v>42213</v>
      </c>
      <c r="D3972">
        <v>18</v>
      </c>
      <c r="E3972" t="s">
        <v>32</v>
      </c>
      <c r="F3972">
        <v>3.0432173450008544</v>
      </c>
      <c r="G3972">
        <v>1.6769847025122224</v>
      </c>
      <c r="H3972">
        <v>3131</v>
      </c>
      <c r="I3972">
        <v>2.2974951534413273</v>
      </c>
      <c r="J3972">
        <v>1.3739254073952729</v>
      </c>
      <c r="K3972">
        <v>2089</v>
      </c>
      <c r="L3972">
        <v>0.74572217464447021</v>
      </c>
      <c r="M3972">
        <v>24.504402160644531</v>
      </c>
      <c r="N3972">
        <v>5220</v>
      </c>
      <c r="O3972">
        <v>4.2447950690984726E-2</v>
      </c>
      <c r="P3972">
        <v>0.69132089614868164</v>
      </c>
      <c r="Q3972">
        <v>0.71708762645721436</v>
      </c>
      <c r="R3972">
        <v>0.74572217464447021</v>
      </c>
      <c r="S3972">
        <v>0.77435332536697388</v>
      </c>
      <c r="T3972">
        <v>0.80012345314025879</v>
      </c>
      <c r="U3972" t="s">
        <v>18</v>
      </c>
      <c r="V3972" t="s">
        <v>84</v>
      </c>
      <c r="W3972">
        <v>99</v>
      </c>
    </row>
    <row r="3973" spans="1:23" x14ac:dyDescent="0.25">
      <c r="A3973" s="48" t="str">
        <f t="shared" si="62"/>
        <v>42213KernN/A_18SmartAC-onlySingle</v>
      </c>
      <c r="B3973" t="s">
        <v>11</v>
      </c>
      <c r="C3973" s="35">
        <v>42213</v>
      </c>
      <c r="D3973">
        <v>18</v>
      </c>
      <c r="E3973" t="s">
        <v>32</v>
      </c>
      <c r="F3973">
        <v>3.0432173450008544</v>
      </c>
      <c r="G3973">
        <v>1.6769847025122224</v>
      </c>
      <c r="H3973">
        <v>3131</v>
      </c>
      <c r="I3973">
        <v>2.2974951534413273</v>
      </c>
      <c r="J3973">
        <v>1.3739254073952729</v>
      </c>
      <c r="K3973">
        <v>2089</v>
      </c>
      <c r="L3973">
        <v>0.74572217464447021</v>
      </c>
      <c r="M3973">
        <v>24.504402160644531</v>
      </c>
      <c r="N3973">
        <v>5220</v>
      </c>
      <c r="O3973">
        <v>4.2447950690984726E-2</v>
      </c>
      <c r="P3973">
        <v>0.69132089614868164</v>
      </c>
      <c r="Q3973">
        <v>0.71708762645721436</v>
      </c>
      <c r="R3973">
        <v>0.74572217464447021</v>
      </c>
      <c r="S3973">
        <v>0.77435332536697388</v>
      </c>
      <c r="T3973">
        <v>0.80012345314025879</v>
      </c>
      <c r="U3973" t="s">
        <v>102</v>
      </c>
      <c r="V3973" t="s">
        <v>84</v>
      </c>
      <c r="W3973">
        <v>99</v>
      </c>
    </row>
    <row r="3974" spans="1:23" x14ac:dyDescent="0.25">
      <c r="A3974" s="48" t="str">
        <f t="shared" si="62"/>
        <v>42213KernN/A_19AllSingle</v>
      </c>
      <c r="B3974" t="s">
        <v>11</v>
      </c>
      <c r="C3974" s="35">
        <v>42213</v>
      </c>
      <c r="D3974">
        <v>19</v>
      </c>
      <c r="E3974" t="s">
        <v>32</v>
      </c>
      <c r="F3974">
        <v>3.082459089243843</v>
      </c>
      <c r="G3974">
        <v>1.6251056378400708</v>
      </c>
      <c r="H3974">
        <v>3131</v>
      </c>
      <c r="I3974">
        <v>2.3887651635165561</v>
      </c>
      <c r="J3974">
        <v>1.2805161169044608</v>
      </c>
      <c r="K3974">
        <v>2089</v>
      </c>
      <c r="L3974">
        <v>0.69369393587112427</v>
      </c>
      <c r="M3974">
        <v>22.504562377929688</v>
      </c>
      <c r="N3974">
        <v>5220</v>
      </c>
      <c r="O3974">
        <v>4.035370796918869E-2</v>
      </c>
      <c r="P3974">
        <v>0.64197659492492676</v>
      </c>
      <c r="Q3974">
        <v>0.66647213697433472</v>
      </c>
      <c r="R3974">
        <v>0.69369393587112427</v>
      </c>
      <c r="S3974">
        <v>0.72091251611709595</v>
      </c>
      <c r="T3974">
        <v>0.74541127681732178</v>
      </c>
      <c r="U3974" t="s">
        <v>18</v>
      </c>
      <c r="V3974" t="s">
        <v>84</v>
      </c>
      <c r="W3974">
        <v>97</v>
      </c>
    </row>
    <row r="3975" spans="1:23" x14ac:dyDescent="0.25">
      <c r="A3975" s="48" t="str">
        <f t="shared" si="62"/>
        <v>42213KernN/A_19SmartAC-onlySingle</v>
      </c>
      <c r="B3975" t="s">
        <v>11</v>
      </c>
      <c r="C3975" s="35">
        <v>42213</v>
      </c>
      <c r="D3975">
        <v>19</v>
      </c>
      <c r="E3975" t="s">
        <v>32</v>
      </c>
      <c r="F3975">
        <v>3.082459089243843</v>
      </c>
      <c r="G3975">
        <v>1.6251056378400708</v>
      </c>
      <c r="H3975">
        <v>3131</v>
      </c>
      <c r="I3975">
        <v>2.3887651635165561</v>
      </c>
      <c r="J3975">
        <v>1.2805161169044608</v>
      </c>
      <c r="K3975">
        <v>2089</v>
      </c>
      <c r="L3975">
        <v>0.69369393587112427</v>
      </c>
      <c r="M3975">
        <v>22.504562377929688</v>
      </c>
      <c r="N3975">
        <v>5220</v>
      </c>
      <c r="O3975">
        <v>4.035370796918869E-2</v>
      </c>
      <c r="P3975">
        <v>0.64197659492492676</v>
      </c>
      <c r="Q3975">
        <v>0.66647213697433472</v>
      </c>
      <c r="R3975">
        <v>0.69369393587112427</v>
      </c>
      <c r="S3975">
        <v>0.72091251611709595</v>
      </c>
      <c r="T3975">
        <v>0.74541127681732178</v>
      </c>
      <c r="U3975" t="s">
        <v>102</v>
      </c>
      <c r="V3975" t="s">
        <v>84</v>
      </c>
      <c r="W3975">
        <v>97</v>
      </c>
    </row>
    <row r="3976" spans="1:23" x14ac:dyDescent="0.25">
      <c r="A3976" s="48" t="str">
        <f t="shared" si="62"/>
        <v>42213KernN/A_20AllSingle</v>
      </c>
      <c r="B3976" t="s">
        <v>11</v>
      </c>
      <c r="C3976" s="35">
        <v>42213</v>
      </c>
      <c r="D3976">
        <v>20</v>
      </c>
      <c r="E3976" t="s">
        <v>32</v>
      </c>
      <c r="F3976">
        <v>2.9103882329420045</v>
      </c>
      <c r="G3976">
        <v>1.5318139804955686</v>
      </c>
      <c r="H3976">
        <v>3131</v>
      </c>
      <c r="I3976">
        <v>3.3695797975826678</v>
      </c>
      <c r="J3976">
        <v>1.679050925757976</v>
      </c>
      <c r="K3976">
        <v>2089</v>
      </c>
      <c r="L3976">
        <v>-0.45919156074523926</v>
      </c>
      <c r="M3976">
        <v>-15.777673721313477</v>
      </c>
      <c r="N3976">
        <v>5220</v>
      </c>
      <c r="O3976">
        <v>4.5814599841833115E-2</v>
      </c>
      <c r="P3976">
        <v>-0.51790755987167358</v>
      </c>
      <c r="Q3976">
        <v>-0.49009716510772705</v>
      </c>
      <c r="R3976">
        <v>-0.45919156074523926</v>
      </c>
      <c r="S3976">
        <v>-0.42828962206840515</v>
      </c>
      <c r="T3976">
        <v>-0.40047556161880493</v>
      </c>
      <c r="U3976" t="s">
        <v>18</v>
      </c>
      <c r="V3976" t="s">
        <v>84</v>
      </c>
      <c r="W3976">
        <v>95</v>
      </c>
    </row>
    <row r="3977" spans="1:23" x14ac:dyDescent="0.25">
      <c r="A3977" s="48" t="str">
        <f t="shared" si="62"/>
        <v>42213KernN/A_20SmartAC-onlySingle</v>
      </c>
      <c r="B3977" t="s">
        <v>11</v>
      </c>
      <c r="C3977" s="35">
        <v>42213</v>
      </c>
      <c r="D3977">
        <v>20</v>
      </c>
      <c r="E3977" t="s">
        <v>32</v>
      </c>
      <c r="F3977">
        <v>2.9103882329420045</v>
      </c>
      <c r="G3977">
        <v>1.5318139804955686</v>
      </c>
      <c r="H3977">
        <v>3131</v>
      </c>
      <c r="I3977">
        <v>3.3695797975826678</v>
      </c>
      <c r="J3977">
        <v>1.679050925757976</v>
      </c>
      <c r="K3977">
        <v>2089</v>
      </c>
      <c r="L3977">
        <v>-0.45919156074523926</v>
      </c>
      <c r="M3977">
        <v>-15.777673721313477</v>
      </c>
      <c r="N3977">
        <v>5220</v>
      </c>
      <c r="O3977">
        <v>4.5814599841833115E-2</v>
      </c>
      <c r="P3977">
        <v>-0.51790755987167358</v>
      </c>
      <c r="Q3977">
        <v>-0.49009716510772705</v>
      </c>
      <c r="R3977">
        <v>-0.45919156074523926</v>
      </c>
      <c r="S3977">
        <v>-0.42828962206840515</v>
      </c>
      <c r="T3977">
        <v>-0.40047556161880493</v>
      </c>
      <c r="U3977" t="s">
        <v>102</v>
      </c>
      <c r="V3977" t="s">
        <v>84</v>
      </c>
      <c r="W3977">
        <v>95</v>
      </c>
    </row>
    <row r="3978" spans="1:23" x14ac:dyDescent="0.25">
      <c r="A3978" s="48" t="str">
        <f t="shared" si="62"/>
        <v>42213KernN/A_21AllSingle</v>
      </c>
      <c r="B3978" t="s">
        <v>11</v>
      </c>
      <c r="C3978" s="35">
        <v>42213</v>
      </c>
      <c r="D3978">
        <v>21</v>
      </c>
      <c r="E3978" t="s">
        <v>32</v>
      </c>
      <c r="F3978">
        <v>2.7033795767801925</v>
      </c>
      <c r="G3978">
        <v>1.4616110026910856</v>
      </c>
      <c r="H3978">
        <v>3131</v>
      </c>
      <c r="I3978">
        <v>3.1061771122958808</v>
      </c>
      <c r="J3978">
        <v>1.6421558448863052</v>
      </c>
      <c r="K3978">
        <v>2089</v>
      </c>
      <c r="L3978">
        <v>-0.40279754996299744</v>
      </c>
      <c r="M3978">
        <v>-14.899777412414551</v>
      </c>
      <c r="N3978">
        <v>5220</v>
      </c>
      <c r="O3978">
        <v>4.4420730322599411E-2</v>
      </c>
      <c r="P3978">
        <v>-0.45972716808319092</v>
      </c>
      <c r="Q3978">
        <v>-0.43276289105415344</v>
      </c>
      <c r="R3978">
        <v>-0.40279754996299744</v>
      </c>
      <c r="S3978">
        <v>-0.37283575534820557</v>
      </c>
      <c r="T3978">
        <v>-0.34586793184280396</v>
      </c>
      <c r="U3978" t="s">
        <v>18</v>
      </c>
      <c r="V3978" t="s">
        <v>84</v>
      </c>
      <c r="W3978">
        <v>92</v>
      </c>
    </row>
    <row r="3979" spans="1:23" x14ac:dyDescent="0.25">
      <c r="A3979" s="48" t="str">
        <f t="shared" si="62"/>
        <v>42213KernN/A_21SmartAC-onlySingle</v>
      </c>
      <c r="B3979" t="s">
        <v>11</v>
      </c>
      <c r="C3979" s="35">
        <v>42213</v>
      </c>
      <c r="D3979">
        <v>21</v>
      </c>
      <c r="E3979" t="s">
        <v>32</v>
      </c>
      <c r="F3979">
        <v>2.7033795767801925</v>
      </c>
      <c r="G3979">
        <v>1.4616110026910856</v>
      </c>
      <c r="H3979">
        <v>3131</v>
      </c>
      <c r="I3979">
        <v>3.1061771122958808</v>
      </c>
      <c r="J3979">
        <v>1.6421558448863052</v>
      </c>
      <c r="K3979">
        <v>2089</v>
      </c>
      <c r="L3979">
        <v>-0.40279754996299744</v>
      </c>
      <c r="M3979">
        <v>-14.899777412414551</v>
      </c>
      <c r="N3979">
        <v>5220</v>
      </c>
      <c r="O3979">
        <v>4.4420730322599411E-2</v>
      </c>
      <c r="P3979">
        <v>-0.45972716808319092</v>
      </c>
      <c r="Q3979">
        <v>-0.43276289105415344</v>
      </c>
      <c r="R3979">
        <v>-0.40279754996299744</v>
      </c>
      <c r="S3979">
        <v>-0.37283575534820557</v>
      </c>
      <c r="T3979">
        <v>-0.34586793184280396</v>
      </c>
      <c r="U3979" t="s">
        <v>102</v>
      </c>
      <c r="V3979" t="s">
        <v>84</v>
      </c>
      <c r="W3979">
        <v>92</v>
      </c>
    </row>
    <row r="3980" spans="1:23" x14ac:dyDescent="0.25">
      <c r="A3980" s="48" t="str">
        <f t="shared" si="62"/>
        <v>42213KernN/A_22AllSingle</v>
      </c>
      <c r="B3980" t="s">
        <v>11</v>
      </c>
      <c r="C3980" s="35">
        <v>42213</v>
      </c>
      <c r="D3980">
        <v>22</v>
      </c>
      <c r="E3980" t="s">
        <v>32</v>
      </c>
      <c r="F3980">
        <v>2.4588005129062149</v>
      </c>
      <c r="G3980">
        <v>1.3778459450114995</v>
      </c>
      <c r="H3980">
        <v>3131</v>
      </c>
      <c r="I3980">
        <v>2.6431200094331033</v>
      </c>
      <c r="J3980">
        <v>1.5060680718945252</v>
      </c>
      <c r="K3980">
        <v>2089</v>
      </c>
      <c r="L3980">
        <v>-0.18431949615478516</v>
      </c>
      <c r="M3980">
        <v>-7.4963178634643555</v>
      </c>
      <c r="N3980">
        <v>5220</v>
      </c>
      <c r="O3980">
        <v>4.1135691106319427E-2</v>
      </c>
      <c r="P3980">
        <v>-0.2370389997959137</v>
      </c>
      <c r="Q3980">
        <v>-0.21206881105899811</v>
      </c>
      <c r="R3980">
        <v>-0.18431949615478516</v>
      </c>
      <c r="S3980">
        <v>-0.15657347440719604</v>
      </c>
      <c r="T3980">
        <v>-0.13159999251365662</v>
      </c>
      <c r="U3980" t="s">
        <v>18</v>
      </c>
      <c r="V3980" t="s">
        <v>84</v>
      </c>
      <c r="W3980">
        <v>89</v>
      </c>
    </row>
    <row r="3981" spans="1:23" x14ac:dyDescent="0.25">
      <c r="A3981" s="48" t="str">
        <f t="shared" si="62"/>
        <v>42213KernN/A_22SmartAC-onlySingle</v>
      </c>
      <c r="B3981" t="s">
        <v>11</v>
      </c>
      <c r="C3981" s="35">
        <v>42213</v>
      </c>
      <c r="D3981">
        <v>22</v>
      </c>
      <c r="E3981" t="s">
        <v>32</v>
      </c>
      <c r="F3981">
        <v>2.4588005129062149</v>
      </c>
      <c r="G3981">
        <v>1.3778459450114995</v>
      </c>
      <c r="H3981">
        <v>3131</v>
      </c>
      <c r="I3981">
        <v>2.6431200094331033</v>
      </c>
      <c r="J3981">
        <v>1.5060680718945252</v>
      </c>
      <c r="K3981">
        <v>2089</v>
      </c>
      <c r="L3981">
        <v>-0.18431949615478516</v>
      </c>
      <c r="M3981">
        <v>-7.4963178634643555</v>
      </c>
      <c r="N3981">
        <v>5220</v>
      </c>
      <c r="O3981">
        <v>4.1135691106319427E-2</v>
      </c>
      <c r="P3981">
        <v>-0.2370389997959137</v>
      </c>
      <c r="Q3981">
        <v>-0.21206881105899811</v>
      </c>
      <c r="R3981">
        <v>-0.18431949615478516</v>
      </c>
      <c r="S3981">
        <v>-0.15657347440719604</v>
      </c>
      <c r="T3981">
        <v>-0.13159999251365662</v>
      </c>
      <c r="U3981" t="s">
        <v>102</v>
      </c>
      <c r="V3981" t="s">
        <v>84</v>
      </c>
      <c r="W3981">
        <v>89</v>
      </c>
    </row>
    <row r="3982" spans="1:23" x14ac:dyDescent="0.25">
      <c r="A3982" s="48" t="str">
        <f t="shared" si="62"/>
        <v>42213KernN/A_23AllSingle</v>
      </c>
      <c r="B3982" t="s">
        <v>11</v>
      </c>
      <c r="C3982" s="35">
        <v>42213</v>
      </c>
      <c r="D3982">
        <v>23</v>
      </c>
      <c r="E3982" t="s">
        <v>32</v>
      </c>
      <c r="F3982">
        <v>2.0459909579727866</v>
      </c>
      <c r="G3982">
        <v>1.2802453848046917</v>
      </c>
      <c r="H3982">
        <v>3131</v>
      </c>
      <c r="I3982">
        <v>2.138611948568963</v>
      </c>
      <c r="J3982">
        <v>1.3515031742128383</v>
      </c>
      <c r="K3982">
        <v>2089</v>
      </c>
      <c r="L3982">
        <v>-9.2620991170406342E-2</v>
      </c>
      <c r="M3982">
        <v>-4.5269503593444824</v>
      </c>
      <c r="N3982">
        <v>5220</v>
      </c>
      <c r="O3982">
        <v>3.7387896329164505E-2</v>
      </c>
      <c r="P3982">
        <v>-0.1405373215675354</v>
      </c>
      <c r="Q3982">
        <v>-0.11784211546182632</v>
      </c>
      <c r="R3982">
        <v>-9.2620991170406342E-2</v>
      </c>
      <c r="S3982">
        <v>-6.7402854561805725E-2</v>
      </c>
      <c r="T3982">
        <v>-4.4704664498567581E-2</v>
      </c>
      <c r="U3982" t="s">
        <v>18</v>
      </c>
      <c r="V3982" t="s">
        <v>84</v>
      </c>
      <c r="W3982">
        <v>85</v>
      </c>
    </row>
    <row r="3983" spans="1:23" x14ac:dyDescent="0.25">
      <c r="A3983" s="48" t="str">
        <f t="shared" si="62"/>
        <v>42213KernN/A_23SmartAC-onlySingle</v>
      </c>
      <c r="B3983" t="s">
        <v>11</v>
      </c>
      <c r="C3983" s="35">
        <v>42213</v>
      </c>
      <c r="D3983">
        <v>23</v>
      </c>
      <c r="E3983" t="s">
        <v>32</v>
      </c>
      <c r="F3983">
        <v>2.0459909579727866</v>
      </c>
      <c r="G3983">
        <v>1.2802453848046917</v>
      </c>
      <c r="H3983">
        <v>3131</v>
      </c>
      <c r="I3983">
        <v>2.138611948568963</v>
      </c>
      <c r="J3983">
        <v>1.3515031742128383</v>
      </c>
      <c r="K3983">
        <v>2089</v>
      </c>
      <c r="L3983">
        <v>-9.2620991170406342E-2</v>
      </c>
      <c r="M3983">
        <v>-4.5269503593444824</v>
      </c>
      <c r="N3983">
        <v>5220</v>
      </c>
      <c r="O3983">
        <v>3.7387896329164505E-2</v>
      </c>
      <c r="P3983">
        <v>-0.1405373215675354</v>
      </c>
      <c r="Q3983">
        <v>-0.11784211546182632</v>
      </c>
      <c r="R3983">
        <v>-9.2620991170406342E-2</v>
      </c>
      <c r="S3983">
        <v>-6.7402854561805725E-2</v>
      </c>
      <c r="T3983">
        <v>-4.4704664498567581E-2</v>
      </c>
      <c r="U3983" t="s">
        <v>102</v>
      </c>
      <c r="V3983" t="s">
        <v>84</v>
      </c>
      <c r="W3983">
        <v>85</v>
      </c>
    </row>
    <row r="3984" spans="1:23" x14ac:dyDescent="0.25">
      <c r="A3984" s="48" t="str">
        <f t="shared" si="62"/>
        <v>42213KernN/A_24AllSingle</v>
      </c>
      <c r="B3984" t="s">
        <v>11</v>
      </c>
      <c r="C3984" s="35">
        <v>42213</v>
      </c>
      <c r="D3984">
        <v>24</v>
      </c>
      <c r="E3984" t="s">
        <v>32</v>
      </c>
      <c r="F3984">
        <v>1.641362135849727</v>
      </c>
      <c r="G3984">
        <v>1.1329808874169454</v>
      </c>
      <c r="H3984">
        <v>3131</v>
      </c>
      <c r="I3984">
        <v>1.7389267267663666</v>
      </c>
      <c r="J3984">
        <v>1.2422749535258777</v>
      </c>
      <c r="K3984">
        <v>2089</v>
      </c>
      <c r="L3984">
        <v>-9.7564592957496643E-2</v>
      </c>
      <c r="M3984">
        <v>-5.9441232681274414</v>
      </c>
      <c r="N3984">
        <v>5220</v>
      </c>
      <c r="O3984">
        <v>3.3892899751663208E-2</v>
      </c>
      <c r="P3984">
        <v>-0.14100173115730286</v>
      </c>
      <c r="Q3984">
        <v>-0.12042806297540665</v>
      </c>
      <c r="R3984">
        <v>-9.7564592957496643E-2</v>
      </c>
      <c r="S3984">
        <v>-7.470383495092392E-2</v>
      </c>
      <c r="T3984">
        <v>-5.4127451032400131E-2</v>
      </c>
      <c r="U3984" t="s">
        <v>18</v>
      </c>
      <c r="V3984" t="s">
        <v>84</v>
      </c>
      <c r="W3984">
        <v>83</v>
      </c>
    </row>
    <row r="3985" spans="1:23" x14ac:dyDescent="0.25">
      <c r="A3985" s="48" t="str">
        <f t="shared" si="62"/>
        <v>42213KernN/A_24SmartAC-onlySingle</v>
      </c>
      <c r="B3985" t="s">
        <v>11</v>
      </c>
      <c r="C3985" s="35">
        <v>42213</v>
      </c>
      <c r="D3985">
        <v>24</v>
      </c>
      <c r="E3985" t="s">
        <v>32</v>
      </c>
      <c r="F3985">
        <v>1.641362135849727</v>
      </c>
      <c r="G3985">
        <v>1.1329808874169454</v>
      </c>
      <c r="H3985">
        <v>3131</v>
      </c>
      <c r="I3985">
        <v>1.7389267267663666</v>
      </c>
      <c r="J3985">
        <v>1.2422749535258777</v>
      </c>
      <c r="K3985">
        <v>2089</v>
      </c>
      <c r="L3985">
        <v>-9.7564592957496643E-2</v>
      </c>
      <c r="M3985">
        <v>-5.9441232681274414</v>
      </c>
      <c r="N3985">
        <v>5220</v>
      </c>
      <c r="O3985">
        <v>3.3892899751663208E-2</v>
      </c>
      <c r="P3985">
        <v>-0.14100173115730286</v>
      </c>
      <c r="Q3985">
        <v>-0.12042806297540665</v>
      </c>
      <c r="R3985">
        <v>-9.7564592957496643E-2</v>
      </c>
      <c r="S3985">
        <v>-7.470383495092392E-2</v>
      </c>
      <c r="T3985">
        <v>-5.4127451032400131E-2</v>
      </c>
      <c r="U3985" t="s">
        <v>102</v>
      </c>
      <c r="V3985" t="s">
        <v>84</v>
      </c>
      <c r="W3985">
        <v>83</v>
      </c>
    </row>
    <row r="3986" spans="1:23" x14ac:dyDescent="0.25">
      <c r="A3986" s="48" t="str">
        <f t="shared" si="62"/>
        <v>42214KernN/A_1AllSingle</v>
      </c>
      <c r="B3986" t="s">
        <v>11</v>
      </c>
      <c r="C3986" s="35">
        <v>42214</v>
      </c>
      <c r="D3986">
        <v>1</v>
      </c>
      <c r="E3986" t="s">
        <v>32</v>
      </c>
      <c r="F3986">
        <v>1.3884901292486627</v>
      </c>
      <c r="G3986">
        <v>1.0180164842126509</v>
      </c>
      <c r="H3986">
        <v>4676</v>
      </c>
      <c r="I3986">
        <v>1.3318180006970914</v>
      </c>
      <c r="J3986">
        <v>0.99487991393245268</v>
      </c>
      <c r="K3986">
        <v>551</v>
      </c>
      <c r="L3986">
        <v>5.6672129780054092E-2</v>
      </c>
      <c r="M3986">
        <v>4.0815649032592773</v>
      </c>
      <c r="N3986">
        <v>5227</v>
      </c>
      <c r="O3986">
        <v>4.4921912252902985E-2</v>
      </c>
      <c r="P3986">
        <v>-8.9979293989017606E-4</v>
      </c>
      <c r="Q3986">
        <v>2.6368705555796623E-2</v>
      </c>
      <c r="R3986">
        <v>5.6672129780054092E-2</v>
      </c>
      <c r="S3986">
        <v>8.6971960961818695E-2</v>
      </c>
      <c r="T3986">
        <v>0.11424405127763748</v>
      </c>
      <c r="U3986" t="s">
        <v>18</v>
      </c>
      <c r="V3986" t="s">
        <v>84</v>
      </c>
      <c r="W3986">
        <v>81</v>
      </c>
    </row>
    <row r="3987" spans="1:23" x14ac:dyDescent="0.25">
      <c r="A3987" s="48" t="str">
        <f t="shared" si="62"/>
        <v>42214KernN/A_1SmartAC-onlySingle</v>
      </c>
      <c r="B3987" t="s">
        <v>11</v>
      </c>
      <c r="C3987" s="35">
        <v>42214</v>
      </c>
      <c r="D3987">
        <v>1</v>
      </c>
      <c r="E3987" t="s">
        <v>32</v>
      </c>
      <c r="F3987">
        <v>1.3884901292486627</v>
      </c>
      <c r="G3987">
        <v>1.0180164842126509</v>
      </c>
      <c r="H3987">
        <v>4676</v>
      </c>
      <c r="I3987">
        <v>1.3318180006970914</v>
      </c>
      <c r="J3987">
        <v>0.99487991393245268</v>
      </c>
      <c r="K3987">
        <v>551</v>
      </c>
      <c r="L3987">
        <v>5.6672129780054092E-2</v>
      </c>
      <c r="M3987">
        <v>4.0815649032592773</v>
      </c>
      <c r="N3987">
        <v>5227</v>
      </c>
      <c r="O3987">
        <v>4.4921912252902985E-2</v>
      </c>
      <c r="P3987">
        <v>-8.9979293989017606E-4</v>
      </c>
      <c r="Q3987">
        <v>2.6368705555796623E-2</v>
      </c>
      <c r="R3987">
        <v>5.6672129780054092E-2</v>
      </c>
      <c r="S3987">
        <v>8.6971960961818695E-2</v>
      </c>
      <c r="T3987">
        <v>0.11424405127763748</v>
      </c>
      <c r="U3987" t="s">
        <v>102</v>
      </c>
      <c r="V3987" t="s">
        <v>84</v>
      </c>
      <c r="W3987">
        <v>81</v>
      </c>
    </row>
    <row r="3988" spans="1:23" x14ac:dyDescent="0.25">
      <c r="A3988" s="48" t="str">
        <f t="shared" si="62"/>
        <v>42214KernN/A_2AllSingle</v>
      </c>
      <c r="B3988" t="s">
        <v>11</v>
      </c>
      <c r="C3988" s="35">
        <v>42214</v>
      </c>
      <c r="D3988">
        <v>2</v>
      </c>
      <c r="E3988" t="s">
        <v>32</v>
      </c>
      <c r="F3988">
        <v>1.1797382616075587</v>
      </c>
      <c r="G3988">
        <v>0.89000849146298433</v>
      </c>
      <c r="H3988">
        <v>4676</v>
      </c>
      <c r="I3988">
        <v>1.1274525462853262</v>
      </c>
      <c r="J3988">
        <v>0.89508647177531264</v>
      </c>
      <c r="K3988">
        <v>551</v>
      </c>
      <c r="L3988">
        <v>5.2285715937614441E-2</v>
      </c>
      <c r="M3988">
        <v>4.4319758415222168</v>
      </c>
      <c r="N3988">
        <v>5227</v>
      </c>
      <c r="O3988">
        <v>4.0292020887136459E-2</v>
      </c>
      <c r="P3988">
        <v>6.4746197313070297E-4</v>
      </c>
      <c r="Q3988">
        <v>2.5105524808168411E-2</v>
      </c>
      <c r="R3988">
        <v>5.2285715937614441E-2</v>
      </c>
      <c r="S3988">
        <v>7.9462684690952301E-2</v>
      </c>
      <c r="T3988">
        <v>0.1039239689707756</v>
      </c>
      <c r="U3988" t="s">
        <v>18</v>
      </c>
      <c r="V3988" t="s">
        <v>84</v>
      </c>
      <c r="W3988">
        <v>80</v>
      </c>
    </row>
    <row r="3989" spans="1:23" x14ac:dyDescent="0.25">
      <c r="A3989" s="48" t="str">
        <f t="shared" si="62"/>
        <v>42214KernN/A_2SmartAC-onlySingle</v>
      </c>
      <c r="B3989" t="s">
        <v>11</v>
      </c>
      <c r="C3989" s="35">
        <v>42214</v>
      </c>
      <c r="D3989">
        <v>2</v>
      </c>
      <c r="E3989" t="s">
        <v>32</v>
      </c>
      <c r="F3989">
        <v>1.1797382616075587</v>
      </c>
      <c r="G3989">
        <v>0.89000849146298433</v>
      </c>
      <c r="H3989">
        <v>4676</v>
      </c>
      <c r="I3989">
        <v>1.1274525462853262</v>
      </c>
      <c r="J3989">
        <v>0.89508647177531264</v>
      </c>
      <c r="K3989">
        <v>551</v>
      </c>
      <c r="L3989">
        <v>5.2285715937614441E-2</v>
      </c>
      <c r="M3989">
        <v>4.4319758415222168</v>
      </c>
      <c r="N3989">
        <v>5227</v>
      </c>
      <c r="O3989">
        <v>4.0292020887136459E-2</v>
      </c>
      <c r="P3989">
        <v>6.4746197313070297E-4</v>
      </c>
      <c r="Q3989">
        <v>2.5105524808168411E-2</v>
      </c>
      <c r="R3989">
        <v>5.2285715937614441E-2</v>
      </c>
      <c r="S3989">
        <v>7.9462684690952301E-2</v>
      </c>
      <c r="T3989">
        <v>0.1039239689707756</v>
      </c>
      <c r="U3989" t="s">
        <v>102</v>
      </c>
      <c r="V3989" t="s">
        <v>84</v>
      </c>
      <c r="W3989">
        <v>80</v>
      </c>
    </row>
    <row r="3990" spans="1:23" x14ac:dyDescent="0.25">
      <c r="A3990" s="48" t="str">
        <f t="shared" si="62"/>
        <v>42214KernN/A_3AllSingle</v>
      </c>
      <c r="B3990" t="s">
        <v>11</v>
      </c>
      <c r="C3990" s="35">
        <v>42214</v>
      </c>
      <c r="D3990">
        <v>3</v>
      </c>
      <c r="E3990" t="s">
        <v>32</v>
      </c>
      <c r="F3990">
        <v>1.0124002143807216</v>
      </c>
      <c r="G3990">
        <v>0.77445876727290786</v>
      </c>
      <c r="H3990">
        <v>4676</v>
      </c>
      <c r="I3990">
        <v>0.99730399934695058</v>
      </c>
      <c r="J3990">
        <v>0.79507103022264891</v>
      </c>
      <c r="K3990">
        <v>551</v>
      </c>
      <c r="L3990">
        <v>1.5096214599907398E-2</v>
      </c>
      <c r="M3990">
        <v>1.4911311864852905</v>
      </c>
      <c r="N3990">
        <v>5227</v>
      </c>
      <c r="O3990">
        <v>3.5714492201805115E-2</v>
      </c>
      <c r="P3990">
        <v>-3.0675478279590607E-2</v>
      </c>
      <c r="Q3990">
        <v>-8.9960675686597824E-3</v>
      </c>
      <c r="R3990">
        <v>1.5096214599907398E-2</v>
      </c>
      <c r="S3990">
        <v>3.9185639470815659E-2</v>
      </c>
      <c r="T3990">
        <v>6.0867909342050552E-2</v>
      </c>
      <c r="U3990" t="s">
        <v>18</v>
      </c>
      <c r="V3990" t="s">
        <v>84</v>
      </c>
      <c r="W3990">
        <v>81</v>
      </c>
    </row>
    <row r="3991" spans="1:23" x14ac:dyDescent="0.25">
      <c r="A3991" s="48" t="str">
        <f t="shared" si="62"/>
        <v>42214KernN/A_3SmartAC-onlySingle</v>
      </c>
      <c r="B3991" t="s">
        <v>11</v>
      </c>
      <c r="C3991" s="35">
        <v>42214</v>
      </c>
      <c r="D3991">
        <v>3</v>
      </c>
      <c r="E3991" t="s">
        <v>32</v>
      </c>
      <c r="F3991">
        <v>1.0124002143807216</v>
      </c>
      <c r="G3991">
        <v>0.77445876727290786</v>
      </c>
      <c r="H3991">
        <v>4676</v>
      </c>
      <c r="I3991">
        <v>0.99730399934695058</v>
      </c>
      <c r="J3991">
        <v>0.79507103022264891</v>
      </c>
      <c r="K3991">
        <v>551</v>
      </c>
      <c r="L3991">
        <v>1.5096214599907398E-2</v>
      </c>
      <c r="M3991">
        <v>1.4911311864852905</v>
      </c>
      <c r="N3991">
        <v>5227</v>
      </c>
      <c r="O3991">
        <v>3.5714492201805115E-2</v>
      </c>
      <c r="P3991">
        <v>-3.0675478279590607E-2</v>
      </c>
      <c r="Q3991">
        <v>-8.9960675686597824E-3</v>
      </c>
      <c r="R3991">
        <v>1.5096214599907398E-2</v>
      </c>
      <c r="S3991">
        <v>3.9185639470815659E-2</v>
      </c>
      <c r="T3991">
        <v>6.0867909342050552E-2</v>
      </c>
      <c r="U3991" t="s">
        <v>102</v>
      </c>
      <c r="V3991" t="s">
        <v>84</v>
      </c>
      <c r="W3991">
        <v>81</v>
      </c>
    </row>
    <row r="3992" spans="1:23" x14ac:dyDescent="0.25">
      <c r="A3992" s="48" t="str">
        <f t="shared" si="62"/>
        <v>42214KernN/A_4AllSingle</v>
      </c>
      <c r="B3992" t="s">
        <v>11</v>
      </c>
      <c r="C3992" s="35">
        <v>42214</v>
      </c>
      <c r="D3992">
        <v>4</v>
      </c>
      <c r="E3992" t="s">
        <v>32</v>
      </c>
      <c r="F3992">
        <v>0.91792669527370885</v>
      </c>
      <c r="G3992">
        <v>0.70596809381541992</v>
      </c>
      <c r="H3992">
        <v>4676</v>
      </c>
      <c r="I3992">
        <v>0.90453890970061079</v>
      </c>
      <c r="J3992">
        <v>0.75681979075433181</v>
      </c>
      <c r="K3992">
        <v>551</v>
      </c>
      <c r="L3992">
        <v>1.3387785293161869E-2</v>
      </c>
      <c r="M3992">
        <v>1.4584809541702271</v>
      </c>
      <c r="N3992">
        <v>5227</v>
      </c>
      <c r="O3992">
        <v>3.385419026017189E-2</v>
      </c>
      <c r="P3992">
        <v>-2.9999744147062302E-2</v>
      </c>
      <c r="Q3992">
        <v>-9.4495741650462151E-3</v>
      </c>
      <c r="R3992">
        <v>1.3387785293161869E-2</v>
      </c>
      <c r="S3992">
        <v>3.6222435534000397E-2</v>
      </c>
      <c r="T3992">
        <v>5.6775316596031189E-2</v>
      </c>
      <c r="U3992" t="s">
        <v>18</v>
      </c>
      <c r="V3992" t="s">
        <v>84</v>
      </c>
      <c r="W3992">
        <v>80</v>
      </c>
    </row>
    <row r="3993" spans="1:23" x14ac:dyDescent="0.25">
      <c r="A3993" s="48" t="str">
        <f t="shared" si="62"/>
        <v>42214KernN/A_4SmartAC-onlySingle</v>
      </c>
      <c r="B3993" t="s">
        <v>11</v>
      </c>
      <c r="C3993" s="35">
        <v>42214</v>
      </c>
      <c r="D3993">
        <v>4</v>
      </c>
      <c r="E3993" t="s">
        <v>32</v>
      </c>
      <c r="F3993">
        <v>0.91792669527370885</v>
      </c>
      <c r="G3993">
        <v>0.70596809381541992</v>
      </c>
      <c r="H3993">
        <v>4676</v>
      </c>
      <c r="I3993">
        <v>0.90453890970061079</v>
      </c>
      <c r="J3993">
        <v>0.75681979075433181</v>
      </c>
      <c r="K3993">
        <v>551</v>
      </c>
      <c r="L3993">
        <v>1.3387785293161869E-2</v>
      </c>
      <c r="M3993">
        <v>1.4584809541702271</v>
      </c>
      <c r="N3993">
        <v>5227</v>
      </c>
      <c r="O3993">
        <v>3.385419026017189E-2</v>
      </c>
      <c r="P3993">
        <v>-2.9999744147062302E-2</v>
      </c>
      <c r="Q3993">
        <v>-9.4495741650462151E-3</v>
      </c>
      <c r="R3993">
        <v>1.3387785293161869E-2</v>
      </c>
      <c r="S3993">
        <v>3.6222435534000397E-2</v>
      </c>
      <c r="T3993">
        <v>5.6775316596031189E-2</v>
      </c>
      <c r="U3993" t="s">
        <v>102</v>
      </c>
      <c r="V3993" t="s">
        <v>84</v>
      </c>
      <c r="W3993">
        <v>80</v>
      </c>
    </row>
    <row r="3994" spans="1:23" x14ac:dyDescent="0.25">
      <c r="A3994" s="48" t="str">
        <f t="shared" si="62"/>
        <v>42214KernN/A_5AllSingle</v>
      </c>
      <c r="B3994" t="s">
        <v>11</v>
      </c>
      <c r="C3994" s="35">
        <v>42214</v>
      </c>
      <c r="D3994">
        <v>5</v>
      </c>
      <c r="E3994" t="s">
        <v>32</v>
      </c>
      <c r="F3994">
        <v>0.86105553644195032</v>
      </c>
      <c r="G3994">
        <v>0.67351749182713161</v>
      </c>
      <c r="H3994">
        <v>4676</v>
      </c>
      <c r="I3994">
        <v>0.86378527301875097</v>
      </c>
      <c r="J3994">
        <v>0.74035674882660218</v>
      </c>
      <c r="K3994">
        <v>551</v>
      </c>
      <c r="L3994">
        <v>-2.7297365013509989E-3</v>
      </c>
      <c r="M3994">
        <v>-0.31702211499214172</v>
      </c>
      <c r="N3994">
        <v>5227</v>
      </c>
      <c r="O3994">
        <v>3.3042386174201965E-2</v>
      </c>
      <c r="P3994">
        <v>-4.5076858252286911E-2</v>
      </c>
      <c r="Q3994">
        <v>-2.5019468739628792E-2</v>
      </c>
      <c r="R3994">
        <v>-2.7297365013509989E-3</v>
      </c>
      <c r="S3994">
        <v>1.9557353109121323E-2</v>
      </c>
      <c r="T3994">
        <v>3.9617385715246201E-2</v>
      </c>
      <c r="U3994" t="s">
        <v>18</v>
      </c>
      <c r="V3994" t="s">
        <v>84</v>
      </c>
      <c r="W3994">
        <v>76</v>
      </c>
    </row>
    <row r="3995" spans="1:23" x14ac:dyDescent="0.25">
      <c r="A3995" s="48" t="str">
        <f t="shared" si="62"/>
        <v>42214KernN/A_5SmartAC-onlySingle</v>
      </c>
      <c r="B3995" t="s">
        <v>11</v>
      </c>
      <c r="C3995" s="35">
        <v>42214</v>
      </c>
      <c r="D3995">
        <v>5</v>
      </c>
      <c r="E3995" t="s">
        <v>32</v>
      </c>
      <c r="F3995">
        <v>0.86105553644195032</v>
      </c>
      <c r="G3995">
        <v>0.67351749182713161</v>
      </c>
      <c r="H3995">
        <v>4676</v>
      </c>
      <c r="I3995">
        <v>0.86378527301875097</v>
      </c>
      <c r="J3995">
        <v>0.74035674882660218</v>
      </c>
      <c r="K3995">
        <v>551</v>
      </c>
      <c r="L3995">
        <v>-2.7297365013509989E-3</v>
      </c>
      <c r="M3995">
        <v>-0.31702211499214172</v>
      </c>
      <c r="N3995">
        <v>5227</v>
      </c>
      <c r="O3995">
        <v>3.3042386174201965E-2</v>
      </c>
      <c r="P3995">
        <v>-4.5076858252286911E-2</v>
      </c>
      <c r="Q3995">
        <v>-2.5019468739628792E-2</v>
      </c>
      <c r="R3995">
        <v>-2.7297365013509989E-3</v>
      </c>
      <c r="S3995">
        <v>1.9557353109121323E-2</v>
      </c>
      <c r="T3995">
        <v>3.9617385715246201E-2</v>
      </c>
      <c r="U3995" t="s">
        <v>102</v>
      </c>
      <c r="V3995" t="s">
        <v>84</v>
      </c>
      <c r="W3995">
        <v>76</v>
      </c>
    </row>
    <row r="3996" spans="1:23" x14ac:dyDescent="0.25">
      <c r="A3996" s="48" t="str">
        <f t="shared" si="62"/>
        <v>42214KernN/A_6AllSingle</v>
      </c>
      <c r="B3996" t="s">
        <v>11</v>
      </c>
      <c r="C3996" s="35">
        <v>42214</v>
      </c>
      <c r="D3996">
        <v>6</v>
      </c>
      <c r="E3996" t="s">
        <v>32</v>
      </c>
      <c r="F3996">
        <v>0.8177291845756135</v>
      </c>
      <c r="G3996">
        <v>0.646711050025364</v>
      </c>
      <c r="H3996">
        <v>4676</v>
      </c>
      <c r="I3996">
        <v>0.82146727222004812</v>
      </c>
      <c r="J3996">
        <v>0.647049226360501</v>
      </c>
      <c r="K3996">
        <v>551</v>
      </c>
      <c r="L3996">
        <v>-3.7380876019597054E-3</v>
      </c>
      <c r="M3996">
        <v>-0.45713028311729431</v>
      </c>
      <c r="N3996">
        <v>5227</v>
      </c>
      <c r="O3996">
        <v>2.9142485931515694E-2</v>
      </c>
      <c r="P3996">
        <v>-4.108709841966629E-2</v>
      </c>
      <c r="Q3996">
        <v>-2.3397026583552361E-2</v>
      </c>
      <c r="R3996">
        <v>-3.7380876019597054E-3</v>
      </c>
      <c r="S3996">
        <v>1.5918519347906113E-2</v>
      </c>
      <c r="T3996">
        <v>3.361092135310173E-2</v>
      </c>
      <c r="U3996" t="s">
        <v>18</v>
      </c>
      <c r="V3996" t="s">
        <v>84</v>
      </c>
      <c r="W3996">
        <v>75</v>
      </c>
    </row>
    <row r="3997" spans="1:23" x14ac:dyDescent="0.25">
      <c r="A3997" s="48" t="str">
        <f t="shared" si="62"/>
        <v>42214KernN/A_6SmartAC-onlySingle</v>
      </c>
      <c r="B3997" t="s">
        <v>11</v>
      </c>
      <c r="C3997" s="35">
        <v>42214</v>
      </c>
      <c r="D3997">
        <v>6</v>
      </c>
      <c r="E3997" t="s">
        <v>32</v>
      </c>
      <c r="F3997">
        <v>0.8177291845756135</v>
      </c>
      <c r="G3997">
        <v>0.646711050025364</v>
      </c>
      <c r="H3997">
        <v>4676</v>
      </c>
      <c r="I3997">
        <v>0.82146727222004812</v>
      </c>
      <c r="J3997">
        <v>0.647049226360501</v>
      </c>
      <c r="K3997">
        <v>551</v>
      </c>
      <c r="L3997">
        <v>-3.7380876019597054E-3</v>
      </c>
      <c r="M3997">
        <v>-0.45713028311729431</v>
      </c>
      <c r="N3997">
        <v>5227</v>
      </c>
      <c r="O3997">
        <v>2.9142485931515694E-2</v>
      </c>
      <c r="P3997">
        <v>-4.108709841966629E-2</v>
      </c>
      <c r="Q3997">
        <v>-2.3397026583552361E-2</v>
      </c>
      <c r="R3997">
        <v>-3.7380876019597054E-3</v>
      </c>
      <c r="S3997">
        <v>1.5918519347906113E-2</v>
      </c>
      <c r="T3997">
        <v>3.361092135310173E-2</v>
      </c>
      <c r="U3997" t="s">
        <v>102</v>
      </c>
      <c r="V3997" t="s">
        <v>84</v>
      </c>
      <c r="W3997">
        <v>75</v>
      </c>
    </row>
    <row r="3998" spans="1:23" x14ac:dyDescent="0.25">
      <c r="A3998" s="48" t="str">
        <f t="shared" si="62"/>
        <v>42214KernN/A_7AllSingle</v>
      </c>
      <c r="B3998" t="s">
        <v>11</v>
      </c>
      <c r="C3998" s="35">
        <v>42214</v>
      </c>
      <c r="D3998">
        <v>7</v>
      </c>
      <c r="E3998" t="s">
        <v>32</v>
      </c>
      <c r="F3998">
        <v>0.79567532195191504</v>
      </c>
      <c r="G3998">
        <v>0.64569600722739606</v>
      </c>
      <c r="H3998">
        <v>4676</v>
      </c>
      <c r="I3998">
        <v>0.78772236376401472</v>
      </c>
      <c r="J3998">
        <v>0.65172545934949289</v>
      </c>
      <c r="K3998">
        <v>551</v>
      </c>
      <c r="L3998">
        <v>7.952958345413208E-3</v>
      </c>
      <c r="M3998">
        <v>0.99952304363250732</v>
      </c>
      <c r="N3998">
        <v>5227</v>
      </c>
      <c r="O3998">
        <v>2.932620607316494E-2</v>
      </c>
      <c r="P3998">
        <v>-2.9631506651639938E-2</v>
      </c>
      <c r="Q3998">
        <v>-1.1829913593828678E-2</v>
      </c>
      <c r="R3998">
        <v>7.952958345413208E-3</v>
      </c>
      <c r="S3998">
        <v>2.7733484283089638E-2</v>
      </c>
      <c r="T3998">
        <v>4.5537423342466354E-2</v>
      </c>
      <c r="U3998" t="s">
        <v>18</v>
      </c>
      <c r="V3998" t="s">
        <v>84</v>
      </c>
      <c r="W3998">
        <v>77</v>
      </c>
    </row>
    <row r="3999" spans="1:23" x14ac:dyDescent="0.25">
      <c r="A3999" s="48" t="str">
        <f t="shared" si="62"/>
        <v>42214KernN/A_7SmartAC-onlySingle</v>
      </c>
      <c r="B3999" t="s">
        <v>11</v>
      </c>
      <c r="C3999" s="35">
        <v>42214</v>
      </c>
      <c r="D3999">
        <v>7</v>
      </c>
      <c r="E3999" t="s">
        <v>32</v>
      </c>
      <c r="F3999">
        <v>0.79567532195191504</v>
      </c>
      <c r="G3999">
        <v>0.64569600722739606</v>
      </c>
      <c r="H3999">
        <v>4676</v>
      </c>
      <c r="I3999">
        <v>0.78772236376401472</v>
      </c>
      <c r="J3999">
        <v>0.65172545934949289</v>
      </c>
      <c r="K3999">
        <v>551</v>
      </c>
      <c r="L3999">
        <v>7.952958345413208E-3</v>
      </c>
      <c r="M3999">
        <v>0.99952304363250732</v>
      </c>
      <c r="N3999">
        <v>5227</v>
      </c>
      <c r="O3999">
        <v>2.932620607316494E-2</v>
      </c>
      <c r="P3999">
        <v>-2.9631506651639938E-2</v>
      </c>
      <c r="Q3999">
        <v>-1.1829913593828678E-2</v>
      </c>
      <c r="R3999">
        <v>7.952958345413208E-3</v>
      </c>
      <c r="S3999">
        <v>2.7733484283089638E-2</v>
      </c>
      <c r="T3999">
        <v>4.5537423342466354E-2</v>
      </c>
      <c r="U3999" t="s">
        <v>102</v>
      </c>
      <c r="V3999" t="s">
        <v>84</v>
      </c>
      <c r="W3999">
        <v>77</v>
      </c>
    </row>
    <row r="4000" spans="1:23" x14ac:dyDescent="0.25">
      <c r="A4000" s="48" t="str">
        <f t="shared" si="62"/>
        <v>42214KernN/A_8AllSingle</v>
      </c>
      <c r="B4000" t="s">
        <v>11</v>
      </c>
      <c r="C4000" s="35">
        <v>42214</v>
      </c>
      <c r="D4000">
        <v>8</v>
      </c>
      <c r="E4000" t="s">
        <v>32</v>
      </c>
      <c r="F4000">
        <v>0.80541648079423933</v>
      </c>
      <c r="G4000">
        <v>0.70601180903576888</v>
      </c>
      <c r="H4000">
        <v>4676</v>
      </c>
      <c r="I4000">
        <v>0.79868309138196758</v>
      </c>
      <c r="J4000">
        <v>0.7894695493659768</v>
      </c>
      <c r="K4000">
        <v>551</v>
      </c>
      <c r="L4000">
        <v>6.7333895713090897E-3</v>
      </c>
      <c r="M4000">
        <v>0.83601337671279907</v>
      </c>
      <c r="N4000">
        <v>5227</v>
      </c>
      <c r="O4000">
        <v>3.5181604325771332E-2</v>
      </c>
      <c r="P4000">
        <v>-3.8355354219675064E-2</v>
      </c>
      <c r="Q4000">
        <v>-1.6999417915940285E-2</v>
      </c>
      <c r="R4000">
        <v>6.7333895713090897E-3</v>
      </c>
      <c r="S4000">
        <v>3.0463382601737976E-2</v>
      </c>
      <c r="T4000">
        <v>5.1822133362293243E-2</v>
      </c>
      <c r="U4000" t="s">
        <v>18</v>
      </c>
      <c r="V4000" t="s">
        <v>84</v>
      </c>
      <c r="W4000">
        <v>82</v>
      </c>
    </row>
    <row r="4001" spans="1:23" x14ac:dyDescent="0.25">
      <c r="A4001" s="48" t="str">
        <f t="shared" si="62"/>
        <v>42214KernN/A_8SmartAC-onlySingle</v>
      </c>
      <c r="B4001" t="s">
        <v>11</v>
      </c>
      <c r="C4001" s="35">
        <v>42214</v>
      </c>
      <c r="D4001">
        <v>8</v>
      </c>
      <c r="E4001" t="s">
        <v>32</v>
      </c>
      <c r="F4001">
        <v>0.80541648079423933</v>
      </c>
      <c r="G4001">
        <v>0.70601180903576888</v>
      </c>
      <c r="H4001">
        <v>4676</v>
      </c>
      <c r="I4001">
        <v>0.79868309138196758</v>
      </c>
      <c r="J4001">
        <v>0.7894695493659768</v>
      </c>
      <c r="K4001">
        <v>551</v>
      </c>
      <c r="L4001">
        <v>6.7333895713090897E-3</v>
      </c>
      <c r="M4001">
        <v>0.83601337671279907</v>
      </c>
      <c r="N4001">
        <v>5227</v>
      </c>
      <c r="O4001">
        <v>3.5181604325771332E-2</v>
      </c>
      <c r="P4001">
        <v>-3.8355354219675064E-2</v>
      </c>
      <c r="Q4001">
        <v>-1.6999417915940285E-2</v>
      </c>
      <c r="R4001">
        <v>6.7333895713090897E-3</v>
      </c>
      <c r="S4001">
        <v>3.0463382601737976E-2</v>
      </c>
      <c r="T4001">
        <v>5.1822133362293243E-2</v>
      </c>
      <c r="U4001" t="s">
        <v>102</v>
      </c>
      <c r="V4001" t="s">
        <v>84</v>
      </c>
      <c r="W4001">
        <v>82</v>
      </c>
    </row>
    <row r="4002" spans="1:23" x14ac:dyDescent="0.25">
      <c r="A4002" s="48" t="str">
        <f t="shared" si="62"/>
        <v>42214KernN/A_9AllSingle</v>
      </c>
      <c r="B4002" t="s">
        <v>11</v>
      </c>
      <c r="C4002" s="35">
        <v>42214</v>
      </c>
      <c r="D4002">
        <v>9</v>
      </c>
      <c r="E4002" t="s">
        <v>32</v>
      </c>
      <c r="F4002">
        <v>0.83755141625495955</v>
      </c>
      <c r="G4002">
        <v>0.85642557207463654</v>
      </c>
      <c r="H4002">
        <v>4676</v>
      </c>
      <c r="I4002">
        <v>0.80956127286488722</v>
      </c>
      <c r="J4002">
        <v>0.93193285212341892</v>
      </c>
      <c r="K4002">
        <v>551</v>
      </c>
      <c r="L4002">
        <v>2.7990143746137619E-2</v>
      </c>
      <c r="M4002">
        <v>3.3419015407562256</v>
      </c>
      <c r="N4002">
        <v>5227</v>
      </c>
      <c r="O4002">
        <v>4.1630279272794724E-2</v>
      </c>
      <c r="P4002">
        <v>-2.5363221764564514E-2</v>
      </c>
      <c r="Q4002">
        <v>-9.2810048954561353E-5</v>
      </c>
      <c r="R4002">
        <v>2.7990143746137619E-2</v>
      </c>
      <c r="S4002">
        <v>5.6069768965244293E-2</v>
      </c>
      <c r="T4002">
        <v>8.1343509256839752E-2</v>
      </c>
      <c r="U4002" t="s">
        <v>18</v>
      </c>
      <c r="V4002" t="s">
        <v>84</v>
      </c>
      <c r="W4002">
        <v>87</v>
      </c>
    </row>
    <row r="4003" spans="1:23" x14ac:dyDescent="0.25">
      <c r="A4003" s="48" t="str">
        <f t="shared" si="62"/>
        <v>42214KernN/A_9SmartAC-onlySingle</v>
      </c>
      <c r="B4003" t="s">
        <v>11</v>
      </c>
      <c r="C4003" s="35">
        <v>42214</v>
      </c>
      <c r="D4003">
        <v>9</v>
      </c>
      <c r="E4003" t="s">
        <v>32</v>
      </c>
      <c r="F4003">
        <v>0.83755141625495955</v>
      </c>
      <c r="G4003">
        <v>0.85642557207463654</v>
      </c>
      <c r="H4003">
        <v>4676</v>
      </c>
      <c r="I4003">
        <v>0.80956127286488722</v>
      </c>
      <c r="J4003">
        <v>0.93193285212341892</v>
      </c>
      <c r="K4003">
        <v>551</v>
      </c>
      <c r="L4003">
        <v>2.7990143746137619E-2</v>
      </c>
      <c r="M4003">
        <v>3.3419015407562256</v>
      </c>
      <c r="N4003">
        <v>5227</v>
      </c>
      <c r="O4003">
        <v>4.1630279272794724E-2</v>
      </c>
      <c r="P4003">
        <v>-2.5363221764564514E-2</v>
      </c>
      <c r="Q4003">
        <v>-9.2810048954561353E-5</v>
      </c>
      <c r="R4003">
        <v>2.7990143746137619E-2</v>
      </c>
      <c r="S4003">
        <v>5.6069768965244293E-2</v>
      </c>
      <c r="T4003">
        <v>8.1343509256839752E-2</v>
      </c>
      <c r="U4003" t="s">
        <v>102</v>
      </c>
      <c r="V4003" t="s">
        <v>84</v>
      </c>
      <c r="W4003">
        <v>87</v>
      </c>
    </row>
    <row r="4004" spans="1:23" x14ac:dyDescent="0.25">
      <c r="A4004" s="48" t="str">
        <f t="shared" si="62"/>
        <v>42214KernN/A_10AllSingle</v>
      </c>
      <c r="B4004" t="s">
        <v>11</v>
      </c>
      <c r="C4004" s="35">
        <v>42214</v>
      </c>
      <c r="D4004">
        <v>10</v>
      </c>
      <c r="E4004" t="s">
        <v>32</v>
      </c>
      <c r="F4004">
        <v>0.95429596580114928</v>
      </c>
      <c r="G4004">
        <v>1.1434027951340022</v>
      </c>
      <c r="H4004">
        <v>4676</v>
      </c>
      <c r="I4004">
        <v>0.95819363739395158</v>
      </c>
      <c r="J4004">
        <v>1.2225560787168439</v>
      </c>
      <c r="K4004">
        <v>551</v>
      </c>
      <c r="L4004">
        <v>-3.8976715877652168E-3</v>
      </c>
      <c r="M4004">
        <v>-0.40843424201011658</v>
      </c>
      <c r="N4004">
        <v>5227</v>
      </c>
      <c r="O4004">
        <v>5.4700940847396851E-2</v>
      </c>
      <c r="P4004">
        <v>-7.4002400040626526E-2</v>
      </c>
      <c r="Q4004">
        <v>-4.0797833353281021E-2</v>
      </c>
      <c r="R4004">
        <v>-3.8976715877652168E-3</v>
      </c>
      <c r="S4004">
        <v>3.2998114824295044E-2</v>
      </c>
      <c r="T4004">
        <v>6.6207051277160645E-2</v>
      </c>
      <c r="U4004" t="s">
        <v>18</v>
      </c>
      <c r="V4004" t="s">
        <v>84</v>
      </c>
      <c r="W4004">
        <v>92</v>
      </c>
    </row>
    <row r="4005" spans="1:23" x14ac:dyDescent="0.25">
      <c r="A4005" s="48" t="str">
        <f t="shared" si="62"/>
        <v>42214KernN/A_10SmartAC-onlySingle</v>
      </c>
      <c r="B4005" t="s">
        <v>11</v>
      </c>
      <c r="C4005" s="35">
        <v>42214</v>
      </c>
      <c r="D4005">
        <v>10</v>
      </c>
      <c r="E4005" t="s">
        <v>32</v>
      </c>
      <c r="F4005">
        <v>0.95429596580114928</v>
      </c>
      <c r="G4005">
        <v>1.1434027951340022</v>
      </c>
      <c r="H4005">
        <v>4676</v>
      </c>
      <c r="I4005">
        <v>0.95819363739395158</v>
      </c>
      <c r="J4005">
        <v>1.2225560787168439</v>
      </c>
      <c r="K4005">
        <v>551</v>
      </c>
      <c r="L4005">
        <v>-3.8976715877652168E-3</v>
      </c>
      <c r="M4005">
        <v>-0.40843424201011658</v>
      </c>
      <c r="N4005">
        <v>5227</v>
      </c>
      <c r="O4005">
        <v>5.4700940847396851E-2</v>
      </c>
      <c r="P4005">
        <v>-7.4002400040626526E-2</v>
      </c>
      <c r="Q4005">
        <v>-4.0797833353281021E-2</v>
      </c>
      <c r="R4005">
        <v>-3.8976715877652168E-3</v>
      </c>
      <c r="S4005">
        <v>3.2998114824295044E-2</v>
      </c>
      <c r="T4005">
        <v>6.6207051277160645E-2</v>
      </c>
      <c r="U4005" t="s">
        <v>102</v>
      </c>
      <c r="V4005" t="s">
        <v>84</v>
      </c>
      <c r="W4005">
        <v>92</v>
      </c>
    </row>
    <row r="4006" spans="1:23" x14ac:dyDescent="0.25">
      <c r="A4006" s="48" t="str">
        <f t="shared" si="62"/>
        <v>42214KernN/A_11AllSingle</v>
      </c>
      <c r="B4006" t="s">
        <v>11</v>
      </c>
      <c r="C4006" s="35">
        <v>42214</v>
      </c>
      <c r="D4006">
        <v>11</v>
      </c>
      <c r="E4006" t="s">
        <v>32</v>
      </c>
      <c r="F4006">
        <v>1.2068739483495838</v>
      </c>
      <c r="G4006">
        <v>1.4679825512840201</v>
      </c>
      <c r="H4006">
        <v>4676</v>
      </c>
      <c r="I4006">
        <v>1.1713994541711805</v>
      </c>
      <c r="J4006">
        <v>1.5555931324210903</v>
      </c>
      <c r="K4006">
        <v>551</v>
      </c>
      <c r="L4006">
        <v>3.5474494099617004E-2</v>
      </c>
      <c r="M4006">
        <v>2.9393703937530518</v>
      </c>
      <c r="N4006">
        <v>5227</v>
      </c>
      <c r="O4006">
        <v>6.9660872220993042E-2</v>
      </c>
      <c r="P4006">
        <v>-5.3802881389856339E-2</v>
      </c>
      <c r="Q4006">
        <v>-1.1517337523400784E-2</v>
      </c>
      <c r="R4006">
        <v>3.5474494099617004E-2</v>
      </c>
      <c r="S4006">
        <v>8.2460753619670868E-2</v>
      </c>
      <c r="T4006">
        <v>0.12475186586380005</v>
      </c>
      <c r="U4006" t="s">
        <v>18</v>
      </c>
      <c r="V4006" t="s">
        <v>84</v>
      </c>
      <c r="W4006">
        <v>96</v>
      </c>
    </row>
    <row r="4007" spans="1:23" x14ac:dyDescent="0.25">
      <c r="A4007" s="48" t="str">
        <f t="shared" si="62"/>
        <v>42214KernN/A_11SmartAC-onlySingle</v>
      </c>
      <c r="B4007" t="s">
        <v>11</v>
      </c>
      <c r="C4007" s="35">
        <v>42214</v>
      </c>
      <c r="D4007">
        <v>11</v>
      </c>
      <c r="E4007" t="s">
        <v>32</v>
      </c>
      <c r="F4007">
        <v>1.2068739483495838</v>
      </c>
      <c r="G4007">
        <v>1.4679825512840201</v>
      </c>
      <c r="H4007">
        <v>4676</v>
      </c>
      <c r="I4007">
        <v>1.1713994541711805</v>
      </c>
      <c r="J4007">
        <v>1.5555931324210903</v>
      </c>
      <c r="K4007">
        <v>551</v>
      </c>
      <c r="L4007">
        <v>3.5474494099617004E-2</v>
      </c>
      <c r="M4007">
        <v>2.9393703937530518</v>
      </c>
      <c r="N4007">
        <v>5227</v>
      </c>
      <c r="O4007">
        <v>6.9660872220993042E-2</v>
      </c>
      <c r="P4007">
        <v>-5.3802881389856339E-2</v>
      </c>
      <c r="Q4007">
        <v>-1.1517337523400784E-2</v>
      </c>
      <c r="R4007">
        <v>3.5474494099617004E-2</v>
      </c>
      <c r="S4007">
        <v>8.2460753619670868E-2</v>
      </c>
      <c r="T4007">
        <v>0.12475186586380005</v>
      </c>
      <c r="U4007" t="s">
        <v>102</v>
      </c>
      <c r="V4007" t="s">
        <v>84</v>
      </c>
      <c r="W4007">
        <v>96</v>
      </c>
    </row>
    <row r="4008" spans="1:23" x14ac:dyDescent="0.25">
      <c r="A4008" s="48" t="str">
        <f t="shared" si="62"/>
        <v>42214KernN/A_12AllSingle</v>
      </c>
      <c r="B4008" t="s">
        <v>11</v>
      </c>
      <c r="C4008" s="35">
        <v>42214</v>
      </c>
      <c r="D4008">
        <v>12</v>
      </c>
      <c r="E4008" t="s">
        <v>32</v>
      </c>
      <c r="F4008">
        <v>1.5175278541713637</v>
      </c>
      <c r="G4008">
        <v>1.7000668716221186</v>
      </c>
      <c r="H4008">
        <v>4676</v>
      </c>
      <c r="I4008">
        <v>1.5365698178678382</v>
      </c>
      <c r="J4008">
        <v>1.7939436038703642</v>
      </c>
      <c r="K4008">
        <v>551</v>
      </c>
      <c r="L4008">
        <v>-1.9041962921619415E-2</v>
      </c>
      <c r="M4008">
        <v>-1.2548016309738159</v>
      </c>
      <c r="N4008">
        <v>5227</v>
      </c>
      <c r="O4008">
        <v>8.0366738140583038E-2</v>
      </c>
      <c r="P4008">
        <v>-0.12203997373580933</v>
      </c>
      <c r="Q4008">
        <v>-7.3255755007266998E-2</v>
      </c>
      <c r="R4008">
        <v>-1.9041962921619415E-2</v>
      </c>
      <c r="S4008">
        <v>3.5165403038263321E-2</v>
      </c>
      <c r="T4008">
        <v>8.3956047892570496E-2</v>
      </c>
      <c r="U4008" t="s">
        <v>18</v>
      </c>
      <c r="V4008" t="s">
        <v>84</v>
      </c>
      <c r="W4008">
        <v>100</v>
      </c>
    </row>
    <row r="4009" spans="1:23" x14ac:dyDescent="0.25">
      <c r="A4009" s="48" t="str">
        <f t="shared" si="62"/>
        <v>42214KernN/A_12SmartAC-onlySingle</v>
      </c>
      <c r="B4009" t="s">
        <v>11</v>
      </c>
      <c r="C4009" s="35">
        <v>42214</v>
      </c>
      <c r="D4009">
        <v>12</v>
      </c>
      <c r="E4009" t="s">
        <v>32</v>
      </c>
      <c r="F4009">
        <v>1.5175278541713637</v>
      </c>
      <c r="G4009">
        <v>1.7000668716221186</v>
      </c>
      <c r="H4009">
        <v>4676</v>
      </c>
      <c r="I4009">
        <v>1.5365698178678382</v>
      </c>
      <c r="J4009">
        <v>1.7939436038703642</v>
      </c>
      <c r="K4009">
        <v>551</v>
      </c>
      <c r="L4009">
        <v>-1.9041962921619415E-2</v>
      </c>
      <c r="M4009">
        <v>-1.2548016309738159</v>
      </c>
      <c r="N4009">
        <v>5227</v>
      </c>
      <c r="O4009">
        <v>8.0366738140583038E-2</v>
      </c>
      <c r="P4009">
        <v>-0.12203997373580933</v>
      </c>
      <c r="Q4009">
        <v>-7.3255755007266998E-2</v>
      </c>
      <c r="R4009">
        <v>-1.9041962921619415E-2</v>
      </c>
      <c r="S4009">
        <v>3.5165403038263321E-2</v>
      </c>
      <c r="T4009">
        <v>8.3956047892570496E-2</v>
      </c>
      <c r="U4009" t="s">
        <v>102</v>
      </c>
      <c r="V4009" t="s">
        <v>84</v>
      </c>
      <c r="W4009">
        <v>100</v>
      </c>
    </row>
    <row r="4010" spans="1:23" x14ac:dyDescent="0.25">
      <c r="A4010" s="48" t="str">
        <f t="shared" si="62"/>
        <v>42214KernN/A_13AllSingle</v>
      </c>
      <c r="B4010" t="s">
        <v>11</v>
      </c>
      <c r="C4010" s="35">
        <v>42214</v>
      </c>
      <c r="D4010">
        <v>13</v>
      </c>
      <c r="E4010" t="s">
        <v>32</v>
      </c>
      <c r="F4010">
        <v>1.9484148497669247</v>
      </c>
      <c r="G4010">
        <v>1.8895205249454023</v>
      </c>
      <c r="H4010">
        <v>4676</v>
      </c>
      <c r="I4010">
        <v>1.7458838181537339</v>
      </c>
      <c r="J4010">
        <v>1.8712074548402182</v>
      </c>
      <c r="K4010">
        <v>551</v>
      </c>
      <c r="L4010">
        <v>0.20253102481365204</v>
      </c>
      <c r="M4010">
        <v>10.394656181335449</v>
      </c>
      <c r="N4010">
        <v>5227</v>
      </c>
      <c r="O4010">
        <v>8.4369391202926636E-2</v>
      </c>
      <c r="P4010">
        <v>9.4403214752674103E-2</v>
      </c>
      <c r="Q4010">
        <v>0.14561712741851807</v>
      </c>
      <c r="R4010">
        <v>0.20253102481365204</v>
      </c>
      <c r="S4010">
        <v>0.25943818688392639</v>
      </c>
      <c r="T4010">
        <v>0.31065884232521057</v>
      </c>
      <c r="U4010" t="s">
        <v>18</v>
      </c>
      <c r="V4010" t="s">
        <v>84</v>
      </c>
      <c r="W4010">
        <v>102</v>
      </c>
    </row>
    <row r="4011" spans="1:23" x14ac:dyDescent="0.25">
      <c r="A4011" s="48" t="str">
        <f t="shared" si="62"/>
        <v>42214KernN/A_13SmartAC-onlySingle</v>
      </c>
      <c r="B4011" s="7" t="s">
        <v>11</v>
      </c>
      <c r="C4011" s="35">
        <v>42214</v>
      </c>
      <c r="D4011">
        <v>13</v>
      </c>
      <c r="E4011" t="s">
        <v>32</v>
      </c>
      <c r="F4011">
        <v>1.9484148497669247</v>
      </c>
      <c r="G4011">
        <v>1.8895205249454023</v>
      </c>
      <c r="H4011">
        <v>4676</v>
      </c>
      <c r="I4011">
        <v>1.7458838181537339</v>
      </c>
      <c r="J4011">
        <v>1.8712074548402182</v>
      </c>
      <c r="K4011">
        <v>551</v>
      </c>
      <c r="L4011">
        <v>0.20253102481365204</v>
      </c>
      <c r="M4011">
        <v>10.394656181335449</v>
      </c>
      <c r="N4011">
        <v>5227</v>
      </c>
      <c r="O4011">
        <v>8.4369391202926636E-2</v>
      </c>
      <c r="P4011">
        <v>9.4403214752674103E-2</v>
      </c>
      <c r="Q4011">
        <v>0.14561712741851807</v>
      </c>
      <c r="R4011">
        <v>0.20253102481365204</v>
      </c>
      <c r="S4011">
        <v>0.25943818688392639</v>
      </c>
      <c r="T4011">
        <v>0.31065884232521057</v>
      </c>
      <c r="U4011" t="s">
        <v>102</v>
      </c>
      <c r="V4011" t="s">
        <v>84</v>
      </c>
      <c r="W4011">
        <v>102</v>
      </c>
    </row>
    <row r="4012" spans="1:23" x14ac:dyDescent="0.25">
      <c r="A4012" s="48" t="str">
        <f t="shared" si="62"/>
        <v>42214KernN/A_14AllSingle</v>
      </c>
      <c r="B4012" s="7" t="s">
        <v>11</v>
      </c>
      <c r="C4012" s="35">
        <v>42214</v>
      </c>
      <c r="D4012">
        <v>14</v>
      </c>
      <c r="E4012" t="s">
        <v>32</v>
      </c>
      <c r="F4012">
        <v>2.3767801499354801</v>
      </c>
      <c r="G4012">
        <v>2.0050508197947039</v>
      </c>
      <c r="H4012">
        <v>4676</v>
      </c>
      <c r="I4012">
        <v>1.7564005463617947</v>
      </c>
      <c r="J4012">
        <v>1.7637264533922616</v>
      </c>
      <c r="K4012">
        <v>551</v>
      </c>
      <c r="L4012">
        <v>0.62037962675094604</v>
      </c>
      <c r="M4012">
        <v>26.101682662963867</v>
      </c>
      <c r="N4012">
        <v>5227</v>
      </c>
      <c r="O4012">
        <v>8.0655857920646667E-2</v>
      </c>
      <c r="P4012">
        <v>0.51701110601425171</v>
      </c>
      <c r="Q4012">
        <v>0.565970778465271</v>
      </c>
      <c r="R4012">
        <v>0.62037962675094604</v>
      </c>
      <c r="S4012">
        <v>0.67478197813034058</v>
      </c>
      <c r="T4012">
        <v>0.72374814748764038</v>
      </c>
      <c r="U4012" t="s">
        <v>18</v>
      </c>
      <c r="V4012" t="s">
        <v>84</v>
      </c>
      <c r="W4012">
        <v>103</v>
      </c>
    </row>
    <row r="4013" spans="1:23" x14ac:dyDescent="0.25">
      <c r="A4013" s="48" t="str">
        <f t="shared" si="62"/>
        <v>42214KernN/A_14SmartAC-onlySingle</v>
      </c>
      <c r="B4013" t="s">
        <v>11</v>
      </c>
      <c r="C4013" s="35">
        <v>42214</v>
      </c>
      <c r="D4013">
        <v>14</v>
      </c>
      <c r="E4013" t="s">
        <v>32</v>
      </c>
      <c r="F4013">
        <v>2.3767801499354801</v>
      </c>
      <c r="G4013">
        <v>2.0050508197947039</v>
      </c>
      <c r="H4013">
        <v>4676</v>
      </c>
      <c r="I4013">
        <v>1.7564005463617947</v>
      </c>
      <c r="J4013">
        <v>1.7637264533922616</v>
      </c>
      <c r="K4013">
        <v>551</v>
      </c>
      <c r="L4013">
        <v>0.62037962675094604</v>
      </c>
      <c r="M4013">
        <v>26.101682662963867</v>
      </c>
      <c r="N4013">
        <v>5227</v>
      </c>
      <c r="O4013">
        <v>8.0655857920646667E-2</v>
      </c>
      <c r="P4013">
        <v>0.51701110601425171</v>
      </c>
      <c r="Q4013">
        <v>0.565970778465271</v>
      </c>
      <c r="R4013">
        <v>0.62037962675094604</v>
      </c>
      <c r="S4013">
        <v>0.67478197813034058</v>
      </c>
      <c r="T4013">
        <v>0.72374814748764038</v>
      </c>
      <c r="U4013" t="s">
        <v>102</v>
      </c>
      <c r="V4013" t="s">
        <v>84</v>
      </c>
      <c r="W4013">
        <v>103</v>
      </c>
    </row>
    <row r="4014" spans="1:23" x14ac:dyDescent="0.25">
      <c r="A4014" s="48" t="str">
        <f t="shared" si="62"/>
        <v>42214KernN/A_15AllSingle</v>
      </c>
      <c r="B4014" s="7" t="s">
        <v>11</v>
      </c>
      <c r="C4014" s="35">
        <v>42214</v>
      </c>
      <c r="D4014">
        <v>15</v>
      </c>
      <c r="E4014" t="s">
        <v>32</v>
      </c>
      <c r="F4014">
        <v>2.7349594840801772</v>
      </c>
      <c r="G4014">
        <v>2.0172721226949841</v>
      </c>
      <c r="H4014">
        <v>4676</v>
      </c>
      <c r="I4014">
        <v>2.0242118188147371</v>
      </c>
      <c r="J4014">
        <v>1.7389573588905898</v>
      </c>
      <c r="K4014">
        <v>551</v>
      </c>
      <c r="L4014">
        <v>0.71074765920639038</v>
      </c>
      <c r="M4014">
        <v>25.987503051757813</v>
      </c>
      <c r="N4014">
        <v>5227</v>
      </c>
      <c r="O4014">
        <v>7.9739727079868317E-2</v>
      </c>
      <c r="P4014">
        <v>0.60855323076248169</v>
      </c>
      <c r="Q4014">
        <v>0.65695685148239136</v>
      </c>
      <c r="R4014">
        <v>0.71074765920639038</v>
      </c>
      <c r="S4014">
        <v>0.76453208923339844</v>
      </c>
      <c r="T4014">
        <v>0.81294208765029907</v>
      </c>
      <c r="U4014" t="s">
        <v>18</v>
      </c>
      <c r="V4014" t="s">
        <v>84</v>
      </c>
      <c r="W4014">
        <v>105</v>
      </c>
    </row>
    <row r="4015" spans="1:23" x14ac:dyDescent="0.25">
      <c r="A4015" s="48" t="str">
        <f t="shared" si="62"/>
        <v>42214KernN/A_15SmartAC-onlySingle</v>
      </c>
      <c r="B4015" s="7" t="s">
        <v>11</v>
      </c>
      <c r="C4015" s="35">
        <v>42214</v>
      </c>
      <c r="D4015">
        <v>15</v>
      </c>
      <c r="E4015" t="s">
        <v>32</v>
      </c>
      <c r="F4015">
        <v>2.7349594840801772</v>
      </c>
      <c r="G4015">
        <v>2.0172721226949841</v>
      </c>
      <c r="H4015">
        <v>4676</v>
      </c>
      <c r="I4015">
        <v>2.0242118188147371</v>
      </c>
      <c r="J4015">
        <v>1.7389573588905898</v>
      </c>
      <c r="K4015">
        <v>551</v>
      </c>
      <c r="L4015">
        <v>0.71074765920639038</v>
      </c>
      <c r="M4015">
        <v>25.987503051757813</v>
      </c>
      <c r="N4015">
        <v>5227</v>
      </c>
      <c r="O4015">
        <v>7.9739727079868317E-2</v>
      </c>
      <c r="P4015">
        <v>0.60855323076248169</v>
      </c>
      <c r="Q4015">
        <v>0.65695685148239136</v>
      </c>
      <c r="R4015">
        <v>0.71074765920639038</v>
      </c>
      <c r="S4015">
        <v>0.76453208923339844</v>
      </c>
      <c r="T4015">
        <v>0.81294208765029907</v>
      </c>
      <c r="U4015" t="s">
        <v>102</v>
      </c>
      <c r="V4015" t="s">
        <v>84</v>
      </c>
      <c r="W4015">
        <v>105</v>
      </c>
    </row>
    <row r="4016" spans="1:23" x14ac:dyDescent="0.25">
      <c r="A4016" s="48" t="str">
        <f t="shared" si="62"/>
        <v>42214KernN/A_16AllSingle</v>
      </c>
      <c r="B4016" t="s">
        <v>11</v>
      </c>
      <c r="C4016" s="35">
        <v>42214</v>
      </c>
      <c r="D4016">
        <v>16</v>
      </c>
      <c r="E4016" t="s">
        <v>32</v>
      </c>
      <c r="F4016">
        <v>3.0807587986203657</v>
      </c>
      <c r="G4016">
        <v>1.9616905574129135</v>
      </c>
      <c r="H4016">
        <v>4676</v>
      </c>
      <c r="I4016">
        <v>2.2282661811510436</v>
      </c>
      <c r="J4016">
        <v>1.7114916494077974</v>
      </c>
      <c r="K4016">
        <v>551</v>
      </c>
      <c r="L4016">
        <v>0.85249263048171997</v>
      </c>
      <c r="M4016">
        <v>27.671514511108398</v>
      </c>
      <c r="N4016">
        <v>5227</v>
      </c>
      <c r="O4016">
        <v>7.835262268781662E-2</v>
      </c>
      <c r="P4016">
        <v>0.7520759105682373</v>
      </c>
      <c r="Q4016">
        <v>0.79963749647140503</v>
      </c>
      <c r="R4016">
        <v>0.85249263048171997</v>
      </c>
      <c r="S4016">
        <v>0.90534144639968872</v>
      </c>
      <c r="T4016">
        <v>0.95290935039520264</v>
      </c>
      <c r="U4016" t="s">
        <v>18</v>
      </c>
      <c r="V4016" t="s">
        <v>84</v>
      </c>
      <c r="W4016">
        <v>106</v>
      </c>
    </row>
    <row r="4017" spans="1:23" x14ac:dyDescent="0.25">
      <c r="A4017" s="48" t="str">
        <f t="shared" si="62"/>
        <v>42214KernN/A_16SmartAC-onlySingle</v>
      </c>
      <c r="B4017" s="7" t="s">
        <v>11</v>
      </c>
      <c r="C4017" s="35">
        <v>42214</v>
      </c>
      <c r="D4017">
        <v>16</v>
      </c>
      <c r="E4017" t="s">
        <v>32</v>
      </c>
      <c r="F4017">
        <v>3.0807587986203657</v>
      </c>
      <c r="G4017">
        <v>1.9616905574129135</v>
      </c>
      <c r="H4017">
        <v>4676</v>
      </c>
      <c r="I4017">
        <v>2.2282661811510436</v>
      </c>
      <c r="J4017">
        <v>1.7114916494077974</v>
      </c>
      <c r="K4017">
        <v>551</v>
      </c>
      <c r="L4017">
        <v>0.85249263048171997</v>
      </c>
      <c r="M4017">
        <v>27.671514511108398</v>
      </c>
      <c r="N4017">
        <v>5227</v>
      </c>
      <c r="O4017">
        <v>7.835262268781662E-2</v>
      </c>
      <c r="P4017">
        <v>0.7520759105682373</v>
      </c>
      <c r="Q4017">
        <v>0.79963749647140503</v>
      </c>
      <c r="R4017">
        <v>0.85249263048171997</v>
      </c>
      <c r="S4017">
        <v>0.90534144639968872</v>
      </c>
      <c r="T4017">
        <v>0.95290935039520264</v>
      </c>
      <c r="U4017" t="s">
        <v>102</v>
      </c>
      <c r="V4017" t="s">
        <v>84</v>
      </c>
      <c r="W4017">
        <v>106</v>
      </c>
    </row>
    <row r="4018" spans="1:23" x14ac:dyDescent="0.25">
      <c r="A4018" s="48" t="str">
        <f t="shared" si="62"/>
        <v>42214KernN/A_17AllSingle</v>
      </c>
      <c r="B4018" s="7" t="s">
        <v>11</v>
      </c>
      <c r="C4018" s="35">
        <v>42214</v>
      </c>
      <c r="D4018">
        <v>17</v>
      </c>
      <c r="E4018" t="s">
        <v>32</v>
      </c>
      <c r="F4018">
        <v>3.3899698713606647</v>
      </c>
      <c r="G4018">
        <v>1.8693791714862</v>
      </c>
      <c r="H4018">
        <v>4676</v>
      </c>
      <c r="I4018">
        <v>2.446630909955319</v>
      </c>
      <c r="J4018">
        <v>1.6945340590208164</v>
      </c>
      <c r="K4018">
        <v>551</v>
      </c>
      <c r="L4018">
        <v>0.94333899021148682</v>
      </c>
      <c r="M4018">
        <v>27.827354431152344</v>
      </c>
      <c r="N4018">
        <v>5227</v>
      </c>
      <c r="O4018">
        <v>7.7192477881908417E-2</v>
      </c>
      <c r="P4018">
        <v>0.84440910816192627</v>
      </c>
      <c r="Q4018">
        <v>0.89126646518707275</v>
      </c>
      <c r="R4018">
        <v>0.94333899021148682</v>
      </c>
      <c r="S4018">
        <v>0.99540531635284424</v>
      </c>
      <c r="T4018">
        <v>1.0422688722610474</v>
      </c>
      <c r="U4018" t="s">
        <v>18</v>
      </c>
      <c r="V4018" t="s">
        <v>84</v>
      </c>
      <c r="W4018">
        <v>106</v>
      </c>
    </row>
    <row r="4019" spans="1:23" x14ac:dyDescent="0.25">
      <c r="A4019" s="48" t="str">
        <f t="shared" si="62"/>
        <v>42214KernN/A_17SmartAC-onlySingle</v>
      </c>
      <c r="B4019" t="s">
        <v>11</v>
      </c>
      <c r="C4019" s="35">
        <v>42214</v>
      </c>
      <c r="D4019">
        <v>17</v>
      </c>
      <c r="E4019" t="s">
        <v>32</v>
      </c>
      <c r="F4019">
        <v>3.3899698713606647</v>
      </c>
      <c r="G4019">
        <v>1.8693791714862</v>
      </c>
      <c r="H4019">
        <v>4676</v>
      </c>
      <c r="I4019">
        <v>2.446630909955319</v>
      </c>
      <c r="J4019">
        <v>1.6945340590208164</v>
      </c>
      <c r="K4019">
        <v>551</v>
      </c>
      <c r="L4019">
        <v>0.94333899021148682</v>
      </c>
      <c r="M4019">
        <v>27.827354431152344</v>
      </c>
      <c r="N4019">
        <v>5227</v>
      </c>
      <c r="O4019">
        <v>7.7192477881908417E-2</v>
      </c>
      <c r="P4019">
        <v>0.84440910816192627</v>
      </c>
      <c r="Q4019">
        <v>0.89126646518707275</v>
      </c>
      <c r="R4019">
        <v>0.94333899021148682</v>
      </c>
      <c r="S4019">
        <v>0.99540531635284424</v>
      </c>
      <c r="T4019">
        <v>1.0422688722610474</v>
      </c>
      <c r="U4019" t="s">
        <v>102</v>
      </c>
      <c r="V4019" t="s">
        <v>84</v>
      </c>
      <c r="W4019">
        <v>106</v>
      </c>
    </row>
    <row r="4020" spans="1:23" x14ac:dyDescent="0.25">
      <c r="A4020" s="48" t="str">
        <f t="shared" si="62"/>
        <v>42214KernN/A_18AllSingle</v>
      </c>
      <c r="B4020" s="7" t="s">
        <v>11</v>
      </c>
      <c r="C4020" s="35">
        <v>42214</v>
      </c>
      <c r="D4020">
        <v>18</v>
      </c>
      <c r="E4020" t="s">
        <v>32</v>
      </c>
      <c r="F4020">
        <v>3.5942023602637714</v>
      </c>
      <c r="G4020">
        <v>1.7806027861747569</v>
      </c>
      <c r="H4020">
        <v>4676</v>
      </c>
      <c r="I4020">
        <v>3.8423316379879586</v>
      </c>
      <c r="J4020">
        <v>1.9196475363128183</v>
      </c>
      <c r="K4020">
        <v>551</v>
      </c>
      <c r="L4020">
        <v>-0.24812927842140198</v>
      </c>
      <c r="M4020">
        <v>-6.9035978317260742</v>
      </c>
      <c r="N4020">
        <v>5227</v>
      </c>
      <c r="O4020">
        <v>8.5825242102146149E-2</v>
      </c>
      <c r="P4020">
        <v>-0.35812291502952576</v>
      </c>
      <c r="Q4020">
        <v>-0.30602526664733887</v>
      </c>
      <c r="R4020">
        <v>-0.24812927842140198</v>
      </c>
      <c r="S4020">
        <v>-0.19024015963077545</v>
      </c>
      <c r="T4020">
        <v>-0.1381356418132782</v>
      </c>
      <c r="U4020" t="s">
        <v>18</v>
      </c>
      <c r="V4020" t="s">
        <v>84</v>
      </c>
      <c r="W4020">
        <v>105</v>
      </c>
    </row>
    <row r="4021" spans="1:23" x14ac:dyDescent="0.25">
      <c r="A4021" s="48" t="str">
        <f t="shared" si="62"/>
        <v>42214KernN/A_18SmartAC-onlySingle</v>
      </c>
      <c r="B4021" s="7" t="s">
        <v>11</v>
      </c>
      <c r="C4021" s="35">
        <v>42214</v>
      </c>
      <c r="D4021">
        <v>18</v>
      </c>
      <c r="E4021" t="s">
        <v>32</v>
      </c>
      <c r="F4021">
        <v>3.5942023602637714</v>
      </c>
      <c r="G4021">
        <v>1.7806027861747569</v>
      </c>
      <c r="H4021">
        <v>4676</v>
      </c>
      <c r="I4021">
        <v>3.8423316379879586</v>
      </c>
      <c r="J4021">
        <v>1.9196475363128183</v>
      </c>
      <c r="K4021">
        <v>551</v>
      </c>
      <c r="L4021">
        <v>-0.24812927842140198</v>
      </c>
      <c r="M4021">
        <v>-6.9035978317260742</v>
      </c>
      <c r="N4021">
        <v>5227</v>
      </c>
      <c r="O4021">
        <v>8.5825242102146149E-2</v>
      </c>
      <c r="P4021">
        <v>-0.35812291502952576</v>
      </c>
      <c r="Q4021">
        <v>-0.30602526664733887</v>
      </c>
      <c r="R4021">
        <v>-0.24812927842140198</v>
      </c>
      <c r="S4021">
        <v>-0.19024015963077545</v>
      </c>
      <c r="T4021">
        <v>-0.1381356418132782</v>
      </c>
      <c r="U4021" t="s">
        <v>102</v>
      </c>
      <c r="V4021" t="s">
        <v>84</v>
      </c>
      <c r="W4021">
        <v>105</v>
      </c>
    </row>
    <row r="4022" spans="1:23" x14ac:dyDescent="0.25">
      <c r="A4022" s="48" t="str">
        <f t="shared" si="62"/>
        <v>42214KernN/A_19AllSingle</v>
      </c>
      <c r="B4022" t="s">
        <v>11</v>
      </c>
      <c r="C4022" s="35">
        <v>42214</v>
      </c>
      <c r="D4022">
        <v>19</v>
      </c>
      <c r="E4022" t="s">
        <v>32</v>
      </c>
      <c r="F4022">
        <v>3.5781703219790613</v>
      </c>
      <c r="G4022">
        <v>1.7132304015079369</v>
      </c>
      <c r="H4022">
        <v>4676</v>
      </c>
      <c r="I4022">
        <v>3.9703929084669918</v>
      </c>
      <c r="J4022">
        <v>1.8901797411945658</v>
      </c>
      <c r="K4022">
        <v>551</v>
      </c>
      <c r="L4022">
        <v>-0.39222258329391479</v>
      </c>
      <c r="M4022">
        <v>-10.961540222167969</v>
      </c>
      <c r="N4022">
        <v>5227</v>
      </c>
      <c r="O4022">
        <v>8.4331966936588287E-2</v>
      </c>
      <c r="P4022">
        <v>-0.50030243396759033</v>
      </c>
      <c r="Q4022">
        <v>-0.44911125302314758</v>
      </c>
      <c r="R4022">
        <v>-0.39222258329391479</v>
      </c>
      <c r="S4022">
        <v>-0.33534067869186401</v>
      </c>
      <c r="T4022">
        <v>-0.28414273262023926</v>
      </c>
      <c r="U4022" t="s">
        <v>18</v>
      </c>
      <c r="V4022" t="s">
        <v>84</v>
      </c>
      <c r="W4022">
        <v>103</v>
      </c>
    </row>
    <row r="4023" spans="1:23" x14ac:dyDescent="0.25">
      <c r="A4023" s="48" t="str">
        <f t="shared" si="62"/>
        <v>42214KernN/A_19SmartAC-onlySingle</v>
      </c>
      <c r="B4023" s="7" t="s">
        <v>11</v>
      </c>
      <c r="C4023" s="35">
        <v>42214</v>
      </c>
      <c r="D4023">
        <v>19</v>
      </c>
      <c r="E4023" t="s">
        <v>32</v>
      </c>
      <c r="F4023">
        <v>3.5781703219790613</v>
      </c>
      <c r="G4023">
        <v>1.7132304015079369</v>
      </c>
      <c r="H4023">
        <v>4676</v>
      </c>
      <c r="I4023">
        <v>3.9703929084669918</v>
      </c>
      <c r="J4023">
        <v>1.8901797411945658</v>
      </c>
      <c r="K4023">
        <v>551</v>
      </c>
      <c r="L4023">
        <v>-0.39222258329391479</v>
      </c>
      <c r="M4023">
        <v>-10.961540222167969</v>
      </c>
      <c r="N4023">
        <v>5227</v>
      </c>
      <c r="O4023">
        <v>8.4331966936588287E-2</v>
      </c>
      <c r="P4023">
        <v>-0.50030243396759033</v>
      </c>
      <c r="Q4023">
        <v>-0.44911125302314758</v>
      </c>
      <c r="R4023">
        <v>-0.39222258329391479</v>
      </c>
      <c r="S4023">
        <v>-0.33534067869186401</v>
      </c>
      <c r="T4023">
        <v>-0.28414273262023926</v>
      </c>
      <c r="U4023" t="s">
        <v>102</v>
      </c>
      <c r="V4023" t="s">
        <v>84</v>
      </c>
      <c r="W4023">
        <v>103</v>
      </c>
    </row>
    <row r="4024" spans="1:23" x14ac:dyDescent="0.25">
      <c r="A4024" s="48" t="str">
        <f t="shared" si="62"/>
        <v>42214KernN/A_20AllSingle</v>
      </c>
      <c r="B4024" s="7" t="s">
        <v>11</v>
      </c>
      <c r="C4024" s="35">
        <v>42214</v>
      </c>
      <c r="D4024">
        <v>20</v>
      </c>
      <c r="E4024" t="s">
        <v>32</v>
      </c>
      <c r="F4024">
        <v>3.4322057084949185</v>
      </c>
      <c r="G4024">
        <v>1.6751243218314282</v>
      </c>
      <c r="H4024">
        <v>4676</v>
      </c>
      <c r="I4024">
        <v>3.7031676369751616</v>
      </c>
      <c r="J4024">
        <v>1.8398935837753265</v>
      </c>
      <c r="K4024">
        <v>551</v>
      </c>
      <c r="L4024">
        <v>-0.2709619402885437</v>
      </c>
      <c r="M4024">
        <v>-7.8946881294250488</v>
      </c>
      <c r="N4024">
        <v>5227</v>
      </c>
      <c r="O4024">
        <v>8.2120940089225769E-2</v>
      </c>
      <c r="P4024">
        <v>-0.37620812654495239</v>
      </c>
      <c r="Q4024">
        <v>-0.3263590931892395</v>
      </c>
      <c r="R4024">
        <v>-0.2709619402885437</v>
      </c>
      <c r="S4024">
        <v>-0.21557135879993439</v>
      </c>
      <c r="T4024">
        <v>-0.16571573913097382</v>
      </c>
      <c r="U4024" t="s">
        <v>18</v>
      </c>
      <c r="V4024" t="s">
        <v>84</v>
      </c>
      <c r="W4024">
        <v>101</v>
      </c>
    </row>
    <row r="4025" spans="1:23" x14ac:dyDescent="0.25">
      <c r="A4025" s="48" t="str">
        <f t="shared" si="62"/>
        <v>42214KernN/A_20SmartAC-onlySingle</v>
      </c>
      <c r="B4025" t="s">
        <v>11</v>
      </c>
      <c r="C4025" s="35">
        <v>42214</v>
      </c>
      <c r="D4025">
        <v>20</v>
      </c>
      <c r="E4025" t="s">
        <v>32</v>
      </c>
      <c r="F4025">
        <v>3.4322057084949185</v>
      </c>
      <c r="G4025">
        <v>1.6751243218314282</v>
      </c>
      <c r="H4025">
        <v>4676</v>
      </c>
      <c r="I4025">
        <v>3.7031676369751616</v>
      </c>
      <c r="J4025">
        <v>1.8398935837753265</v>
      </c>
      <c r="K4025">
        <v>551</v>
      </c>
      <c r="L4025">
        <v>-0.2709619402885437</v>
      </c>
      <c r="M4025">
        <v>-7.8946881294250488</v>
      </c>
      <c r="N4025">
        <v>5227</v>
      </c>
      <c r="O4025">
        <v>8.2120940089225769E-2</v>
      </c>
      <c r="P4025">
        <v>-0.37620812654495239</v>
      </c>
      <c r="Q4025">
        <v>-0.3263590931892395</v>
      </c>
      <c r="R4025">
        <v>-0.2709619402885437</v>
      </c>
      <c r="S4025">
        <v>-0.21557135879993439</v>
      </c>
      <c r="T4025">
        <v>-0.16571573913097382</v>
      </c>
      <c r="U4025" t="s">
        <v>102</v>
      </c>
      <c r="V4025" t="s">
        <v>84</v>
      </c>
      <c r="W4025">
        <v>101</v>
      </c>
    </row>
    <row r="4026" spans="1:23" x14ac:dyDescent="0.25">
      <c r="A4026" s="48" t="str">
        <f t="shared" si="62"/>
        <v>42214KernN/A_21AllSingle</v>
      </c>
      <c r="B4026" s="7" t="s">
        <v>11</v>
      </c>
      <c r="C4026" s="35">
        <v>42214</v>
      </c>
      <c r="D4026">
        <v>21</v>
      </c>
      <c r="E4026" t="s">
        <v>32</v>
      </c>
      <c r="F4026">
        <v>3.2157000427090492</v>
      </c>
      <c r="G4026">
        <v>1.5983357786569752</v>
      </c>
      <c r="H4026">
        <v>4676</v>
      </c>
      <c r="I4026">
        <v>3.4356865448631848</v>
      </c>
      <c r="J4026">
        <v>1.728808695868171</v>
      </c>
      <c r="K4026">
        <v>551</v>
      </c>
      <c r="L4026">
        <v>-0.21998649835586548</v>
      </c>
      <c r="M4026">
        <v>-6.8410143852233887</v>
      </c>
      <c r="N4026">
        <v>5227</v>
      </c>
      <c r="O4026">
        <v>7.7269792556762695E-2</v>
      </c>
      <c r="P4026">
        <v>-0.31901547312736511</v>
      </c>
      <c r="Q4026">
        <v>-0.27211114764213562</v>
      </c>
      <c r="R4026">
        <v>-0.21998649835586548</v>
      </c>
      <c r="S4026">
        <v>-0.16786801815032959</v>
      </c>
      <c r="T4026">
        <v>-0.12095753103494644</v>
      </c>
      <c r="U4026" t="s">
        <v>18</v>
      </c>
      <c r="V4026" t="s">
        <v>84</v>
      </c>
      <c r="W4026">
        <v>97</v>
      </c>
    </row>
    <row r="4027" spans="1:23" x14ac:dyDescent="0.25">
      <c r="A4027" s="48" t="str">
        <f t="shared" si="62"/>
        <v>42214KernN/A_21SmartAC-onlySingle</v>
      </c>
      <c r="B4027" s="7" t="s">
        <v>11</v>
      </c>
      <c r="C4027" s="35">
        <v>42214</v>
      </c>
      <c r="D4027">
        <v>21</v>
      </c>
      <c r="E4027" t="s">
        <v>32</v>
      </c>
      <c r="F4027">
        <v>3.2157000427090492</v>
      </c>
      <c r="G4027">
        <v>1.5983357786569752</v>
      </c>
      <c r="H4027">
        <v>4676</v>
      </c>
      <c r="I4027">
        <v>3.4356865448631848</v>
      </c>
      <c r="J4027">
        <v>1.728808695868171</v>
      </c>
      <c r="K4027">
        <v>551</v>
      </c>
      <c r="L4027">
        <v>-0.21998649835586548</v>
      </c>
      <c r="M4027">
        <v>-6.8410143852233887</v>
      </c>
      <c r="N4027">
        <v>5227</v>
      </c>
      <c r="O4027">
        <v>7.7269792556762695E-2</v>
      </c>
      <c r="P4027">
        <v>-0.31901547312736511</v>
      </c>
      <c r="Q4027">
        <v>-0.27211114764213562</v>
      </c>
      <c r="R4027">
        <v>-0.21998649835586548</v>
      </c>
      <c r="S4027">
        <v>-0.16786801815032959</v>
      </c>
      <c r="T4027">
        <v>-0.12095753103494644</v>
      </c>
      <c r="U4027" t="s">
        <v>102</v>
      </c>
      <c r="V4027" t="s">
        <v>84</v>
      </c>
      <c r="W4027">
        <v>97</v>
      </c>
    </row>
    <row r="4028" spans="1:23" x14ac:dyDescent="0.25">
      <c r="A4028" s="48" t="str">
        <f t="shared" si="62"/>
        <v>42214KernN/A_22AllSingle</v>
      </c>
      <c r="B4028" t="s">
        <v>11</v>
      </c>
      <c r="C4028" s="35">
        <v>42214</v>
      </c>
      <c r="D4028">
        <v>22</v>
      </c>
      <c r="E4028" t="s">
        <v>32</v>
      </c>
      <c r="F4028">
        <v>2.969583347801982</v>
      </c>
      <c r="G4028">
        <v>1.5246414405668867</v>
      </c>
      <c r="H4028">
        <v>4676</v>
      </c>
      <c r="I4028">
        <v>3.2492589080040672</v>
      </c>
      <c r="J4028">
        <v>1.6757908976900706</v>
      </c>
      <c r="K4028">
        <v>551</v>
      </c>
      <c r="L4028">
        <v>-0.27967557311058044</v>
      </c>
      <c r="M4028">
        <v>-9.4180068969726563</v>
      </c>
      <c r="N4028">
        <v>5227</v>
      </c>
      <c r="O4028">
        <v>7.4791759252548218E-2</v>
      </c>
      <c r="P4028">
        <v>-0.37552869319915771</v>
      </c>
      <c r="Q4028">
        <v>-0.33012861013412476</v>
      </c>
      <c r="R4028">
        <v>-0.27967557311058044</v>
      </c>
      <c r="S4028">
        <v>-0.22922852635383606</v>
      </c>
      <c r="T4028">
        <v>-0.18382245302200317</v>
      </c>
      <c r="U4028" t="s">
        <v>18</v>
      </c>
      <c r="V4028" t="s">
        <v>84</v>
      </c>
      <c r="W4028">
        <v>92</v>
      </c>
    </row>
    <row r="4029" spans="1:23" x14ac:dyDescent="0.25">
      <c r="A4029" s="48" t="str">
        <f t="shared" si="62"/>
        <v>42214KernN/A_22SmartAC-onlySingle</v>
      </c>
      <c r="B4029" s="7" t="s">
        <v>11</v>
      </c>
      <c r="C4029" s="35">
        <v>42214</v>
      </c>
      <c r="D4029">
        <v>22</v>
      </c>
      <c r="E4029" t="s">
        <v>32</v>
      </c>
      <c r="F4029">
        <v>2.969583347801982</v>
      </c>
      <c r="G4029">
        <v>1.5246414405668867</v>
      </c>
      <c r="H4029">
        <v>4676</v>
      </c>
      <c r="I4029">
        <v>3.2492589080040672</v>
      </c>
      <c r="J4029">
        <v>1.6757908976900706</v>
      </c>
      <c r="K4029">
        <v>551</v>
      </c>
      <c r="L4029">
        <v>-0.27967557311058044</v>
      </c>
      <c r="M4029">
        <v>-9.4180068969726563</v>
      </c>
      <c r="N4029">
        <v>5227</v>
      </c>
      <c r="O4029">
        <v>7.4791759252548218E-2</v>
      </c>
      <c r="P4029">
        <v>-0.37552869319915771</v>
      </c>
      <c r="Q4029">
        <v>-0.33012861013412476</v>
      </c>
      <c r="R4029">
        <v>-0.27967557311058044</v>
      </c>
      <c r="S4029">
        <v>-0.22922852635383606</v>
      </c>
      <c r="T4029">
        <v>-0.18382245302200317</v>
      </c>
      <c r="U4029" t="s">
        <v>102</v>
      </c>
      <c r="V4029" t="s">
        <v>84</v>
      </c>
      <c r="W4029">
        <v>92</v>
      </c>
    </row>
    <row r="4030" spans="1:23" x14ac:dyDescent="0.25">
      <c r="A4030" s="48" t="str">
        <f t="shared" si="62"/>
        <v>42214KernN/A_23AllSingle</v>
      </c>
      <c r="B4030" s="7" t="s">
        <v>11</v>
      </c>
      <c r="C4030" s="35">
        <v>42214</v>
      </c>
      <c r="D4030">
        <v>23</v>
      </c>
      <c r="E4030" t="s">
        <v>32</v>
      </c>
      <c r="F4030">
        <v>2.5048133478364822</v>
      </c>
      <c r="G4030">
        <v>1.4437459866479647</v>
      </c>
      <c r="H4030">
        <v>4676</v>
      </c>
      <c r="I4030">
        <v>2.7420703642287236</v>
      </c>
      <c r="J4030">
        <v>1.5836946430464605</v>
      </c>
      <c r="K4030">
        <v>551</v>
      </c>
      <c r="L4030">
        <v>-0.23725701868534088</v>
      </c>
      <c r="M4030">
        <v>-9.4720439910888672</v>
      </c>
      <c r="N4030">
        <v>5227</v>
      </c>
      <c r="O4030">
        <v>7.069406658411026E-2</v>
      </c>
      <c r="P4030">
        <v>-0.32785853743553162</v>
      </c>
      <c r="Q4030">
        <v>-0.28494581580162048</v>
      </c>
      <c r="R4030">
        <v>-0.23725701868534088</v>
      </c>
      <c r="S4030">
        <v>-0.18957386910915375</v>
      </c>
      <c r="T4030">
        <v>-0.14665549993515015</v>
      </c>
      <c r="U4030" t="s">
        <v>18</v>
      </c>
      <c r="V4030" t="s">
        <v>84</v>
      </c>
      <c r="W4030">
        <v>90</v>
      </c>
    </row>
    <row r="4031" spans="1:23" x14ac:dyDescent="0.25">
      <c r="A4031" s="48" t="str">
        <f t="shared" si="62"/>
        <v>42214KernN/A_23SmartAC-onlySingle</v>
      </c>
      <c r="B4031" t="s">
        <v>11</v>
      </c>
      <c r="C4031" s="35">
        <v>42214</v>
      </c>
      <c r="D4031">
        <v>23</v>
      </c>
      <c r="E4031" t="s">
        <v>32</v>
      </c>
      <c r="F4031">
        <v>2.5048133478364822</v>
      </c>
      <c r="G4031">
        <v>1.4437459866479647</v>
      </c>
      <c r="H4031">
        <v>4676</v>
      </c>
      <c r="I4031">
        <v>2.7420703642287236</v>
      </c>
      <c r="J4031">
        <v>1.5836946430464605</v>
      </c>
      <c r="K4031">
        <v>551</v>
      </c>
      <c r="L4031">
        <v>-0.23725701868534088</v>
      </c>
      <c r="M4031">
        <v>-9.4720439910888672</v>
      </c>
      <c r="N4031">
        <v>5227</v>
      </c>
      <c r="O4031">
        <v>7.069406658411026E-2</v>
      </c>
      <c r="P4031">
        <v>-0.32785853743553162</v>
      </c>
      <c r="Q4031">
        <v>-0.28494581580162048</v>
      </c>
      <c r="R4031">
        <v>-0.23725701868534088</v>
      </c>
      <c r="S4031">
        <v>-0.18957386910915375</v>
      </c>
      <c r="T4031">
        <v>-0.14665549993515015</v>
      </c>
      <c r="U4031" t="s">
        <v>102</v>
      </c>
      <c r="V4031" t="s">
        <v>84</v>
      </c>
      <c r="W4031">
        <v>90</v>
      </c>
    </row>
    <row r="4032" spans="1:23" x14ac:dyDescent="0.25">
      <c r="A4032" s="48" t="str">
        <f t="shared" si="62"/>
        <v>42214KernN/A_24AllSingle</v>
      </c>
      <c r="B4032" s="7" t="s">
        <v>11</v>
      </c>
      <c r="C4032" s="35">
        <v>42214</v>
      </c>
      <c r="D4032">
        <v>24</v>
      </c>
      <c r="E4032" t="s">
        <v>32</v>
      </c>
      <c r="F4032">
        <v>2.0371427682390228</v>
      </c>
      <c r="G4032">
        <v>1.2925397791818423</v>
      </c>
      <c r="H4032">
        <v>4676</v>
      </c>
      <c r="I4032">
        <v>2.1877307278220446</v>
      </c>
      <c r="J4032">
        <v>1.4126542586898303</v>
      </c>
      <c r="K4032">
        <v>551</v>
      </c>
      <c r="L4032">
        <v>-0.15058796107769012</v>
      </c>
      <c r="M4032">
        <v>-7.3921160697937012</v>
      </c>
      <c r="N4032">
        <v>5227</v>
      </c>
      <c r="O4032">
        <v>6.3079692423343658E-2</v>
      </c>
      <c r="P4032">
        <v>-0.23143088817596436</v>
      </c>
      <c r="Q4032">
        <v>-0.19314025342464447</v>
      </c>
      <c r="R4032">
        <v>-0.15058796107769012</v>
      </c>
      <c r="S4032">
        <v>-0.1080407053232193</v>
      </c>
      <c r="T4032">
        <v>-6.9745026528835297E-2</v>
      </c>
      <c r="U4032" t="s">
        <v>18</v>
      </c>
      <c r="V4032" t="s">
        <v>84</v>
      </c>
      <c r="W4032">
        <v>89</v>
      </c>
    </row>
    <row r="4033" spans="1:23" x14ac:dyDescent="0.25">
      <c r="A4033" s="48" t="str">
        <f t="shared" si="62"/>
        <v>42214KernN/A_24SmartAC-onlySingle</v>
      </c>
      <c r="B4033" s="7" t="s">
        <v>11</v>
      </c>
      <c r="C4033" s="35">
        <v>42214</v>
      </c>
      <c r="D4033">
        <v>24</v>
      </c>
      <c r="E4033" t="s">
        <v>32</v>
      </c>
      <c r="F4033">
        <v>2.0371427682390228</v>
      </c>
      <c r="G4033">
        <v>1.2925397791818423</v>
      </c>
      <c r="H4033">
        <v>4676</v>
      </c>
      <c r="I4033">
        <v>2.1877307278220446</v>
      </c>
      <c r="J4033">
        <v>1.4126542586898303</v>
      </c>
      <c r="K4033">
        <v>551</v>
      </c>
      <c r="L4033">
        <v>-0.15058796107769012</v>
      </c>
      <c r="M4033">
        <v>-7.3921160697937012</v>
      </c>
      <c r="N4033">
        <v>5227</v>
      </c>
      <c r="O4033">
        <v>6.3079692423343658E-2</v>
      </c>
      <c r="P4033">
        <v>-0.23143088817596436</v>
      </c>
      <c r="Q4033">
        <v>-0.19314025342464447</v>
      </c>
      <c r="R4033">
        <v>-0.15058796107769012</v>
      </c>
      <c r="S4033">
        <v>-0.1080407053232193</v>
      </c>
      <c r="T4033">
        <v>-6.9745026528835297E-2</v>
      </c>
      <c r="U4033" t="s">
        <v>102</v>
      </c>
      <c r="V4033" t="s">
        <v>84</v>
      </c>
      <c r="W4033">
        <v>89</v>
      </c>
    </row>
    <row r="4034" spans="1:23" x14ac:dyDescent="0.25">
      <c r="A4034" s="48" t="str">
        <f t="shared" ref="A4034:A4097" si="63">CONCATENATE(C4034,B4034,E4034,"_",D4034,U4034,V4034)</f>
        <v>42231KernN/A_1AllSingle</v>
      </c>
      <c r="B4034" t="s">
        <v>11</v>
      </c>
      <c r="C4034" s="35">
        <v>42231</v>
      </c>
      <c r="D4034">
        <v>1</v>
      </c>
      <c r="E4034" t="s">
        <v>32</v>
      </c>
      <c r="F4034">
        <v>1.2665977511335387</v>
      </c>
      <c r="G4034">
        <v>0.9792918767578711</v>
      </c>
      <c r="H4034">
        <v>6239</v>
      </c>
      <c r="I4034">
        <v>1.2789077873151484</v>
      </c>
      <c r="J4034">
        <v>0.95982344234450268</v>
      </c>
      <c r="K4034">
        <v>735</v>
      </c>
      <c r="L4034">
        <v>-1.2310036458075047E-2</v>
      </c>
      <c r="M4034">
        <v>-0.97189784049987793</v>
      </c>
      <c r="N4034">
        <v>6974</v>
      </c>
      <c r="O4034">
        <v>3.7511717528104782E-2</v>
      </c>
      <c r="P4034">
        <v>-6.0385052114725113E-2</v>
      </c>
      <c r="Q4034">
        <v>-3.7614692002534866E-2</v>
      </c>
      <c r="R4034">
        <v>-1.2310036458075047E-2</v>
      </c>
      <c r="S4034">
        <v>1.2991617433726788E-2</v>
      </c>
      <c r="T4034">
        <v>3.5764981061220169E-2</v>
      </c>
      <c r="U4034" t="s">
        <v>18</v>
      </c>
      <c r="V4034" t="s">
        <v>84</v>
      </c>
      <c r="W4034">
        <v>80</v>
      </c>
    </row>
    <row r="4035" spans="1:23" x14ac:dyDescent="0.25">
      <c r="A4035" s="48" t="str">
        <f t="shared" si="63"/>
        <v>42231KernN/A_2AllSingle</v>
      </c>
      <c r="B4035" s="7" t="s">
        <v>11</v>
      </c>
      <c r="C4035" s="35">
        <v>42231</v>
      </c>
      <c r="D4035">
        <v>2</v>
      </c>
      <c r="E4035" t="s">
        <v>32</v>
      </c>
      <c r="F4035">
        <v>1.0849791649245033</v>
      </c>
      <c r="G4035">
        <v>0.86167542333203195</v>
      </c>
      <c r="H4035">
        <v>6239</v>
      </c>
      <c r="I4035">
        <v>1.107188798116693</v>
      </c>
      <c r="J4035">
        <v>0.86785690679727201</v>
      </c>
      <c r="K4035">
        <v>735</v>
      </c>
      <c r="L4035">
        <v>-2.2209633141756058E-2</v>
      </c>
      <c r="M4035">
        <v>-2.0470101833343506</v>
      </c>
      <c r="N4035">
        <v>6974</v>
      </c>
      <c r="O4035">
        <v>3.3819161355495453E-2</v>
      </c>
      <c r="P4035">
        <v>-6.5552271902561188E-2</v>
      </c>
      <c r="Q4035">
        <v>-4.5023363083600998E-2</v>
      </c>
      <c r="R4035">
        <v>-2.2209633141756058E-2</v>
      </c>
      <c r="S4035">
        <v>6.0139119159430265E-4</v>
      </c>
      <c r="T4035">
        <v>2.1133003756403923E-2</v>
      </c>
      <c r="U4035" t="s">
        <v>18</v>
      </c>
      <c r="V4035" t="s">
        <v>84</v>
      </c>
      <c r="W4035">
        <v>78</v>
      </c>
    </row>
    <row r="4036" spans="1:23" x14ac:dyDescent="0.25">
      <c r="A4036" s="48" t="str">
        <f t="shared" si="63"/>
        <v>42231KernN/A_3AllSingle</v>
      </c>
      <c r="B4036" s="7" t="s">
        <v>11</v>
      </c>
      <c r="C4036" s="35">
        <v>42231</v>
      </c>
      <c r="D4036">
        <v>3</v>
      </c>
      <c r="E4036" t="s">
        <v>32</v>
      </c>
      <c r="F4036">
        <v>0.96264282719351746</v>
      </c>
      <c r="G4036">
        <v>0.77196732672457269</v>
      </c>
      <c r="H4036">
        <v>6239</v>
      </c>
      <c r="I4036">
        <v>0.94463087463160711</v>
      </c>
      <c r="J4036">
        <v>0.73745387421583863</v>
      </c>
      <c r="K4036">
        <v>735</v>
      </c>
      <c r="L4036">
        <v>1.8011951819062233E-2</v>
      </c>
      <c r="M4036">
        <v>1.8710939884185791</v>
      </c>
      <c r="N4036">
        <v>6974</v>
      </c>
      <c r="O4036">
        <v>2.8903864324092865E-2</v>
      </c>
      <c r="P4036">
        <v>-1.9031241536140442E-2</v>
      </c>
      <c r="Q4036">
        <v>-1.4860170194879174E-3</v>
      </c>
      <c r="R4036">
        <v>1.8011951819062233E-2</v>
      </c>
      <c r="S4036">
        <v>3.7507608532905579E-2</v>
      </c>
      <c r="T4036">
        <v>5.5055145174264908E-2</v>
      </c>
      <c r="U4036" t="s">
        <v>18</v>
      </c>
      <c r="V4036" t="s">
        <v>84</v>
      </c>
      <c r="W4036">
        <v>77</v>
      </c>
    </row>
    <row r="4037" spans="1:23" x14ac:dyDescent="0.25">
      <c r="A4037" s="48" t="str">
        <f t="shared" si="63"/>
        <v>42231KernN/A_4AllSingle</v>
      </c>
      <c r="B4037" t="s">
        <v>11</v>
      </c>
      <c r="C4037" s="35">
        <v>42231</v>
      </c>
      <c r="D4037">
        <v>4</v>
      </c>
      <c r="E4037" t="s">
        <v>32</v>
      </c>
      <c r="F4037">
        <v>0.86664383927982491</v>
      </c>
      <c r="G4037">
        <v>0.69681665866812759</v>
      </c>
      <c r="H4037">
        <v>6239</v>
      </c>
      <c r="I4037">
        <v>0.86437841543815785</v>
      </c>
      <c r="J4037">
        <v>0.66056913816556284</v>
      </c>
      <c r="K4037">
        <v>735</v>
      </c>
      <c r="L4037">
        <v>2.2654237691313028E-3</v>
      </c>
      <c r="M4037">
        <v>0.2614019513130188</v>
      </c>
      <c r="N4037">
        <v>6974</v>
      </c>
      <c r="O4037">
        <v>2.5913339108228683E-2</v>
      </c>
      <c r="P4037">
        <v>-3.0945111066102982E-2</v>
      </c>
      <c r="Q4037">
        <v>-1.5215196646749973E-2</v>
      </c>
      <c r="R4037">
        <v>2.2654237691313028E-3</v>
      </c>
      <c r="S4037">
        <v>1.9743971526622772E-2</v>
      </c>
      <c r="T4037">
        <v>3.54759581387043E-2</v>
      </c>
      <c r="U4037" t="s">
        <v>18</v>
      </c>
      <c r="V4037" t="s">
        <v>84</v>
      </c>
      <c r="W4037">
        <v>75</v>
      </c>
    </row>
    <row r="4038" spans="1:23" x14ac:dyDescent="0.25">
      <c r="A4038" s="48" t="str">
        <f t="shared" si="63"/>
        <v>42231KernN/A_5AllSingle</v>
      </c>
      <c r="B4038" s="7" t="s">
        <v>11</v>
      </c>
      <c r="C4038" s="35">
        <v>42231</v>
      </c>
      <c r="D4038">
        <v>5</v>
      </c>
      <c r="E4038" t="s">
        <v>32</v>
      </c>
      <c r="F4038">
        <v>0.80810017681046309</v>
      </c>
      <c r="G4038">
        <v>0.64030896058691755</v>
      </c>
      <c r="H4038">
        <v>6239</v>
      </c>
      <c r="I4038">
        <v>0.83061338834873322</v>
      </c>
      <c r="J4038">
        <v>0.65443031278554875</v>
      </c>
      <c r="K4038">
        <v>735</v>
      </c>
      <c r="L4038">
        <v>-2.2513210773468018E-2</v>
      </c>
      <c r="M4038">
        <v>-2.7859432697296143</v>
      </c>
      <c r="N4038">
        <v>6974</v>
      </c>
      <c r="O4038">
        <v>2.5463847443461418E-2</v>
      </c>
      <c r="P4038">
        <v>-5.5147677659988403E-2</v>
      </c>
      <c r="Q4038">
        <v>-3.9690613746643066E-2</v>
      </c>
      <c r="R4038">
        <v>-2.2513210773468018E-2</v>
      </c>
      <c r="S4038">
        <v>-5.3378455340862274E-3</v>
      </c>
      <c r="T4038">
        <v>1.0121256113052368E-2</v>
      </c>
      <c r="U4038" t="s">
        <v>18</v>
      </c>
      <c r="V4038" t="s">
        <v>84</v>
      </c>
      <c r="W4038">
        <v>75</v>
      </c>
    </row>
    <row r="4039" spans="1:23" x14ac:dyDescent="0.25">
      <c r="A4039" s="48" t="str">
        <f t="shared" si="63"/>
        <v>42231KernN/A_6AllSingle</v>
      </c>
      <c r="B4039" s="7" t="s">
        <v>11</v>
      </c>
      <c r="C4039" s="35">
        <v>42231</v>
      </c>
      <c r="D4039">
        <v>6</v>
      </c>
      <c r="E4039" t="s">
        <v>32</v>
      </c>
      <c r="F4039">
        <v>0.77578462655660163</v>
      </c>
      <c r="G4039">
        <v>0.62849178654034343</v>
      </c>
      <c r="H4039">
        <v>6239</v>
      </c>
      <c r="I4039">
        <v>0.81311734973469041</v>
      </c>
      <c r="J4039">
        <v>0.62611473323313482</v>
      </c>
      <c r="K4039">
        <v>735</v>
      </c>
      <c r="L4039">
        <v>-3.7332724779844284E-2</v>
      </c>
      <c r="M4039">
        <v>-4.812253475189209</v>
      </c>
      <c r="N4039">
        <v>6974</v>
      </c>
      <c r="O4039">
        <v>2.4426866322755814E-2</v>
      </c>
      <c r="P4039">
        <v>-6.863819807767868E-2</v>
      </c>
      <c r="Q4039">
        <v>-5.3810600191354752E-2</v>
      </c>
      <c r="R4039">
        <v>-3.7332724779844284E-2</v>
      </c>
      <c r="S4039">
        <v>-2.085680328309536E-2</v>
      </c>
      <c r="T4039">
        <v>-6.0272528789937496E-3</v>
      </c>
      <c r="U4039" t="s">
        <v>18</v>
      </c>
      <c r="V4039" t="s">
        <v>84</v>
      </c>
      <c r="W4039">
        <v>73</v>
      </c>
    </row>
    <row r="4040" spans="1:23" x14ac:dyDescent="0.25">
      <c r="A4040" s="48" t="str">
        <f t="shared" si="63"/>
        <v>42231KernN/A_7AllSingle</v>
      </c>
      <c r="B4040" t="s">
        <v>11</v>
      </c>
      <c r="C4040" s="35">
        <v>42231</v>
      </c>
      <c r="D4040">
        <v>7</v>
      </c>
      <c r="E4040" t="s">
        <v>32</v>
      </c>
      <c r="F4040">
        <v>0.7640978955692902</v>
      </c>
      <c r="G4040">
        <v>0.63597299326911716</v>
      </c>
      <c r="H4040">
        <v>6239</v>
      </c>
      <c r="I4040">
        <v>0.79113346960089814</v>
      </c>
      <c r="J4040">
        <v>0.66652679397356673</v>
      </c>
      <c r="K4040">
        <v>735</v>
      </c>
      <c r="L4040">
        <v>-2.7035573497414589E-2</v>
      </c>
      <c r="M4040">
        <v>-3.5382342338562012</v>
      </c>
      <c r="N4040">
        <v>6974</v>
      </c>
      <c r="O4040">
        <v>2.5870071724057198E-2</v>
      </c>
      <c r="P4040">
        <v>-6.0190659016370773E-2</v>
      </c>
      <c r="Q4040">
        <v>-4.4487006962299347E-2</v>
      </c>
      <c r="R4040">
        <v>-2.7035573497414589E-2</v>
      </c>
      <c r="S4040">
        <v>-9.5862103626132011E-3</v>
      </c>
      <c r="T4040">
        <v>6.1195106245577335E-3</v>
      </c>
      <c r="U4040" t="s">
        <v>18</v>
      </c>
      <c r="V4040" t="s">
        <v>84</v>
      </c>
      <c r="W4040">
        <v>75</v>
      </c>
    </row>
    <row r="4041" spans="1:23" x14ac:dyDescent="0.25">
      <c r="A4041" s="48" t="str">
        <f t="shared" si="63"/>
        <v>42231KernN/A_8AllSingle</v>
      </c>
      <c r="B4041" s="7" t="s">
        <v>11</v>
      </c>
      <c r="C4041" s="35">
        <v>42231</v>
      </c>
      <c r="D4041">
        <v>8</v>
      </c>
      <c r="E4041" t="s">
        <v>32</v>
      </c>
      <c r="F4041">
        <v>0.77586454617657996</v>
      </c>
      <c r="G4041">
        <v>0.66286171937830407</v>
      </c>
      <c r="H4041">
        <v>6239</v>
      </c>
      <c r="I4041">
        <v>0.79258538267619938</v>
      </c>
      <c r="J4041">
        <v>0.68490328394608335</v>
      </c>
      <c r="K4041">
        <v>735</v>
      </c>
      <c r="L4041">
        <v>-1.6720836982131004E-2</v>
      </c>
      <c r="M4041">
        <v>-2.155123233795166</v>
      </c>
      <c r="N4041">
        <v>6974</v>
      </c>
      <c r="O4041">
        <v>2.6620419695973396E-2</v>
      </c>
      <c r="P4041">
        <v>-5.0837565213441849E-2</v>
      </c>
      <c r="Q4041">
        <v>-3.4678440541028976E-2</v>
      </c>
      <c r="R4041">
        <v>-1.6720836982131004E-2</v>
      </c>
      <c r="S4041">
        <v>1.234636059962213E-3</v>
      </c>
      <c r="T4041">
        <v>1.7395893111824989E-2</v>
      </c>
      <c r="U4041" t="s">
        <v>18</v>
      </c>
      <c r="V4041" t="s">
        <v>84</v>
      </c>
      <c r="W4041">
        <v>77</v>
      </c>
    </row>
    <row r="4042" spans="1:23" x14ac:dyDescent="0.25">
      <c r="A4042" s="48" t="str">
        <f t="shared" si="63"/>
        <v>42231KernN/A_9AllSingle</v>
      </c>
      <c r="B4042" s="7" t="s">
        <v>11</v>
      </c>
      <c r="C4042" s="35">
        <v>42231</v>
      </c>
      <c r="D4042">
        <v>9</v>
      </c>
      <c r="E4042" t="s">
        <v>32</v>
      </c>
      <c r="F4042">
        <v>0.83826669883963278</v>
      </c>
      <c r="G4042">
        <v>0.81527353017729287</v>
      </c>
      <c r="H4042">
        <v>6239</v>
      </c>
      <c r="I4042">
        <v>0.86655259535947404</v>
      </c>
      <c r="J4042">
        <v>0.77745257318991601</v>
      </c>
      <c r="K4042">
        <v>735</v>
      </c>
      <c r="L4042">
        <v>-2.828589640557766E-2</v>
      </c>
      <c r="M4042">
        <v>-3.3743314743041992</v>
      </c>
      <c r="N4042">
        <v>6974</v>
      </c>
      <c r="O4042">
        <v>3.0477728694677353E-2</v>
      </c>
      <c r="P4042">
        <v>-6.7346155643463135E-2</v>
      </c>
      <c r="Q4042">
        <v>-4.88455630838871E-2</v>
      </c>
      <c r="R4042">
        <v>-2.828589640557766E-2</v>
      </c>
      <c r="S4042">
        <v>-7.7286683954298496E-3</v>
      </c>
      <c r="T4042">
        <v>1.0774360969662666E-2</v>
      </c>
      <c r="U4042" t="s">
        <v>18</v>
      </c>
      <c r="V4042" t="s">
        <v>84</v>
      </c>
      <c r="W4042">
        <v>79</v>
      </c>
    </row>
    <row r="4043" spans="1:23" x14ac:dyDescent="0.25">
      <c r="A4043" s="48" t="str">
        <f t="shared" si="63"/>
        <v>42231KernN/A_10AllSingle</v>
      </c>
      <c r="B4043" t="s">
        <v>11</v>
      </c>
      <c r="C4043" s="35">
        <v>42231</v>
      </c>
      <c r="D4043">
        <v>10</v>
      </c>
      <c r="E4043" t="s">
        <v>32</v>
      </c>
      <c r="F4043">
        <v>0.93988382331828735</v>
      </c>
      <c r="G4043">
        <v>1.0479902957731002</v>
      </c>
      <c r="H4043">
        <v>6239</v>
      </c>
      <c r="I4043">
        <v>0.94625847003274299</v>
      </c>
      <c r="J4043">
        <v>1.0565508387885221</v>
      </c>
      <c r="K4043">
        <v>735</v>
      </c>
      <c r="L4043">
        <v>-6.3746469095349312E-3</v>
      </c>
      <c r="M4043">
        <v>-0.67823773622512817</v>
      </c>
      <c r="N4043">
        <v>6974</v>
      </c>
      <c r="O4043">
        <v>4.1168075054883957E-2</v>
      </c>
      <c r="P4043">
        <v>-5.9135653078556061E-2</v>
      </c>
      <c r="Q4043">
        <v>-3.4145805984735489E-2</v>
      </c>
      <c r="R4043">
        <v>-6.3746469095349312E-3</v>
      </c>
      <c r="S4043">
        <v>2.1393219009041786E-2</v>
      </c>
      <c r="T4043">
        <v>4.6386357396841049E-2</v>
      </c>
      <c r="U4043" t="s">
        <v>18</v>
      </c>
      <c r="V4043" t="s">
        <v>84</v>
      </c>
      <c r="W4043">
        <v>82</v>
      </c>
    </row>
    <row r="4044" spans="1:23" x14ac:dyDescent="0.25">
      <c r="A4044" s="48" t="str">
        <f t="shared" si="63"/>
        <v>42231KernN/A_11AllSingle</v>
      </c>
      <c r="B4044" s="7" t="s">
        <v>11</v>
      </c>
      <c r="C4044" s="35">
        <v>42231</v>
      </c>
      <c r="D4044">
        <v>11</v>
      </c>
      <c r="E4044" t="s">
        <v>32</v>
      </c>
      <c r="F4044">
        <v>1.0812629719581919</v>
      </c>
      <c r="G4044">
        <v>1.2847579891428791</v>
      </c>
      <c r="H4044">
        <v>6239</v>
      </c>
      <c r="I4044">
        <v>1.047813114090532</v>
      </c>
      <c r="J4044">
        <v>1.2861503894515389</v>
      </c>
      <c r="K4044">
        <v>735</v>
      </c>
      <c r="L4044">
        <v>3.3449858427047729E-2</v>
      </c>
      <c r="M4044">
        <v>3.0935914516448975</v>
      </c>
      <c r="N4044">
        <v>6974</v>
      </c>
      <c r="O4044">
        <v>5.01512810587883E-2</v>
      </c>
      <c r="P4044">
        <v>-3.0824024230241776E-2</v>
      </c>
      <c r="Q4044">
        <v>-3.8119274540804327E-4</v>
      </c>
      <c r="R4044">
        <v>3.3449858427047729E-2</v>
      </c>
      <c r="S4044">
        <v>6.7276895046234131E-2</v>
      </c>
      <c r="T4044">
        <v>9.7723737359046936E-2</v>
      </c>
      <c r="U4044" t="s">
        <v>18</v>
      </c>
      <c r="V4044" t="s">
        <v>84</v>
      </c>
      <c r="W4044">
        <v>86</v>
      </c>
    </row>
    <row r="4045" spans="1:23" x14ac:dyDescent="0.25">
      <c r="A4045" s="48" t="str">
        <f t="shared" si="63"/>
        <v>42231KernN/A_12AllSingle</v>
      </c>
      <c r="B4045" s="7" t="s">
        <v>11</v>
      </c>
      <c r="C4045" s="35">
        <v>42231</v>
      </c>
      <c r="D4045">
        <v>12</v>
      </c>
      <c r="E4045" t="s">
        <v>32</v>
      </c>
      <c r="F4045">
        <v>1.2892083537754542</v>
      </c>
      <c r="G4045">
        <v>1.5003509394161649</v>
      </c>
      <c r="H4045">
        <v>6239</v>
      </c>
      <c r="I4045">
        <v>1.2723319674236107</v>
      </c>
      <c r="J4045">
        <v>1.526688232659877</v>
      </c>
      <c r="K4045">
        <v>735</v>
      </c>
      <c r="L4045">
        <v>1.6876386478543282E-2</v>
      </c>
      <c r="M4045">
        <v>1.3090503215789795</v>
      </c>
      <c r="N4045">
        <v>6974</v>
      </c>
      <c r="O4045">
        <v>5.9430032968521118E-2</v>
      </c>
      <c r="P4045">
        <v>-5.9289142489433289E-2</v>
      </c>
      <c r="Q4045">
        <v>-2.3213924840092659E-2</v>
      </c>
      <c r="R4045">
        <v>1.6876386478543282E-2</v>
      </c>
      <c r="S4045">
        <v>5.6961942464113235E-2</v>
      </c>
      <c r="T4045">
        <v>9.304191917181015E-2</v>
      </c>
      <c r="U4045" t="s">
        <v>18</v>
      </c>
      <c r="V4045" t="s">
        <v>84</v>
      </c>
      <c r="W4045">
        <v>89</v>
      </c>
    </row>
    <row r="4046" spans="1:23" x14ac:dyDescent="0.25">
      <c r="A4046" s="48" t="str">
        <f t="shared" si="63"/>
        <v>42231KernN/A_13AllSingle</v>
      </c>
      <c r="B4046" t="s">
        <v>11</v>
      </c>
      <c r="C4046" s="35">
        <v>42231</v>
      </c>
      <c r="D4046">
        <v>13</v>
      </c>
      <c r="E4046" t="s">
        <v>32</v>
      </c>
      <c r="F4046">
        <v>1.5565788275204955</v>
      </c>
      <c r="G4046">
        <v>1.644492935584307</v>
      </c>
      <c r="H4046">
        <v>6239</v>
      </c>
      <c r="I4046">
        <v>1.5510536876850762</v>
      </c>
      <c r="J4046">
        <v>1.7038074867870778</v>
      </c>
      <c r="K4046">
        <v>735</v>
      </c>
      <c r="L4046">
        <v>5.5251396261155605E-3</v>
      </c>
      <c r="M4046">
        <v>0.3549540638923645</v>
      </c>
      <c r="N4046">
        <v>6974</v>
      </c>
      <c r="O4046">
        <v>6.6204726696014404E-2</v>
      </c>
      <c r="P4046">
        <v>-7.9322837293148041E-2</v>
      </c>
      <c r="Q4046">
        <v>-3.9135243743658066E-2</v>
      </c>
      <c r="R4046">
        <v>5.5251396261155605E-3</v>
      </c>
      <c r="S4046">
        <v>5.0180226564407349E-2</v>
      </c>
      <c r="T4046">
        <v>9.0373113751411438E-2</v>
      </c>
      <c r="U4046" t="s">
        <v>18</v>
      </c>
      <c r="V4046" t="s">
        <v>84</v>
      </c>
      <c r="W4046">
        <v>92</v>
      </c>
    </row>
    <row r="4047" spans="1:23" x14ac:dyDescent="0.25">
      <c r="A4047" s="48" t="str">
        <f t="shared" si="63"/>
        <v>42231KernN/A_14AllSingle</v>
      </c>
      <c r="B4047" s="7" t="s">
        <v>11</v>
      </c>
      <c r="C4047" s="35">
        <v>42231</v>
      </c>
      <c r="D4047">
        <v>14</v>
      </c>
      <c r="E4047" t="s">
        <v>32</v>
      </c>
      <c r="F4047">
        <v>1.9152080159583529</v>
      </c>
      <c r="G4047">
        <v>1.7425455399862895</v>
      </c>
      <c r="H4047">
        <v>6239</v>
      </c>
      <c r="I4047">
        <v>1.9504453554785945</v>
      </c>
      <c r="J4047">
        <v>1.9067098127623601</v>
      </c>
      <c r="K4047">
        <v>735</v>
      </c>
      <c r="L4047">
        <v>-3.523733839392662E-2</v>
      </c>
      <c r="M4047">
        <v>-1.8398700952529907</v>
      </c>
      <c r="N4047">
        <v>6974</v>
      </c>
      <c r="O4047">
        <v>7.370893657207489E-2</v>
      </c>
      <c r="P4047">
        <v>-0.12970271706581116</v>
      </c>
      <c r="Q4047">
        <v>-8.4959909319877625E-2</v>
      </c>
      <c r="R4047">
        <v>-3.523733839392662E-2</v>
      </c>
      <c r="S4047">
        <v>1.4479339122772217E-2</v>
      </c>
      <c r="T4047">
        <v>5.9228036552667618E-2</v>
      </c>
      <c r="U4047" t="s">
        <v>18</v>
      </c>
      <c r="V4047" t="s">
        <v>84</v>
      </c>
      <c r="W4047">
        <v>94</v>
      </c>
    </row>
    <row r="4048" spans="1:23" x14ac:dyDescent="0.25">
      <c r="A4048" s="48" t="str">
        <f t="shared" si="63"/>
        <v>42231KernN/A_15AllSingle</v>
      </c>
      <c r="B4048" s="7" t="s">
        <v>11</v>
      </c>
      <c r="C4048" s="35">
        <v>42231</v>
      </c>
      <c r="D4048">
        <v>15</v>
      </c>
      <c r="E4048" t="s">
        <v>32</v>
      </c>
      <c r="F4048">
        <v>2.2409724497116406</v>
      </c>
      <c r="G4048">
        <v>1.7683003932084334</v>
      </c>
      <c r="H4048">
        <v>6239</v>
      </c>
      <c r="I4048">
        <v>2.2947352460228694</v>
      </c>
      <c r="J4048">
        <v>1.9126710729504552</v>
      </c>
      <c r="K4048">
        <v>735</v>
      </c>
      <c r="L4048">
        <v>-5.3762797266244888E-2</v>
      </c>
      <c r="M4048">
        <v>-2.3990833759307861</v>
      </c>
      <c r="N4048">
        <v>6974</v>
      </c>
      <c r="O4048">
        <v>7.4016734957695007E-2</v>
      </c>
      <c r="P4048">
        <v>-0.14862264692783356</v>
      </c>
      <c r="Q4048">
        <v>-0.10369300842285156</v>
      </c>
      <c r="R4048">
        <v>-5.3762797266244888E-2</v>
      </c>
      <c r="S4048">
        <v>-3.8385095540434122E-3</v>
      </c>
      <c r="T4048">
        <v>4.1097048670053482E-2</v>
      </c>
      <c r="U4048" t="s">
        <v>18</v>
      </c>
      <c r="V4048" t="s">
        <v>84</v>
      </c>
      <c r="W4048">
        <v>96</v>
      </c>
    </row>
    <row r="4049" spans="1:23" x14ac:dyDescent="0.25">
      <c r="A4049" s="48" t="str">
        <f t="shared" si="63"/>
        <v>42231KernN/A_16AllSingle</v>
      </c>
      <c r="B4049" t="s">
        <v>11</v>
      </c>
      <c r="C4049" s="35">
        <v>42231</v>
      </c>
      <c r="D4049">
        <v>16</v>
      </c>
      <c r="E4049" t="s">
        <v>32</v>
      </c>
      <c r="F4049">
        <v>2.5508915821899572</v>
      </c>
      <c r="G4049">
        <v>1.7641553581581928</v>
      </c>
      <c r="H4049">
        <v>6239</v>
      </c>
      <c r="I4049">
        <v>2.3467424874914498</v>
      </c>
      <c r="J4049">
        <v>1.7182167271885533</v>
      </c>
      <c r="K4049">
        <v>735</v>
      </c>
      <c r="L4049">
        <v>0.20414909720420837</v>
      </c>
      <c r="M4049">
        <v>8.0030488967895508</v>
      </c>
      <c r="N4049">
        <v>6974</v>
      </c>
      <c r="O4049">
        <v>6.7197687923908234E-2</v>
      </c>
      <c r="P4049">
        <v>0.11802854388952255</v>
      </c>
      <c r="Q4049">
        <v>0.15881888568401337</v>
      </c>
      <c r="R4049">
        <v>0.20414909720420837</v>
      </c>
      <c r="S4049">
        <v>0.2494739443063736</v>
      </c>
      <c r="T4049">
        <v>0.2902696430683136</v>
      </c>
      <c r="U4049" t="s">
        <v>18</v>
      </c>
      <c r="V4049" t="s">
        <v>84</v>
      </c>
      <c r="W4049">
        <v>97</v>
      </c>
    </row>
    <row r="4050" spans="1:23" x14ac:dyDescent="0.25">
      <c r="A4050" s="48" t="str">
        <f t="shared" si="63"/>
        <v>42231KernN/A_17AllSingle</v>
      </c>
      <c r="B4050" s="7" t="s">
        <v>11</v>
      </c>
      <c r="C4050" s="35">
        <v>42231</v>
      </c>
      <c r="D4050">
        <v>17</v>
      </c>
      <c r="E4050" t="s">
        <v>32</v>
      </c>
      <c r="F4050">
        <v>2.7923306026256882</v>
      </c>
      <c r="G4050">
        <v>1.7078810362892478</v>
      </c>
      <c r="H4050">
        <v>6239</v>
      </c>
      <c r="I4050">
        <v>2.1574062848516529</v>
      </c>
      <c r="J4050">
        <v>1.4838103074700404</v>
      </c>
      <c r="K4050">
        <v>735</v>
      </c>
      <c r="L4050">
        <v>0.63492429256439209</v>
      </c>
      <c r="M4050">
        <v>22.738149642944336</v>
      </c>
      <c r="N4050">
        <v>6974</v>
      </c>
      <c r="O4050">
        <v>5.8847434818744659E-2</v>
      </c>
      <c r="P4050">
        <v>0.5595054030418396</v>
      </c>
      <c r="Q4050">
        <v>0.59522700309753418</v>
      </c>
      <c r="R4050">
        <v>0.63492429256439209</v>
      </c>
      <c r="S4050">
        <v>0.67461687326431274</v>
      </c>
      <c r="T4050">
        <v>0.71034318208694458</v>
      </c>
      <c r="U4050" t="s">
        <v>18</v>
      </c>
      <c r="V4050" t="s">
        <v>84</v>
      </c>
      <c r="W4050">
        <v>98</v>
      </c>
    </row>
    <row r="4051" spans="1:23" x14ac:dyDescent="0.25">
      <c r="A4051" s="48" t="str">
        <f t="shared" si="63"/>
        <v>42231KernN/A_18AllSingle</v>
      </c>
      <c r="B4051" s="7" t="s">
        <v>11</v>
      </c>
      <c r="C4051" s="35">
        <v>42231</v>
      </c>
      <c r="D4051">
        <v>18</v>
      </c>
      <c r="E4051" t="s">
        <v>32</v>
      </c>
      <c r="F4051">
        <v>2.9432387145471646</v>
      </c>
      <c r="G4051">
        <v>1.6678645237226777</v>
      </c>
      <c r="H4051">
        <v>6239</v>
      </c>
      <c r="I4051">
        <v>2.2722382510304748</v>
      </c>
      <c r="J4051">
        <v>1.3294345149378701</v>
      </c>
      <c r="K4051">
        <v>735</v>
      </c>
      <c r="L4051">
        <v>0.67100048065185547</v>
      </c>
      <c r="M4051">
        <v>22.798030853271484</v>
      </c>
      <c r="N4051">
        <v>6974</v>
      </c>
      <c r="O4051">
        <v>5.338997021317482E-2</v>
      </c>
      <c r="P4051">
        <v>0.60257589817047119</v>
      </c>
      <c r="Q4051">
        <v>0.63498467206954956</v>
      </c>
      <c r="R4051">
        <v>0.67100048065185547</v>
      </c>
      <c r="S4051">
        <v>0.70701199769973755</v>
      </c>
      <c r="T4051">
        <v>0.73942506313323975</v>
      </c>
      <c r="U4051" t="s">
        <v>18</v>
      </c>
      <c r="V4051" t="s">
        <v>84</v>
      </c>
      <c r="W4051">
        <v>97</v>
      </c>
    </row>
    <row r="4052" spans="1:23" x14ac:dyDescent="0.25">
      <c r="A4052" s="48" t="str">
        <f t="shared" si="63"/>
        <v>42231KernN/A_19AllSingle</v>
      </c>
      <c r="B4052" t="s">
        <v>11</v>
      </c>
      <c r="C4052" s="35">
        <v>42231</v>
      </c>
      <c r="D4052">
        <v>19</v>
      </c>
      <c r="E4052" t="s">
        <v>32</v>
      </c>
      <c r="F4052">
        <v>2.9007312932433393</v>
      </c>
      <c r="G4052">
        <v>1.6224136767559441</v>
      </c>
      <c r="H4052">
        <v>6239</v>
      </c>
      <c r="I4052">
        <v>3.327353688514505</v>
      </c>
      <c r="J4052">
        <v>1.7550871899493217</v>
      </c>
      <c r="K4052">
        <v>735</v>
      </c>
      <c r="L4052">
        <v>-0.42662239074707031</v>
      </c>
      <c r="M4052">
        <v>-14.70740795135498</v>
      </c>
      <c r="N4052">
        <v>6974</v>
      </c>
      <c r="O4052">
        <v>6.7917786538600922E-2</v>
      </c>
      <c r="P4052">
        <v>-0.51366585493087769</v>
      </c>
      <c r="Q4052">
        <v>-0.47243836522102356</v>
      </c>
      <c r="R4052">
        <v>-0.42662239074707031</v>
      </c>
      <c r="S4052">
        <v>-0.38081184029579163</v>
      </c>
      <c r="T4052">
        <v>-0.33957895636558533</v>
      </c>
      <c r="U4052" t="s">
        <v>18</v>
      </c>
      <c r="V4052" t="s">
        <v>84</v>
      </c>
      <c r="W4052">
        <v>96</v>
      </c>
    </row>
    <row r="4053" spans="1:23" x14ac:dyDescent="0.25">
      <c r="A4053" s="48" t="str">
        <f t="shared" si="63"/>
        <v>42231KernN/A_20AllSingle</v>
      </c>
      <c r="B4053" s="7" t="s">
        <v>11</v>
      </c>
      <c r="C4053" s="35">
        <v>42231</v>
      </c>
      <c r="D4053">
        <v>20</v>
      </c>
      <c r="E4053" t="s">
        <v>32</v>
      </c>
      <c r="F4053">
        <v>2.7048960640731687</v>
      </c>
      <c r="G4053">
        <v>1.5637134969443498</v>
      </c>
      <c r="H4053">
        <v>6239</v>
      </c>
      <c r="I4053">
        <v>3.0935169397683842</v>
      </c>
      <c r="J4053">
        <v>1.7247569190950687</v>
      </c>
      <c r="K4053">
        <v>735</v>
      </c>
      <c r="L4053">
        <v>-0.38862088322639465</v>
      </c>
      <c r="M4053">
        <v>-14.367312431335449</v>
      </c>
      <c r="N4053">
        <v>6974</v>
      </c>
      <c r="O4053">
        <v>6.662769615650177E-2</v>
      </c>
      <c r="P4053">
        <v>-0.47401094436645508</v>
      </c>
      <c r="Q4053">
        <v>-0.43356660008430481</v>
      </c>
      <c r="R4053">
        <v>-0.38862088322639465</v>
      </c>
      <c r="S4053">
        <v>-0.34368050098419189</v>
      </c>
      <c r="T4053">
        <v>-0.30323082208633423</v>
      </c>
      <c r="U4053" t="s">
        <v>18</v>
      </c>
      <c r="V4053" t="s">
        <v>84</v>
      </c>
      <c r="W4053">
        <v>94</v>
      </c>
    </row>
    <row r="4054" spans="1:23" x14ac:dyDescent="0.25">
      <c r="A4054" s="48" t="str">
        <f t="shared" si="63"/>
        <v>42231KernN/A_21AllSingle</v>
      </c>
      <c r="B4054" s="7" t="s">
        <v>11</v>
      </c>
      <c r="C4054" s="35">
        <v>42231</v>
      </c>
      <c r="D4054">
        <v>21</v>
      </c>
      <c r="E4054" t="s">
        <v>32</v>
      </c>
      <c r="F4054">
        <v>2.5441017510212225</v>
      </c>
      <c r="G4054">
        <v>1.5049141563595545</v>
      </c>
      <c r="H4054">
        <v>6239</v>
      </c>
      <c r="I4054">
        <v>2.6952648904098835</v>
      </c>
      <c r="J4054">
        <v>1.5982777467511953</v>
      </c>
      <c r="K4054">
        <v>735</v>
      </c>
      <c r="L4054">
        <v>-0.15116314589977264</v>
      </c>
      <c r="M4054">
        <v>-5.9417095184326172</v>
      </c>
      <c r="N4054">
        <v>6974</v>
      </c>
      <c r="O4054">
        <v>6.1955634504556656E-2</v>
      </c>
      <c r="P4054">
        <v>-0.23056548833847046</v>
      </c>
      <c r="Q4054">
        <v>-0.19295717775821686</v>
      </c>
      <c r="R4054">
        <v>-0.15116314589977264</v>
      </c>
      <c r="S4054">
        <v>-0.10937406867742538</v>
      </c>
      <c r="T4054">
        <v>-7.1760803461074829E-2</v>
      </c>
      <c r="U4054" t="s">
        <v>18</v>
      </c>
      <c r="V4054" t="s">
        <v>84</v>
      </c>
      <c r="W4054">
        <v>92</v>
      </c>
    </row>
    <row r="4055" spans="1:23" x14ac:dyDescent="0.25">
      <c r="A4055" s="48" t="str">
        <f t="shared" si="63"/>
        <v>42231KernN/A_22AllSingle</v>
      </c>
      <c r="B4055" t="s">
        <v>11</v>
      </c>
      <c r="C4055" s="35">
        <v>42231</v>
      </c>
      <c r="D4055">
        <v>22</v>
      </c>
      <c r="E4055" t="s">
        <v>32</v>
      </c>
      <c r="F4055">
        <v>2.3282773491335949</v>
      </c>
      <c r="G4055">
        <v>1.407017169729837</v>
      </c>
      <c r="H4055">
        <v>6239</v>
      </c>
      <c r="I4055">
        <v>2.4572027322757415</v>
      </c>
      <c r="J4055">
        <v>1.5099466586828552</v>
      </c>
      <c r="K4055">
        <v>735</v>
      </c>
      <c r="L4055">
        <v>-0.1289253830909729</v>
      </c>
      <c r="M4055">
        <v>-5.5373721122741699</v>
      </c>
      <c r="N4055">
        <v>6974</v>
      </c>
      <c r="O4055">
        <v>5.8474503457546234E-2</v>
      </c>
      <c r="P4055">
        <v>-0.20386630296707153</v>
      </c>
      <c r="Q4055">
        <v>-0.16837111115455627</v>
      </c>
      <c r="R4055">
        <v>-0.1289253830909729</v>
      </c>
      <c r="S4055">
        <v>-8.9484333992004395E-2</v>
      </c>
      <c r="T4055">
        <v>-5.3984459489583969E-2</v>
      </c>
      <c r="U4055" t="s">
        <v>18</v>
      </c>
      <c r="V4055" t="s">
        <v>84</v>
      </c>
      <c r="W4055">
        <v>90</v>
      </c>
    </row>
    <row r="4056" spans="1:23" x14ac:dyDescent="0.25">
      <c r="A4056" s="48" t="str">
        <f t="shared" si="63"/>
        <v>42231KernN/A_23AllSingle</v>
      </c>
      <c r="B4056" s="7" t="s">
        <v>11</v>
      </c>
      <c r="C4056" s="35">
        <v>42231</v>
      </c>
      <c r="D4056">
        <v>23</v>
      </c>
      <c r="E4056" t="s">
        <v>32</v>
      </c>
      <c r="F4056">
        <v>2.0401346183468689</v>
      </c>
      <c r="G4056">
        <v>1.3377421431345016</v>
      </c>
      <c r="H4056">
        <v>6239</v>
      </c>
      <c r="I4056">
        <v>2.1134688529414256</v>
      </c>
      <c r="J4056">
        <v>1.3874500334854738</v>
      </c>
      <c r="K4056">
        <v>735</v>
      </c>
      <c r="L4056">
        <v>-7.3334231972694397E-2</v>
      </c>
      <c r="M4056">
        <v>-3.5945782661437988</v>
      </c>
      <c r="N4056">
        <v>6974</v>
      </c>
      <c r="O4056">
        <v>5.3906448185443878E-2</v>
      </c>
      <c r="P4056">
        <v>-0.14242073893547058</v>
      </c>
      <c r="Q4056">
        <v>-0.10969844460487366</v>
      </c>
      <c r="R4056">
        <v>-7.3334231972694397E-2</v>
      </c>
      <c r="S4056">
        <v>-3.6974333226680756E-2</v>
      </c>
      <c r="T4056">
        <v>-4.2477278038859367E-3</v>
      </c>
      <c r="U4056" t="s">
        <v>18</v>
      </c>
      <c r="V4056" t="s">
        <v>84</v>
      </c>
      <c r="W4056">
        <v>87</v>
      </c>
    </row>
    <row r="4057" spans="1:23" x14ac:dyDescent="0.25">
      <c r="A4057" s="48" t="str">
        <f t="shared" si="63"/>
        <v>42231KernN/A_24AllSingle</v>
      </c>
      <c r="B4057" s="7" t="s">
        <v>11</v>
      </c>
      <c r="C4057" s="35">
        <v>42231</v>
      </c>
      <c r="D4057">
        <v>24</v>
      </c>
      <c r="E4057" t="s">
        <v>32</v>
      </c>
      <c r="F4057">
        <v>1.7326191806235831</v>
      </c>
      <c r="G4057">
        <v>1.2254331150761202</v>
      </c>
      <c r="H4057">
        <v>6239</v>
      </c>
      <c r="I4057">
        <v>1.7707340161202381</v>
      </c>
      <c r="J4057">
        <v>1.2639417568933426</v>
      </c>
      <c r="K4057">
        <v>735</v>
      </c>
      <c r="L4057">
        <v>-3.8114834576845169E-2</v>
      </c>
      <c r="M4057">
        <v>-2.1998391151428223</v>
      </c>
      <c r="N4057">
        <v>6974</v>
      </c>
      <c r="O4057">
        <v>4.9134805798530579E-2</v>
      </c>
      <c r="P4057">
        <v>-0.10108599811792374</v>
      </c>
      <c r="Q4057">
        <v>-7.126019150018692E-2</v>
      </c>
      <c r="R4057">
        <v>-3.8114834576845169E-2</v>
      </c>
      <c r="S4057">
        <v>-4.9734078347682953E-3</v>
      </c>
      <c r="T4057">
        <v>2.4856332689523697E-2</v>
      </c>
      <c r="U4057" t="s">
        <v>18</v>
      </c>
      <c r="V4057" t="s">
        <v>84</v>
      </c>
      <c r="W4057">
        <v>85</v>
      </c>
    </row>
    <row r="4058" spans="1:23" x14ac:dyDescent="0.25">
      <c r="A4058" s="48" t="str">
        <f t="shared" si="63"/>
        <v>42255KernN/A_1AllSingle</v>
      </c>
      <c r="B4058" t="s">
        <v>11</v>
      </c>
      <c r="C4058" s="35">
        <v>42255</v>
      </c>
      <c r="D4058">
        <v>1</v>
      </c>
      <c r="E4058" t="s">
        <v>32</v>
      </c>
      <c r="F4058">
        <v>0.95696755313051896</v>
      </c>
      <c r="G4058">
        <v>0.78180568626241598</v>
      </c>
      <c r="H4058">
        <v>6367</v>
      </c>
      <c r="I4058">
        <v>0.94660117322895088</v>
      </c>
      <c r="J4058">
        <v>0.78163157555597329</v>
      </c>
      <c r="K4058">
        <v>687</v>
      </c>
      <c r="L4058">
        <v>1.0366380214691162E-2</v>
      </c>
      <c r="M4058">
        <v>1.083253026008606</v>
      </c>
      <c r="N4058">
        <v>7054</v>
      </c>
      <c r="O4058">
        <v>3.1389430165290833E-2</v>
      </c>
      <c r="P4058">
        <v>-2.9862312600016594E-2</v>
      </c>
      <c r="Q4058">
        <v>-1.0808301158249378E-2</v>
      </c>
      <c r="R4058">
        <v>1.0366380214691162E-2</v>
      </c>
      <c r="S4058">
        <v>3.1538549810647964E-2</v>
      </c>
      <c r="T4058">
        <v>5.0595074892044067E-2</v>
      </c>
      <c r="U4058" t="s">
        <v>18</v>
      </c>
      <c r="V4058" t="s">
        <v>84</v>
      </c>
      <c r="W4058">
        <v>75</v>
      </c>
    </row>
    <row r="4059" spans="1:23" x14ac:dyDescent="0.25">
      <c r="A4059" s="48" t="str">
        <f t="shared" si="63"/>
        <v>42255KernN/A_2AllSingle</v>
      </c>
      <c r="B4059" s="7" t="s">
        <v>11</v>
      </c>
      <c r="C4059" s="35">
        <v>42255</v>
      </c>
      <c r="D4059">
        <v>2</v>
      </c>
      <c r="E4059" t="s">
        <v>32</v>
      </c>
      <c r="F4059">
        <v>0.81297291889433443</v>
      </c>
      <c r="G4059">
        <v>0.66859714020019467</v>
      </c>
      <c r="H4059">
        <v>6367</v>
      </c>
      <c r="I4059">
        <v>0.82272052812702179</v>
      </c>
      <c r="J4059">
        <v>0.65489703150591816</v>
      </c>
      <c r="K4059">
        <v>687</v>
      </c>
      <c r="L4059">
        <v>-9.7476094961166382E-3</v>
      </c>
      <c r="M4059">
        <v>-1.1990078687667847</v>
      </c>
      <c r="N4059">
        <v>7054</v>
      </c>
      <c r="O4059">
        <v>2.6353433728218079E-2</v>
      </c>
      <c r="P4059">
        <v>-4.3522171676158905E-2</v>
      </c>
      <c r="Q4059">
        <v>-2.7525108307600021E-2</v>
      </c>
      <c r="R4059">
        <v>-9.7476094961166382E-3</v>
      </c>
      <c r="S4059">
        <v>8.0277817323803902E-3</v>
      </c>
      <c r="T4059">
        <v>2.4026950821280479E-2</v>
      </c>
      <c r="U4059" t="s">
        <v>18</v>
      </c>
      <c r="V4059" t="s">
        <v>84</v>
      </c>
      <c r="W4059">
        <v>73</v>
      </c>
    </row>
    <row r="4060" spans="1:23" x14ac:dyDescent="0.25">
      <c r="A4060" s="48" t="str">
        <f t="shared" si="63"/>
        <v>42255KernN/A_3AllSingle</v>
      </c>
      <c r="B4060" s="7" t="s">
        <v>11</v>
      </c>
      <c r="C4060" s="35">
        <v>42255</v>
      </c>
      <c r="D4060">
        <v>3</v>
      </c>
      <c r="E4060" t="s">
        <v>32</v>
      </c>
      <c r="F4060">
        <v>0.72096846585123553</v>
      </c>
      <c r="G4060">
        <v>0.59779728676265886</v>
      </c>
      <c r="H4060">
        <v>6367</v>
      </c>
      <c r="I4060">
        <v>0.72159090921158742</v>
      </c>
      <c r="J4060">
        <v>0.57715124485501501</v>
      </c>
      <c r="K4060">
        <v>687</v>
      </c>
      <c r="L4060">
        <v>-6.2244338914752007E-4</v>
      </c>
      <c r="M4060">
        <v>-8.6334340274333954E-2</v>
      </c>
      <c r="N4060">
        <v>7054</v>
      </c>
      <c r="O4060">
        <v>2.3259278386831284E-2</v>
      </c>
      <c r="P4060">
        <v>-3.0431535094976425E-2</v>
      </c>
      <c r="Q4060">
        <v>-1.631268672645092E-2</v>
      </c>
      <c r="R4060">
        <v>-6.2244338914752007E-4</v>
      </c>
      <c r="S4060">
        <v>1.5065940096974373E-2</v>
      </c>
      <c r="T4060">
        <v>2.918664738535881E-2</v>
      </c>
      <c r="U4060" t="s">
        <v>18</v>
      </c>
      <c r="V4060" t="s">
        <v>84</v>
      </c>
      <c r="W4060">
        <v>72</v>
      </c>
    </row>
    <row r="4061" spans="1:23" x14ac:dyDescent="0.25">
      <c r="A4061" s="48" t="str">
        <f t="shared" si="63"/>
        <v>42255KernN/A_4AllSingle</v>
      </c>
      <c r="B4061" t="s">
        <v>11</v>
      </c>
      <c r="C4061" s="35">
        <v>42255</v>
      </c>
      <c r="D4061">
        <v>4</v>
      </c>
      <c r="E4061" t="s">
        <v>32</v>
      </c>
      <c r="F4061">
        <v>0.669580393381081</v>
      </c>
      <c r="G4061">
        <v>0.55691000849759298</v>
      </c>
      <c r="H4061">
        <v>6367</v>
      </c>
      <c r="I4061">
        <v>0.67744677411275878</v>
      </c>
      <c r="J4061">
        <v>0.54423067311174944</v>
      </c>
      <c r="K4061">
        <v>687</v>
      </c>
      <c r="L4061">
        <v>-7.8663807362318039E-3</v>
      </c>
      <c r="M4061">
        <v>-1.1748224496841431</v>
      </c>
      <c r="N4061">
        <v>7054</v>
      </c>
      <c r="O4061">
        <v>2.1905317902565002E-2</v>
      </c>
      <c r="P4061">
        <v>-3.594023734331131E-2</v>
      </c>
      <c r="Q4061">
        <v>-2.2643269971013069E-2</v>
      </c>
      <c r="R4061">
        <v>-7.8663807362318039E-3</v>
      </c>
      <c r="S4061">
        <v>6.9087562151253223E-3</v>
      </c>
      <c r="T4061">
        <v>2.0207474008202553E-2</v>
      </c>
      <c r="U4061" t="s">
        <v>18</v>
      </c>
      <c r="V4061" t="s">
        <v>84</v>
      </c>
      <c r="W4061">
        <v>70</v>
      </c>
    </row>
    <row r="4062" spans="1:23" x14ac:dyDescent="0.25">
      <c r="A4062" s="48" t="str">
        <f t="shared" si="63"/>
        <v>42255KernN/A_5AllSingle</v>
      </c>
      <c r="B4062" s="7" t="s">
        <v>11</v>
      </c>
      <c r="C4062" s="35">
        <v>42255</v>
      </c>
      <c r="D4062">
        <v>5</v>
      </c>
      <c r="E4062" t="s">
        <v>32</v>
      </c>
      <c r="F4062">
        <v>0.65227200635845084</v>
      </c>
      <c r="G4062">
        <v>0.53211300738233491</v>
      </c>
      <c r="H4062">
        <v>6367</v>
      </c>
      <c r="I4062">
        <v>0.62216011734977061</v>
      </c>
      <c r="J4062">
        <v>0.46728814254983109</v>
      </c>
      <c r="K4062">
        <v>687</v>
      </c>
      <c r="L4062">
        <v>3.011188842356205E-2</v>
      </c>
      <c r="M4062">
        <v>4.6164617538452148</v>
      </c>
      <c r="N4062">
        <v>7054</v>
      </c>
      <c r="O4062">
        <v>1.903454028069973E-2</v>
      </c>
      <c r="P4062">
        <v>5.7172216475009918E-3</v>
      </c>
      <c r="Q4062">
        <v>1.727156899869442E-2</v>
      </c>
      <c r="R4062">
        <v>3.011188842356205E-2</v>
      </c>
      <c r="S4062">
        <v>4.2950686067342758E-2</v>
      </c>
      <c r="T4062">
        <v>5.4506555199623108E-2</v>
      </c>
      <c r="U4062" t="s">
        <v>18</v>
      </c>
      <c r="V4062" t="s">
        <v>84</v>
      </c>
      <c r="W4062">
        <v>70</v>
      </c>
    </row>
    <row r="4063" spans="1:23" x14ac:dyDescent="0.25">
      <c r="A4063" s="48" t="str">
        <f t="shared" si="63"/>
        <v>42255KernN/A_6AllSingle</v>
      </c>
      <c r="B4063" s="7" t="s">
        <v>11</v>
      </c>
      <c r="C4063" s="35">
        <v>42255</v>
      </c>
      <c r="D4063">
        <v>6</v>
      </c>
      <c r="E4063" t="s">
        <v>32</v>
      </c>
      <c r="F4063">
        <v>0.66927365852226339</v>
      </c>
      <c r="G4063">
        <v>0.53174141728845525</v>
      </c>
      <c r="H4063">
        <v>6367</v>
      </c>
      <c r="I4063">
        <v>0.65317140752615355</v>
      </c>
      <c r="J4063">
        <v>0.50307951177747479</v>
      </c>
      <c r="K4063">
        <v>687</v>
      </c>
      <c r="L4063">
        <v>1.6102250665426254E-2</v>
      </c>
      <c r="M4063">
        <v>2.4059293270111084</v>
      </c>
      <c r="N4063">
        <v>7054</v>
      </c>
      <c r="O4063">
        <v>2.0317625254392624E-2</v>
      </c>
      <c r="P4063">
        <v>-9.9368179216980934E-3</v>
      </c>
      <c r="Q4063">
        <v>2.3963870480656624E-3</v>
      </c>
      <c r="R4063">
        <v>1.6102250665426254E-2</v>
      </c>
      <c r="S4063">
        <v>2.9806489124894142E-2</v>
      </c>
      <c r="T4063">
        <v>4.2141318321228027E-2</v>
      </c>
      <c r="U4063" t="s">
        <v>18</v>
      </c>
      <c r="V4063" t="s">
        <v>84</v>
      </c>
      <c r="W4063">
        <v>68</v>
      </c>
    </row>
    <row r="4064" spans="1:23" x14ac:dyDescent="0.25">
      <c r="A4064" s="48" t="str">
        <f t="shared" si="63"/>
        <v>42255KernN/A_7AllSingle</v>
      </c>
      <c r="B4064" t="s">
        <v>11</v>
      </c>
      <c r="C4064" s="35">
        <v>42255</v>
      </c>
      <c r="D4064">
        <v>7</v>
      </c>
      <c r="E4064" t="s">
        <v>32</v>
      </c>
      <c r="F4064">
        <v>0.73044199841220558</v>
      </c>
      <c r="G4064">
        <v>0.58112250411858224</v>
      </c>
      <c r="H4064">
        <v>6367</v>
      </c>
      <c r="I4064">
        <v>0.72509941311697135</v>
      </c>
      <c r="J4064">
        <v>0.59708112115774747</v>
      </c>
      <c r="K4064">
        <v>687</v>
      </c>
      <c r="L4064">
        <v>5.3425855003297329E-3</v>
      </c>
      <c r="M4064">
        <v>0.73141813278198242</v>
      </c>
      <c r="N4064">
        <v>7054</v>
      </c>
      <c r="O4064">
        <v>2.3915916681289673E-2</v>
      </c>
      <c r="P4064">
        <v>-2.5308053940534592E-2</v>
      </c>
      <c r="Q4064">
        <v>-1.0790613479912281E-2</v>
      </c>
      <c r="R4064">
        <v>5.3425855003297329E-3</v>
      </c>
      <c r="S4064">
        <v>2.1473871544003487E-2</v>
      </c>
      <c r="T4064">
        <v>3.5993225872516632E-2</v>
      </c>
      <c r="U4064" t="s">
        <v>18</v>
      </c>
      <c r="V4064" t="s">
        <v>84</v>
      </c>
      <c r="W4064">
        <v>70</v>
      </c>
    </row>
    <row r="4065" spans="1:23" x14ac:dyDescent="0.25">
      <c r="A4065" s="48" t="str">
        <f t="shared" si="63"/>
        <v>42255KernN/A_8AllSingle</v>
      </c>
      <c r="B4065" s="7" t="s">
        <v>11</v>
      </c>
      <c r="C4065" s="35">
        <v>42255</v>
      </c>
      <c r="D4065">
        <v>8</v>
      </c>
      <c r="E4065" t="s">
        <v>32</v>
      </c>
      <c r="F4065">
        <v>0.70285650663843213</v>
      </c>
      <c r="G4065">
        <v>0.56665662772727488</v>
      </c>
      <c r="H4065">
        <v>6367</v>
      </c>
      <c r="I4065">
        <v>0.69278812281131019</v>
      </c>
      <c r="J4065">
        <v>0.58640211415594468</v>
      </c>
      <c r="K4065">
        <v>687</v>
      </c>
      <c r="L4065">
        <v>1.0068383999168873E-2</v>
      </c>
      <c r="M4065">
        <v>1.4324948787689209</v>
      </c>
      <c r="N4065">
        <v>7054</v>
      </c>
      <c r="O4065">
        <v>2.3472679778933525E-2</v>
      </c>
      <c r="P4065">
        <v>-2.001420222222805E-2</v>
      </c>
      <c r="Q4065">
        <v>-5.7658161967992783E-3</v>
      </c>
      <c r="R4065">
        <v>1.0068383999168873E-2</v>
      </c>
      <c r="S4065">
        <v>2.5900706648826599E-2</v>
      </c>
      <c r="T4065">
        <v>4.0150970220565796E-2</v>
      </c>
      <c r="U4065" t="s">
        <v>18</v>
      </c>
      <c r="V4065" t="s">
        <v>84</v>
      </c>
      <c r="W4065">
        <v>76</v>
      </c>
    </row>
    <row r="4066" spans="1:23" x14ac:dyDescent="0.25">
      <c r="A4066" s="48" t="str">
        <f t="shared" si="63"/>
        <v>42255KernN/A_9AllSingle</v>
      </c>
      <c r="B4066" s="7" t="s">
        <v>11</v>
      </c>
      <c r="C4066" s="35">
        <v>42255</v>
      </c>
      <c r="D4066">
        <v>9</v>
      </c>
      <c r="E4066" t="s">
        <v>32</v>
      </c>
      <c r="F4066">
        <v>0.61294116452717606</v>
      </c>
      <c r="G4066">
        <v>0.63005630612369667</v>
      </c>
      <c r="H4066">
        <v>6367</v>
      </c>
      <c r="I4066">
        <v>0.62259662738276367</v>
      </c>
      <c r="J4066">
        <v>0.70616919755232788</v>
      </c>
      <c r="K4066">
        <v>687</v>
      </c>
      <c r="L4066">
        <v>-9.6554625779390335E-3</v>
      </c>
      <c r="M4066">
        <v>-1.5752674341201782</v>
      </c>
      <c r="N4066">
        <v>7054</v>
      </c>
      <c r="O4066">
        <v>2.8075281530618668E-2</v>
      </c>
      <c r="P4066">
        <v>-4.5636743307113647E-2</v>
      </c>
      <c r="Q4066">
        <v>-2.85944864153862E-2</v>
      </c>
      <c r="R4066">
        <v>-9.6554625779390335E-3</v>
      </c>
      <c r="S4066">
        <v>9.2813149094581604E-3</v>
      </c>
      <c r="T4066">
        <v>2.632581815123558E-2</v>
      </c>
      <c r="U4066" t="s">
        <v>18</v>
      </c>
      <c r="V4066" t="s">
        <v>84</v>
      </c>
      <c r="W4066">
        <v>81</v>
      </c>
    </row>
    <row r="4067" spans="1:23" x14ac:dyDescent="0.25">
      <c r="A4067" s="48" t="str">
        <f t="shared" si="63"/>
        <v>42255KernN/A_10AllSingle</v>
      </c>
      <c r="B4067" t="s">
        <v>11</v>
      </c>
      <c r="C4067" s="35">
        <v>42255</v>
      </c>
      <c r="D4067">
        <v>10</v>
      </c>
      <c r="E4067" t="s">
        <v>32</v>
      </c>
      <c r="F4067">
        <v>0.61342484652420293</v>
      </c>
      <c r="G4067">
        <v>0.83238330454709997</v>
      </c>
      <c r="H4067">
        <v>6367</v>
      </c>
      <c r="I4067">
        <v>0.59279237535354656</v>
      </c>
      <c r="J4067">
        <v>0.86834291159001309</v>
      </c>
      <c r="K4067">
        <v>687</v>
      </c>
      <c r="L4067">
        <v>2.0632471889257431E-2</v>
      </c>
      <c r="M4067">
        <v>3.3634879589080811</v>
      </c>
      <c r="N4067">
        <v>7054</v>
      </c>
      <c r="O4067">
        <v>3.473290428519249E-2</v>
      </c>
      <c r="P4067">
        <v>-2.3881217464804649E-2</v>
      </c>
      <c r="Q4067">
        <v>-2.7976506389677525E-3</v>
      </c>
      <c r="R4067">
        <v>2.0632471889257431E-2</v>
      </c>
      <c r="S4067">
        <v>4.4059816747903824E-2</v>
      </c>
      <c r="T4067">
        <v>6.5146163105964661E-2</v>
      </c>
      <c r="U4067" t="s">
        <v>18</v>
      </c>
      <c r="V4067" t="s">
        <v>84</v>
      </c>
      <c r="W4067">
        <v>85</v>
      </c>
    </row>
    <row r="4068" spans="1:23" x14ac:dyDescent="0.25">
      <c r="A4068" s="48" t="str">
        <f t="shared" si="63"/>
        <v>42255KernN/A_11AllSingle</v>
      </c>
      <c r="B4068" s="7" t="s">
        <v>11</v>
      </c>
      <c r="C4068" s="35">
        <v>42255</v>
      </c>
      <c r="D4068">
        <v>11</v>
      </c>
      <c r="E4068" t="s">
        <v>32</v>
      </c>
      <c r="F4068">
        <v>0.67069036969029827</v>
      </c>
      <c r="G4068">
        <v>1.0642479545853833</v>
      </c>
      <c r="H4068">
        <v>6367</v>
      </c>
      <c r="I4068">
        <v>0.6816719939924748</v>
      </c>
      <c r="J4068">
        <v>1.1140266242668591</v>
      </c>
      <c r="K4068">
        <v>687</v>
      </c>
      <c r="L4068">
        <v>-1.0981624014675617E-2</v>
      </c>
      <c r="M4068">
        <v>-1.6373612880706787</v>
      </c>
      <c r="N4068">
        <v>7054</v>
      </c>
      <c r="O4068">
        <v>4.4546321034431458E-2</v>
      </c>
      <c r="P4068">
        <v>-6.8072192370891571E-2</v>
      </c>
      <c r="Q4068">
        <v>-4.1031681001186371E-2</v>
      </c>
      <c r="R4068">
        <v>-1.0981624014675617E-2</v>
      </c>
      <c r="S4068">
        <v>1.9064869731664658E-2</v>
      </c>
      <c r="T4068">
        <v>4.6108942478895187E-2</v>
      </c>
      <c r="U4068" t="s">
        <v>18</v>
      </c>
      <c r="V4068" t="s">
        <v>84</v>
      </c>
      <c r="W4068">
        <v>88</v>
      </c>
    </row>
    <row r="4069" spans="1:23" x14ac:dyDescent="0.25">
      <c r="A4069" s="48" t="str">
        <f t="shared" si="63"/>
        <v>42255KernN/A_12AllSingle</v>
      </c>
      <c r="B4069" s="7" t="s">
        <v>11</v>
      </c>
      <c r="C4069" s="35">
        <v>42255</v>
      </c>
      <c r="D4069">
        <v>12</v>
      </c>
      <c r="E4069" t="s">
        <v>32</v>
      </c>
      <c r="F4069">
        <v>0.83488947267542202</v>
      </c>
      <c r="G4069">
        <v>1.261201381806625</v>
      </c>
      <c r="H4069">
        <v>6367</v>
      </c>
      <c r="I4069">
        <v>0.83209266868067644</v>
      </c>
      <c r="J4069">
        <v>1.3121332393398939</v>
      </c>
      <c r="K4069">
        <v>687</v>
      </c>
      <c r="L4069">
        <v>2.796804066747427E-3</v>
      </c>
      <c r="M4069">
        <v>0.33499091863632202</v>
      </c>
      <c r="N4069">
        <v>7054</v>
      </c>
      <c r="O4069">
        <v>5.2496936172246933E-2</v>
      </c>
      <c r="P4069">
        <v>-6.4483270049095154E-2</v>
      </c>
      <c r="Q4069">
        <v>-3.2616578042507172E-2</v>
      </c>
      <c r="R4069">
        <v>2.796804066747427E-3</v>
      </c>
      <c r="S4069">
        <v>3.8205988705158234E-2</v>
      </c>
      <c r="T4069">
        <v>7.0076875388622284E-2</v>
      </c>
      <c r="U4069" t="s">
        <v>18</v>
      </c>
      <c r="V4069" t="s">
        <v>84</v>
      </c>
      <c r="W4069">
        <v>91</v>
      </c>
    </row>
    <row r="4070" spans="1:23" x14ac:dyDescent="0.25">
      <c r="A4070" s="48" t="str">
        <f t="shared" si="63"/>
        <v>42255KernN/A_13AllSingle</v>
      </c>
      <c r="B4070" t="s">
        <v>11</v>
      </c>
      <c r="C4070" s="35">
        <v>42255</v>
      </c>
      <c r="D4070">
        <v>13</v>
      </c>
      <c r="E4070" t="s">
        <v>32</v>
      </c>
      <c r="F4070">
        <v>1.0900586467051616</v>
      </c>
      <c r="G4070">
        <v>1.4320312708474516</v>
      </c>
      <c r="H4070">
        <v>6367</v>
      </c>
      <c r="I4070">
        <v>0.98158812305593568</v>
      </c>
      <c r="J4070">
        <v>1.4522130649966298</v>
      </c>
      <c r="K4070">
        <v>687</v>
      </c>
      <c r="L4070">
        <v>0.10847052186727524</v>
      </c>
      <c r="M4070">
        <v>9.9508886337280273</v>
      </c>
      <c r="N4070">
        <v>7054</v>
      </c>
      <c r="O4070">
        <v>5.8239515870809555E-2</v>
      </c>
      <c r="P4070">
        <v>3.3830758184194565E-2</v>
      </c>
      <c r="Q4070">
        <v>6.9183312356472015E-2</v>
      </c>
      <c r="R4070">
        <v>0.10847052186727524</v>
      </c>
      <c r="S4070">
        <v>0.14775307476520538</v>
      </c>
      <c r="T4070">
        <v>0.18311028182506561</v>
      </c>
      <c r="U4070" t="s">
        <v>18</v>
      </c>
      <c r="V4070" t="s">
        <v>84</v>
      </c>
      <c r="W4070">
        <v>94</v>
      </c>
    </row>
    <row r="4071" spans="1:23" x14ac:dyDescent="0.25">
      <c r="A4071" s="48" t="str">
        <f t="shared" si="63"/>
        <v>42255KernN/A_14AllSingle</v>
      </c>
      <c r="B4071" s="7" t="s">
        <v>11</v>
      </c>
      <c r="C4071" s="35">
        <v>42255</v>
      </c>
      <c r="D4071">
        <v>14</v>
      </c>
      <c r="E4071" t="s">
        <v>32</v>
      </c>
      <c r="F4071">
        <v>1.3814853028951339</v>
      </c>
      <c r="G4071">
        <v>1.5443889737528769</v>
      </c>
      <c r="H4071">
        <v>6367</v>
      </c>
      <c r="I4071">
        <v>1.1486398824651558</v>
      </c>
      <c r="J4071">
        <v>1.4583768073921537</v>
      </c>
      <c r="K4071">
        <v>687</v>
      </c>
      <c r="L4071">
        <v>0.23284542560577393</v>
      </c>
      <c r="M4071">
        <v>16.854715347290039</v>
      </c>
      <c r="N4071">
        <v>7054</v>
      </c>
      <c r="O4071">
        <v>5.8910775929689407E-2</v>
      </c>
      <c r="P4071">
        <v>0.15734536945819855</v>
      </c>
      <c r="Q4071">
        <v>0.19310539960861206</v>
      </c>
      <c r="R4071">
        <v>0.23284542560577393</v>
      </c>
      <c r="S4071">
        <v>0.27258074283599854</v>
      </c>
      <c r="T4071">
        <v>0.30834546685218811</v>
      </c>
      <c r="U4071" t="s">
        <v>18</v>
      </c>
      <c r="V4071" t="s">
        <v>84</v>
      </c>
      <c r="W4071">
        <v>95</v>
      </c>
    </row>
    <row r="4072" spans="1:23" x14ac:dyDescent="0.25">
      <c r="A4072" s="48" t="str">
        <f t="shared" si="63"/>
        <v>42255KernN/A_15AllSingle</v>
      </c>
      <c r="B4072" s="7" t="s">
        <v>11</v>
      </c>
      <c r="C4072" s="35">
        <v>42255</v>
      </c>
      <c r="D4072">
        <v>15</v>
      </c>
      <c r="E4072" t="s">
        <v>32</v>
      </c>
      <c r="F4072">
        <v>1.7507811801054551</v>
      </c>
      <c r="G4072">
        <v>1.6158602159657656</v>
      </c>
      <c r="H4072">
        <v>6367</v>
      </c>
      <c r="I4072">
        <v>1.4113099708790826</v>
      </c>
      <c r="J4072">
        <v>1.4393575991722041</v>
      </c>
      <c r="K4072">
        <v>687</v>
      </c>
      <c r="L4072">
        <v>0.33947122097015381</v>
      </c>
      <c r="M4072">
        <v>19.389699935913086</v>
      </c>
      <c r="N4072">
        <v>7054</v>
      </c>
      <c r="O4072">
        <v>5.8529753237962723E-2</v>
      </c>
      <c r="P4072">
        <v>0.26445949077606201</v>
      </c>
      <c r="Q4072">
        <v>0.29998821020126343</v>
      </c>
      <c r="R4072">
        <v>0.33947122097015381</v>
      </c>
      <c r="S4072">
        <v>0.37894955277442932</v>
      </c>
      <c r="T4072">
        <v>0.41448295116424561</v>
      </c>
      <c r="U4072" t="s">
        <v>18</v>
      </c>
      <c r="V4072" t="s">
        <v>84</v>
      </c>
      <c r="W4072">
        <v>97</v>
      </c>
    </row>
    <row r="4073" spans="1:23" x14ac:dyDescent="0.25">
      <c r="A4073" s="48" t="str">
        <f t="shared" si="63"/>
        <v>42255KernN/A_16AllSingle</v>
      </c>
      <c r="B4073" t="s">
        <v>11</v>
      </c>
      <c r="C4073" s="35">
        <v>42255</v>
      </c>
      <c r="D4073">
        <v>16</v>
      </c>
      <c r="E4073" t="s">
        <v>32</v>
      </c>
      <c r="F4073">
        <v>2.1573580013532561</v>
      </c>
      <c r="G4073">
        <v>1.6209137244252798</v>
      </c>
      <c r="H4073">
        <v>6367</v>
      </c>
      <c r="I4073">
        <v>2.410177127624801</v>
      </c>
      <c r="J4073">
        <v>1.7930629876889803</v>
      </c>
      <c r="K4073">
        <v>687</v>
      </c>
      <c r="L4073">
        <v>-0.25281912088394165</v>
      </c>
      <c r="M4073">
        <v>-11.718923568725586</v>
      </c>
      <c r="N4073">
        <v>7054</v>
      </c>
      <c r="O4073">
        <v>7.1361958980560303E-2</v>
      </c>
      <c r="P4073">
        <v>-0.34427660703659058</v>
      </c>
      <c r="Q4073">
        <v>-0.30095848441123962</v>
      </c>
      <c r="R4073">
        <v>-0.25281912088394165</v>
      </c>
      <c r="S4073">
        <v>-0.20468547940254211</v>
      </c>
      <c r="T4073">
        <v>-0.16136163473129272</v>
      </c>
      <c r="U4073" t="s">
        <v>18</v>
      </c>
      <c r="V4073" t="s">
        <v>84</v>
      </c>
      <c r="W4073">
        <v>98</v>
      </c>
    </row>
    <row r="4074" spans="1:23" x14ac:dyDescent="0.25">
      <c r="A4074" s="48" t="str">
        <f t="shared" si="63"/>
        <v>42255KernN/A_17AllSingle</v>
      </c>
      <c r="B4074" s="7" t="s">
        <v>11</v>
      </c>
      <c r="C4074" s="35">
        <v>42255</v>
      </c>
      <c r="D4074">
        <v>17</v>
      </c>
      <c r="E4074" t="s">
        <v>32</v>
      </c>
      <c r="F4074">
        <v>2.4591213687982325</v>
      </c>
      <c r="G4074">
        <v>1.5843104032359299</v>
      </c>
      <c r="H4074">
        <v>6367</v>
      </c>
      <c r="I4074">
        <v>2.6472614371424905</v>
      </c>
      <c r="J4074">
        <v>1.6744297901598066</v>
      </c>
      <c r="K4074">
        <v>687</v>
      </c>
      <c r="L4074">
        <v>-0.18814006447792053</v>
      </c>
      <c r="M4074">
        <v>-7.650702953338623</v>
      </c>
      <c r="N4074">
        <v>7054</v>
      </c>
      <c r="O4074">
        <v>6.6897876560688019E-2</v>
      </c>
      <c r="P4074">
        <v>-0.2738763689994812</v>
      </c>
      <c r="Q4074">
        <v>-0.23326803743839264</v>
      </c>
      <c r="R4074">
        <v>-0.18814006447792053</v>
      </c>
      <c r="S4074">
        <v>-0.14301744103431702</v>
      </c>
      <c r="T4074">
        <v>-0.10240374505519867</v>
      </c>
      <c r="U4074" t="s">
        <v>18</v>
      </c>
      <c r="V4074" t="s">
        <v>84</v>
      </c>
      <c r="W4074">
        <v>98</v>
      </c>
    </row>
    <row r="4075" spans="1:23" x14ac:dyDescent="0.25">
      <c r="A4075" s="48" t="str">
        <f t="shared" si="63"/>
        <v>42255KernN/A_18AllSingle</v>
      </c>
      <c r="B4075" s="7" t="s">
        <v>11</v>
      </c>
      <c r="C4075" s="35">
        <v>42255</v>
      </c>
      <c r="D4075">
        <v>18</v>
      </c>
      <c r="E4075" t="s">
        <v>32</v>
      </c>
      <c r="F4075">
        <v>2.674120204831663</v>
      </c>
      <c r="G4075">
        <v>1.5465637659428082</v>
      </c>
      <c r="H4075">
        <v>6367</v>
      </c>
      <c r="I4075">
        <v>2.7463177422328426</v>
      </c>
      <c r="J4075">
        <v>1.6067084495825821</v>
      </c>
      <c r="K4075">
        <v>687</v>
      </c>
      <c r="L4075">
        <v>-7.2197534143924713E-2</v>
      </c>
      <c r="M4075">
        <v>-2.6998612880706787</v>
      </c>
      <c r="N4075">
        <v>7054</v>
      </c>
      <c r="O4075">
        <v>6.4290933310985565E-2</v>
      </c>
      <c r="P4075">
        <v>-0.15459279716014862</v>
      </c>
      <c r="Q4075">
        <v>-0.1155669093132019</v>
      </c>
      <c r="R4075">
        <v>-7.2197534143924713E-2</v>
      </c>
      <c r="S4075">
        <v>-2.8833299875259399E-2</v>
      </c>
      <c r="T4075">
        <v>1.019772607833147E-2</v>
      </c>
      <c r="U4075" t="s">
        <v>18</v>
      </c>
      <c r="V4075" t="s">
        <v>84</v>
      </c>
      <c r="W4075">
        <v>98</v>
      </c>
    </row>
    <row r="4076" spans="1:23" x14ac:dyDescent="0.25">
      <c r="A4076" s="48" t="str">
        <f t="shared" si="63"/>
        <v>42255KernN/A_19AllSingle</v>
      </c>
      <c r="B4076" t="s">
        <v>11</v>
      </c>
      <c r="C4076" s="35">
        <v>42255</v>
      </c>
      <c r="D4076">
        <v>19</v>
      </c>
      <c r="E4076" t="s">
        <v>32</v>
      </c>
      <c r="F4076">
        <v>2.6303490009437929</v>
      </c>
      <c r="G4076">
        <v>1.4719589250680174</v>
      </c>
      <c r="H4076">
        <v>6367</v>
      </c>
      <c r="I4076">
        <v>2.6856526389906494</v>
      </c>
      <c r="J4076">
        <v>1.5427065862007012</v>
      </c>
      <c r="K4076">
        <v>687</v>
      </c>
      <c r="L4076">
        <v>-5.5303636938333511E-2</v>
      </c>
      <c r="M4076">
        <v>-2.1025209426879883</v>
      </c>
      <c r="N4076">
        <v>7054</v>
      </c>
      <c r="O4076">
        <v>6.1681047081947327E-2</v>
      </c>
      <c r="P4076">
        <v>-0.13435406982898712</v>
      </c>
      <c r="Q4076">
        <v>-9.6912436187267303E-2</v>
      </c>
      <c r="R4076">
        <v>-5.5303636938333511E-2</v>
      </c>
      <c r="S4076">
        <v>-1.3699770905077457E-2</v>
      </c>
      <c r="T4076">
        <v>2.37467922270298E-2</v>
      </c>
      <c r="U4076" t="s">
        <v>18</v>
      </c>
      <c r="V4076" t="s">
        <v>84</v>
      </c>
      <c r="W4076">
        <v>95</v>
      </c>
    </row>
    <row r="4077" spans="1:23" x14ac:dyDescent="0.25">
      <c r="A4077" s="48" t="str">
        <f t="shared" si="63"/>
        <v>42255KernN/A_20AllSingle</v>
      </c>
      <c r="B4077" s="7" t="s">
        <v>11</v>
      </c>
      <c r="C4077" s="35">
        <v>42255</v>
      </c>
      <c r="D4077">
        <v>20</v>
      </c>
      <c r="E4077" t="s">
        <v>32</v>
      </c>
      <c r="F4077">
        <v>2.5108718330664686</v>
      </c>
      <c r="G4077">
        <v>1.4128137341690301</v>
      </c>
      <c r="H4077">
        <v>6367</v>
      </c>
      <c r="I4077">
        <v>2.5626956015444216</v>
      </c>
      <c r="J4077">
        <v>1.4399030852164854</v>
      </c>
      <c r="K4077">
        <v>687</v>
      </c>
      <c r="L4077">
        <v>-5.1823768764734268E-2</v>
      </c>
      <c r="M4077">
        <v>-2.0639750957489014</v>
      </c>
      <c r="N4077">
        <v>7054</v>
      </c>
      <c r="O4077">
        <v>5.7718563824892044E-2</v>
      </c>
      <c r="P4077">
        <v>-0.1257958859205246</v>
      </c>
      <c r="Q4077">
        <v>-9.0759560465812683E-2</v>
      </c>
      <c r="R4077">
        <v>-5.1823768764734268E-2</v>
      </c>
      <c r="S4077">
        <v>-1.2892597354948521E-2</v>
      </c>
      <c r="T4077">
        <v>2.2148342803120613E-2</v>
      </c>
      <c r="U4077" t="s">
        <v>18</v>
      </c>
      <c r="V4077" t="s">
        <v>84</v>
      </c>
      <c r="W4077">
        <v>92</v>
      </c>
    </row>
    <row r="4078" spans="1:23" x14ac:dyDescent="0.25">
      <c r="A4078" s="48" t="str">
        <f t="shared" si="63"/>
        <v>42255KernN/A_21AllSingle</v>
      </c>
      <c r="B4078" s="7" t="s">
        <v>11</v>
      </c>
      <c r="C4078" s="35">
        <v>42255</v>
      </c>
      <c r="D4078">
        <v>21</v>
      </c>
      <c r="E4078" t="s">
        <v>32</v>
      </c>
      <c r="F4078">
        <v>2.3908531393881511</v>
      </c>
      <c r="G4078">
        <v>1.3666109202246572</v>
      </c>
      <c r="H4078">
        <v>6367</v>
      </c>
      <c r="I4078">
        <v>2.4408488276796598</v>
      </c>
      <c r="J4078">
        <v>1.4012813664098562</v>
      </c>
      <c r="K4078">
        <v>687</v>
      </c>
      <c r="L4078">
        <v>-4.9995686858892441E-2</v>
      </c>
      <c r="M4078">
        <v>-2.0911233425140381</v>
      </c>
      <c r="N4078">
        <v>7054</v>
      </c>
      <c r="O4078">
        <v>5.6138560175895691E-2</v>
      </c>
      <c r="P4078">
        <v>-0.12194286286830902</v>
      </c>
      <c r="Q4078">
        <v>-8.7865635752677917E-2</v>
      </c>
      <c r="R4078">
        <v>-4.9995686858892441E-2</v>
      </c>
      <c r="S4078">
        <v>-1.2130227871239185E-2</v>
      </c>
      <c r="T4078">
        <v>2.1951491013169289E-2</v>
      </c>
      <c r="U4078" t="s">
        <v>18</v>
      </c>
      <c r="V4078" t="s">
        <v>84</v>
      </c>
      <c r="W4078">
        <v>90</v>
      </c>
    </row>
    <row r="4079" spans="1:23" x14ac:dyDescent="0.25">
      <c r="A4079" s="48" t="str">
        <f t="shared" si="63"/>
        <v>42255KernN/A_22AllSingle</v>
      </c>
      <c r="B4079" t="s">
        <v>11</v>
      </c>
      <c r="C4079" s="35">
        <v>42255</v>
      </c>
      <c r="D4079">
        <v>22</v>
      </c>
      <c r="E4079" t="s">
        <v>32</v>
      </c>
      <c r="F4079">
        <v>2.1263644059543068</v>
      </c>
      <c r="G4079">
        <v>1.2810560573647578</v>
      </c>
      <c r="H4079">
        <v>6367</v>
      </c>
      <c r="I4079">
        <v>2.1540579178645451</v>
      </c>
      <c r="J4079">
        <v>1.313540277158203</v>
      </c>
      <c r="K4079">
        <v>687</v>
      </c>
      <c r="L4079">
        <v>-2.7693511918187141E-2</v>
      </c>
      <c r="M4079">
        <v>-1.3023878335952759</v>
      </c>
      <c r="N4079">
        <v>7054</v>
      </c>
      <c r="O4079">
        <v>5.2623506635427475E-2</v>
      </c>
      <c r="P4079">
        <v>-9.5135800540447235E-2</v>
      </c>
      <c r="Q4079">
        <v>-6.3192278146743774E-2</v>
      </c>
      <c r="R4079">
        <v>-2.7693511918187141E-2</v>
      </c>
      <c r="S4079">
        <v>7.8010433353483677E-3</v>
      </c>
      <c r="T4079">
        <v>3.9748772978782654E-2</v>
      </c>
      <c r="U4079" t="s">
        <v>18</v>
      </c>
      <c r="V4079" t="s">
        <v>84</v>
      </c>
      <c r="W4079">
        <v>86</v>
      </c>
    </row>
    <row r="4080" spans="1:23" x14ac:dyDescent="0.25">
      <c r="A4080" s="48" t="str">
        <f t="shared" si="63"/>
        <v>42255KernN/A_23AllSingle</v>
      </c>
      <c r="B4080" s="7" t="s">
        <v>11</v>
      </c>
      <c r="C4080" s="35">
        <v>42255</v>
      </c>
      <c r="D4080">
        <v>23</v>
      </c>
      <c r="E4080" t="s">
        <v>32</v>
      </c>
      <c r="F4080">
        <v>1.7485147601183326</v>
      </c>
      <c r="G4080">
        <v>1.1901618760368773</v>
      </c>
      <c r="H4080">
        <v>6367</v>
      </c>
      <c r="I4080">
        <v>1.7869681825425945</v>
      </c>
      <c r="J4080">
        <v>1.3129335890966847</v>
      </c>
      <c r="K4080">
        <v>687</v>
      </c>
      <c r="L4080">
        <v>-3.8453422486782074E-2</v>
      </c>
      <c r="M4080">
        <v>-2.1992049217224121</v>
      </c>
      <c r="N4080">
        <v>7054</v>
      </c>
      <c r="O4080">
        <v>5.2265048027038574E-2</v>
      </c>
      <c r="P4080">
        <v>-0.10543631017208099</v>
      </c>
      <c r="Q4080">
        <v>-7.3710381984710693E-2</v>
      </c>
      <c r="R4080">
        <v>-3.8453422486782074E-2</v>
      </c>
      <c r="S4080">
        <v>-3.2006476540118456E-3</v>
      </c>
      <c r="T4080">
        <v>2.8529463335871696E-2</v>
      </c>
      <c r="U4080" t="s">
        <v>18</v>
      </c>
      <c r="V4080" t="s">
        <v>84</v>
      </c>
      <c r="W4080">
        <v>84</v>
      </c>
    </row>
    <row r="4081" spans="1:23" x14ac:dyDescent="0.25">
      <c r="A4081" s="48" t="str">
        <f t="shared" si="63"/>
        <v>42255KernN/A_24AllSingle</v>
      </c>
      <c r="B4081" s="7" t="s">
        <v>11</v>
      </c>
      <c r="C4081" s="35">
        <v>42255</v>
      </c>
      <c r="D4081">
        <v>24</v>
      </c>
      <c r="E4081" t="s">
        <v>32</v>
      </c>
      <c r="F4081">
        <v>1.4203101495241832</v>
      </c>
      <c r="G4081">
        <v>1.0470367098888518</v>
      </c>
      <c r="H4081">
        <v>6367</v>
      </c>
      <c r="I4081">
        <v>1.4206980940720892</v>
      </c>
      <c r="J4081">
        <v>1.0908594090057919</v>
      </c>
      <c r="K4081">
        <v>687</v>
      </c>
      <c r="L4081">
        <v>-3.8794454303570092E-4</v>
      </c>
      <c r="M4081">
        <v>-2.7314072474837303E-2</v>
      </c>
      <c r="N4081">
        <v>7054</v>
      </c>
      <c r="O4081">
        <v>4.3638445436954498E-2</v>
      </c>
      <c r="P4081">
        <v>-5.6314975023269653E-2</v>
      </c>
      <c r="Q4081">
        <v>-2.9825566336512566E-2</v>
      </c>
      <c r="R4081">
        <v>-3.8794454303570092E-4</v>
      </c>
      <c r="S4081">
        <v>2.9046187177300453E-2</v>
      </c>
      <c r="T4081">
        <v>5.55390864610672E-2</v>
      </c>
      <c r="U4081" t="s">
        <v>18</v>
      </c>
      <c r="V4081" t="s">
        <v>84</v>
      </c>
      <c r="W4081">
        <v>83</v>
      </c>
    </row>
    <row r="4082" spans="1:23" x14ac:dyDescent="0.25">
      <c r="A4082" s="48" t="str">
        <f t="shared" si="63"/>
        <v>42256KernN/A_1AllSingle</v>
      </c>
      <c r="B4082" s="7" t="s">
        <v>11</v>
      </c>
      <c r="C4082" s="35">
        <v>42256</v>
      </c>
      <c r="D4082">
        <v>1</v>
      </c>
      <c r="E4082" t="s">
        <v>32</v>
      </c>
      <c r="F4082">
        <v>1.1957190954613468</v>
      </c>
      <c r="G4082">
        <v>0.91526618905217172</v>
      </c>
      <c r="H4082">
        <v>3196</v>
      </c>
      <c r="I4082">
        <v>1.1770763648661964</v>
      </c>
      <c r="J4082">
        <v>0.89776657016956596</v>
      </c>
      <c r="K4082">
        <v>2129</v>
      </c>
      <c r="L4082">
        <v>1.8642731010913849E-2</v>
      </c>
      <c r="M4082">
        <v>1.5591229200363159</v>
      </c>
      <c r="N4082">
        <v>5325</v>
      </c>
      <c r="O4082">
        <v>2.5311795994639397E-2</v>
      </c>
      <c r="P4082">
        <v>-1.3796866871416569E-2</v>
      </c>
      <c r="Q4082">
        <v>1.5678997151553631E-3</v>
      </c>
      <c r="R4082">
        <v>1.8642731010913849E-2</v>
      </c>
      <c r="S4082">
        <v>3.5715539008378983E-2</v>
      </c>
      <c r="T4082">
        <v>5.1082327961921692E-2</v>
      </c>
      <c r="U4082" t="s">
        <v>18</v>
      </c>
      <c r="V4082" t="s">
        <v>84</v>
      </c>
      <c r="W4082">
        <v>81</v>
      </c>
    </row>
    <row r="4083" spans="1:23" x14ac:dyDescent="0.25">
      <c r="A4083" s="48" t="str">
        <f t="shared" si="63"/>
        <v>42256KernN/A_1SmartAC-onlySingle</v>
      </c>
      <c r="B4083" s="7" t="s">
        <v>11</v>
      </c>
      <c r="C4083" s="35">
        <v>42256</v>
      </c>
      <c r="D4083">
        <v>1</v>
      </c>
      <c r="E4083" t="s">
        <v>32</v>
      </c>
      <c r="F4083">
        <v>1.1957190954613468</v>
      </c>
      <c r="G4083">
        <v>0.91526618905217172</v>
      </c>
      <c r="H4083">
        <v>3196</v>
      </c>
      <c r="I4083">
        <v>1.1770763648661964</v>
      </c>
      <c r="J4083">
        <v>0.89776657016956596</v>
      </c>
      <c r="K4083">
        <v>2129</v>
      </c>
      <c r="L4083">
        <v>1.8642731010913849E-2</v>
      </c>
      <c r="M4083">
        <v>1.5591229200363159</v>
      </c>
      <c r="N4083">
        <v>5325</v>
      </c>
      <c r="O4083">
        <v>2.5311795994639397E-2</v>
      </c>
      <c r="P4083">
        <v>-1.3796866871416569E-2</v>
      </c>
      <c r="Q4083">
        <v>1.5678997151553631E-3</v>
      </c>
      <c r="R4083">
        <v>1.8642731010913849E-2</v>
      </c>
      <c r="S4083">
        <v>3.5715539008378983E-2</v>
      </c>
      <c r="T4083">
        <v>5.1082327961921692E-2</v>
      </c>
      <c r="U4083" t="s">
        <v>102</v>
      </c>
      <c r="V4083" t="s">
        <v>84</v>
      </c>
      <c r="W4083">
        <v>81</v>
      </c>
    </row>
    <row r="4084" spans="1:23" x14ac:dyDescent="0.25">
      <c r="A4084" s="48" t="str">
        <f t="shared" si="63"/>
        <v>42256KernN/A_2AllSingle</v>
      </c>
      <c r="B4084" s="7" t="s">
        <v>11</v>
      </c>
      <c r="C4084" s="35">
        <v>42256</v>
      </c>
      <c r="D4084">
        <v>2</v>
      </c>
      <c r="E4084" t="s">
        <v>32</v>
      </c>
      <c r="F4084">
        <v>1.0505843908225632</v>
      </c>
      <c r="G4084">
        <v>0.82861198693704441</v>
      </c>
      <c r="H4084">
        <v>3196</v>
      </c>
      <c r="I4084">
        <v>1.0202248587357534</v>
      </c>
      <c r="J4084">
        <v>0.78271549091107273</v>
      </c>
      <c r="K4084">
        <v>2129</v>
      </c>
      <c r="L4084">
        <v>3.0359532684087753E-2</v>
      </c>
      <c r="M4084">
        <v>2.8897757530212402</v>
      </c>
      <c r="N4084">
        <v>5325</v>
      </c>
      <c r="O4084">
        <v>2.241855300962925E-2</v>
      </c>
      <c r="P4084">
        <v>1.627915189601481E-3</v>
      </c>
      <c r="Q4084">
        <v>1.5236425213515759E-2</v>
      </c>
      <c r="R4084">
        <v>3.0359532684087753E-2</v>
      </c>
      <c r="S4084">
        <v>4.5480847358703613E-2</v>
      </c>
      <c r="T4084">
        <v>5.9091150760650635E-2</v>
      </c>
      <c r="U4084" t="s">
        <v>18</v>
      </c>
      <c r="V4084" t="s">
        <v>84</v>
      </c>
      <c r="W4084">
        <v>80</v>
      </c>
    </row>
    <row r="4085" spans="1:23" x14ac:dyDescent="0.25">
      <c r="A4085" s="48" t="str">
        <f t="shared" si="63"/>
        <v>42256KernN/A_2SmartAC-onlySingle</v>
      </c>
      <c r="B4085" s="7" t="s">
        <v>11</v>
      </c>
      <c r="C4085" s="35">
        <v>42256</v>
      </c>
      <c r="D4085">
        <v>2</v>
      </c>
      <c r="E4085" t="s">
        <v>32</v>
      </c>
      <c r="F4085">
        <v>1.0505843908225632</v>
      </c>
      <c r="G4085">
        <v>0.82861198693704441</v>
      </c>
      <c r="H4085">
        <v>3196</v>
      </c>
      <c r="I4085">
        <v>1.0202248587357534</v>
      </c>
      <c r="J4085">
        <v>0.78271549091107273</v>
      </c>
      <c r="K4085">
        <v>2129</v>
      </c>
      <c r="L4085">
        <v>3.0359532684087753E-2</v>
      </c>
      <c r="M4085">
        <v>2.8897757530212402</v>
      </c>
      <c r="N4085">
        <v>5325</v>
      </c>
      <c r="O4085">
        <v>2.241855300962925E-2</v>
      </c>
      <c r="P4085">
        <v>1.627915189601481E-3</v>
      </c>
      <c r="Q4085">
        <v>1.5236425213515759E-2</v>
      </c>
      <c r="R4085">
        <v>3.0359532684087753E-2</v>
      </c>
      <c r="S4085">
        <v>4.5480847358703613E-2</v>
      </c>
      <c r="T4085">
        <v>5.9091150760650635E-2</v>
      </c>
      <c r="U4085" t="s">
        <v>102</v>
      </c>
      <c r="V4085" t="s">
        <v>84</v>
      </c>
      <c r="W4085">
        <v>80</v>
      </c>
    </row>
    <row r="4086" spans="1:23" x14ac:dyDescent="0.25">
      <c r="A4086" s="48" t="str">
        <f t="shared" si="63"/>
        <v>42256KernN/A_3AllSingle</v>
      </c>
      <c r="B4086" s="7" t="s">
        <v>11</v>
      </c>
      <c r="C4086" s="35">
        <v>42256</v>
      </c>
      <c r="D4086">
        <v>3</v>
      </c>
      <c r="E4086" t="s">
        <v>32</v>
      </c>
      <c r="F4086">
        <v>0.92581162050037147</v>
      </c>
      <c r="G4086">
        <v>0.74582214117237078</v>
      </c>
      <c r="H4086">
        <v>3196</v>
      </c>
      <c r="I4086">
        <v>0.90744119603879303</v>
      </c>
      <c r="J4086">
        <v>0.71248619653810386</v>
      </c>
      <c r="K4086">
        <v>2129</v>
      </c>
      <c r="L4086">
        <v>1.8370425328612328E-2</v>
      </c>
      <c r="M4086">
        <v>1.9842507839202881</v>
      </c>
      <c r="N4086">
        <v>5325</v>
      </c>
      <c r="O4086">
        <v>2.0309723913669586E-2</v>
      </c>
      <c r="P4086">
        <v>-7.658516988158226E-3</v>
      </c>
      <c r="Q4086">
        <v>4.6698916703462601E-3</v>
      </c>
      <c r="R4086">
        <v>1.8370425328612328E-2</v>
      </c>
      <c r="S4086">
        <v>3.2069332897663116E-2</v>
      </c>
      <c r="T4086">
        <v>4.4399365782737732E-2</v>
      </c>
      <c r="U4086" t="s">
        <v>18</v>
      </c>
      <c r="V4086" t="s">
        <v>84</v>
      </c>
      <c r="W4086">
        <v>79</v>
      </c>
    </row>
    <row r="4087" spans="1:23" x14ac:dyDescent="0.25">
      <c r="A4087" s="48" t="str">
        <f t="shared" si="63"/>
        <v>42256KernN/A_3SmartAC-onlySingle</v>
      </c>
      <c r="B4087" s="7" t="s">
        <v>11</v>
      </c>
      <c r="C4087" s="35">
        <v>42256</v>
      </c>
      <c r="D4087">
        <v>3</v>
      </c>
      <c r="E4087" t="s">
        <v>32</v>
      </c>
      <c r="F4087">
        <v>0.92581162050037147</v>
      </c>
      <c r="G4087">
        <v>0.74582214117237078</v>
      </c>
      <c r="H4087">
        <v>3196</v>
      </c>
      <c r="I4087">
        <v>0.90744119603879303</v>
      </c>
      <c r="J4087">
        <v>0.71248619653810386</v>
      </c>
      <c r="K4087">
        <v>2129</v>
      </c>
      <c r="L4087">
        <v>1.8370425328612328E-2</v>
      </c>
      <c r="M4087">
        <v>1.9842507839202881</v>
      </c>
      <c r="N4087">
        <v>5325</v>
      </c>
      <c r="O4087">
        <v>2.0309723913669586E-2</v>
      </c>
      <c r="P4087">
        <v>-7.658516988158226E-3</v>
      </c>
      <c r="Q4087">
        <v>4.6698916703462601E-3</v>
      </c>
      <c r="R4087">
        <v>1.8370425328612328E-2</v>
      </c>
      <c r="S4087">
        <v>3.2069332897663116E-2</v>
      </c>
      <c r="T4087">
        <v>4.4399365782737732E-2</v>
      </c>
      <c r="U4087" t="s">
        <v>102</v>
      </c>
      <c r="V4087" t="s">
        <v>84</v>
      </c>
      <c r="W4087">
        <v>79</v>
      </c>
    </row>
    <row r="4088" spans="1:23" x14ac:dyDescent="0.25">
      <c r="A4088" s="48" t="str">
        <f t="shared" si="63"/>
        <v>42256KernN/A_4AllSingle</v>
      </c>
      <c r="B4088" s="7" t="s">
        <v>11</v>
      </c>
      <c r="C4088" s="35">
        <v>42256</v>
      </c>
      <c r="D4088">
        <v>4</v>
      </c>
      <c r="E4088" t="s">
        <v>32</v>
      </c>
      <c r="F4088">
        <v>0.84522719843963956</v>
      </c>
      <c r="G4088">
        <v>0.68807048603575849</v>
      </c>
      <c r="H4088">
        <v>3196</v>
      </c>
      <c r="I4088">
        <v>0.82924684554455463</v>
      </c>
      <c r="J4088">
        <v>0.65856820062230392</v>
      </c>
      <c r="K4088">
        <v>2129</v>
      </c>
      <c r="L4088">
        <v>1.5980353578925133E-2</v>
      </c>
      <c r="M4088">
        <v>1.8906576633453369</v>
      </c>
      <c r="N4088">
        <v>5325</v>
      </c>
      <c r="O4088">
        <v>1.8757713958621025E-2</v>
      </c>
      <c r="P4088">
        <v>-8.0595323815941811E-3</v>
      </c>
      <c r="Q4088">
        <v>3.3267748076468706E-3</v>
      </c>
      <c r="R4088">
        <v>1.5980353578925133E-2</v>
      </c>
      <c r="S4088">
        <v>2.8632432222366333E-2</v>
      </c>
      <c r="T4088">
        <v>4.0020238608121872E-2</v>
      </c>
      <c r="U4088" t="s">
        <v>18</v>
      </c>
      <c r="V4088" t="s">
        <v>84</v>
      </c>
      <c r="W4088">
        <v>78</v>
      </c>
    </row>
    <row r="4089" spans="1:23" x14ac:dyDescent="0.25">
      <c r="A4089" s="48" t="str">
        <f t="shared" si="63"/>
        <v>42256KernN/A_4SmartAC-onlySingle</v>
      </c>
      <c r="B4089" s="7" t="s">
        <v>11</v>
      </c>
      <c r="C4089" s="35">
        <v>42256</v>
      </c>
      <c r="D4089">
        <v>4</v>
      </c>
      <c r="E4089" t="s">
        <v>32</v>
      </c>
      <c r="F4089">
        <v>0.84522719843963956</v>
      </c>
      <c r="G4089">
        <v>0.68807048603575849</v>
      </c>
      <c r="H4089">
        <v>3196</v>
      </c>
      <c r="I4089">
        <v>0.82924684554455463</v>
      </c>
      <c r="J4089">
        <v>0.65856820062230392</v>
      </c>
      <c r="K4089">
        <v>2129</v>
      </c>
      <c r="L4089">
        <v>1.5980353578925133E-2</v>
      </c>
      <c r="M4089">
        <v>1.8906576633453369</v>
      </c>
      <c r="N4089">
        <v>5325</v>
      </c>
      <c r="O4089">
        <v>1.8757713958621025E-2</v>
      </c>
      <c r="P4089">
        <v>-8.0595323815941811E-3</v>
      </c>
      <c r="Q4089">
        <v>3.3267748076468706E-3</v>
      </c>
      <c r="R4089">
        <v>1.5980353578925133E-2</v>
      </c>
      <c r="S4089">
        <v>2.8632432222366333E-2</v>
      </c>
      <c r="T4089">
        <v>4.0020238608121872E-2</v>
      </c>
      <c r="U4089" t="s">
        <v>102</v>
      </c>
      <c r="V4089" t="s">
        <v>84</v>
      </c>
      <c r="W4089">
        <v>78</v>
      </c>
    </row>
    <row r="4090" spans="1:23" x14ac:dyDescent="0.25">
      <c r="A4090" s="48" t="str">
        <f t="shared" si="63"/>
        <v>42256KernN/A_5AllSingle</v>
      </c>
      <c r="B4090" s="7" t="s">
        <v>11</v>
      </c>
      <c r="C4090" s="35">
        <v>42256</v>
      </c>
      <c r="D4090">
        <v>5</v>
      </c>
      <c r="E4090" t="s">
        <v>32</v>
      </c>
      <c r="F4090">
        <v>0.82107958524162583</v>
      </c>
      <c r="G4090">
        <v>0.63367335643392153</v>
      </c>
      <c r="H4090">
        <v>3196</v>
      </c>
      <c r="I4090">
        <v>0.79380720341023003</v>
      </c>
      <c r="J4090">
        <v>0.62497509694669595</v>
      </c>
      <c r="K4090">
        <v>2129</v>
      </c>
      <c r="L4090">
        <v>2.7272382751107216E-2</v>
      </c>
      <c r="M4090">
        <v>3.3215272426605225</v>
      </c>
      <c r="N4090">
        <v>5325</v>
      </c>
      <c r="O4090">
        <v>1.7581310123205185E-2</v>
      </c>
      <c r="P4090">
        <v>4.7401757910847664E-3</v>
      </c>
      <c r="Q4090">
        <v>1.5412382781505585E-2</v>
      </c>
      <c r="R4090">
        <v>2.7272382751107216E-2</v>
      </c>
      <c r="S4090">
        <v>3.9130978286266327E-2</v>
      </c>
      <c r="T4090">
        <v>4.980459064245224E-2</v>
      </c>
      <c r="U4090" t="s">
        <v>18</v>
      </c>
      <c r="V4090" t="s">
        <v>84</v>
      </c>
      <c r="W4090">
        <v>76</v>
      </c>
    </row>
    <row r="4091" spans="1:23" x14ac:dyDescent="0.25">
      <c r="A4091" s="48" t="str">
        <f t="shared" si="63"/>
        <v>42256KernN/A_5SmartAC-onlySingle</v>
      </c>
      <c r="B4091" s="7" t="s">
        <v>11</v>
      </c>
      <c r="C4091" s="35">
        <v>42256</v>
      </c>
      <c r="D4091">
        <v>5</v>
      </c>
      <c r="E4091" t="s">
        <v>32</v>
      </c>
      <c r="F4091">
        <v>0.82107958524162583</v>
      </c>
      <c r="G4091">
        <v>0.63367335643392153</v>
      </c>
      <c r="H4091">
        <v>3196</v>
      </c>
      <c r="I4091">
        <v>0.79380720341023003</v>
      </c>
      <c r="J4091">
        <v>0.62497509694669595</v>
      </c>
      <c r="K4091">
        <v>2129</v>
      </c>
      <c r="L4091">
        <v>2.7272382751107216E-2</v>
      </c>
      <c r="M4091">
        <v>3.3215272426605225</v>
      </c>
      <c r="N4091">
        <v>5325</v>
      </c>
      <c r="O4091">
        <v>1.7581310123205185E-2</v>
      </c>
      <c r="P4091">
        <v>4.7401757910847664E-3</v>
      </c>
      <c r="Q4091">
        <v>1.5412382781505585E-2</v>
      </c>
      <c r="R4091">
        <v>2.7272382751107216E-2</v>
      </c>
      <c r="S4091">
        <v>3.9130978286266327E-2</v>
      </c>
      <c r="T4091">
        <v>4.980459064245224E-2</v>
      </c>
      <c r="U4091" t="s">
        <v>102</v>
      </c>
      <c r="V4091" t="s">
        <v>84</v>
      </c>
      <c r="W4091">
        <v>76</v>
      </c>
    </row>
    <row r="4092" spans="1:23" x14ac:dyDescent="0.25">
      <c r="A4092" s="48" t="str">
        <f t="shared" si="63"/>
        <v>42256KernN/A_6AllSingle</v>
      </c>
      <c r="B4092" s="7" t="s">
        <v>11</v>
      </c>
      <c r="C4092" s="35">
        <v>42256</v>
      </c>
      <c r="D4092">
        <v>6</v>
      </c>
      <c r="E4092" t="s">
        <v>32</v>
      </c>
      <c r="F4092">
        <v>0.82578753137684258</v>
      </c>
      <c r="G4092">
        <v>0.63702846689780657</v>
      </c>
      <c r="H4092">
        <v>3196</v>
      </c>
      <c r="I4092">
        <v>0.80331242943093661</v>
      </c>
      <c r="J4092">
        <v>0.64472248587029024</v>
      </c>
      <c r="K4092">
        <v>2129</v>
      </c>
      <c r="L4092">
        <v>2.2475101053714752E-2</v>
      </c>
      <c r="M4092">
        <v>2.7216567993164062</v>
      </c>
      <c r="N4092">
        <v>5325</v>
      </c>
      <c r="O4092">
        <v>1.7950303852558136E-2</v>
      </c>
      <c r="P4092">
        <v>-5.3000834304839373E-4</v>
      </c>
      <c r="Q4092">
        <v>1.0366184636950493E-2</v>
      </c>
      <c r="R4092">
        <v>2.2475101053714752E-2</v>
      </c>
      <c r="S4092">
        <v>3.4582581371068954E-2</v>
      </c>
      <c r="T4092">
        <v>4.5480210334062576E-2</v>
      </c>
      <c r="U4092" t="s">
        <v>18</v>
      </c>
      <c r="V4092" t="s">
        <v>84</v>
      </c>
      <c r="W4092">
        <v>75</v>
      </c>
    </row>
    <row r="4093" spans="1:23" x14ac:dyDescent="0.25">
      <c r="A4093" s="48" t="str">
        <f t="shared" si="63"/>
        <v>42256KernN/A_6SmartAC-onlySingle</v>
      </c>
      <c r="B4093" s="7" t="s">
        <v>11</v>
      </c>
      <c r="C4093" s="35">
        <v>42256</v>
      </c>
      <c r="D4093">
        <v>6</v>
      </c>
      <c r="E4093" t="s">
        <v>32</v>
      </c>
      <c r="F4093">
        <v>0.82578753137684258</v>
      </c>
      <c r="G4093">
        <v>0.63702846689780657</v>
      </c>
      <c r="H4093">
        <v>3196</v>
      </c>
      <c r="I4093">
        <v>0.80331242943093661</v>
      </c>
      <c r="J4093">
        <v>0.64472248587029024</v>
      </c>
      <c r="K4093">
        <v>2129</v>
      </c>
      <c r="L4093">
        <v>2.2475101053714752E-2</v>
      </c>
      <c r="M4093">
        <v>2.7216567993164062</v>
      </c>
      <c r="N4093">
        <v>5325</v>
      </c>
      <c r="O4093">
        <v>1.7950303852558136E-2</v>
      </c>
      <c r="P4093">
        <v>-5.3000834304839373E-4</v>
      </c>
      <c r="Q4093">
        <v>1.0366184636950493E-2</v>
      </c>
      <c r="R4093">
        <v>2.2475101053714752E-2</v>
      </c>
      <c r="S4093">
        <v>3.4582581371068954E-2</v>
      </c>
      <c r="T4093">
        <v>4.5480210334062576E-2</v>
      </c>
      <c r="U4093" t="s">
        <v>102</v>
      </c>
      <c r="V4093" t="s">
        <v>84</v>
      </c>
      <c r="W4093">
        <v>75</v>
      </c>
    </row>
    <row r="4094" spans="1:23" x14ac:dyDescent="0.25">
      <c r="A4094" s="48" t="str">
        <f t="shared" si="63"/>
        <v>42256KernN/A_7AllSingle</v>
      </c>
      <c r="B4094" s="7" t="s">
        <v>11</v>
      </c>
      <c r="C4094" s="35">
        <v>42256</v>
      </c>
      <c r="D4094">
        <v>7</v>
      </c>
      <c r="E4094" t="s">
        <v>32</v>
      </c>
      <c r="F4094">
        <v>0.87609117467991737</v>
      </c>
      <c r="G4094">
        <v>0.68905844700415131</v>
      </c>
      <c r="H4094">
        <v>3196</v>
      </c>
      <c r="I4094">
        <v>0.85012165745808543</v>
      </c>
      <c r="J4094">
        <v>0.67139813467978005</v>
      </c>
      <c r="K4094">
        <v>2129</v>
      </c>
      <c r="L4094">
        <v>2.5969516485929489E-2</v>
      </c>
      <c r="M4094">
        <v>2.9642481803894043</v>
      </c>
      <c r="N4094">
        <v>5325</v>
      </c>
      <c r="O4094">
        <v>1.8981365486979485E-2</v>
      </c>
      <c r="P4094">
        <v>1.6429984243586659E-3</v>
      </c>
      <c r="Q4094">
        <v>1.3165066950023174E-2</v>
      </c>
      <c r="R4094">
        <v>2.5969516485929489E-2</v>
      </c>
      <c r="S4094">
        <v>3.8772448897361755E-2</v>
      </c>
      <c r="T4094">
        <v>5.0296034663915634E-2</v>
      </c>
      <c r="U4094" t="s">
        <v>18</v>
      </c>
      <c r="V4094" t="s">
        <v>84</v>
      </c>
      <c r="W4094">
        <v>76</v>
      </c>
    </row>
    <row r="4095" spans="1:23" x14ac:dyDescent="0.25">
      <c r="A4095" s="48" t="str">
        <f t="shared" si="63"/>
        <v>42256KernN/A_7SmartAC-onlySingle</v>
      </c>
      <c r="B4095" s="7" t="s">
        <v>11</v>
      </c>
      <c r="C4095" s="35">
        <v>42256</v>
      </c>
      <c r="D4095">
        <v>7</v>
      </c>
      <c r="E4095" t="s">
        <v>32</v>
      </c>
      <c r="F4095">
        <v>0.87609117467991737</v>
      </c>
      <c r="G4095">
        <v>0.68905844700415131</v>
      </c>
      <c r="H4095">
        <v>3196</v>
      </c>
      <c r="I4095">
        <v>0.85012165745808543</v>
      </c>
      <c r="J4095">
        <v>0.67139813467978005</v>
      </c>
      <c r="K4095">
        <v>2129</v>
      </c>
      <c r="L4095">
        <v>2.5969516485929489E-2</v>
      </c>
      <c r="M4095">
        <v>2.9642481803894043</v>
      </c>
      <c r="N4095">
        <v>5325</v>
      </c>
      <c r="O4095">
        <v>1.8981365486979485E-2</v>
      </c>
      <c r="P4095">
        <v>1.6429984243586659E-3</v>
      </c>
      <c r="Q4095">
        <v>1.3165066950023174E-2</v>
      </c>
      <c r="R4095">
        <v>2.5969516485929489E-2</v>
      </c>
      <c r="S4095">
        <v>3.8772448897361755E-2</v>
      </c>
      <c r="T4095">
        <v>5.0296034663915634E-2</v>
      </c>
      <c r="U4095" t="s">
        <v>102</v>
      </c>
      <c r="V4095" t="s">
        <v>84</v>
      </c>
      <c r="W4095">
        <v>76</v>
      </c>
    </row>
    <row r="4096" spans="1:23" x14ac:dyDescent="0.25">
      <c r="A4096" s="48" t="str">
        <f t="shared" si="63"/>
        <v>42256KernN/A_8AllSingle</v>
      </c>
      <c r="B4096" s="7" t="s">
        <v>11</v>
      </c>
      <c r="C4096" s="35">
        <v>42256</v>
      </c>
      <c r="D4096">
        <v>8</v>
      </c>
      <c r="E4096" t="s">
        <v>32</v>
      </c>
      <c r="F4096">
        <v>0.86563822244263389</v>
      </c>
      <c r="G4096">
        <v>0.72076610562357124</v>
      </c>
      <c r="H4096">
        <v>3196</v>
      </c>
      <c r="I4096">
        <v>0.81799001887702072</v>
      </c>
      <c r="J4096">
        <v>0.65469529128912662</v>
      </c>
      <c r="K4096">
        <v>2129</v>
      </c>
      <c r="L4096">
        <v>4.7648202627897263E-2</v>
      </c>
      <c r="M4096">
        <v>5.504401683807373</v>
      </c>
      <c r="N4096">
        <v>5325</v>
      </c>
      <c r="O4096">
        <v>1.907552033662796E-2</v>
      </c>
      <c r="P4096">
        <v>2.3201014846563339E-2</v>
      </c>
      <c r="Q4096">
        <v>3.4780237823724747E-2</v>
      </c>
      <c r="R4096">
        <v>4.7648202627897263E-2</v>
      </c>
      <c r="S4096">
        <v>6.0514640063047409E-2</v>
      </c>
      <c r="T4096">
        <v>7.2095386683940887E-2</v>
      </c>
      <c r="U4096" t="s">
        <v>18</v>
      </c>
      <c r="V4096" t="s">
        <v>84</v>
      </c>
      <c r="W4096">
        <v>81</v>
      </c>
    </row>
    <row r="4097" spans="1:23" x14ac:dyDescent="0.25">
      <c r="A4097" s="48" t="str">
        <f t="shared" si="63"/>
        <v>42256KernN/A_8SmartAC-onlySingle</v>
      </c>
      <c r="B4097" s="7" t="s">
        <v>11</v>
      </c>
      <c r="C4097" s="35">
        <v>42256</v>
      </c>
      <c r="D4097">
        <v>8</v>
      </c>
      <c r="E4097" t="s">
        <v>32</v>
      </c>
      <c r="F4097">
        <v>0.86563822244263389</v>
      </c>
      <c r="G4097">
        <v>0.72076610562357124</v>
      </c>
      <c r="H4097">
        <v>3196</v>
      </c>
      <c r="I4097">
        <v>0.81799001887702072</v>
      </c>
      <c r="J4097">
        <v>0.65469529128912662</v>
      </c>
      <c r="K4097">
        <v>2129</v>
      </c>
      <c r="L4097">
        <v>4.7648202627897263E-2</v>
      </c>
      <c r="M4097">
        <v>5.504401683807373</v>
      </c>
      <c r="N4097">
        <v>5325</v>
      </c>
      <c r="O4097">
        <v>1.907552033662796E-2</v>
      </c>
      <c r="P4097">
        <v>2.3201014846563339E-2</v>
      </c>
      <c r="Q4097">
        <v>3.4780237823724747E-2</v>
      </c>
      <c r="R4097">
        <v>4.7648202627897263E-2</v>
      </c>
      <c r="S4097">
        <v>6.0514640063047409E-2</v>
      </c>
      <c r="T4097">
        <v>7.2095386683940887E-2</v>
      </c>
      <c r="U4097" t="s">
        <v>102</v>
      </c>
      <c r="V4097" t="s">
        <v>84</v>
      </c>
      <c r="W4097">
        <v>81</v>
      </c>
    </row>
    <row r="4098" spans="1:23" x14ac:dyDescent="0.25">
      <c r="A4098" s="48" t="str">
        <f t="shared" ref="A4098:A4161" si="64">CONCATENATE(C4098,B4098,E4098,"_",D4098,U4098,V4098)</f>
        <v>42256KernN/A_9AllSingle</v>
      </c>
      <c r="B4098" s="7" t="s">
        <v>11</v>
      </c>
      <c r="C4098" s="35">
        <v>42256</v>
      </c>
      <c r="D4098">
        <v>9</v>
      </c>
      <c r="E4098" t="s">
        <v>32</v>
      </c>
      <c r="F4098">
        <v>0.75265646965773136</v>
      </c>
      <c r="G4098">
        <v>0.7586072220003357</v>
      </c>
      <c r="H4098">
        <v>3196</v>
      </c>
      <c r="I4098">
        <v>0.75043380410824334</v>
      </c>
      <c r="J4098">
        <v>0.7088392554896441</v>
      </c>
      <c r="K4098">
        <v>2129</v>
      </c>
      <c r="L4098">
        <v>2.2226655855774879E-3</v>
      </c>
      <c r="M4098">
        <v>0.29530942440032959</v>
      </c>
      <c r="N4098">
        <v>5325</v>
      </c>
      <c r="O4098">
        <v>2.039775438606739E-2</v>
      </c>
      <c r="P4098">
        <v>-2.391909621655941E-2</v>
      </c>
      <c r="Q4098">
        <v>-1.1537251994013786E-2</v>
      </c>
      <c r="R4098">
        <v>2.2226655855774879E-3</v>
      </c>
      <c r="S4098">
        <v>1.5980951488018036E-2</v>
      </c>
      <c r="T4098">
        <v>2.8364427387714386E-2</v>
      </c>
      <c r="U4098" t="s">
        <v>18</v>
      </c>
      <c r="V4098" t="s">
        <v>84</v>
      </c>
      <c r="W4098">
        <v>86</v>
      </c>
    </row>
    <row r="4099" spans="1:23" x14ac:dyDescent="0.25">
      <c r="A4099" s="48" t="str">
        <f t="shared" si="64"/>
        <v>42256KernN/A_9SmartAC-onlySingle</v>
      </c>
      <c r="B4099" s="7" t="s">
        <v>11</v>
      </c>
      <c r="C4099" s="35">
        <v>42256</v>
      </c>
      <c r="D4099">
        <v>9</v>
      </c>
      <c r="E4099" t="s">
        <v>32</v>
      </c>
      <c r="F4099">
        <v>0.75265646965773136</v>
      </c>
      <c r="G4099">
        <v>0.7586072220003357</v>
      </c>
      <c r="H4099">
        <v>3196</v>
      </c>
      <c r="I4099">
        <v>0.75043380410824334</v>
      </c>
      <c r="J4099">
        <v>0.7088392554896441</v>
      </c>
      <c r="K4099">
        <v>2129</v>
      </c>
      <c r="L4099">
        <v>2.2226655855774879E-3</v>
      </c>
      <c r="M4099">
        <v>0.29530942440032959</v>
      </c>
      <c r="N4099">
        <v>5325</v>
      </c>
      <c r="O4099">
        <v>2.039775438606739E-2</v>
      </c>
      <c r="P4099">
        <v>-2.391909621655941E-2</v>
      </c>
      <c r="Q4099">
        <v>-1.1537251994013786E-2</v>
      </c>
      <c r="R4099">
        <v>2.2226655855774879E-3</v>
      </c>
      <c r="S4099">
        <v>1.5980951488018036E-2</v>
      </c>
      <c r="T4099">
        <v>2.8364427387714386E-2</v>
      </c>
      <c r="U4099" t="s">
        <v>102</v>
      </c>
      <c r="V4099" t="s">
        <v>84</v>
      </c>
      <c r="W4099">
        <v>86</v>
      </c>
    </row>
    <row r="4100" spans="1:23" x14ac:dyDescent="0.25">
      <c r="A4100" s="48" t="str">
        <f t="shared" si="64"/>
        <v>42256KernN/A_10AllSingle</v>
      </c>
      <c r="B4100" s="7" t="s">
        <v>11</v>
      </c>
      <c r="C4100" s="35">
        <v>42256</v>
      </c>
      <c r="D4100">
        <v>10</v>
      </c>
      <c r="E4100" t="s">
        <v>32</v>
      </c>
      <c r="F4100">
        <v>0.80664447220168234</v>
      </c>
      <c r="G4100">
        <v>0.99412728295553132</v>
      </c>
      <c r="H4100">
        <v>3196</v>
      </c>
      <c r="I4100">
        <v>0.81452919021396231</v>
      </c>
      <c r="J4100">
        <v>0.93941438789911991</v>
      </c>
      <c r="K4100">
        <v>2129</v>
      </c>
      <c r="L4100">
        <v>-7.8847184777259827E-3</v>
      </c>
      <c r="M4100">
        <v>-0.97747129201889038</v>
      </c>
      <c r="N4100">
        <v>5325</v>
      </c>
      <c r="O4100">
        <v>2.6902424171566963E-2</v>
      </c>
      <c r="P4100">
        <v>-4.2362865060567856E-2</v>
      </c>
      <c r="Q4100">
        <v>-2.6032555848360062E-2</v>
      </c>
      <c r="R4100">
        <v>-7.8847184777259827E-3</v>
      </c>
      <c r="S4100">
        <v>1.026096660643816E-2</v>
      </c>
      <c r="T4100">
        <v>2.6593428105115891E-2</v>
      </c>
      <c r="U4100" t="s">
        <v>18</v>
      </c>
      <c r="V4100" t="s">
        <v>84</v>
      </c>
      <c r="W4100">
        <v>90</v>
      </c>
    </row>
    <row r="4101" spans="1:23" x14ac:dyDescent="0.25">
      <c r="A4101" s="48" t="str">
        <f t="shared" si="64"/>
        <v>42256KernN/A_10SmartAC-onlySingle</v>
      </c>
      <c r="B4101" s="7" t="s">
        <v>11</v>
      </c>
      <c r="C4101" s="35">
        <v>42256</v>
      </c>
      <c r="D4101">
        <v>10</v>
      </c>
      <c r="E4101" t="s">
        <v>32</v>
      </c>
      <c r="F4101">
        <v>0.80664447220168234</v>
      </c>
      <c r="G4101">
        <v>0.99412728295553132</v>
      </c>
      <c r="H4101">
        <v>3196</v>
      </c>
      <c r="I4101">
        <v>0.81452919021396231</v>
      </c>
      <c r="J4101">
        <v>0.93941438789911991</v>
      </c>
      <c r="K4101">
        <v>2129</v>
      </c>
      <c r="L4101">
        <v>-7.8847184777259827E-3</v>
      </c>
      <c r="M4101">
        <v>-0.97747129201889038</v>
      </c>
      <c r="N4101">
        <v>5325</v>
      </c>
      <c r="O4101">
        <v>2.6902424171566963E-2</v>
      </c>
      <c r="P4101">
        <v>-4.2362865060567856E-2</v>
      </c>
      <c r="Q4101">
        <v>-2.6032555848360062E-2</v>
      </c>
      <c r="R4101">
        <v>-7.8847184777259827E-3</v>
      </c>
      <c r="S4101">
        <v>1.026096660643816E-2</v>
      </c>
      <c r="T4101">
        <v>2.6593428105115891E-2</v>
      </c>
      <c r="U4101" t="s">
        <v>102</v>
      </c>
      <c r="V4101" t="s">
        <v>84</v>
      </c>
      <c r="W4101">
        <v>90</v>
      </c>
    </row>
    <row r="4102" spans="1:23" x14ac:dyDescent="0.25">
      <c r="A4102" s="48" t="str">
        <f t="shared" si="64"/>
        <v>42256KernN/A_11AllSingle</v>
      </c>
      <c r="B4102" s="7" t="s">
        <v>11</v>
      </c>
      <c r="C4102" s="35">
        <v>42256</v>
      </c>
      <c r="D4102">
        <v>11</v>
      </c>
      <c r="E4102" t="s">
        <v>32</v>
      </c>
      <c r="F4102">
        <v>0.95169767600961019</v>
      </c>
      <c r="G4102">
        <v>1.2472462119887706</v>
      </c>
      <c r="H4102">
        <v>3196</v>
      </c>
      <c r="I4102">
        <v>0.95680160089719157</v>
      </c>
      <c r="J4102">
        <v>1.2113566971634677</v>
      </c>
      <c r="K4102">
        <v>2129</v>
      </c>
      <c r="L4102">
        <v>-5.1039247773587704E-3</v>
      </c>
      <c r="M4102">
        <v>-0.53629684448242188</v>
      </c>
      <c r="N4102">
        <v>5325</v>
      </c>
      <c r="O4102">
        <v>3.4292526543140411E-2</v>
      </c>
      <c r="P4102">
        <v>-4.9053225666284561E-2</v>
      </c>
      <c r="Q4102">
        <v>-2.8236977756023407E-2</v>
      </c>
      <c r="R4102">
        <v>-5.1039247773587704E-3</v>
      </c>
      <c r="S4102">
        <v>1.8026383593678474E-2</v>
      </c>
      <c r="T4102">
        <v>3.8845378905534744E-2</v>
      </c>
      <c r="U4102" t="s">
        <v>18</v>
      </c>
      <c r="V4102" t="s">
        <v>84</v>
      </c>
      <c r="W4102">
        <v>95</v>
      </c>
    </row>
    <row r="4103" spans="1:23" x14ac:dyDescent="0.25">
      <c r="A4103" s="48" t="str">
        <f t="shared" si="64"/>
        <v>42256KernN/A_11SmartAC-onlySingle</v>
      </c>
      <c r="B4103" s="7" t="s">
        <v>11</v>
      </c>
      <c r="C4103" s="35">
        <v>42256</v>
      </c>
      <c r="D4103">
        <v>11</v>
      </c>
      <c r="E4103" t="s">
        <v>32</v>
      </c>
      <c r="F4103">
        <v>0.95169767600961019</v>
      </c>
      <c r="G4103">
        <v>1.2472462119887706</v>
      </c>
      <c r="H4103">
        <v>3196</v>
      </c>
      <c r="I4103">
        <v>0.95680160089719157</v>
      </c>
      <c r="J4103">
        <v>1.2113566971634677</v>
      </c>
      <c r="K4103">
        <v>2129</v>
      </c>
      <c r="L4103">
        <v>-5.1039247773587704E-3</v>
      </c>
      <c r="M4103">
        <v>-0.53629684448242188</v>
      </c>
      <c r="N4103">
        <v>5325</v>
      </c>
      <c r="O4103">
        <v>3.4292526543140411E-2</v>
      </c>
      <c r="P4103">
        <v>-4.9053225666284561E-2</v>
      </c>
      <c r="Q4103">
        <v>-2.8236977756023407E-2</v>
      </c>
      <c r="R4103">
        <v>-5.1039247773587704E-3</v>
      </c>
      <c r="S4103">
        <v>1.8026383593678474E-2</v>
      </c>
      <c r="T4103">
        <v>3.8845378905534744E-2</v>
      </c>
      <c r="U4103" t="s">
        <v>102</v>
      </c>
      <c r="V4103" t="s">
        <v>84</v>
      </c>
      <c r="W4103">
        <v>95</v>
      </c>
    </row>
    <row r="4104" spans="1:23" x14ac:dyDescent="0.25">
      <c r="A4104" s="48" t="str">
        <f t="shared" si="64"/>
        <v>42256KernN/A_12AllSingle</v>
      </c>
      <c r="B4104" s="7" t="s">
        <v>11</v>
      </c>
      <c r="C4104" s="35">
        <v>42256</v>
      </c>
      <c r="D4104">
        <v>12</v>
      </c>
      <c r="E4104" t="s">
        <v>32</v>
      </c>
      <c r="F4104">
        <v>1.1972360550809378</v>
      </c>
      <c r="G4104">
        <v>1.482043048286777</v>
      </c>
      <c r="H4104">
        <v>3196</v>
      </c>
      <c r="I4104">
        <v>1.2332595103610167</v>
      </c>
      <c r="J4104">
        <v>1.4723933584162725</v>
      </c>
      <c r="K4104">
        <v>2129</v>
      </c>
      <c r="L4104">
        <v>-3.6023456603288651E-2</v>
      </c>
      <c r="M4104">
        <v>-3.0088849067687988</v>
      </c>
      <c r="N4104">
        <v>5325</v>
      </c>
      <c r="O4104">
        <v>4.129820317029953E-2</v>
      </c>
      <c r="P4104">
        <v>-8.8951237499713898E-2</v>
      </c>
      <c r="Q4104">
        <v>-6.3882395625114441E-2</v>
      </c>
      <c r="R4104">
        <v>-3.6023456603288651E-2</v>
      </c>
      <c r="S4104">
        <v>-8.1678181886672974E-3</v>
      </c>
      <c r="T4104">
        <v>1.6904320567846298E-2</v>
      </c>
      <c r="U4104" t="s">
        <v>18</v>
      </c>
      <c r="V4104" t="s">
        <v>84</v>
      </c>
      <c r="W4104">
        <v>97</v>
      </c>
    </row>
    <row r="4105" spans="1:23" x14ac:dyDescent="0.25">
      <c r="A4105" s="48" t="str">
        <f t="shared" si="64"/>
        <v>42256KernN/A_12SmartAC-onlySingle</v>
      </c>
      <c r="B4105" s="7" t="s">
        <v>11</v>
      </c>
      <c r="C4105" s="35">
        <v>42256</v>
      </c>
      <c r="D4105">
        <v>12</v>
      </c>
      <c r="E4105" t="s">
        <v>32</v>
      </c>
      <c r="F4105">
        <v>1.1972360550809378</v>
      </c>
      <c r="G4105">
        <v>1.482043048286777</v>
      </c>
      <c r="H4105">
        <v>3196</v>
      </c>
      <c r="I4105">
        <v>1.2332595103610167</v>
      </c>
      <c r="J4105">
        <v>1.4723933584162725</v>
      </c>
      <c r="K4105">
        <v>2129</v>
      </c>
      <c r="L4105">
        <v>-3.6023456603288651E-2</v>
      </c>
      <c r="M4105">
        <v>-3.0088849067687988</v>
      </c>
      <c r="N4105">
        <v>5325</v>
      </c>
      <c r="O4105">
        <v>4.129820317029953E-2</v>
      </c>
      <c r="P4105">
        <v>-8.8951237499713898E-2</v>
      </c>
      <c r="Q4105">
        <v>-6.3882395625114441E-2</v>
      </c>
      <c r="R4105">
        <v>-3.6023456603288651E-2</v>
      </c>
      <c r="S4105">
        <v>-8.1678181886672974E-3</v>
      </c>
      <c r="T4105">
        <v>1.6904320567846298E-2</v>
      </c>
      <c r="U4105" t="s">
        <v>102</v>
      </c>
      <c r="V4105" t="s">
        <v>84</v>
      </c>
      <c r="W4105">
        <v>97</v>
      </c>
    </row>
    <row r="4106" spans="1:23" x14ac:dyDescent="0.25">
      <c r="A4106" s="48" t="str">
        <f t="shared" si="64"/>
        <v>42256KernN/A_13AllSingle</v>
      </c>
      <c r="B4106" s="7" t="s">
        <v>11</v>
      </c>
      <c r="C4106" s="35">
        <v>42256</v>
      </c>
      <c r="D4106">
        <v>13</v>
      </c>
      <c r="E4106" t="s">
        <v>32</v>
      </c>
      <c r="F4106">
        <v>1.5416019152775773</v>
      </c>
      <c r="G4106">
        <v>1.655391515970299</v>
      </c>
      <c r="H4106">
        <v>3196</v>
      </c>
      <c r="I4106">
        <v>1.5919094156430733</v>
      </c>
      <c r="J4106">
        <v>1.6465681854240501</v>
      </c>
      <c r="K4106">
        <v>2129</v>
      </c>
      <c r="L4106">
        <v>-5.03075011074543E-2</v>
      </c>
      <c r="M4106">
        <v>-3.2633261680603027</v>
      </c>
      <c r="N4106">
        <v>5325</v>
      </c>
      <c r="O4106">
        <v>4.6161431819200516E-2</v>
      </c>
      <c r="P4106">
        <v>-0.10946799069643021</v>
      </c>
      <c r="Q4106">
        <v>-8.144707977771759E-2</v>
      </c>
      <c r="R4106">
        <v>-5.03075011074543E-2</v>
      </c>
      <c r="S4106">
        <v>-1.9171616062521935E-2</v>
      </c>
      <c r="T4106">
        <v>8.8529903441667557E-3</v>
      </c>
      <c r="U4106" t="s">
        <v>18</v>
      </c>
      <c r="V4106" t="s">
        <v>84</v>
      </c>
      <c r="W4106">
        <v>99</v>
      </c>
    </row>
    <row r="4107" spans="1:23" x14ac:dyDescent="0.25">
      <c r="A4107" s="48" t="str">
        <f t="shared" si="64"/>
        <v>42256KernN/A_13SmartAC-onlySingle</v>
      </c>
      <c r="B4107" s="7" t="s">
        <v>11</v>
      </c>
      <c r="C4107" s="35">
        <v>42256</v>
      </c>
      <c r="D4107">
        <v>13</v>
      </c>
      <c r="E4107" t="s">
        <v>32</v>
      </c>
      <c r="F4107">
        <v>1.5416019152775773</v>
      </c>
      <c r="G4107">
        <v>1.655391515970299</v>
      </c>
      <c r="H4107">
        <v>3196</v>
      </c>
      <c r="I4107">
        <v>1.5919094156430733</v>
      </c>
      <c r="J4107">
        <v>1.6465681854240501</v>
      </c>
      <c r="K4107">
        <v>2129</v>
      </c>
      <c r="L4107">
        <v>-5.03075011074543E-2</v>
      </c>
      <c r="M4107">
        <v>-3.2633261680603027</v>
      </c>
      <c r="N4107">
        <v>5325</v>
      </c>
      <c r="O4107">
        <v>4.6161431819200516E-2</v>
      </c>
      <c r="P4107">
        <v>-0.10946799069643021</v>
      </c>
      <c r="Q4107">
        <v>-8.144707977771759E-2</v>
      </c>
      <c r="R4107">
        <v>-5.03075011074543E-2</v>
      </c>
      <c r="S4107">
        <v>-1.9171616062521935E-2</v>
      </c>
      <c r="T4107">
        <v>8.8529903441667557E-3</v>
      </c>
      <c r="U4107" t="s">
        <v>102</v>
      </c>
      <c r="V4107" t="s">
        <v>84</v>
      </c>
      <c r="W4107">
        <v>99</v>
      </c>
    </row>
    <row r="4108" spans="1:23" x14ac:dyDescent="0.25">
      <c r="A4108" s="48" t="str">
        <f t="shared" si="64"/>
        <v>42256KernN/A_14AllSingle</v>
      </c>
      <c r="B4108" s="7" t="s">
        <v>11</v>
      </c>
      <c r="C4108" s="35">
        <v>42256</v>
      </c>
      <c r="D4108">
        <v>14</v>
      </c>
      <c r="E4108" t="s">
        <v>32</v>
      </c>
      <c r="F4108">
        <v>1.8944507846362615</v>
      </c>
      <c r="G4108">
        <v>1.7619660953356018</v>
      </c>
      <c r="H4108">
        <v>3196</v>
      </c>
      <c r="I4108">
        <v>1.9413849338743261</v>
      </c>
      <c r="J4108">
        <v>1.7549702736183161</v>
      </c>
      <c r="K4108">
        <v>2129</v>
      </c>
      <c r="L4108">
        <v>-4.6934150159358978E-2</v>
      </c>
      <c r="M4108">
        <v>-2.4774541854858398</v>
      </c>
      <c r="N4108">
        <v>5325</v>
      </c>
      <c r="O4108">
        <v>4.9173463135957718E-2</v>
      </c>
      <c r="P4108">
        <v>-0.10995486378669739</v>
      </c>
      <c r="Q4108">
        <v>-8.0105587840080261E-2</v>
      </c>
      <c r="R4108">
        <v>-4.6934150159358978E-2</v>
      </c>
      <c r="S4108">
        <v>-1.3766649179160595E-2</v>
      </c>
      <c r="T4108">
        <v>1.6086559742689133E-2</v>
      </c>
      <c r="U4108" t="s">
        <v>18</v>
      </c>
      <c r="V4108" t="s">
        <v>84</v>
      </c>
      <c r="W4108">
        <v>99</v>
      </c>
    </row>
    <row r="4109" spans="1:23" x14ac:dyDescent="0.25">
      <c r="A4109" s="48" t="str">
        <f t="shared" si="64"/>
        <v>42256KernN/A_14SmartAC-onlySingle</v>
      </c>
      <c r="B4109" s="7" t="s">
        <v>11</v>
      </c>
      <c r="C4109" s="35">
        <v>42256</v>
      </c>
      <c r="D4109">
        <v>14</v>
      </c>
      <c r="E4109" t="s">
        <v>32</v>
      </c>
      <c r="F4109">
        <v>1.8944507846362615</v>
      </c>
      <c r="G4109">
        <v>1.7619660953356018</v>
      </c>
      <c r="H4109">
        <v>3196</v>
      </c>
      <c r="I4109">
        <v>1.9413849338743261</v>
      </c>
      <c r="J4109">
        <v>1.7549702736183161</v>
      </c>
      <c r="K4109">
        <v>2129</v>
      </c>
      <c r="L4109">
        <v>-4.6934150159358978E-2</v>
      </c>
      <c r="M4109">
        <v>-2.4774541854858398</v>
      </c>
      <c r="N4109">
        <v>5325</v>
      </c>
      <c r="O4109">
        <v>4.9173463135957718E-2</v>
      </c>
      <c r="P4109">
        <v>-0.10995486378669739</v>
      </c>
      <c r="Q4109">
        <v>-8.0105587840080261E-2</v>
      </c>
      <c r="R4109">
        <v>-4.6934150159358978E-2</v>
      </c>
      <c r="S4109">
        <v>-1.3766649179160595E-2</v>
      </c>
      <c r="T4109">
        <v>1.6086559742689133E-2</v>
      </c>
      <c r="U4109" t="s">
        <v>102</v>
      </c>
      <c r="V4109" t="s">
        <v>84</v>
      </c>
      <c r="W4109">
        <v>99</v>
      </c>
    </row>
    <row r="4110" spans="1:23" x14ac:dyDescent="0.25">
      <c r="A4110" s="48" t="str">
        <f t="shared" si="64"/>
        <v>42256KernN/A_15AllSingle</v>
      </c>
      <c r="B4110" s="7" t="s">
        <v>11</v>
      </c>
      <c r="C4110" s="35">
        <v>42256</v>
      </c>
      <c r="D4110">
        <v>15</v>
      </c>
      <c r="E4110" t="s">
        <v>32</v>
      </c>
      <c r="F4110">
        <v>2.303968687041269</v>
      </c>
      <c r="G4110">
        <v>1.6816475074917474</v>
      </c>
      <c r="H4110">
        <v>3196</v>
      </c>
      <c r="I4110">
        <v>2.313131027144625</v>
      </c>
      <c r="J4110">
        <v>1.6433309716240752</v>
      </c>
      <c r="K4110">
        <v>2129</v>
      </c>
      <c r="L4110">
        <v>-9.1623403131961823E-3</v>
      </c>
      <c r="M4110">
        <v>-0.39767640829086304</v>
      </c>
      <c r="N4110">
        <v>5325</v>
      </c>
      <c r="O4110">
        <v>4.6403553336858749E-2</v>
      </c>
      <c r="P4110">
        <v>-6.8633131682872772E-2</v>
      </c>
      <c r="Q4110">
        <v>-4.0465250611305237E-2</v>
      </c>
      <c r="R4110">
        <v>-9.1623403131961823E-3</v>
      </c>
      <c r="S4110">
        <v>2.2136855870485306E-2</v>
      </c>
      <c r="T4110">
        <v>5.0308454781770706E-2</v>
      </c>
      <c r="U4110" t="s">
        <v>18</v>
      </c>
      <c r="V4110" t="s">
        <v>84</v>
      </c>
      <c r="W4110">
        <v>98</v>
      </c>
    </row>
    <row r="4111" spans="1:23" x14ac:dyDescent="0.25">
      <c r="A4111" s="48" t="str">
        <f t="shared" si="64"/>
        <v>42256KernN/A_15SmartAC-onlySingle</v>
      </c>
      <c r="B4111" s="7" t="s">
        <v>11</v>
      </c>
      <c r="C4111" s="35">
        <v>42256</v>
      </c>
      <c r="D4111">
        <v>15</v>
      </c>
      <c r="E4111" t="s">
        <v>32</v>
      </c>
      <c r="F4111">
        <v>2.303968687041269</v>
      </c>
      <c r="G4111">
        <v>1.6816475074917474</v>
      </c>
      <c r="H4111">
        <v>3196</v>
      </c>
      <c r="I4111">
        <v>2.313131027144625</v>
      </c>
      <c r="J4111">
        <v>1.6433309716240752</v>
      </c>
      <c r="K4111">
        <v>2129</v>
      </c>
      <c r="L4111">
        <v>-9.1623403131961823E-3</v>
      </c>
      <c r="M4111">
        <v>-0.39767640829086304</v>
      </c>
      <c r="N4111">
        <v>5325</v>
      </c>
      <c r="O4111">
        <v>4.6403553336858749E-2</v>
      </c>
      <c r="P4111">
        <v>-6.8633131682872772E-2</v>
      </c>
      <c r="Q4111">
        <v>-4.0465250611305237E-2</v>
      </c>
      <c r="R4111">
        <v>-9.1623403131961823E-3</v>
      </c>
      <c r="S4111">
        <v>2.2136855870485306E-2</v>
      </c>
      <c r="T4111">
        <v>5.0308454781770706E-2</v>
      </c>
      <c r="U4111" t="s">
        <v>102</v>
      </c>
      <c r="V4111" t="s">
        <v>84</v>
      </c>
      <c r="W4111">
        <v>98</v>
      </c>
    </row>
    <row r="4112" spans="1:23" x14ac:dyDescent="0.25">
      <c r="A4112" s="48" t="str">
        <f t="shared" si="64"/>
        <v>42256KernN/A_16AllSingle</v>
      </c>
      <c r="B4112" s="7" t="s">
        <v>11</v>
      </c>
      <c r="C4112" s="35">
        <v>42256</v>
      </c>
      <c r="D4112">
        <v>16</v>
      </c>
      <c r="E4112" t="s">
        <v>32</v>
      </c>
      <c r="F4112">
        <v>2.5452729273185635</v>
      </c>
      <c r="G4112">
        <v>1.5618742175723934</v>
      </c>
      <c r="H4112">
        <v>3196</v>
      </c>
      <c r="I4112">
        <v>2.3534672785486141</v>
      </c>
      <c r="J4112">
        <v>1.4952206082514852</v>
      </c>
      <c r="K4112">
        <v>2129</v>
      </c>
      <c r="L4112">
        <v>0.1918056458234787</v>
      </c>
      <c r="M4112">
        <v>7.535759449005127</v>
      </c>
      <c r="N4112">
        <v>5325</v>
      </c>
      <c r="O4112">
        <v>4.2583949863910675E-2</v>
      </c>
      <c r="P4112">
        <v>0.13723005354404449</v>
      </c>
      <c r="Q4112">
        <v>0.16307936608791351</v>
      </c>
      <c r="R4112">
        <v>0.1918056458234787</v>
      </c>
      <c r="S4112">
        <v>0.22052851319313049</v>
      </c>
      <c r="T4112">
        <v>0.2463812381029129</v>
      </c>
      <c r="U4112" t="s">
        <v>18</v>
      </c>
      <c r="V4112" t="s">
        <v>84</v>
      </c>
      <c r="W4112">
        <v>98</v>
      </c>
    </row>
    <row r="4113" spans="1:23" x14ac:dyDescent="0.25">
      <c r="A4113" s="48" t="str">
        <f t="shared" si="64"/>
        <v>42256KernN/A_16SmartAC-onlySingle</v>
      </c>
      <c r="B4113" s="7" t="s">
        <v>11</v>
      </c>
      <c r="C4113" s="35">
        <v>42256</v>
      </c>
      <c r="D4113">
        <v>16</v>
      </c>
      <c r="E4113" t="s">
        <v>32</v>
      </c>
      <c r="F4113">
        <v>2.5452729273185635</v>
      </c>
      <c r="G4113">
        <v>1.5618742175723934</v>
      </c>
      <c r="H4113">
        <v>3196</v>
      </c>
      <c r="I4113">
        <v>2.3534672785486141</v>
      </c>
      <c r="J4113">
        <v>1.4952206082514852</v>
      </c>
      <c r="K4113">
        <v>2129</v>
      </c>
      <c r="L4113">
        <v>0.1918056458234787</v>
      </c>
      <c r="M4113">
        <v>7.535759449005127</v>
      </c>
      <c r="N4113">
        <v>5325</v>
      </c>
      <c r="O4113">
        <v>4.2583949863910675E-2</v>
      </c>
      <c r="P4113">
        <v>0.13723005354404449</v>
      </c>
      <c r="Q4113">
        <v>0.16307936608791351</v>
      </c>
      <c r="R4113">
        <v>0.1918056458234787</v>
      </c>
      <c r="S4113">
        <v>0.22052851319313049</v>
      </c>
      <c r="T4113">
        <v>0.2463812381029129</v>
      </c>
      <c r="U4113" t="s">
        <v>102</v>
      </c>
      <c r="V4113" t="s">
        <v>84</v>
      </c>
      <c r="W4113">
        <v>98</v>
      </c>
    </row>
    <row r="4114" spans="1:23" x14ac:dyDescent="0.25">
      <c r="A4114" s="48" t="str">
        <f t="shared" si="64"/>
        <v>42256KernN/A_17AllSingle</v>
      </c>
      <c r="B4114" s="7" t="s">
        <v>11</v>
      </c>
      <c r="C4114" s="35">
        <v>42256</v>
      </c>
      <c r="D4114">
        <v>17</v>
      </c>
      <c r="E4114" t="s">
        <v>32</v>
      </c>
      <c r="F4114">
        <v>2.6704406092290793</v>
      </c>
      <c r="G4114">
        <v>1.5212439977363379</v>
      </c>
      <c r="H4114">
        <v>3196</v>
      </c>
      <c r="I4114">
        <v>2.1719596517160276</v>
      </c>
      <c r="J4114">
        <v>1.2766766587139662</v>
      </c>
      <c r="K4114">
        <v>2129</v>
      </c>
      <c r="L4114">
        <v>0.49848094582557678</v>
      </c>
      <c r="M4114">
        <v>18.666618347167969</v>
      </c>
      <c r="N4114">
        <v>5325</v>
      </c>
      <c r="O4114">
        <v>3.8596108555793762E-2</v>
      </c>
      <c r="P4114">
        <v>0.44901618361473083</v>
      </c>
      <c r="Q4114">
        <v>0.47244477272033691</v>
      </c>
      <c r="R4114">
        <v>0.49848094582557678</v>
      </c>
      <c r="S4114">
        <v>0.52451401948928833</v>
      </c>
      <c r="T4114">
        <v>0.54794573783874512</v>
      </c>
      <c r="U4114" t="s">
        <v>18</v>
      </c>
      <c r="V4114" t="s">
        <v>84</v>
      </c>
      <c r="W4114">
        <v>99</v>
      </c>
    </row>
    <row r="4115" spans="1:23" x14ac:dyDescent="0.25">
      <c r="A4115" s="48" t="str">
        <f t="shared" si="64"/>
        <v>42256KernN/A_17SmartAC-onlySingle</v>
      </c>
      <c r="B4115" s="7" t="s">
        <v>11</v>
      </c>
      <c r="C4115" s="35">
        <v>42256</v>
      </c>
      <c r="D4115">
        <v>17</v>
      </c>
      <c r="E4115" t="s">
        <v>32</v>
      </c>
      <c r="F4115">
        <v>2.6704406092290793</v>
      </c>
      <c r="G4115">
        <v>1.5212439977363379</v>
      </c>
      <c r="H4115">
        <v>3196</v>
      </c>
      <c r="I4115">
        <v>2.1719596517160276</v>
      </c>
      <c r="J4115">
        <v>1.2766766587139662</v>
      </c>
      <c r="K4115">
        <v>2129</v>
      </c>
      <c r="L4115">
        <v>0.49848094582557678</v>
      </c>
      <c r="M4115">
        <v>18.666618347167969</v>
      </c>
      <c r="N4115">
        <v>5325</v>
      </c>
      <c r="O4115">
        <v>3.8596108555793762E-2</v>
      </c>
      <c r="P4115">
        <v>0.44901618361473083</v>
      </c>
      <c r="Q4115">
        <v>0.47244477272033691</v>
      </c>
      <c r="R4115">
        <v>0.49848094582557678</v>
      </c>
      <c r="S4115">
        <v>0.52451401948928833</v>
      </c>
      <c r="T4115">
        <v>0.54794573783874512</v>
      </c>
      <c r="U4115" t="s">
        <v>102</v>
      </c>
      <c r="V4115" t="s">
        <v>84</v>
      </c>
      <c r="W4115">
        <v>99</v>
      </c>
    </row>
    <row r="4116" spans="1:23" x14ac:dyDescent="0.25">
      <c r="A4116" s="48" t="str">
        <f t="shared" si="64"/>
        <v>42256KernN/A_18AllSingle</v>
      </c>
      <c r="B4116" s="7" t="s">
        <v>11</v>
      </c>
      <c r="C4116" s="35">
        <v>42256</v>
      </c>
      <c r="D4116">
        <v>18</v>
      </c>
      <c r="E4116" t="s">
        <v>32</v>
      </c>
      <c r="F4116">
        <v>2.7708830090266972</v>
      </c>
      <c r="G4116">
        <v>1.4891159418271407</v>
      </c>
      <c r="H4116">
        <v>3196</v>
      </c>
      <c r="I4116">
        <v>2.2446388421502936</v>
      </c>
      <c r="J4116">
        <v>1.2260906460212515</v>
      </c>
      <c r="K4116">
        <v>2129</v>
      </c>
      <c r="L4116">
        <v>0.52624416351318359</v>
      </c>
      <c r="M4116">
        <v>18.99193000793457</v>
      </c>
      <c r="N4116">
        <v>5325</v>
      </c>
      <c r="O4116">
        <v>3.7415649741888046E-2</v>
      </c>
      <c r="P4116">
        <v>0.47829225659370422</v>
      </c>
      <c r="Q4116">
        <v>0.50100433826446533</v>
      </c>
      <c r="R4116">
        <v>0.52624416351318359</v>
      </c>
      <c r="S4116">
        <v>0.55148100852966309</v>
      </c>
      <c r="T4116">
        <v>0.57419604063034058</v>
      </c>
      <c r="U4116" t="s">
        <v>18</v>
      </c>
      <c r="V4116" t="s">
        <v>84</v>
      </c>
      <c r="W4116">
        <v>99</v>
      </c>
    </row>
    <row r="4117" spans="1:23" x14ac:dyDescent="0.25">
      <c r="A4117" s="48" t="str">
        <f t="shared" si="64"/>
        <v>42256KernN/A_18SmartAC-onlySingle</v>
      </c>
      <c r="B4117" s="7" t="s">
        <v>11</v>
      </c>
      <c r="C4117" s="35">
        <v>42256</v>
      </c>
      <c r="D4117">
        <v>18</v>
      </c>
      <c r="E4117" t="s">
        <v>32</v>
      </c>
      <c r="F4117">
        <v>2.7708830090266972</v>
      </c>
      <c r="G4117">
        <v>1.4891159418271407</v>
      </c>
      <c r="H4117">
        <v>3196</v>
      </c>
      <c r="I4117">
        <v>2.2446388421502936</v>
      </c>
      <c r="J4117">
        <v>1.2260906460212515</v>
      </c>
      <c r="K4117">
        <v>2129</v>
      </c>
      <c r="L4117">
        <v>0.52624416351318359</v>
      </c>
      <c r="M4117">
        <v>18.99193000793457</v>
      </c>
      <c r="N4117">
        <v>5325</v>
      </c>
      <c r="O4117">
        <v>3.7415649741888046E-2</v>
      </c>
      <c r="P4117">
        <v>0.47829225659370422</v>
      </c>
      <c r="Q4117">
        <v>0.50100433826446533</v>
      </c>
      <c r="R4117">
        <v>0.52624416351318359</v>
      </c>
      <c r="S4117">
        <v>0.55148100852966309</v>
      </c>
      <c r="T4117">
        <v>0.57419604063034058</v>
      </c>
      <c r="U4117" t="s">
        <v>102</v>
      </c>
      <c r="V4117" t="s">
        <v>84</v>
      </c>
      <c r="W4117">
        <v>99</v>
      </c>
    </row>
    <row r="4118" spans="1:23" x14ac:dyDescent="0.25">
      <c r="A4118" s="48" t="str">
        <f t="shared" si="64"/>
        <v>42256KernN/A_19AllSingle</v>
      </c>
      <c r="B4118" s="7" t="s">
        <v>11</v>
      </c>
      <c r="C4118" s="35">
        <v>42256</v>
      </c>
      <c r="D4118">
        <v>19</v>
      </c>
      <c r="E4118" t="s">
        <v>32</v>
      </c>
      <c r="F4118">
        <v>2.8307222987950156</v>
      </c>
      <c r="G4118">
        <v>1.4814623750773397</v>
      </c>
      <c r="H4118">
        <v>3196</v>
      </c>
      <c r="I4118">
        <v>2.3321242937104016</v>
      </c>
      <c r="J4118">
        <v>1.2050802596234844</v>
      </c>
      <c r="K4118">
        <v>2129</v>
      </c>
      <c r="L4118">
        <v>0.49859800934791565</v>
      </c>
      <c r="M4118">
        <v>17.613807678222656</v>
      </c>
      <c r="N4118">
        <v>5325</v>
      </c>
      <c r="O4118">
        <v>3.6997631192207336E-2</v>
      </c>
      <c r="P4118">
        <v>0.45118185877799988</v>
      </c>
      <c r="Q4118">
        <v>0.47364014387130737</v>
      </c>
      <c r="R4118">
        <v>0.49859800934791565</v>
      </c>
      <c r="S4118">
        <v>0.52355289459228516</v>
      </c>
      <c r="T4118">
        <v>0.54601418972015381</v>
      </c>
      <c r="U4118" t="s">
        <v>18</v>
      </c>
      <c r="V4118" t="s">
        <v>84</v>
      </c>
      <c r="W4118">
        <v>96</v>
      </c>
    </row>
    <row r="4119" spans="1:23" x14ac:dyDescent="0.25">
      <c r="A4119" s="48" t="str">
        <f t="shared" si="64"/>
        <v>42256KernN/A_19SmartAC-onlySingle</v>
      </c>
      <c r="B4119" s="7" t="s">
        <v>11</v>
      </c>
      <c r="C4119" s="35">
        <v>42256</v>
      </c>
      <c r="D4119">
        <v>19</v>
      </c>
      <c r="E4119" t="s">
        <v>32</v>
      </c>
      <c r="F4119">
        <v>2.8307222987950156</v>
      </c>
      <c r="G4119">
        <v>1.4814623750773397</v>
      </c>
      <c r="H4119">
        <v>3196</v>
      </c>
      <c r="I4119">
        <v>2.3321242937104016</v>
      </c>
      <c r="J4119">
        <v>1.2050802596234844</v>
      </c>
      <c r="K4119">
        <v>2129</v>
      </c>
      <c r="L4119">
        <v>0.49859800934791565</v>
      </c>
      <c r="M4119">
        <v>17.613807678222656</v>
      </c>
      <c r="N4119">
        <v>5325</v>
      </c>
      <c r="O4119">
        <v>3.6997631192207336E-2</v>
      </c>
      <c r="P4119">
        <v>0.45118185877799988</v>
      </c>
      <c r="Q4119">
        <v>0.47364014387130737</v>
      </c>
      <c r="R4119">
        <v>0.49859800934791565</v>
      </c>
      <c r="S4119">
        <v>0.52355289459228516</v>
      </c>
      <c r="T4119">
        <v>0.54601418972015381</v>
      </c>
      <c r="U4119" t="s">
        <v>102</v>
      </c>
      <c r="V4119" t="s">
        <v>84</v>
      </c>
      <c r="W4119">
        <v>96</v>
      </c>
    </row>
    <row r="4120" spans="1:23" x14ac:dyDescent="0.25">
      <c r="A4120" s="48" t="str">
        <f t="shared" si="64"/>
        <v>42256KernN/A_20AllSingle</v>
      </c>
      <c r="B4120" s="7" t="s">
        <v>11</v>
      </c>
      <c r="C4120" s="35">
        <v>42256</v>
      </c>
      <c r="D4120">
        <v>20</v>
      </c>
      <c r="E4120" t="s">
        <v>32</v>
      </c>
      <c r="F4120">
        <v>2.7657753136480596</v>
      </c>
      <c r="G4120">
        <v>1.4644015491242055</v>
      </c>
      <c r="H4120">
        <v>3196</v>
      </c>
      <c r="I4120">
        <v>3.2716389829481058</v>
      </c>
      <c r="J4120">
        <v>1.6651862885052826</v>
      </c>
      <c r="K4120">
        <v>2129</v>
      </c>
      <c r="L4120">
        <v>-0.50586366653442383</v>
      </c>
      <c r="M4120">
        <v>-18.290121078491211</v>
      </c>
      <c r="N4120">
        <v>5325</v>
      </c>
      <c r="O4120">
        <v>4.4422999024391174E-2</v>
      </c>
      <c r="P4120">
        <v>-0.56279617547988892</v>
      </c>
      <c r="Q4120">
        <v>-0.53583055734634399</v>
      </c>
      <c r="R4120">
        <v>-0.50586366653442383</v>
      </c>
      <c r="S4120">
        <v>-0.47590035200119019</v>
      </c>
      <c r="T4120">
        <v>-0.44893115758895874</v>
      </c>
      <c r="U4120" t="s">
        <v>18</v>
      </c>
      <c r="V4120" t="s">
        <v>84</v>
      </c>
      <c r="W4120">
        <v>92</v>
      </c>
    </row>
    <row r="4121" spans="1:23" x14ac:dyDescent="0.25">
      <c r="A4121" s="48" t="str">
        <f t="shared" si="64"/>
        <v>42256KernN/A_20SmartAC-onlySingle</v>
      </c>
      <c r="B4121" s="7" t="s">
        <v>11</v>
      </c>
      <c r="C4121" s="35">
        <v>42256</v>
      </c>
      <c r="D4121">
        <v>20</v>
      </c>
      <c r="E4121" t="s">
        <v>32</v>
      </c>
      <c r="F4121">
        <v>2.7657753136480596</v>
      </c>
      <c r="G4121">
        <v>1.4644015491242055</v>
      </c>
      <c r="H4121">
        <v>3196</v>
      </c>
      <c r="I4121">
        <v>3.2716389829481058</v>
      </c>
      <c r="J4121">
        <v>1.6651862885052826</v>
      </c>
      <c r="K4121">
        <v>2129</v>
      </c>
      <c r="L4121">
        <v>-0.50586366653442383</v>
      </c>
      <c r="M4121">
        <v>-18.290121078491211</v>
      </c>
      <c r="N4121">
        <v>5325</v>
      </c>
      <c r="O4121">
        <v>4.4422999024391174E-2</v>
      </c>
      <c r="P4121">
        <v>-0.56279617547988892</v>
      </c>
      <c r="Q4121">
        <v>-0.53583055734634399</v>
      </c>
      <c r="R4121">
        <v>-0.50586366653442383</v>
      </c>
      <c r="S4121">
        <v>-0.47590035200119019</v>
      </c>
      <c r="T4121">
        <v>-0.44893115758895874</v>
      </c>
      <c r="U4121" t="s">
        <v>102</v>
      </c>
      <c r="V4121" t="s">
        <v>84</v>
      </c>
      <c r="W4121">
        <v>92</v>
      </c>
    </row>
    <row r="4122" spans="1:23" x14ac:dyDescent="0.25">
      <c r="A4122" s="48" t="str">
        <f t="shared" si="64"/>
        <v>42256KernN/A_21AllSingle</v>
      </c>
      <c r="B4122" s="7" t="s">
        <v>11</v>
      </c>
      <c r="C4122" s="35">
        <v>42256</v>
      </c>
      <c r="D4122">
        <v>21</v>
      </c>
      <c r="E4122" t="s">
        <v>32</v>
      </c>
      <c r="F4122">
        <v>2.6560469533965985</v>
      </c>
      <c r="G4122">
        <v>1.4110198228686828</v>
      </c>
      <c r="H4122">
        <v>3196</v>
      </c>
      <c r="I4122">
        <v>2.993178578306642</v>
      </c>
      <c r="J4122">
        <v>1.6115594817159358</v>
      </c>
      <c r="K4122">
        <v>2129</v>
      </c>
      <c r="L4122">
        <v>-0.33713161945343018</v>
      </c>
      <c r="M4122">
        <v>-12.692984580993652</v>
      </c>
      <c r="N4122">
        <v>5325</v>
      </c>
      <c r="O4122">
        <v>4.2928297072649002E-2</v>
      </c>
      <c r="P4122">
        <v>-0.39214852452278137</v>
      </c>
      <c r="Q4122">
        <v>-0.36609017848968506</v>
      </c>
      <c r="R4122">
        <v>-0.33713161945343018</v>
      </c>
      <c r="S4122">
        <v>-0.30817648768424988</v>
      </c>
      <c r="T4122">
        <v>-0.28211471438407898</v>
      </c>
      <c r="U4122" t="s">
        <v>18</v>
      </c>
      <c r="V4122" t="s">
        <v>84</v>
      </c>
      <c r="W4122">
        <v>90</v>
      </c>
    </row>
    <row r="4123" spans="1:23" x14ac:dyDescent="0.25">
      <c r="A4123" s="48" t="str">
        <f t="shared" si="64"/>
        <v>42256KernN/A_21SmartAC-onlySingle</v>
      </c>
      <c r="B4123" s="7" t="s">
        <v>11</v>
      </c>
      <c r="C4123" s="35">
        <v>42256</v>
      </c>
      <c r="D4123">
        <v>21</v>
      </c>
      <c r="E4123" t="s">
        <v>32</v>
      </c>
      <c r="F4123">
        <v>2.6560469533965985</v>
      </c>
      <c r="G4123">
        <v>1.4110198228686828</v>
      </c>
      <c r="H4123">
        <v>3196</v>
      </c>
      <c r="I4123">
        <v>2.993178578306642</v>
      </c>
      <c r="J4123">
        <v>1.6115594817159358</v>
      </c>
      <c r="K4123">
        <v>2129</v>
      </c>
      <c r="L4123">
        <v>-0.33713161945343018</v>
      </c>
      <c r="M4123">
        <v>-12.692984580993652</v>
      </c>
      <c r="N4123">
        <v>5325</v>
      </c>
      <c r="O4123">
        <v>4.2928297072649002E-2</v>
      </c>
      <c r="P4123">
        <v>-0.39214852452278137</v>
      </c>
      <c r="Q4123">
        <v>-0.36609017848968506</v>
      </c>
      <c r="R4123">
        <v>-0.33713161945343018</v>
      </c>
      <c r="S4123">
        <v>-0.30817648768424988</v>
      </c>
      <c r="T4123">
        <v>-0.28211471438407898</v>
      </c>
      <c r="U4123" t="s">
        <v>102</v>
      </c>
      <c r="V4123" t="s">
        <v>84</v>
      </c>
      <c r="W4123">
        <v>90</v>
      </c>
    </row>
    <row r="4124" spans="1:23" x14ac:dyDescent="0.25">
      <c r="A4124" s="48" t="str">
        <f t="shared" si="64"/>
        <v>42256KernN/A_22AllSingle</v>
      </c>
      <c r="B4124" s="7" t="s">
        <v>11</v>
      </c>
      <c r="C4124" s="35">
        <v>42256</v>
      </c>
      <c r="D4124">
        <v>22</v>
      </c>
      <c r="E4124" t="s">
        <v>32</v>
      </c>
      <c r="F4124">
        <v>2.3650246859506252</v>
      </c>
      <c r="G4124">
        <v>1.32401580343836</v>
      </c>
      <c r="H4124">
        <v>3196</v>
      </c>
      <c r="I4124">
        <v>2.4656935499364558</v>
      </c>
      <c r="J4124">
        <v>1.4403574812669566</v>
      </c>
      <c r="K4124">
        <v>2129</v>
      </c>
      <c r="L4124">
        <v>-0.10066886246204376</v>
      </c>
      <c r="M4124">
        <v>-4.2565670013427734</v>
      </c>
      <c r="N4124">
        <v>5325</v>
      </c>
      <c r="O4124">
        <v>3.9025194942951202E-2</v>
      </c>
      <c r="P4124">
        <v>-0.15068355202674866</v>
      </c>
      <c r="Q4124">
        <v>-0.12699447572231293</v>
      </c>
      <c r="R4124">
        <v>-0.10066886246204376</v>
      </c>
      <c r="S4124">
        <v>-7.4346370995044708E-2</v>
      </c>
      <c r="T4124">
        <v>-5.0654172897338867E-2</v>
      </c>
      <c r="U4124" t="s">
        <v>18</v>
      </c>
      <c r="V4124" t="s">
        <v>84</v>
      </c>
      <c r="W4124">
        <v>89</v>
      </c>
    </row>
    <row r="4125" spans="1:23" x14ac:dyDescent="0.25">
      <c r="A4125" s="48" t="str">
        <f t="shared" si="64"/>
        <v>42256KernN/A_22SmartAC-onlySingle</v>
      </c>
      <c r="B4125" s="7" t="s">
        <v>11</v>
      </c>
      <c r="C4125" s="35">
        <v>42256</v>
      </c>
      <c r="D4125">
        <v>22</v>
      </c>
      <c r="E4125" t="s">
        <v>32</v>
      </c>
      <c r="F4125">
        <v>2.3650246859506252</v>
      </c>
      <c r="G4125">
        <v>1.32401580343836</v>
      </c>
      <c r="H4125">
        <v>3196</v>
      </c>
      <c r="I4125">
        <v>2.4656935499364558</v>
      </c>
      <c r="J4125">
        <v>1.4403574812669566</v>
      </c>
      <c r="K4125">
        <v>2129</v>
      </c>
      <c r="L4125">
        <v>-0.10066886246204376</v>
      </c>
      <c r="M4125">
        <v>-4.2565670013427734</v>
      </c>
      <c r="N4125">
        <v>5325</v>
      </c>
      <c r="O4125">
        <v>3.9025194942951202E-2</v>
      </c>
      <c r="P4125">
        <v>-0.15068355202674866</v>
      </c>
      <c r="Q4125">
        <v>-0.12699447572231293</v>
      </c>
      <c r="R4125">
        <v>-0.10066886246204376</v>
      </c>
      <c r="S4125">
        <v>-7.4346370995044708E-2</v>
      </c>
      <c r="T4125">
        <v>-5.0654172897338867E-2</v>
      </c>
      <c r="U4125" t="s">
        <v>102</v>
      </c>
      <c r="V4125" t="s">
        <v>84</v>
      </c>
      <c r="W4125">
        <v>89</v>
      </c>
    </row>
    <row r="4126" spans="1:23" x14ac:dyDescent="0.25">
      <c r="A4126" s="48" t="str">
        <f t="shared" si="64"/>
        <v>42256KernN/A_23AllSingle</v>
      </c>
      <c r="B4126" s="7" t="s">
        <v>11</v>
      </c>
      <c r="C4126" s="35">
        <v>42256</v>
      </c>
      <c r="D4126">
        <v>23</v>
      </c>
      <c r="E4126" t="s">
        <v>32</v>
      </c>
      <c r="F4126">
        <v>1.9421994032019694</v>
      </c>
      <c r="G4126">
        <v>1.2226650184490959</v>
      </c>
      <c r="H4126">
        <v>3196</v>
      </c>
      <c r="I4126">
        <v>2.0377962807714622</v>
      </c>
      <c r="J4126">
        <v>1.3230111082760823</v>
      </c>
      <c r="K4126">
        <v>2129</v>
      </c>
      <c r="L4126">
        <v>-9.5596879720687866E-2</v>
      </c>
      <c r="M4126">
        <v>-4.9220938682556152</v>
      </c>
      <c r="N4126">
        <v>5325</v>
      </c>
      <c r="O4126">
        <v>3.5915099084377289E-2</v>
      </c>
      <c r="P4126">
        <v>-0.14162567257881165</v>
      </c>
      <c r="Q4126">
        <v>-0.11982448399066925</v>
      </c>
      <c r="R4126">
        <v>-9.5596879720687866E-2</v>
      </c>
      <c r="S4126">
        <v>-7.1372143924236298E-2</v>
      </c>
      <c r="T4126">
        <v>-4.9568090587854385E-2</v>
      </c>
      <c r="U4126" t="s">
        <v>18</v>
      </c>
      <c r="V4126" t="s">
        <v>84</v>
      </c>
      <c r="W4126">
        <v>87</v>
      </c>
    </row>
    <row r="4127" spans="1:23" x14ac:dyDescent="0.25">
      <c r="A4127" s="48" t="str">
        <f t="shared" si="64"/>
        <v>42256KernN/A_23SmartAC-onlySingle</v>
      </c>
      <c r="B4127" s="7" t="s">
        <v>11</v>
      </c>
      <c r="C4127" s="35">
        <v>42256</v>
      </c>
      <c r="D4127">
        <v>23</v>
      </c>
      <c r="E4127" t="s">
        <v>32</v>
      </c>
      <c r="F4127">
        <v>1.9421994032019694</v>
      </c>
      <c r="G4127">
        <v>1.2226650184490959</v>
      </c>
      <c r="H4127">
        <v>3196</v>
      </c>
      <c r="I4127">
        <v>2.0377962807714622</v>
      </c>
      <c r="J4127">
        <v>1.3230111082760823</v>
      </c>
      <c r="K4127">
        <v>2129</v>
      </c>
      <c r="L4127">
        <v>-9.5596879720687866E-2</v>
      </c>
      <c r="M4127">
        <v>-4.9220938682556152</v>
      </c>
      <c r="N4127">
        <v>5325</v>
      </c>
      <c r="O4127">
        <v>3.5915099084377289E-2</v>
      </c>
      <c r="P4127">
        <v>-0.14162567257881165</v>
      </c>
      <c r="Q4127">
        <v>-0.11982448399066925</v>
      </c>
      <c r="R4127">
        <v>-9.5596879720687866E-2</v>
      </c>
      <c r="S4127">
        <v>-7.1372143924236298E-2</v>
      </c>
      <c r="T4127">
        <v>-4.9568090587854385E-2</v>
      </c>
      <c r="U4127" t="s">
        <v>102</v>
      </c>
      <c r="V4127" t="s">
        <v>84</v>
      </c>
      <c r="W4127">
        <v>87</v>
      </c>
    </row>
    <row r="4128" spans="1:23" x14ac:dyDescent="0.25">
      <c r="A4128" s="48" t="str">
        <f t="shared" si="64"/>
        <v>42256KernN/A_24AllSingle</v>
      </c>
      <c r="B4128" s="7" t="s">
        <v>11</v>
      </c>
      <c r="C4128" s="35">
        <v>42256</v>
      </c>
      <c r="D4128">
        <v>24</v>
      </c>
      <c r="E4128" t="s">
        <v>32</v>
      </c>
      <c r="F4128">
        <v>1.6061244030141073</v>
      </c>
      <c r="G4128">
        <v>1.113169583442378</v>
      </c>
      <c r="H4128">
        <v>3196</v>
      </c>
      <c r="I4128">
        <v>1.6498045670802655</v>
      </c>
      <c r="J4128">
        <v>1.1536102151947485</v>
      </c>
      <c r="K4128">
        <v>2129</v>
      </c>
      <c r="L4128">
        <v>-4.3680164963006973E-2</v>
      </c>
      <c r="M4128">
        <v>-2.7196002006530762</v>
      </c>
      <c r="N4128">
        <v>5325</v>
      </c>
      <c r="O4128">
        <v>3.1824644654989243E-2</v>
      </c>
      <c r="P4128">
        <v>-8.4466628730297089E-2</v>
      </c>
      <c r="Q4128">
        <v>-6.5148435533046722E-2</v>
      </c>
      <c r="R4128">
        <v>-4.3680164963006973E-2</v>
      </c>
      <c r="S4128">
        <v>-2.2214442491531372E-2</v>
      </c>
      <c r="T4128">
        <v>-2.8937002643942833E-3</v>
      </c>
      <c r="U4128" t="s">
        <v>18</v>
      </c>
      <c r="V4128" t="s">
        <v>84</v>
      </c>
      <c r="W4128">
        <v>85</v>
      </c>
    </row>
    <row r="4129" spans="1:23" x14ac:dyDescent="0.25">
      <c r="A4129" s="48" t="str">
        <f t="shared" si="64"/>
        <v>42256KernN/A_24SmartAC-onlySingle</v>
      </c>
      <c r="B4129" s="7" t="s">
        <v>11</v>
      </c>
      <c r="C4129" s="35">
        <v>42256</v>
      </c>
      <c r="D4129">
        <v>24</v>
      </c>
      <c r="E4129" t="s">
        <v>32</v>
      </c>
      <c r="F4129">
        <v>1.6061244030141073</v>
      </c>
      <c r="G4129">
        <v>1.113169583442378</v>
      </c>
      <c r="H4129">
        <v>3196</v>
      </c>
      <c r="I4129">
        <v>1.6498045670802655</v>
      </c>
      <c r="J4129">
        <v>1.1536102151947485</v>
      </c>
      <c r="K4129">
        <v>2129</v>
      </c>
      <c r="L4129">
        <v>-4.3680164963006973E-2</v>
      </c>
      <c r="M4129">
        <v>-2.7196002006530762</v>
      </c>
      <c r="N4129">
        <v>5325</v>
      </c>
      <c r="O4129">
        <v>3.1824644654989243E-2</v>
      </c>
      <c r="P4129">
        <v>-8.4466628730297089E-2</v>
      </c>
      <c r="Q4129">
        <v>-6.5148435533046722E-2</v>
      </c>
      <c r="R4129">
        <v>-4.3680164963006973E-2</v>
      </c>
      <c r="S4129">
        <v>-2.2214442491531372E-2</v>
      </c>
      <c r="T4129">
        <v>-2.8937002643942833E-3</v>
      </c>
      <c r="U4129" t="s">
        <v>102</v>
      </c>
      <c r="V4129" t="s">
        <v>84</v>
      </c>
      <c r="W4129">
        <v>85</v>
      </c>
    </row>
    <row r="4130" spans="1:23" x14ac:dyDescent="0.25">
      <c r="A4130" s="48" t="str">
        <f t="shared" si="64"/>
        <v>42257KernN/A_1AllSingle</v>
      </c>
      <c r="B4130" s="7" t="s">
        <v>11</v>
      </c>
      <c r="C4130" s="35">
        <v>42257</v>
      </c>
      <c r="D4130">
        <v>1</v>
      </c>
      <c r="E4130" t="s">
        <v>32</v>
      </c>
      <c r="F4130">
        <v>1.3649429901044166</v>
      </c>
      <c r="G4130">
        <v>0.99986884282249078</v>
      </c>
      <c r="H4130">
        <v>4750</v>
      </c>
      <c r="I4130">
        <v>1.3370812939333734</v>
      </c>
      <c r="J4130">
        <v>0.87909885258308329</v>
      </c>
      <c r="K4130">
        <v>575</v>
      </c>
      <c r="L4130">
        <v>2.7861695736646652E-2</v>
      </c>
      <c r="M4130">
        <v>2.0412352085113525</v>
      </c>
      <c r="N4130">
        <v>5325</v>
      </c>
      <c r="O4130">
        <v>3.9427109062671661E-2</v>
      </c>
      <c r="P4130">
        <v>-2.2668087854981422E-2</v>
      </c>
      <c r="Q4130">
        <v>1.26495654694736E-3</v>
      </c>
      <c r="R4130">
        <v>2.7861695736646652E-2</v>
      </c>
      <c r="S4130">
        <v>5.4455280303955078E-2</v>
      </c>
      <c r="T4130">
        <v>7.8391477465629578E-2</v>
      </c>
      <c r="U4130" t="s">
        <v>18</v>
      </c>
      <c r="V4130" t="s">
        <v>84</v>
      </c>
      <c r="W4130">
        <v>83</v>
      </c>
    </row>
    <row r="4131" spans="1:23" x14ac:dyDescent="0.25">
      <c r="A4131" s="48" t="str">
        <f t="shared" si="64"/>
        <v>42257KernN/A_1SmartAC-onlySingle</v>
      </c>
      <c r="B4131" s="7" t="s">
        <v>11</v>
      </c>
      <c r="C4131" s="35">
        <v>42257</v>
      </c>
      <c r="D4131">
        <v>1</v>
      </c>
      <c r="E4131" t="s">
        <v>32</v>
      </c>
      <c r="F4131">
        <v>1.3649429901044166</v>
      </c>
      <c r="G4131">
        <v>0.99986884282249078</v>
      </c>
      <c r="H4131">
        <v>4750</v>
      </c>
      <c r="I4131">
        <v>1.3370812939333734</v>
      </c>
      <c r="J4131">
        <v>0.87909885258308329</v>
      </c>
      <c r="K4131">
        <v>575</v>
      </c>
      <c r="L4131">
        <v>2.7861695736646652E-2</v>
      </c>
      <c r="M4131">
        <v>2.0412352085113525</v>
      </c>
      <c r="N4131">
        <v>5325</v>
      </c>
      <c r="O4131">
        <v>3.9427109062671661E-2</v>
      </c>
      <c r="P4131">
        <v>-2.2668087854981422E-2</v>
      </c>
      <c r="Q4131">
        <v>1.26495654694736E-3</v>
      </c>
      <c r="R4131">
        <v>2.7861695736646652E-2</v>
      </c>
      <c r="S4131">
        <v>5.4455280303955078E-2</v>
      </c>
      <c r="T4131">
        <v>7.8391477465629578E-2</v>
      </c>
      <c r="U4131" t="s">
        <v>102</v>
      </c>
      <c r="V4131" t="s">
        <v>84</v>
      </c>
      <c r="W4131">
        <v>83</v>
      </c>
    </row>
    <row r="4132" spans="1:23" x14ac:dyDescent="0.25">
      <c r="A4132" s="48" t="str">
        <f t="shared" si="64"/>
        <v>42257KernN/A_2AllSingle</v>
      </c>
      <c r="B4132" s="7" t="s">
        <v>11</v>
      </c>
      <c r="C4132" s="35">
        <v>42257</v>
      </c>
      <c r="D4132">
        <v>2</v>
      </c>
      <c r="E4132" t="s">
        <v>32</v>
      </c>
      <c r="F4132">
        <v>1.1748748100517079</v>
      </c>
      <c r="G4132">
        <v>0.88862176643911739</v>
      </c>
      <c r="H4132">
        <v>4750</v>
      </c>
      <c r="I4132">
        <v>1.1659601400560422</v>
      </c>
      <c r="J4132">
        <v>0.81432333398673251</v>
      </c>
      <c r="K4132">
        <v>575</v>
      </c>
      <c r="L4132">
        <v>8.9146699756383896E-3</v>
      </c>
      <c r="M4132">
        <v>0.75877618789672852</v>
      </c>
      <c r="N4132">
        <v>5325</v>
      </c>
      <c r="O4132">
        <v>3.6324899643659592E-2</v>
      </c>
      <c r="P4132">
        <v>-3.7639319896697998E-2</v>
      </c>
      <c r="Q4132">
        <v>-1.5589380636811256E-2</v>
      </c>
      <c r="R4132">
        <v>8.9146699756383896E-3</v>
      </c>
      <c r="S4132">
        <v>3.3415812999010086E-2</v>
      </c>
      <c r="T4132">
        <v>5.5468659847974777E-2</v>
      </c>
      <c r="U4132" t="s">
        <v>18</v>
      </c>
      <c r="V4132" t="s">
        <v>84</v>
      </c>
      <c r="W4132">
        <v>81</v>
      </c>
    </row>
    <row r="4133" spans="1:23" x14ac:dyDescent="0.25">
      <c r="A4133" s="48" t="str">
        <f t="shared" si="64"/>
        <v>42257KernN/A_2SmartAC-onlySingle</v>
      </c>
      <c r="B4133" s="7" t="s">
        <v>11</v>
      </c>
      <c r="C4133" s="35">
        <v>42257</v>
      </c>
      <c r="D4133">
        <v>2</v>
      </c>
      <c r="E4133" t="s">
        <v>32</v>
      </c>
      <c r="F4133">
        <v>1.1748748100517079</v>
      </c>
      <c r="G4133">
        <v>0.88862176643911739</v>
      </c>
      <c r="H4133">
        <v>4750</v>
      </c>
      <c r="I4133">
        <v>1.1659601400560422</v>
      </c>
      <c r="J4133">
        <v>0.81432333398673251</v>
      </c>
      <c r="K4133">
        <v>575</v>
      </c>
      <c r="L4133">
        <v>8.9146699756383896E-3</v>
      </c>
      <c r="M4133">
        <v>0.75877618789672852</v>
      </c>
      <c r="N4133">
        <v>5325</v>
      </c>
      <c r="O4133">
        <v>3.6324899643659592E-2</v>
      </c>
      <c r="P4133">
        <v>-3.7639319896697998E-2</v>
      </c>
      <c r="Q4133">
        <v>-1.5589380636811256E-2</v>
      </c>
      <c r="R4133">
        <v>8.9146699756383896E-3</v>
      </c>
      <c r="S4133">
        <v>3.3415812999010086E-2</v>
      </c>
      <c r="T4133">
        <v>5.5468659847974777E-2</v>
      </c>
      <c r="U4133" t="s">
        <v>102</v>
      </c>
      <c r="V4133" t="s">
        <v>84</v>
      </c>
      <c r="W4133">
        <v>81</v>
      </c>
    </row>
    <row r="4134" spans="1:23" x14ac:dyDescent="0.25">
      <c r="A4134" s="48" t="str">
        <f t="shared" si="64"/>
        <v>42257KernN/A_3AllSingle</v>
      </c>
      <c r="B4134" s="7" t="s">
        <v>11</v>
      </c>
      <c r="C4134" s="35">
        <v>42257</v>
      </c>
      <c r="D4134">
        <v>3</v>
      </c>
      <c r="E4134" t="s">
        <v>32</v>
      </c>
      <c r="F4134">
        <v>1.0606675675102828</v>
      </c>
      <c r="G4134">
        <v>0.8171182875146521</v>
      </c>
      <c r="H4134">
        <v>4750</v>
      </c>
      <c r="I4134">
        <v>1.0355853147139078</v>
      </c>
      <c r="J4134">
        <v>0.71178146991791669</v>
      </c>
      <c r="K4134">
        <v>575</v>
      </c>
      <c r="L4134">
        <v>2.508225291967392E-2</v>
      </c>
      <c r="M4134">
        <v>2.3647608757019043</v>
      </c>
      <c r="N4134">
        <v>5325</v>
      </c>
      <c r="O4134">
        <v>3.1963501125574112E-2</v>
      </c>
      <c r="P4134">
        <v>-1.5882169827818871E-2</v>
      </c>
      <c r="Q4134">
        <v>3.5203143488615751E-3</v>
      </c>
      <c r="R4134">
        <v>2.508225291967392E-2</v>
      </c>
      <c r="S4134">
        <v>4.6641632914543152E-2</v>
      </c>
      <c r="T4134">
        <v>6.6046677529811859E-2</v>
      </c>
      <c r="U4134" t="s">
        <v>18</v>
      </c>
      <c r="V4134" t="s">
        <v>84</v>
      </c>
      <c r="W4134">
        <v>81</v>
      </c>
    </row>
    <row r="4135" spans="1:23" x14ac:dyDescent="0.25">
      <c r="A4135" s="48" t="str">
        <f t="shared" si="64"/>
        <v>42257KernN/A_3SmartAC-onlySingle</v>
      </c>
      <c r="B4135" s="7" t="s">
        <v>11</v>
      </c>
      <c r="C4135" s="35">
        <v>42257</v>
      </c>
      <c r="D4135">
        <v>3</v>
      </c>
      <c r="E4135" t="s">
        <v>32</v>
      </c>
      <c r="F4135">
        <v>1.0606675675102828</v>
      </c>
      <c r="G4135">
        <v>0.8171182875146521</v>
      </c>
      <c r="H4135">
        <v>4750</v>
      </c>
      <c r="I4135">
        <v>1.0355853147139078</v>
      </c>
      <c r="J4135">
        <v>0.71178146991791669</v>
      </c>
      <c r="K4135">
        <v>575</v>
      </c>
      <c r="L4135">
        <v>2.508225291967392E-2</v>
      </c>
      <c r="M4135">
        <v>2.3647608757019043</v>
      </c>
      <c r="N4135">
        <v>5325</v>
      </c>
      <c r="O4135">
        <v>3.1963501125574112E-2</v>
      </c>
      <c r="P4135">
        <v>-1.5882169827818871E-2</v>
      </c>
      <c r="Q4135">
        <v>3.5203143488615751E-3</v>
      </c>
      <c r="R4135">
        <v>2.508225291967392E-2</v>
      </c>
      <c r="S4135">
        <v>4.6641632914543152E-2</v>
      </c>
      <c r="T4135">
        <v>6.6046677529811859E-2</v>
      </c>
      <c r="U4135" t="s">
        <v>102</v>
      </c>
      <c r="V4135" t="s">
        <v>84</v>
      </c>
      <c r="W4135">
        <v>81</v>
      </c>
    </row>
    <row r="4136" spans="1:23" x14ac:dyDescent="0.25">
      <c r="A4136" s="48" t="str">
        <f t="shared" si="64"/>
        <v>42257KernN/A_4AllSingle</v>
      </c>
      <c r="B4136" s="7" t="s">
        <v>11</v>
      </c>
      <c r="C4136" s="35">
        <v>42257</v>
      </c>
      <c r="D4136">
        <v>4</v>
      </c>
      <c r="E4136" t="s">
        <v>32</v>
      </c>
      <c r="F4136">
        <v>0.96118619109740955</v>
      </c>
      <c r="G4136">
        <v>0.74004564623879709</v>
      </c>
      <c r="H4136">
        <v>4750</v>
      </c>
      <c r="I4136">
        <v>0.94366888092939694</v>
      </c>
      <c r="J4136">
        <v>0.65859306514315186</v>
      </c>
      <c r="K4136">
        <v>575</v>
      </c>
      <c r="L4136">
        <v>1.7517309635877609E-2</v>
      </c>
      <c r="M4136">
        <v>1.8224679231643677</v>
      </c>
      <c r="N4136">
        <v>5325</v>
      </c>
      <c r="O4136">
        <v>2.9489612206816673E-2</v>
      </c>
      <c r="P4136">
        <v>-2.0276578143239021E-2</v>
      </c>
      <c r="Q4136">
        <v>-2.375792944803834E-3</v>
      </c>
      <c r="R4136">
        <v>1.7517309635877609E-2</v>
      </c>
      <c r="S4136">
        <v>3.7408053874969482E-2</v>
      </c>
      <c r="T4136">
        <v>5.5311195552349091E-2</v>
      </c>
      <c r="U4136" t="s">
        <v>18</v>
      </c>
      <c r="V4136" t="s">
        <v>84</v>
      </c>
      <c r="W4136">
        <v>80</v>
      </c>
    </row>
    <row r="4137" spans="1:23" x14ac:dyDescent="0.25">
      <c r="A4137" s="48" t="str">
        <f t="shared" si="64"/>
        <v>42257KernN/A_4SmartAC-onlySingle</v>
      </c>
      <c r="B4137" s="7" t="s">
        <v>11</v>
      </c>
      <c r="C4137" s="35">
        <v>42257</v>
      </c>
      <c r="D4137">
        <v>4</v>
      </c>
      <c r="E4137" t="s">
        <v>32</v>
      </c>
      <c r="F4137">
        <v>0.96118619109740955</v>
      </c>
      <c r="G4137">
        <v>0.74004564623879709</v>
      </c>
      <c r="H4137">
        <v>4750</v>
      </c>
      <c r="I4137">
        <v>0.94366888092939694</v>
      </c>
      <c r="J4137">
        <v>0.65859306514315186</v>
      </c>
      <c r="K4137">
        <v>575</v>
      </c>
      <c r="L4137">
        <v>1.7517309635877609E-2</v>
      </c>
      <c r="M4137">
        <v>1.8224679231643677</v>
      </c>
      <c r="N4137">
        <v>5325</v>
      </c>
      <c r="O4137">
        <v>2.9489612206816673E-2</v>
      </c>
      <c r="P4137">
        <v>-2.0276578143239021E-2</v>
      </c>
      <c r="Q4137">
        <v>-2.375792944803834E-3</v>
      </c>
      <c r="R4137">
        <v>1.7517309635877609E-2</v>
      </c>
      <c r="S4137">
        <v>3.7408053874969482E-2</v>
      </c>
      <c r="T4137">
        <v>5.5311195552349091E-2</v>
      </c>
      <c r="U4137" t="s">
        <v>102</v>
      </c>
      <c r="V4137" t="s">
        <v>84</v>
      </c>
      <c r="W4137">
        <v>80</v>
      </c>
    </row>
    <row r="4138" spans="1:23" x14ac:dyDescent="0.25">
      <c r="A4138" s="48" t="str">
        <f t="shared" si="64"/>
        <v>42257KernN/A_5AllSingle</v>
      </c>
      <c r="B4138" s="7" t="s">
        <v>11</v>
      </c>
      <c r="C4138" s="35">
        <v>42257</v>
      </c>
      <c r="D4138">
        <v>5</v>
      </c>
      <c r="E4138" t="s">
        <v>32</v>
      </c>
      <c r="F4138">
        <v>0.90453186223348481</v>
      </c>
      <c r="G4138">
        <v>0.69146197652925412</v>
      </c>
      <c r="H4138">
        <v>4750</v>
      </c>
      <c r="I4138">
        <v>0.90218461543763384</v>
      </c>
      <c r="J4138">
        <v>0.64159143241816607</v>
      </c>
      <c r="K4138">
        <v>575</v>
      </c>
      <c r="L4138">
        <v>2.3472467437386513E-3</v>
      </c>
      <c r="M4138">
        <v>0.25949850678443909</v>
      </c>
      <c r="N4138">
        <v>5325</v>
      </c>
      <c r="O4138">
        <v>2.8575368225574493E-2</v>
      </c>
      <c r="P4138">
        <v>-3.427494689822197E-2</v>
      </c>
      <c r="Q4138">
        <v>-1.6929125413298607E-2</v>
      </c>
      <c r="R4138">
        <v>2.3472467437386513E-3</v>
      </c>
      <c r="S4138">
        <v>2.1621333435177803E-2</v>
      </c>
      <c r="T4138">
        <v>3.8969438523054123E-2</v>
      </c>
      <c r="U4138" t="s">
        <v>18</v>
      </c>
      <c r="V4138" t="s">
        <v>84</v>
      </c>
      <c r="W4138">
        <v>78</v>
      </c>
    </row>
    <row r="4139" spans="1:23" x14ac:dyDescent="0.25">
      <c r="A4139" s="48" t="str">
        <f t="shared" si="64"/>
        <v>42257KernN/A_5SmartAC-onlySingle</v>
      </c>
      <c r="B4139" s="7" t="s">
        <v>11</v>
      </c>
      <c r="C4139" s="35">
        <v>42257</v>
      </c>
      <c r="D4139">
        <v>5</v>
      </c>
      <c r="E4139" t="s">
        <v>32</v>
      </c>
      <c r="F4139">
        <v>0.90453186223348481</v>
      </c>
      <c r="G4139">
        <v>0.69146197652925412</v>
      </c>
      <c r="H4139">
        <v>4750</v>
      </c>
      <c r="I4139">
        <v>0.90218461543763384</v>
      </c>
      <c r="J4139">
        <v>0.64159143241816607</v>
      </c>
      <c r="K4139">
        <v>575</v>
      </c>
      <c r="L4139">
        <v>2.3472467437386513E-3</v>
      </c>
      <c r="M4139">
        <v>0.25949850678443909</v>
      </c>
      <c r="N4139">
        <v>5325</v>
      </c>
      <c r="O4139">
        <v>2.8575368225574493E-2</v>
      </c>
      <c r="P4139">
        <v>-3.427494689822197E-2</v>
      </c>
      <c r="Q4139">
        <v>-1.6929125413298607E-2</v>
      </c>
      <c r="R4139">
        <v>2.3472467437386513E-3</v>
      </c>
      <c r="S4139">
        <v>2.1621333435177803E-2</v>
      </c>
      <c r="T4139">
        <v>3.8969438523054123E-2</v>
      </c>
      <c r="U4139" t="s">
        <v>102</v>
      </c>
      <c r="V4139" t="s">
        <v>84</v>
      </c>
      <c r="W4139">
        <v>78</v>
      </c>
    </row>
    <row r="4140" spans="1:23" x14ac:dyDescent="0.25">
      <c r="A4140" s="48" t="str">
        <f t="shared" si="64"/>
        <v>42257KernN/A_6AllSingle</v>
      </c>
      <c r="B4140" s="7" t="s">
        <v>11</v>
      </c>
      <c r="C4140" s="35">
        <v>42257</v>
      </c>
      <c r="D4140">
        <v>6</v>
      </c>
      <c r="E4140" t="s">
        <v>32</v>
      </c>
      <c r="F4140">
        <v>0.89349455211249784</v>
      </c>
      <c r="G4140">
        <v>0.68974738799114133</v>
      </c>
      <c r="H4140">
        <v>4750</v>
      </c>
      <c r="I4140">
        <v>0.92488758729717124</v>
      </c>
      <c r="J4140">
        <v>0.67193392976669808</v>
      </c>
      <c r="K4140">
        <v>575</v>
      </c>
      <c r="L4140">
        <v>-3.1393036246299744E-2</v>
      </c>
      <c r="M4140">
        <v>-3.5135116577148438</v>
      </c>
      <c r="N4140">
        <v>5325</v>
      </c>
      <c r="O4140">
        <v>2.9755121096968651E-2</v>
      </c>
      <c r="P4140">
        <v>-6.9527201354503632E-2</v>
      </c>
      <c r="Q4140">
        <v>-5.1465246826410294E-2</v>
      </c>
      <c r="R4140">
        <v>-3.1393036246299744E-2</v>
      </c>
      <c r="S4140">
        <v>-1.1323207058012486E-2</v>
      </c>
      <c r="T4140">
        <v>6.7411269992589951E-3</v>
      </c>
      <c r="U4140" t="s">
        <v>18</v>
      </c>
      <c r="V4140" t="s">
        <v>84</v>
      </c>
      <c r="W4140">
        <v>78</v>
      </c>
    </row>
    <row r="4141" spans="1:23" x14ac:dyDescent="0.25">
      <c r="A4141" s="48" t="str">
        <f t="shared" si="64"/>
        <v>42257KernN/A_6SmartAC-onlySingle</v>
      </c>
      <c r="B4141" s="7" t="s">
        <v>11</v>
      </c>
      <c r="C4141" s="35">
        <v>42257</v>
      </c>
      <c r="D4141">
        <v>6</v>
      </c>
      <c r="E4141" t="s">
        <v>32</v>
      </c>
      <c r="F4141">
        <v>0.89349455211249784</v>
      </c>
      <c r="G4141">
        <v>0.68974738799114133</v>
      </c>
      <c r="H4141">
        <v>4750</v>
      </c>
      <c r="I4141">
        <v>0.92488758729717124</v>
      </c>
      <c r="J4141">
        <v>0.67193392976669808</v>
      </c>
      <c r="K4141">
        <v>575</v>
      </c>
      <c r="L4141">
        <v>-3.1393036246299744E-2</v>
      </c>
      <c r="M4141">
        <v>-3.5135116577148438</v>
      </c>
      <c r="N4141">
        <v>5325</v>
      </c>
      <c r="O4141">
        <v>2.9755121096968651E-2</v>
      </c>
      <c r="P4141">
        <v>-6.9527201354503632E-2</v>
      </c>
      <c r="Q4141">
        <v>-5.1465246826410294E-2</v>
      </c>
      <c r="R4141">
        <v>-3.1393036246299744E-2</v>
      </c>
      <c r="S4141">
        <v>-1.1323207058012486E-2</v>
      </c>
      <c r="T4141">
        <v>6.7411269992589951E-3</v>
      </c>
      <c r="U4141" t="s">
        <v>102</v>
      </c>
      <c r="V4141" t="s">
        <v>84</v>
      </c>
      <c r="W4141">
        <v>78</v>
      </c>
    </row>
    <row r="4142" spans="1:23" x14ac:dyDescent="0.25">
      <c r="A4142" s="48" t="str">
        <f t="shared" si="64"/>
        <v>42257KernN/A_7AllSingle</v>
      </c>
      <c r="B4142" s="7" t="s">
        <v>11</v>
      </c>
      <c r="C4142" s="35">
        <v>42257</v>
      </c>
      <c r="D4142">
        <v>7</v>
      </c>
      <c r="E4142" t="s">
        <v>32</v>
      </c>
      <c r="F4142">
        <v>0.95091385145927099</v>
      </c>
      <c r="G4142">
        <v>0.75940997652013598</v>
      </c>
      <c r="H4142">
        <v>4750</v>
      </c>
      <c r="I4142">
        <v>0.98942797253456971</v>
      </c>
      <c r="J4142">
        <v>0.75500564953312865</v>
      </c>
      <c r="K4142">
        <v>575</v>
      </c>
      <c r="L4142">
        <v>-3.8514122366905212E-2</v>
      </c>
      <c r="M4142">
        <v>-4.0502219200134277</v>
      </c>
      <c r="N4142">
        <v>5325</v>
      </c>
      <c r="O4142">
        <v>3.3358264714479446E-2</v>
      </c>
      <c r="P4142">
        <v>-8.1266075372695923E-2</v>
      </c>
      <c r="Q4142">
        <v>-6.1016939580440521E-2</v>
      </c>
      <c r="R4142">
        <v>-3.8514122366905212E-2</v>
      </c>
      <c r="S4142">
        <v>-1.6013972461223602E-2</v>
      </c>
      <c r="T4142">
        <v>4.2378297075629234E-3</v>
      </c>
      <c r="U4142" t="s">
        <v>18</v>
      </c>
      <c r="V4142" t="s">
        <v>84</v>
      </c>
      <c r="W4142">
        <v>78</v>
      </c>
    </row>
    <row r="4143" spans="1:23" x14ac:dyDescent="0.25">
      <c r="A4143" s="48" t="str">
        <f t="shared" si="64"/>
        <v>42257KernN/A_7SmartAC-onlySingle</v>
      </c>
      <c r="B4143" s="7" t="s">
        <v>11</v>
      </c>
      <c r="C4143" s="35">
        <v>42257</v>
      </c>
      <c r="D4143">
        <v>7</v>
      </c>
      <c r="E4143" t="s">
        <v>32</v>
      </c>
      <c r="F4143">
        <v>0.95091385145927099</v>
      </c>
      <c r="G4143">
        <v>0.75940997652013598</v>
      </c>
      <c r="H4143">
        <v>4750</v>
      </c>
      <c r="I4143">
        <v>0.98942797253456971</v>
      </c>
      <c r="J4143">
        <v>0.75500564953312865</v>
      </c>
      <c r="K4143">
        <v>575</v>
      </c>
      <c r="L4143">
        <v>-3.8514122366905212E-2</v>
      </c>
      <c r="M4143">
        <v>-4.0502219200134277</v>
      </c>
      <c r="N4143">
        <v>5325</v>
      </c>
      <c r="O4143">
        <v>3.3358264714479446E-2</v>
      </c>
      <c r="P4143">
        <v>-8.1266075372695923E-2</v>
      </c>
      <c r="Q4143">
        <v>-6.1016939580440521E-2</v>
      </c>
      <c r="R4143">
        <v>-3.8514122366905212E-2</v>
      </c>
      <c r="S4143">
        <v>-1.6013972461223602E-2</v>
      </c>
      <c r="T4143">
        <v>4.2378297075629234E-3</v>
      </c>
      <c r="U4143" t="s">
        <v>102</v>
      </c>
      <c r="V4143" t="s">
        <v>84</v>
      </c>
      <c r="W4143">
        <v>78</v>
      </c>
    </row>
    <row r="4144" spans="1:23" x14ac:dyDescent="0.25">
      <c r="A4144" s="48" t="str">
        <f t="shared" si="64"/>
        <v>42257KernN/A_8AllSingle</v>
      </c>
      <c r="B4144" s="7" t="s">
        <v>11</v>
      </c>
      <c r="C4144" s="35">
        <v>42257</v>
      </c>
      <c r="D4144">
        <v>8</v>
      </c>
      <c r="E4144" t="s">
        <v>32</v>
      </c>
      <c r="F4144">
        <v>0.91614157508829686</v>
      </c>
      <c r="G4144">
        <v>0.75033941123234971</v>
      </c>
      <c r="H4144">
        <v>4750</v>
      </c>
      <c r="I4144">
        <v>0.94343269225834148</v>
      </c>
      <c r="J4144">
        <v>0.70875799093042469</v>
      </c>
      <c r="K4144">
        <v>575</v>
      </c>
      <c r="L4144">
        <v>-2.7291117236018181E-2</v>
      </c>
      <c r="M4144">
        <v>-2.9789192676544189</v>
      </c>
      <c r="N4144">
        <v>5325</v>
      </c>
      <c r="O4144">
        <v>3.1498562544584274E-2</v>
      </c>
      <c r="P4144">
        <v>-6.7659676074981689E-2</v>
      </c>
      <c r="Q4144">
        <v>-4.85394187271595E-2</v>
      </c>
      <c r="R4144">
        <v>-2.7291117236018181E-2</v>
      </c>
      <c r="S4144">
        <v>-6.0453368350863457E-3</v>
      </c>
      <c r="T4144">
        <v>1.3077440671622753E-2</v>
      </c>
      <c r="U4144" t="s">
        <v>18</v>
      </c>
      <c r="V4144" t="s">
        <v>84</v>
      </c>
      <c r="W4144">
        <v>81</v>
      </c>
    </row>
    <row r="4145" spans="1:23" x14ac:dyDescent="0.25">
      <c r="A4145" s="48" t="str">
        <f t="shared" si="64"/>
        <v>42257KernN/A_8SmartAC-onlySingle</v>
      </c>
      <c r="B4145" s="7" t="s">
        <v>11</v>
      </c>
      <c r="C4145" s="35">
        <v>42257</v>
      </c>
      <c r="D4145">
        <v>8</v>
      </c>
      <c r="E4145" t="s">
        <v>32</v>
      </c>
      <c r="F4145">
        <v>0.91614157508829686</v>
      </c>
      <c r="G4145">
        <v>0.75033941123234971</v>
      </c>
      <c r="H4145">
        <v>4750</v>
      </c>
      <c r="I4145">
        <v>0.94343269225834148</v>
      </c>
      <c r="J4145">
        <v>0.70875799093042469</v>
      </c>
      <c r="K4145">
        <v>575</v>
      </c>
      <c r="L4145">
        <v>-2.7291117236018181E-2</v>
      </c>
      <c r="M4145">
        <v>-2.9789192676544189</v>
      </c>
      <c r="N4145">
        <v>5325</v>
      </c>
      <c r="O4145">
        <v>3.1498562544584274E-2</v>
      </c>
      <c r="P4145">
        <v>-6.7659676074981689E-2</v>
      </c>
      <c r="Q4145">
        <v>-4.85394187271595E-2</v>
      </c>
      <c r="R4145">
        <v>-2.7291117236018181E-2</v>
      </c>
      <c r="S4145">
        <v>-6.0453368350863457E-3</v>
      </c>
      <c r="T4145">
        <v>1.3077440671622753E-2</v>
      </c>
      <c r="U4145" t="s">
        <v>102</v>
      </c>
      <c r="V4145" t="s">
        <v>84</v>
      </c>
      <c r="W4145">
        <v>81</v>
      </c>
    </row>
    <row r="4146" spans="1:23" x14ac:dyDescent="0.25">
      <c r="A4146" s="48" t="str">
        <f t="shared" si="64"/>
        <v>42257KernN/A_9AllSingle</v>
      </c>
      <c r="B4146" s="7" t="s">
        <v>11</v>
      </c>
      <c r="C4146" s="35">
        <v>42257</v>
      </c>
      <c r="D4146">
        <v>9</v>
      </c>
      <c r="E4146" t="s">
        <v>32</v>
      </c>
      <c r="F4146">
        <v>0.83291017738401318</v>
      </c>
      <c r="G4146">
        <v>0.77972488031710541</v>
      </c>
      <c r="H4146">
        <v>4750</v>
      </c>
      <c r="I4146">
        <v>0.84447989521917133</v>
      </c>
      <c r="J4146">
        <v>0.73740519688041439</v>
      </c>
      <c r="K4146">
        <v>575</v>
      </c>
      <c r="L4146">
        <v>-1.1569717898964882E-2</v>
      </c>
      <c r="M4146">
        <v>-1.3890714645385742</v>
      </c>
      <c r="N4146">
        <v>5325</v>
      </c>
      <c r="O4146">
        <v>3.2766975462436676E-2</v>
      </c>
      <c r="P4146">
        <v>-5.3563874214887619E-2</v>
      </c>
      <c r="Q4146">
        <v>-3.3673662692308426E-2</v>
      </c>
      <c r="R4146">
        <v>-1.1569717898964882E-2</v>
      </c>
      <c r="S4146">
        <v>1.0531607083976269E-2</v>
      </c>
      <c r="T4146">
        <v>3.0424438416957855E-2</v>
      </c>
      <c r="U4146" t="s">
        <v>18</v>
      </c>
      <c r="V4146" t="s">
        <v>84</v>
      </c>
      <c r="W4146">
        <v>86</v>
      </c>
    </row>
    <row r="4147" spans="1:23" x14ac:dyDescent="0.25">
      <c r="A4147" s="48" t="str">
        <f t="shared" si="64"/>
        <v>42257KernN/A_9SmartAC-onlySingle</v>
      </c>
      <c r="B4147" s="7" t="s">
        <v>11</v>
      </c>
      <c r="C4147" s="35">
        <v>42257</v>
      </c>
      <c r="D4147">
        <v>9</v>
      </c>
      <c r="E4147" t="s">
        <v>32</v>
      </c>
      <c r="F4147">
        <v>0.83291017738401318</v>
      </c>
      <c r="G4147">
        <v>0.77972488031710541</v>
      </c>
      <c r="H4147">
        <v>4750</v>
      </c>
      <c r="I4147">
        <v>0.84447989521917133</v>
      </c>
      <c r="J4147">
        <v>0.73740519688041439</v>
      </c>
      <c r="K4147">
        <v>575</v>
      </c>
      <c r="L4147">
        <v>-1.1569717898964882E-2</v>
      </c>
      <c r="M4147">
        <v>-1.3890714645385742</v>
      </c>
      <c r="N4147">
        <v>5325</v>
      </c>
      <c r="O4147">
        <v>3.2766975462436676E-2</v>
      </c>
      <c r="P4147">
        <v>-5.3563874214887619E-2</v>
      </c>
      <c r="Q4147">
        <v>-3.3673662692308426E-2</v>
      </c>
      <c r="R4147">
        <v>-1.1569717898964882E-2</v>
      </c>
      <c r="S4147">
        <v>1.0531607083976269E-2</v>
      </c>
      <c r="T4147">
        <v>3.0424438416957855E-2</v>
      </c>
      <c r="U4147" t="s">
        <v>102</v>
      </c>
      <c r="V4147" t="s">
        <v>84</v>
      </c>
      <c r="W4147">
        <v>86</v>
      </c>
    </row>
    <row r="4148" spans="1:23" x14ac:dyDescent="0.25">
      <c r="A4148" s="48" t="str">
        <f t="shared" si="64"/>
        <v>42257KernN/A_10AllSingle</v>
      </c>
      <c r="B4148" s="7" t="s">
        <v>11</v>
      </c>
      <c r="C4148" s="35">
        <v>42257</v>
      </c>
      <c r="D4148">
        <v>10</v>
      </c>
      <c r="E4148" t="s">
        <v>32</v>
      </c>
      <c r="F4148">
        <v>0.8776286108480662</v>
      </c>
      <c r="G4148">
        <v>0.9681257692909222</v>
      </c>
      <c r="H4148">
        <v>4750</v>
      </c>
      <c r="I4148">
        <v>0.89764965036015365</v>
      </c>
      <c r="J4148">
        <v>0.92887786657188365</v>
      </c>
      <c r="K4148">
        <v>575</v>
      </c>
      <c r="L4148">
        <v>-2.0021039992570877E-2</v>
      </c>
      <c r="M4148">
        <v>-2.2812654972076416</v>
      </c>
      <c r="N4148">
        <v>5325</v>
      </c>
      <c r="O4148">
        <v>4.1205167770385742E-2</v>
      </c>
      <c r="P4148">
        <v>-7.2829581797122955E-2</v>
      </c>
      <c r="Q4148">
        <v>-4.7817222774028778E-2</v>
      </c>
      <c r="R4148">
        <v>-2.0021039992570877E-2</v>
      </c>
      <c r="S4148">
        <v>7.7718454413115978E-3</v>
      </c>
      <c r="T4148">
        <v>3.2787501811981201E-2</v>
      </c>
      <c r="U4148" t="s">
        <v>18</v>
      </c>
      <c r="V4148" t="s">
        <v>84</v>
      </c>
      <c r="W4148">
        <v>91</v>
      </c>
    </row>
    <row r="4149" spans="1:23" x14ac:dyDescent="0.25">
      <c r="A4149" s="48" t="str">
        <f t="shared" si="64"/>
        <v>42257KernN/A_10SmartAC-onlySingle</v>
      </c>
      <c r="B4149" s="7" t="s">
        <v>11</v>
      </c>
      <c r="C4149" s="35">
        <v>42257</v>
      </c>
      <c r="D4149">
        <v>10</v>
      </c>
      <c r="E4149" t="s">
        <v>32</v>
      </c>
      <c r="F4149">
        <v>0.8776286108480662</v>
      </c>
      <c r="G4149">
        <v>0.9681257692909222</v>
      </c>
      <c r="H4149">
        <v>4750</v>
      </c>
      <c r="I4149">
        <v>0.89764965036015365</v>
      </c>
      <c r="J4149">
        <v>0.92887786657188365</v>
      </c>
      <c r="K4149">
        <v>575</v>
      </c>
      <c r="L4149">
        <v>-2.0021039992570877E-2</v>
      </c>
      <c r="M4149">
        <v>-2.2812654972076416</v>
      </c>
      <c r="N4149">
        <v>5325</v>
      </c>
      <c r="O4149">
        <v>4.1205167770385742E-2</v>
      </c>
      <c r="P4149">
        <v>-7.2829581797122955E-2</v>
      </c>
      <c r="Q4149">
        <v>-4.7817222774028778E-2</v>
      </c>
      <c r="R4149">
        <v>-2.0021039992570877E-2</v>
      </c>
      <c r="S4149">
        <v>7.7718454413115978E-3</v>
      </c>
      <c r="T4149">
        <v>3.2787501811981201E-2</v>
      </c>
      <c r="U4149" t="s">
        <v>102</v>
      </c>
      <c r="V4149" t="s">
        <v>84</v>
      </c>
      <c r="W4149">
        <v>91</v>
      </c>
    </row>
    <row r="4150" spans="1:23" x14ac:dyDescent="0.25">
      <c r="A4150" s="48" t="str">
        <f t="shared" si="64"/>
        <v>42257KernN/A_11AllSingle</v>
      </c>
      <c r="B4150" s="7" t="s">
        <v>11</v>
      </c>
      <c r="C4150" s="35">
        <v>42257</v>
      </c>
      <c r="D4150">
        <v>11</v>
      </c>
      <c r="E4150" t="s">
        <v>32</v>
      </c>
      <c r="F4150">
        <v>1.033014210224642</v>
      </c>
      <c r="G4150">
        <v>1.2407295861329928</v>
      </c>
      <c r="H4150">
        <v>4750</v>
      </c>
      <c r="I4150">
        <v>1.052008565742149</v>
      </c>
      <c r="J4150">
        <v>1.2208664971352154</v>
      </c>
      <c r="K4150">
        <v>575</v>
      </c>
      <c r="L4150">
        <v>-1.8994355574250221E-2</v>
      </c>
      <c r="M4150">
        <v>-1.8387312889099121</v>
      </c>
      <c r="N4150">
        <v>5325</v>
      </c>
      <c r="O4150">
        <v>5.4002650082111359E-2</v>
      </c>
      <c r="P4150">
        <v>-8.8204152882099152E-2</v>
      </c>
      <c r="Q4150">
        <v>-5.5423464626073837E-2</v>
      </c>
      <c r="R4150">
        <v>-1.8994355574250221E-2</v>
      </c>
      <c r="S4150">
        <v>1.7430432140827179E-2</v>
      </c>
      <c r="T4150">
        <v>5.0215441733598709E-2</v>
      </c>
      <c r="U4150" t="s">
        <v>18</v>
      </c>
      <c r="V4150" t="s">
        <v>84</v>
      </c>
      <c r="W4150">
        <v>95</v>
      </c>
    </row>
    <row r="4151" spans="1:23" x14ac:dyDescent="0.25">
      <c r="A4151" s="48" t="str">
        <f t="shared" si="64"/>
        <v>42257KernN/A_11SmartAC-onlySingle</v>
      </c>
      <c r="B4151" s="7" t="s">
        <v>11</v>
      </c>
      <c r="C4151" s="35">
        <v>42257</v>
      </c>
      <c r="D4151">
        <v>11</v>
      </c>
      <c r="E4151" t="s">
        <v>32</v>
      </c>
      <c r="F4151">
        <v>1.033014210224642</v>
      </c>
      <c r="G4151">
        <v>1.2407295861329928</v>
      </c>
      <c r="H4151">
        <v>4750</v>
      </c>
      <c r="I4151">
        <v>1.052008565742149</v>
      </c>
      <c r="J4151">
        <v>1.2208664971352154</v>
      </c>
      <c r="K4151">
        <v>575</v>
      </c>
      <c r="L4151">
        <v>-1.8994355574250221E-2</v>
      </c>
      <c r="M4151">
        <v>-1.8387312889099121</v>
      </c>
      <c r="N4151">
        <v>5325</v>
      </c>
      <c r="O4151">
        <v>5.4002650082111359E-2</v>
      </c>
      <c r="P4151">
        <v>-8.8204152882099152E-2</v>
      </c>
      <c r="Q4151">
        <v>-5.5423464626073837E-2</v>
      </c>
      <c r="R4151">
        <v>-1.8994355574250221E-2</v>
      </c>
      <c r="S4151">
        <v>1.7430432140827179E-2</v>
      </c>
      <c r="T4151">
        <v>5.0215441733598709E-2</v>
      </c>
      <c r="U4151" t="s">
        <v>102</v>
      </c>
      <c r="V4151" t="s">
        <v>84</v>
      </c>
      <c r="W4151">
        <v>95</v>
      </c>
    </row>
    <row r="4152" spans="1:23" x14ac:dyDescent="0.25">
      <c r="A4152" s="48" t="str">
        <f t="shared" si="64"/>
        <v>42257KernN/A_12AllSingle</v>
      </c>
      <c r="B4152" s="7" t="s">
        <v>11</v>
      </c>
      <c r="C4152" s="35">
        <v>42257</v>
      </c>
      <c r="D4152">
        <v>12</v>
      </c>
      <c r="E4152" t="s">
        <v>32</v>
      </c>
      <c r="F4152">
        <v>1.3183705449437748</v>
      </c>
      <c r="G4152">
        <v>1.5118696293791904</v>
      </c>
      <c r="H4152">
        <v>4750</v>
      </c>
      <c r="I4152">
        <v>1.3273335667125818</v>
      </c>
      <c r="J4152">
        <v>1.4728210867882328</v>
      </c>
      <c r="K4152">
        <v>575</v>
      </c>
      <c r="L4152">
        <v>-8.9630214497447014E-3</v>
      </c>
      <c r="M4152">
        <v>-0.6798560619354248</v>
      </c>
      <c r="N4152">
        <v>5325</v>
      </c>
      <c r="O4152">
        <v>6.5220668911933899E-2</v>
      </c>
      <c r="P4152">
        <v>-9.2549830675125122E-2</v>
      </c>
      <c r="Q4152">
        <v>-5.2959579974412918E-2</v>
      </c>
      <c r="R4152">
        <v>-8.9630214497447014E-3</v>
      </c>
      <c r="S4152">
        <v>3.5028319805860519E-2</v>
      </c>
      <c r="T4152">
        <v>7.462378591299057E-2</v>
      </c>
      <c r="U4152" t="s">
        <v>18</v>
      </c>
      <c r="V4152" t="s">
        <v>84</v>
      </c>
      <c r="W4152">
        <v>99</v>
      </c>
    </row>
    <row r="4153" spans="1:23" x14ac:dyDescent="0.25">
      <c r="A4153" s="48" t="str">
        <f t="shared" si="64"/>
        <v>42257KernN/A_12SmartAC-onlySingle</v>
      </c>
      <c r="B4153" s="7" t="s">
        <v>11</v>
      </c>
      <c r="C4153" s="35">
        <v>42257</v>
      </c>
      <c r="D4153">
        <v>12</v>
      </c>
      <c r="E4153" t="s">
        <v>32</v>
      </c>
      <c r="F4153">
        <v>1.3183705449437748</v>
      </c>
      <c r="G4153">
        <v>1.5118696293791904</v>
      </c>
      <c r="H4153">
        <v>4750</v>
      </c>
      <c r="I4153">
        <v>1.3273335667125818</v>
      </c>
      <c r="J4153">
        <v>1.4728210867882328</v>
      </c>
      <c r="K4153">
        <v>575</v>
      </c>
      <c r="L4153">
        <v>-8.9630214497447014E-3</v>
      </c>
      <c r="M4153">
        <v>-0.6798560619354248</v>
      </c>
      <c r="N4153">
        <v>5325</v>
      </c>
      <c r="O4153">
        <v>6.5220668911933899E-2</v>
      </c>
      <c r="P4153">
        <v>-9.2549830675125122E-2</v>
      </c>
      <c r="Q4153">
        <v>-5.2959579974412918E-2</v>
      </c>
      <c r="R4153">
        <v>-8.9630214497447014E-3</v>
      </c>
      <c r="S4153">
        <v>3.5028319805860519E-2</v>
      </c>
      <c r="T4153">
        <v>7.462378591299057E-2</v>
      </c>
      <c r="U4153" t="s">
        <v>102</v>
      </c>
      <c r="V4153" t="s">
        <v>84</v>
      </c>
      <c r="W4153">
        <v>99</v>
      </c>
    </row>
    <row r="4154" spans="1:23" x14ac:dyDescent="0.25">
      <c r="A4154" s="48" t="str">
        <f t="shared" si="64"/>
        <v>42257KernN/A_13AllSingle</v>
      </c>
      <c r="B4154" s="7" t="s">
        <v>11</v>
      </c>
      <c r="C4154" s="35">
        <v>42257</v>
      </c>
      <c r="D4154">
        <v>13</v>
      </c>
      <c r="E4154" t="s">
        <v>32</v>
      </c>
      <c r="F4154">
        <v>1.6822684330511264</v>
      </c>
      <c r="G4154">
        <v>1.7104913469346295</v>
      </c>
      <c r="H4154">
        <v>4750</v>
      </c>
      <c r="I4154">
        <v>1.7357293700211909</v>
      </c>
      <c r="J4154">
        <v>1.7162896710448372</v>
      </c>
      <c r="K4154">
        <v>575</v>
      </c>
      <c r="L4154">
        <v>-5.3460936993360519E-2</v>
      </c>
      <c r="M4154">
        <v>-3.1779077053070068</v>
      </c>
      <c r="N4154">
        <v>5325</v>
      </c>
      <c r="O4154">
        <v>7.5755022466182709E-2</v>
      </c>
      <c r="P4154">
        <v>-0.15054857730865479</v>
      </c>
      <c r="Q4154">
        <v>-0.10456375777721405</v>
      </c>
      <c r="R4154">
        <v>-5.3460936993360519E-2</v>
      </c>
      <c r="S4154">
        <v>-2.3641742300242186E-3</v>
      </c>
      <c r="T4154">
        <v>4.3626699596643448E-2</v>
      </c>
      <c r="U4154" t="s">
        <v>18</v>
      </c>
      <c r="V4154" t="s">
        <v>84</v>
      </c>
      <c r="W4154">
        <v>101</v>
      </c>
    </row>
    <row r="4155" spans="1:23" x14ac:dyDescent="0.25">
      <c r="A4155" s="48" t="str">
        <f t="shared" si="64"/>
        <v>42257KernN/A_13SmartAC-onlySingle</v>
      </c>
      <c r="B4155" s="7" t="s">
        <v>11</v>
      </c>
      <c r="C4155" s="35">
        <v>42257</v>
      </c>
      <c r="D4155">
        <v>13</v>
      </c>
      <c r="E4155" t="s">
        <v>32</v>
      </c>
      <c r="F4155">
        <v>1.6822684330511264</v>
      </c>
      <c r="G4155">
        <v>1.7104913469346295</v>
      </c>
      <c r="H4155">
        <v>4750</v>
      </c>
      <c r="I4155">
        <v>1.7357293700211909</v>
      </c>
      <c r="J4155">
        <v>1.7162896710448372</v>
      </c>
      <c r="K4155">
        <v>575</v>
      </c>
      <c r="L4155">
        <v>-5.3460936993360519E-2</v>
      </c>
      <c r="M4155">
        <v>-3.1779077053070068</v>
      </c>
      <c r="N4155">
        <v>5325</v>
      </c>
      <c r="O4155">
        <v>7.5755022466182709E-2</v>
      </c>
      <c r="P4155">
        <v>-0.15054857730865479</v>
      </c>
      <c r="Q4155">
        <v>-0.10456375777721405</v>
      </c>
      <c r="R4155">
        <v>-5.3460936993360519E-2</v>
      </c>
      <c r="S4155">
        <v>-2.3641742300242186E-3</v>
      </c>
      <c r="T4155">
        <v>4.3626699596643448E-2</v>
      </c>
      <c r="U4155" t="s">
        <v>102</v>
      </c>
      <c r="V4155" t="s">
        <v>84</v>
      </c>
      <c r="W4155">
        <v>101</v>
      </c>
    </row>
    <row r="4156" spans="1:23" x14ac:dyDescent="0.25">
      <c r="A4156" s="48" t="str">
        <f t="shared" si="64"/>
        <v>42257KernN/A_14AllSingle</v>
      </c>
      <c r="B4156" t="s">
        <v>11</v>
      </c>
      <c r="C4156" s="35">
        <v>42257</v>
      </c>
      <c r="D4156">
        <v>14</v>
      </c>
      <c r="E4156" t="s">
        <v>32</v>
      </c>
      <c r="F4156">
        <v>2.045417208537756</v>
      </c>
      <c r="G4156">
        <v>1.7932512158146483</v>
      </c>
      <c r="H4156">
        <v>4750</v>
      </c>
      <c r="I4156">
        <v>2.0605991250615014</v>
      </c>
      <c r="J4156">
        <v>1.8243115827786294</v>
      </c>
      <c r="K4156">
        <v>575</v>
      </c>
      <c r="L4156">
        <v>-1.5181916765868664E-2</v>
      </c>
      <c r="M4156">
        <v>-0.74224060773849487</v>
      </c>
      <c r="N4156">
        <v>5325</v>
      </c>
      <c r="O4156">
        <v>8.0405361950397491E-2</v>
      </c>
      <c r="P4156">
        <v>-0.11822942644357681</v>
      </c>
      <c r="Q4156">
        <v>-6.9421768188476563E-2</v>
      </c>
      <c r="R4156">
        <v>-1.5181916765868664E-2</v>
      </c>
      <c r="S4156">
        <v>3.9051499217748642E-2</v>
      </c>
      <c r="T4156">
        <v>8.7865598499774933E-2</v>
      </c>
      <c r="U4156" t="s">
        <v>18</v>
      </c>
      <c r="V4156" t="s">
        <v>84</v>
      </c>
      <c r="W4156">
        <v>102</v>
      </c>
    </row>
    <row r="4157" spans="1:23" x14ac:dyDescent="0.25">
      <c r="A4157" s="48" t="str">
        <f t="shared" si="64"/>
        <v>42257KernN/A_14SmartAC-onlySingle</v>
      </c>
      <c r="B4157" s="7" t="s">
        <v>11</v>
      </c>
      <c r="C4157" s="35">
        <v>42257</v>
      </c>
      <c r="D4157">
        <v>14</v>
      </c>
      <c r="E4157" t="s">
        <v>32</v>
      </c>
      <c r="F4157">
        <v>2.045417208537756</v>
      </c>
      <c r="G4157">
        <v>1.7932512158146483</v>
      </c>
      <c r="H4157">
        <v>4750</v>
      </c>
      <c r="I4157">
        <v>2.0605991250615014</v>
      </c>
      <c r="J4157">
        <v>1.8243115827786294</v>
      </c>
      <c r="K4157">
        <v>575</v>
      </c>
      <c r="L4157">
        <v>-1.5181916765868664E-2</v>
      </c>
      <c r="M4157">
        <v>-0.74224060773849487</v>
      </c>
      <c r="N4157">
        <v>5325</v>
      </c>
      <c r="O4157">
        <v>8.0405361950397491E-2</v>
      </c>
      <c r="P4157">
        <v>-0.11822942644357681</v>
      </c>
      <c r="Q4157">
        <v>-6.9421768188476563E-2</v>
      </c>
      <c r="R4157">
        <v>-1.5181916765868664E-2</v>
      </c>
      <c r="S4157">
        <v>3.9051499217748642E-2</v>
      </c>
      <c r="T4157">
        <v>8.7865598499774933E-2</v>
      </c>
      <c r="U4157" t="s">
        <v>102</v>
      </c>
      <c r="V4157" t="s">
        <v>84</v>
      </c>
      <c r="W4157">
        <v>102</v>
      </c>
    </row>
    <row r="4158" spans="1:23" x14ac:dyDescent="0.25">
      <c r="A4158" s="48" t="str">
        <f t="shared" si="64"/>
        <v>42257KernN/A_15AllSingle</v>
      </c>
      <c r="B4158" s="7" t="s">
        <v>11</v>
      </c>
      <c r="C4158" s="35">
        <v>42257</v>
      </c>
      <c r="D4158">
        <v>15</v>
      </c>
      <c r="E4158" t="s">
        <v>32</v>
      </c>
      <c r="F4158">
        <v>2.4581651817313181</v>
      </c>
      <c r="G4158">
        <v>1.790670175644359</v>
      </c>
      <c r="H4158">
        <v>4750</v>
      </c>
      <c r="I4158">
        <v>2.3942781466167982</v>
      </c>
      <c r="J4158">
        <v>1.77315165840585</v>
      </c>
      <c r="K4158">
        <v>575</v>
      </c>
      <c r="L4158">
        <v>6.3887037336826324E-2</v>
      </c>
      <c r="M4158">
        <v>2.5989723205566406</v>
      </c>
      <c r="N4158">
        <v>5325</v>
      </c>
      <c r="O4158">
        <v>7.8377261757850647E-2</v>
      </c>
      <c r="P4158">
        <v>-3.6561261862516403E-2</v>
      </c>
      <c r="Q4158">
        <v>1.1015304364264011E-2</v>
      </c>
      <c r="R4158">
        <v>6.3887037336826324E-2</v>
      </c>
      <c r="S4158">
        <v>0.1167524978518486</v>
      </c>
      <c r="T4158">
        <v>0.16433534026145935</v>
      </c>
      <c r="U4158" t="s">
        <v>18</v>
      </c>
      <c r="V4158" t="s">
        <v>84</v>
      </c>
      <c r="W4158">
        <v>102</v>
      </c>
    </row>
    <row r="4159" spans="1:23" x14ac:dyDescent="0.25">
      <c r="A4159" s="48" t="str">
        <f t="shared" si="64"/>
        <v>42257KernN/A_15SmartAC-onlySingle</v>
      </c>
      <c r="B4159" t="s">
        <v>11</v>
      </c>
      <c r="C4159" s="35">
        <v>42257</v>
      </c>
      <c r="D4159">
        <v>15</v>
      </c>
      <c r="E4159" t="s">
        <v>32</v>
      </c>
      <c r="F4159">
        <v>2.4581651817313181</v>
      </c>
      <c r="G4159">
        <v>1.790670175644359</v>
      </c>
      <c r="H4159">
        <v>4750</v>
      </c>
      <c r="I4159">
        <v>2.3942781466167982</v>
      </c>
      <c r="J4159">
        <v>1.77315165840585</v>
      </c>
      <c r="K4159">
        <v>575</v>
      </c>
      <c r="L4159">
        <v>6.3887037336826324E-2</v>
      </c>
      <c r="M4159">
        <v>2.5989723205566406</v>
      </c>
      <c r="N4159">
        <v>5325</v>
      </c>
      <c r="O4159">
        <v>7.8377261757850647E-2</v>
      </c>
      <c r="P4159">
        <v>-3.6561261862516403E-2</v>
      </c>
      <c r="Q4159">
        <v>1.1015304364264011E-2</v>
      </c>
      <c r="R4159">
        <v>6.3887037336826324E-2</v>
      </c>
      <c r="S4159">
        <v>0.1167524978518486</v>
      </c>
      <c r="T4159">
        <v>0.16433534026145935</v>
      </c>
      <c r="U4159" t="s">
        <v>102</v>
      </c>
      <c r="V4159" t="s">
        <v>84</v>
      </c>
      <c r="W4159">
        <v>102</v>
      </c>
    </row>
    <row r="4160" spans="1:23" x14ac:dyDescent="0.25">
      <c r="A4160" s="48" t="str">
        <f t="shared" si="64"/>
        <v>42257KernN/A_16AllSingle</v>
      </c>
      <c r="B4160" s="7" t="s">
        <v>11</v>
      </c>
      <c r="C4160" s="35">
        <v>42257</v>
      </c>
      <c r="D4160">
        <v>16</v>
      </c>
      <c r="E4160" t="s">
        <v>32</v>
      </c>
      <c r="F4160">
        <v>2.8635917863911926</v>
      </c>
      <c r="G4160">
        <v>1.7264555998316677</v>
      </c>
      <c r="H4160">
        <v>4750</v>
      </c>
      <c r="I4160">
        <v>2.5649949306832327</v>
      </c>
      <c r="J4160">
        <v>1.5567273254605178</v>
      </c>
      <c r="K4160">
        <v>575</v>
      </c>
      <c r="L4160">
        <v>0.29859685897827148</v>
      </c>
      <c r="M4160">
        <v>10.427353858947754</v>
      </c>
      <c r="N4160">
        <v>5325</v>
      </c>
      <c r="O4160">
        <v>6.9585300981998444E-2</v>
      </c>
      <c r="P4160">
        <v>0.20941632986068726</v>
      </c>
      <c r="Q4160">
        <v>0.25165599584579468</v>
      </c>
      <c r="R4160">
        <v>0.29859685897827148</v>
      </c>
      <c r="S4160">
        <v>0.34553214907646179</v>
      </c>
      <c r="T4160">
        <v>0.38777738809585571</v>
      </c>
      <c r="U4160" t="s">
        <v>18</v>
      </c>
      <c r="V4160" t="s">
        <v>84</v>
      </c>
      <c r="W4160">
        <v>102</v>
      </c>
    </row>
    <row r="4161" spans="1:23" x14ac:dyDescent="0.25">
      <c r="A4161" s="48" t="str">
        <f t="shared" si="64"/>
        <v>42257KernN/A_16SmartAC-onlySingle</v>
      </c>
      <c r="B4161" s="7" t="s">
        <v>11</v>
      </c>
      <c r="C4161" s="35">
        <v>42257</v>
      </c>
      <c r="D4161">
        <v>16</v>
      </c>
      <c r="E4161" t="s">
        <v>32</v>
      </c>
      <c r="F4161">
        <v>2.8635917863911926</v>
      </c>
      <c r="G4161">
        <v>1.7264555998316677</v>
      </c>
      <c r="H4161">
        <v>4750</v>
      </c>
      <c r="I4161">
        <v>2.5649949306832327</v>
      </c>
      <c r="J4161">
        <v>1.5567273254605178</v>
      </c>
      <c r="K4161">
        <v>575</v>
      </c>
      <c r="L4161">
        <v>0.29859685897827148</v>
      </c>
      <c r="M4161">
        <v>10.427353858947754</v>
      </c>
      <c r="N4161">
        <v>5325</v>
      </c>
      <c r="O4161">
        <v>6.9585300981998444E-2</v>
      </c>
      <c r="P4161">
        <v>0.20941632986068726</v>
      </c>
      <c r="Q4161">
        <v>0.25165599584579468</v>
      </c>
      <c r="R4161">
        <v>0.29859685897827148</v>
      </c>
      <c r="S4161">
        <v>0.34553214907646179</v>
      </c>
      <c r="T4161">
        <v>0.38777738809585571</v>
      </c>
      <c r="U4161" t="s">
        <v>102</v>
      </c>
      <c r="V4161" t="s">
        <v>84</v>
      </c>
      <c r="W4161">
        <v>102</v>
      </c>
    </row>
    <row r="4162" spans="1:23" x14ac:dyDescent="0.25">
      <c r="A4162" s="48" t="str">
        <f t="shared" ref="A4162:A4225" si="65">CONCATENATE(C4162,B4162,E4162,"_",D4162,U4162,V4162)</f>
        <v>42257KernN/A_17AllSingle</v>
      </c>
      <c r="B4162" t="s">
        <v>11</v>
      </c>
      <c r="C4162" s="35">
        <v>42257</v>
      </c>
      <c r="D4162">
        <v>17</v>
      </c>
      <c r="E4162" t="s">
        <v>32</v>
      </c>
      <c r="F4162">
        <v>3.0856133658086482</v>
      </c>
      <c r="G4162">
        <v>1.6604634221021135</v>
      </c>
      <c r="H4162">
        <v>4750</v>
      </c>
      <c r="I4162">
        <v>2.3504882871226798</v>
      </c>
      <c r="J4162">
        <v>1.2662231145461675</v>
      </c>
      <c r="K4162">
        <v>575</v>
      </c>
      <c r="L4162">
        <v>0.73512506484985352</v>
      </c>
      <c r="M4162">
        <v>23.824277877807617</v>
      </c>
      <c r="N4162">
        <v>5325</v>
      </c>
      <c r="O4162">
        <v>5.8041661977767944E-2</v>
      </c>
      <c r="P4162">
        <v>0.66073888540267944</v>
      </c>
      <c r="Q4162">
        <v>0.69597131013870239</v>
      </c>
      <c r="R4162">
        <v>0.73512506484985352</v>
      </c>
      <c r="S4162">
        <v>0.77427417039871216</v>
      </c>
      <c r="T4162">
        <v>0.80951124429702759</v>
      </c>
      <c r="U4162" t="s">
        <v>18</v>
      </c>
      <c r="V4162" t="s">
        <v>84</v>
      </c>
      <c r="W4162">
        <v>102</v>
      </c>
    </row>
    <row r="4163" spans="1:23" x14ac:dyDescent="0.25">
      <c r="A4163" s="48" t="str">
        <f t="shared" si="65"/>
        <v>42257KernN/A_17SmartAC-onlySingle</v>
      </c>
      <c r="B4163" s="7" t="s">
        <v>11</v>
      </c>
      <c r="C4163" s="35">
        <v>42257</v>
      </c>
      <c r="D4163">
        <v>17</v>
      </c>
      <c r="E4163" t="s">
        <v>32</v>
      </c>
      <c r="F4163">
        <v>3.0856133658086482</v>
      </c>
      <c r="G4163">
        <v>1.6604634221021135</v>
      </c>
      <c r="H4163">
        <v>4750</v>
      </c>
      <c r="I4163">
        <v>2.3504882871226798</v>
      </c>
      <c r="J4163">
        <v>1.2662231145461675</v>
      </c>
      <c r="K4163">
        <v>575</v>
      </c>
      <c r="L4163">
        <v>0.73512506484985352</v>
      </c>
      <c r="M4163">
        <v>23.824277877807617</v>
      </c>
      <c r="N4163">
        <v>5325</v>
      </c>
      <c r="O4163">
        <v>5.8041661977767944E-2</v>
      </c>
      <c r="P4163">
        <v>0.66073888540267944</v>
      </c>
      <c r="Q4163">
        <v>0.69597131013870239</v>
      </c>
      <c r="R4163">
        <v>0.73512506484985352</v>
      </c>
      <c r="S4163">
        <v>0.77427417039871216</v>
      </c>
      <c r="T4163">
        <v>0.80951124429702759</v>
      </c>
      <c r="U4163" t="s">
        <v>102</v>
      </c>
      <c r="V4163" t="s">
        <v>84</v>
      </c>
      <c r="W4163">
        <v>102</v>
      </c>
    </row>
    <row r="4164" spans="1:23" x14ac:dyDescent="0.25">
      <c r="A4164" s="48" t="str">
        <f t="shared" si="65"/>
        <v>42257KernN/A_18AllSingle</v>
      </c>
      <c r="B4164" s="7" t="s">
        <v>11</v>
      </c>
      <c r="C4164" s="35">
        <v>42257</v>
      </c>
      <c r="D4164">
        <v>18</v>
      </c>
      <c r="E4164" t="s">
        <v>32</v>
      </c>
      <c r="F4164">
        <v>3.1473015206073263</v>
      </c>
      <c r="G4164">
        <v>1.6004456081798542</v>
      </c>
      <c r="H4164">
        <v>4750</v>
      </c>
      <c r="I4164">
        <v>2.5033244746673349</v>
      </c>
      <c r="J4164">
        <v>1.2155124150369878</v>
      </c>
      <c r="K4164">
        <v>575</v>
      </c>
      <c r="L4164">
        <v>0.64397704601287842</v>
      </c>
      <c r="M4164">
        <v>20.461244583129883</v>
      </c>
      <c r="N4164">
        <v>5325</v>
      </c>
      <c r="O4164">
        <v>5.5756267160177231E-2</v>
      </c>
      <c r="P4164">
        <v>0.57251983880996704</v>
      </c>
      <c r="Q4164">
        <v>0.60636496543884277</v>
      </c>
      <c r="R4164">
        <v>0.64397704601287842</v>
      </c>
      <c r="S4164">
        <v>0.68158465623855591</v>
      </c>
      <c r="T4164">
        <v>0.71543425321578979</v>
      </c>
      <c r="U4164" t="s">
        <v>18</v>
      </c>
      <c r="V4164" t="s">
        <v>84</v>
      </c>
      <c r="W4164">
        <v>101</v>
      </c>
    </row>
    <row r="4165" spans="1:23" x14ac:dyDescent="0.25">
      <c r="A4165" s="48" t="str">
        <f t="shared" si="65"/>
        <v>42257KernN/A_18SmartAC-onlySingle</v>
      </c>
      <c r="B4165" t="s">
        <v>11</v>
      </c>
      <c r="C4165" s="35">
        <v>42257</v>
      </c>
      <c r="D4165">
        <v>18</v>
      </c>
      <c r="E4165" t="s">
        <v>32</v>
      </c>
      <c r="F4165">
        <v>3.1473015206073263</v>
      </c>
      <c r="G4165">
        <v>1.6004456081798542</v>
      </c>
      <c r="H4165">
        <v>4750</v>
      </c>
      <c r="I4165">
        <v>2.5033244746673349</v>
      </c>
      <c r="J4165">
        <v>1.2155124150369878</v>
      </c>
      <c r="K4165">
        <v>575</v>
      </c>
      <c r="L4165">
        <v>0.64397704601287842</v>
      </c>
      <c r="M4165">
        <v>20.461244583129883</v>
      </c>
      <c r="N4165">
        <v>5325</v>
      </c>
      <c r="O4165">
        <v>5.5756267160177231E-2</v>
      </c>
      <c r="P4165">
        <v>0.57251983880996704</v>
      </c>
      <c r="Q4165">
        <v>0.60636496543884277</v>
      </c>
      <c r="R4165">
        <v>0.64397704601287842</v>
      </c>
      <c r="S4165">
        <v>0.68158465623855591</v>
      </c>
      <c r="T4165">
        <v>0.71543425321578979</v>
      </c>
      <c r="U4165" t="s">
        <v>102</v>
      </c>
      <c r="V4165" t="s">
        <v>84</v>
      </c>
      <c r="W4165">
        <v>101</v>
      </c>
    </row>
    <row r="4166" spans="1:23" x14ac:dyDescent="0.25">
      <c r="A4166" s="48" t="str">
        <f t="shared" si="65"/>
        <v>42257KernN/A_19AllSingle</v>
      </c>
      <c r="B4166" s="7" t="s">
        <v>11</v>
      </c>
      <c r="C4166" s="35">
        <v>42257</v>
      </c>
      <c r="D4166">
        <v>19</v>
      </c>
      <c r="E4166" t="s">
        <v>32</v>
      </c>
      <c r="F4166">
        <v>3.0429698058775618</v>
      </c>
      <c r="G4166">
        <v>1.5875495668745776</v>
      </c>
      <c r="H4166">
        <v>4750</v>
      </c>
      <c r="I4166">
        <v>2.4425017493571457</v>
      </c>
      <c r="J4166">
        <v>1.1741976593943175</v>
      </c>
      <c r="K4166">
        <v>575</v>
      </c>
      <c r="L4166">
        <v>0.60046803951263428</v>
      </c>
      <c r="M4166">
        <v>19.732961654663086</v>
      </c>
      <c r="N4166">
        <v>5325</v>
      </c>
      <c r="O4166">
        <v>5.4114703088998795E-2</v>
      </c>
      <c r="P4166">
        <v>0.53111463785171509</v>
      </c>
      <c r="Q4166">
        <v>0.56396335363388062</v>
      </c>
      <c r="R4166">
        <v>0.60046803951263428</v>
      </c>
      <c r="S4166">
        <v>0.63696843385696411</v>
      </c>
      <c r="T4166">
        <v>0.66982144117355347</v>
      </c>
      <c r="U4166" t="s">
        <v>18</v>
      </c>
      <c r="V4166" t="s">
        <v>84</v>
      </c>
      <c r="W4166">
        <v>98</v>
      </c>
    </row>
    <row r="4167" spans="1:23" x14ac:dyDescent="0.25">
      <c r="A4167" s="48" t="str">
        <f t="shared" si="65"/>
        <v>42257KernN/A_19SmartAC-onlySingle</v>
      </c>
      <c r="B4167" s="7" t="s">
        <v>11</v>
      </c>
      <c r="C4167" s="35">
        <v>42257</v>
      </c>
      <c r="D4167">
        <v>19</v>
      </c>
      <c r="E4167" t="s">
        <v>32</v>
      </c>
      <c r="F4167">
        <v>3.0429698058775618</v>
      </c>
      <c r="G4167">
        <v>1.5875495668745776</v>
      </c>
      <c r="H4167">
        <v>4750</v>
      </c>
      <c r="I4167">
        <v>2.4425017493571457</v>
      </c>
      <c r="J4167">
        <v>1.1741976593943175</v>
      </c>
      <c r="K4167">
        <v>575</v>
      </c>
      <c r="L4167">
        <v>0.60046803951263428</v>
      </c>
      <c r="M4167">
        <v>19.732961654663086</v>
      </c>
      <c r="N4167">
        <v>5325</v>
      </c>
      <c r="O4167">
        <v>5.4114703088998795E-2</v>
      </c>
      <c r="P4167">
        <v>0.53111463785171509</v>
      </c>
      <c r="Q4167">
        <v>0.56396335363388062</v>
      </c>
      <c r="R4167">
        <v>0.60046803951263428</v>
      </c>
      <c r="S4167">
        <v>0.63696843385696411</v>
      </c>
      <c r="T4167">
        <v>0.66982144117355347</v>
      </c>
      <c r="U4167" t="s">
        <v>102</v>
      </c>
      <c r="V4167" t="s">
        <v>84</v>
      </c>
      <c r="W4167">
        <v>98</v>
      </c>
    </row>
    <row r="4168" spans="1:23" x14ac:dyDescent="0.25">
      <c r="A4168" s="48" t="str">
        <f t="shared" si="65"/>
        <v>42257KernN/A_20AllSingle</v>
      </c>
      <c r="B4168" t="s">
        <v>11</v>
      </c>
      <c r="C4168" s="35">
        <v>42257</v>
      </c>
      <c r="D4168">
        <v>20</v>
      </c>
      <c r="E4168" t="s">
        <v>32</v>
      </c>
      <c r="F4168">
        <v>2.9227830027012915</v>
      </c>
      <c r="G4168">
        <v>1.5206093053645713</v>
      </c>
      <c r="H4168">
        <v>4750</v>
      </c>
      <c r="I4168">
        <v>3.4854514004387229</v>
      </c>
      <c r="J4168">
        <v>1.597404817867216</v>
      </c>
      <c r="K4168">
        <v>575</v>
      </c>
      <c r="L4168">
        <v>-0.56266838312149048</v>
      </c>
      <c r="M4168">
        <v>-19.251117706298828</v>
      </c>
      <c r="N4168">
        <v>5325</v>
      </c>
      <c r="O4168">
        <v>7.0175014436244965E-2</v>
      </c>
      <c r="P4168">
        <v>-0.65260469913482666</v>
      </c>
      <c r="Q4168">
        <v>-0.61000704765319824</v>
      </c>
      <c r="R4168">
        <v>-0.56266838312149048</v>
      </c>
      <c r="S4168">
        <v>-0.5153353214263916</v>
      </c>
      <c r="T4168">
        <v>-0.47273209691047668</v>
      </c>
      <c r="U4168" t="s">
        <v>18</v>
      </c>
      <c r="V4168" t="s">
        <v>84</v>
      </c>
      <c r="W4168">
        <v>94</v>
      </c>
    </row>
    <row r="4169" spans="1:23" x14ac:dyDescent="0.25">
      <c r="A4169" s="48" t="str">
        <f t="shared" si="65"/>
        <v>42257KernN/A_20SmartAC-onlySingle</v>
      </c>
      <c r="B4169" s="7" t="s">
        <v>11</v>
      </c>
      <c r="C4169" s="35">
        <v>42257</v>
      </c>
      <c r="D4169">
        <v>20</v>
      </c>
      <c r="E4169" t="s">
        <v>32</v>
      </c>
      <c r="F4169">
        <v>2.9227830027012915</v>
      </c>
      <c r="G4169">
        <v>1.5206093053645713</v>
      </c>
      <c r="H4169">
        <v>4750</v>
      </c>
      <c r="I4169">
        <v>3.4854514004387229</v>
      </c>
      <c r="J4169">
        <v>1.597404817867216</v>
      </c>
      <c r="K4169">
        <v>575</v>
      </c>
      <c r="L4169">
        <v>-0.56266838312149048</v>
      </c>
      <c r="M4169">
        <v>-19.251117706298828</v>
      </c>
      <c r="N4169">
        <v>5325</v>
      </c>
      <c r="O4169">
        <v>7.0175014436244965E-2</v>
      </c>
      <c r="P4169">
        <v>-0.65260469913482666</v>
      </c>
      <c r="Q4169">
        <v>-0.61000704765319824</v>
      </c>
      <c r="R4169">
        <v>-0.56266838312149048</v>
      </c>
      <c r="S4169">
        <v>-0.5153353214263916</v>
      </c>
      <c r="T4169">
        <v>-0.47273209691047668</v>
      </c>
      <c r="U4169" t="s">
        <v>102</v>
      </c>
      <c r="V4169" t="s">
        <v>84</v>
      </c>
      <c r="W4169">
        <v>94</v>
      </c>
    </row>
    <row r="4170" spans="1:23" x14ac:dyDescent="0.25">
      <c r="A4170" s="48" t="str">
        <f t="shared" si="65"/>
        <v>42257KernN/A_21AllSingle</v>
      </c>
      <c r="B4170" s="7" t="s">
        <v>11</v>
      </c>
      <c r="C4170" s="35">
        <v>42257</v>
      </c>
      <c r="D4170">
        <v>21</v>
      </c>
      <c r="E4170" t="s">
        <v>32</v>
      </c>
      <c r="F4170">
        <v>2.732801013409154</v>
      </c>
      <c r="G4170">
        <v>1.4441501525045777</v>
      </c>
      <c r="H4170">
        <v>4750</v>
      </c>
      <c r="I4170">
        <v>3.2909253487520287</v>
      </c>
      <c r="J4170">
        <v>1.6573373083444392</v>
      </c>
      <c r="K4170">
        <v>575</v>
      </c>
      <c r="L4170">
        <v>-0.5581243634223938</v>
      </c>
      <c r="M4170">
        <v>-20.423160552978516</v>
      </c>
      <c r="N4170">
        <v>5325</v>
      </c>
      <c r="O4170">
        <v>7.2222247719764709E-2</v>
      </c>
      <c r="P4170">
        <v>-0.6506844162940979</v>
      </c>
      <c r="Q4170">
        <v>-0.60684406757354736</v>
      </c>
      <c r="R4170">
        <v>-0.5581243634223938</v>
      </c>
      <c r="S4170">
        <v>-0.50941044092178345</v>
      </c>
      <c r="T4170">
        <v>-0.46556434035301208</v>
      </c>
      <c r="U4170" t="s">
        <v>18</v>
      </c>
      <c r="V4170" t="s">
        <v>84</v>
      </c>
      <c r="W4170">
        <v>91</v>
      </c>
    </row>
    <row r="4171" spans="1:23" x14ac:dyDescent="0.25">
      <c r="A4171" s="48" t="str">
        <f t="shared" si="65"/>
        <v>42257KernN/A_21SmartAC-onlySingle</v>
      </c>
      <c r="B4171" t="s">
        <v>11</v>
      </c>
      <c r="C4171" s="35">
        <v>42257</v>
      </c>
      <c r="D4171">
        <v>21</v>
      </c>
      <c r="E4171" t="s">
        <v>32</v>
      </c>
      <c r="F4171">
        <v>2.732801013409154</v>
      </c>
      <c r="G4171">
        <v>1.4441501525045777</v>
      </c>
      <c r="H4171">
        <v>4750</v>
      </c>
      <c r="I4171">
        <v>3.2909253487520287</v>
      </c>
      <c r="J4171">
        <v>1.6573373083444392</v>
      </c>
      <c r="K4171">
        <v>575</v>
      </c>
      <c r="L4171">
        <v>-0.5581243634223938</v>
      </c>
      <c r="M4171">
        <v>-20.423160552978516</v>
      </c>
      <c r="N4171">
        <v>5325</v>
      </c>
      <c r="O4171">
        <v>7.2222247719764709E-2</v>
      </c>
      <c r="P4171">
        <v>-0.6506844162940979</v>
      </c>
      <c r="Q4171">
        <v>-0.60684406757354736</v>
      </c>
      <c r="R4171">
        <v>-0.5581243634223938</v>
      </c>
      <c r="S4171">
        <v>-0.50941044092178345</v>
      </c>
      <c r="T4171">
        <v>-0.46556434035301208</v>
      </c>
      <c r="U4171" t="s">
        <v>102</v>
      </c>
      <c r="V4171" t="s">
        <v>84</v>
      </c>
      <c r="W4171">
        <v>91</v>
      </c>
    </row>
    <row r="4172" spans="1:23" x14ac:dyDescent="0.25">
      <c r="A4172" s="48" t="str">
        <f t="shared" si="65"/>
        <v>42257KernN/A_22AllSingle</v>
      </c>
      <c r="B4172" s="7" t="s">
        <v>11</v>
      </c>
      <c r="C4172" s="35">
        <v>42257</v>
      </c>
      <c r="D4172">
        <v>22</v>
      </c>
      <c r="E4172" t="s">
        <v>32</v>
      </c>
      <c r="F4172">
        <v>2.407783192801884</v>
      </c>
      <c r="G4172">
        <v>1.3569244641937714</v>
      </c>
      <c r="H4172">
        <v>4750</v>
      </c>
      <c r="I4172">
        <v>2.6962812940194056</v>
      </c>
      <c r="J4172">
        <v>1.4882572745727836</v>
      </c>
      <c r="K4172">
        <v>575</v>
      </c>
      <c r="L4172">
        <v>-0.28849810361862183</v>
      </c>
      <c r="M4172">
        <v>-11.981897354125977</v>
      </c>
      <c r="N4172">
        <v>5325</v>
      </c>
      <c r="O4172">
        <v>6.5112575888633728E-2</v>
      </c>
      <c r="P4172">
        <v>-0.37194639444351196</v>
      </c>
      <c r="Q4172">
        <v>-0.33242174983024597</v>
      </c>
      <c r="R4172">
        <v>-0.28849810361862183</v>
      </c>
      <c r="S4172">
        <v>-0.24457967281341553</v>
      </c>
      <c r="T4172">
        <v>-0.20504982769489288</v>
      </c>
      <c r="U4172" t="s">
        <v>18</v>
      </c>
      <c r="V4172" t="s">
        <v>84</v>
      </c>
      <c r="W4172">
        <v>89</v>
      </c>
    </row>
    <row r="4173" spans="1:23" x14ac:dyDescent="0.25">
      <c r="A4173" s="48" t="str">
        <f t="shared" si="65"/>
        <v>42257KernN/A_22SmartAC-onlySingle</v>
      </c>
      <c r="B4173" s="7" t="s">
        <v>11</v>
      </c>
      <c r="C4173" s="35">
        <v>42257</v>
      </c>
      <c r="D4173">
        <v>22</v>
      </c>
      <c r="E4173" t="s">
        <v>32</v>
      </c>
      <c r="F4173">
        <v>2.407783192801884</v>
      </c>
      <c r="G4173">
        <v>1.3569244641937714</v>
      </c>
      <c r="H4173">
        <v>4750</v>
      </c>
      <c r="I4173">
        <v>2.6962812940194056</v>
      </c>
      <c r="J4173">
        <v>1.4882572745727836</v>
      </c>
      <c r="K4173">
        <v>575</v>
      </c>
      <c r="L4173">
        <v>-0.28849810361862183</v>
      </c>
      <c r="M4173">
        <v>-11.981897354125977</v>
      </c>
      <c r="N4173">
        <v>5325</v>
      </c>
      <c r="O4173">
        <v>6.5112575888633728E-2</v>
      </c>
      <c r="P4173">
        <v>-0.37194639444351196</v>
      </c>
      <c r="Q4173">
        <v>-0.33242174983024597</v>
      </c>
      <c r="R4173">
        <v>-0.28849810361862183</v>
      </c>
      <c r="S4173">
        <v>-0.24457967281341553</v>
      </c>
      <c r="T4173">
        <v>-0.20504982769489288</v>
      </c>
      <c r="U4173" t="s">
        <v>102</v>
      </c>
      <c r="V4173" t="s">
        <v>84</v>
      </c>
      <c r="W4173">
        <v>89</v>
      </c>
    </row>
    <row r="4174" spans="1:23" x14ac:dyDescent="0.25">
      <c r="A4174" s="48" t="str">
        <f t="shared" si="65"/>
        <v>42257KernN/A_23AllSingle</v>
      </c>
      <c r="B4174" t="s">
        <v>11</v>
      </c>
      <c r="C4174" s="35">
        <v>42257</v>
      </c>
      <c r="D4174">
        <v>23</v>
      </c>
      <c r="E4174" t="s">
        <v>32</v>
      </c>
      <c r="F4174">
        <v>2.0121478043173857</v>
      </c>
      <c r="G4174">
        <v>1.2486801196468265</v>
      </c>
      <c r="H4174">
        <v>4750</v>
      </c>
      <c r="I4174">
        <v>2.1328256993527157</v>
      </c>
      <c r="J4174">
        <v>1.2680337819019074</v>
      </c>
      <c r="K4174">
        <v>575</v>
      </c>
      <c r="L4174">
        <v>-0.1206778958439827</v>
      </c>
      <c r="M4174">
        <v>-5.9974665641784668</v>
      </c>
      <c r="N4174">
        <v>5325</v>
      </c>
      <c r="O4174">
        <v>5.5898278951644897E-2</v>
      </c>
      <c r="P4174">
        <v>-0.19231712818145752</v>
      </c>
      <c r="Q4174">
        <v>-0.1583857536315918</v>
      </c>
      <c r="R4174">
        <v>-0.1206778958439827</v>
      </c>
      <c r="S4174">
        <v>-8.297450840473175E-2</v>
      </c>
      <c r="T4174">
        <v>-4.9038659781217575E-2</v>
      </c>
      <c r="U4174" t="s">
        <v>18</v>
      </c>
      <c r="V4174" t="s">
        <v>84</v>
      </c>
      <c r="W4174">
        <v>87</v>
      </c>
    </row>
    <row r="4175" spans="1:23" x14ac:dyDescent="0.25">
      <c r="A4175" s="48" t="str">
        <f t="shared" si="65"/>
        <v>42257KernN/A_23SmartAC-onlySingle</v>
      </c>
      <c r="B4175" s="7" t="s">
        <v>11</v>
      </c>
      <c r="C4175" s="35">
        <v>42257</v>
      </c>
      <c r="D4175">
        <v>23</v>
      </c>
      <c r="E4175" t="s">
        <v>32</v>
      </c>
      <c r="F4175">
        <v>2.0121478043173857</v>
      </c>
      <c r="G4175">
        <v>1.2486801196468265</v>
      </c>
      <c r="H4175">
        <v>4750</v>
      </c>
      <c r="I4175">
        <v>2.1328256993527157</v>
      </c>
      <c r="J4175">
        <v>1.2680337819019074</v>
      </c>
      <c r="K4175">
        <v>575</v>
      </c>
      <c r="L4175">
        <v>-0.1206778958439827</v>
      </c>
      <c r="M4175">
        <v>-5.9974665641784668</v>
      </c>
      <c r="N4175">
        <v>5325</v>
      </c>
      <c r="O4175">
        <v>5.5898278951644897E-2</v>
      </c>
      <c r="P4175">
        <v>-0.19231712818145752</v>
      </c>
      <c r="Q4175">
        <v>-0.1583857536315918</v>
      </c>
      <c r="R4175">
        <v>-0.1206778958439827</v>
      </c>
      <c r="S4175">
        <v>-8.297450840473175E-2</v>
      </c>
      <c r="T4175">
        <v>-4.9038659781217575E-2</v>
      </c>
      <c r="U4175" t="s">
        <v>102</v>
      </c>
      <c r="V4175" t="s">
        <v>84</v>
      </c>
      <c r="W4175">
        <v>87</v>
      </c>
    </row>
    <row r="4176" spans="1:23" x14ac:dyDescent="0.25">
      <c r="A4176" s="48" t="str">
        <f t="shared" si="65"/>
        <v>42257KernN/A_24AllSingle</v>
      </c>
      <c r="B4176" s="7" t="s">
        <v>11</v>
      </c>
      <c r="C4176" s="35">
        <v>42257</v>
      </c>
      <c r="D4176">
        <v>24</v>
      </c>
      <c r="E4176" t="s">
        <v>32</v>
      </c>
      <c r="F4176">
        <v>1.6562695946972867</v>
      </c>
      <c r="G4176">
        <v>1.1378375610715414</v>
      </c>
      <c r="H4176">
        <v>4750</v>
      </c>
      <c r="I4176">
        <v>1.6920335655118195</v>
      </c>
      <c r="J4176">
        <v>1.0996542088561272</v>
      </c>
      <c r="K4176">
        <v>575</v>
      </c>
      <c r="L4176">
        <v>-3.5763971507549286E-2</v>
      </c>
      <c r="M4176">
        <v>-2.1593084335327148</v>
      </c>
      <c r="N4176">
        <v>5325</v>
      </c>
      <c r="O4176">
        <v>4.8740003257989883E-2</v>
      </c>
      <c r="P4176">
        <v>-9.8229162395000458E-2</v>
      </c>
      <c r="Q4176">
        <v>-6.8643003702163696E-2</v>
      </c>
      <c r="R4176">
        <v>-3.5763971507549286E-2</v>
      </c>
      <c r="S4176">
        <v>-2.8888392262160778E-3</v>
      </c>
      <c r="T4176">
        <v>2.6701217517256737E-2</v>
      </c>
      <c r="U4176" t="s">
        <v>18</v>
      </c>
      <c r="V4176" t="s">
        <v>84</v>
      </c>
      <c r="W4176">
        <v>84</v>
      </c>
    </row>
    <row r="4177" spans="1:23" x14ac:dyDescent="0.25">
      <c r="A4177" s="48" t="str">
        <f t="shared" si="65"/>
        <v>42257KernN/A_24SmartAC-onlySingle</v>
      </c>
      <c r="B4177" t="s">
        <v>11</v>
      </c>
      <c r="C4177" s="35">
        <v>42257</v>
      </c>
      <c r="D4177">
        <v>24</v>
      </c>
      <c r="E4177" t="s">
        <v>32</v>
      </c>
      <c r="F4177">
        <v>1.6562695946972867</v>
      </c>
      <c r="G4177">
        <v>1.1378375610715414</v>
      </c>
      <c r="H4177">
        <v>4750</v>
      </c>
      <c r="I4177">
        <v>1.6920335655118195</v>
      </c>
      <c r="J4177">
        <v>1.0996542088561272</v>
      </c>
      <c r="K4177">
        <v>575</v>
      </c>
      <c r="L4177">
        <v>-3.5763971507549286E-2</v>
      </c>
      <c r="M4177">
        <v>-2.1593084335327148</v>
      </c>
      <c r="N4177">
        <v>5325</v>
      </c>
      <c r="O4177">
        <v>4.8740003257989883E-2</v>
      </c>
      <c r="P4177">
        <v>-9.8229162395000458E-2</v>
      </c>
      <c r="Q4177">
        <v>-6.8643003702163696E-2</v>
      </c>
      <c r="R4177">
        <v>-3.5763971507549286E-2</v>
      </c>
      <c r="S4177">
        <v>-2.8888392262160778E-3</v>
      </c>
      <c r="T4177">
        <v>2.6701217517256737E-2</v>
      </c>
      <c r="U4177" t="s">
        <v>102</v>
      </c>
      <c r="V4177" t="s">
        <v>84</v>
      </c>
      <c r="W4177">
        <v>84</v>
      </c>
    </row>
    <row r="4178" spans="1:23" x14ac:dyDescent="0.25">
      <c r="A4178" s="48" t="str">
        <f t="shared" si="65"/>
        <v>42258KernN/A_1AllSingle</v>
      </c>
      <c r="B4178" s="7" t="s">
        <v>11</v>
      </c>
      <c r="C4178" s="35">
        <v>42258</v>
      </c>
      <c r="D4178">
        <v>1</v>
      </c>
      <c r="E4178" t="s">
        <v>32</v>
      </c>
      <c r="F4178">
        <v>1.3924434834721959</v>
      </c>
      <c r="G4178">
        <v>1.0155275354141415</v>
      </c>
      <c r="H4178">
        <v>4828</v>
      </c>
      <c r="I4178">
        <v>1.3249092493567636</v>
      </c>
      <c r="J4178">
        <v>0.91486806663750508</v>
      </c>
      <c r="K4178">
        <v>520</v>
      </c>
      <c r="L4178">
        <v>6.7534230649471283E-2</v>
      </c>
      <c r="M4178">
        <v>4.8500518798828125</v>
      </c>
      <c r="N4178">
        <v>5348</v>
      </c>
      <c r="O4178">
        <v>4.2698841542005539E-2</v>
      </c>
      <c r="P4178">
        <v>1.2811395339667797E-2</v>
      </c>
      <c r="Q4178">
        <v>3.8730446249246597E-2</v>
      </c>
      <c r="R4178">
        <v>6.7534230649471283E-2</v>
      </c>
      <c r="S4178">
        <v>9.6334598958492279E-2</v>
      </c>
      <c r="T4178">
        <v>0.12225706875324249</v>
      </c>
      <c r="U4178" t="s">
        <v>18</v>
      </c>
      <c r="V4178" t="s">
        <v>84</v>
      </c>
      <c r="W4178">
        <v>83</v>
      </c>
    </row>
    <row r="4179" spans="1:23" x14ac:dyDescent="0.25">
      <c r="A4179" s="48" t="str">
        <f t="shared" si="65"/>
        <v>42258KernN/A_1SmartAC-onlySingle</v>
      </c>
      <c r="B4179" s="7" t="s">
        <v>11</v>
      </c>
      <c r="C4179" s="35">
        <v>42258</v>
      </c>
      <c r="D4179">
        <v>1</v>
      </c>
      <c r="E4179" t="s">
        <v>32</v>
      </c>
      <c r="F4179">
        <v>1.3924434834721959</v>
      </c>
      <c r="G4179">
        <v>1.0155275354141415</v>
      </c>
      <c r="H4179">
        <v>4828</v>
      </c>
      <c r="I4179">
        <v>1.3249092493567636</v>
      </c>
      <c r="J4179">
        <v>0.91486806663750508</v>
      </c>
      <c r="K4179">
        <v>520</v>
      </c>
      <c r="L4179">
        <v>6.7534230649471283E-2</v>
      </c>
      <c r="M4179">
        <v>4.8500518798828125</v>
      </c>
      <c r="N4179">
        <v>5348</v>
      </c>
      <c r="O4179">
        <v>4.2698841542005539E-2</v>
      </c>
      <c r="P4179">
        <v>1.2811395339667797E-2</v>
      </c>
      <c r="Q4179">
        <v>3.8730446249246597E-2</v>
      </c>
      <c r="R4179">
        <v>6.7534230649471283E-2</v>
      </c>
      <c r="S4179">
        <v>9.6334598958492279E-2</v>
      </c>
      <c r="T4179">
        <v>0.12225706875324249</v>
      </c>
      <c r="U4179" t="s">
        <v>102</v>
      </c>
      <c r="V4179" t="s">
        <v>84</v>
      </c>
      <c r="W4179">
        <v>83</v>
      </c>
    </row>
    <row r="4180" spans="1:23" x14ac:dyDescent="0.25">
      <c r="A4180" s="48" t="str">
        <f t="shared" si="65"/>
        <v>42258KernN/A_2AllSingle</v>
      </c>
      <c r="B4180" t="s">
        <v>11</v>
      </c>
      <c r="C4180" s="35">
        <v>42258</v>
      </c>
      <c r="D4180">
        <v>2</v>
      </c>
      <c r="E4180" t="s">
        <v>32</v>
      </c>
      <c r="F4180">
        <v>1.1981700063845513</v>
      </c>
      <c r="G4180">
        <v>0.89938118593524863</v>
      </c>
      <c r="H4180">
        <v>4828</v>
      </c>
      <c r="I4180">
        <v>1.1507040462244924</v>
      </c>
      <c r="J4180">
        <v>0.78916725801886389</v>
      </c>
      <c r="K4180">
        <v>520</v>
      </c>
      <c r="L4180">
        <v>4.7465961426496506E-2</v>
      </c>
      <c r="M4180">
        <v>3.9615380764007568</v>
      </c>
      <c r="N4180">
        <v>5348</v>
      </c>
      <c r="O4180">
        <v>3.6948669701814651E-2</v>
      </c>
      <c r="P4180">
        <v>1.1254633864155039E-4</v>
      </c>
      <c r="Q4180">
        <v>2.2541128098964691E-2</v>
      </c>
      <c r="R4180">
        <v>4.7465961426496506E-2</v>
      </c>
      <c r="S4180">
        <v>7.2387836873531342E-2</v>
      </c>
      <c r="T4180">
        <v>9.481937438249588E-2</v>
      </c>
      <c r="U4180" t="s">
        <v>18</v>
      </c>
      <c r="V4180" t="s">
        <v>84</v>
      </c>
      <c r="W4180">
        <v>80</v>
      </c>
    </row>
    <row r="4181" spans="1:23" x14ac:dyDescent="0.25">
      <c r="A4181" s="48" t="str">
        <f t="shared" si="65"/>
        <v>42258KernN/A_2SmartAC-onlySingle</v>
      </c>
      <c r="B4181" s="7" t="s">
        <v>11</v>
      </c>
      <c r="C4181" s="35">
        <v>42258</v>
      </c>
      <c r="D4181">
        <v>2</v>
      </c>
      <c r="E4181" t="s">
        <v>32</v>
      </c>
      <c r="F4181">
        <v>1.1981700063845513</v>
      </c>
      <c r="G4181">
        <v>0.89938118593524863</v>
      </c>
      <c r="H4181">
        <v>4828</v>
      </c>
      <c r="I4181">
        <v>1.1507040462244924</v>
      </c>
      <c r="J4181">
        <v>0.78916725801886389</v>
      </c>
      <c r="K4181">
        <v>520</v>
      </c>
      <c r="L4181">
        <v>4.7465961426496506E-2</v>
      </c>
      <c r="M4181">
        <v>3.9615380764007568</v>
      </c>
      <c r="N4181">
        <v>5348</v>
      </c>
      <c r="O4181">
        <v>3.6948669701814651E-2</v>
      </c>
      <c r="P4181">
        <v>1.1254633864155039E-4</v>
      </c>
      <c r="Q4181">
        <v>2.2541128098964691E-2</v>
      </c>
      <c r="R4181">
        <v>4.7465961426496506E-2</v>
      </c>
      <c r="S4181">
        <v>7.2387836873531342E-2</v>
      </c>
      <c r="T4181">
        <v>9.481937438249588E-2</v>
      </c>
      <c r="U4181" t="s">
        <v>102</v>
      </c>
      <c r="V4181" t="s">
        <v>84</v>
      </c>
      <c r="W4181">
        <v>80</v>
      </c>
    </row>
    <row r="4182" spans="1:23" x14ac:dyDescent="0.25">
      <c r="A4182" s="48" t="str">
        <f t="shared" si="65"/>
        <v>42258KernN/A_3AllSingle</v>
      </c>
      <c r="B4182" s="7" t="s">
        <v>11</v>
      </c>
      <c r="C4182" s="35">
        <v>42258</v>
      </c>
      <c r="D4182">
        <v>3</v>
      </c>
      <c r="E4182" t="s">
        <v>32</v>
      </c>
      <c r="F4182">
        <v>1.0627086884651331</v>
      </c>
      <c r="G4182">
        <v>0.81112338178490084</v>
      </c>
      <c r="H4182">
        <v>4828</v>
      </c>
      <c r="I4182">
        <v>0.98708843925968526</v>
      </c>
      <c r="J4182">
        <v>0.66358189916795396</v>
      </c>
      <c r="K4182">
        <v>520</v>
      </c>
      <c r="L4182">
        <v>7.5620248913764954E-2</v>
      </c>
      <c r="M4182">
        <v>7.1158022880554199</v>
      </c>
      <c r="N4182">
        <v>5348</v>
      </c>
      <c r="O4182">
        <v>3.1354129314422607E-2</v>
      </c>
      <c r="P4182">
        <v>3.5436797887086868E-2</v>
      </c>
      <c r="Q4182">
        <v>5.4469380527734756E-2</v>
      </c>
      <c r="R4182">
        <v>7.5620248913764954E-2</v>
      </c>
      <c r="S4182">
        <v>9.6768610179424286E-2</v>
      </c>
      <c r="T4182">
        <v>0.11580370366573334</v>
      </c>
      <c r="U4182" t="s">
        <v>18</v>
      </c>
      <c r="V4182" t="s">
        <v>84</v>
      </c>
      <c r="W4182">
        <v>79</v>
      </c>
    </row>
    <row r="4183" spans="1:23" x14ac:dyDescent="0.25">
      <c r="A4183" s="48" t="str">
        <f t="shared" si="65"/>
        <v>42258KernN/A_3SmartAC-onlySingle</v>
      </c>
      <c r="B4183" t="s">
        <v>11</v>
      </c>
      <c r="C4183" s="35">
        <v>42258</v>
      </c>
      <c r="D4183">
        <v>3</v>
      </c>
      <c r="E4183" t="s">
        <v>32</v>
      </c>
      <c r="F4183">
        <v>1.0627086884651331</v>
      </c>
      <c r="G4183">
        <v>0.81112338178490084</v>
      </c>
      <c r="H4183">
        <v>4828</v>
      </c>
      <c r="I4183">
        <v>0.98708843925968526</v>
      </c>
      <c r="J4183">
        <v>0.66358189916795396</v>
      </c>
      <c r="K4183">
        <v>520</v>
      </c>
      <c r="L4183">
        <v>7.5620248913764954E-2</v>
      </c>
      <c r="M4183">
        <v>7.1158022880554199</v>
      </c>
      <c r="N4183">
        <v>5348</v>
      </c>
      <c r="O4183">
        <v>3.1354129314422607E-2</v>
      </c>
      <c r="P4183">
        <v>3.5436797887086868E-2</v>
      </c>
      <c r="Q4183">
        <v>5.4469380527734756E-2</v>
      </c>
      <c r="R4183">
        <v>7.5620248913764954E-2</v>
      </c>
      <c r="S4183">
        <v>9.6768610179424286E-2</v>
      </c>
      <c r="T4183">
        <v>0.11580370366573334</v>
      </c>
      <c r="U4183" t="s">
        <v>102</v>
      </c>
      <c r="V4183" t="s">
        <v>84</v>
      </c>
      <c r="W4183">
        <v>79</v>
      </c>
    </row>
    <row r="4184" spans="1:23" x14ac:dyDescent="0.25">
      <c r="A4184" s="48" t="str">
        <f t="shared" si="65"/>
        <v>42258KernN/A_4AllSingle</v>
      </c>
      <c r="B4184" s="7" t="s">
        <v>11</v>
      </c>
      <c r="C4184" s="35">
        <v>42258</v>
      </c>
      <c r="D4184">
        <v>4</v>
      </c>
      <c r="E4184" t="s">
        <v>32</v>
      </c>
      <c r="F4184">
        <v>0.95395653714476003</v>
      </c>
      <c r="G4184">
        <v>0.73710820890179296</v>
      </c>
      <c r="H4184">
        <v>4828</v>
      </c>
      <c r="I4184">
        <v>0.9064990367724024</v>
      </c>
      <c r="J4184">
        <v>0.66277737082353216</v>
      </c>
      <c r="K4184">
        <v>520</v>
      </c>
      <c r="L4184">
        <v>4.7457501292228699E-2</v>
      </c>
      <c r="M4184">
        <v>4.9748072624206543</v>
      </c>
      <c r="N4184">
        <v>5348</v>
      </c>
      <c r="O4184">
        <v>3.094017319381237E-2</v>
      </c>
      <c r="P4184">
        <v>7.8045753762125969E-3</v>
      </c>
      <c r="Q4184">
        <v>2.6585878804326057E-2</v>
      </c>
      <c r="R4184">
        <v>4.7457501292228699E-2</v>
      </c>
      <c r="S4184">
        <v>6.8326644599437714E-2</v>
      </c>
      <c r="T4184">
        <v>8.7110430002212524E-2</v>
      </c>
      <c r="U4184" t="s">
        <v>18</v>
      </c>
      <c r="V4184" t="s">
        <v>84</v>
      </c>
      <c r="W4184">
        <v>77</v>
      </c>
    </row>
    <row r="4185" spans="1:23" x14ac:dyDescent="0.25">
      <c r="A4185" s="48" t="str">
        <f t="shared" si="65"/>
        <v>42258KernN/A_4SmartAC-onlySingle</v>
      </c>
      <c r="B4185" s="7" t="s">
        <v>11</v>
      </c>
      <c r="C4185" s="35">
        <v>42258</v>
      </c>
      <c r="D4185">
        <v>4</v>
      </c>
      <c r="E4185" t="s">
        <v>32</v>
      </c>
      <c r="F4185">
        <v>0.95395653714476003</v>
      </c>
      <c r="G4185">
        <v>0.73710820890179296</v>
      </c>
      <c r="H4185">
        <v>4828</v>
      </c>
      <c r="I4185">
        <v>0.9064990367724024</v>
      </c>
      <c r="J4185">
        <v>0.66277737082353216</v>
      </c>
      <c r="K4185">
        <v>520</v>
      </c>
      <c r="L4185">
        <v>4.7457501292228699E-2</v>
      </c>
      <c r="M4185">
        <v>4.9748072624206543</v>
      </c>
      <c r="N4185">
        <v>5348</v>
      </c>
      <c r="O4185">
        <v>3.094017319381237E-2</v>
      </c>
      <c r="P4185">
        <v>7.8045753762125969E-3</v>
      </c>
      <c r="Q4185">
        <v>2.6585878804326057E-2</v>
      </c>
      <c r="R4185">
        <v>4.7457501292228699E-2</v>
      </c>
      <c r="S4185">
        <v>6.8326644599437714E-2</v>
      </c>
      <c r="T4185">
        <v>8.7110430002212524E-2</v>
      </c>
      <c r="U4185" t="s">
        <v>102</v>
      </c>
      <c r="V4185" t="s">
        <v>84</v>
      </c>
      <c r="W4185">
        <v>77</v>
      </c>
    </row>
    <row r="4186" spans="1:23" x14ac:dyDescent="0.25">
      <c r="A4186" s="48" t="str">
        <f t="shared" si="65"/>
        <v>42258KernN/A_5AllSingle</v>
      </c>
      <c r="B4186" t="s">
        <v>11</v>
      </c>
      <c r="C4186" s="35">
        <v>42258</v>
      </c>
      <c r="D4186">
        <v>5</v>
      </c>
      <c r="E4186" t="s">
        <v>32</v>
      </c>
      <c r="F4186">
        <v>0.90530397007546481</v>
      </c>
      <c r="G4186">
        <v>0.70486021670803267</v>
      </c>
      <c r="H4186">
        <v>4828</v>
      </c>
      <c r="I4186">
        <v>0.87295260128883057</v>
      </c>
      <c r="J4186">
        <v>0.64719838495319415</v>
      </c>
      <c r="K4186">
        <v>520</v>
      </c>
      <c r="L4186">
        <v>3.2351367175579071E-2</v>
      </c>
      <c r="M4186">
        <v>3.5735366344451904</v>
      </c>
      <c r="N4186">
        <v>5348</v>
      </c>
      <c r="O4186">
        <v>3.0139949172735214E-2</v>
      </c>
      <c r="P4186">
        <v>-6.2759919092059135E-3</v>
      </c>
      <c r="Q4186">
        <v>1.2019560672342777E-2</v>
      </c>
      <c r="R4186">
        <v>3.2351367175579071E-2</v>
      </c>
      <c r="S4186">
        <v>5.2680764347314835E-2</v>
      </c>
      <c r="T4186">
        <v>7.0978723466396332E-2</v>
      </c>
      <c r="U4186" t="s">
        <v>18</v>
      </c>
      <c r="V4186" t="s">
        <v>84</v>
      </c>
      <c r="W4186">
        <v>77</v>
      </c>
    </row>
    <row r="4187" spans="1:23" x14ac:dyDescent="0.25">
      <c r="A4187" s="48" t="str">
        <f t="shared" si="65"/>
        <v>42258KernN/A_5SmartAC-onlySingle</v>
      </c>
      <c r="B4187" s="7" t="s">
        <v>11</v>
      </c>
      <c r="C4187" s="35">
        <v>42258</v>
      </c>
      <c r="D4187">
        <v>5</v>
      </c>
      <c r="E4187" t="s">
        <v>32</v>
      </c>
      <c r="F4187">
        <v>0.90530397007546481</v>
      </c>
      <c r="G4187">
        <v>0.70486021670803267</v>
      </c>
      <c r="H4187">
        <v>4828</v>
      </c>
      <c r="I4187">
        <v>0.87295260128883057</v>
      </c>
      <c r="J4187">
        <v>0.64719838495319415</v>
      </c>
      <c r="K4187">
        <v>520</v>
      </c>
      <c r="L4187">
        <v>3.2351367175579071E-2</v>
      </c>
      <c r="M4187">
        <v>3.5735366344451904</v>
      </c>
      <c r="N4187">
        <v>5348</v>
      </c>
      <c r="O4187">
        <v>3.0139949172735214E-2</v>
      </c>
      <c r="P4187">
        <v>-6.2759919092059135E-3</v>
      </c>
      <c r="Q4187">
        <v>1.2019560672342777E-2</v>
      </c>
      <c r="R4187">
        <v>3.2351367175579071E-2</v>
      </c>
      <c r="S4187">
        <v>5.2680764347314835E-2</v>
      </c>
      <c r="T4187">
        <v>7.0978723466396332E-2</v>
      </c>
      <c r="U4187" t="s">
        <v>102</v>
      </c>
      <c r="V4187" t="s">
        <v>84</v>
      </c>
      <c r="W4187">
        <v>77</v>
      </c>
    </row>
    <row r="4188" spans="1:23" x14ac:dyDescent="0.25">
      <c r="A4188" s="48" t="str">
        <f t="shared" si="65"/>
        <v>42258KernN/A_6AllSingle</v>
      </c>
      <c r="B4188" s="7" t="s">
        <v>11</v>
      </c>
      <c r="C4188" s="35">
        <v>42258</v>
      </c>
      <c r="D4188">
        <v>6</v>
      </c>
      <c r="E4188" t="s">
        <v>32</v>
      </c>
      <c r="F4188">
        <v>0.90563805870819969</v>
      </c>
      <c r="G4188">
        <v>0.71436858148231974</v>
      </c>
      <c r="H4188">
        <v>4828</v>
      </c>
      <c r="I4188">
        <v>0.84182273608926228</v>
      </c>
      <c r="J4188">
        <v>0.62836764423624625</v>
      </c>
      <c r="K4188">
        <v>520</v>
      </c>
      <c r="L4188">
        <v>6.3815325498580933E-2</v>
      </c>
      <c r="M4188">
        <v>7.0464487075805664</v>
      </c>
      <c r="N4188">
        <v>5348</v>
      </c>
      <c r="O4188">
        <v>2.9411215335130692E-2</v>
      </c>
      <c r="P4188">
        <v>2.6121912524104118E-2</v>
      </c>
      <c r="Q4188">
        <v>4.3975107371807098E-2</v>
      </c>
      <c r="R4188">
        <v>6.3815325498580933E-2</v>
      </c>
      <c r="S4188">
        <v>8.3653189241886139E-2</v>
      </c>
      <c r="T4188">
        <v>0.1015087366104126</v>
      </c>
      <c r="U4188" t="s">
        <v>18</v>
      </c>
      <c r="V4188" t="s">
        <v>84</v>
      </c>
      <c r="W4188">
        <v>76</v>
      </c>
    </row>
    <row r="4189" spans="1:23" x14ac:dyDescent="0.25">
      <c r="A4189" s="48" t="str">
        <f t="shared" si="65"/>
        <v>42258KernN/A_6SmartAC-onlySingle</v>
      </c>
      <c r="B4189" t="s">
        <v>11</v>
      </c>
      <c r="C4189" s="35">
        <v>42258</v>
      </c>
      <c r="D4189">
        <v>6</v>
      </c>
      <c r="E4189" t="s">
        <v>32</v>
      </c>
      <c r="F4189">
        <v>0.90563805870819969</v>
      </c>
      <c r="G4189">
        <v>0.71436858148231974</v>
      </c>
      <c r="H4189">
        <v>4828</v>
      </c>
      <c r="I4189">
        <v>0.84182273608926228</v>
      </c>
      <c r="J4189">
        <v>0.62836764423624625</v>
      </c>
      <c r="K4189">
        <v>520</v>
      </c>
      <c r="L4189">
        <v>6.3815325498580933E-2</v>
      </c>
      <c r="M4189">
        <v>7.0464487075805664</v>
      </c>
      <c r="N4189">
        <v>5348</v>
      </c>
      <c r="O4189">
        <v>2.9411215335130692E-2</v>
      </c>
      <c r="P4189">
        <v>2.6121912524104118E-2</v>
      </c>
      <c r="Q4189">
        <v>4.3975107371807098E-2</v>
      </c>
      <c r="R4189">
        <v>6.3815325498580933E-2</v>
      </c>
      <c r="S4189">
        <v>8.3653189241886139E-2</v>
      </c>
      <c r="T4189">
        <v>0.1015087366104126</v>
      </c>
      <c r="U4189" t="s">
        <v>102</v>
      </c>
      <c r="V4189" t="s">
        <v>84</v>
      </c>
      <c r="W4189">
        <v>76</v>
      </c>
    </row>
    <row r="4190" spans="1:23" x14ac:dyDescent="0.25">
      <c r="A4190" s="48" t="str">
        <f t="shared" si="65"/>
        <v>42258KernN/A_7AllSingle</v>
      </c>
      <c r="B4190" s="7" t="s">
        <v>11</v>
      </c>
      <c r="C4190" s="35">
        <v>42258</v>
      </c>
      <c r="D4190">
        <v>7</v>
      </c>
      <c r="E4190" t="s">
        <v>32</v>
      </c>
      <c r="F4190">
        <v>0.94706865535282403</v>
      </c>
      <c r="G4190">
        <v>0.7578907813891127</v>
      </c>
      <c r="H4190">
        <v>4828</v>
      </c>
      <c r="I4190">
        <v>0.91642658980444014</v>
      </c>
      <c r="J4190">
        <v>0.72881004063653387</v>
      </c>
      <c r="K4190">
        <v>520</v>
      </c>
      <c r="L4190">
        <v>3.0642066150903702E-2</v>
      </c>
      <c r="M4190">
        <v>3.2354640960693359</v>
      </c>
      <c r="N4190">
        <v>5348</v>
      </c>
      <c r="O4190">
        <v>3.3770427107810974E-2</v>
      </c>
      <c r="P4190">
        <v>-1.2638113461434841E-2</v>
      </c>
      <c r="Q4190">
        <v>7.861211895942688E-3</v>
      </c>
      <c r="R4190">
        <v>3.0642066150903702E-2</v>
      </c>
      <c r="S4190">
        <v>5.3420219570398331E-2</v>
      </c>
      <c r="T4190">
        <v>7.3922246694564819E-2</v>
      </c>
      <c r="U4190" t="s">
        <v>18</v>
      </c>
      <c r="V4190" t="s">
        <v>84</v>
      </c>
      <c r="W4190">
        <v>80</v>
      </c>
    </row>
    <row r="4191" spans="1:23" x14ac:dyDescent="0.25">
      <c r="A4191" s="48" t="str">
        <f t="shared" si="65"/>
        <v>42258KernN/A_7SmartAC-onlySingle</v>
      </c>
      <c r="B4191" s="7" t="s">
        <v>11</v>
      </c>
      <c r="C4191" s="35">
        <v>42258</v>
      </c>
      <c r="D4191">
        <v>7</v>
      </c>
      <c r="E4191" t="s">
        <v>32</v>
      </c>
      <c r="F4191">
        <v>0.94706865535282403</v>
      </c>
      <c r="G4191">
        <v>0.7578907813891127</v>
      </c>
      <c r="H4191">
        <v>4828</v>
      </c>
      <c r="I4191">
        <v>0.91642658980444014</v>
      </c>
      <c r="J4191">
        <v>0.72881004063653387</v>
      </c>
      <c r="K4191">
        <v>520</v>
      </c>
      <c r="L4191">
        <v>3.0642066150903702E-2</v>
      </c>
      <c r="M4191">
        <v>3.2354640960693359</v>
      </c>
      <c r="N4191">
        <v>5348</v>
      </c>
      <c r="O4191">
        <v>3.3770427107810974E-2</v>
      </c>
      <c r="P4191">
        <v>-1.2638113461434841E-2</v>
      </c>
      <c r="Q4191">
        <v>7.861211895942688E-3</v>
      </c>
      <c r="R4191">
        <v>3.0642066150903702E-2</v>
      </c>
      <c r="S4191">
        <v>5.3420219570398331E-2</v>
      </c>
      <c r="T4191">
        <v>7.3922246694564819E-2</v>
      </c>
      <c r="U4191" t="s">
        <v>102</v>
      </c>
      <c r="V4191" t="s">
        <v>84</v>
      </c>
      <c r="W4191">
        <v>80</v>
      </c>
    </row>
    <row r="4192" spans="1:23" x14ac:dyDescent="0.25">
      <c r="A4192" s="48" t="str">
        <f t="shared" si="65"/>
        <v>42258KernN/A_8AllSingle</v>
      </c>
      <c r="B4192" t="s">
        <v>11</v>
      </c>
      <c r="C4192" s="35">
        <v>42258</v>
      </c>
      <c r="D4192">
        <v>8</v>
      </c>
      <c r="E4192" t="s">
        <v>32</v>
      </c>
      <c r="F4192">
        <v>0.91597316556687014</v>
      </c>
      <c r="G4192">
        <v>0.74787257553392306</v>
      </c>
      <c r="H4192">
        <v>4828</v>
      </c>
      <c r="I4192">
        <v>0.9677487471562356</v>
      </c>
      <c r="J4192">
        <v>0.82155545998671209</v>
      </c>
      <c r="K4192">
        <v>520</v>
      </c>
      <c r="L4192">
        <v>-5.1775582134723663E-2</v>
      </c>
      <c r="M4192">
        <v>-5.6525216102600098</v>
      </c>
      <c r="N4192">
        <v>5348</v>
      </c>
      <c r="O4192">
        <v>3.760099783539772E-2</v>
      </c>
      <c r="P4192">
        <v>-9.9965021014213562E-2</v>
      </c>
      <c r="Q4192">
        <v>-7.7140465378761292E-2</v>
      </c>
      <c r="R4192">
        <v>-5.1775582134723663E-2</v>
      </c>
      <c r="S4192">
        <v>-2.6413708925247192E-2</v>
      </c>
      <c r="T4192">
        <v>-3.5861432552337646E-3</v>
      </c>
      <c r="U4192" t="s">
        <v>18</v>
      </c>
      <c r="V4192" t="s">
        <v>84</v>
      </c>
      <c r="W4192">
        <v>85</v>
      </c>
    </row>
    <row r="4193" spans="1:23" x14ac:dyDescent="0.25">
      <c r="A4193" s="48" t="str">
        <f t="shared" si="65"/>
        <v>42258KernN/A_8SmartAC-onlySingle</v>
      </c>
      <c r="B4193" s="7" t="s">
        <v>11</v>
      </c>
      <c r="C4193" s="35">
        <v>42258</v>
      </c>
      <c r="D4193">
        <v>8</v>
      </c>
      <c r="E4193" t="s">
        <v>32</v>
      </c>
      <c r="F4193">
        <v>0.91597316556687014</v>
      </c>
      <c r="G4193">
        <v>0.74787257553392306</v>
      </c>
      <c r="H4193">
        <v>4828</v>
      </c>
      <c r="I4193">
        <v>0.9677487471562356</v>
      </c>
      <c r="J4193">
        <v>0.82155545998671209</v>
      </c>
      <c r="K4193">
        <v>520</v>
      </c>
      <c r="L4193">
        <v>-5.1775582134723663E-2</v>
      </c>
      <c r="M4193">
        <v>-5.6525216102600098</v>
      </c>
      <c r="N4193">
        <v>5348</v>
      </c>
      <c r="O4193">
        <v>3.760099783539772E-2</v>
      </c>
      <c r="P4193">
        <v>-9.9965021014213562E-2</v>
      </c>
      <c r="Q4193">
        <v>-7.7140465378761292E-2</v>
      </c>
      <c r="R4193">
        <v>-5.1775582134723663E-2</v>
      </c>
      <c r="S4193">
        <v>-2.6413708925247192E-2</v>
      </c>
      <c r="T4193">
        <v>-3.5861432552337646E-3</v>
      </c>
      <c r="U4193" t="s">
        <v>102</v>
      </c>
      <c r="V4193" t="s">
        <v>84</v>
      </c>
      <c r="W4193">
        <v>85</v>
      </c>
    </row>
    <row r="4194" spans="1:23" x14ac:dyDescent="0.25">
      <c r="A4194" s="48" t="str">
        <f t="shared" si="65"/>
        <v>42258KernN/A_9AllSingle</v>
      </c>
      <c r="B4194" s="7" t="s">
        <v>11</v>
      </c>
      <c r="C4194" s="35">
        <v>42258</v>
      </c>
      <c r="D4194">
        <v>9</v>
      </c>
      <c r="E4194" t="s">
        <v>32</v>
      </c>
      <c r="F4194">
        <v>0.86374352526213394</v>
      </c>
      <c r="G4194">
        <v>0.81595356824911025</v>
      </c>
      <c r="H4194">
        <v>4828</v>
      </c>
      <c r="I4194">
        <v>0.82765163806618924</v>
      </c>
      <c r="J4194">
        <v>0.81564629214224837</v>
      </c>
      <c r="K4194">
        <v>520</v>
      </c>
      <c r="L4194">
        <v>3.6091886460781097E-2</v>
      </c>
      <c r="M4194">
        <v>4.1785421371459961</v>
      </c>
      <c r="N4194">
        <v>5348</v>
      </c>
      <c r="O4194">
        <v>3.7646807730197906E-2</v>
      </c>
      <c r="P4194">
        <v>-1.2156262062489986E-2</v>
      </c>
      <c r="Q4194">
        <v>1.0696102865040302E-2</v>
      </c>
      <c r="R4194">
        <v>3.6091886460781097E-2</v>
      </c>
      <c r="S4194">
        <v>6.1484657227993011E-2</v>
      </c>
      <c r="T4194">
        <v>8.4340035915374756E-2</v>
      </c>
      <c r="U4194" t="s">
        <v>18</v>
      </c>
      <c r="V4194" t="s">
        <v>84</v>
      </c>
      <c r="W4194">
        <v>89</v>
      </c>
    </row>
    <row r="4195" spans="1:23" x14ac:dyDescent="0.25">
      <c r="A4195" s="48" t="str">
        <f t="shared" si="65"/>
        <v>42258KernN/A_9SmartAC-onlySingle</v>
      </c>
      <c r="B4195" t="s">
        <v>11</v>
      </c>
      <c r="C4195" s="35">
        <v>42258</v>
      </c>
      <c r="D4195">
        <v>9</v>
      </c>
      <c r="E4195" t="s">
        <v>32</v>
      </c>
      <c r="F4195">
        <v>0.86374352526213394</v>
      </c>
      <c r="G4195">
        <v>0.81595356824911025</v>
      </c>
      <c r="H4195">
        <v>4828</v>
      </c>
      <c r="I4195">
        <v>0.82765163806618924</v>
      </c>
      <c r="J4195">
        <v>0.81564629214224837</v>
      </c>
      <c r="K4195">
        <v>520</v>
      </c>
      <c r="L4195">
        <v>3.6091886460781097E-2</v>
      </c>
      <c r="M4195">
        <v>4.1785421371459961</v>
      </c>
      <c r="N4195">
        <v>5348</v>
      </c>
      <c r="O4195">
        <v>3.7646807730197906E-2</v>
      </c>
      <c r="P4195">
        <v>-1.2156262062489986E-2</v>
      </c>
      <c r="Q4195">
        <v>1.0696102865040302E-2</v>
      </c>
      <c r="R4195">
        <v>3.6091886460781097E-2</v>
      </c>
      <c r="S4195">
        <v>6.1484657227993011E-2</v>
      </c>
      <c r="T4195">
        <v>8.4340035915374756E-2</v>
      </c>
      <c r="U4195" t="s">
        <v>102</v>
      </c>
      <c r="V4195" t="s">
        <v>84</v>
      </c>
      <c r="W4195">
        <v>89</v>
      </c>
    </row>
    <row r="4196" spans="1:23" x14ac:dyDescent="0.25">
      <c r="A4196" s="48" t="str">
        <f t="shared" si="65"/>
        <v>42258KernN/A_10AllSingle</v>
      </c>
      <c r="B4196" s="7" t="s">
        <v>11</v>
      </c>
      <c r="C4196" s="35">
        <v>42258</v>
      </c>
      <c r="D4196">
        <v>10</v>
      </c>
      <c r="E4196" t="s">
        <v>32</v>
      </c>
      <c r="F4196">
        <v>0.9263357515646653</v>
      </c>
      <c r="G4196">
        <v>1.0189192719081255</v>
      </c>
      <c r="H4196">
        <v>4828</v>
      </c>
      <c r="I4196">
        <v>0.88330693693303464</v>
      </c>
      <c r="J4196">
        <v>1.00314686141903</v>
      </c>
      <c r="K4196">
        <v>520</v>
      </c>
      <c r="L4196">
        <v>4.3028812855482101E-2</v>
      </c>
      <c r="M4196">
        <v>4.6450562477111816</v>
      </c>
      <c r="N4196">
        <v>5348</v>
      </c>
      <c r="O4196">
        <v>4.637063667178154E-2</v>
      </c>
      <c r="P4196">
        <v>-1.6399795189499855E-2</v>
      </c>
      <c r="Q4196">
        <v>1.1748109012842178E-2</v>
      </c>
      <c r="R4196">
        <v>4.3028812855482101E-2</v>
      </c>
      <c r="S4196">
        <v>7.4305810034275055E-2</v>
      </c>
      <c r="T4196">
        <v>0.10245741903781891</v>
      </c>
      <c r="U4196" t="s">
        <v>18</v>
      </c>
      <c r="V4196" t="s">
        <v>84</v>
      </c>
      <c r="W4196">
        <v>93</v>
      </c>
    </row>
    <row r="4197" spans="1:23" x14ac:dyDescent="0.25">
      <c r="A4197" s="48" t="str">
        <f t="shared" si="65"/>
        <v>42258KernN/A_10SmartAC-onlySingle</v>
      </c>
      <c r="B4197" s="7" t="s">
        <v>11</v>
      </c>
      <c r="C4197" s="35">
        <v>42258</v>
      </c>
      <c r="D4197">
        <v>10</v>
      </c>
      <c r="E4197" t="s">
        <v>32</v>
      </c>
      <c r="F4197">
        <v>0.9263357515646653</v>
      </c>
      <c r="G4197">
        <v>1.0189192719081255</v>
      </c>
      <c r="H4197">
        <v>4828</v>
      </c>
      <c r="I4197">
        <v>0.88330693693303464</v>
      </c>
      <c r="J4197">
        <v>1.00314686141903</v>
      </c>
      <c r="K4197">
        <v>520</v>
      </c>
      <c r="L4197">
        <v>4.3028812855482101E-2</v>
      </c>
      <c r="M4197">
        <v>4.6450562477111816</v>
      </c>
      <c r="N4197">
        <v>5348</v>
      </c>
      <c r="O4197">
        <v>4.637063667178154E-2</v>
      </c>
      <c r="P4197">
        <v>-1.6399795189499855E-2</v>
      </c>
      <c r="Q4197">
        <v>1.1748109012842178E-2</v>
      </c>
      <c r="R4197">
        <v>4.3028812855482101E-2</v>
      </c>
      <c r="S4197">
        <v>7.4305810034275055E-2</v>
      </c>
      <c r="T4197">
        <v>0.10245741903781891</v>
      </c>
      <c r="U4197" t="s">
        <v>102</v>
      </c>
      <c r="V4197" t="s">
        <v>84</v>
      </c>
      <c r="W4197">
        <v>93</v>
      </c>
    </row>
    <row r="4198" spans="1:23" x14ac:dyDescent="0.25">
      <c r="A4198" s="48" t="str">
        <f t="shared" si="65"/>
        <v>42258KernN/A_11AllSingle</v>
      </c>
      <c r="B4198" t="s">
        <v>11</v>
      </c>
      <c r="C4198" s="35">
        <v>42258</v>
      </c>
      <c r="D4198">
        <v>11</v>
      </c>
      <c r="E4198" t="s">
        <v>32</v>
      </c>
      <c r="F4198">
        <v>1.0633593640626284</v>
      </c>
      <c r="G4198">
        <v>1.2742996511884062</v>
      </c>
      <c r="H4198">
        <v>4828</v>
      </c>
      <c r="I4198">
        <v>1.0053308281582125</v>
      </c>
      <c r="J4198">
        <v>1.2526191087419452</v>
      </c>
      <c r="K4198">
        <v>520</v>
      </c>
      <c r="L4198">
        <v>5.8028534054756165E-2</v>
      </c>
      <c r="M4198">
        <v>5.4570956230163574</v>
      </c>
      <c r="N4198">
        <v>5348</v>
      </c>
      <c r="O4198">
        <v>5.7911574840545654E-2</v>
      </c>
      <c r="P4198">
        <v>-1.6190940514206886E-2</v>
      </c>
      <c r="Q4198">
        <v>1.8962543457746506E-2</v>
      </c>
      <c r="R4198">
        <v>5.8028534054756165E-2</v>
      </c>
      <c r="S4198">
        <v>9.7089894115924835E-2</v>
      </c>
      <c r="T4198">
        <v>0.13224801421165466</v>
      </c>
      <c r="U4198" t="s">
        <v>18</v>
      </c>
      <c r="V4198" t="s">
        <v>84</v>
      </c>
      <c r="W4198">
        <v>96</v>
      </c>
    </row>
    <row r="4199" spans="1:23" x14ac:dyDescent="0.25">
      <c r="A4199" s="48" t="str">
        <f t="shared" si="65"/>
        <v>42258KernN/A_11SmartAC-onlySingle</v>
      </c>
      <c r="B4199" s="7" t="s">
        <v>11</v>
      </c>
      <c r="C4199" s="35">
        <v>42258</v>
      </c>
      <c r="D4199">
        <v>11</v>
      </c>
      <c r="E4199" t="s">
        <v>32</v>
      </c>
      <c r="F4199">
        <v>1.0633593640626284</v>
      </c>
      <c r="G4199">
        <v>1.2742996511884062</v>
      </c>
      <c r="H4199">
        <v>4828</v>
      </c>
      <c r="I4199">
        <v>1.0053308281582125</v>
      </c>
      <c r="J4199">
        <v>1.2526191087419452</v>
      </c>
      <c r="K4199">
        <v>520</v>
      </c>
      <c r="L4199">
        <v>5.8028534054756165E-2</v>
      </c>
      <c r="M4199">
        <v>5.4570956230163574</v>
      </c>
      <c r="N4199">
        <v>5348</v>
      </c>
      <c r="O4199">
        <v>5.7911574840545654E-2</v>
      </c>
      <c r="P4199">
        <v>-1.6190940514206886E-2</v>
      </c>
      <c r="Q4199">
        <v>1.8962543457746506E-2</v>
      </c>
      <c r="R4199">
        <v>5.8028534054756165E-2</v>
      </c>
      <c r="S4199">
        <v>9.7089894115924835E-2</v>
      </c>
      <c r="T4199">
        <v>0.13224801421165466</v>
      </c>
      <c r="U4199" t="s">
        <v>102</v>
      </c>
      <c r="V4199" t="s">
        <v>84</v>
      </c>
      <c r="W4199">
        <v>96</v>
      </c>
    </row>
    <row r="4200" spans="1:23" x14ac:dyDescent="0.25">
      <c r="A4200" s="48" t="str">
        <f t="shared" si="65"/>
        <v>42258KernN/A_12AllSingle</v>
      </c>
      <c r="B4200" s="7" t="s">
        <v>11</v>
      </c>
      <c r="C4200" s="35">
        <v>42258</v>
      </c>
      <c r="D4200">
        <v>12</v>
      </c>
      <c r="E4200" t="s">
        <v>32</v>
      </c>
      <c r="F4200">
        <v>1.2924315943512643</v>
      </c>
      <c r="G4200">
        <v>1.4634184568098789</v>
      </c>
      <c r="H4200">
        <v>4828</v>
      </c>
      <c r="I4200">
        <v>1.2823901743701871</v>
      </c>
      <c r="J4200">
        <v>1.5258509610182036</v>
      </c>
      <c r="K4200">
        <v>520</v>
      </c>
      <c r="L4200">
        <v>1.0041420347988605E-2</v>
      </c>
      <c r="M4200">
        <v>0.77694016695022583</v>
      </c>
      <c r="N4200">
        <v>5348</v>
      </c>
      <c r="O4200">
        <v>7.0149309933185577E-2</v>
      </c>
      <c r="P4200">
        <v>-7.9861938953399658E-2</v>
      </c>
      <c r="Q4200">
        <v>-3.7279900163412094E-2</v>
      </c>
      <c r="R4200">
        <v>1.0041420347988605E-2</v>
      </c>
      <c r="S4200">
        <v>5.7357128709554672E-2</v>
      </c>
      <c r="T4200">
        <v>9.994477778673172E-2</v>
      </c>
      <c r="U4200" t="s">
        <v>18</v>
      </c>
      <c r="V4200" t="s">
        <v>84</v>
      </c>
      <c r="W4200">
        <v>99</v>
      </c>
    </row>
    <row r="4201" spans="1:23" x14ac:dyDescent="0.25">
      <c r="A4201" s="48" t="str">
        <f t="shared" si="65"/>
        <v>42258KernN/A_12SmartAC-onlySingle</v>
      </c>
      <c r="B4201" t="s">
        <v>11</v>
      </c>
      <c r="C4201" s="35">
        <v>42258</v>
      </c>
      <c r="D4201">
        <v>12</v>
      </c>
      <c r="E4201" t="s">
        <v>32</v>
      </c>
      <c r="F4201">
        <v>1.2924315943512643</v>
      </c>
      <c r="G4201">
        <v>1.4634184568098789</v>
      </c>
      <c r="H4201">
        <v>4828</v>
      </c>
      <c r="I4201">
        <v>1.2823901743701871</v>
      </c>
      <c r="J4201">
        <v>1.5258509610182036</v>
      </c>
      <c r="K4201">
        <v>520</v>
      </c>
      <c r="L4201">
        <v>1.0041420347988605E-2</v>
      </c>
      <c r="M4201">
        <v>0.77694016695022583</v>
      </c>
      <c r="N4201">
        <v>5348</v>
      </c>
      <c r="O4201">
        <v>7.0149309933185577E-2</v>
      </c>
      <c r="P4201">
        <v>-7.9861938953399658E-2</v>
      </c>
      <c r="Q4201">
        <v>-3.7279900163412094E-2</v>
      </c>
      <c r="R4201">
        <v>1.0041420347988605E-2</v>
      </c>
      <c r="S4201">
        <v>5.7357128709554672E-2</v>
      </c>
      <c r="T4201">
        <v>9.994477778673172E-2</v>
      </c>
      <c r="U4201" t="s">
        <v>102</v>
      </c>
      <c r="V4201" t="s">
        <v>84</v>
      </c>
      <c r="W4201">
        <v>99</v>
      </c>
    </row>
    <row r="4202" spans="1:23" x14ac:dyDescent="0.25">
      <c r="A4202" s="48" t="str">
        <f t="shared" si="65"/>
        <v>42258KernN/A_13AllSingle</v>
      </c>
      <c r="B4202" s="7" t="s">
        <v>11</v>
      </c>
      <c r="C4202" s="35">
        <v>42258</v>
      </c>
      <c r="D4202">
        <v>13</v>
      </c>
      <c r="E4202" t="s">
        <v>32</v>
      </c>
      <c r="F4202">
        <v>1.5925901477342888</v>
      </c>
      <c r="G4202">
        <v>1.644274267641131</v>
      </c>
      <c r="H4202">
        <v>4828</v>
      </c>
      <c r="I4202">
        <v>1.6166651240561811</v>
      </c>
      <c r="J4202">
        <v>1.7306397550109753</v>
      </c>
      <c r="K4202">
        <v>520</v>
      </c>
      <c r="L4202">
        <v>-2.4074975401163101E-2</v>
      </c>
      <c r="M4202">
        <v>-1.5116869211196899</v>
      </c>
      <c r="N4202">
        <v>5348</v>
      </c>
      <c r="O4202">
        <v>7.9497329890727997E-2</v>
      </c>
      <c r="P4202">
        <v>-0.12595875561237335</v>
      </c>
      <c r="Q4202">
        <v>-7.770228385925293E-2</v>
      </c>
      <c r="R4202">
        <v>-2.4074975401163101E-2</v>
      </c>
      <c r="S4202">
        <v>2.9545973986387253E-2</v>
      </c>
      <c r="T4202">
        <v>7.780880481004715E-2</v>
      </c>
      <c r="U4202" t="s">
        <v>18</v>
      </c>
      <c r="V4202" t="s">
        <v>84</v>
      </c>
      <c r="W4202">
        <v>101</v>
      </c>
    </row>
    <row r="4203" spans="1:23" x14ac:dyDescent="0.25">
      <c r="A4203" s="48" t="str">
        <f t="shared" si="65"/>
        <v>42258KernN/A_13SmartAC-onlySingle</v>
      </c>
      <c r="B4203" s="7" t="s">
        <v>11</v>
      </c>
      <c r="C4203" s="35">
        <v>42258</v>
      </c>
      <c r="D4203">
        <v>13</v>
      </c>
      <c r="E4203" t="s">
        <v>32</v>
      </c>
      <c r="F4203">
        <v>1.5925901477342888</v>
      </c>
      <c r="G4203">
        <v>1.644274267641131</v>
      </c>
      <c r="H4203">
        <v>4828</v>
      </c>
      <c r="I4203">
        <v>1.6166651240561811</v>
      </c>
      <c r="J4203">
        <v>1.7306397550109753</v>
      </c>
      <c r="K4203">
        <v>520</v>
      </c>
      <c r="L4203">
        <v>-2.4074975401163101E-2</v>
      </c>
      <c r="M4203">
        <v>-1.5116869211196899</v>
      </c>
      <c r="N4203">
        <v>5348</v>
      </c>
      <c r="O4203">
        <v>7.9497329890727997E-2</v>
      </c>
      <c r="P4203">
        <v>-0.12595875561237335</v>
      </c>
      <c r="Q4203">
        <v>-7.770228385925293E-2</v>
      </c>
      <c r="R4203">
        <v>-2.4074975401163101E-2</v>
      </c>
      <c r="S4203">
        <v>2.9545973986387253E-2</v>
      </c>
      <c r="T4203">
        <v>7.780880481004715E-2</v>
      </c>
      <c r="U4203" t="s">
        <v>102</v>
      </c>
      <c r="V4203" t="s">
        <v>84</v>
      </c>
      <c r="W4203">
        <v>101</v>
      </c>
    </row>
    <row r="4204" spans="1:23" x14ac:dyDescent="0.25">
      <c r="A4204" s="48" t="str">
        <f t="shared" si="65"/>
        <v>42258KernN/A_14AllSingle</v>
      </c>
      <c r="B4204" t="s">
        <v>11</v>
      </c>
      <c r="C4204" s="35">
        <v>42258</v>
      </c>
      <c r="D4204">
        <v>14</v>
      </c>
      <c r="E4204" t="s">
        <v>32</v>
      </c>
      <c r="F4204">
        <v>1.9536598625689559</v>
      </c>
      <c r="G4204">
        <v>1.7518760709953629</v>
      </c>
      <c r="H4204">
        <v>4828</v>
      </c>
      <c r="I4204">
        <v>1.922808091763865</v>
      </c>
      <c r="J4204">
        <v>1.7303858455834598</v>
      </c>
      <c r="K4204">
        <v>520</v>
      </c>
      <c r="L4204">
        <v>3.085177019238472E-2</v>
      </c>
      <c r="M4204">
        <v>1.5791782140731812</v>
      </c>
      <c r="N4204">
        <v>5348</v>
      </c>
      <c r="O4204">
        <v>7.9961404204368591E-2</v>
      </c>
      <c r="P4204">
        <v>-7.1626767516136169E-2</v>
      </c>
      <c r="Q4204">
        <v>-2.3088593035936356E-2</v>
      </c>
      <c r="R4204">
        <v>3.085177019238472E-2</v>
      </c>
      <c r="S4204">
        <v>8.4785737097263336E-2</v>
      </c>
      <c r="T4204">
        <v>0.13333030045032501</v>
      </c>
      <c r="U4204" t="s">
        <v>18</v>
      </c>
      <c r="V4204" t="s">
        <v>84</v>
      </c>
      <c r="W4204">
        <v>101</v>
      </c>
    </row>
    <row r="4205" spans="1:23" x14ac:dyDescent="0.25">
      <c r="A4205" s="48" t="str">
        <f t="shared" si="65"/>
        <v>42258KernN/A_14SmartAC-onlySingle</v>
      </c>
      <c r="B4205" s="7" t="s">
        <v>11</v>
      </c>
      <c r="C4205" s="35">
        <v>42258</v>
      </c>
      <c r="D4205">
        <v>14</v>
      </c>
      <c r="E4205" t="s">
        <v>32</v>
      </c>
      <c r="F4205">
        <v>1.9536598625689559</v>
      </c>
      <c r="G4205">
        <v>1.7518760709953629</v>
      </c>
      <c r="H4205">
        <v>4828</v>
      </c>
      <c r="I4205">
        <v>1.922808091763865</v>
      </c>
      <c r="J4205">
        <v>1.7303858455834598</v>
      </c>
      <c r="K4205">
        <v>520</v>
      </c>
      <c r="L4205">
        <v>3.085177019238472E-2</v>
      </c>
      <c r="M4205">
        <v>1.5791782140731812</v>
      </c>
      <c r="N4205">
        <v>5348</v>
      </c>
      <c r="O4205">
        <v>7.9961404204368591E-2</v>
      </c>
      <c r="P4205">
        <v>-7.1626767516136169E-2</v>
      </c>
      <c r="Q4205">
        <v>-2.3088593035936356E-2</v>
      </c>
      <c r="R4205">
        <v>3.085177019238472E-2</v>
      </c>
      <c r="S4205">
        <v>8.4785737097263336E-2</v>
      </c>
      <c r="T4205">
        <v>0.13333030045032501</v>
      </c>
      <c r="U4205" t="s">
        <v>102</v>
      </c>
      <c r="V4205" t="s">
        <v>84</v>
      </c>
      <c r="W4205">
        <v>101</v>
      </c>
    </row>
    <row r="4206" spans="1:23" x14ac:dyDescent="0.25">
      <c r="A4206" s="48" t="str">
        <f t="shared" si="65"/>
        <v>42258KernN/A_15AllSingle</v>
      </c>
      <c r="B4206" s="7" t="s">
        <v>11</v>
      </c>
      <c r="C4206" s="35">
        <v>42258</v>
      </c>
      <c r="D4206">
        <v>15</v>
      </c>
      <c r="E4206" t="s">
        <v>32</v>
      </c>
      <c r="F4206">
        <v>2.2851023070498782</v>
      </c>
      <c r="G4206">
        <v>1.75429184517754</v>
      </c>
      <c r="H4206">
        <v>4828</v>
      </c>
      <c r="I4206">
        <v>2.1075256275296663</v>
      </c>
      <c r="J4206">
        <v>1.5866308537891824</v>
      </c>
      <c r="K4206">
        <v>520</v>
      </c>
      <c r="L4206">
        <v>0.17757667601108551</v>
      </c>
      <c r="M4206">
        <v>7.7710604667663574</v>
      </c>
      <c r="N4206">
        <v>5348</v>
      </c>
      <c r="O4206">
        <v>7.4017465114593506E-2</v>
      </c>
      <c r="P4206">
        <v>8.2715891301631927E-2</v>
      </c>
      <c r="Q4206">
        <v>0.12764596939086914</v>
      </c>
      <c r="R4206">
        <v>0.17757667601108551</v>
      </c>
      <c r="S4206">
        <v>0.22750145196914673</v>
      </c>
      <c r="T4206">
        <v>0.2724374532699585</v>
      </c>
      <c r="U4206" t="s">
        <v>18</v>
      </c>
      <c r="V4206" t="s">
        <v>84</v>
      </c>
      <c r="W4206">
        <v>101</v>
      </c>
    </row>
    <row r="4207" spans="1:23" x14ac:dyDescent="0.25">
      <c r="A4207" s="48" t="str">
        <f t="shared" si="65"/>
        <v>42258KernN/A_15SmartAC-onlySingle</v>
      </c>
      <c r="B4207" t="s">
        <v>11</v>
      </c>
      <c r="C4207" s="35">
        <v>42258</v>
      </c>
      <c r="D4207">
        <v>15</v>
      </c>
      <c r="E4207" t="s">
        <v>32</v>
      </c>
      <c r="F4207">
        <v>2.2851023070498782</v>
      </c>
      <c r="G4207">
        <v>1.75429184517754</v>
      </c>
      <c r="H4207">
        <v>4828</v>
      </c>
      <c r="I4207">
        <v>2.1075256275296663</v>
      </c>
      <c r="J4207">
        <v>1.5866308537891824</v>
      </c>
      <c r="K4207">
        <v>520</v>
      </c>
      <c r="L4207">
        <v>0.17757667601108551</v>
      </c>
      <c r="M4207">
        <v>7.7710604667663574</v>
      </c>
      <c r="N4207">
        <v>5348</v>
      </c>
      <c r="O4207">
        <v>7.4017465114593506E-2</v>
      </c>
      <c r="P4207">
        <v>8.2715891301631927E-2</v>
      </c>
      <c r="Q4207">
        <v>0.12764596939086914</v>
      </c>
      <c r="R4207">
        <v>0.17757667601108551</v>
      </c>
      <c r="S4207">
        <v>0.22750145196914673</v>
      </c>
      <c r="T4207">
        <v>0.2724374532699585</v>
      </c>
      <c r="U4207" t="s">
        <v>102</v>
      </c>
      <c r="V4207" t="s">
        <v>84</v>
      </c>
      <c r="W4207">
        <v>101</v>
      </c>
    </row>
    <row r="4208" spans="1:23" x14ac:dyDescent="0.25">
      <c r="A4208" s="48" t="str">
        <f t="shared" si="65"/>
        <v>42258KernN/A_16AllSingle</v>
      </c>
      <c r="B4208" s="7" t="s">
        <v>11</v>
      </c>
      <c r="C4208" s="35">
        <v>42258</v>
      </c>
      <c r="D4208">
        <v>16</v>
      </c>
      <c r="E4208" t="s">
        <v>32</v>
      </c>
      <c r="F4208">
        <v>2.6530515692902998</v>
      </c>
      <c r="G4208">
        <v>1.7105105313175106</v>
      </c>
      <c r="H4208">
        <v>4828</v>
      </c>
      <c r="I4208">
        <v>2.1010788065163046</v>
      </c>
      <c r="J4208">
        <v>1.4695633126756418</v>
      </c>
      <c r="K4208">
        <v>520</v>
      </c>
      <c r="L4208">
        <v>0.55197274684906006</v>
      </c>
      <c r="M4208">
        <v>20.805202484130859</v>
      </c>
      <c r="N4208">
        <v>5348</v>
      </c>
      <c r="O4208">
        <v>6.8986408412456512E-2</v>
      </c>
      <c r="P4208">
        <v>0.46355977654457092</v>
      </c>
      <c r="Q4208">
        <v>0.50543588399887085</v>
      </c>
      <c r="R4208">
        <v>0.55197274684906006</v>
      </c>
      <c r="S4208">
        <v>0.59850406646728516</v>
      </c>
      <c r="T4208">
        <v>0.64038574695587158</v>
      </c>
      <c r="U4208" t="s">
        <v>18</v>
      </c>
      <c r="V4208" t="s">
        <v>84</v>
      </c>
      <c r="W4208">
        <v>101</v>
      </c>
    </row>
    <row r="4209" spans="1:23" x14ac:dyDescent="0.25">
      <c r="A4209" s="48" t="str">
        <f t="shared" si="65"/>
        <v>42258KernN/A_16SmartAC-onlySingle</v>
      </c>
      <c r="B4209" s="7" t="s">
        <v>11</v>
      </c>
      <c r="C4209" s="35">
        <v>42258</v>
      </c>
      <c r="D4209">
        <v>16</v>
      </c>
      <c r="E4209" t="s">
        <v>32</v>
      </c>
      <c r="F4209">
        <v>2.6530515692902998</v>
      </c>
      <c r="G4209">
        <v>1.7105105313175106</v>
      </c>
      <c r="H4209">
        <v>4828</v>
      </c>
      <c r="I4209">
        <v>2.1010788065163046</v>
      </c>
      <c r="J4209">
        <v>1.4695633126756418</v>
      </c>
      <c r="K4209">
        <v>520</v>
      </c>
      <c r="L4209">
        <v>0.55197274684906006</v>
      </c>
      <c r="M4209">
        <v>20.805202484130859</v>
      </c>
      <c r="N4209">
        <v>5348</v>
      </c>
      <c r="O4209">
        <v>6.8986408412456512E-2</v>
      </c>
      <c r="P4209">
        <v>0.46355977654457092</v>
      </c>
      <c r="Q4209">
        <v>0.50543588399887085</v>
      </c>
      <c r="R4209">
        <v>0.55197274684906006</v>
      </c>
      <c r="S4209">
        <v>0.59850406646728516</v>
      </c>
      <c r="T4209">
        <v>0.64038574695587158</v>
      </c>
      <c r="U4209" t="s">
        <v>102</v>
      </c>
      <c r="V4209" t="s">
        <v>84</v>
      </c>
      <c r="W4209">
        <v>101</v>
      </c>
    </row>
    <row r="4210" spans="1:23" x14ac:dyDescent="0.25">
      <c r="A4210" s="48" t="str">
        <f t="shared" si="65"/>
        <v>42258KernN/A_17AllSingle</v>
      </c>
      <c r="B4210" t="s">
        <v>11</v>
      </c>
      <c r="C4210" s="35">
        <v>42258</v>
      </c>
      <c r="D4210">
        <v>17</v>
      </c>
      <c r="E4210" t="s">
        <v>32</v>
      </c>
      <c r="F4210">
        <v>2.9377830174938353</v>
      </c>
      <c r="G4210">
        <v>1.6375464771060833</v>
      </c>
      <c r="H4210">
        <v>4828</v>
      </c>
      <c r="I4210">
        <v>2.2901687863849487</v>
      </c>
      <c r="J4210">
        <v>1.3050728005559298</v>
      </c>
      <c r="K4210">
        <v>520</v>
      </c>
      <c r="L4210">
        <v>0.6476142406463623</v>
      </c>
      <c r="M4210">
        <v>22.044317245483398</v>
      </c>
      <c r="N4210">
        <v>5348</v>
      </c>
      <c r="O4210">
        <v>6.1893712729215622E-2</v>
      </c>
      <c r="P4210">
        <v>0.56829124689102173</v>
      </c>
      <c r="Q4210">
        <v>0.60586196184158325</v>
      </c>
      <c r="R4210">
        <v>0.6476142406463623</v>
      </c>
      <c r="S4210">
        <v>0.689361572265625</v>
      </c>
      <c r="T4210">
        <v>0.72693723440170288</v>
      </c>
      <c r="U4210" t="s">
        <v>18</v>
      </c>
      <c r="V4210" t="s">
        <v>84</v>
      </c>
      <c r="W4210">
        <v>101</v>
      </c>
    </row>
    <row r="4211" spans="1:23" x14ac:dyDescent="0.25">
      <c r="A4211" s="48" t="str">
        <f t="shared" si="65"/>
        <v>42258KernN/A_17SmartAC-onlySingle</v>
      </c>
      <c r="B4211" s="7" t="s">
        <v>11</v>
      </c>
      <c r="C4211" s="35">
        <v>42258</v>
      </c>
      <c r="D4211">
        <v>17</v>
      </c>
      <c r="E4211" t="s">
        <v>32</v>
      </c>
      <c r="F4211">
        <v>2.9377830174938353</v>
      </c>
      <c r="G4211">
        <v>1.6375464771060833</v>
      </c>
      <c r="H4211">
        <v>4828</v>
      </c>
      <c r="I4211">
        <v>2.2901687863849487</v>
      </c>
      <c r="J4211">
        <v>1.3050728005559298</v>
      </c>
      <c r="K4211">
        <v>520</v>
      </c>
      <c r="L4211">
        <v>0.6476142406463623</v>
      </c>
      <c r="M4211">
        <v>22.044317245483398</v>
      </c>
      <c r="N4211">
        <v>5348</v>
      </c>
      <c r="O4211">
        <v>6.1893712729215622E-2</v>
      </c>
      <c r="P4211">
        <v>0.56829124689102173</v>
      </c>
      <c r="Q4211">
        <v>0.60586196184158325</v>
      </c>
      <c r="R4211">
        <v>0.6476142406463623</v>
      </c>
      <c r="S4211">
        <v>0.689361572265625</v>
      </c>
      <c r="T4211">
        <v>0.72693723440170288</v>
      </c>
      <c r="U4211" t="s">
        <v>102</v>
      </c>
      <c r="V4211" t="s">
        <v>84</v>
      </c>
      <c r="W4211">
        <v>101</v>
      </c>
    </row>
    <row r="4212" spans="1:23" x14ac:dyDescent="0.25">
      <c r="A4212" s="48" t="str">
        <f t="shared" si="65"/>
        <v>42258KernN/A_18AllSingle</v>
      </c>
      <c r="B4212" s="7" t="s">
        <v>11</v>
      </c>
      <c r="C4212" s="35">
        <v>42258</v>
      </c>
      <c r="D4212">
        <v>18</v>
      </c>
      <c r="E4212" t="s">
        <v>32</v>
      </c>
      <c r="F4212">
        <v>3.041293203260929</v>
      </c>
      <c r="G4212">
        <v>1.5655886467496709</v>
      </c>
      <c r="H4212">
        <v>4828</v>
      </c>
      <c r="I4212">
        <v>2.3966105964078372</v>
      </c>
      <c r="J4212">
        <v>1.2024598271107356</v>
      </c>
      <c r="K4212">
        <v>520</v>
      </c>
      <c r="L4212">
        <v>0.64468258619308472</v>
      </c>
      <c r="M4212">
        <v>21.197647094726563</v>
      </c>
      <c r="N4212">
        <v>5348</v>
      </c>
      <c r="O4212">
        <v>5.7343468070030212E-2</v>
      </c>
      <c r="P4212">
        <v>0.57119119167327881</v>
      </c>
      <c r="Q4212">
        <v>0.60599982738494873</v>
      </c>
      <c r="R4212">
        <v>0.64468258619308472</v>
      </c>
      <c r="S4212">
        <v>0.683360755443573</v>
      </c>
      <c r="T4212">
        <v>0.71817398071289063</v>
      </c>
      <c r="U4212" t="s">
        <v>18</v>
      </c>
      <c r="V4212" t="s">
        <v>84</v>
      </c>
      <c r="W4212">
        <v>100</v>
      </c>
    </row>
    <row r="4213" spans="1:23" x14ac:dyDescent="0.25">
      <c r="A4213" s="48" t="str">
        <f t="shared" si="65"/>
        <v>42258KernN/A_18SmartAC-onlySingle</v>
      </c>
      <c r="B4213" t="s">
        <v>11</v>
      </c>
      <c r="C4213" s="35">
        <v>42258</v>
      </c>
      <c r="D4213">
        <v>18</v>
      </c>
      <c r="E4213" t="s">
        <v>32</v>
      </c>
      <c r="F4213">
        <v>3.041293203260929</v>
      </c>
      <c r="G4213">
        <v>1.5655886467496709</v>
      </c>
      <c r="H4213">
        <v>4828</v>
      </c>
      <c r="I4213">
        <v>2.3966105964078372</v>
      </c>
      <c r="J4213">
        <v>1.2024598271107356</v>
      </c>
      <c r="K4213">
        <v>520</v>
      </c>
      <c r="L4213">
        <v>0.64468258619308472</v>
      </c>
      <c r="M4213">
        <v>21.197647094726563</v>
      </c>
      <c r="N4213">
        <v>5348</v>
      </c>
      <c r="O4213">
        <v>5.7343468070030212E-2</v>
      </c>
      <c r="P4213">
        <v>0.57119119167327881</v>
      </c>
      <c r="Q4213">
        <v>0.60599982738494873</v>
      </c>
      <c r="R4213">
        <v>0.64468258619308472</v>
      </c>
      <c r="S4213">
        <v>0.683360755443573</v>
      </c>
      <c r="T4213">
        <v>0.71817398071289063</v>
      </c>
      <c r="U4213" t="s">
        <v>102</v>
      </c>
      <c r="V4213" t="s">
        <v>84</v>
      </c>
      <c r="W4213">
        <v>100</v>
      </c>
    </row>
    <row r="4214" spans="1:23" x14ac:dyDescent="0.25">
      <c r="A4214" s="48" t="str">
        <f t="shared" si="65"/>
        <v>42258KernN/A_19AllSingle</v>
      </c>
      <c r="B4214" s="7" t="s">
        <v>11</v>
      </c>
      <c r="C4214" s="35">
        <v>42258</v>
      </c>
      <c r="D4214">
        <v>19</v>
      </c>
      <c r="E4214" t="s">
        <v>32</v>
      </c>
      <c r="F4214">
        <v>2.9356790484410586</v>
      </c>
      <c r="G4214">
        <v>1.5262137242994107</v>
      </c>
      <c r="H4214">
        <v>4828</v>
      </c>
      <c r="I4214">
        <v>3.4524759140450141</v>
      </c>
      <c r="J4214">
        <v>1.6109255869917898</v>
      </c>
      <c r="K4214">
        <v>520</v>
      </c>
      <c r="L4214">
        <v>-0.51679688692092896</v>
      </c>
      <c r="M4214">
        <v>-17.603998184204102</v>
      </c>
      <c r="N4214">
        <v>5348</v>
      </c>
      <c r="O4214">
        <v>7.3979750275611877E-2</v>
      </c>
      <c r="P4214">
        <v>-0.61160933971405029</v>
      </c>
      <c r="Q4214">
        <v>-0.56670212745666504</v>
      </c>
      <c r="R4214">
        <v>-0.51679688692092896</v>
      </c>
      <c r="S4214">
        <v>-0.46689754724502563</v>
      </c>
      <c r="T4214">
        <v>-0.42198443412780762</v>
      </c>
      <c r="U4214" t="s">
        <v>18</v>
      </c>
      <c r="V4214" t="s">
        <v>84</v>
      </c>
      <c r="W4214">
        <v>96</v>
      </c>
    </row>
    <row r="4215" spans="1:23" x14ac:dyDescent="0.25">
      <c r="A4215" s="48" t="str">
        <f t="shared" si="65"/>
        <v>42258KernN/A_19SmartAC-onlySingle</v>
      </c>
      <c r="B4215" s="7" t="s">
        <v>11</v>
      </c>
      <c r="C4215" s="35">
        <v>42258</v>
      </c>
      <c r="D4215">
        <v>19</v>
      </c>
      <c r="E4215" t="s">
        <v>32</v>
      </c>
      <c r="F4215">
        <v>2.9356790484410586</v>
      </c>
      <c r="G4215">
        <v>1.5262137242994107</v>
      </c>
      <c r="H4215">
        <v>4828</v>
      </c>
      <c r="I4215">
        <v>3.4524759140450141</v>
      </c>
      <c r="J4215">
        <v>1.6109255869917898</v>
      </c>
      <c r="K4215">
        <v>520</v>
      </c>
      <c r="L4215">
        <v>-0.51679688692092896</v>
      </c>
      <c r="M4215">
        <v>-17.603998184204102</v>
      </c>
      <c r="N4215">
        <v>5348</v>
      </c>
      <c r="O4215">
        <v>7.3979750275611877E-2</v>
      </c>
      <c r="P4215">
        <v>-0.61160933971405029</v>
      </c>
      <c r="Q4215">
        <v>-0.56670212745666504</v>
      </c>
      <c r="R4215">
        <v>-0.51679688692092896</v>
      </c>
      <c r="S4215">
        <v>-0.46689754724502563</v>
      </c>
      <c r="T4215">
        <v>-0.42198443412780762</v>
      </c>
      <c r="U4215" t="s">
        <v>102</v>
      </c>
      <c r="V4215" t="s">
        <v>84</v>
      </c>
      <c r="W4215">
        <v>96</v>
      </c>
    </row>
    <row r="4216" spans="1:23" x14ac:dyDescent="0.25">
      <c r="A4216" s="48" t="str">
        <f t="shared" si="65"/>
        <v>42258KernN/A_20AllSingle</v>
      </c>
      <c r="B4216" t="s">
        <v>11</v>
      </c>
      <c r="C4216" s="35">
        <v>42258</v>
      </c>
      <c r="D4216">
        <v>20</v>
      </c>
      <c r="E4216" t="s">
        <v>32</v>
      </c>
      <c r="F4216">
        <v>2.7666074411372366</v>
      </c>
      <c r="G4216">
        <v>1.4993373439748416</v>
      </c>
      <c r="H4216">
        <v>4828</v>
      </c>
      <c r="I4216">
        <v>3.2206435440221513</v>
      </c>
      <c r="J4216">
        <v>1.6542904877524514</v>
      </c>
      <c r="K4216">
        <v>520</v>
      </c>
      <c r="L4216">
        <v>-0.45403611660003662</v>
      </c>
      <c r="M4216">
        <v>-16.411294937133789</v>
      </c>
      <c r="N4216">
        <v>5348</v>
      </c>
      <c r="O4216">
        <v>7.5686588883399963E-2</v>
      </c>
      <c r="P4216">
        <v>-0.55103605985641479</v>
      </c>
      <c r="Q4216">
        <v>-0.5050927996635437</v>
      </c>
      <c r="R4216">
        <v>-0.45403611660003662</v>
      </c>
      <c r="S4216">
        <v>-0.40298551321029663</v>
      </c>
      <c r="T4216">
        <v>-0.35703617334365845</v>
      </c>
      <c r="U4216" t="s">
        <v>18</v>
      </c>
      <c r="V4216" t="s">
        <v>84</v>
      </c>
      <c r="W4216">
        <v>94</v>
      </c>
    </row>
    <row r="4217" spans="1:23" x14ac:dyDescent="0.25">
      <c r="A4217" s="48" t="str">
        <f t="shared" si="65"/>
        <v>42258KernN/A_20SmartAC-onlySingle</v>
      </c>
      <c r="B4217" s="7" t="s">
        <v>11</v>
      </c>
      <c r="C4217" s="35">
        <v>42258</v>
      </c>
      <c r="D4217">
        <v>20</v>
      </c>
      <c r="E4217" t="s">
        <v>32</v>
      </c>
      <c r="F4217">
        <v>2.7666074411372366</v>
      </c>
      <c r="G4217">
        <v>1.4993373439748416</v>
      </c>
      <c r="H4217">
        <v>4828</v>
      </c>
      <c r="I4217">
        <v>3.2206435440221513</v>
      </c>
      <c r="J4217">
        <v>1.6542904877524514</v>
      </c>
      <c r="K4217">
        <v>520</v>
      </c>
      <c r="L4217">
        <v>-0.45403611660003662</v>
      </c>
      <c r="M4217">
        <v>-16.411294937133789</v>
      </c>
      <c r="N4217">
        <v>5348</v>
      </c>
      <c r="O4217">
        <v>7.5686588883399963E-2</v>
      </c>
      <c r="P4217">
        <v>-0.55103605985641479</v>
      </c>
      <c r="Q4217">
        <v>-0.5050927996635437</v>
      </c>
      <c r="R4217">
        <v>-0.45403611660003662</v>
      </c>
      <c r="S4217">
        <v>-0.40298551321029663</v>
      </c>
      <c r="T4217">
        <v>-0.35703617334365845</v>
      </c>
      <c r="U4217" t="s">
        <v>102</v>
      </c>
      <c r="V4217" t="s">
        <v>84</v>
      </c>
      <c r="W4217">
        <v>94</v>
      </c>
    </row>
    <row r="4218" spans="1:23" x14ac:dyDescent="0.25">
      <c r="A4218" s="48" t="str">
        <f t="shared" si="65"/>
        <v>42258KernN/A_21AllSingle</v>
      </c>
      <c r="B4218" s="7" t="s">
        <v>11</v>
      </c>
      <c r="C4218" s="35">
        <v>42258</v>
      </c>
      <c r="D4218">
        <v>21</v>
      </c>
      <c r="E4218" t="s">
        <v>32</v>
      </c>
      <c r="F4218">
        <v>2.5774197256504197</v>
      </c>
      <c r="G4218">
        <v>1.4179252613442868</v>
      </c>
      <c r="H4218">
        <v>4828</v>
      </c>
      <c r="I4218">
        <v>2.8257736023022719</v>
      </c>
      <c r="J4218">
        <v>1.5117351705725537</v>
      </c>
      <c r="K4218">
        <v>520</v>
      </c>
      <c r="L4218">
        <v>-0.24835388362407684</v>
      </c>
      <c r="M4218">
        <v>-9.6357564926147461</v>
      </c>
      <c r="N4218">
        <v>5348</v>
      </c>
      <c r="O4218">
        <v>6.936366856098175E-2</v>
      </c>
      <c r="P4218">
        <v>-0.33725035190582275</v>
      </c>
      <c r="Q4218">
        <v>-0.29514521360397339</v>
      </c>
      <c r="R4218">
        <v>-0.24835388362407684</v>
      </c>
      <c r="S4218">
        <v>-0.20156808197498322</v>
      </c>
      <c r="T4218">
        <v>-0.15945740044116974</v>
      </c>
      <c r="U4218" t="s">
        <v>18</v>
      </c>
      <c r="V4218" t="s">
        <v>84</v>
      </c>
      <c r="W4218">
        <v>91</v>
      </c>
    </row>
    <row r="4219" spans="1:23" x14ac:dyDescent="0.25">
      <c r="A4219" s="48" t="str">
        <f t="shared" si="65"/>
        <v>42258KernN/A_21SmartAC-onlySingle</v>
      </c>
      <c r="B4219" t="s">
        <v>11</v>
      </c>
      <c r="C4219" s="35">
        <v>42258</v>
      </c>
      <c r="D4219">
        <v>21</v>
      </c>
      <c r="E4219" t="s">
        <v>32</v>
      </c>
      <c r="F4219">
        <v>2.5774197256504197</v>
      </c>
      <c r="G4219">
        <v>1.4179252613442868</v>
      </c>
      <c r="H4219">
        <v>4828</v>
      </c>
      <c r="I4219">
        <v>2.8257736023022719</v>
      </c>
      <c r="J4219">
        <v>1.5117351705725537</v>
      </c>
      <c r="K4219">
        <v>520</v>
      </c>
      <c r="L4219">
        <v>-0.24835388362407684</v>
      </c>
      <c r="M4219">
        <v>-9.6357564926147461</v>
      </c>
      <c r="N4219">
        <v>5348</v>
      </c>
      <c r="O4219">
        <v>6.936366856098175E-2</v>
      </c>
      <c r="P4219">
        <v>-0.33725035190582275</v>
      </c>
      <c r="Q4219">
        <v>-0.29514521360397339</v>
      </c>
      <c r="R4219">
        <v>-0.24835388362407684</v>
      </c>
      <c r="S4219">
        <v>-0.20156808197498322</v>
      </c>
      <c r="T4219">
        <v>-0.15945740044116974</v>
      </c>
      <c r="U4219" t="s">
        <v>102</v>
      </c>
      <c r="V4219" t="s">
        <v>84</v>
      </c>
      <c r="W4219">
        <v>91</v>
      </c>
    </row>
    <row r="4220" spans="1:23" x14ac:dyDescent="0.25">
      <c r="A4220" s="48" t="str">
        <f t="shared" si="65"/>
        <v>42258KernN/A_22AllSingle</v>
      </c>
      <c r="B4220" s="7" t="s">
        <v>11</v>
      </c>
      <c r="C4220" s="35">
        <v>42258</v>
      </c>
      <c r="D4220">
        <v>22</v>
      </c>
      <c r="E4220" t="s">
        <v>32</v>
      </c>
      <c r="F4220">
        <v>2.2956900021861797</v>
      </c>
      <c r="G4220">
        <v>1.334320873932312</v>
      </c>
      <c r="H4220">
        <v>4828</v>
      </c>
      <c r="I4220">
        <v>2.4205834292630479</v>
      </c>
      <c r="J4220">
        <v>1.4108439916794824</v>
      </c>
      <c r="K4220">
        <v>520</v>
      </c>
      <c r="L4220">
        <v>-0.1248934268951416</v>
      </c>
      <c r="M4220">
        <v>-5.4403438568115234</v>
      </c>
      <c r="N4220">
        <v>5348</v>
      </c>
      <c r="O4220">
        <v>6.4781293272972107E-2</v>
      </c>
      <c r="P4220">
        <v>-0.20791713893413544</v>
      </c>
      <c r="Q4220">
        <v>-0.16859358549118042</v>
      </c>
      <c r="R4220">
        <v>-0.1248934268951416</v>
      </c>
      <c r="S4220">
        <v>-8.1198446452617645E-2</v>
      </c>
      <c r="T4220">
        <v>-4.1869722306728363E-2</v>
      </c>
      <c r="U4220" t="s">
        <v>18</v>
      </c>
      <c r="V4220" t="s">
        <v>84</v>
      </c>
      <c r="W4220">
        <v>87</v>
      </c>
    </row>
    <row r="4221" spans="1:23" x14ac:dyDescent="0.25">
      <c r="A4221" s="48" t="str">
        <f t="shared" si="65"/>
        <v>42258KernN/A_22SmartAC-onlySingle</v>
      </c>
      <c r="B4221" s="7" t="s">
        <v>11</v>
      </c>
      <c r="C4221" s="35">
        <v>42258</v>
      </c>
      <c r="D4221">
        <v>22</v>
      </c>
      <c r="E4221" t="s">
        <v>32</v>
      </c>
      <c r="F4221">
        <v>2.2956900021861797</v>
      </c>
      <c r="G4221">
        <v>1.334320873932312</v>
      </c>
      <c r="H4221">
        <v>4828</v>
      </c>
      <c r="I4221">
        <v>2.4205834292630479</v>
      </c>
      <c r="J4221">
        <v>1.4108439916794824</v>
      </c>
      <c r="K4221">
        <v>520</v>
      </c>
      <c r="L4221">
        <v>-0.1248934268951416</v>
      </c>
      <c r="M4221">
        <v>-5.4403438568115234</v>
      </c>
      <c r="N4221">
        <v>5348</v>
      </c>
      <c r="O4221">
        <v>6.4781293272972107E-2</v>
      </c>
      <c r="P4221">
        <v>-0.20791713893413544</v>
      </c>
      <c r="Q4221">
        <v>-0.16859358549118042</v>
      </c>
      <c r="R4221">
        <v>-0.1248934268951416</v>
      </c>
      <c r="S4221">
        <v>-8.1198446452617645E-2</v>
      </c>
      <c r="T4221">
        <v>-4.1869722306728363E-2</v>
      </c>
      <c r="U4221" t="s">
        <v>102</v>
      </c>
      <c r="V4221" t="s">
        <v>84</v>
      </c>
      <c r="W4221">
        <v>87</v>
      </c>
    </row>
    <row r="4222" spans="1:23" x14ac:dyDescent="0.25">
      <c r="A4222" s="48" t="str">
        <f t="shared" si="65"/>
        <v>42258KernN/A_23AllSingle</v>
      </c>
      <c r="B4222" t="s">
        <v>11</v>
      </c>
      <c r="C4222" s="35">
        <v>42258</v>
      </c>
      <c r="D4222">
        <v>23</v>
      </c>
      <c r="E4222" t="s">
        <v>32</v>
      </c>
      <c r="F4222">
        <v>1.9517329451740952</v>
      </c>
      <c r="G4222">
        <v>1.2569176898491075</v>
      </c>
      <c r="H4222">
        <v>4828</v>
      </c>
      <c r="I4222">
        <v>1.9577102121505672</v>
      </c>
      <c r="J4222">
        <v>1.2228770151772534</v>
      </c>
      <c r="K4222">
        <v>520</v>
      </c>
      <c r="L4222">
        <v>-5.9772669337689877E-3</v>
      </c>
      <c r="M4222">
        <v>-0.30625435709953308</v>
      </c>
      <c r="N4222">
        <v>5348</v>
      </c>
      <c r="O4222">
        <v>5.6595481932163239E-2</v>
      </c>
      <c r="P4222">
        <v>-7.8510038554668427E-2</v>
      </c>
      <c r="Q4222">
        <v>-4.415544867515564E-2</v>
      </c>
      <c r="R4222">
        <v>-5.9772669337689877E-3</v>
      </c>
      <c r="S4222">
        <v>3.219638392329216E-2</v>
      </c>
      <c r="T4222">
        <v>6.6555500030517578E-2</v>
      </c>
      <c r="U4222" t="s">
        <v>18</v>
      </c>
      <c r="V4222" t="s">
        <v>84</v>
      </c>
      <c r="W4222">
        <v>85</v>
      </c>
    </row>
    <row r="4223" spans="1:23" x14ac:dyDescent="0.25">
      <c r="A4223" s="48" t="str">
        <f t="shared" si="65"/>
        <v>42258KernN/A_23SmartAC-onlySingle</v>
      </c>
      <c r="B4223" s="7" t="s">
        <v>11</v>
      </c>
      <c r="C4223" s="35">
        <v>42258</v>
      </c>
      <c r="D4223">
        <v>23</v>
      </c>
      <c r="E4223" t="s">
        <v>32</v>
      </c>
      <c r="F4223">
        <v>1.9517329451740952</v>
      </c>
      <c r="G4223">
        <v>1.2569176898491075</v>
      </c>
      <c r="H4223">
        <v>4828</v>
      </c>
      <c r="I4223">
        <v>1.9577102121505672</v>
      </c>
      <c r="J4223">
        <v>1.2228770151772534</v>
      </c>
      <c r="K4223">
        <v>520</v>
      </c>
      <c r="L4223">
        <v>-5.9772669337689877E-3</v>
      </c>
      <c r="M4223">
        <v>-0.30625435709953308</v>
      </c>
      <c r="N4223">
        <v>5348</v>
      </c>
      <c r="O4223">
        <v>5.6595481932163239E-2</v>
      </c>
      <c r="P4223">
        <v>-7.8510038554668427E-2</v>
      </c>
      <c r="Q4223">
        <v>-4.415544867515564E-2</v>
      </c>
      <c r="R4223">
        <v>-5.9772669337689877E-3</v>
      </c>
      <c r="S4223">
        <v>3.219638392329216E-2</v>
      </c>
      <c r="T4223">
        <v>6.6555500030517578E-2</v>
      </c>
      <c r="U4223" t="s">
        <v>102</v>
      </c>
      <c r="V4223" t="s">
        <v>84</v>
      </c>
      <c r="W4223">
        <v>85</v>
      </c>
    </row>
    <row r="4224" spans="1:23" x14ac:dyDescent="0.25">
      <c r="A4224" s="48" t="str">
        <f t="shared" si="65"/>
        <v>42258KernN/A_24AllSingle</v>
      </c>
      <c r="B4224" s="7" t="s">
        <v>11</v>
      </c>
      <c r="C4224" s="35">
        <v>42258</v>
      </c>
      <c r="D4224">
        <v>24</v>
      </c>
      <c r="E4224" t="s">
        <v>32</v>
      </c>
      <c r="F4224">
        <v>1.6277000000681039</v>
      </c>
      <c r="G4224">
        <v>1.1252134410301344</v>
      </c>
      <c r="H4224">
        <v>4828</v>
      </c>
      <c r="I4224">
        <v>1.6031635828723794</v>
      </c>
      <c r="J4224">
        <v>1.0855014853905767</v>
      </c>
      <c r="K4224">
        <v>520</v>
      </c>
      <c r="L4224">
        <v>2.4536417797207832E-2</v>
      </c>
      <c r="M4224">
        <v>1.507428765296936</v>
      </c>
      <c r="N4224">
        <v>5348</v>
      </c>
      <c r="O4224">
        <v>5.0281502306461334E-2</v>
      </c>
      <c r="P4224">
        <v>-3.9904356002807617E-2</v>
      </c>
      <c r="Q4224">
        <v>-9.3824779614806175E-3</v>
      </c>
      <c r="R4224">
        <v>2.4536417797207832E-2</v>
      </c>
      <c r="S4224">
        <v>5.8451291173696518E-2</v>
      </c>
      <c r="T4224">
        <v>8.8977187871932983E-2</v>
      </c>
      <c r="U4224" t="s">
        <v>18</v>
      </c>
      <c r="V4224" t="s">
        <v>84</v>
      </c>
      <c r="W4224">
        <v>83</v>
      </c>
    </row>
    <row r="4225" spans="1:23" x14ac:dyDescent="0.25">
      <c r="A4225" s="48" t="str">
        <f t="shared" si="65"/>
        <v>42258KernN/A_24SmartAC-onlySingle</v>
      </c>
      <c r="B4225" t="s">
        <v>11</v>
      </c>
      <c r="C4225" s="35">
        <v>42258</v>
      </c>
      <c r="D4225">
        <v>24</v>
      </c>
      <c r="E4225" t="s">
        <v>32</v>
      </c>
      <c r="F4225">
        <v>1.6277000000681039</v>
      </c>
      <c r="G4225">
        <v>1.1252134410301344</v>
      </c>
      <c r="H4225">
        <v>4828</v>
      </c>
      <c r="I4225">
        <v>1.6031635828723794</v>
      </c>
      <c r="J4225">
        <v>1.0855014853905767</v>
      </c>
      <c r="K4225">
        <v>520</v>
      </c>
      <c r="L4225">
        <v>2.4536417797207832E-2</v>
      </c>
      <c r="M4225">
        <v>1.507428765296936</v>
      </c>
      <c r="N4225">
        <v>5348</v>
      </c>
      <c r="O4225">
        <v>5.0281502306461334E-2</v>
      </c>
      <c r="P4225">
        <v>-3.9904356002807617E-2</v>
      </c>
      <c r="Q4225">
        <v>-9.3824779614806175E-3</v>
      </c>
      <c r="R4225">
        <v>2.4536417797207832E-2</v>
      </c>
      <c r="S4225">
        <v>5.8451291173696518E-2</v>
      </c>
      <c r="T4225">
        <v>8.8977187871932983E-2</v>
      </c>
      <c r="U4225" t="s">
        <v>102</v>
      </c>
      <c r="V4225" t="s">
        <v>84</v>
      </c>
      <c r="W4225">
        <v>83</v>
      </c>
    </row>
    <row r="4226" spans="1:23" x14ac:dyDescent="0.25">
      <c r="A4226" s="48" t="str">
        <f t="shared" ref="A4226:A4289" si="66">CONCATENATE(C4226,B4226,E4226,"_",D4226,U4226,V4226)</f>
        <v>42231KernN/A_1Dual EnrolledSingle</v>
      </c>
      <c r="B4226" t="s">
        <v>11</v>
      </c>
      <c r="C4226" s="35">
        <v>42231</v>
      </c>
      <c r="D4226">
        <v>1</v>
      </c>
      <c r="E4226" t="s">
        <v>32</v>
      </c>
      <c r="F4226">
        <v>1.2004547027593524</v>
      </c>
      <c r="G4226">
        <v>0.95903419832358927</v>
      </c>
      <c r="H4226">
        <v>1563</v>
      </c>
      <c r="I4226">
        <v>1.3076300609448206</v>
      </c>
      <c r="J4226">
        <v>1.2105824079398524</v>
      </c>
      <c r="K4226">
        <v>163</v>
      </c>
      <c r="L4226">
        <v>-0.10717535763978958</v>
      </c>
      <c r="M4226">
        <v>-8.9278964996337891</v>
      </c>
      <c r="N4226">
        <v>1726</v>
      </c>
      <c r="O4226">
        <v>9.7873933613300323E-2</v>
      </c>
      <c r="P4226">
        <v>-0.23261059820652008</v>
      </c>
      <c r="Q4226">
        <v>-0.17319916188716888</v>
      </c>
      <c r="R4226">
        <v>-0.10717535763978958</v>
      </c>
      <c r="S4226">
        <v>-4.1159387677907944E-2</v>
      </c>
      <c r="T4226">
        <v>1.8259875476360321E-2</v>
      </c>
      <c r="U4226" t="s">
        <v>101</v>
      </c>
      <c r="V4226" t="s">
        <v>84</v>
      </c>
      <c r="W4226">
        <v>80</v>
      </c>
    </row>
    <row r="4227" spans="1:23" x14ac:dyDescent="0.25">
      <c r="A4227" s="48" t="str">
        <f t="shared" si="66"/>
        <v>42231KernN/A_2Dual EnrolledSingle</v>
      </c>
      <c r="B4227" s="7" t="s">
        <v>11</v>
      </c>
      <c r="C4227" s="35">
        <v>42231</v>
      </c>
      <c r="D4227">
        <v>2</v>
      </c>
      <c r="E4227" t="s">
        <v>32</v>
      </c>
      <c r="F4227">
        <v>1.0412081257550221</v>
      </c>
      <c r="G4227">
        <v>0.8498136929572444</v>
      </c>
      <c r="H4227">
        <v>1563</v>
      </c>
      <c r="I4227">
        <v>1.153125153096322</v>
      </c>
      <c r="J4227">
        <v>1.0883855754304406</v>
      </c>
      <c r="K4227">
        <v>163</v>
      </c>
      <c r="L4227">
        <v>-0.11191702634096146</v>
      </c>
      <c r="M4227">
        <v>-10.74876594543457</v>
      </c>
      <c r="N4227">
        <v>1726</v>
      </c>
      <c r="O4227">
        <v>8.7917178869247437E-2</v>
      </c>
      <c r="P4227">
        <v>-0.2245916873216629</v>
      </c>
      <c r="Q4227">
        <v>-0.1712241917848587</v>
      </c>
      <c r="R4227">
        <v>-0.11191702634096146</v>
      </c>
      <c r="S4227">
        <v>-5.2616890519857407E-2</v>
      </c>
      <c r="T4227">
        <v>7.5763009954243898E-4</v>
      </c>
      <c r="U4227" t="s">
        <v>101</v>
      </c>
      <c r="V4227" t="s">
        <v>84</v>
      </c>
      <c r="W4227">
        <v>78</v>
      </c>
    </row>
    <row r="4228" spans="1:23" x14ac:dyDescent="0.25">
      <c r="A4228" s="48" t="str">
        <f t="shared" si="66"/>
        <v>42231KernN/A_3Dual EnrolledSingle</v>
      </c>
      <c r="B4228" t="s">
        <v>11</v>
      </c>
      <c r="C4228" s="35">
        <v>42231</v>
      </c>
      <c r="D4228">
        <v>3</v>
      </c>
      <c r="E4228" t="s">
        <v>32</v>
      </c>
      <c r="F4228">
        <v>0.9055504798762104</v>
      </c>
      <c r="G4228">
        <v>0.74680904065635423</v>
      </c>
      <c r="H4228">
        <v>1563</v>
      </c>
      <c r="I4228">
        <v>1.0023969321549295</v>
      </c>
      <c r="J4228">
        <v>0.87088078636365496</v>
      </c>
      <c r="K4228">
        <v>163</v>
      </c>
      <c r="L4228">
        <v>-9.6846453845500946E-2</v>
      </c>
      <c r="M4228">
        <v>-10.694760322570801</v>
      </c>
      <c r="N4228">
        <v>1726</v>
      </c>
      <c r="O4228">
        <v>7.0779897272586823E-2</v>
      </c>
      <c r="P4228">
        <v>-0.18755796551704407</v>
      </c>
      <c r="Q4228">
        <v>-0.14459316432476044</v>
      </c>
      <c r="R4228">
        <v>-9.6846453845500946E-2</v>
      </c>
      <c r="S4228">
        <v>-4.9105413258075714E-2</v>
      </c>
      <c r="T4228">
        <v>-6.1349375173449516E-3</v>
      </c>
      <c r="U4228" t="s">
        <v>101</v>
      </c>
      <c r="V4228" t="s">
        <v>84</v>
      </c>
      <c r="W4228">
        <v>77</v>
      </c>
    </row>
    <row r="4229" spans="1:23" x14ac:dyDescent="0.25">
      <c r="A4229" s="48" t="str">
        <f t="shared" si="66"/>
        <v>42231KernN/A_4Dual EnrolledSingle</v>
      </c>
      <c r="B4229" t="s">
        <v>11</v>
      </c>
      <c r="C4229" s="35">
        <v>42231</v>
      </c>
      <c r="D4229">
        <v>4</v>
      </c>
      <c r="E4229" t="s">
        <v>32</v>
      </c>
      <c r="F4229">
        <v>0.82889712087223233</v>
      </c>
      <c r="G4229">
        <v>0.67664948801983871</v>
      </c>
      <c r="H4229">
        <v>1563</v>
      </c>
      <c r="I4229">
        <v>0.86869815975844433</v>
      </c>
      <c r="J4229">
        <v>0.76563653510885366</v>
      </c>
      <c r="K4229">
        <v>163</v>
      </c>
      <c r="L4229">
        <v>-3.9801038801670074E-2</v>
      </c>
      <c r="M4229">
        <v>-4.8016862869262695</v>
      </c>
      <c r="N4229">
        <v>1726</v>
      </c>
      <c r="O4229">
        <v>6.236383318901062E-2</v>
      </c>
      <c r="P4229">
        <v>-0.1197265237569809</v>
      </c>
      <c r="Q4229">
        <v>-8.1870436668395996E-2</v>
      </c>
      <c r="R4229">
        <v>-3.9801038801670074E-2</v>
      </c>
      <c r="S4229">
        <v>2.2633667103946209E-3</v>
      </c>
      <c r="T4229">
        <v>4.0124449878931046E-2</v>
      </c>
      <c r="U4229" t="s">
        <v>101</v>
      </c>
      <c r="V4229" t="s">
        <v>84</v>
      </c>
      <c r="W4229">
        <v>75</v>
      </c>
    </row>
    <row r="4230" spans="1:23" x14ac:dyDescent="0.25">
      <c r="A4230" s="48" t="str">
        <f t="shared" si="66"/>
        <v>42231KernN/A_5Dual EnrolledSingle</v>
      </c>
      <c r="B4230" s="7" t="s">
        <v>11</v>
      </c>
      <c r="C4230" s="35">
        <v>42231</v>
      </c>
      <c r="D4230">
        <v>5</v>
      </c>
      <c r="E4230" t="s">
        <v>32</v>
      </c>
      <c r="F4230">
        <v>0.76983602050471944</v>
      </c>
      <c r="G4230">
        <v>0.59468138662963022</v>
      </c>
      <c r="H4230">
        <v>1563</v>
      </c>
      <c r="I4230">
        <v>0.85797607424566358</v>
      </c>
      <c r="J4230">
        <v>0.76358161352736931</v>
      </c>
      <c r="K4230">
        <v>163</v>
      </c>
      <c r="L4230">
        <v>-8.8140055537223816E-2</v>
      </c>
      <c r="M4230">
        <v>-11.449198722839355</v>
      </c>
      <c r="N4230">
        <v>1726</v>
      </c>
      <c r="O4230">
        <v>6.1670877039432526E-2</v>
      </c>
      <c r="P4230">
        <v>-0.16717745363712311</v>
      </c>
      <c r="Q4230">
        <v>-0.12974199652671814</v>
      </c>
      <c r="R4230">
        <v>-8.8140055537223816E-2</v>
      </c>
      <c r="S4230">
        <v>-4.6543050557374954E-2</v>
      </c>
      <c r="T4230">
        <v>-9.1026592999696732E-3</v>
      </c>
      <c r="U4230" t="s">
        <v>101</v>
      </c>
      <c r="V4230" t="s">
        <v>84</v>
      </c>
      <c r="W4230">
        <v>75</v>
      </c>
    </row>
    <row r="4231" spans="1:23" x14ac:dyDescent="0.25">
      <c r="A4231" s="48" t="str">
        <f t="shared" si="66"/>
        <v>42231KernN/A_6Dual EnrolledSingle</v>
      </c>
      <c r="B4231" t="s">
        <v>11</v>
      </c>
      <c r="C4231" s="35">
        <v>42231</v>
      </c>
      <c r="D4231">
        <v>6</v>
      </c>
      <c r="E4231" t="s">
        <v>32</v>
      </c>
      <c r="F4231">
        <v>0.75071650684262081</v>
      </c>
      <c r="G4231">
        <v>0.59354450563552286</v>
      </c>
      <c r="H4231">
        <v>1563</v>
      </c>
      <c r="I4231">
        <v>0.78651043003526966</v>
      </c>
      <c r="J4231">
        <v>0.67123010180975973</v>
      </c>
      <c r="K4231">
        <v>163</v>
      </c>
      <c r="L4231">
        <v>-3.579392284154892E-2</v>
      </c>
      <c r="M4231">
        <v>-4.7679681777954102</v>
      </c>
      <c r="N4231">
        <v>1726</v>
      </c>
      <c r="O4231">
        <v>5.4676376283168793E-2</v>
      </c>
      <c r="P4231">
        <v>-0.1058671697974205</v>
      </c>
      <c r="Q4231">
        <v>-7.267751544713974E-2</v>
      </c>
      <c r="R4231">
        <v>-3.579392284154892E-2</v>
      </c>
      <c r="S4231">
        <v>1.0852930136024952E-3</v>
      </c>
      <c r="T4231">
        <v>3.4279320389032364E-2</v>
      </c>
      <c r="U4231" t="s">
        <v>101</v>
      </c>
      <c r="V4231" t="s">
        <v>84</v>
      </c>
      <c r="W4231">
        <v>73</v>
      </c>
    </row>
    <row r="4232" spans="1:23" x14ac:dyDescent="0.25">
      <c r="A4232" s="48" t="str">
        <f t="shared" si="66"/>
        <v>42231KernN/A_7Dual EnrolledSingle</v>
      </c>
      <c r="B4232" t="s">
        <v>11</v>
      </c>
      <c r="C4232" s="35">
        <v>42231</v>
      </c>
      <c r="D4232">
        <v>7</v>
      </c>
      <c r="E4232" t="s">
        <v>32</v>
      </c>
      <c r="F4232">
        <v>0.76422111325545372</v>
      </c>
      <c r="G4232">
        <v>0.6517985301922159</v>
      </c>
      <c r="H4232">
        <v>1563</v>
      </c>
      <c r="I4232">
        <v>0.81187177859639781</v>
      </c>
      <c r="J4232">
        <v>0.79266518614904202</v>
      </c>
      <c r="K4232">
        <v>163</v>
      </c>
      <c r="L4232">
        <v>-4.7650665044784546E-2</v>
      </c>
      <c r="M4232">
        <v>-6.2351937294006348</v>
      </c>
      <c r="N4232">
        <v>1726</v>
      </c>
      <c r="O4232">
        <v>6.4238026738166809E-2</v>
      </c>
      <c r="P4232">
        <v>-0.12997812032699585</v>
      </c>
      <c r="Q4232">
        <v>-9.0984351933002472E-2</v>
      </c>
      <c r="R4232">
        <v>-4.7650665044784546E-2</v>
      </c>
      <c r="S4232">
        <v>-4.3221157975494862E-3</v>
      </c>
      <c r="T4232">
        <v>3.4676790237426758E-2</v>
      </c>
      <c r="U4232" t="s">
        <v>101</v>
      </c>
      <c r="V4232" t="s">
        <v>84</v>
      </c>
      <c r="W4232">
        <v>75</v>
      </c>
    </row>
    <row r="4233" spans="1:23" x14ac:dyDescent="0.25">
      <c r="A4233" s="48" t="str">
        <f t="shared" si="66"/>
        <v>42231KernN/A_8Dual EnrolledSingle</v>
      </c>
      <c r="B4233" s="7" t="s">
        <v>11</v>
      </c>
      <c r="C4233" s="35">
        <v>42231</v>
      </c>
      <c r="D4233">
        <v>8</v>
      </c>
      <c r="E4233" t="s">
        <v>32</v>
      </c>
      <c r="F4233">
        <v>0.78694945619367751</v>
      </c>
      <c r="G4233">
        <v>0.65686712920444057</v>
      </c>
      <c r="H4233">
        <v>1563</v>
      </c>
      <c r="I4233">
        <v>0.83976134981553241</v>
      </c>
      <c r="J4233">
        <v>0.82711705358526788</v>
      </c>
      <c r="K4233">
        <v>163</v>
      </c>
      <c r="L4233">
        <v>-5.2811894565820694E-2</v>
      </c>
      <c r="M4233">
        <v>-6.7109637260437012</v>
      </c>
      <c r="N4233">
        <v>1726</v>
      </c>
      <c r="O4233">
        <v>6.6881433129310608E-2</v>
      </c>
      <c r="P4233">
        <v>-0.13852714002132416</v>
      </c>
      <c r="Q4233">
        <v>-9.7928769886493683E-2</v>
      </c>
      <c r="R4233">
        <v>-5.2811894565820694E-2</v>
      </c>
      <c r="S4233">
        <v>-7.7003678306937218E-3</v>
      </c>
      <c r="T4233">
        <v>3.290335088968277E-2</v>
      </c>
      <c r="U4233" t="s">
        <v>101</v>
      </c>
      <c r="V4233" t="s">
        <v>84</v>
      </c>
      <c r="W4233">
        <v>77</v>
      </c>
    </row>
    <row r="4234" spans="1:23" x14ac:dyDescent="0.25">
      <c r="A4234" s="48" t="str">
        <f t="shared" si="66"/>
        <v>42231KernN/A_9Dual EnrolledSingle</v>
      </c>
      <c r="B4234" t="s">
        <v>11</v>
      </c>
      <c r="C4234" s="35">
        <v>42231</v>
      </c>
      <c r="D4234">
        <v>9</v>
      </c>
      <c r="E4234" t="s">
        <v>32</v>
      </c>
      <c r="F4234">
        <v>0.88052725532794274</v>
      </c>
      <c r="G4234">
        <v>0.75012897619431806</v>
      </c>
      <c r="H4234">
        <v>1563</v>
      </c>
      <c r="I4234">
        <v>0.9456411045636135</v>
      </c>
      <c r="J4234">
        <v>0.81637702646818289</v>
      </c>
      <c r="K4234">
        <v>163</v>
      </c>
      <c r="L4234">
        <v>-6.5113849937915802E-2</v>
      </c>
      <c r="M4234">
        <v>-7.3948702812194824</v>
      </c>
      <c r="N4234">
        <v>1726</v>
      </c>
      <c r="O4234">
        <v>6.6699251532554626E-2</v>
      </c>
      <c r="P4234">
        <v>-0.15059560537338257</v>
      </c>
      <c r="Q4234">
        <v>-0.11010783165693283</v>
      </c>
      <c r="R4234">
        <v>-6.5113849937915802E-2</v>
      </c>
      <c r="S4234">
        <v>-2.012520469725132E-2</v>
      </c>
      <c r="T4234">
        <v>2.0367911085486412E-2</v>
      </c>
      <c r="U4234" t="s">
        <v>101</v>
      </c>
      <c r="V4234" t="s">
        <v>84</v>
      </c>
      <c r="W4234">
        <v>79</v>
      </c>
    </row>
    <row r="4235" spans="1:23" x14ac:dyDescent="0.25">
      <c r="A4235" s="48" t="str">
        <f t="shared" si="66"/>
        <v>42231KernN/A_10Dual EnrolledSingle</v>
      </c>
      <c r="B4235" t="s">
        <v>11</v>
      </c>
      <c r="C4235" s="35">
        <v>42231</v>
      </c>
      <c r="D4235">
        <v>10</v>
      </c>
      <c r="E4235" t="s">
        <v>32</v>
      </c>
      <c r="F4235">
        <v>1.0193905949709128</v>
      </c>
      <c r="G4235">
        <v>0.90459301730282304</v>
      </c>
      <c r="H4235">
        <v>1563</v>
      </c>
      <c r="I4235">
        <v>1.1055779138658672</v>
      </c>
      <c r="J4235">
        <v>1.0481057020910334</v>
      </c>
      <c r="K4235">
        <v>163</v>
      </c>
      <c r="L4235">
        <v>-8.6187317967414856E-2</v>
      </c>
      <c r="M4235">
        <v>-8.4547882080078125</v>
      </c>
      <c r="N4235">
        <v>1726</v>
      </c>
      <c r="O4235">
        <v>8.5222989320755005E-2</v>
      </c>
      <c r="P4235">
        <v>-0.19540910422801971</v>
      </c>
      <c r="Q4235">
        <v>-0.14367704093456268</v>
      </c>
      <c r="R4235">
        <v>-8.6187317967414856E-2</v>
      </c>
      <c r="S4235">
        <v>-2.8704412281513214E-2</v>
      </c>
      <c r="T4235">
        <v>2.3034464567899704E-2</v>
      </c>
      <c r="U4235" t="s">
        <v>101</v>
      </c>
      <c r="V4235" t="s">
        <v>84</v>
      </c>
      <c r="W4235">
        <v>82</v>
      </c>
    </row>
    <row r="4236" spans="1:23" x14ac:dyDescent="0.25">
      <c r="A4236" s="48" t="str">
        <f t="shared" si="66"/>
        <v>42231KernN/A_11Dual EnrolledSingle</v>
      </c>
      <c r="B4236" s="7" t="s">
        <v>11</v>
      </c>
      <c r="C4236" s="35">
        <v>42231</v>
      </c>
      <c r="D4236">
        <v>11</v>
      </c>
      <c r="E4236" t="s">
        <v>32</v>
      </c>
      <c r="F4236">
        <v>1.2036081254146402</v>
      </c>
      <c r="G4236">
        <v>1.1002280173027867</v>
      </c>
      <c r="H4236">
        <v>1563</v>
      </c>
      <c r="I4236">
        <v>1.2082809816870956</v>
      </c>
      <c r="J4236">
        <v>1.2111527788292111</v>
      </c>
      <c r="K4236">
        <v>163</v>
      </c>
      <c r="L4236">
        <v>-4.6728560701012611E-3</v>
      </c>
      <c r="M4236">
        <v>-0.3882373571395874</v>
      </c>
      <c r="N4236">
        <v>1726</v>
      </c>
      <c r="O4236">
        <v>9.8862558603286743E-2</v>
      </c>
      <c r="P4236">
        <v>-0.13137510418891907</v>
      </c>
      <c r="Q4236">
        <v>-7.1363560855388641E-2</v>
      </c>
      <c r="R4236">
        <v>-4.6728560701012611E-3</v>
      </c>
      <c r="S4236">
        <v>6.2009938061237335E-2</v>
      </c>
      <c r="T4236">
        <v>0.12202940136194229</v>
      </c>
      <c r="U4236" t="s">
        <v>101</v>
      </c>
      <c r="V4236" t="s">
        <v>84</v>
      </c>
      <c r="W4236">
        <v>86</v>
      </c>
    </row>
    <row r="4237" spans="1:23" x14ac:dyDescent="0.25">
      <c r="A4237" s="48" t="str">
        <f t="shared" si="66"/>
        <v>42231KernN/A_12Dual EnrolledSingle</v>
      </c>
      <c r="B4237" t="s">
        <v>11</v>
      </c>
      <c r="C4237" s="35">
        <v>42231</v>
      </c>
      <c r="D4237">
        <v>12</v>
      </c>
      <c r="E4237" t="s">
        <v>32</v>
      </c>
      <c r="F4237">
        <v>1.4367192578690056</v>
      </c>
      <c r="G4237">
        <v>1.2207213192894582</v>
      </c>
      <c r="H4237">
        <v>1563</v>
      </c>
      <c r="I4237">
        <v>1.4300650304175593</v>
      </c>
      <c r="J4237">
        <v>1.4398219235156982</v>
      </c>
      <c r="K4237">
        <v>163</v>
      </c>
      <c r="L4237">
        <v>6.6542276181280613E-3</v>
      </c>
      <c r="M4237">
        <v>0.46315431594848633</v>
      </c>
      <c r="N4237">
        <v>1726</v>
      </c>
      <c r="O4237">
        <v>0.11692614853382111</v>
      </c>
      <c r="P4237">
        <v>-0.14319832623004913</v>
      </c>
      <c r="Q4237">
        <v>-7.2221815586090088E-2</v>
      </c>
      <c r="R4237">
        <v>6.6542276181280613E-3</v>
      </c>
      <c r="S4237">
        <v>8.5520915687084198E-2</v>
      </c>
      <c r="T4237">
        <v>0.15650677680969238</v>
      </c>
      <c r="U4237" t="s">
        <v>101</v>
      </c>
      <c r="V4237" t="s">
        <v>84</v>
      </c>
      <c r="W4237">
        <v>89</v>
      </c>
    </row>
    <row r="4238" spans="1:23" x14ac:dyDescent="0.25">
      <c r="A4238" s="48" t="str">
        <f t="shared" si="66"/>
        <v>42231KernN/A_13Dual EnrolledSingle</v>
      </c>
      <c r="B4238" t="s">
        <v>11</v>
      </c>
      <c r="C4238" s="35">
        <v>42231</v>
      </c>
      <c r="D4238">
        <v>13</v>
      </c>
      <c r="E4238" t="s">
        <v>32</v>
      </c>
      <c r="F4238">
        <v>1.6855179782508356</v>
      </c>
      <c r="G4238">
        <v>1.3610373918028746</v>
      </c>
      <c r="H4238">
        <v>1563</v>
      </c>
      <c r="I4238">
        <v>1.7181104295375156</v>
      </c>
      <c r="J4238">
        <v>1.6509181320484638</v>
      </c>
      <c r="K4238">
        <v>163</v>
      </c>
      <c r="L4238">
        <v>-3.2592453062534332E-2</v>
      </c>
      <c r="M4238">
        <v>-1.9336756467819214</v>
      </c>
      <c r="N4238">
        <v>1726</v>
      </c>
      <c r="O4238">
        <v>0.13381412625312805</v>
      </c>
      <c r="P4238">
        <v>-0.20408864319324493</v>
      </c>
      <c r="Q4238">
        <v>-0.12286078929901123</v>
      </c>
      <c r="R4238">
        <v>-3.2592453062534332E-2</v>
      </c>
      <c r="S4238">
        <v>5.7665176689624786E-2</v>
      </c>
      <c r="T4238">
        <v>0.13890373706817627</v>
      </c>
      <c r="U4238" t="s">
        <v>101</v>
      </c>
      <c r="V4238" t="s">
        <v>84</v>
      </c>
      <c r="W4238">
        <v>92</v>
      </c>
    </row>
    <row r="4239" spans="1:23" x14ac:dyDescent="0.25">
      <c r="A4239" s="48" t="str">
        <f t="shared" si="66"/>
        <v>42231KernN/A_14Dual EnrolledSingle</v>
      </c>
      <c r="B4239" s="7" t="s">
        <v>11</v>
      </c>
      <c r="C4239" s="35">
        <v>42231</v>
      </c>
      <c r="D4239">
        <v>14</v>
      </c>
      <c r="E4239" t="s">
        <v>32</v>
      </c>
      <c r="F4239">
        <v>2.011768585666903</v>
      </c>
      <c r="G4239">
        <v>1.4834861817208891</v>
      </c>
      <c r="H4239">
        <v>1563</v>
      </c>
      <c r="I4239">
        <v>2.1293791411121927</v>
      </c>
      <c r="J4239">
        <v>1.8960667884668014</v>
      </c>
      <c r="K4239">
        <v>163</v>
      </c>
      <c r="L4239">
        <v>-0.11761055886745453</v>
      </c>
      <c r="M4239">
        <v>-5.8461275100708008</v>
      </c>
      <c r="N4239">
        <v>1726</v>
      </c>
      <c r="O4239">
        <v>0.15317851305007935</v>
      </c>
      <c r="P4239">
        <v>-0.31392413377761841</v>
      </c>
      <c r="Q4239">
        <v>-0.22094172239303589</v>
      </c>
      <c r="R4239">
        <v>-0.11761055886745453</v>
      </c>
      <c r="S4239">
        <v>-1.4291651546955109E-2</v>
      </c>
      <c r="T4239">
        <v>7.8703023493289948E-2</v>
      </c>
      <c r="U4239" t="s">
        <v>101</v>
      </c>
      <c r="V4239" t="s">
        <v>84</v>
      </c>
      <c r="W4239">
        <v>94</v>
      </c>
    </row>
    <row r="4240" spans="1:23" x14ac:dyDescent="0.25">
      <c r="A4240" s="48" t="str">
        <f t="shared" si="66"/>
        <v>42231KernN/A_15Dual EnrolledSingle</v>
      </c>
      <c r="B4240" t="s">
        <v>11</v>
      </c>
      <c r="C4240" s="35">
        <v>42231</v>
      </c>
      <c r="D4240">
        <v>15</v>
      </c>
      <c r="E4240" t="s">
        <v>32</v>
      </c>
      <c r="F4240">
        <v>2.2268431862101368</v>
      </c>
      <c r="G4240">
        <v>1.5393701056990361</v>
      </c>
      <c r="H4240">
        <v>1563</v>
      </c>
      <c r="I4240">
        <v>2.4625398774644367</v>
      </c>
      <c r="J4240">
        <v>1.8888144020001272</v>
      </c>
      <c r="K4240">
        <v>163</v>
      </c>
      <c r="L4240">
        <v>-0.23569668829441071</v>
      </c>
      <c r="M4240">
        <v>-10.584342002868652</v>
      </c>
      <c r="N4240">
        <v>1726</v>
      </c>
      <c r="O4240">
        <v>0.15298148989677429</v>
      </c>
      <c r="P4240">
        <v>-0.43175777792930603</v>
      </c>
      <c r="Q4240">
        <v>-0.33889493346214294</v>
      </c>
      <c r="R4240">
        <v>-0.23569668829441071</v>
      </c>
      <c r="S4240">
        <v>-0.13251067698001862</v>
      </c>
      <c r="T4240">
        <v>-3.9635609835386276E-2</v>
      </c>
      <c r="U4240" t="s">
        <v>101</v>
      </c>
      <c r="V4240" t="s">
        <v>84</v>
      </c>
      <c r="W4240">
        <v>96</v>
      </c>
    </row>
    <row r="4241" spans="1:23" x14ac:dyDescent="0.25">
      <c r="A4241" s="48" t="str">
        <f t="shared" si="66"/>
        <v>42231KernN/A_16Dual EnrolledSingle</v>
      </c>
      <c r="B4241" t="s">
        <v>11</v>
      </c>
      <c r="C4241" s="35">
        <v>42231</v>
      </c>
      <c r="D4241">
        <v>16</v>
      </c>
      <c r="E4241" t="s">
        <v>32</v>
      </c>
      <c r="F4241">
        <v>2.5098637872143708</v>
      </c>
      <c r="G4241">
        <v>1.605191808668587</v>
      </c>
      <c r="H4241">
        <v>1563</v>
      </c>
      <c r="I4241">
        <v>2.4501460125396588</v>
      </c>
      <c r="J4241">
        <v>1.769151956427111</v>
      </c>
      <c r="K4241">
        <v>163</v>
      </c>
      <c r="L4241">
        <v>5.9717774391174316E-2</v>
      </c>
      <c r="M4241">
        <v>2.3793232440948486</v>
      </c>
      <c r="N4241">
        <v>1726</v>
      </c>
      <c r="O4241">
        <v>0.14439651370048523</v>
      </c>
      <c r="P4241">
        <v>-0.12534080445766449</v>
      </c>
      <c r="Q4241">
        <v>-3.7689227610826492E-2</v>
      </c>
      <c r="R4241">
        <v>5.9717774391174316E-2</v>
      </c>
      <c r="S4241">
        <v>0.15711322426795959</v>
      </c>
      <c r="T4241">
        <v>0.24477635324001312</v>
      </c>
      <c r="U4241" t="s">
        <v>101</v>
      </c>
      <c r="V4241" t="s">
        <v>84</v>
      </c>
      <c r="W4241">
        <v>97</v>
      </c>
    </row>
    <row r="4242" spans="1:23" x14ac:dyDescent="0.25">
      <c r="A4242" s="48" t="str">
        <f t="shared" si="66"/>
        <v>42231KernN/A_17Dual EnrolledSingle</v>
      </c>
      <c r="B4242" s="7" t="s">
        <v>11</v>
      </c>
      <c r="C4242" s="35">
        <v>42231</v>
      </c>
      <c r="D4242">
        <v>17</v>
      </c>
      <c r="E4242" t="s">
        <v>32</v>
      </c>
      <c r="F4242">
        <v>2.7245407553442247</v>
      </c>
      <c r="G4242">
        <v>1.6580535497376365</v>
      </c>
      <c r="H4242">
        <v>1563</v>
      </c>
      <c r="I4242">
        <v>2.2963073598798793</v>
      </c>
      <c r="J4242">
        <v>1.5382129614189299</v>
      </c>
      <c r="K4242">
        <v>163</v>
      </c>
      <c r="L4242">
        <v>0.42823338508605957</v>
      </c>
      <c r="M4242">
        <v>15.717636108398438</v>
      </c>
      <c r="N4242">
        <v>1726</v>
      </c>
      <c r="O4242">
        <v>0.12757284939289093</v>
      </c>
      <c r="P4242">
        <v>0.26473602652549744</v>
      </c>
      <c r="Q4242">
        <v>0.34217530488967896</v>
      </c>
      <c r="R4242">
        <v>0.42823338508605957</v>
      </c>
      <c r="S4242">
        <v>0.51428127288818359</v>
      </c>
      <c r="T4242">
        <v>0.59173077344894409</v>
      </c>
      <c r="U4242" t="s">
        <v>101</v>
      </c>
      <c r="V4242" t="s">
        <v>84</v>
      </c>
      <c r="W4242">
        <v>98</v>
      </c>
    </row>
    <row r="4243" spans="1:23" x14ac:dyDescent="0.25">
      <c r="A4243" s="48" t="str">
        <f t="shared" si="66"/>
        <v>42231KernN/A_18Dual EnrolledSingle</v>
      </c>
      <c r="B4243" t="s">
        <v>11</v>
      </c>
      <c r="C4243" s="35">
        <v>42231</v>
      </c>
      <c r="D4243">
        <v>18</v>
      </c>
      <c r="E4243" t="s">
        <v>32</v>
      </c>
      <c r="F4243">
        <v>2.8178524628363455</v>
      </c>
      <c r="G4243">
        <v>1.6476672331789513</v>
      </c>
      <c r="H4243">
        <v>1563</v>
      </c>
      <c r="I4243">
        <v>2.3858564412201839</v>
      </c>
      <c r="J4243">
        <v>1.5024804193160903</v>
      </c>
      <c r="K4243">
        <v>163</v>
      </c>
      <c r="L4243">
        <v>0.43199601769447327</v>
      </c>
      <c r="M4243">
        <v>15.330682754516602</v>
      </c>
      <c r="N4243">
        <v>1726</v>
      </c>
      <c r="O4243">
        <v>0.12484507262706757</v>
      </c>
      <c r="P4243">
        <v>0.27199456095695496</v>
      </c>
      <c r="Q4243">
        <v>0.34777802228927612</v>
      </c>
      <c r="R4243">
        <v>0.43199601769447327</v>
      </c>
      <c r="S4243">
        <v>0.51620399951934814</v>
      </c>
      <c r="T4243">
        <v>0.59199744462966919</v>
      </c>
      <c r="U4243" t="s">
        <v>101</v>
      </c>
      <c r="V4243" t="s">
        <v>84</v>
      </c>
      <c r="W4243">
        <v>97</v>
      </c>
    </row>
    <row r="4244" spans="1:23" x14ac:dyDescent="0.25">
      <c r="A4244" s="48" t="str">
        <f t="shared" si="66"/>
        <v>42231KernN/A_19Dual EnrolledSingle</v>
      </c>
      <c r="B4244" t="s">
        <v>11</v>
      </c>
      <c r="C4244" s="35">
        <v>42231</v>
      </c>
      <c r="D4244">
        <v>19</v>
      </c>
      <c r="E4244" t="s">
        <v>32</v>
      </c>
      <c r="F4244">
        <v>2.779250031927833</v>
      </c>
      <c r="G4244">
        <v>1.6107133730651302</v>
      </c>
      <c r="H4244">
        <v>1563</v>
      </c>
      <c r="I4244">
        <v>3.1802607368472149</v>
      </c>
      <c r="J4244">
        <v>1.9059607833538841</v>
      </c>
      <c r="K4244">
        <v>163</v>
      </c>
      <c r="L4244">
        <v>-0.40101069211959839</v>
      </c>
      <c r="M4244">
        <v>-14.428737640380859</v>
      </c>
      <c r="N4244">
        <v>1726</v>
      </c>
      <c r="O4244">
        <v>0.15474593639373779</v>
      </c>
      <c r="P4244">
        <v>-0.59933310747146606</v>
      </c>
      <c r="Q4244">
        <v>-0.50539922714233398</v>
      </c>
      <c r="R4244">
        <v>-0.40101069211959839</v>
      </c>
      <c r="S4244">
        <v>-0.29663455486297607</v>
      </c>
      <c r="T4244">
        <v>-0.2026883065700531</v>
      </c>
      <c r="U4244" t="s">
        <v>101</v>
      </c>
      <c r="V4244" t="s">
        <v>84</v>
      </c>
      <c r="W4244">
        <v>96</v>
      </c>
    </row>
    <row r="4245" spans="1:23" x14ac:dyDescent="0.25">
      <c r="A4245" s="48" t="str">
        <f t="shared" si="66"/>
        <v>42231KernN/A_20Dual EnrolledSingle</v>
      </c>
      <c r="B4245" s="7" t="s">
        <v>11</v>
      </c>
      <c r="C4245" s="35">
        <v>42231</v>
      </c>
      <c r="D4245">
        <v>20</v>
      </c>
      <c r="E4245" t="s">
        <v>32</v>
      </c>
      <c r="F4245">
        <v>2.6208120282398082</v>
      </c>
      <c r="G4245">
        <v>1.5394594618299318</v>
      </c>
      <c r="H4245">
        <v>1563</v>
      </c>
      <c r="I4245">
        <v>2.8996644162344793</v>
      </c>
      <c r="J4245">
        <v>1.8493011890133504</v>
      </c>
      <c r="K4245">
        <v>163</v>
      </c>
      <c r="L4245">
        <v>-0.27885237336158752</v>
      </c>
      <c r="M4245">
        <v>-10.639923095703125</v>
      </c>
      <c r="N4245">
        <v>1726</v>
      </c>
      <c r="O4245">
        <v>0.14999115467071533</v>
      </c>
      <c r="P4245">
        <v>-0.47108104825019836</v>
      </c>
      <c r="Q4245">
        <v>-0.38003340363502502</v>
      </c>
      <c r="R4245">
        <v>-0.27885237336158752</v>
      </c>
      <c r="S4245">
        <v>-0.17768333852291107</v>
      </c>
      <c r="T4245">
        <v>-8.6623705923557281E-2</v>
      </c>
      <c r="U4245" t="s">
        <v>101</v>
      </c>
      <c r="V4245" t="s">
        <v>84</v>
      </c>
      <c r="W4245">
        <v>94</v>
      </c>
    </row>
    <row r="4246" spans="1:23" x14ac:dyDescent="0.25">
      <c r="A4246" s="48" t="str">
        <f t="shared" si="66"/>
        <v>42231KernN/A_21Dual EnrolledSingle</v>
      </c>
      <c r="B4246" t="s">
        <v>11</v>
      </c>
      <c r="C4246" s="35">
        <v>42231</v>
      </c>
      <c r="D4246">
        <v>21</v>
      </c>
      <c r="E4246" t="s">
        <v>32</v>
      </c>
      <c r="F4246">
        <v>2.4936181062605405</v>
      </c>
      <c r="G4246">
        <v>1.4902029695371999</v>
      </c>
      <c r="H4246">
        <v>1563</v>
      </c>
      <c r="I4246">
        <v>2.6181644165531988</v>
      </c>
      <c r="J4246">
        <v>1.694134424322449</v>
      </c>
      <c r="K4246">
        <v>163</v>
      </c>
      <c r="L4246">
        <v>-0.12454631179571152</v>
      </c>
      <c r="M4246">
        <v>-4.9946022033691406</v>
      </c>
      <c r="N4246">
        <v>1726</v>
      </c>
      <c r="O4246">
        <v>0.13794462382793427</v>
      </c>
      <c r="P4246">
        <v>-0.3013361394405365</v>
      </c>
      <c r="Q4246">
        <v>-0.21760100126266479</v>
      </c>
      <c r="R4246">
        <v>-0.12454631179571152</v>
      </c>
      <c r="S4246">
        <v>-3.1502664089202881E-2</v>
      </c>
      <c r="T4246">
        <v>5.2243519574403763E-2</v>
      </c>
      <c r="U4246" t="s">
        <v>101</v>
      </c>
      <c r="V4246" t="s">
        <v>84</v>
      </c>
      <c r="W4246">
        <v>92</v>
      </c>
    </row>
    <row r="4247" spans="1:23" x14ac:dyDescent="0.25">
      <c r="A4247" s="48" t="str">
        <f t="shared" si="66"/>
        <v>42231KernN/A_22Dual EnrolledSingle</v>
      </c>
      <c r="B4247" t="s">
        <v>11</v>
      </c>
      <c r="C4247" s="35">
        <v>42231</v>
      </c>
      <c r="D4247">
        <v>22</v>
      </c>
      <c r="E4247" t="s">
        <v>32</v>
      </c>
      <c r="F4247">
        <v>2.301366218928103</v>
      </c>
      <c r="G4247">
        <v>1.4198749929185566</v>
      </c>
      <c r="H4247">
        <v>1563</v>
      </c>
      <c r="I4247">
        <v>2.3236404908537116</v>
      </c>
      <c r="J4247">
        <v>1.572424516905347</v>
      </c>
      <c r="K4247">
        <v>163</v>
      </c>
      <c r="L4247">
        <v>-2.227427251636982E-2</v>
      </c>
      <c r="M4247">
        <v>-0.96787166595458984</v>
      </c>
      <c r="N4247">
        <v>1726</v>
      </c>
      <c r="O4247">
        <v>0.12829139828681946</v>
      </c>
      <c r="P4247">
        <v>-0.18669253587722778</v>
      </c>
      <c r="Q4247">
        <v>-0.10881708562374115</v>
      </c>
      <c r="R4247">
        <v>-2.227427251636982E-2</v>
      </c>
      <c r="S4247">
        <v>6.4258277416229248E-2</v>
      </c>
      <c r="T4247">
        <v>0.14214397966861725</v>
      </c>
      <c r="U4247" t="s">
        <v>101</v>
      </c>
      <c r="V4247" t="s">
        <v>84</v>
      </c>
      <c r="W4247">
        <v>90</v>
      </c>
    </row>
    <row r="4248" spans="1:23" x14ac:dyDescent="0.25">
      <c r="A4248" s="48" t="str">
        <f t="shared" si="66"/>
        <v>42231KernN/A_23Dual EnrolledSingle</v>
      </c>
      <c r="B4248" s="7" t="s">
        <v>11</v>
      </c>
      <c r="C4248" s="35">
        <v>42231</v>
      </c>
      <c r="D4248">
        <v>23</v>
      </c>
      <c r="E4248" t="s">
        <v>32</v>
      </c>
      <c r="F4248">
        <v>1.9830904029084422</v>
      </c>
      <c r="G4248">
        <v>1.3583039259993988</v>
      </c>
      <c r="H4248">
        <v>1563</v>
      </c>
      <c r="I4248">
        <v>1.8745901841835009</v>
      </c>
      <c r="J4248">
        <v>1.4708052767921558</v>
      </c>
      <c r="K4248">
        <v>163</v>
      </c>
      <c r="L4248">
        <v>0.10850021988153458</v>
      </c>
      <c r="M4248">
        <v>5.4712696075439453</v>
      </c>
      <c r="N4248">
        <v>1726</v>
      </c>
      <c r="O4248">
        <v>0.12021646648645401</v>
      </c>
      <c r="P4248">
        <v>-4.5569203794002533E-2</v>
      </c>
      <c r="Q4248">
        <v>2.7404595166444778E-2</v>
      </c>
      <c r="R4248">
        <v>0.10850021988153458</v>
      </c>
      <c r="S4248">
        <v>0.18958622217178345</v>
      </c>
      <c r="T4248">
        <v>0.26256963610649109</v>
      </c>
      <c r="U4248" t="s">
        <v>101</v>
      </c>
      <c r="V4248" t="s">
        <v>84</v>
      </c>
      <c r="W4248">
        <v>87</v>
      </c>
    </row>
    <row r="4249" spans="1:23" x14ac:dyDescent="0.25">
      <c r="A4249" s="48" t="str">
        <f t="shared" si="66"/>
        <v>42231KernN/A_24Dual EnrolledSingle</v>
      </c>
      <c r="B4249" t="s">
        <v>11</v>
      </c>
      <c r="C4249" s="35">
        <v>42231</v>
      </c>
      <c r="D4249">
        <v>24</v>
      </c>
      <c r="E4249" t="s">
        <v>32</v>
      </c>
      <c r="F4249">
        <v>1.6420031347892203</v>
      </c>
      <c r="G4249">
        <v>1.2106149836357567</v>
      </c>
      <c r="H4249">
        <v>1563</v>
      </c>
      <c r="I4249">
        <v>1.644384048076349</v>
      </c>
      <c r="J4249">
        <v>1.4129075433784033</v>
      </c>
      <c r="K4249">
        <v>163</v>
      </c>
      <c r="L4249">
        <v>-2.3809133563190699E-3</v>
      </c>
      <c r="M4249">
        <v>-0.14500053226947784</v>
      </c>
      <c r="N4249">
        <v>1726</v>
      </c>
      <c r="O4249">
        <v>0.11482579261064529</v>
      </c>
      <c r="P4249">
        <v>-0.14954164624214172</v>
      </c>
      <c r="Q4249">
        <v>-7.9840093851089478E-2</v>
      </c>
      <c r="R4249">
        <v>-2.3809133563190699E-3</v>
      </c>
      <c r="S4249">
        <v>7.5069084763526917E-2</v>
      </c>
      <c r="T4249">
        <v>0.14477981626987457</v>
      </c>
      <c r="U4249" t="s">
        <v>101</v>
      </c>
      <c r="V4249" t="s">
        <v>84</v>
      </c>
      <c r="W4249">
        <v>85</v>
      </c>
    </row>
    <row r="4250" spans="1:23" x14ac:dyDescent="0.25">
      <c r="A4250" s="48" t="str">
        <f t="shared" si="66"/>
        <v>42255KernN/A_1Dual EnrolledSingle</v>
      </c>
      <c r="B4250" t="s">
        <v>11</v>
      </c>
      <c r="C4250" s="35">
        <v>42255</v>
      </c>
      <c r="D4250">
        <v>1</v>
      </c>
      <c r="E4250" t="s">
        <v>32</v>
      </c>
      <c r="F4250">
        <v>0.90386906601551598</v>
      </c>
      <c r="G4250">
        <v>0.79235626811201954</v>
      </c>
      <c r="H4250">
        <v>1542</v>
      </c>
      <c r="I4250">
        <v>0.85282228570692897</v>
      </c>
      <c r="J4250">
        <v>0.75709666338895731</v>
      </c>
      <c r="K4250">
        <v>175</v>
      </c>
      <c r="L4250">
        <v>5.1046781241893768E-2</v>
      </c>
      <c r="M4250">
        <v>5.6475858688354492</v>
      </c>
      <c r="N4250">
        <v>1717</v>
      </c>
      <c r="O4250">
        <v>6.0684051364660263E-2</v>
      </c>
      <c r="P4250">
        <v>-2.6725899428129196E-2</v>
      </c>
      <c r="Q4250">
        <v>1.011053379625082E-2</v>
      </c>
      <c r="R4250">
        <v>5.1046781241893768E-2</v>
      </c>
      <c r="S4250">
        <v>9.1978177428245544E-2</v>
      </c>
      <c r="T4250">
        <v>0.12881946563720703</v>
      </c>
      <c r="U4250" t="s">
        <v>101</v>
      </c>
      <c r="V4250" t="s">
        <v>84</v>
      </c>
      <c r="W4250">
        <v>75</v>
      </c>
    </row>
    <row r="4251" spans="1:23" x14ac:dyDescent="0.25">
      <c r="A4251" s="48" t="str">
        <f t="shared" si="66"/>
        <v>42255KernN/A_2Dual EnrolledSingle</v>
      </c>
      <c r="B4251" s="7" t="s">
        <v>11</v>
      </c>
      <c r="C4251" s="35">
        <v>42255</v>
      </c>
      <c r="D4251">
        <v>2</v>
      </c>
      <c r="E4251" t="s">
        <v>32</v>
      </c>
      <c r="F4251">
        <v>0.78287788590422436</v>
      </c>
      <c r="G4251">
        <v>0.66663722416061866</v>
      </c>
      <c r="H4251">
        <v>1542</v>
      </c>
      <c r="I4251">
        <v>0.7840628571973528</v>
      </c>
      <c r="J4251">
        <v>0.65627195670091421</v>
      </c>
      <c r="K4251">
        <v>175</v>
      </c>
      <c r="L4251">
        <v>-1.1849713046103716E-3</v>
      </c>
      <c r="M4251">
        <v>-0.15136092901229858</v>
      </c>
      <c r="N4251">
        <v>1717</v>
      </c>
      <c r="O4251">
        <v>5.2433792501688004E-2</v>
      </c>
      <c r="P4251">
        <v>-6.8384118378162384E-2</v>
      </c>
      <c r="Q4251">
        <v>-3.6555759608745575E-2</v>
      </c>
      <c r="R4251">
        <v>-1.1849713046103716E-3</v>
      </c>
      <c r="S4251">
        <v>3.4181620925664902E-2</v>
      </c>
      <c r="T4251">
        <v>6.6014178097248077E-2</v>
      </c>
      <c r="U4251" t="s">
        <v>101</v>
      </c>
      <c r="V4251" t="s">
        <v>84</v>
      </c>
      <c r="W4251">
        <v>73</v>
      </c>
    </row>
    <row r="4252" spans="1:23" x14ac:dyDescent="0.25">
      <c r="A4252" s="48" t="str">
        <f t="shared" si="66"/>
        <v>42255KernN/A_3Dual EnrolledSingle</v>
      </c>
      <c r="B4252" t="s">
        <v>11</v>
      </c>
      <c r="C4252" s="35">
        <v>42255</v>
      </c>
      <c r="D4252">
        <v>3</v>
      </c>
      <c r="E4252" t="s">
        <v>32</v>
      </c>
      <c r="F4252">
        <v>0.68832645911830026</v>
      </c>
      <c r="G4252">
        <v>0.58069111785865424</v>
      </c>
      <c r="H4252">
        <v>1542</v>
      </c>
      <c r="I4252">
        <v>0.69550342850630609</v>
      </c>
      <c r="J4252">
        <v>0.65920381045277443</v>
      </c>
      <c r="K4252">
        <v>175</v>
      </c>
      <c r="L4252">
        <v>-7.1769692003726959E-3</v>
      </c>
      <c r="M4252">
        <v>-1.042669415473938</v>
      </c>
      <c r="N4252">
        <v>1717</v>
      </c>
      <c r="O4252">
        <v>5.1979027688503265E-2</v>
      </c>
      <c r="P4252">
        <v>-7.3793292045593262E-2</v>
      </c>
      <c r="Q4252">
        <v>-4.2240981012582779E-2</v>
      </c>
      <c r="R4252">
        <v>-7.1769692003726959E-3</v>
      </c>
      <c r="S4252">
        <v>2.7882885187864304E-2</v>
      </c>
      <c r="T4252">
        <v>5.943935364484787E-2</v>
      </c>
      <c r="U4252" t="s">
        <v>101</v>
      </c>
      <c r="V4252" t="s">
        <v>84</v>
      </c>
      <c r="W4252">
        <v>72</v>
      </c>
    </row>
    <row r="4253" spans="1:23" x14ac:dyDescent="0.25">
      <c r="A4253" s="48" t="str">
        <f t="shared" si="66"/>
        <v>42255KernN/A_4Dual EnrolledSingle</v>
      </c>
      <c r="B4253" t="s">
        <v>11</v>
      </c>
      <c r="C4253" s="35">
        <v>42255</v>
      </c>
      <c r="D4253">
        <v>4</v>
      </c>
      <c r="E4253" t="s">
        <v>32</v>
      </c>
      <c r="F4253">
        <v>0.64332198445908373</v>
      </c>
      <c r="G4253">
        <v>0.54998266113414418</v>
      </c>
      <c r="H4253">
        <v>1542</v>
      </c>
      <c r="I4253">
        <v>0.62737714294174696</v>
      </c>
      <c r="J4253">
        <v>0.50626117034145601</v>
      </c>
      <c r="K4253">
        <v>175</v>
      </c>
      <c r="L4253">
        <v>1.5944842249155045E-2</v>
      </c>
      <c r="M4253">
        <v>2.4785165786743164</v>
      </c>
      <c r="N4253">
        <v>1717</v>
      </c>
      <c r="O4253">
        <v>4.0752116590738297E-2</v>
      </c>
      <c r="P4253">
        <v>-3.6283072084188461E-2</v>
      </c>
      <c r="Q4253">
        <v>-1.1545720510184765E-2</v>
      </c>
      <c r="R4253">
        <v>1.5944842249155045E-2</v>
      </c>
      <c r="S4253">
        <v>4.3432146310806274E-2</v>
      </c>
      <c r="T4253">
        <v>6.8172752857208252E-2</v>
      </c>
      <c r="U4253" t="s">
        <v>101</v>
      </c>
      <c r="V4253" t="s">
        <v>84</v>
      </c>
      <c r="W4253">
        <v>70</v>
      </c>
    </row>
    <row r="4254" spans="1:23" x14ac:dyDescent="0.25">
      <c r="A4254" s="48" t="str">
        <f t="shared" si="66"/>
        <v>42255KernN/A_5Dual EnrolledSingle</v>
      </c>
      <c r="B4254" s="7" t="s">
        <v>11</v>
      </c>
      <c r="C4254" s="35">
        <v>42255</v>
      </c>
      <c r="D4254">
        <v>5</v>
      </c>
      <c r="E4254" t="s">
        <v>32</v>
      </c>
      <c r="F4254">
        <v>0.63183916984856114</v>
      </c>
      <c r="G4254">
        <v>0.54231256146833018</v>
      </c>
      <c r="H4254">
        <v>1542</v>
      </c>
      <c r="I4254">
        <v>0.57531485717609943</v>
      </c>
      <c r="J4254">
        <v>0.40335130408382514</v>
      </c>
      <c r="K4254">
        <v>175</v>
      </c>
      <c r="L4254">
        <v>5.6524313986301422E-2</v>
      </c>
      <c r="M4254">
        <v>8.9459972381591797</v>
      </c>
      <c r="N4254">
        <v>1717</v>
      </c>
      <c r="O4254">
        <v>3.3472351729869843E-2</v>
      </c>
      <c r="P4254">
        <v>1.3626147992908955E-2</v>
      </c>
      <c r="Q4254">
        <v>3.3944536000490189E-2</v>
      </c>
      <c r="R4254">
        <v>5.6524313986301422E-2</v>
      </c>
      <c r="S4254">
        <v>7.9101413488388062E-2</v>
      </c>
      <c r="T4254">
        <v>9.9422477185726166E-2</v>
      </c>
      <c r="U4254" t="s">
        <v>101</v>
      </c>
      <c r="V4254" t="s">
        <v>84</v>
      </c>
      <c r="W4254">
        <v>70</v>
      </c>
    </row>
    <row r="4255" spans="1:23" x14ac:dyDescent="0.25">
      <c r="A4255" s="48" t="str">
        <f t="shared" si="66"/>
        <v>42255KernN/A_6Dual EnrolledSingle</v>
      </c>
      <c r="B4255" t="s">
        <v>11</v>
      </c>
      <c r="C4255" s="35">
        <v>42255</v>
      </c>
      <c r="D4255">
        <v>6</v>
      </c>
      <c r="E4255" t="s">
        <v>32</v>
      </c>
      <c r="F4255">
        <v>0.65065791176671217</v>
      </c>
      <c r="G4255">
        <v>0.54998580602009584</v>
      </c>
      <c r="H4255">
        <v>1542</v>
      </c>
      <c r="I4255">
        <v>0.59563428548690234</v>
      </c>
      <c r="J4255">
        <v>0.46290000175441803</v>
      </c>
      <c r="K4255">
        <v>175</v>
      </c>
      <c r="L4255">
        <v>5.5023625493049622E-2</v>
      </c>
      <c r="M4255">
        <v>8.4566135406494141</v>
      </c>
      <c r="N4255">
        <v>1717</v>
      </c>
      <c r="O4255">
        <v>3.7690851837396622E-2</v>
      </c>
      <c r="P4255">
        <v>6.7190299741923809E-3</v>
      </c>
      <c r="Q4255">
        <v>2.9598129913210869E-2</v>
      </c>
      <c r="R4255">
        <v>5.5023625493049622E-2</v>
      </c>
      <c r="S4255">
        <v>8.0446101725101471E-2</v>
      </c>
      <c r="T4255">
        <v>0.10332822054624557</v>
      </c>
      <c r="U4255" t="s">
        <v>101</v>
      </c>
      <c r="V4255" t="s">
        <v>84</v>
      </c>
      <c r="W4255">
        <v>68</v>
      </c>
    </row>
    <row r="4256" spans="1:23" x14ac:dyDescent="0.25">
      <c r="A4256" s="48" t="str">
        <f t="shared" si="66"/>
        <v>42255KernN/A_7Dual EnrolledSingle</v>
      </c>
      <c r="B4256" t="s">
        <v>11</v>
      </c>
      <c r="C4256" s="35">
        <v>42255</v>
      </c>
      <c r="D4256">
        <v>7</v>
      </c>
      <c r="E4256" t="s">
        <v>32</v>
      </c>
      <c r="F4256">
        <v>0.72446141379555262</v>
      </c>
      <c r="G4256">
        <v>0.59403484297667275</v>
      </c>
      <c r="H4256">
        <v>1542</v>
      </c>
      <c r="I4256">
        <v>0.69558457154369369</v>
      </c>
      <c r="J4256">
        <v>0.5511515737455227</v>
      </c>
      <c r="K4256">
        <v>175</v>
      </c>
      <c r="L4256">
        <v>2.8876842930912971E-2</v>
      </c>
      <c r="M4256">
        <v>3.9859738349914551</v>
      </c>
      <c r="N4256">
        <v>1717</v>
      </c>
      <c r="O4256">
        <v>4.4324502348899841E-2</v>
      </c>
      <c r="P4256">
        <v>-2.7929440140724182E-2</v>
      </c>
      <c r="Q4256">
        <v>-1.0235798545181751E-3</v>
      </c>
      <c r="R4256">
        <v>2.8876842930912971E-2</v>
      </c>
      <c r="S4256">
        <v>5.8773718774318695E-2</v>
      </c>
      <c r="T4256">
        <v>8.5683122277259827E-2</v>
      </c>
      <c r="U4256" t="s">
        <v>101</v>
      </c>
      <c r="V4256" t="s">
        <v>84</v>
      </c>
      <c r="W4256">
        <v>70</v>
      </c>
    </row>
    <row r="4257" spans="1:23" x14ac:dyDescent="0.25">
      <c r="A4257" s="48" t="str">
        <f t="shared" si="66"/>
        <v>42255KernN/A_8Dual EnrolledSingle</v>
      </c>
      <c r="B4257" s="7" t="s">
        <v>11</v>
      </c>
      <c r="C4257" s="35">
        <v>42255</v>
      </c>
      <c r="D4257">
        <v>8</v>
      </c>
      <c r="E4257" t="s">
        <v>32</v>
      </c>
      <c r="F4257">
        <v>0.70509520111183732</v>
      </c>
      <c r="G4257">
        <v>0.57834611721973239</v>
      </c>
      <c r="H4257">
        <v>1542</v>
      </c>
      <c r="I4257">
        <v>0.69991599974891117</v>
      </c>
      <c r="J4257">
        <v>0.56826837472093772</v>
      </c>
      <c r="K4257">
        <v>175</v>
      </c>
      <c r="L4257">
        <v>5.179201252758503E-3</v>
      </c>
      <c r="M4257">
        <v>0.73453933000564575</v>
      </c>
      <c r="N4257">
        <v>1717</v>
      </c>
      <c r="O4257">
        <v>4.5411717146635056E-2</v>
      </c>
      <c r="P4257">
        <v>-5.3020454943180084E-2</v>
      </c>
      <c r="Q4257">
        <v>-2.5454634800553322E-2</v>
      </c>
      <c r="R4257">
        <v>5.179201252758503E-3</v>
      </c>
      <c r="S4257">
        <v>3.5809405148029327E-2</v>
      </c>
      <c r="T4257">
        <v>6.3378855586051941E-2</v>
      </c>
      <c r="U4257" t="s">
        <v>101</v>
      </c>
      <c r="V4257" t="s">
        <v>84</v>
      </c>
      <c r="W4257">
        <v>76</v>
      </c>
    </row>
    <row r="4258" spans="1:23" x14ac:dyDescent="0.25">
      <c r="A4258" s="48" t="str">
        <f t="shared" si="66"/>
        <v>42255KernN/A_9Dual EnrolledSingle</v>
      </c>
      <c r="B4258" t="s">
        <v>11</v>
      </c>
      <c r="C4258" s="35">
        <v>42255</v>
      </c>
      <c r="D4258">
        <v>9</v>
      </c>
      <c r="E4258" t="s">
        <v>32</v>
      </c>
      <c r="F4258">
        <v>0.67299533068995032</v>
      </c>
      <c r="G4258">
        <v>0.63049484265082956</v>
      </c>
      <c r="H4258">
        <v>1542</v>
      </c>
      <c r="I4258">
        <v>0.64673428545107148</v>
      </c>
      <c r="J4258">
        <v>0.60535083848824423</v>
      </c>
      <c r="K4258">
        <v>175</v>
      </c>
      <c r="L4258">
        <v>2.6261044666171074E-2</v>
      </c>
      <c r="M4258">
        <v>3.9021139144897461</v>
      </c>
      <c r="N4258">
        <v>1717</v>
      </c>
      <c r="O4258">
        <v>4.849531501531601E-2</v>
      </c>
      <c r="P4258">
        <v>-3.5890549421310425E-2</v>
      </c>
      <c r="Q4258">
        <v>-6.4529250375926495E-3</v>
      </c>
      <c r="R4258">
        <v>2.6261044666171074E-2</v>
      </c>
      <c r="S4258">
        <v>5.8971133083105087E-2</v>
      </c>
      <c r="T4258">
        <v>8.8412642478942871E-2</v>
      </c>
      <c r="U4258" t="s">
        <v>101</v>
      </c>
      <c r="V4258" t="s">
        <v>84</v>
      </c>
      <c r="W4258">
        <v>81</v>
      </c>
    </row>
    <row r="4259" spans="1:23" x14ac:dyDescent="0.25">
      <c r="A4259" s="48" t="str">
        <f t="shared" si="66"/>
        <v>42255KernN/A_10Dual EnrolledSingle</v>
      </c>
      <c r="B4259" t="s">
        <v>11</v>
      </c>
      <c r="C4259" s="35">
        <v>42255</v>
      </c>
      <c r="D4259">
        <v>10</v>
      </c>
      <c r="E4259" t="s">
        <v>32</v>
      </c>
      <c r="F4259">
        <v>0.71372237347243095</v>
      </c>
      <c r="G4259">
        <v>0.72791345265167873</v>
      </c>
      <c r="H4259">
        <v>1542</v>
      </c>
      <c r="I4259">
        <v>0.68218400002132173</v>
      </c>
      <c r="J4259">
        <v>0.76866268094117773</v>
      </c>
      <c r="K4259">
        <v>175</v>
      </c>
      <c r="L4259">
        <v>3.1538374722003937E-2</v>
      </c>
      <c r="M4259">
        <v>4.4188570976257324</v>
      </c>
      <c r="N4259">
        <v>1717</v>
      </c>
      <c r="O4259">
        <v>6.0990650206804276E-2</v>
      </c>
      <c r="P4259">
        <v>-4.6627242118120193E-2</v>
      </c>
      <c r="Q4259">
        <v>-9.604698047041893E-3</v>
      </c>
      <c r="R4259">
        <v>3.1538374722003937E-2</v>
      </c>
      <c r="S4259">
        <v>7.2676569223403931E-2</v>
      </c>
      <c r="T4259">
        <v>0.10970399528741837</v>
      </c>
      <c r="U4259" t="s">
        <v>101</v>
      </c>
      <c r="V4259" t="s">
        <v>84</v>
      </c>
      <c r="W4259">
        <v>85</v>
      </c>
    </row>
    <row r="4260" spans="1:23" x14ac:dyDescent="0.25">
      <c r="A4260" s="48" t="str">
        <f t="shared" si="66"/>
        <v>42255KernN/A_11Dual EnrolledSingle</v>
      </c>
      <c r="B4260" s="7" t="s">
        <v>11</v>
      </c>
      <c r="C4260" s="35">
        <v>42255</v>
      </c>
      <c r="D4260">
        <v>11</v>
      </c>
      <c r="E4260" t="s">
        <v>32</v>
      </c>
      <c r="F4260">
        <v>0.79255739306075945</v>
      </c>
      <c r="G4260">
        <v>0.85337508118046246</v>
      </c>
      <c r="H4260">
        <v>1542</v>
      </c>
      <c r="I4260">
        <v>0.71982171459552202</v>
      </c>
      <c r="J4260">
        <v>0.71189472835225043</v>
      </c>
      <c r="K4260">
        <v>175</v>
      </c>
      <c r="L4260">
        <v>7.2735682129859924E-2</v>
      </c>
      <c r="M4260">
        <v>9.1773386001586914</v>
      </c>
      <c r="N4260">
        <v>1717</v>
      </c>
      <c r="O4260">
        <v>5.8036558330059052E-2</v>
      </c>
      <c r="P4260">
        <v>-1.64397107437253E-3</v>
      </c>
      <c r="Q4260">
        <v>3.3585380762815475E-2</v>
      </c>
      <c r="R4260">
        <v>7.2735682129859924E-2</v>
      </c>
      <c r="S4260">
        <v>0.11188133805990219</v>
      </c>
      <c r="T4260">
        <v>0.14711533486843109</v>
      </c>
      <c r="U4260" t="s">
        <v>101</v>
      </c>
      <c r="V4260" t="s">
        <v>84</v>
      </c>
      <c r="W4260">
        <v>88</v>
      </c>
    </row>
    <row r="4261" spans="1:23" x14ac:dyDescent="0.25">
      <c r="A4261" s="48" t="str">
        <f t="shared" si="66"/>
        <v>42255KernN/A_12Dual EnrolledSingle</v>
      </c>
      <c r="B4261" t="s">
        <v>11</v>
      </c>
      <c r="C4261" s="35">
        <v>42255</v>
      </c>
      <c r="D4261">
        <v>12</v>
      </c>
      <c r="E4261" t="s">
        <v>32</v>
      </c>
      <c r="F4261">
        <v>0.9554343059466498</v>
      </c>
      <c r="G4261">
        <v>0.98137146425109589</v>
      </c>
      <c r="H4261">
        <v>1542</v>
      </c>
      <c r="I4261">
        <v>0.83460628567927253</v>
      </c>
      <c r="J4261">
        <v>0.88815088024569644</v>
      </c>
      <c r="K4261">
        <v>175</v>
      </c>
      <c r="L4261">
        <v>0.12082801759243011</v>
      </c>
      <c r="M4261">
        <v>12.646397590637207</v>
      </c>
      <c r="N4261">
        <v>1717</v>
      </c>
      <c r="O4261">
        <v>7.1638457477092743E-2</v>
      </c>
      <c r="P4261">
        <v>2.9016170650720596E-2</v>
      </c>
      <c r="Q4261">
        <v>7.2502143681049347E-2</v>
      </c>
      <c r="R4261">
        <v>0.12082801759243011</v>
      </c>
      <c r="S4261">
        <v>0.16914816200733185</v>
      </c>
      <c r="T4261">
        <v>0.21263986825942993</v>
      </c>
      <c r="U4261" t="s">
        <v>101</v>
      </c>
      <c r="V4261" t="s">
        <v>84</v>
      </c>
      <c r="W4261">
        <v>91</v>
      </c>
    </row>
    <row r="4262" spans="1:23" x14ac:dyDescent="0.25">
      <c r="A4262" s="48" t="str">
        <f t="shared" si="66"/>
        <v>42255KernN/A_13Dual EnrolledSingle</v>
      </c>
      <c r="B4262" t="s">
        <v>11</v>
      </c>
      <c r="C4262" s="35">
        <v>42255</v>
      </c>
      <c r="D4262">
        <v>13</v>
      </c>
      <c r="E4262" t="s">
        <v>32</v>
      </c>
      <c r="F4262">
        <v>1.1929584308081345</v>
      </c>
      <c r="G4262">
        <v>1.1017002336907229</v>
      </c>
      <c r="H4262">
        <v>1542</v>
      </c>
      <c r="I4262">
        <v>0.97980400022104808</v>
      </c>
      <c r="J4262">
        <v>1.0101382488455297</v>
      </c>
      <c r="K4262">
        <v>175</v>
      </c>
      <c r="L4262">
        <v>0.21315443515777588</v>
      </c>
      <c r="M4262">
        <v>17.867715835571289</v>
      </c>
      <c r="N4262">
        <v>1717</v>
      </c>
      <c r="O4262">
        <v>8.1350237131118774E-2</v>
      </c>
      <c r="P4262">
        <v>0.10889597237110138</v>
      </c>
      <c r="Q4262">
        <v>0.15827719867229462</v>
      </c>
      <c r="R4262">
        <v>0.21315443515777588</v>
      </c>
      <c r="S4262">
        <v>0.26802515983581543</v>
      </c>
      <c r="T4262">
        <v>0.31741291284561157</v>
      </c>
      <c r="U4262" t="s">
        <v>101</v>
      </c>
      <c r="V4262" t="s">
        <v>84</v>
      </c>
      <c r="W4262">
        <v>94</v>
      </c>
    </row>
    <row r="4263" spans="1:23" x14ac:dyDescent="0.25">
      <c r="A4263" s="48" t="str">
        <f t="shared" si="66"/>
        <v>42255KernN/A_14Dual EnrolledSingle</v>
      </c>
      <c r="B4263" s="7" t="s">
        <v>11</v>
      </c>
      <c r="C4263" s="35">
        <v>42255</v>
      </c>
      <c r="D4263">
        <v>14</v>
      </c>
      <c r="E4263" t="s">
        <v>32</v>
      </c>
      <c r="F4263">
        <v>1.493354798860828</v>
      </c>
      <c r="G4263">
        <v>1.3296861604241685</v>
      </c>
      <c r="H4263">
        <v>1542</v>
      </c>
      <c r="I4263">
        <v>1.1806571425698151</v>
      </c>
      <c r="J4263">
        <v>1.0855592001877452</v>
      </c>
      <c r="K4263">
        <v>175</v>
      </c>
      <c r="L4263">
        <v>0.3126976490020752</v>
      </c>
      <c r="M4263">
        <v>20.939273834228516</v>
      </c>
      <c r="N4263">
        <v>1717</v>
      </c>
      <c r="O4263">
        <v>8.8772408664226532E-2</v>
      </c>
      <c r="P4263">
        <v>0.19892692565917969</v>
      </c>
      <c r="Q4263">
        <v>0.25281354784965515</v>
      </c>
      <c r="R4263">
        <v>0.3126976490020752</v>
      </c>
      <c r="S4263">
        <v>0.37257462739944458</v>
      </c>
      <c r="T4263">
        <v>0.4264683723449707</v>
      </c>
      <c r="U4263" t="s">
        <v>101</v>
      </c>
      <c r="V4263" t="s">
        <v>84</v>
      </c>
      <c r="W4263">
        <v>95</v>
      </c>
    </row>
    <row r="4264" spans="1:23" x14ac:dyDescent="0.25">
      <c r="A4264" s="48" t="str">
        <f t="shared" si="66"/>
        <v>42255KernN/A_15Dual EnrolledSingle</v>
      </c>
      <c r="B4264" t="s">
        <v>11</v>
      </c>
      <c r="C4264" s="35">
        <v>42255</v>
      </c>
      <c r="D4264">
        <v>15</v>
      </c>
      <c r="E4264" t="s">
        <v>32</v>
      </c>
      <c r="F4264">
        <v>1.7354373537097982</v>
      </c>
      <c r="G4264">
        <v>1.4240193226790043</v>
      </c>
      <c r="H4264">
        <v>1542</v>
      </c>
      <c r="I4264">
        <v>1.3979497143951825</v>
      </c>
      <c r="J4264">
        <v>1.1920063725217382</v>
      </c>
      <c r="K4264">
        <v>175</v>
      </c>
      <c r="L4264">
        <v>0.33748763799667358</v>
      </c>
      <c r="M4264">
        <v>19.446834564208984</v>
      </c>
      <c r="N4264">
        <v>1717</v>
      </c>
      <c r="O4264">
        <v>9.7130708396434784E-2</v>
      </c>
      <c r="P4264">
        <v>0.21300491690635681</v>
      </c>
      <c r="Q4264">
        <v>0.27196520566940308</v>
      </c>
      <c r="R4264">
        <v>0.33748763799667358</v>
      </c>
      <c r="S4264">
        <v>0.4030022919178009</v>
      </c>
      <c r="T4264">
        <v>0.46197035908699036</v>
      </c>
      <c r="U4264" t="s">
        <v>101</v>
      </c>
      <c r="V4264" t="s">
        <v>84</v>
      </c>
      <c r="W4264">
        <v>97</v>
      </c>
    </row>
    <row r="4265" spans="1:23" x14ac:dyDescent="0.25">
      <c r="A4265" s="48" t="str">
        <f t="shared" si="66"/>
        <v>42255KernN/A_16Dual EnrolledSingle</v>
      </c>
      <c r="B4265" t="s">
        <v>11</v>
      </c>
      <c r="C4265" s="35">
        <v>42255</v>
      </c>
      <c r="D4265">
        <v>16</v>
      </c>
      <c r="E4265" t="s">
        <v>32</v>
      </c>
      <c r="F4265">
        <v>2.0810398183463739</v>
      </c>
      <c r="G4265">
        <v>1.4998456522550287</v>
      </c>
      <c r="H4265">
        <v>1542</v>
      </c>
      <c r="I4265">
        <v>2.149091999304567</v>
      </c>
      <c r="J4265">
        <v>1.6769506789601769</v>
      </c>
      <c r="K4265">
        <v>175</v>
      </c>
      <c r="L4265">
        <v>-6.8052180111408234E-2</v>
      </c>
      <c r="M4265">
        <v>-3.2701046466827393</v>
      </c>
      <c r="N4265">
        <v>1717</v>
      </c>
      <c r="O4265">
        <v>0.13239467144012451</v>
      </c>
      <c r="P4265">
        <v>-0.23772919178009033</v>
      </c>
      <c r="Q4265">
        <v>-0.15736298263072968</v>
      </c>
      <c r="R4265">
        <v>-6.8052180111408234E-2</v>
      </c>
      <c r="S4265">
        <v>2.1248025819659233E-2</v>
      </c>
      <c r="T4265">
        <v>0.10162483155727386</v>
      </c>
      <c r="U4265" t="s">
        <v>101</v>
      </c>
      <c r="V4265" t="s">
        <v>84</v>
      </c>
      <c r="W4265">
        <v>98</v>
      </c>
    </row>
    <row r="4266" spans="1:23" x14ac:dyDescent="0.25">
      <c r="A4266" s="48" t="str">
        <f t="shared" si="66"/>
        <v>42255KernN/A_17Dual EnrolledSingle</v>
      </c>
      <c r="B4266" s="7" t="s">
        <v>11</v>
      </c>
      <c r="C4266" s="35">
        <v>42255</v>
      </c>
      <c r="D4266">
        <v>17</v>
      </c>
      <c r="E4266" t="s">
        <v>32</v>
      </c>
      <c r="F4266">
        <v>2.3089235408228928</v>
      </c>
      <c r="G4266">
        <v>1.5311250989792196</v>
      </c>
      <c r="H4266">
        <v>1542</v>
      </c>
      <c r="I4266">
        <v>2.2675771426931122</v>
      </c>
      <c r="J4266">
        <v>1.4483435428241944</v>
      </c>
      <c r="K4266">
        <v>175</v>
      </c>
      <c r="L4266">
        <v>4.1346397250890732E-2</v>
      </c>
      <c r="M4266">
        <v>1.7907218933105469</v>
      </c>
      <c r="N4266">
        <v>1717</v>
      </c>
      <c r="O4266">
        <v>0.1162203848361969</v>
      </c>
      <c r="P4266">
        <v>-0.10760165005922318</v>
      </c>
      <c r="Q4266">
        <v>-3.7053551524877548E-2</v>
      </c>
      <c r="R4266">
        <v>4.1346397250890732E-2</v>
      </c>
      <c r="S4266">
        <v>0.11973704397678375</v>
      </c>
      <c r="T4266">
        <v>0.19029444456100464</v>
      </c>
      <c r="U4266" t="s">
        <v>101</v>
      </c>
      <c r="V4266" t="s">
        <v>84</v>
      </c>
      <c r="W4266">
        <v>98</v>
      </c>
    </row>
    <row r="4267" spans="1:23" x14ac:dyDescent="0.25">
      <c r="A4267" s="48" t="str">
        <f t="shared" si="66"/>
        <v>42255KernN/A_18Dual EnrolledSingle</v>
      </c>
      <c r="B4267" t="s">
        <v>11</v>
      </c>
      <c r="C4267" s="35">
        <v>42255</v>
      </c>
      <c r="D4267">
        <v>18</v>
      </c>
      <c r="E4267" t="s">
        <v>32</v>
      </c>
      <c r="F4267">
        <v>2.4705477955561066</v>
      </c>
      <c r="G4267">
        <v>1.5435382901309682</v>
      </c>
      <c r="H4267">
        <v>1542</v>
      </c>
      <c r="I4267">
        <v>2.4142988565510333</v>
      </c>
      <c r="J4267">
        <v>1.4012528723389692</v>
      </c>
      <c r="K4267">
        <v>175</v>
      </c>
      <c r="L4267">
        <v>5.6248940527439117E-2</v>
      </c>
      <c r="M4267">
        <v>2.2767801284790039</v>
      </c>
      <c r="N4267">
        <v>1717</v>
      </c>
      <c r="O4267">
        <v>0.11298289149999619</v>
      </c>
      <c r="P4267">
        <v>-8.8549934327602386E-2</v>
      </c>
      <c r="Q4267">
        <v>-1.9967058673501015E-2</v>
      </c>
      <c r="R4267">
        <v>5.6248940527439117E-2</v>
      </c>
      <c r="S4267">
        <v>0.13245590031147003</v>
      </c>
      <c r="T4267">
        <v>0.20104780793190002</v>
      </c>
      <c r="U4267" t="s">
        <v>101</v>
      </c>
      <c r="V4267" t="s">
        <v>84</v>
      </c>
      <c r="W4267">
        <v>98</v>
      </c>
    </row>
    <row r="4268" spans="1:23" x14ac:dyDescent="0.25">
      <c r="A4268" s="48" t="str">
        <f t="shared" si="66"/>
        <v>42255KernN/A_19Dual EnrolledSingle</v>
      </c>
      <c r="B4268" t="s">
        <v>11</v>
      </c>
      <c r="C4268" s="35">
        <v>42255</v>
      </c>
      <c r="D4268">
        <v>19</v>
      </c>
      <c r="E4268" t="s">
        <v>32</v>
      </c>
      <c r="F4268">
        <v>2.392020687650029</v>
      </c>
      <c r="G4268">
        <v>1.4611832919667369</v>
      </c>
      <c r="H4268">
        <v>1542</v>
      </c>
      <c r="I4268">
        <v>2.4332914284330092</v>
      </c>
      <c r="J4268">
        <v>1.4238309749817395</v>
      </c>
      <c r="K4268">
        <v>175</v>
      </c>
      <c r="L4268">
        <v>-4.1270740330219269E-2</v>
      </c>
      <c r="M4268">
        <v>-1.7253504991531372</v>
      </c>
      <c r="N4268">
        <v>1717</v>
      </c>
      <c r="O4268">
        <v>0.1138821467757225</v>
      </c>
      <c r="P4268">
        <v>-0.18722209334373474</v>
      </c>
      <c r="Q4268">
        <v>-0.11809335649013519</v>
      </c>
      <c r="R4268">
        <v>-4.1270740330219269E-2</v>
      </c>
      <c r="S4268">
        <v>3.5542767494916916E-2</v>
      </c>
      <c r="T4268">
        <v>0.1046806201338768</v>
      </c>
      <c r="U4268" t="s">
        <v>101</v>
      </c>
      <c r="V4268" t="s">
        <v>84</v>
      </c>
      <c r="W4268">
        <v>95</v>
      </c>
    </row>
    <row r="4269" spans="1:23" x14ac:dyDescent="0.25">
      <c r="A4269" s="48" t="str">
        <f t="shared" si="66"/>
        <v>42255KernN/A_20Dual EnrolledSingle</v>
      </c>
      <c r="B4269" s="7" t="s">
        <v>11</v>
      </c>
      <c r="C4269" s="35">
        <v>42255</v>
      </c>
      <c r="D4269">
        <v>20</v>
      </c>
      <c r="E4269" t="s">
        <v>32</v>
      </c>
      <c r="F4269">
        <v>2.355909987240612</v>
      </c>
      <c r="G4269">
        <v>1.4090835135920687</v>
      </c>
      <c r="H4269">
        <v>1542</v>
      </c>
      <c r="I4269">
        <v>2.3410742852630624</v>
      </c>
      <c r="J4269">
        <v>1.2953536932976935</v>
      </c>
      <c r="K4269">
        <v>175</v>
      </c>
      <c r="L4269">
        <v>1.4835702255368233E-2</v>
      </c>
      <c r="M4269">
        <v>0.62972277402877808</v>
      </c>
      <c r="N4269">
        <v>1717</v>
      </c>
      <c r="O4269">
        <v>0.10428738594055176</v>
      </c>
      <c r="P4269">
        <v>-0.11881901323795319</v>
      </c>
      <c r="Q4269">
        <v>-5.5514480918645859E-2</v>
      </c>
      <c r="R4269">
        <v>1.4835702255368233E-2</v>
      </c>
      <c r="S4269">
        <v>8.517754077911377E-2</v>
      </c>
      <c r="T4269">
        <v>0.14849041402339935</v>
      </c>
      <c r="U4269" t="s">
        <v>101</v>
      </c>
      <c r="V4269" t="s">
        <v>84</v>
      </c>
      <c r="W4269">
        <v>92</v>
      </c>
    </row>
    <row r="4270" spans="1:23" x14ac:dyDescent="0.25">
      <c r="A4270" s="48" t="str">
        <f t="shared" si="66"/>
        <v>42255KernN/A_21Dual EnrolledSingle</v>
      </c>
      <c r="B4270" t="s">
        <v>11</v>
      </c>
      <c r="C4270" s="35">
        <v>42255</v>
      </c>
      <c r="D4270">
        <v>21</v>
      </c>
      <c r="E4270" t="s">
        <v>32</v>
      </c>
      <c r="F4270">
        <v>2.3153004537258304</v>
      </c>
      <c r="G4270">
        <v>1.4059653413863595</v>
      </c>
      <c r="H4270">
        <v>1542</v>
      </c>
      <c r="I4270">
        <v>2.27636514350346</v>
      </c>
      <c r="J4270">
        <v>1.4172292573884355</v>
      </c>
      <c r="K4270">
        <v>175</v>
      </c>
      <c r="L4270">
        <v>3.8935311138629913E-2</v>
      </c>
      <c r="M4270">
        <v>1.6816525459289551</v>
      </c>
      <c r="N4270">
        <v>1717</v>
      </c>
      <c r="O4270">
        <v>0.11295705288648605</v>
      </c>
      <c r="P4270">
        <v>-0.10583044588565826</v>
      </c>
      <c r="Q4270">
        <v>-3.7263259291648865E-2</v>
      </c>
      <c r="R4270">
        <v>3.8935311138629913E-2</v>
      </c>
      <c r="S4270">
        <v>0.11512484401464462</v>
      </c>
      <c r="T4270">
        <v>0.18370106816291809</v>
      </c>
      <c r="U4270" t="s">
        <v>101</v>
      </c>
      <c r="V4270" t="s">
        <v>84</v>
      </c>
      <c r="W4270">
        <v>90</v>
      </c>
    </row>
    <row r="4271" spans="1:23" x14ac:dyDescent="0.25">
      <c r="A4271" s="48" t="str">
        <f t="shared" si="66"/>
        <v>42255KernN/A_22Dual EnrolledSingle</v>
      </c>
      <c r="B4271" t="s">
        <v>11</v>
      </c>
      <c r="C4271" s="35">
        <v>42255</v>
      </c>
      <c r="D4271">
        <v>22</v>
      </c>
      <c r="E4271" t="s">
        <v>32</v>
      </c>
      <c r="F4271">
        <v>2.0592519451942959</v>
      </c>
      <c r="G4271">
        <v>1.2943839612526937</v>
      </c>
      <c r="H4271">
        <v>1542</v>
      </c>
      <c r="I4271">
        <v>1.9859845714470992</v>
      </c>
      <c r="J4271">
        <v>1.2999021177014702</v>
      </c>
      <c r="K4271">
        <v>175</v>
      </c>
      <c r="L4271">
        <v>7.3267370462417603E-2</v>
      </c>
      <c r="M4271">
        <v>3.5579607486724854</v>
      </c>
      <c r="N4271">
        <v>1717</v>
      </c>
      <c r="O4271">
        <v>0.10364467650651932</v>
      </c>
      <c r="P4271">
        <v>-5.9563647955656052E-2</v>
      </c>
      <c r="Q4271">
        <v>3.3507444895803928E-3</v>
      </c>
      <c r="R4271">
        <v>7.3267370462417603E-2</v>
      </c>
      <c r="S4271">
        <v>0.14317570626735687</v>
      </c>
      <c r="T4271">
        <v>0.20609839260578156</v>
      </c>
      <c r="U4271" t="s">
        <v>101</v>
      </c>
      <c r="V4271" t="s">
        <v>84</v>
      </c>
      <c r="W4271">
        <v>86</v>
      </c>
    </row>
    <row r="4272" spans="1:23" x14ac:dyDescent="0.25">
      <c r="A4272" s="48" t="str">
        <f t="shared" si="66"/>
        <v>42255KernN/A_23Dual EnrolledSingle</v>
      </c>
      <c r="B4272" s="7" t="s">
        <v>11</v>
      </c>
      <c r="C4272" s="35">
        <v>42255</v>
      </c>
      <c r="D4272">
        <v>23</v>
      </c>
      <c r="E4272" t="s">
        <v>32</v>
      </c>
      <c r="F4272">
        <v>1.7002832686026887</v>
      </c>
      <c r="G4272">
        <v>1.2152975211887724</v>
      </c>
      <c r="H4272">
        <v>1542</v>
      </c>
      <c r="I4272">
        <v>1.6256582862537943</v>
      </c>
      <c r="J4272">
        <v>1.2404910520508865</v>
      </c>
      <c r="K4272">
        <v>175</v>
      </c>
      <c r="L4272">
        <v>7.4624985456466675E-2</v>
      </c>
      <c r="M4272">
        <v>4.3889737129211426</v>
      </c>
      <c r="N4272">
        <v>1717</v>
      </c>
      <c r="O4272">
        <v>9.8747454583644867E-2</v>
      </c>
      <c r="P4272">
        <v>-5.192975327372551E-2</v>
      </c>
      <c r="Q4272">
        <v>8.0119278281927109E-3</v>
      </c>
      <c r="R4272">
        <v>7.4624985456466675E-2</v>
      </c>
      <c r="S4272">
        <v>0.14123013615608215</v>
      </c>
      <c r="T4272">
        <v>0.20117972791194916</v>
      </c>
      <c r="U4272" t="s">
        <v>101</v>
      </c>
      <c r="V4272" t="s">
        <v>84</v>
      </c>
      <c r="W4272">
        <v>84</v>
      </c>
    </row>
    <row r="4273" spans="1:23" x14ac:dyDescent="0.25">
      <c r="A4273" s="48" t="str">
        <f t="shared" si="66"/>
        <v>42255KernN/A_24Dual EnrolledSingle</v>
      </c>
      <c r="B4273" t="s">
        <v>11</v>
      </c>
      <c r="C4273" s="35">
        <v>42255</v>
      </c>
      <c r="D4273">
        <v>24</v>
      </c>
      <c r="E4273" t="s">
        <v>32</v>
      </c>
      <c r="F4273">
        <v>1.3549888454463836</v>
      </c>
      <c r="G4273">
        <v>1.0273583850170875</v>
      </c>
      <c r="H4273">
        <v>1542</v>
      </c>
      <c r="I4273">
        <v>1.232537142694746</v>
      </c>
      <c r="J4273">
        <v>0.99820223523033047</v>
      </c>
      <c r="K4273">
        <v>175</v>
      </c>
      <c r="L4273">
        <v>0.12245170027017593</v>
      </c>
      <c r="M4273">
        <v>9.0371007919311523</v>
      </c>
      <c r="N4273">
        <v>1717</v>
      </c>
      <c r="O4273">
        <v>7.9863861203193665E-2</v>
      </c>
      <c r="P4273">
        <v>2.0098175853490829E-2</v>
      </c>
      <c r="Q4273">
        <v>6.8577133119106293E-2</v>
      </c>
      <c r="R4273">
        <v>0.12245170027017593</v>
      </c>
      <c r="S4273">
        <v>0.17631986737251282</v>
      </c>
      <c r="T4273">
        <v>0.22480522096157074</v>
      </c>
      <c r="U4273" t="s">
        <v>101</v>
      </c>
      <c r="V4273" t="s">
        <v>84</v>
      </c>
      <c r="W4273">
        <v>83</v>
      </c>
    </row>
    <row r="4274" spans="1:23" x14ac:dyDescent="0.25">
      <c r="A4274" s="48" t="str">
        <f t="shared" si="66"/>
        <v>42231KernN/A_1SmartAC-onlySingle</v>
      </c>
      <c r="B4274" t="s">
        <v>11</v>
      </c>
      <c r="C4274" s="35">
        <v>42231</v>
      </c>
      <c r="D4274">
        <v>1</v>
      </c>
      <c r="E4274" t="s">
        <v>32</v>
      </c>
      <c r="F4274">
        <v>1.2887731232075006</v>
      </c>
      <c r="G4274">
        <v>0.98509810861120317</v>
      </c>
      <c r="H4274">
        <v>4676</v>
      </c>
      <c r="I4274">
        <v>1.2706797897727313</v>
      </c>
      <c r="J4274">
        <v>0.87598661400099032</v>
      </c>
      <c r="K4274">
        <v>572</v>
      </c>
      <c r="L4274">
        <v>1.8093332648277283E-2</v>
      </c>
      <c r="M4274">
        <v>1.4039192199707031</v>
      </c>
      <c r="N4274">
        <v>5248</v>
      </c>
      <c r="O4274">
        <v>3.9358064532279968E-2</v>
      </c>
      <c r="P4274">
        <v>-3.2347962260246277E-2</v>
      </c>
      <c r="Q4274">
        <v>-8.4568308666348457E-3</v>
      </c>
      <c r="R4274">
        <v>1.8093332648277283E-2</v>
      </c>
      <c r="S4274">
        <v>4.4640347361564636E-2</v>
      </c>
      <c r="T4274">
        <v>6.8534627556800842E-2</v>
      </c>
      <c r="U4274" t="s">
        <v>102</v>
      </c>
      <c r="V4274" t="s">
        <v>84</v>
      </c>
      <c r="W4274">
        <v>80</v>
      </c>
    </row>
    <row r="4275" spans="1:23" x14ac:dyDescent="0.25">
      <c r="A4275" s="48" t="str">
        <f t="shared" si="66"/>
        <v>42231KernN/A_2SmartAC-onlySingle</v>
      </c>
      <c r="B4275" s="7" t="s">
        <v>11</v>
      </c>
      <c r="C4275" s="35">
        <v>42231</v>
      </c>
      <c r="D4275">
        <v>2</v>
      </c>
      <c r="E4275" t="s">
        <v>32</v>
      </c>
      <c r="F4275">
        <v>1.0996540113899427</v>
      </c>
      <c r="G4275">
        <v>0.8652105723043122</v>
      </c>
      <c r="H4275">
        <v>4676</v>
      </c>
      <c r="I4275">
        <v>1.0940295259520549</v>
      </c>
      <c r="J4275">
        <v>0.79415382974254867</v>
      </c>
      <c r="K4275">
        <v>572</v>
      </c>
      <c r="L4275">
        <v>5.6244856677949429E-3</v>
      </c>
      <c r="M4275">
        <v>0.51147770881652832</v>
      </c>
      <c r="N4275">
        <v>5248</v>
      </c>
      <c r="O4275">
        <v>3.553420677781105E-2</v>
      </c>
      <c r="P4275">
        <v>-3.9916153997182846E-2</v>
      </c>
      <c r="Q4275">
        <v>-1.8346179276704788E-2</v>
      </c>
      <c r="R4275">
        <v>5.6244856677949429E-3</v>
      </c>
      <c r="S4275">
        <v>2.9592307284474373E-2</v>
      </c>
      <c r="T4275">
        <v>5.1165126264095306E-2</v>
      </c>
      <c r="U4275" t="s">
        <v>102</v>
      </c>
      <c r="V4275" t="s">
        <v>84</v>
      </c>
      <c r="W4275">
        <v>78</v>
      </c>
    </row>
    <row r="4276" spans="1:23" x14ac:dyDescent="0.25">
      <c r="A4276" s="48" t="str">
        <f t="shared" si="66"/>
        <v>42231KernN/A_3SmartAC-onlySingle</v>
      </c>
      <c r="B4276" t="s">
        <v>11</v>
      </c>
      <c r="C4276" s="35">
        <v>42231</v>
      </c>
      <c r="D4276">
        <v>3</v>
      </c>
      <c r="E4276" t="s">
        <v>32</v>
      </c>
      <c r="F4276">
        <v>0.9817838265193346</v>
      </c>
      <c r="G4276">
        <v>0.77936309351336697</v>
      </c>
      <c r="H4276">
        <v>4676</v>
      </c>
      <c r="I4276">
        <v>0.92808277730945976</v>
      </c>
      <c r="J4276">
        <v>0.69452055908098076</v>
      </c>
      <c r="K4276">
        <v>572</v>
      </c>
      <c r="L4276">
        <v>5.3701050579547882E-2</v>
      </c>
      <c r="M4276">
        <v>5.4697427749633789</v>
      </c>
      <c r="N4276">
        <v>5248</v>
      </c>
      <c r="O4276">
        <v>3.1195888295769691E-2</v>
      </c>
      <c r="P4276">
        <v>1.372039970010519E-2</v>
      </c>
      <c r="Q4276">
        <v>3.2656926661729813E-2</v>
      </c>
      <c r="R4276">
        <v>5.3701050579547882E-2</v>
      </c>
      <c r="S4276">
        <v>7.4742674827575684E-2</v>
      </c>
      <c r="T4276">
        <v>9.3681700527667999E-2</v>
      </c>
      <c r="U4276" t="s">
        <v>102</v>
      </c>
      <c r="V4276" t="s">
        <v>84</v>
      </c>
      <c r="W4276">
        <v>77</v>
      </c>
    </row>
    <row r="4277" spans="1:23" x14ac:dyDescent="0.25">
      <c r="A4277" s="48" t="str">
        <f t="shared" si="66"/>
        <v>42231KernN/A_4SmartAC-onlySingle</v>
      </c>
      <c r="B4277" t="s">
        <v>11</v>
      </c>
      <c r="C4277" s="35">
        <v>42231</v>
      </c>
      <c r="D4277">
        <v>4</v>
      </c>
      <c r="E4277" t="s">
        <v>32</v>
      </c>
      <c r="F4277">
        <v>0.87929894886177862</v>
      </c>
      <c r="G4277">
        <v>0.70306624854966615</v>
      </c>
      <c r="H4277">
        <v>4676</v>
      </c>
      <c r="I4277">
        <v>0.8631409491390255</v>
      </c>
      <c r="J4277">
        <v>0.62799256720838892</v>
      </c>
      <c r="K4277">
        <v>572</v>
      </c>
      <c r="L4277">
        <v>1.6157999634742737E-2</v>
      </c>
      <c r="M4277">
        <v>1.8376002311706543</v>
      </c>
      <c r="N4277">
        <v>5248</v>
      </c>
      <c r="O4277">
        <v>2.8198877349495888E-2</v>
      </c>
      <c r="P4277">
        <v>-1.9981682300567627E-2</v>
      </c>
      <c r="Q4277">
        <v>-2.8643989935517311E-3</v>
      </c>
      <c r="R4277">
        <v>1.6157999634742737E-2</v>
      </c>
      <c r="S4277">
        <v>3.5178143531084061E-2</v>
      </c>
      <c r="T4277">
        <v>5.2297681570053101E-2</v>
      </c>
      <c r="U4277" t="s">
        <v>102</v>
      </c>
      <c r="V4277" t="s">
        <v>84</v>
      </c>
      <c r="W4277">
        <v>75</v>
      </c>
    </row>
    <row r="4278" spans="1:23" x14ac:dyDescent="0.25">
      <c r="A4278" s="48" t="str">
        <f t="shared" si="66"/>
        <v>42231KernN/A_5SmartAC-onlySingle</v>
      </c>
      <c r="B4278" s="7" t="s">
        <v>11</v>
      </c>
      <c r="C4278" s="35">
        <v>42231</v>
      </c>
      <c r="D4278">
        <v>5</v>
      </c>
      <c r="E4278" t="s">
        <v>32</v>
      </c>
      <c r="F4278">
        <v>0.82092876460666153</v>
      </c>
      <c r="G4278">
        <v>0.65445541540140828</v>
      </c>
      <c r="H4278">
        <v>4676</v>
      </c>
      <c r="I4278">
        <v>0.8227748684872217</v>
      </c>
      <c r="J4278">
        <v>0.620171145590799</v>
      </c>
      <c r="K4278">
        <v>572</v>
      </c>
      <c r="L4278">
        <v>-1.8461039289832115E-3</v>
      </c>
      <c r="M4278">
        <v>-0.2248799055814743</v>
      </c>
      <c r="N4278">
        <v>5248</v>
      </c>
      <c r="O4278">
        <v>2.7640495449304581E-2</v>
      </c>
      <c r="P4278">
        <v>-3.7270162254571915E-2</v>
      </c>
      <c r="Q4278">
        <v>-2.0491829141974449E-2</v>
      </c>
      <c r="R4278">
        <v>-1.8461039289832115E-3</v>
      </c>
      <c r="S4278">
        <v>1.6797410324215889E-2</v>
      </c>
      <c r="T4278">
        <v>3.3577956259250641E-2</v>
      </c>
      <c r="U4278" t="s">
        <v>102</v>
      </c>
      <c r="V4278" t="s">
        <v>84</v>
      </c>
      <c r="W4278">
        <v>75</v>
      </c>
    </row>
    <row r="4279" spans="1:23" x14ac:dyDescent="0.25">
      <c r="A4279" s="48" t="str">
        <f t="shared" si="66"/>
        <v>42231KernN/A_6SmartAC-onlySingle</v>
      </c>
      <c r="B4279" t="s">
        <v>11</v>
      </c>
      <c r="C4279" s="35">
        <v>42231</v>
      </c>
      <c r="D4279">
        <v>6</v>
      </c>
      <c r="E4279" t="s">
        <v>32</v>
      </c>
      <c r="F4279">
        <v>0.78418906051476134</v>
      </c>
      <c r="G4279">
        <v>0.63962275118691914</v>
      </c>
      <c r="H4279">
        <v>4676</v>
      </c>
      <c r="I4279">
        <v>0.82073936715297802</v>
      </c>
      <c r="J4279">
        <v>0.61298859039546616</v>
      </c>
      <c r="K4279">
        <v>572</v>
      </c>
      <c r="L4279">
        <v>-3.6550305783748627E-2</v>
      </c>
      <c r="M4279">
        <v>-4.6609048843383789</v>
      </c>
      <c r="N4279">
        <v>5248</v>
      </c>
      <c r="O4279">
        <v>2.728382870554924E-2</v>
      </c>
      <c r="P4279">
        <v>-7.1517258882522583E-2</v>
      </c>
      <c r="Q4279">
        <v>-5.4955430328845978E-2</v>
      </c>
      <c r="R4279">
        <v>-3.6550305783748627E-2</v>
      </c>
      <c r="S4279">
        <v>-1.8147362396121025E-2</v>
      </c>
      <c r="T4279">
        <v>-1.583350938744843E-3</v>
      </c>
      <c r="U4279" t="s">
        <v>102</v>
      </c>
      <c r="V4279" t="s">
        <v>84</v>
      </c>
      <c r="W4279">
        <v>73</v>
      </c>
    </row>
    <row r="4280" spans="1:23" x14ac:dyDescent="0.25">
      <c r="A4280" s="48" t="str">
        <f t="shared" si="66"/>
        <v>42231KernN/A_7SmartAC-onlySingle</v>
      </c>
      <c r="B4280" t="s">
        <v>11</v>
      </c>
      <c r="C4280" s="35">
        <v>42231</v>
      </c>
      <c r="D4280">
        <v>7</v>
      </c>
      <c r="E4280" t="s">
        <v>32</v>
      </c>
      <c r="F4280">
        <v>0.76405658513525143</v>
      </c>
      <c r="G4280">
        <v>0.63064947102673163</v>
      </c>
      <c r="H4280">
        <v>4676</v>
      </c>
      <c r="I4280">
        <v>0.78519261834208132</v>
      </c>
      <c r="J4280">
        <v>0.6264066669206011</v>
      </c>
      <c r="K4280">
        <v>572</v>
      </c>
      <c r="L4280">
        <v>-2.1136032417416573E-2</v>
      </c>
      <c r="M4280">
        <v>-2.766291618347168</v>
      </c>
      <c r="N4280">
        <v>5248</v>
      </c>
      <c r="O4280">
        <v>2.7767673134803772E-2</v>
      </c>
      <c r="P4280">
        <v>-5.6723080575466156E-2</v>
      </c>
      <c r="Q4280">
        <v>-3.9867550134658813E-2</v>
      </c>
      <c r="R4280">
        <v>-2.1136032417416573E-2</v>
      </c>
      <c r="S4280">
        <v>-2.4067368358373642E-3</v>
      </c>
      <c r="T4280">
        <v>1.445101760327816E-2</v>
      </c>
      <c r="U4280" t="s">
        <v>102</v>
      </c>
      <c r="V4280" t="s">
        <v>84</v>
      </c>
      <c r="W4280">
        <v>75</v>
      </c>
    </row>
    <row r="4281" spans="1:23" x14ac:dyDescent="0.25">
      <c r="A4281" s="48" t="str">
        <f t="shared" si="66"/>
        <v>42231KernN/A_8SmartAC-onlySingle</v>
      </c>
      <c r="B4281" s="7" t="s">
        <v>11</v>
      </c>
      <c r="C4281" s="35">
        <v>42231</v>
      </c>
      <c r="D4281">
        <v>8</v>
      </c>
      <c r="E4281" t="s">
        <v>32</v>
      </c>
      <c r="F4281">
        <v>0.77214817673069491</v>
      </c>
      <c r="G4281">
        <v>0.6648880589786238</v>
      </c>
      <c r="H4281">
        <v>4676</v>
      </c>
      <c r="I4281">
        <v>0.77907100193153944</v>
      </c>
      <c r="J4281">
        <v>0.6385669331980004</v>
      </c>
      <c r="K4281">
        <v>572</v>
      </c>
      <c r="L4281">
        <v>-6.9228252395987511E-3</v>
      </c>
      <c r="M4281">
        <v>-0.89656692743301392</v>
      </c>
      <c r="N4281">
        <v>5248</v>
      </c>
      <c r="O4281">
        <v>2.8415175154805183E-2</v>
      </c>
      <c r="P4281">
        <v>-4.3339714407920837E-2</v>
      </c>
      <c r="Q4281">
        <v>-2.6091134175658226E-2</v>
      </c>
      <c r="R4281">
        <v>-6.9228252395987511E-3</v>
      </c>
      <c r="S4281">
        <v>1.2243210338056087E-2</v>
      </c>
      <c r="T4281">
        <v>2.9494063928723335E-2</v>
      </c>
      <c r="U4281" t="s">
        <v>102</v>
      </c>
      <c r="V4281" t="s">
        <v>84</v>
      </c>
      <c r="W4281">
        <v>77</v>
      </c>
    </row>
    <row r="4282" spans="1:23" x14ac:dyDescent="0.25">
      <c r="A4282" s="48" t="str">
        <f t="shared" si="66"/>
        <v>42231KernN/A_9SmartAC-onlySingle</v>
      </c>
      <c r="B4282" t="s">
        <v>11</v>
      </c>
      <c r="C4282" s="35">
        <v>42231</v>
      </c>
      <c r="D4282">
        <v>9</v>
      </c>
      <c r="E4282" t="s">
        <v>32</v>
      </c>
      <c r="F4282">
        <v>0.82409826259097541</v>
      </c>
      <c r="G4282">
        <v>0.83557684039698021</v>
      </c>
      <c r="H4282">
        <v>4676</v>
      </c>
      <c r="I4282">
        <v>0.84389630889150469</v>
      </c>
      <c r="J4282">
        <v>0.76517528796123191</v>
      </c>
      <c r="K4282">
        <v>572</v>
      </c>
      <c r="L4282">
        <v>-1.9798045977950096E-2</v>
      </c>
      <c r="M4282">
        <v>-2.4023890495300293</v>
      </c>
      <c r="N4282">
        <v>5248</v>
      </c>
      <c r="O4282">
        <v>3.4247666597366333E-2</v>
      </c>
      <c r="P4282">
        <v>-6.3689857721328735E-2</v>
      </c>
      <c r="Q4282">
        <v>-4.2900837957859039E-2</v>
      </c>
      <c r="R4282">
        <v>-1.9798045977950096E-2</v>
      </c>
      <c r="S4282">
        <v>3.3020051196217537E-3</v>
      </c>
      <c r="T4282">
        <v>2.4093763902783394E-2</v>
      </c>
      <c r="U4282" t="s">
        <v>102</v>
      </c>
      <c r="V4282" t="s">
        <v>84</v>
      </c>
      <c r="W4282">
        <v>79</v>
      </c>
    </row>
    <row r="4283" spans="1:23" x14ac:dyDescent="0.25">
      <c r="A4283" s="48" t="str">
        <f t="shared" si="66"/>
        <v>42231KernN/A_10SmartAC-onlySingle</v>
      </c>
      <c r="B4283" t="s">
        <v>11</v>
      </c>
      <c r="C4283" s="35">
        <v>42231</v>
      </c>
      <c r="D4283">
        <v>10</v>
      </c>
      <c r="E4283" t="s">
        <v>32</v>
      </c>
      <c r="F4283">
        <v>0.91322807812458673</v>
      </c>
      <c r="G4283">
        <v>1.090651711012862</v>
      </c>
      <c r="H4283">
        <v>4676</v>
      </c>
      <c r="I4283">
        <v>0.90061862935646941</v>
      </c>
      <c r="J4283">
        <v>1.0554447358330432</v>
      </c>
      <c r="K4283">
        <v>572</v>
      </c>
      <c r="L4283">
        <v>1.2609449215233326E-2</v>
      </c>
      <c r="M4283">
        <v>1.3807556629180908</v>
      </c>
      <c r="N4283">
        <v>5248</v>
      </c>
      <c r="O4283">
        <v>4.69241663813591E-2</v>
      </c>
      <c r="P4283">
        <v>-4.752856120467186E-2</v>
      </c>
      <c r="Q4283">
        <v>-1.9044654443860054E-2</v>
      </c>
      <c r="R4283">
        <v>1.2609449215233326E-2</v>
      </c>
      <c r="S4283">
        <v>4.4259797781705856E-2</v>
      </c>
      <c r="T4283">
        <v>7.2747461497783661E-2</v>
      </c>
      <c r="U4283" t="s">
        <v>102</v>
      </c>
      <c r="V4283" t="s">
        <v>84</v>
      </c>
      <c r="W4283">
        <v>82</v>
      </c>
    </row>
    <row r="4284" spans="1:23" x14ac:dyDescent="0.25">
      <c r="A4284" s="48" t="str">
        <f t="shared" si="66"/>
        <v>42231KernN/A_11SmartAC-onlySingle</v>
      </c>
      <c r="B4284" s="7" t="s">
        <v>11</v>
      </c>
      <c r="C4284" s="35">
        <v>42231</v>
      </c>
      <c r="D4284">
        <v>11</v>
      </c>
      <c r="E4284" t="s">
        <v>32</v>
      </c>
      <c r="F4284">
        <v>1.0402450665844412</v>
      </c>
      <c r="G4284">
        <v>1.338559782345063</v>
      </c>
      <c r="H4284">
        <v>4676</v>
      </c>
      <c r="I4284">
        <v>1.0018442873449442</v>
      </c>
      <c r="J4284">
        <v>1.3042263919775654</v>
      </c>
      <c r="K4284">
        <v>572</v>
      </c>
      <c r="L4284">
        <v>3.8400780409574509E-2</v>
      </c>
      <c r="M4284">
        <v>3.6915128231048584</v>
      </c>
      <c r="N4284">
        <v>5248</v>
      </c>
      <c r="O4284">
        <v>5.7939331978559494E-2</v>
      </c>
      <c r="P4284">
        <v>-3.5854268819093704E-2</v>
      </c>
      <c r="Q4284">
        <v>-6.8393413675948977E-4</v>
      </c>
      <c r="R4284">
        <v>3.8400780409574509E-2</v>
      </c>
      <c r="S4284">
        <v>7.748086005449295E-2</v>
      </c>
      <c r="T4284">
        <v>0.11265582591295242</v>
      </c>
      <c r="U4284" t="s">
        <v>102</v>
      </c>
      <c r="V4284" t="s">
        <v>84</v>
      </c>
      <c r="W4284">
        <v>86</v>
      </c>
    </row>
    <row r="4285" spans="1:23" x14ac:dyDescent="0.25">
      <c r="A4285" s="48" t="str">
        <f t="shared" si="66"/>
        <v>42231KernN/A_12SmartAC-onlySingle</v>
      </c>
      <c r="B4285" t="s">
        <v>11</v>
      </c>
      <c r="C4285" s="35">
        <v>42231</v>
      </c>
      <c r="D4285">
        <v>12</v>
      </c>
      <c r="E4285" t="s">
        <v>32</v>
      </c>
      <c r="F4285">
        <v>1.2397532823258113</v>
      </c>
      <c r="G4285">
        <v>1.5801215235134418</v>
      </c>
      <c r="H4285">
        <v>4676</v>
      </c>
      <c r="I4285">
        <v>1.2271465732794764</v>
      </c>
      <c r="J4285">
        <v>1.5489323350273994</v>
      </c>
      <c r="K4285">
        <v>572</v>
      </c>
      <c r="L4285">
        <v>1.2606709264218807E-2</v>
      </c>
      <c r="M4285">
        <v>1.0168724060058594</v>
      </c>
      <c r="N4285">
        <v>5248</v>
      </c>
      <c r="O4285">
        <v>6.8762980401515961E-2</v>
      </c>
      <c r="P4285">
        <v>-7.5519926846027374E-2</v>
      </c>
      <c r="Q4285">
        <v>-3.377942368388176E-2</v>
      </c>
      <c r="R4285">
        <v>1.2606709264218807E-2</v>
      </c>
      <c r="S4285">
        <v>5.8987338095903397E-2</v>
      </c>
      <c r="T4285">
        <v>0.10073334723711014</v>
      </c>
      <c r="U4285" t="s">
        <v>102</v>
      </c>
      <c r="V4285" t="s">
        <v>84</v>
      </c>
      <c r="W4285">
        <v>89</v>
      </c>
    </row>
    <row r="4286" spans="1:23" x14ac:dyDescent="0.25">
      <c r="A4286" s="48" t="str">
        <f t="shared" si="66"/>
        <v>42231KernN/A_13SmartAC-onlySingle</v>
      </c>
      <c r="B4286" t="s">
        <v>11</v>
      </c>
      <c r="C4286" s="35">
        <v>42231</v>
      </c>
      <c r="D4286">
        <v>13</v>
      </c>
      <c r="E4286" t="s">
        <v>32</v>
      </c>
      <c r="F4286">
        <v>1.5133501933309725</v>
      </c>
      <c r="G4286">
        <v>1.7271347047295309</v>
      </c>
      <c r="H4286">
        <v>4676</v>
      </c>
      <c r="I4286">
        <v>1.5031973626904385</v>
      </c>
      <c r="J4286">
        <v>1.717082574627443</v>
      </c>
      <c r="K4286">
        <v>572</v>
      </c>
      <c r="L4286">
        <v>1.0152830742299557E-2</v>
      </c>
      <c r="M4286">
        <v>0.67088443040847778</v>
      </c>
      <c r="N4286">
        <v>5248</v>
      </c>
      <c r="O4286">
        <v>7.6108045876026154E-2</v>
      </c>
      <c r="P4286">
        <v>-8.7387241423130035E-2</v>
      </c>
      <c r="Q4286">
        <v>-4.1188135743141174E-2</v>
      </c>
      <c r="R4286">
        <v>1.0152830742299557E-2</v>
      </c>
      <c r="S4286">
        <v>6.1487708240747452E-2</v>
      </c>
      <c r="T4286">
        <v>0.1076929047703743</v>
      </c>
      <c r="U4286" t="s">
        <v>102</v>
      </c>
      <c r="V4286" t="s">
        <v>84</v>
      </c>
      <c r="W4286">
        <v>92</v>
      </c>
    </row>
    <row r="4287" spans="1:23" x14ac:dyDescent="0.25">
      <c r="A4287" s="48" t="str">
        <f t="shared" si="66"/>
        <v>42231KernN/A_14SmartAC-onlySingle</v>
      </c>
      <c r="B4287" s="7" t="s">
        <v>11</v>
      </c>
      <c r="C4287" s="35">
        <v>42231</v>
      </c>
      <c r="D4287">
        <v>14</v>
      </c>
      <c r="E4287" t="s">
        <v>32</v>
      </c>
      <c r="F4287">
        <v>1.8828347490226038</v>
      </c>
      <c r="G4287">
        <v>1.8201685676183226</v>
      </c>
      <c r="H4287">
        <v>4676</v>
      </c>
      <c r="I4287">
        <v>1.8991866436011344</v>
      </c>
      <c r="J4287">
        <v>1.9083149992624895</v>
      </c>
      <c r="K4287">
        <v>572</v>
      </c>
      <c r="L4287">
        <v>-1.6351895406842232E-2</v>
      </c>
      <c r="M4287">
        <v>-0.86847209930419922</v>
      </c>
      <c r="N4287">
        <v>5248</v>
      </c>
      <c r="O4287">
        <v>8.411339670419693E-2</v>
      </c>
      <c r="P4287">
        <v>-0.12415162473917007</v>
      </c>
      <c r="Q4287">
        <v>-7.3093108832836151E-2</v>
      </c>
      <c r="R4287">
        <v>-1.6351895406842232E-2</v>
      </c>
      <c r="S4287">
        <v>4.0382590144872665E-2</v>
      </c>
      <c r="T4287">
        <v>9.1447830200195313E-2</v>
      </c>
      <c r="U4287" t="s">
        <v>102</v>
      </c>
      <c r="V4287" t="s">
        <v>84</v>
      </c>
      <c r="W4287">
        <v>94</v>
      </c>
    </row>
    <row r="4288" spans="1:23" x14ac:dyDescent="0.25">
      <c r="A4288" s="48" t="str">
        <f t="shared" si="66"/>
        <v>42231KernN/A_15SmartAC-onlySingle</v>
      </c>
      <c r="B4288" t="s">
        <v>11</v>
      </c>
      <c r="C4288" s="35">
        <v>42231</v>
      </c>
      <c r="D4288">
        <v>15</v>
      </c>
      <c r="E4288" t="s">
        <v>32</v>
      </c>
      <c r="F4288">
        <v>2.2457094807825984</v>
      </c>
      <c r="G4288">
        <v>1.8388121814965068</v>
      </c>
      <c r="H4288">
        <v>4676</v>
      </c>
      <c r="I4288">
        <v>2.2466646749772154</v>
      </c>
      <c r="J4288">
        <v>1.9183904299217664</v>
      </c>
      <c r="K4288">
        <v>572</v>
      </c>
      <c r="L4288">
        <v>-9.5519417664036155E-4</v>
      </c>
      <c r="M4288">
        <v>-4.2534183710813522E-2</v>
      </c>
      <c r="N4288">
        <v>5248</v>
      </c>
      <c r="O4288">
        <v>8.4599390625953674E-2</v>
      </c>
      <c r="P4288">
        <v>-0.10937777161598206</v>
      </c>
      <c r="Q4288">
        <v>-5.8024249970912933E-2</v>
      </c>
      <c r="R4288">
        <v>-9.5519417664036155E-4</v>
      </c>
      <c r="S4288">
        <v>5.6107096374034882E-2</v>
      </c>
      <c r="T4288">
        <v>0.10746738314628601</v>
      </c>
      <c r="U4288" t="s">
        <v>102</v>
      </c>
      <c r="V4288" t="s">
        <v>84</v>
      </c>
      <c r="W4288">
        <v>96</v>
      </c>
    </row>
    <row r="4289" spans="1:23" x14ac:dyDescent="0.25">
      <c r="A4289" s="48" t="str">
        <f t="shared" si="66"/>
        <v>42231KernN/A_16SmartAC-onlySingle</v>
      </c>
      <c r="B4289" t="s">
        <v>11</v>
      </c>
      <c r="C4289" s="35">
        <v>42231</v>
      </c>
      <c r="D4289">
        <v>16</v>
      </c>
      <c r="E4289" t="s">
        <v>32</v>
      </c>
      <c r="F4289">
        <v>2.5646467180858794</v>
      </c>
      <c r="G4289">
        <v>1.81429054970847</v>
      </c>
      <c r="H4289">
        <v>4676</v>
      </c>
      <c r="I4289">
        <v>2.3171207395426632</v>
      </c>
      <c r="J4289">
        <v>1.7037772576502992</v>
      </c>
      <c r="K4289">
        <v>572</v>
      </c>
      <c r="L4289">
        <v>0.24752597510814667</v>
      </c>
      <c r="M4289">
        <v>9.6514644622802734</v>
      </c>
      <c r="N4289">
        <v>5248</v>
      </c>
      <c r="O4289">
        <v>7.6018884778022766E-2</v>
      </c>
      <c r="P4289">
        <v>0.15010017156600952</v>
      </c>
      <c r="Q4289">
        <v>0.19624514877796173</v>
      </c>
      <c r="R4289">
        <v>0.24752597510814667</v>
      </c>
      <c r="S4289">
        <v>0.29880070686340332</v>
      </c>
      <c r="T4289">
        <v>0.34495177865028381</v>
      </c>
      <c r="U4289" t="s">
        <v>102</v>
      </c>
      <c r="V4289" t="s">
        <v>84</v>
      </c>
      <c r="W4289">
        <v>97</v>
      </c>
    </row>
    <row r="4290" spans="1:23" x14ac:dyDescent="0.25">
      <c r="A4290" s="48" t="str">
        <f t="shared" ref="A4290:A4353" si="67">CONCATENATE(C4290,B4290,E4290,"_",D4290,U4290,V4290)</f>
        <v>42231KernN/A_17SmartAC-onlySingle</v>
      </c>
      <c r="B4290" s="7" t="s">
        <v>11</v>
      </c>
      <c r="C4290" s="35">
        <v>42231</v>
      </c>
      <c r="D4290">
        <v>17</v>
      </c>
      <c r="E4290" t="s">
        <v>32</v>
      </c>
      <c r="F4290">
        <v>2.8150580868172206</v>
      </c>
      <c r="G4290">
        <v>1.7238419222377512</v>
      </c>
      <c r="H4290">
        <v>4676</v>
      </c>
      <c r="I4290">
        <v>2.117615642971864</v>
      </c>
      <c r="J4290">
        <v>1.4668183269496653</v>
      </c>
      <c r="K4290">
        <v>572</v>
      </c>
      <c r="L4290">
        <v>0.69744247198104858</v>
      </c>
      <c r="M4290">
        <v>24.775419235229492</v>
      </c>
      <c r="N4290">
        <v>5248</v>
      </c>
      <c r="O4290">
        <v>6.6309638321399689E-2</v>
      </c>
      <c r="P4290">
        <v>0.61246001720428467</v>
      </c>
      <c r="Q4290">
        <v>0.65271133184432983</v>
      </c>
      <c r="R4290">
        <v>0.69744247198104858</v>
      </c>
      <c r="S4290">
        <v>0.74216830730438232</v>
      </c>
      <c r="T4290">
        <v>0.7824249267578125</v>
      </c>
      <c r="U4290" t="s">
        <v>102</v>
      </c>
      <c r="V4290" t="s">
        <v>84</v>
      </c>
      <c r="W4290">
        <v>98</v>
      </c>
    </row>
    <row r="4291" spans="1:23" x14ac:dyDescent="0.25">
      <c r="A4291" s="48" t="str">
        <f t="shared" si="67"/>
        <v>42231KernN/A_18SmartAC-onlySingle</v>
      </c>
      <c r="B4291" t="s">
        <v>11</v>
      </c>
      <c r="C4291" s="35">
        <v>42231</v>
      </c>
      <c r="D4291">
        <v>18</v>
      </c>
      <c r="E4291" t="s">
        <v>32</v>
      </c>
      <c r="F4291">
        <v>2.9852761901850893</v>
      </c>
      <c r="G4291">
        <v>1.6726537653495102</v>
      </c>
      <c r="H4291">
        <v>4676</v>
      </c>
      <c r="I4291">
        <v>2.2396903336299143</v>
      </c>
      <c r="J4291">
        <v>1.2751367837546268</v>
      </c>
      <c r="K4291">
        <v>572</v>
      </c>
      <c r="L4291">
        <v>0.7455858588218689</v>
      </c>
      <c r="M4291">
        <v>24.975439071655273</v>
      </c>
      <c r="N4291">
        <v>5248</v>
      </c>
      <c r="O4291">
        <v>5.8659501373767853E-2</v>
      </c>
      <c r="P4291">
        <v>0.67040783166885376</v>
      </c>
      <c r="Q4291">
        <v>0.70601534843444824</v>
      </c>
      <c r="R4291">
        <v>0.7455858588218689</v>
      </c>
      <c r="S4291">
        <v>0.78515172004699707</v>
      </c>
      <c r="T4291">
        <v>0.82076388597488403</v>
      </c>
      <c r="U4291" t="s">
        <v>102</v>
      </c>
      <c r="V4291" t="s">
        <v>84</v>
      </c>
      <c r="W4291">
        <v>97</v>
      </c>
    </row>
    <row r="4292" spans="1:23" x14ac:dyDescent="0.25">
      <c r="A4292" s="48" t="str">
        <f t="shared" si="67"/>
        <v>42231KernN/A_19SmartAC-onlySingle</v>
      </c>
      <c r="B4292" t="s">
        <v>11</v>
      </c>
      <c r="C4292" s="35">
        <v>42231</v>
      </c>
      <c r="D4292">
        <v>19</v>
      </c>
      <c r="E4292" t="s">
        <v>32</v>
      </c>
      <c r="F4292">
        <v>2.9414595668246495</v>
      </c>
      <c r="G4292">
        <v>1.6244568621356639</v>
      </c>
      <c r="H4292">
        <v>4676</v>
      </c>
      <c r="I4292">
        <v>3.3694910367074198</v>
      </c>
      <c r="J4292">
        <v>1.708867595606383</v>
      </c>
      <c r="K4292">
        <v>572</v>
      </c>
      <c r="L4292">
        <v>-0.42803147435188293</v>
      </c>
      <c r="M4292">
        <v>-14.551669120788574</v>
      </c>
      <c r="N4292">
        <v>5248</v>
      </c>
      <c r="O4292">
        <v>7.5296983122825623E-2</v>
      </c>
      <c r="P4292">
        <v>-0.52453207969665527</v>
      </c>
      <c r="Q4292">
        <v>-0.47882530093193054</v>
      </c>
      <c r="R4292">
        <v>-0.42803147435188293</v>
      </c>
      <c r="S4292">
        <v>-0.37724366784095764</v>
      </c>
      <c r="T4292">
        <v>-0.3315308690071106</v>
      </c>
      <c r="U4292" t="s">
        <v>102</v>
      </c>
      <c r="V4292" t="s">
        <v>84</v>
      </c>
      <c r="W4292">
        <v>96</v>
      </c>
    </row>
    <row r="4293" spans="1:23" x14ac:dyDescent="0.25">
      <c r="A4293" s="48" t="str">
        <f t="shared" si="67"/>
        <v>42231KernN/A_20SmartAC-onlySingle</v>
      </c>
      <c r="B4293" s="7" t="s">
        <v>11</v>
      </c>
      <c r="C4293" s="35">
        <v>42231</v>
      </c>
      <c r="D4293">
        <v>20</v>
      </c>
      <c r="E4293" t="s">
        <v>32</v>
      </c>
      <c r="F4293">
        <v>2.7330864004111235</v>
      </c>
      <c r="G4293">
        <v>1.5709174062082825</v>
      </c>
      <c r="H4293">
        <v>4676</v>
      </c>
      <c r="I4293">
        <v>3.1490493849986603</v>
      </c>
      <c r="J4293">
        <v>1.6849910205278646</v>
      </c>
      <c r="K4293">
        <v>572</v>
      </c>
      <c r="L4293">
        <v>-0.41596299409866333</v>
      </c>
      <c r="M4293">
        <v>-15.21953296661377</v>
      </c>
      <c r="N4293">
        <v>5248</v>
      </c>
      <c r="O4293">
        <v>7.4103862047195435E-2</v>
      </c>
      <c r="P4293">
        <v>-0.51093453168869019</v>
      </c>
      <c r="Q4293">
        <v>-0.46595197916030884</v>
      </c>
      <c r="R4293">
        <v>-0.41596299409866333</v>
      </c>
      <c r="S4293">
        <v>-0.36597993969917297</v>
      </c>
      <c r="T4293">
        <v>-0.32099148631095886</v>
      </c>
      <c r="U4293" t="s">
        <v>102</v>
      </c>
      <c r="V4293" t="s">
        <v>84</v>
      </c>
      <c r="W4293">
        <v>94</v>
      </c>
    </row>
    <row r="4294" spans="1:23" x14ac:dyDescent="0.25">
      <c r="A4294" s="48" t="str">
        <f t="shared" si="67"/>
        <v>42231KernN/A_21SmartAC-onlySingle</v>
      </c>
      <c r="B4294" t="s">
        <v>11</v>
      </c>
      <c r="C4294" s="35">
        <v>42231</v>
      </c>
      <c r="D4294">
        <v>21</v>
      </c>
      <c r="E4294" t="s">
        <v>32</v>
      </c>
      <c r="F4294">
        <v>2.5610270913817965</v>
      </c>
      <c r="G4294">
        <v>1.509595101413302</v>
      </c>
      <c r="H4294">
        <v>4676</v>
      </c>
      <c r="I4294">
        <v>2.7173516693881594</v>
      </c>
      <c r="J4294">
        <v>1.5705992258909467</v>
      </c>
      <c r="K4294">
        <v>572</v>
      </c>
      <c r="L4294">
        <v>-0.15632458031177521</v>
      </c>
      <c r="M4294">
        <v>-6.1039800643920898</v>
      </c>
      <c r="N4294">
        <v>5248</v>
      </c>
      <c r="O4294">
        <v>6.9281399250030518E-2</v>
      </c>
      <c r="P4294">
        <v>-0.24511562287807465</v>
      </c>
      <c r="Q4294">
        <v>-0.20306043326854706</v>
      </c>
      <c r="R4294">
        <v>-0.15632458031177521</v>
      </c>
      <c r="S4294">
        <v>-0.10959427803754807</v>
      </c>
      <c r="T4294">
        <v>-6.7533537745475769E-2</v>
      </c>
      <c r="U4294" t="s">
        <v>102</v>
      </c>
      <c r="V4294" t="s">
        <v>84</v>
      </c>
      <c r="W4294">
        <v>92</v>
      </c>
    </row>
    <row r="4295" spans="1:23" x14ac:dyDescent="0.25">
      <c r="A4295" s="48" t="str">
        <f t="shared" si="67"/>
        <v>42231KernN/A_22SmartAC-onlySingle</v>
      </c>
      <c r="B4295" t="s">
        <v>11</v>
      </c>
      <c r="C4295" s="35">
        <v>42231</v>
      </c>
      <c r="D4295">
        <v>22</v>
      </c>
      <c r="E4295" t="s">
        <v>32</v>
      </c>
      <c r="F4295">
        <v>2.3372996778575632</v>
      </c>
      <c r="G4295">
        <v>1.402717683927283</v>
      </c>
      <c r="H4295">
        <v>4676</v>
      </c>
      <c r="I4295">
        <v>2.4954639719098219</v>
      </c>
      <c r="J4295">
        <v>1.4907854184717158</v>
      </c>
      <c r="K4295">
        <v>572</v>
      </c>
      <c r="L4295">
        <v>-0.15816429257392883</v>
      </c>
      <c r="M4295">
        <v>-6.7669668197631836</v>
      </c>
      <c r="N4295">
        <v>5248</v>
      </c>
      <c r="O4295">
        <v>6.5621472895145416E-2</v>
      </c>
      <c r="P4295">
        <v>-0.24226477742195129</v>
      </c>
      <c r="Q4295">
        <v>-0.20243123173713684</v>
      </c>
      <c r="R4295">
        <v>-0.15816429257392883</v>
      </c>
      <c r="S4295">
        <v>-0.11390260607004166</v>
      </c>
      <c r="T4295">
        <v>-7.4063815176486969E-2</v>
      </c>
      <c r="U4295" t="s">
        <v>102</v>
      </c>
      <c r="V4295" t="s">
        <v>84</v>
      </c>
      <c r="W4295">
        <v>90</v>
      </c>
    </row>
    <row r="4296" spans="1:23" x14ac:dyDescent="0.25">
      <c r="A4296" s="48" t="str">
        <f t="shared" si="67"/>
        <v>42231KernN/A_23SmartAC-onlySingle</v>
      </c>
      <c r="B4296" s="7" t="s">
        <v>11</v>
      </c>
      <c r="C4296" s="35">
        <v>42231</v>
      </c>
      <c r="D4296">
        <v>23</v>
      </c>
      <c r="E4296" t="s">
        <v>32</v>
      </c>
      <c r="F4296">
        <v>2.0592594807943723</v>
      </c>
      <c r="G4296">
        <v>1.3303771386210581</v>
      </c>
      <c r="H4296">
        <v>4676</v>
      </c>
      <c r="I4296">
        <v>2.18189982483517</v>
      </c>
      <c r="J4296">
        <v>1.3562405552068939</v>
      </c>
      <c r="K4296">
        <v>572</v>
      </c>
      <c r="L4296">
        <v>-0.12264034152030945</v>
      </c>
      <c r="M4296">
        <v>-5.9555554389953613</v>
      </c>
      <c r="N4296">
        <v>5248</v>
      </c>
      <c r="O4296">
        <v>5.995183065533638E-2</v>
      </c>
      <c r="P4296">
        <v>-0.19947460293769836</v>
      </c>
      <c r="Q4296">
        <v>-0.16308264434337616</v>
      </c>
      <c r="R4296">
        <v>-0.12264034152030945</v>
      </c>
      <c r="S4296">
        <v>-8.2202829420566559E-2</v>
      </c>
      <c r="T4296">
        <v>-4.5806076377630234E-2</v>
      </c>
      <c r="U4296" t="s">
        <v>102</v>
      </c>
      <c r="V4296" t="s">
        <v>84</v>
      </c>
      <c r="W4296">
        <v>87</v>
      </c>
    </row>
    <row r="4297" spans="1:23" x14ac:dyDescent="0.25">
      <c r="A4297" s="48" t="str">
        <f t="shared" si="67"/>
        <v>42231KernN/A_24SmartAC-onlySingle</v>
      </c>
      <c r="B4297" t="s">
        <v>11</v>
      </c>
      <c r="C4297" s="35">
        <v>42231</v>
      </c>
      <c r="D4297">
        <v>24</v>
      </c>
      <c r="E4297" t="s">
        <v>32</v>
      </c>
      <c r="F4297">
        <v>1.7629994636864548</v>
      </c>
      <c r="G4297">
        <v>1.2289950805915115</v>
      </c>
      <c r="H4297">
        <v>4676</v>
      </c>
      <c r="I4297">
        <v>1.8069291739254303</v>
      </c>
      <c r="J4297">
        <v>1.2168554134986314</v>
      </c>
      <c r="K4297">
        <v>572</v>
      </c>
      <c r="L4297">
        <v>-4.3929710984230042E-2</v>
      </c>
      <c r="M4297">
        <v>-2.4917597770690918</v>
      </c>
      <c r="N4297">
        <v>5248</v>
      </c>
      <c r="O4297">
        <v>5.3960341960191727E-2</v>
      </c>
      <c r="P4297">
        <v>-0.11308528482913971</v>
      </c>
      <c r="Q4297">
        <v>-8.0330274999141693E-2</v>
      </c>
      <c r="R4297">
        <v>-4.3929710984230042E-2</v>
      </c>
      <c r="S4297">
        <v>-7.5334603898227215E-3</v>
      </c>
      <c r="T4297">
        <v>2.5225862860679626E-2</v>
      </c>
      <c r="U4297" t="s">
        <v>102</v>
      </c>
      <c r="V4297" t="s">
        <v>84</v>
      </c>
      <c r="W4297">
        <v>85</v>
      </c>
    </row>
    <row r="4298" spans="1:23" x14ac:dyDescent="0.25">
      <c r="A4298" s="48" t="str">
        <f t="shared" si="67"/>
        <v>42255KernN/A_1SmartAC-onlySingle</v>
      </c>
      <c r="B4298" t="s">
        <v>11</v>
      </c>
      <c r="C4298" s="35">
        <v>42255</v>
      </c>
      <c r="D4298">
        <v>1</v>
      </c>
      <c r="E4298" t="s">
        <v>32</v>
      </c>
      <c r="F4298">
        <v>0.97397936844972011</v>
      </c>
      <c r="G4298">
        <v>0.77771172818017265</v>
      </c>
      <c r="H4298">
        <v>4825</v>
      </c>
      <c r="I4298">
        <v>0.97897061172274691</v>
      </c>
      <c r="J4298">
        <v>0.78806472633026603</v>
      </c>
      <c r="K4298">
        <v>512</v>
      </c>
      <c r="L4298">
        <v>-4.991243127733469E-3</v>
      </c>
      <c r="M4298">
        <v>-0.51245880126953125</v>
      </c>
      <c r="N4298">
        <v>5337</v>
      </c>
      <c r="O4298">
        <v>3.6583259701728821E-2</v>
      </c>
      <c r="P4298">
        <v>-5.187634751200676E-2</v>
      </c>
      <c r="Q4298">
        <v>-2.9669579118490219E-2</v>
      </c>
      <c r="R4298">
        <v>-4.991243127733469E-3</v>
      </c>
      <c r="S4298">
        <v>1.9684165716171265E-2</v>
      </c>
      <c r="T4298">
        <v>4.1893862187862396E-2</v>
      </c>
      <c r="U4298" t="s">
        <v>102</v>
      </c>
      <c r="V4298" t="s">
        <v>84</v>
      </c>
      <c r="W4298">
        <v>75</v>
      </c>
    </row>
    <row r="4299" spans="1:23" x14ac:dyDescent="0.25">
      <c r="A4299" s="48" t="str">
        <f t="shared" si="67"/>
        <v>42255KernN/A_2SmartAC-onlySingle</v>
      </c>
      <c r="B4299" t="s">
        <v>11</v>
      </c>
      <c r="C4299" s="35">
        <v>42255</v>
      </c>
      <c r="D4299">
        <v>2</v>
      </c>
      <c r="E4299" t="s">
        <v>32</v>
      </c>
      <c r="F4299">
        <v>0.82261483472037789</v>
      </c>
      <c r="G4299">
        <v>0.66900662723587101</v>
      </c>
      <c r="H4299">
        <v>4825</v>
      </c>
      <c r="I4299">
        <v>0.83606390566684829</v>
      </c>
      <c r="J4299">
        <v>0.65453996725296515</v>
      </c>
      <c r="K4299">
        <v>512</v>
      </c>
      <c r="L4299">
        <v>-1.3449070975184441E-2</v>
      </c>
      <c r="M4299">
        <v>-1.634917140007019</v>
      </c>
      <c r="N4299">
        <v>5337</v>
      </c>
      <c r="O4299">
        <v>3.0488086864352226E-2</v>
      </c>
      <c r="P4299">
        <v>-5.2522603422403336E-2</v>
      </c>
      <c r="Q4299">
        <v>-3.4015726298093796E-2</v>
      </c>
      <c r="R4299">
        <v>-1.3449070975184441E-2</v>
      </c>
      <c r="S4299">
        <v>7.1151438169181347E-3</v>
      </c>
      <c r="T4299">
        <v>2.5624461472034454E-2</v>
      </c>
      <c r="U4299" t="s">
        <v>102</v>
      </c>
      <c r="V4299" t="s">
        <v>84</v>
      </c>
      <c r="W4299">
        <v>73</v>
      </c>
    </row>
    <row r="4300" spans="1:23" x14ac:dyDescent="0.25">
      <c r="A4300" s="48" t="str">
        <f t="shared" si="67"/>
        <v>42255KernN/A_3SmartAC-onlySingle</v>
      </c>
      <c r="B4300" t="s">
        <v>11</v>
      </c>
      <c r="C4300" s="35">
        <v>42255</v>
      </c>
      <c r="D4300">
        <v>3</v>
      </c>
      <c r="E4300" t="s">
        <v>32</v>
      </c>
      <c r="F4300">
        <v>0.73142638697780826</v>
      </c>
      <c r="G4300">
        <v>0.60286060252074447</v>
      </c>
      <c r="H4300">
        <v>4825</v>
      </c>
      <c r="I4300">
        <v>0.73059546369565742</v>
      </c>
      <c r="J4300">
        <v>0.54640701450325491</v>
      </c>
      <c r="K4300">
        <v>512</v>
      </c>
      <c r="L4300">
        <v>8.30923265311867E-4</v>
      </c>
      <c r="M4300">
        <v>0.1136031299829483</v>
      </c>
      <c r="N4300">
        <v>5337</v>
      </c>
      <c r="O4300">
        <v>2.5660295039415359E-2</v>
      </c>
      <c r="P4300">
        <v>-3.2055310904979706E-2</v>
      </c>
      <c r="Q4300">
        <v>-1.6478998586535454E-2</v>
      </c>
      <c r="R4300">
        <v>8.30923265311867E-4</v>
      </c>
      <c r="S4300">
        <v>1.8138792365789413E-2</v>
      </c>
      <c r="T4300">
        <v>3.3717159181833267E-2</v>
      </c>
      <c r="U4300" t="s">
        <v>102</v>
      </c>
      <c r="V4300" t="s">
        <v>84</v>
      </c>
      <c r="W4300">
        <v>72</v>
      </c>
    </row>
    <row r="4301" spans="1:23" x14ac:dyDescent="0.25">
      <c r="A4301" s="48" t="str">
        <f t="shared" si="67"/>
        <v>42255KernN/A_4SmartAC-onlySingle</v>
      </c>
      <c r="B4301" t="s">
        <v>11</v>
      </c>
      <c r="C4301" s="35">
        <v>42255</v>
      </c>
      <c r="D4301">
        <v>4</v>
      </c>
      <c r="E4301" t="s">
        <v>32</v>
      </c>
      <c r="F4301">
        <v>0.67799312277183676</v>
      </c>
      <c r="G4301">
        <v>0.55890699161868018</v>
      </c>
      <c r="H4301">
        <v>4825</v>
      </c>
      <c r="I4301">
        <v>0.69472919118362053</v>
      </c>
      <c r="J4301">
        <v>0.55616727023343349</v>
      </c>
      <c r="K4301">
        <v>512</v>
      </c>
      <c r="L4301">
        <v>-1.6736067831516266E-2</v>
      </c>
      <c r="M4301">
        <v>-2.4684717655181885</v>
      </c>
      <c r="N4301">
        <v>5337</v>
      </c>
      <c r="O4301">
        <v>2.5862829759716988E-2</v>
      </c>
      <c r="P4301">
        <v>-4.9881871789693832E-2</v>
      </c>
      <c r="Q4301">
        <v>-3.4182615578174591E-2</v>
      </c>
      <c r="R4301">
        <v>-1.6736067831516266E-2</v>
      </c>
      <c r="S4301">
        <v>7.0841086562722921E-4</v>
      </c>
      <c r="T4301">
        <v>1.6409734264016151E-2</v>
      </c>
      <c r="U4301" t="s">
        <v>102</v>
      </c>
      <c r="V4301" t="s">
        <v>84</v>
      </c>
      <c r="W4301">
        <v>70</v>
      </c>
    </row>
    <row r="4302" spans="1:23" x14ac:dyDescent="0.25">
      <c r="A4302" s="48" t="str">
        <f t="shared" si="67"/>
        <v>42255KernN/A_5SmartAC-onlySingle</v>
      </c>
      <c r="B4302" t="s">
        <v>11</v>
      </c>
      <c r="C4302" s="35">
        <v>42255</v>
      </c>
      <c r="D4302">
        <v>5</v>
      </c>
      <c r="E4302" t="s">
        <v>32</v>
      </c>
      <c r="F4302">
        <v>0.65881832547298236</v>
      </c>
      <c r="G4302">
        <v>0.52869370107845826</v>
      </c>
      <c r="H4302">
        <v>4825</v>
      </c>
      <c r="I4302">
        <v>0.63832958585153154</v>
      </c>
      <c r="J4302">
        <v>0.48673489521681768</v>
      </c>
      <c r="K4302">
        <v>512</v>
      </c>
      <c r="L4302">
        <v>2.0488739013671875E-2</v>
      </c>
      <c r="M4302">
        <v>3.1099226474761963</v>
      </c>
      <c r="N4302">
        <v>5337</v>
      </c>
      <c r="O4302">
        <v>2.2817701101303101E-2</v>
      </c>
      <c r="P4302">
        <v>-8.7544266134500504E-3</v>
      </c>
      <c r="Q4302">
        <v>5.0963740795850754E-3</v>
      </c>
      <c r="R4302">
        <v>2.0488739013671875E-2</v>
      </c>
      <c r="S4302">
        <v>3.5879276692867279E-2</v>
      </c>
      <c r="T4302">
        <v>4.973190650343895E-2</v>
      </c>
      <c r="U4302" t="s">
        <v>102</v>
      </c>
      <c r="V4302" t="s">
        <v>84</v>
      </c>
      <c r="W4302">
        <v>70</v>
      </c>
    </row>
    <row r="4303" spans="1:23" x14ac:dyDescent="0.25">
      <c r="A4303" s="48" t="str">
        <f t="shared" si="67"/>
        <v>42255KernN/A_6SmartAC-onlySingle</v>
      </c>
      <c r="B4303" t="s">
        <v>11</v>
      </c>
      <c r="C4303" s="35">
        <v>42255</v>
      </c>
      <c r="D4303">
        <v>6</v>
      </c>
      <c r="E4303" t="s">
        <v>32</v>
      </c>
      <c r="F4303">
        <v>0.67523781424573204</v>
      </c>
      <c r="G4303">
        <v>0.52568142731458412</v>
      </c>
      <c r="H4303">
        <v>4825</v>
      </c>
      <c r="I4303">
        <v>0.67303136089276061</v>
      </c>
      <c r="J4303">
        <v>0.51516565358002264</v>
      </c>
      <c r="K4303">
        <v>512</v>
      </c>
      <c r="L4303">
        <v>2.2064533550292253E-3</v>
      </c>
      <c r="M4303">
        <v>0.32676684856414795</v>
      </c>
      <c r="N4303">
        <v>5337</v>
      </c>
      <c r="O4303">
        <v>2.3992156609892845E-2</v>
      </c>
      <c r="P4303">
        <v>-2.8541894629597664E-2</v>
      </c>
      <c r="Q4303">
        <v>-1.3978175818920135E-2</v>
      </c>
      <c r="R4303">
        <v>2.2064533550292253E-3</v>
      </c>
      <c r="S4303">
        <v>1.8389163538813591E-2</v>
      </c>
      <c r="T4303">
        <v>3.2954800873994827E-2</v>
      </c>
      <c r="U4303" t="s">
        <v>102</v>
      </c>
      <c r="V4303" t="s">
        <v>84</v>
      </c>
      <c r="W4303">
        <v>68</v>
      </c>
    </row>
    <row r="4304" spans="1:23" x14ac:dyDescent="0.25">
      <c r="A4304" s="48" t="str">
        <f t="shared" si="67"/>
        <v>42255KernN/A_7SmartAC-onlySingle</v>
      </c>
      <c r="B4304" t="s">
        <v>11</v>
      </c>
      <c r="C4304" s="35">
        <v>42255</v>
      </c>
      <c r="D4304">
        <v>7</v>
      </c>
      <c r="E4304" t="s">
        <v>32</v>
      </c>
      <c r="F4304">
        <v>0.73235807185473456</v>
      </c>
      <c r="G4304">
        <v>0.57697405749120867</v>
      </c>
      <c r="H4304">
        <v>4825</v>
      </c>
      <c r="I4304">
        <v>0.73528698170735263</v>
      </c>
      <c r="J4304">
        <v>0.61232367867813398</v>
      </c>
      <c r="K4304">
        <v>512</v>
      </c>
      <c r="L4304">
        <v>-2.9289098456501961E-3</v>
      </c>
      <c r="M4304">
        <v>-0.39992865920066833</v>
      </c>
      <c r="N4304">
        <v>5337</v>
      </c>
      <c r="O4304">
        <v>2.8307240456342697E-2</v>
      </c>
      <c r="P4304">
        <v>-3.9207469671964645E-2</v>
      </c>
      <c r="Q4304">
        <v>-2.2024407982826233E-2</v>
      </c>
      <c r="R4304">
        <v>-2.9289098456501961E-3</v>
      </c>
      <c r="S4304">
        <v>1.6164323315024376E-2</v>
      </c>
      <c r="T4304">
        <v>3.3349648118019104E-2</v>
      </c>
      <c r="U4304" t="s">
        <v>102</v>
      </c>
      <c r="V4304" t="s">
        <v>84</v>
      </c>
      <c r="W4304">
        <v>70</v>
      </c>
    </row>
    <row r="4305" spans="1:23" x14ac:dyDescent="0.25">
      <c r="A4305" s="48" t="str">
        <f t="shared" si="67"/>
        <v>42255KernN/A_8SmartAC-onlySingle</v>
      </c>
      <c r="B4305" t="s">
        <v>11</v>
      </c>
      <c r="C4305" s="35">
        <v>42255</v>
      </c>
      <c r="D4305">
        <v>8</v>
      </c>
      <c r="E4305" t="s">
        <v>32</v>
      </c>
      <c r="F4305">
        <v>0.70213926855865072</v>
      </c>
      <c r="G4305">
        <v>0.56291924502210344</v>
      </c>
      <c r="H4305">
        <v>4825</v>
      </c>
      <c r="I4305">
        <v>0.69032781025888368</v>
      </c>
      <c r="J4305">
        <v>0.59306287723637852</v>
      </c>
      <c r="K4305">
        <v>512</v>
      </c>
      <c r="L4305">
        <v>1.1811458505690098E-2</v>
      </c>
      <c r="M4305">
        <v>1.6822102069854736</v>
      </c>
      <c r="N4305">
        <v>5337</v>
      </c>
      <c r="O4305">
        <v>2.7434181421995163E-2</v>
      </c>
      <c r="P4305">
        <v>-2.3348188027739525E-2</v>
      </c>
      <c r="Q4305">
        <v>-6.695091724395752E-3</v>
      </c>
      <c r="R4305">
        <v>1.1811458505690098E-2</v>
      </c>
      <c r="S4305">
        <v>3.0315814539790154E-2</v>
      </c>
      <c r="T4305">
        <v>4.697110503911972E-2</v>
      </c>
      <c r="U4305" t="s">
        <v>102</v>
      </c>
      <c r="V4305" t="s">
        <v>84</v>
      </c>
      <c r="W4305">
        <v>76</v>
      </c>
    </row>
    <row r="4306" spans="1:23" x14ac:dyDescent="0.25">
      <c r="A4306" s="48" t="str">
        <f t="shared" si="67"/>
        <v>42255KernN/A_9SmartAC-onlySingle</v>
      </c>
      <c r="B4306" t="s">
        <v>11</v>
      </c>
      <c r="C4306" s="35">
        <v>42255</v>
      </c>
      <c r="D4306">
        <v>9</v>
      </c>
      <c r="E4306" t="s">
        <v>32</v>
      </c>
      <c r="F4306">
        <v>0.59370087277089145</v>
      </c>
      <c r="G4306">
        <v>0.62876899640512496</v>
      </c>
      <c r="H4306">
        <v>4825</v>
      </c>
      <c r="I4306">
        <v>0.61426508860179008</v>
      </c>
      <c r="J4306">
        <v>0.73814509718589394</v>
      </c>
      <c r="K4306">
        <v>512</v>
      </c>
      <c r="L4306">
        <v>-2.0564215257763863E-2</v>
      </c>
      <c r="M4306">
        <v>-3.463733434677124</v>
      </c>
      <c r="N4306">
        <v>5337</v>
      </c>
      <c r="O4306">
        <v>3.3854305744171143E-2</v>
      </c>
      <c r="P4306">
        <v>-6.3951894640922546E-2</v>
      </c>
      <c r="Q4306">
        <v>-4.3401651084423065E-2</v>
      </c>
      <c r="R4306">
        <v>-2.0564215257763863E-2</v>
      </c>
      <c r="S4306">
        <v>2.2705139126628637E-3</v>
      </c>
      <c r="T4306">
        <v>2.2823462262749672E-2</v>
      </c>
      <c r="U4306" t="s">
        <v>102</v>
      </c>
      <c r="V4306" t="s">
        <v>84</v>
      </c>
      <c r="W4306">
        <v>81</v>
      </c>
    </row>
    <row r="4307" spans="1:23" x14ac:dyDescent="0.25">
      <c r="A4307" s="48" t="str">
        <f t="shared" si="67"/>
        <v>42255KernN/A_10SmartAC-onlySingle</v>
      </c>
      <c r="B4307" t="s">
        <v>11</v>
      </c>
      <c r="C4307" s="35">
        <v>42255</v>
      </c>
      <c r="D4307">
        <v>10</v>
      </c>
      <c r="E4307" t="s">
        <v>32</v>
      </c>
      <c r="F4307">
        <v>0.58129129436252269</v>
      </c>
      <c r="G4307">
        <v>0.86078461404941586</v>
      </c>
      <c r="H4307">
        <v>4825</v>
      </c>
      <c r="I4307">
        <v>0.56193727808163207</v>
      </c>
      <c r="J4307">
        <v>0.89883496481885883</v>
      </c>
      <c r="K4307">
        <v>512</v>
      </c>
      <c r="L4307">
        <v>1.9354015588760376E-2</v>
      </c>
      <c r="M4307">
        <v>3.329486608505249</v>
      </c>
      <c r="N4307">
        <v>5337</v>
      </c>
      <c r="O4307">
        <v>4.1611332446336746E-2</v>
      </c>
      <c r="P4307">
        <v>-3.3975068479776382E-2</v>
      </c>
      <c r="Q4307">
        <v>-8.7161567062139511E-3</v>
      </c>
      <c r="R4307">
        <v>1.9354015588760376E-2</v>
      </c>
      <c r="S4307">
        <v>4.7420859336853027E-2</v>
      </c>
      <c r="T4307">
        <v>7.2683095932006836E-2</v>
      </c>
      <c r="U4307" t="s">
        <v>102</v>
      </c>
      <c r="V4307" t="s">
        <v>84</v>
      </c>
      <c r="W4307">
        <v>85</v>
      </c>
    </row>
    <row r="4308" spans="1:23" x14ac:dyDescent="0.25">
      <c r="A4308" s="48" t="str">
        <f t="shared" si="67"/>
        <v>42255KernN/A_11SmartAC-onlySingle</v>
      </c>
      <c r="B4308" t="s">
        <v>11</v>
      </c>
      <c r="C4308" s="35">
        <v>42255</v>
      </c>
      <c r="D4308">
        <v>11</v>
      </c>
      <c r="E4308" t="s">
        <v>32</v>
      </c>
      <c r="F4308">
        <v>0.63164633269938275</v>
      </c>
      <c r="G4308">
        <v>1.1207464201765944</v>
      </c>
      <c r="H4308">
        <v>4825</v>
      </c>
      <c r="I4308">
        <v>0.66850394447465833</v>
      </c>
      <c r="J4308">
        <v>1.2228343692980879</v>
      </c>
      <c r="K4308">
        <v>512</v>
      </c>
      <c r="L4308">
        <v>-3.6857612431049347E-2</v>
      </c>
      <c r="M4308">
        <v>-5.8351659774780273</v>
      </c>
      <c r="N4308">
        <v>5337</v>
      </c>
      <c r="O4308">
        <v>5.639929324388504E-2</v>
      </c>
      <c r="P4308">
        <v>-0.10913894325494766</v>
      </c>
      <c r="Q4308">
        <v>-7.4903450906276703E-2</v>
      </c>
      <c r="R4308">
        <v>-3.6857612431049347E-2</v>
      </c>
      <c r="S4308">
        <v>1.1837108759209514E-3</v>
      </c>
      <c r="T4308">
        <v>3.5423722118139267E-2</v>
      </c>
      <c r="U4308" t="s">
        <v>102</v>
      </c>
      <c r="V4308" t="s">
        <v>84</v>
      </c>
      <c r="W4308">
        <v>88</v>
      </c>
    </row>
    <row r="4309" spans="1:23" x14ac:dyDescent="0.25">
      <c r="A4309" s="48" t="str">
        <f t="shared" si="67"/>
        <v>42255KernN/A_12SmartAC-onlySingle</v>
      </c>
      <c r="B4309" t="s">
        <v>11</v>
      </c>
      <c r="C4309" s="35">
        <v>42255</v>
      </c>
      <c r="D4309">
        <v>12</v>
      </c>
      <c r="E4309" t="s">
        <v>32</v>
      </c>
      <c r="F4309">
        <v>0.79626904198682491</v>
      </c>
      <c r="G4309">
        <v>1.3363288968540794</v>
      </c>
      <c r="H4309">
        <v>4825</v>
      </c>
      <c r="I4309">
        <v>0.83122504940108166</v>
      </c>
      <c r="J4309">
        <v>1.4303449060285958</v>
      </c>
      <c r="K4309">
        <v>512</v>
      </c>
      <c r="L4309">
        <v>-3.4956008195877075E-2</v>
      </c>
      <c r="M4309">
        <v>-4.3899745941162109</v>
      </c>
      <c r="N4309">
        <v>5337</v>
      </c>
      <c r="O4309">
        <v>6.607557088136673E-2</v>
      </c>
      <c r="P4309">
        <v>-0.11963845789432526</v>
      </c>
      <c r="Q4309">
        <v>-7.9529263079166412E-2</v>
      </c>
      <c r="R4309">
        <v>-3.4956008195877075E-2</v>
      </c>
      <c r="S4309">
        <v>9.611964225769043E-3</v>
      </c>
      <c r="T4309">
        <v>4.9726445227861404E-2</v>
      </c>
      <c r="U4309" t="s">
        <v>102</v>
      </c>
      <c r="V4309" t="s">
        <v>84</v>
      </c>
      <c r="W4309">
        <v>91</v>
      </c>
    </row>
    <row r="4310" spans="1:23" x14ac:dyDescent="0.25">
      <c r="A4310" s="48" t="str">
        <f t="shared" si="67"/>
        <v>42255KernN/A_13SmartAC-onlySingle</v>
      </c>
      <c r="B4310" t="s">
        <v>11</v>
      </c>
      <c r="C4310" s="35">
        <v>42255</v>
      </c>
      <c r="D4310">
        <v>13</v>
      </c>
      <c r="E4310" t="s">
        <v>32</v>
      </c>
      <c r="F4310">
        <v>1.0570913774164079</v>
      </c>
      <c r="G4310">
        <v>1.5214111357279803</v>
      </c>
      <c r="H4310">
        <v>4825</v>
      </c>
      <c r="I4310">
        <v>0.98220394454726567</v>
      </c>
      <c r="J4310">
        <v>1.5771526308484138</v>
      </c>
      <c r="K4310">
        <v>512</v>
      </c>
      <c r="L4310">
        <v>7.4887432157993317E-2</v>
      </c>
      <c r="M4310">
        <v>7.0842914581298828</v>
      </c>
      <c r="N4310">
        <v>5337</v>
      </c>
      <c r="O4310">
        <v>7.3061294853687286E-2</v>
      </c>
      <c r="P4310">
        <v>-1.8747923895716667E-2</v>
      </c>
      <c r="Q4310">
        <v>2.5601744651794434E-2</v>
      </c>
      <c r="R4310">
        <v>7.4887432157993317E-2</v>
      </c>
      <c r="S4310">
        <v>0.12416727840900421</v>
      </c>
      <c r="T4310">
        <v>0.16852279007434845</v>
      </c>
      <c r="U4310" t="s">
        <v>102</v>
      </c>
      <c r="V4310" t="s">
        <v>84</v>
      </c>
      <c r="W4310">
        <v>94</v>
      </c>
    </row>
    <row r="4311" spans="1:23" x14ac:dyDescent="0.25">
      <c r="A4311" s="48" t="str">
        <f t="shared" si="67"/>
        <v>42255KernN/A_14SmartAC-onlySingle</v>
      </c>
      <c r="B4311" t="s">
        <v>11</v>
      </c>
      <c r="C4311" s="35">
        <v>42255</v>
      </c>
      <c r="D4311">
        <v>14</v>
      </c>
      <c r="E4311" t="s">
        <v>32</v>
      </c>
      <c r="F4311">
        <v>1.3456442967079068</v>
      </c>
      <c r="G4311">
        <v>1.605599443443767</v>
      </c>
      <c r="H4311">
        <v>4825</v>
      </c>
      <c r="I4311">
        <v>1.1375885599438251</v>
      </c>
      <c r="J4311">
        <v>1.5673950481683101</v>
      </c>
      <c r="K4311">
        <v>512</v>
      </c>
      <c r="L4311">
        <v>0.20805573463439941</v>
      </c>
      <c r="M4311">
        <v>15.461421966552734</v>
      </c>
      <c r="N4311">
        <v>5337</v>
      </c>
      <c r="O4311">
        <v>7.3024556040763855E-2</v>
      </c>
      <c r="P4311">
        <v>0.11446746438741684</v>
      </c>
      <c r="Q4311">
        <v>0.1587948352098465</v>
      </c>
      <c r="R4311">
        <v>0.20805573463439941</v>
      </c>
      <c r="S4311">
        <v>0.25731080770492554</v>
      </c>
      <c r="T4311">
        <v>0.30164399743080139</v>
      </c>
      <c r="U4311" t="s">
        <v>102</v>
      </c>
      <c r="V4311" t="s">
        <v>84</v>
      </c>
      <c r="W4311">
        <v>95</v>
      </c>
    </row>
    <row r="4312" spans="1:23" x14ac:dyDescent="0.25">
      <c r="A4312" s="48" t="str">
        <f t="shared" si="67"/>
        <v>42255KernN/A_15SmartAC-onlySingle</v>
      </c>
      <c r="B4312" t="s">
        <v>11</v>
      </c>
      <c r="C4312" s="35">
        <v>42255</v>
      </c>
      <c r="D4312">
        <v>15</v>
      </c>
      <c r="E4312" t="s">
        <v>32</v>
      </c>
      <c r="F4312">
        <v>1.7556970704653434</v>
      </c>
      <c r="G4312">
        <v>1.6727830800953924</v>
      </c>
      <c r="H4312">
        <v>4825</v>
      </c>
      <c r="I4312">
        <v>1.4159214992512372</v>
      </c>
      <c r="J4312">
        <v>1.516436270401696</v>
      </c>
      <c r="K4312">
        <v>512</v>
      </c>
      <c r="L4312">
        <v>0.33977556228637695</v>
      </c>
      <c r="M4312">
        <v>19.352745056152344</v>
      </c>
      <c r="N4312">
        <v>5337</v>
      </c>
      <c r="O4312">
        <v>7.1213088929653168E-2</v>
      </c>
      <c r="P4312">
        <v>0.24850887060165405</v>
      </c>
      <c r="Q4312">
        <v>0.29173663258552551</v>
      </c>
      <c r="R4312">
        <v>0.33977556228637695</v>
      </c>
      <c r="S4312">
        <v>0.38780879974365234</v>
      </c>
      <c r="T4312">
        <v>0.43104225397109985</v>
      </c>
      <c r="U4312" t="s">
        <v>102</v>
      </c>
      <c r="V4312" t="s">
        <v>84</v>
      </c>
      <c r="W4312">
        <v>97</v>
      </c>
    </row>
    <row r="4313" spans="1:23" x14ac:dyDescent="0.25">
      <c r="A4313" s="48" t="str">
        <f t="shared" si="67"/>
        <v>42255KernN/A_16SmartAC-onlySingle</v>
      </c>
      <c r="B4313" t="s">
        <v>11</v>
      </c>
      <c r="C4313" s="35">
        <v>42255</v>
      </c>
      <c r="D4313">
        <v>16</v>
      </c>
      <c r="E4313" t="s">
        <v>32</v>
      </c>
      <c r="F4313">
        <v>2.1818089961998326</v>
      </c>
      <c r="G4313">
        <v>1.6572379877335934</v>
      </c>
      <c r="H4313">
        <v>4825</v>
      </c>
      <c r="I4313">
        <v>2.5002952685637356</v>
      </c>
      <c r="J4313">
        <v>1.8243538504063126</v>
      </c>
      <c r="K4313">
        <v>512</v>
      </c>
      <c r="L4313">
        <v>-0.31848627328872681</v>
      </c>
      <c r="M4313">
        <v>-14.597349166870117</v>
      </c>
      <c r="N4313">
        <v>5337</v>
      </c>
      <c r="O4313">
        <v>8.4081694483757019E-2</v>
      </c>
      <c r="P4313">
        <v>-0.42624536156654358</v>
      </c>
      <c r="Q4313">
        <v>-0.3752061128616333</v>
      </c>
      <c r="R4313">
        <v>-0.31848627328872681</v>
      </c>
      <c r="S4313">
        <v>-0.26177316904067993</v>
      </c>
      <c r="T4313">
        <v>-0.21072717010974884</v>
      </c>
      <c r="U4313" t="s">
        <v>102</v>
      </c>
      <c r="V4313" t="s">
        <v>84</v>
      </c>
      <c r="W4313">
        <v>98</v>
      </c>
    </row>
    <row r="4314" spans="1:23" x14ac:dyDescent="0.25">
      <c r="A4314" s="48" t="str">
        <f t="shared" si="67"/>
        <v>42255KernN/A_17SmartAC-onlySingle</v>
      </c>
      <c r="B4314" t="s">
        <v>11</v>
      </c>
      <c r="C4314" s="35">
        <v>42255</v>
      </c>
      <c r="D4314">
        <v>17</v>
      </c>
      <c r="E4314" t="s">
        <v>32</v>
      </c>
      <c r="F4314">
        <v>2.5072420940710249</v>
      </c>
      <c r="G4314">
        <v>1.5981484052556378</v>
      </c>
      <c r="H4314">
        <v>4825</v>
      </c>
      <c r="I4314">
        <v>2.7783161738853721</v>
      </c>
      <c r="J4314">
        <v>1.7277063555662047</v>
      </c>
      <c r="K4314">
        <v>512</v>
      </c>
      <c r="L4314">
        <v>-0.2710740864276886</v>
      </c>
      <c r="M4314">
        <v>-10.811643600463867</v>
      </c>
      <c r="N4314">
        <v>5337</v>
      </c>
      <c r="O4314">
        <v>7.9745598137378693E-2</v>
      </c>
      <c r="P4314">
        <v>-0.37327605485916138</v>
      </c>
      <c r="Q4314">
        <v>-0.32486885786056519</v>
      </c>
      <c r="R4314">
        <v>-0.2710740864276886</v>
      </c>
      <c r="S4314">
        <v>-0.21728567779064178</v>
      </c>
      <c r="T4314">
        <v>-0.16887213289737701</v>
      </c>
      <c r="U4314" t="s">
        <v>102</v>
      </c>
      <c r="V4314" t="s">
        <v>84</v>
      </c>
      <c r="W4314">
        <v>98</v>
      </c>
    </row>
    <row r="4315" spans="1:23" x14ac:dyDescent="0.25">
      <c r="A4315" s="48" t="str">
        <f t="shared" si="67"/>
        <v>42255KernN/A_18SmartAC-onlySingle</v>
      </c>
      <c r="B4315" t="s">
        <v>11</v>
      </c>
      <c r="C4315" s="35">
        <v>42255</v>
      </c>
      <c r="D4315">
        <v>18</v>
      </c>
      <c r="E4315" t="s">
        <v>32</v>
      </c>
      <c r="F4315">
        <v>2.7393412011131799</v>
      </c>
      <c r="G4315">
        <v>1.542016818861859</v>
      </c>
      <c r="H4315">
        <v>4825</v>
      </c>
      <c r="I4315">
        <v>2.8609199217088102</v>
      </c>
      <c r="J4315">
        <v>1.6576620924680463</v>
      </c>
      <c r="K4315">
        <v>512</v>
      </c>
      <c r="L4315">
        <v>-0.12157872319221497</v>
      </c>
      <c r="M4315">
        <v>-4.4382467269897461</v>
      </c>
      <c r="N4315">
        <v>5337</v>
      </c>
      <c r="O4315">
        <v>7.6548635959625244E-2</v>
      </c>
      <c r="P4315">
        <v>-0.2196834534406662</v>
      </c>
      <c r="Q4315">
        <v>-0.17321690917015076</v>
      </c>
      <c r="R4315">
        <v>-0.12157872319221497</v>
      </c>
      <c r="S4315">
        <v>-6.9946669042110443E-2</v>
      </c>
      <c r="T4315">
        <v>-2.3473991081118584E-2</v>
      </c>
      <c r="U4315" t="s">
        <v>102</v>
      </c>
      <c r="V4315" t="s">
        <v>84</v>
      </c>
      <c r="W4315">
        <v>98</v>
      </c>
    </row>
    <row r="4316" spans="1:23" x14ac:dyDescent="0.25">
      <c r="A4316" s="48" t="str">
        <f t="shared" si="67"/>
        <v>42255KernN/A_19SmartAC-onlySingle</v>
      </c>
      <c r="B4316" t="s">
        <v>11</v>
      </c>
      <c r="C4316" s="35">
        <v>42255</v>
      </c>
      <c r="D4316">
        <v>19</v>
      </c>
      <c r="E4316" t="s">
        <v>32</v>
      </c>
      <c r="F4316">
        <v>2.7067051736217249</v>
      </c>
      <c r="G4316">
        <v>1.4673792730676594</v>
      </c>
      <c r="H4316">
        <v>4825</v>
      </c>
      <c r="I4316">
        <v>2.7727595657117252</v>
      </c>
      <c r="J4316">
        <v>1.5736216929248508</v>
      </c>
      <c r="K4316">
        <v>512</v>
      </c>
      <c r="L4316">
        <v>-6.6054388880729675E-2</v>
      </c>
      <c r="M4316">
        <v>-2.4403984546661377</v>
      </c>
      <c r="N4316">
        <v>5337</v>
      </c>
      <c r="O4316">
        <v>7.2682559490203857E-2</v>
      </c>
      <c r="P4316">
        <v>-0.15920436382293701</v>
      </c>
      <c r="Q4316">
        <v>-0.11508458852767944</v>
      </c>
      <c r="R4316">
        <v>-6.6054388880729675E-2</v>
      </c>
      <c r="S4316">
        <v>-1.7030002549290657E-2</v>
      </c>
      <c r="T4316">
        <v>2.7095578610897064E-2</v>
      </c>
      <c r="U4316" t="s">
        <v>102</v>
      </c>
      <c r="V4316" t="s">
        <v>84</v>
      </c>
      <c r="W4316">
        <v>95</v>
      </c>
    </row>
    <row r="4317" spans="1:23" x14ac:dyDescent="0.25">
      <c r="A4317" s="48" t="str">
        <f t="shared" si="67"/>
        <v>42255KernN/A_20SmartAC-onlySingle</v>
      </c>
      <c r="B4317" t="s">
        <v>11</v>
      </c>
      <c r="C4317" s="35">
        <v>42255</v>
      </c>
      <c r="D4317">
        <v>20</v>
      </c>
      <c r="E4317" t="s">
        <v>32</v>
      </c>
      <c r="F4317">
        <v>2.5605188653256592</v>
      </c>
      <c r="G4317">
        <v>1.4105559440594211</v>
      </c>
      <c r="H4317">
        <v>4825</v>
      </c>
      <c r="I4317">
        <v>2.6391921111089922</v>
      </c>
      <c r="J4317">
        <v>1.4800435582810014</v>
      </c>
      <c r="K4317">
        <v>512</v>
      </c>
      <c r="L4317">
        <v>-7.8673243522644043E-2</v>
      </c>
      <c r="M4317">
        <v>-3.0725510120391846</v>
      </c>
      <c r="N4317">
        <v>5337</v>
      </c>
      <c r="O4317">
        <v>6.8489000201225281E-2</v>
      </c>
      <c r="P4317">
        <v>-0.16644874215126038</v>
      </c>
      <c r="Q4317">
        <v>-0.12487455457448959</v>
      </c>
      <c r="R4317">
        <v>-7.8673243522644043E-2</v>
      </c>
      <c r="S4317">
        <v>-3.247741237282753E-2</v>
      </c>
      <c r="T4317">
        <v>9.1022588312625885E-3</v>
      </c>
      <c r="U4317" t="s">
        <v>102</v>
      </c>
      <c r="V4317" t="s">
        <v>84</v>
      </c>
      <c r="W4317">
        <v>92</v>
      </c>
    </row>
    <row r="4318" spans="1:23" x14ac:dyDescent="0.25">
      <c r="A4318" s="48" t="str">
        <f t="shared" si="67"/>
        <v>42255KernN/A_21SmartAC-onlySingle</v>
      </c>
      <c r="B4318" t="s">
        <v>11</v>
      </c>
      <c r="C4318" s="35">
        <v>42255</v>
      </c>
      <c r="D4318">
        <v>21</v>
      </c>
      <c r="E4318" t="s">
        <v>32</v>
      </c>
      <c r="F4318">
        <v>2.4150588824364267</v>
      </c>
      <c r="G4318">
        <v>1.3530172913914087</v>
      </c>
      <c r="H4318">
        <v>4825</v>
      </c>
      <c r="I4318">
        <v>2.4976232748805192</v>
      </c>
      <c r="J4318">
        <v>1.3926329637323509</v>
      </c>
      <c r="K4318">
        <v>512</v>
      </c>
      <c r="L4318">
        <v>-8.2564391195774078E-2</v>
      </c>
      <c r="M4318">
        <v>-3.4187321662902832</v>
      </c>
      <c r="N4318">
        <v>5337</v>
      </c>
      <c r="O4318">
        <v>6.4555041491985321E-2</v>
      </c>
      <c r="P4318">
        <v>-0.16529813408851624</v>
      </c>
      <c r="Q4318">
        <v>-0.12611192464828491</v>
      </c>
      <c r="R4318">
        <v>-8.2564391195774078E-2</v>
      </c>
      <c r="S4318">
        <v>-3.9022017270326614E-2</v>
      </c>
      <c r="T4318">
        <v>1.6934997984208167E-4</v>
      </c>
      <c r="U4318" t="s">
        <v>102</v>
      </c>
      <c r="V4318" t="s">
        <v>84</v>
      </c>
      <c r="W4318">
        <v>90</v>
      </c>
    </row>
    <row r="4319" spans="1:23" x14ac:dyDescent="0.25">
      <c r="A4319" s="48" t="str">
        <f t="shared" si="67"/>
        <v>42255KernN/A_22SmartAC-onlySingle</v>
      </c>
      <c r="B4319" t="s">
        <v>11</v>
      </c>
      <c r="C4319" s="35">
        <v>42255</v>
      </c>
      <c r="D4319">
        <v>22</v>
      </c>
      <c r="E4319" t="s">
        <v>32</v>
      </c>
      <c r="F4319">
        <v>2.1478660503532221</v>
      </c>
      <c r="G4319">
        <v>1.2761455940976369</v>
      </c>
      <c r="H4319">
        <v>4825</v>
      </c>
      <c r="I4319">
        <v>2.2120714003557747</v>
      </c>
      <c r="J4319">
        <v>1.3145008326978989</v>
      </c>
      <c r="K4319">
        <v>512</v>
      </c>
      <c r="L4319">
        <v>-6.4205348491668701E-2</v>
      </c>
      <c r="M4319">
        <v>-2.9892623424530029</v>
      </c>
      <c r="N4319">
        <v>5337</v>
      </c>
      <c r="O4319">
        <v>6.09290711581707E-2</v>
      </c>
      <c r="P4319">
        <v>-0.14229205250740051</v>
      </c>
      <c r="Q4319">
        <v>-0.10530687868595123</v>
      </c>
      <c r="R4319">
        <v>-6.4205348491668701E-2</v>
      </c>
      <c r="S4319">
        <v>-2.3108689114451408E-2</v>
      </c>
      <c r="T4319">
        <v>1.3881349004805088E-2</v>
      </c>
      <c r="U4319" t="s">
        <v>102</v>
      </c>
      <c r="V4319" t="s">
        <v>84</v>
      </c>
      <c r="W4319">
        <v>86</v>
      </c>
    </row>
    <row r="4320" spans="1:23" x14ac:dyDescent="0.25">
      <c r="A4320" s="48" t="str">
        <f t="shared" si="67"/>
        <v>42255KernN/A_23SmartAC-onlySingle</v>
      </c>
      <c r="B4320" t="s">
        <v>11</v>
      </c>
      <c r="C4320" s="35">
        <v>42255</v>
      </c>
      <c r="D4320">
        <v>23</v>
      </c>
      <c r="E4320" t="s">
        <v>32</v>
      </c>
      <c r="F4320">
        <v>1.7639672762033409</v>
      </c>
      <c r="G4320">
        <v>1.1817075402476425</v>
      </c>
      <c r="H4320">
        <v>4825</v>
      </c>
      <c r="I4320">
        <v>1.8426471408276861</v>
      </c>
      <c r="J4320">
        <v>1.3336807218794229</v>
      </c>
      <c r="K4320">
        <v>512</v>
      </c>
      <c r="L4320">
        <v>-7.8679867088794708E-2</v>
      </c>
      <c r="M4320">
        <v>-4.4603924751281738</v>
      </c>
      <c r="N4320">
        <v>5337</v>
      </c>
      <c r="O4320">
        <v>6.1346948146820068E-2</v>
      </c>
      <c r="P4320">
        <v>-0.15730211138725281</v>
      </c>
      <c r="Q4320">
        <v>-0.12006328999996185</v>
      </c>
      <c r="R4320">
        <v>-7.8679867088794708E-2</v>
      </c>
      <c r="S4320">
        <v>-3.7301350384950638E-2</v>
      </c>
      <c r="T4320">
        <v>-5.7618344726506621E-5</v>
      </c>
      <c r="U4320" t="s">
        <v>102</v>
      </c>
      <c r="V4320" t="s">
        <v>84</v>
      </c>
      <c r="W4320">
        <v>84</v>
      </c>
    </row>
    <row r="4321" spans="1:23" x14ac:dyDescent="0.25">
      <c r="A4321" s="48" t="str">
        <f t="shared" si="67"/>
        <v>42255KernN/A_24SmartAC-onlySingle</v>
      </c>
      <c r="B4321" t="s">
        <v>11</v>
      </c>
      <c r="C4321" s="35">
        <v>42255</v>
      </c>
      <c r="D4321">
        <v>24</v>
      </c>
      <c r="E4321" t="s">
        <v>32</v>
      </c>
      <c r="F4321">
        <v>1.4412379390292627</v>
      </c>
      <c r="G4321">
        <v>1.05251164182523</v>
      </c>
      <c r="H4321">
        <v>4825</v>
      </c>
      <c r="I4321">
        <v>1.4856451680189044</v>
      </c>
      <c r="J4321">
        <v>1.1146377324767722</v>
      </c>
      <c r="K4321">
        <v>512</v>
      </c>
      <c r="L4321">
        <v>-4.4407229870557785E-2</v>
      </c>
      <c r="M4321">
        <v>-3.0811865329742432</v>
      </c>
      <c r="N4321">
        <v>5337</v>
      </c>
      <c r="O4321">
        <v>5.1538221538066864E-2</v>
      </c>
      <c r="P4321">
        <v>-0.1104586124420166</v>
      </c>
      <c r="Q4321">
        <v>-7.917388528585434E-2</v>
      </c>
      <c r="R4321">
        <v>-4.4407229870557785E-2</v>
      </c>
      <c r="S4321">
        <v>-9.6446992829442024E-3</v>
      </c>
      <c r="T4321">
        <v>2.1644154563546181E-2</v>
      </c>
      <c r="U4321" t="s">
        <v>102</v>
      </c>
      <c r="V4321" t="s">
        <v>84</v>
      </c>
      <c r="W4321">
        <v>83</v>
      </c>
    </row>
    <row r="4322" spans="1:23" x14ac:dyDescent="0.25">
      <c r="A4322" s="48" t="str">
        <f t="shared" si="67"/>
        <v>42233North Coast And North Bay2_1AllSingle</v>
      </c>
      <c r="B4322" t="s">
        <v>108</v>
      </c>
      <c r="C4322" s="35">
        <v>42233</v>
      </c>
      <c r="D4322">
        <v>1</v>
      </c>
      <c r="E4322" t="s">
        <v>109</v>
      </c>
      <c r="F4322">
        <v>0.82471671603071206</v>
      </c>
      <c r="G4322">
        <v>0.94236420508542851</v>
      </c>
      <c r="H4322">
        <v>2771</v>
      </c>
      <c r="I4322">
        <v>0.81724348969568672</v>
      </c>
      <c r="J4322">
        <v>0.92367982387914993</v>
      </c>
      <c r="K4322">
        <v>707</v>
      </c>
      <c r="L4322">
        <v>7.4732261709868908E-3</v>
      </c>
      <c r="M4322">
        <v>0.90615677833557129</v>
      </c>
      <c r="N4322">
        <v>7069</v>
      </c>
      <c r="O4322">
        <v>3.9080012589693069E-2</v>
      </c>
      <c r="P4322">
        <v>-4.261171817779541E-2</v>
      </c>
      <c r="Q4322">
        <v>-1.8889369443058968E-2</v>
      </c>
      <c r="R4322">
        <v>7.4732261709868908E-3</v>
      </c>
      <c r="S4322">
        <v>3.3832695335149765E-2</v>
      </c>
      <c r="T4322">
        <v>5.7558171451091766E-2</v>
      </c>
      <c r="U4322" t="s">
        <v>18</v>
      </c>
      <c r="V4322" t="s">
        <v>84</v>
      </c>
      <c r="W4322">
        <v>67.478004455566406</v>
      </c>
    </row>
    <row r="4323" spans="1:23" x14ac:dyDescent="0.25">
      <c r="A4323" s="48" t="str">
        <f t="shared" si="67"/>
        <v>42233North Coast And North Bay2_1SmartAC-onlySingle</v>
      </c>
      <c r="B4323" t="s">
        <v>108</v>
      </c>
      <c r="C4323" s="35">
        <v>42233</v>
      </c>
      <c r="D4323">
        <v>1</v>
      </c>
      <c r="E4323" t="s">
        <v>109</v>
      </c>
      <c r="F4323">
        <v>0.82471671603071206</v>
      </c>
      <c r="G4323">
        <v>0.94236420508542851</v>
      </c>
      <c r="H4323">
        <v>2771</v>
      </c>
      <c r="I4323">
        <v>0.81724348969568672</v>
      </c>
      <c r="J4323">
        <v>0.92367982387914993</v>
      </c>
      <c r="K4323">
        <v>707</v>
      </c>
      <c r="L4323">
        <v>7.4732261709868908E-3</v>
      </c>
      <c r="M4323">
        <v>0.90615677833557129</v>
      </c>
      <c r="N4323">
        <v>7069</v>
      </c>
      <c r="O4323">
        <v>3.9080012589693069E-2</v>
      </c>
      <c r="P4323">
        <v>-4.261171817779541E-2</v>
      </c>
      <c r="Q4323">
        <v>-1.8889369443058968E-2</v>
      </c>
      <c r="R4323">
        <v>7.4732261709868908E-3</v>
      </c>
      <c r="S4323">
        <v>3.3832695335149765E-2</v>
      </c>
      <c r="T4323">
        <v>5.7558171451091766E-2</v>
      </c>
      <c r="U4323" t="s">
        <v>102</v>
      </c>
      <c r="V4323" t="s">
        <v>84</v>
      </c>
      <c r="W4323">
        <v>67.478004455566406</v>
      </c>
    </row>
    <row r="4324" spans="1:23" x14ac:dyDescent="0.25">
      <c r="A4324" s="48" t="str">
        <f t="shared" si="67"/>
        <v>42233North Coast And North Bay2_2AllSingle</v>
      </c>
      <c r="B4324" t="s">
        <v>108</v>
      </c>
      <c r="C4324" s="35">
        <v>42233</v>
      </c>
      <c r="D4324">
        <v>2</v>
      </c>
      <c r="E4324" t="s">
        <v>109</v>
      </c>
      <c r="F4324">
        <v>0.69595450196105135</v>
      </c>
      <c r="G4324">
        <v>0.80306383099430656</v>
      </c>
      <c r="H4324">
        <v>2771</v>
      </c>
      <c r="I4324">
        <v>0.68600314682829533</v>
      </c>
      <c r="J4324">
        <v>0.79068820093891079</v>
      </c>
      <c r="K4324">
        <v>707</v>
      </c>
      <c r="L4324">
        <v>9.9513549357652664E-3</v>
      </c>
      <c r="M4324">
        <v>1.4298858642578125</v>
      </c>
      <c r="N4324">
        <v>7069</v>
      </c>
      <c r="O4324">
        <v>3.3421829342842102E-2</v>
      </c>
      <c r="P4324">
        <v>-3.288206085562706E-2</v>
      </c>
      <c r="Q4324">
        <v>-1.2594343163073063E-2</v>
      </c>
      <c r="R4324">
        <v>9.9513549357652664E-3</v>
      </c>
      <c r="S4324">
        <v>3.2494377344846725E-2</v>
      </c>
      <c r="T4324">
        <v>5.2784770727157593E-2</v>
      </c>
      <c r="U4324" t="s">
        <v>18</v>
      </c>
      <c r="V4324" t="s">
        <v>84</v>
      </c>
      <c r="W4324">
        <v>64.527091979980469</v>
      </c>
    </row>
    <row r="4325" spans="1:23" x14ac:dyDescent="0.25">
      <c r="A4325" s="48" t="str">
        <f t="shared" si="67"/>
        <v>42233North Coast And North Bay2_2SmartAC-onlySingle</v>
      </c>
      <c r="B4325" t="s">
        <v>108</v>
      </c>
      <c r="C4325" s="35">
        <v>42233</v>
      </c>
      <c r="D4325">
        <v>2</v>
      </c>
      <c r="E4325" t="s">
        <v>109</v>
      </c>
      <c r="F4325">
        <v>0.69595450196105135</v>
      </c>
      <c r="G4325">
        <v>0.80306383099430656</v>
      </c>
      <c r="H4325">
        <v>2771</v>
      </c>
      <c r="I4325">
        <v>0.68600314682829533</v>
      </c>
      <c r="J4325">
        <v>0.79068820093891079</v>
      </c>
      <c r="K4325">
        <v>707</v>
      </c>
      <c r="L4325">
        <v>9.9513549357652664E-3</v>
      </c>
      <c r="M4325">
        <v>1.4298858642578125</v>
      </c>
      <c r="N4325">
        <v>7069</v>
      </c>
      <c r="O4325">
        <v>3.3421829342842102E-2</v>
      </c>
      <c r="P4325">
        <v>-3.288206085562706E-2</v>
      </c>
      <c r="Q4325">
        <v>-1.2594343163073063E-2</v>
      </c>
      <c r="R4325">
        <v>9.9513549357652664E-3</v>
      </c>
      <c r="S4325">
        <v>3.2494377344846725E-2</v>
      </c>
      <c r="T4325">
        <v>5.2784770727157593E-2</v>
      </c>
      <c r="U4325" t="s">
        <v>102</v>
      </c>
      <c r="V4325" t="s">
        <v>84</v>
      </c>
      <c r="W4325">
        <v>64.527091979980469</v>
      </c>
    </row>
    <row r="4326" spans="1:23" x14ac:dyDescent="0.25">
      <c r="A4326" s="48" t="str">
        <f t="shared" si="67"/>
        <v>42233North Coast And North Bay2_3AllSingle</v>
      </c>
      <c r="B4326" t="s">
        <v>108</v>
      </c>
      <c r="C4326" s="35">
        <v>42233</v>
      </c>
      <c r="D4326">
        <v>3</v>
      </c>
      <c r="E4326" t="s">
        <v>109</v>
      </c>
      <c r="F4326">
        <v>0.61542837658020166</v>
      </c>
      <c r="G4326">
        <v>0.76868035943964741</v>
      </c>
      <c r="H4326">
        <v>2771</v>
      </c>
      <c r="I4326">
        <v>0.61305536504421165</v>
      </c>
      <c r="J4326">
        <v>0.66629040157002006</v>
      </c>
      <c r="K4326">
        <v>707</v>
      </c>
      <c r="L4326">
        <v>2.3730115499347448E-3</v>
      </c>
      <c r="M4326">
        <v>0.3855869472026825</v>
      </c>
      <c r="N4326">
        <v>7069</v>
      </c>
      <c r="O4326">
        <v>2.9002727940678596E-2</v>
      </c>
      <c r="P4326">
        <v>-3.4796886146068573E-2</v>
      </c>
      <c r="Q4326">
        <v>-1.7191648483276367E-2</v>
      </c>
      <c r="R4326">
        <v>2.3730115499347448E-3</v>
      </c>
      <c r="S4326">
        <v>2.1935351192951202E-2</v>
      </c>
      <c r="T4326">
        <v>3.9542905986309052E-2</v>
      </c>
      <c r="U4326" t="s">
        <v>18</v>
      </c>
      <c r="V4326" t="s">
        <v>84</v>
      </c>
      <c r="W4326">
        <v>62.528789520263672</v>
      </c>
    </row>
    <row r="4327" spans="1:23" x14ac:dyDescent="0.25">
      <c r="A4327" s="48" t="str">
        <f t="shared" si="67"/>
        <v>42233North Coast And North Bay2_3SmartAC-onlySingle</v>
      </c>
      <c r="B4327" t="s">
        <v>108</v>
      </c>
      <c r="C4327" s="35">
        <v>42233</v>
      </c>
      <c r="D4327">
        <v>3</v>
      </c>
      <c r="E4327" t="s">
        <v>109</v>
      </c>
      <c r="F4327">
        <v>0.61542837658020166</v>
      </c>
      <c r="G4327">
        <v>0.76868035943964741</v>
      </c>
      <c r="H4327">
        <v>2771</v>
      </c>
      <c r="I4327">
        <v>0.61305536504421165</v>
      </c>
      <c r="J4327">
        <v>0.66629040157002006</v>
      </c>
      <c r="K4327">
        <v>707</v>
      </c>
      <c r="L4327">
        <v>2.3730115499347448E-3</v>
      </c>
      <c r="M4327">
        <v>0.3855869472026825</v>
      </c>
      <c r="N4327">
        <v>7069</v>
      </c>
      <c r="O4327">
        <v>2.9002727940678596E-2</v>
      </c>
      <c r="P4327">
        <v>-3.4796886146068573E-2</v>
      </c>
      <c r="Q4327">
        <v>-1.7191648483276367E-2</v>
      </c>
      <c r="R4327">
        <v>2.3730115499347448E-3</v>
      </c>
      <c r="S4327">
        <v>2.1935351192951202E-2</v>
      </c>
      <c r="T4327">
        <v>3.9542905986309052E-2</v>
      </c>
      <c r="U4327" t="s">
        <v>102</v>
      </c>
      <c r="V4327" t="s">
        <v>84</v>
      </c>
      <c r="W4327">
        <v>62.528789520263672</v>
      </c>
    </row>
    <row r="4328" spans="1:23" x14ac:dyDescent="0.25">
      <c r="A4328" s="48" t="str">
        <f t="shared" si="67"/>
        <v>42233North Coast And North Bay2_4AllSingle</v>
      </c>
      <c r="B4328" t="s">
        <v>108</v>
      </c>
      <c r="C4328" s="35">
        <v>42233</v>
      </c>
      <c r="D4328">
        <v>4</v>
      </c>
      <c r="E4328" t="s">
        <v>109</v>
      </c>
      <c r="F4328">
        <v>0.5689440961687543</v>
      </c>
      <c r="G4328">
        <v>0.65555713459221066</v>
      </c>
      <c r="H4328">
        <v>2771</v>
      </c>
      <c r="I4328">
        <v>0.57992904139269374</v>
      </c>
      <c r="J4328">
        <v>0.65970853789004824</v>
      </c>
      <c r="K4328">
        <v>707</v>
      </c>
      <c r="L4328">
        <v>-1.0984945110976696E-2</v>
      </c>
      <c r="M4328">
        <v>-1.9307600259780884</v>
      </c>
      <c r="N4328">
        <v>7069</v>
      </c>
      <c r="O4328">
        <v>2.7760956436395645E-2</v>
      </c>
      <c r="P4328">
        <v>-4.6563386917114258E-2</v>
      </c>
      <c r="Q4328">
        <v>-2.9711931943893433E-2</v>
      </c>
      <c r="R4328">
        <v>-1.0984945110976696E-2</v>
      </c>
      <c r="S4328">
        <v>7.7398200519382954E-3</v>
      </c>
      <c r="T4328">
        <v>2.4593496695160866E-2</v>
      </c>
      <c r="U4328" t="s">
        <v>18</v>
      </c>
      <c r="V4328" t="s">
        <v>84</v>
      </c>
      <c r="W4328">
        <v>61.527091979980469</v>
      </c>
    </row>
    <row r="4329" spans="1:23" x14ac:dyDescent="0.25">
      <c r="A4329" s="48" t="str">
        <f t="shared" si="67"/>
        <v>42233North Coast And North Bay2_4SmartAC-onlySingle</v>
      </c>
      <c r="B4329" t="s">
        <v>108</v>
      </c>
      <c r="C4329" s="35">
        <v>42233</v>
      </c>
      <c r="D4329">
        <v>4</v>
      </c>
      <c r="E4329" t="s">
        <v>109</v>
      </c>
      <c r="F4329">
        <v>0.5689440961687543</v>
      </c>
      <c r="G4329">
        <v>0.65555713459221066</v>
      </c>
      <c r="H4329">
        <v>2771</v>
      </c>
      <c r="I4329">
        <v>0.57992904139269374</v>
      </c>
      <c r="J4329">
        <v>0.65970853789004824</v>
      </c>
      <c r="K4329">
        <v>707</v>
      </c>
      <c r="L4329">
        <v>-1.0984945110976696E-2</v>
      </c>
      <c r="M4329">
        <v>-1.9307600259780884</v>
      </c>
      <c r="N4329">
        <v>7069</v>
      </c>
      <c r="O4329">
        <v>2.7760956436395645E-2</v>
      </c>
      <c r="P4329">
        <v>-4.6563386917114258E-2</v>
      </c>
      <c r="Q4329">
        <v>-2.9711931943893433E-2</v>
      </c>
      <c r="R4329">
        <v>-1.0984945110976696E-2</v>
      </c>
      <c r="S4329">
        <v>7.7398200519382954E-3</v>
      </c>
      <c r="T4329">
        <v>2.4593496695160866E-2</v>
      </c>
      <c r="U4329" t="s">
        <v>102</v>
      </c>
      <c r="V4329" t="s">
        <v>84</v>
      </c>
      <c r="W4329">
        <v>61.527091979980469</v>
      </c>
    </row>
    <row r="4330" spans="1:23" x14ac:dyDescent="0.25">
      <c r="A4330" s="48" t="str">
        <f t="shared" si="67"/>
        <v>42233North Coast And North Bay2_5AllSingle</v>
      </c>
      <c r="B4330" t="s">
        <v>108</v>
      </c>
      <c r="C4330" s="35">
        <v>42233</v>
      </c>
      <c r="D4330">
        <v>5</v>
      </c>
      <c r="E4330" t="s">
        <v>109</v>
      </c>
      <c r="F4330">
        <v>0.54384892993565004</v>
      </c>
      <c r="G4330">
        <v>0.5353846004611067</v>
      </c>
      <c r="H4330">
        <v>2771</v>
      </c>
      <c r="I4330">
        <v>0.5557300427883306</v>
      </c>
      <c r="J4330">
        <v>0.5815723672445805</v>
      </c>
      <c r="K4330">
        <v>707</v>
      </c>
      <c r="L4330">
        <v>-1.1881113052368164E-2</v>
      </c>
      <c r="M4330">
        <v>-2.1846346855163574</v>
      </c>
      <c r="N4330">
        <v>7069</v>
      </c>
      <c r="O4330">
        <v>2.4121323600411415E-2</v>
      </c>
      <c r="P4330">
        <v>-4.2795002460479736E-2</v>
      </c>
      <c r="Q4330">
        <v>-2.8152875602245331E-2</v>
      </c>
      <c r="R4330">
        <v>-1.1881113052368164E-2</v>
      </c>
      <c r="S4330">
        <v>4.3887197971343994E-3</v>
      </c>
      <c r="T4330">
        <v>1.9032774493098259E-2</v>
      </c>
      <c r="U4330" t="s">
        <v>18</v>
      </c>
      <c r="V4330" t="s">
        <v>84</v>
      </c>
      <c r="W4330">
        <v>60.052482604980469</v>
      </c>
    </row>
    <row r="4331" spans="1:23" x14ac:dyDescent="0.25">
      <c r="A4331" s="48" t="str">
        <f t="shared" si="67"/>
        <v>42233North Coast And North Bay2_5SmartAC-onlySingle</v>
      </c>
      <c r="B4331" t="s">
        <v>108</v>
      </c>
      <c r="C4331" s="35">
        <v>42233</v>
      </c>
      <c r="D4331">
        <v>5</v>
      </c>
      <c r="E4331" t="s">
        <v>109</v>
      </c>
      <c r="F4331">
        <v>0.54384892993565004</v>
      </c>
      <c r="G4331">
        <v>0.5353846004611067</v>
      </c>
      <c r="H4331">
        <v>2771</v>
      </c>
      <c r="I4331">
        <v>0.5557300427883306</v>
      </c>
      <c r="J4331">
        <v>0.5815723672445805</v>
      </c>
      <c r="K4331">
        <v>707</v>
      </c>
      <c r="L4331">
        <v>-1.1881113052368164E-2</v>
      </c>
      <c r="M4331">
        <v>-2.1846346855163574</v>
      </c>
      <c r="N4331">
        <v>7069</v>
      </c>
      <c r="O4331">
        <v>2.4121323600411415E-2</v>
      </c>
      <c r="P4331">
        <v>-4.2795002460479736E-2</v>
      </c>
      <c r="Q4331">
        <v>-2.8152875602245331E-2</v>
      </c>
      <c r="R4331">
        <v>-1.1881113052368164E-2</v>
      </c>
      <c r="S4331">
        <v>4.3887197971343994E-3</v>
      </c>
      <c r="T4331">
        <v>1.9032774493098259E-2</v>
      </c>
      <c r="U4331" t="s">
        <v>102</v>
      </c>
      <c r="V4331" t="s">
        <v>84</v>
      </c>
      <c r="W4331">
        <v>60.052482604980469</v>
      </c>
    </row>
    <row r="4332" spans="1:23" x14ac:dyDescent="0.25">
      <c r="A4332" s="48" t="str">
        <f t="shared" si="67"/>
        <v>42233North Coast And North Bay2_6AllSingle</v>
      </c>
      <c r="B4332" t="s">
        <v>108</v>
      </c>
      <c r="C4332" s="35">
        <v>42233</v>
      </c>
      <c r="D4332">
        <v>6</v>
      </c>
      <c r="E4332" t="s">
        <v>109</v>
      </c>
      <c r="F4332">
        <v>0.56770549807510118</v>
      </c>
      <c r="G4332">
        <v>0.55624510885619738</v>
      </c>
      <c r="H4332">
        <v>2771</v>
      </c>
      <c r="I4332">
        <v>0.59742246058363302</v>
      </c>
      <c r="J4332">
        <v>0.60822577944353318</v>
      </c>
      <c r="K4332">
        <v>707</v>
      </c>
      <c r="L4332">
        <v>-2.9716962948441505E-2</v>
      </c>
      <c r="M4332">
        <v>-5.2345738410949707</v>
      </c>
      <c r="N4332">
        <v>7069</v>
      </c>
      <c r="O4332">
        <v>2.5197435170412064E-2</v>
      </c>
      <c r="P4332">
        <v>-6.2009997665882111E-2</v>
      </c>
      <c r="Q4332">
        <v>-4.6714648604393005E-2</v>
      </c>
      <c r="R4332">
        <v>-2.9716962948441505E-2</v>
      </c>
      <c r="S4332">
        <v>-1.2721292674541473E-2</v>
      </c>
      <c r="T4332">
        <v>2.5760699063539505E-3</v>
      </c>
      <c r="U4332" t="s">
        <v>18</v>
      </c>
      <c r="V4332" t="s">
        <v>84</v>
      </c>
      <c r="W4332">
        <v>59.052482604980469</v>
      </c>
    </row>
    <row r="4333" spans="1:23" x14ac:dyDescent="0.25">
      <c r="A4333" s="48" t="str">
        <f t="shared" si="67"/>
        <v>42233North Coast And North Bay2_6SmartAC-onlySingle</v>
      </c>
      <c r="B4333" t="s">
        <v>108</v>
      </c>
      <c r="C4333" s="35">
        <v>42233</v>
      </c>
      <c r="D4333">
        <v>6</v>
      </c>
      <c r="E4333" t="s">
        <v>109</v>
      </c>
      <c r="F4333">
        <v>0.56770549807510118</v>
      </c>
      <c r="G4333">
        <v>0.55624510885619738</v>
      </c>
      <c r="H4333">
        <v>2771</v>
      </c>
      <c r="I4333">
        <v>0.59742246058363302</v>
      </c>
      <c r="J4333">
        <v>0.60822577944353318</v>
      </c>
      <c r="K4333">
        <v>707</v>
      </c>
      <c r="L4333">
        <v>-2.9716962948441505E-2</v>
      </c>
      <c r="M4333">
        <v>-5.2345738410949707</v>
      </c>
      <c r="N4333">
        <v>7069</v>
      </c>
      <c r="O4333">
        <v>2.5197435170412064E-2</v>
      </c>
      <c r="P4333">
        <v>-6.2009997665882111E-2</v>
      </c>
      <c r="Q4333">
        <v>-4.6714648604393005E-2</v>
      </c>
      <c r="R4333">
        <v>-2.9716962948441505E-2</v>
      </c>
      <c r="S4333">
        <v>-1.2721292674541473E-2</v>
      </c>
      <c r="T4333">
        <v>2.5760699063539505E-3</v>
      </c>
      <c r="U4333" t="s">
        <v>102</v>
      </c>
      <c r="V4333" t="s">
        <v>84</v>
      </c>
      <c r="W4333">
        <v>59.052482604980469</v>
      </c>
    </row>
    <row r="4334" spans="1:23" x14ac:dyDescent="0.25">
      <c r="A4334" s="48" t="str">
        <f t="shared" si="67"/>
        <v>42233North Coast And North Bay2_7AllSingle</v>
      </c>
      <c r="B4334" t="s">
        <v>108</v>
      </c>
      <c r="C4334" s="35">
        <v>42233</v>
      </c>
      <c r="D4334">
        <v>7</v>
      </c>
      <c r="E4334" t="s">
        <v>109</v>
      </c>
      <c r="F4334">
        <v>0.63416243530370642</v>
      </c>
      <c r="G4334">
        <v>0.58162344669570243</v>
      </c>
      <c r="H4334">
        <v>2771</v>
      </c>
      <c r="I4334">
        <v>0.61865965660817268</v>
      </c>
      <c r="J4334">
        <v>0.53183114236355111</v>
      </c>
      <c r="K4334">
        <v>707</v>
      </c>
      <c r="L4334">
        <v>1.5502778813242912E-2</v>
      </c>
      <c r="M4334">
        <v>2.4446070194244385</v>
      </c>
      <c r="N4334">
        <v>7069</v>
      </c>
      <c r="O4334">
        <v>2.2850459441542625E-2</v>
      </c>
      <c r="P4334">
        <v>-1.3782369904220104E-2</v>
      </c>
      <c r="Q4334">
        <v>8.8315886387135834E-5</v>
      </c>
      <c r="R4334">
        <v>1.5502778813242912E-2</v>
      </c>
      <c r="S4334">
        <v>3.0915413051843643E-2</v>
      </c>
      <c r="T4334">
        <v>4.4787928462028503E-2</v>
      </c>
      <c r="U4334" t="s">
        <v>18</v>
      </c>
      <c r="V4334" t="s">
        <v>84</v>
      </c>
      <c r="W4334">
        <v>61.006790161132813</v>
      </c>
    </row>
    <row r="4335" spans="1:23" x14ac:dyDescent="0.25">
      <c r="A4335" s="48" t="str">
        <f t="shared" si="67"/>
        <v>42233North Coast And North Bay2_7SmartAC-onlySingle</v>
      </c>
      <c r="B4335" t="s">
        <v>108</v>
      </c>
      <c r="C4335" s="35">
        <v>42233</v>
      </c>
      <c r="D4335">
        <v>7</v>
      </c>
      <c r="E4335" t="s">
        <v>109</v>
      </c>
      <c r="F4335">
        <v>0.63416243530370642</v>
      </c>
      <c r="G4335">
        <v>0.58162344669570243</v>
      </c>
      <c r="H4335">
        <v>2771</v>
      </c>
      <c r="I4335">
        <v>0.61865965660817268</v>
      </c>
      <c r="J4335">
        <v>0.53183114236355111</v>
      </c>
      <c r="K4335">
        <v>707</v>
      </c>
      <c r="L4335">
        <v>1.5502778813242912E-2</v>
      </c>
      <c r="M4335">
        <v>2.4446070194244385</v>
      </c>
      <c r="N4335">
        <v>7069</v>
      </c>
      <c r="O4335">
        <v>2.2850459441542625E-2</v>
      </c>
      <c r="P4335">
        <v>-1.3782369904220104E-2</v>
      </c>
      <c r="Q4335">
        <v>8.8315886387135834E-5</v>
      </c>
      <c r="R4335">
        <v>1.5502778813242912E-2</v>
      </c>
      <c r="S4335">
        <v>3.0915413051843643E-2</v>
      </c>
      <c r="T4335">
        <v>4.4787928462028503E-2</v>
      </c>
      <c r="U4335" t="s">
        <v>102</v>
      </c>
      <c r="V4335" t="s">
        <v>84</v>
      </c>
      <c r="W4335">
        <v>61.006790161132813</v>
      </c>
    </row>
    <row r="4336" spans="1:23" x14ac:dyDescent="0.25">
      <c r="A4336" s="48" t="str">
        <f t="shared" si="67"/>
        <v>42233North Coast And North Bay2_8AllSingle</v>
      </c>
      <c r="B4336" t="s">
        <v>108</v>
      </c>
      <c r="C4336" s="35">
        <v>42233</v>
      </c>
      <c r="D4336">
        <v>8</v>
      </c>
      <c r="E4336" t="s">
        <v>109</v>
      </c>
      <c r="F4336">
        <v>0.67701346878754309</v>
      </c>
      <c r="G4336">
        <v>0.62755450064190899</v>
      </c>
      <c r="H4336">
        <v>2771</v>
      </c>
      <c r="I4336">
        <v>0.67011373400589225</v>
      </c>
      <c r="J4336">
        <v>0.59242706365047382</v>
      </c>
      <c r="K4336">
        <v>707</v>
      </c>
      <c r="L4336">
        <v>6.8997349590063095E-3</v>
      </c>
      <c r="M4336">
        <v>1.0191428661346436</v>
      </c>
      <c r="N4336">
        <v>7069</v>
      </c>
      <c r="O4336">
        <v>2.5269446894526482E-2</v>
      </c>
      <c r="P4336">
        <v>-2.5485588237643242E-2</v>
      </c>
      <c r="Q4336">
        <v>-1.0146528482437134E-2</v>
      </c>
      <c r="R4336">
        <v>6.8997349590063095E-3</v>
      </c>
      <c r="S4336">
        <v>2.3943977430462837E-2</v>
      </c>
      <c r="T4336">
        <v>3.9285056293010712E-2</v>
      </c>
      <c r="U4336" t="s">
        <v>18</v>
      </c>
      <c r="V4336" t="s">
        <v>84</v>
      </c>
      <c r="W4336">
        <v>66.956001281738281</v>
      </c>
    </row>
    <row r="4337" spans="1:23" x14ac:dyDescent="0.25">
      <c r="A4337" s="48" t="str">
        <f t="shared" si="67"/>
        <v>42233North Coast And North Bay2_8SmartAC-onlySingle</v>
      </c>
      <c r="B4337" t="s">
        <v>108</v>
      </c>
      <c r="C4337" s="35">
        <v>42233</v>
      </c>
      <c r="D4337">
        <v>8</v>
      </c>
      <c r="E4337" t="s">
        <v>109</v>
      </c>
      <c r="F4337">
        <v>0.67701346878754309</v>
      </c>
      <c r="G4337">
        <v>0.62755450064190899</v>
      </c>
      <c r="H4337">
        <v>2771</v>
      </c>
      <c r="I4337">
        <v>0.67011373400589225</v>
      </c>
      <c r="J4337">
        <v>0.59242706365047382</v>
      </c>
      <c r="K4337">
        <v>707</v>
      </c>
      <c r="L4337">
        <v>6.8997349590063095E-3</v>
      </c>
      <c r="M4337">
        <v>1.0191428661346436</v>
      </c>
      <c r="N4337">
        <v>7069</v>
      </c>
      <c r="O4337">
        <v>2.5269446894526482E-2</v>
      </c>
      <c r="P4337">
        <v>-2.5485588237643242E-2</v>
      </c>
      <c r="Q4337">
        <v>-1.0146528482437134E-2</v>
      </c>
      <c r="R4337">
        <v>6.8997349590063095E-3</v>
      </c>
      <c r="S4337">
        <v>2.3943977430462837E-2</v>
      </c>
      <c r="T4337">
        <v>3.9285056293010712E-2</v>
      </c>
      <c r="U4337" t="s">
        <v>102</v>
      </c>
      <c r="V4337" t="s">
        <v>84</v>
      </c>
      <c r="W4337">
        <v>66.956001281738281</v>
      </c>
    </row>
    <row r="4338" spans="1:23" x14ac:dyDescent="0.25">
      <c r="A4338" s="48" t="str">
        <f t="shared" si="67"/>
        <v>42233North Coast And North Bay2_9AllSingle</v>
      </c>
      <c r="B4338" t="s">
        <v>108</v>
      </c>
      <c r="C4338" s="35">
        <v>42233</v>
      </c>
      <c r="D4338">
        <v>9</v>
      </c>
      <c r="E4338" t="s">
        <v>109</v>
      </c>
      <c r="F4338">
        <v>0.67802616211001909</v>
      </c>
      <c r="G4338">
        <v>0.74324481886599769</v>
      </c>
      <c r="H4338">
        <v>2771</v>
      </c>
      <c r="I4338">
        <v>0.6781128757220557</v>
      </c>
      <c r="J4338">
        <v>0.71352131647854489</v>
      </c>
      <c r="K4338">
        <v>707</v>
      </c>
      <c r="L4338">
        <v>-8.671361138112843E-5</v>
      </c>
      <c r="M4338">
        <v>-1.2789124622941017E-2</v>
      </c>
      <c r="N4338">
        <v>7069</v>
      </c>
      <c r="O4338">
        <v>3.0322562903165817E-2</v>
      </c>
      <c r="P4338">
        <v>-3.8948111236095428E-2</v>
      </c>
      <c r="Q4338">
        <v>-2.0541708916425705E-2</v>
      </c>
      <c r="R4338">
        <v>-8.671361138112843E-5</v>
      </c>
      <c r="S4338">
        <v>2.0365854725241661E-2</v>
      </c>
      <c r="T4338">
        <v>3.8774684071540833E-2</v>
      </c>
      <c r="U4338" t="s">
        <v>18</v>
      </c>
      <c r="V4338" t="s">
        <v>84</v>
      </c>
      <c r="W4338">
        <v>72.476303100585937</v>
      </c>
    </row>
    <row r="4339" spans="1:23" x14ac:dyDescent="0.25">
      <c r="A4339" s="48" t="str">
        <f t="shared" si="67"/>
        <v>42233North Coast And North Bay2_9SmartAC-onlySingle</v>
      </c>
      <c r="B4339" t="s">
        <v>108</v>
      </c>
      <c r="C4339" s="35">
        <v>42233</v>
      </c>
      <c r="D4339">
        <v>9</v>
      </c>
      <c r="E4339" t="s">
        <v>109</v>
      </c>
      <c r="F4339">
        <v>0.67802616211001909</v>
      </c>
      <c r="G4339">
        <v>0.74324481886599769</v>
      </c>
      <c r="H4339">
        <v>2771</v>
      </c>
      <c r="I4339">
        <v>0.6781128757220557</v>
      </c>
      <c r="J4339">
        <v>0.71352131647854489</v>
      </c>
      <c r="K4339">
        <v>707</v>
      </c>
      <c r="L4339">
        <v>-8.671361138112843E-5</v>
      </c>
      <c r="M4339">
        <v>-1.2789124622941017E-2</v>
      </c>
      <c r="N4339">
        <v>7069</v>
      </c>
      <c r="O4339">
        <v>3.0322562903165817E-2</v>
      </c>
      <c r="P4339">
        <v>-3.8948111236095428E-2</v>
      </c>
      <c r="Q4339">
        <v>-2.0541708916425705E-2</v>
      </c>
      <c r="R4339">
        <v>-8.671361138112843E-5</v>
      </c>
      <c r="S4339">
        <v>2.0365854725241661E-2</v>
      </c>
      <c r="T4339">
        <v>3.8774684071540833E-2</v>
      </c>
      <c r="U4339" t="s">
        <v>102</v>
      </c>
      <c r="V4339" t="s">
        <v>84</v>
      </c>
      <c r="W4339">
        <v>72.476303100585937</v>
      </c>
    </row>
    <row r="4340" spans="1:23" x14ac:dyDescent="0.25">
      <c r="A4340" s="48" t="str">
        <f t="shared" si="67"/>
        <v>42233North Coast And North Bay2_10AllSingle</v>
      </c>
      <c r="B4340" t="s">
        <v>108</v>
      </c>
      <c r="C4340" s="35">
        <v>42233</v>
      </c>
      <c r="D4340">
        <v>10</v>
      </c>
      <c r="E4340" t="s">
        <v>109</v>
      </c>
      <c r="F4340">
        <v>0.6522256456781097</v>
      </c>
      <c r="G4340">
        <v>0.87794082925318528</v>
      </c>
      <c r="H4340">
        <v>2771</v>
      </c>
      <c r="I4340">
        <v>0.65222002891375419</v>
      </c>
      <c r="J4340">
        <v>0.82249540201450633</v>
      </c>
      <c r="K4340">
        <v>707</v>
      </c>
      <c r="L4340">
        <v>5.6167641560023185E-6</v>
      </c>
      <c r="M4340">
        <v>8.6116889724507928E-4</v>
      </c>
      <c r="N4340">
        <v>7069</v>
      </c>
      <c r="O4340">
        <v>3.5142816603183746E-2</v>
      </c>
      <c r="P4340">
        <v>-4.5033417642116547E-2</v>
      </c>
      <c r="Q4340">
        <v>-2.3701025173068047E-2</v>
      </c>
      <c r="R4340">
        <v>5.6167641560023185E-6</v>
      </c>
      <c r="S4340">
        <v>2.370944619178772E-2</v>
      </c>
      <c r="T4340">
        <v>4.5044649392366409E-2</v>
      </c>
      <c r="U4340" t="s">
        <v>18</v>
      </c>
      <c r="V4340" t="s">
        <v>84</v>
      </c>
      <c r="W4340">
        <v>78.950912475585937</v>
      </c>
    </row>
    <row r="4341" spans="1:23" x14ac:dyDescent="0.25">
      <c r="A4341" s="48" t="str">
        <f t="shared" si="67"/>
        <v>42233North Coast And North Bay2_10SmartAC-onlySingle</v>
      </c>
      <c r="B4341" t="s">
        <v>108</v>
      </c>
      <c r="C4341" s="35">
        <v>42233</v>
      </c>
      <c r="D4341">
        <v>10</v>
      </c>
      <c r="E4341" t="s">
        <v>109</v>
      </c>
      <c r="F4341">
        <v>0.6522256456781097</v>
      </c>
      <c r="G4341">
        <v>0.87794082925318528</v>
      </c>
      <c r="H4341">
        <v>2771</v>
      </c>
      <c r="I4341">
        <v>0.65222002891375419</v>
      </c>
      <c r="J4341">
        <v>0.82249540201450633</v>
      </c>
      <c r="K4341">
        <v>707</v>
      </c>
      <c r="L4341">
        <v>5.6167641560023185E-6</v>
      </c>
      <c r="M4341">
        <v>8.6116889724507928E-4</v>
      </c>
      <c r="N4341">
        <v>7069</v>
      </c>
      <c r="O4341">
        <v>3.5142816603183746E-2</v>
      </c>
      <c r="P4341">
        <v>-4.5033417642116547E-2</v>
      </c>
      <c r="Q4341">
        <v>-2.3701025173068047E-2</v>
      </c>
      <c r="R4341">
        <v>5.6167641560023185E-6</v>
      </c>
      <c r="S4341">
        <v>2.370944619178772E-2</v>
      </c>
      <c r="T4341">
        <v>4.5044649392366409E-2</v>
      </c>
      <c r="U4341" t="s">
        <v>102</v>
      </c>
      <c r="V4341" t="s">
        <v>84</v>
      </c>
      <c r="W4341">
        <v>78.950912475585937</v>
      </c>
    </row>
    <row r="4342" spans="1:23" x14ac:dyDescent="0.25">
      <c r="A4342" s="48" t="str">
        <f t="shared" si="67"/>
        <v>42233North Coast And North Bay2_11AllSingle</v>
      </c>
      <c r="B4342" t="s">
        <v>108</v>
      </c>
      <c r="C4342" s="35">
        <v>42233</v>
      </c>
      <c r="D4342">
        <v>11</v>
      </c>
      <c r="E4342" t="s">
        <v>109</v>
      </c>
      <c r="F4342">
        <v>0.67335741679213423</v>
      </c>
      <c r="G4342">
        <v>1.0874556906640782</v>
      </c>
      <c r="H4342">
        <v>2771</v>
      </c>
      <c r="I4342">
        <v>0.65030000013776446</v>
      </c>
      <c r="J4342">
        <v>0.92707376679944853</v>
      </c>
      <c r="K4342">
        <v>707</v>
      </c>
      <c r="L4342">
        <v>2.3057416081428528E-2</v>
      </c>
      <c r="M4342">
        <v>3.4242463111877441</v>
      </c>
      <c r="N4342">
        <v>7069</v>
      </c>
      <c r="O4342">
        <v>4.052671417593956E-2</v>
      </c>
      <c r="P4342">
        <v>-2.8881620615720749E-2</v>
      </c>
      <c r="Q4342">
        <v>-4.2810947634279728E-3</v>
      </c>
      <c r="R4342">
        <v>2.3057416081428528E-2</v>
      </c>
      <c r="S4342">
        <v>5.039268359541893E-2</v>
      </c>
      <c r="T4342">
        <v>7.4996456503868103E-2</v>
      </c>
      <c r="U4342" t="s">
        <v>18</v>
      </c>
      <c r="V4342" t="s">
        <v>84</v>
      </c>
      <c r="W4342">
        <v>84.942420959472656</v>
      </c>
    </row>
    <row r="4343" spans="1:23" x14ac:dyDescent="0.25">
      <c r="A4343" s="48" t="str">
        <f t="shared" si="67"/>
        <v>42233North Coast And North Bay2_11SmartAC-onlySingle</v>
      </c>
      <c r="B4343" t="s">
        <v>108</v>
      </c>
      <c r="C4343" s="35">
        <v>42233</v>
      </c>
      <c r="D4343">
        <v>11</v>
      </c>
      <c r="E4343" t="s">
        <v>109</v>
      </c>
      <c r="F4343">
        <v>0.67335741679213423</v>
      </c>
      <c r="G4343">
        <v>1.0874556906640782</v>
      </c>
      <c r="H4343">
        <v>2771</v>
      </c>
      <c r="I4343">
        <v>0.65030000013776446</v>
      </c>
      <c r="J4343">
        <v>0.92707376679944853</v>
      </c>
      <c r="K4343">
        <v>707</v>
      </c>
      <c r="L4343">
        <v>2.3057416081428528E-2</v>
      </c>
      <c r="M4343">
        <v>3.4242463111877441</v>
      </c>
      <c r="N4343">
        <v>7069</v>
      </c>
      <c r="O4343">
        <v>4.052671417593956E-2</v>
      </c>
      <c r="P4343">
        <v>-2.8881620615720749E-2</v>
      </c>
      <c r="Q4343">
        <v>-4.2810947634279728E-3</v>
      </c>
      <c r="R4343">
        <v>2.3057416081428528E-2</v>
      </c>
      <c r="S4343">
        <v>5.039268359541893E-2</v>
      </c>
      <c r="T4343">
        <v>7.4996456503868103E-2</v>
      </c>
      <c r="U4343" t="s">
        <v>102</v>
      </c>
      <c r="V4343" t="s">
        <v>84</v>
      </c>
      <c r="W4343">
        <v>84.942420959472656</v>
      </c>
    </row>
    <row r="4344" spans="1:23" x14ac:dyDescent="0.25">
      <c r="A4344" s="48" t="str">
        <f t="shared" si="67"/>
        <v>42233North Coast And North Bay2_12AllSingle</v>
      </c>
      <c r="B4344" t="s">
        <v>108</v>
      </c>
      <c r="C4344" s="35">
        <v>42233</v>
      </c>
      <c r="D4344">
        <v>12</v>
      </c>
      <c r="E4344" t="s">
        <v>109</v>
      </c>
      <c r="F4344">
        <v>0.76722357933421659</v>
      </c>
      <c r="G4344">
        <v>1.2686666400429201</v>
      </c>
      <c r="H4344">
        <v>2771</v>
      </c>
      <c r="I4344">
        <v>0.70109098715028428</v>
      </c>
      <c r="J4344">
        <v>1.1206920084655831</v>
      </c>
      <c r="K4344">
        <v>707</v>
      </c>
      <c r="L4344">
        <v>6.6132590174674988E-2</v>
      </c>
      <c r="M4344">
        <v>8.6197290420532227</v>
      </c>
      <c r="N4344">
        <v>7069</v>
      </c>
      <c r="O4344">
        <v>4.855196550488472E-2</v>
      </c>
      <c r="P4344">
        <v>3.908391110599041E-3</v>
      </c>
      <c r="Q4344">
        <v>3.3380404114723206E-2</v>
      </c>
      <c r="R4344">
        <v>6.6132590174674988E-2</v>
      </c>
      <c r="S4344">
        <v>9.8880894482135773E-2</v>
      </c>
      <c r="T4344">
        <v>0.12835678458213806</v>
      </c>
      <c r="U4344" t="s">
        <v>18</v>
      </c>
      <c r="V4344" t="s">
        <v>84</v>
      </c>
      <c r="W4344">
        <v>89.030410766601563</v>
      </c>
    </row>
    <row r="4345" spans="1:23" x14ac:dyDescent="0.25">
      <c r="A4345" s="48" t="str">
        <f t="shared" si="67"/>
        <v>42233North Coast And North Bay2_12SmartAC-onlySingle</v>
      </c>
      <c r="B4345" t="s">
        <v>108</v>
      </c>
      <c r="C4345" s="35">
        <v>42233</v>
      </c>
      <c r="D4345">
        <v>12</v>
      </c>
      <c r="E4345" t="s">
        <v>109</v>
      </c>
      <c r="F4345">
        <v>0.76722357933421659</v>
      </c>
      <c r="G4345">
        <v>1.2686666400429201</v>
      </c>
      <c r="H4345">
        <v>2771</v>
      </c>
      <c r="I4345">
        <v>0.70109098715028428</v>
      </c>
      <c r="J4345">
        <v>1.1206920084655831</v>
      </c>
      <c r="K4345">
        <v>707</v>
      </c>
      <c r="L4345">
        <v>6.6132590174674988E-2</v>
      </c>
      <c r="M4345">
        <v>8.6197290420532227</v>
      </c>
      <c r="N4345">
        <v>7069</v>
      </c>
      <c r="O4345">
        <v>4.855196550488472E-2</v>
      </c>
      <c r="P4345">
        <v>3.908391110599041E-3</v>
      </c>
      <c r="Q4345">
        <v>3.3380404114723206E-2</v>
      </c>
      <c r="R4345">
        <v>6.6132590174674988E-2</v>
      </c>
      <c r="S4345">
        <v>9.8880894482135773E-2</v>
      </c>
      <c r="T4345">
        <v>0.12835678458213806</v>
      </c>
      <c r="U4345" t="s">
        <v>102</v>
      </c>
      <c r="V4345" t="s">
        <v>84</v>
      </c>
      <c r="W4345">
        <v>89.030410766601563</v>
      </c>
    </row>
    <row r="4346" spans="1:23" x14ac:dyDescent="0.25">
      <c r="A4346" s="48" t="str">
        <f t="shared" si="67"/>
        <v>42233North Coast And North Bay2_13AllSingle</v>
      </c>
      <c r="B4346" t="s">
        <v>108</v>
      </c>
      <c r="C4346" s="35">
        <v>42233</v>
      </c>
      <c r="D4346">
        <v>13</v>
      </c>
      <c r="E4346" t="s">
        <v>109</v>
      </c>
      <c r="F4346">
        <v>0.92936546132806508</v>
      </c>
      <c r="G4346">
        <v>1.4877871041052713</v>
      </c>
      <c r="H4346">
        <v>2771</v>
      </c>
      <c r="I4346">
        <v>0.79629127311005643</v>
      </c>
      <c r="J4346">
        <v>1.2784749859060176</v>
      </c>
      <c r="K4346">
        <v>707</v>
      </c>
      <c r="L4346">
        <v>0.13307419419288635</v>
      </c>
      <c r="M4346">
        <v>14.318821907043457</v>
      </c>
      <c r="N4346">
        <v>7069</v>
      </c>
      <c r="O4346">
        <v>5.5773574858903885E-2</v>
      </c>
      <c r="P4346">
        <v>6.1594780534505844E-2</v>
      </c>
      <c r="Q4346">
        <v>9.5450453460216522E-2</v>
      </c>
      <c r="R4346">
        <v>0.13307419419288635</v>
      </c>
      <c r="S4346">
        <v>0.17069347202777863</v>
      </c>
      <c r="T4346">
        <v>0.20455360412597656</v>
      </c>
      <c r="U4346" t="s">
        <v>18</v>
      </c>
      <c r="V4346" t="s">
        <v>84</v>
      </c>
      <c r="W4346">
        <v>92.596405029296875</v>
      </c>
    </row>
    <row r="4347" spans="1:23" x14ac:dyDescent="0.25">
      <c r="A4347" s="48" t="str">
        <f t="shared" si="67"/>
        <v>42233North Coast And North Bay2_13SmartAC-onlySingle</v>
      </c>
      <c r="B4347" t="s">
        <v>108</v>
      </c>
      <c r="C4347" s="35">
        <v>42233</v>
      </c>
      <c r="D4347">
        <v>13</v>
      </c>
      <c r="E4347" t="s">
        <v>109</v>
      </c>
      <c r="F4347">
        <v>0.92936546132806508</v>
      </c>
      <c r="G4347">
        <v>1.4877871041052713</v>
      </c>
      <c r="H4347">
        <v>2771</v>
      </c>
      <c r="I4347">
        <v>0.79629127311005643</v>
      </c>
      <c r="J4347">
        <v>1.2784749859060176</v>
      </c>
      <c r="K4347">
        <v>707</v>
      </c>
      <c r="L4347">
        <v>0.13307419419288635</v>
      </c>
      <c r="M4347">
        <v>14.318821907043457</v>
      </c>
      <c r="N4347">
        <v>7069</v>
      </c>
      <c r="O4347">
        <v>5.5773574858903885E-2</v>
      </c>
      <c r="P4347">
        <v>6.1594780534505844E-2</v>
      </c>
      <c r="Q4347">
        <v>9.5450453460216522E-2</v>
      </c>
      <c r="R4347">
        <v>0.13307419419288635</v>
      </c>
      <c r="S4347">
        <v>0.17069347202777863</v>
      </c>
      <c r="T4347">
        <v>0.20455360412597656</v>
      </c>
      <c r="U4347" t="s">
        <v>102</v>
      </c>
      <c r="V4347" t="s">
        <v>84</v>
      </c>
      <c r="W4347">
        <v>92.596405029296875</v>
      </c>
    </row>
    <row r="4348" spans="1:23" x14ac:dyDescent="0.25">
      <c r="A4348" s="48" t="str">
        <f t="shared" si="67"/>
        <v>42233North Coast And North Bay2_14AllSingle</v>
      </c>
      <c r="B4348" t="s">
        <v>108</v>
      </c>
      <c r="C4348" s="35">
        <v>42233</v>
      </c>
      <c r="D4348">
        <v>14</v>
      </c>
      <c r="E4348" t="s">
        <v>109</v>
      </c>
      <c r="F4348">
        <v>1.2354376382373624</v>
      </c>
      <c r="G4348">
        <v>1.7467948288521999</v>
      </c>
      <c r="H4348">
        <v>2771</v>
      </c>
      <c r="I4348">
        <v>1.2267748214790066</v>
      </c>
      <c r="J4348">
        <v>1.7047625256789152</v>
      </c>
      <c r="K4348">
        <v>707</v>
      </c>
      <c r="L4348">
        <v>8.6628170683979988E-3</v>
      </c>
      <c r="M4348">
        <v>0.701194167137146</v>
      </c>
      <c r="N4348">
        <v>7069</v>
      </c>
      <c r="O4348">
        <v>7.2192668914794922E-2</v>
      </c>
      <c r="P4348">
        <v>-8.3859309554100037E-2</v>
      </c>
      <c r="Q4348">
        <v>-4.0036913007497787E-2</v>
      </c>
      <c r="R4348">
        <v>8.6628170683979988E-3</v>
      </c>
      <c r="S4348">
        <v>5.735677108168602E-2</v>
      </c>
      <c r="T4348">
        <v>0.10118494182825089</v>
      </c>
      <c r="U4348" t="s">
        <v>18</v>
      </c>
      <c r="V4348" t="s">
        <v>84</v>
      </c>
      <c r="W4348">
        <v>95.545623779296875</v>
      </c>
    </row>
    <row r="4349" spans="1:23" x14ac:dyDescent="0.25">
      <c r="A4349" s="48" t="str">
        <f t="shared" si="67"/>
        <v>42233North Coast And North Bay2_14SmartAC-onlySingle</v>
      </c>
      <c r="B4349" t="s">
        <v>108</v>
      </c>
      <c r="C4349" s="35">
        <v>42233</v>
      </c>
      <c r="D4349">
        <v>14</v>
      </c>
      <c r="E4349" t="s">
        <v>109</v>
      </c>
      <c r="F4349">
        <v>1.2354376382373624</v>
      </c>
      <c r="G4349">
        <v>1.7467948288521999</v>
      </c>
      <c r="H4349">
        <v>2771</v>
      </c>
      <c r="I4349">
        <v>1.2267748214790066</v>
      </c>
      <c r="J4349">
        <v>1.7047625256789152</v>
      </c>
      <c r="K4349">
        <v>707</v>
      </c>
      <c r="L4349">
        <v>8.6628170683979988E-3</v>
      </c>
      <c r="M4349">
        <v>0.701194167137146</v>
      </c>
      <c r="N4349">
        <v>7069</v>
      </c>
      <c r="O4349">
        <v>7.2192668914794922E-2</v>
      </c>
      <c r="P4349">
        <v>-8.3859309554100037E-2</v>
      </c>
      <c r="Q4349">
        <v>-4.0036913007497787E-2</v>
      </c>
      <c r="R4349">
        <v>8.6628170683979988E-3</v>
      </c>
      <c r="S4349">
        <v>5.735677108168602E-2</v>
      </c>
      <c r="T4349">
        <v>0.10118494182825089</v>
      </c>
      <c r="U4349" t="s">
        <v>102</v>
      </c>
      <c r="V4349" t="s">
        <v>84</v>
      </c>
      <c r="W4349">
        <v>95.545623779296875</v>
      </c>
    </row>
    <row r="4350" spans="1:23" x14ac:dyDescent="0.25">
      <c r="A4350" s="48" t="str">
        <f t="shared" si="67"/>
        <v>42233North Coast And North Bay2_15AllSingle</v>
      </c>
      <c r="B4350" t="s">
        <v>108</v>
      </c>
      <c r="C4350" s="35">
        <v>42233</v>
      </c>
      <c r="D4350">
        <v>15</v>
      </c>
      <c r="E4350" t="s">
        <v>109</v>
      </c>
      <c r="F4350">
        <v>1.5622411069617816</v>
      </c>
      <c r="G4350">
        <v>1.9115629487874122</v>
      </c>
      <c r="H4350">
        <v>2771</v>
      </c>
      <c r="I4350">
        <v>1.6165446349447541</v>
      </c>
      <c r="J4350">
        <v>1.9641405957647367</v>
      </c>
      <c r="K4350">
        <v>707</v>
      </c>
      <c r="L4350">
        <v>-5.4303526878356934E-2</v>
      </c>
      <c r="M4350">
        <v>-3.4760017395019531</v>
      </c>
      <c r="N4350">
        <v>7069</v>
      </c>
      <c r="O4350">
        <v>8.2312390208244324E-2</v>
      </c>
      <c r="P4350">
        <v>-0.15979509055614471</v>
      </c>
      <c r="Q4350">
        <v>-0.10982982069253922</v>
      </c>
      <c r="R4350">
        <v>-5.4303526878356934E-2</v>
      </c>
      <c r="S4350">
        <v>1.2161802733317018E-3</v>
      </c>
      <c r="T4350">
        <v>5.1188033074140549E-2</v>
      </c>
      <c r="U4350" t="s">
        <v>18</v>
      </c>
      <c r="V4350" t="s">
        <v>84</v>
      </c>
      <c r="W4350">
        <v>93.410240173339844</v>
      </c>
    </row>
    <row r="4351" spans="1:23" x14ac:dyDescent="0.25">
      <c r="A4351" s="48" t="str">
        <f t="shared" si="67"/>
        <v>42233North Coast And North Bay2_15SmartAC-onlySingle</v>
      </c>
      <c r="B4351" t="s">
        <v>108</v>
      </c>
      <c r="C4351" s="35">
        <v>42233</v>
      </c>
      <c r="D4351">
        <v>15</v>
      </c>
      <c r="E4351" t="s">
        <v>109</v>
      </c>
      <c r="F4351">
        <v>1.5622411069617816</v>
      </c>
      <c r="G4351">
        <v>1.9115629487874122</v>
      </c>
      <c r="H4351">
        <v>2771</v>
      </c>
      <c r="I4351">
        <v>1.6165446349447541</v>
      </c>
      <c r="J4351">
        <v>1.9641405957647367</v>
      </c>
      <c r="K4351">
        <v>707</v>
      </c>
      <c r="L4351">
        <v>-5.4303526878356934E-2</v>
      </c>
      <c r="M4351">
        <v>-3.4760017395019531</v>
      </c>
      <c r="N4351">
        <v>7069</v>
      </c>
      <c r="O4351">
        <v>8.2312390208244324E-2</v>
      </c>
      <c r="P4351">
        <v>-0.15979509055614471</v>
      </c>
      <c r="Q4351">
        <v>-0.10982982069253922</v>
      </c>
      <c r="R4351">
        <v>-5.4303526878356934E-2</v>
      </c>
      <c r="S4351">
        <v>1.2161802733317018E-3</v>
      </c>
      <c r="T4351">
        <v>5.1188033074140549E-2</v>
      </c>
      <c r="U4351" t="s">
        <v>102</v>
      </c>
      <c r="V4351" t="s">
        <v>84</v>
      </c>
      <c r="W4351">
        <v>93.410240173339844</v>
      </c>
    </row>
    <row r="4352" spans="1:23" x14ac:dyDescent="0.25">
      <c r="A4352" s="48" t="str">
        <f t="shared" si="67"/>
        <v>42233North Coast And North Bay2_16AllSingle</v>
      </c>
      <c r="B4352" t="s">
        <v>108</v>
      </c>
      <c r="C4352" s="35">
        <v>42233</v>
      </c>
      <c r="D4352">
        <v>16</v>
      </c>
      <c r="E4352" t="s">
        <v>109</v>
      </c>
      <c r="F4352">
        <v>1.9290254978502857</v>
      </c>
      <c r="G4352">
        <v>2.005718608761438</v>
      </c>
      <c r="H4352">
        <v>2771</v>
      </c>
      <c r="I4352">
        <v>2.0512108719295177</v>
      </c>
      <c r="J4352">
        <v>2.0716064902565576</v>
      </c>
      <c r="K4352">
        <v>707</v>
      </c>
      <c r="L4352">
        <v>-0.12218537181615829</v>
      </c>
      <c r="M4352">
        <v>-6.3340468406677246</v>
      </c>
      <c r="N4352">
        <v>7069</v>
      </c>
      <c r="O4352">
        <v>8.6728766560554504E-2</v>
      </c>
      <c r="P4352">
        <v>-0.23333695530891418</v>
      </c>
      <c r="Q4352">
        <v>-0.18069086968898773</v>
      </c>
      <c r="R4352">
        <v>-0.12218537181615829</v>
      </c>
      <c r="S4352">
        <v>-6.368681788444519E-2</v>
      </c>
      <c r="T4352">
        <v>-1.1033784598112106E-2</v>
      </c>
      <c r="U4352" t="s">
        <v>18</v>
      </c>
      <c r="V4352" t="s">
        <v>84</v>
      </c>
      <c r="W4352">
        <v>91.886543273925781</v>
      </c>
    </row>
    <row r="4353" spans="1:23" x14ac:dyDescent="0.25">
      <c r="A4353" s="48" t="str">
        <f t="shared" si="67"/>
        <v>42233North Coast And North Bay2_16SmartAC-onlySingle</v>
      </c>
      <c r="B4353" t="s">
        <v>108</v>
      </c>
      <c r="C4353" s="35">
        <v>42233</v>
      </c>
      <c r="D4353">
        <v>16</v>
      </c>
      <c r="E4353" t="s">
        <v>109</v>
      </c>
      <c r="F4353">
        <v>1.9290254978502857</v>
      </c>
      <c r="G4353">
        <v>2.005718608761438</v>
      </c>
      <c r="H4353">
        <v>2771</v>
      </c>
      <c r="I4353">
        <v>2.0512108719295177</v>
      </c>
      <c r="J4353">
        <v>2.0716064902565576</v>
      </c>
      <c r="K4353">
        <v>707</v>
      </c>
      <c r="L4353">
        <v>-0.12218537181615829</v>
      </c>
      <c r="M4353">
        <v>-6.3340468406677246</v>
      </c>
      <c r="N4353">
        <v>7069</v>
      </c>
      <c r="O4353">
        <v>8.6728766560554504E-2</v>
      </c>
      <c r="P4353">
        <v>-0.23333695530891418</v>
      </c>
      <c r="Q4353">
        <v>-0.18069086968898773</v>
      </c>
      <c r="R4353">
        <v>-0.12218537181615829</v>
      </c>
      <c r="S4353">
        <v>-6.368681788444519E-2</v>
      </c>
      <c r="T4353">
        <v>-1.1033784598112106E-2</v>
      </c>
      <c r="U4353" t="s">
        <v>102</v>
      </c>
      <c r="V4353" t="s">
        <v>84</v>
      </c>
      <c r="W4353">
        <v>91.886543273925781</v>
      </c>
    </row>
    <row r="4354" spans="1:23" x14ac:dyDescent="0.25">
      <c r="A4354" s="48" t="str">
        <f t="shared" ref="A4354:A4417" si="68">CONCATENATE(C4354,B4354,E4354,"_",D4354,U4354,V4354)</f>
        <v>42233North Coast And North Bay2_17AllSingle</v>
      </c>
      <c r="B4354" t="s">
        <v>108</v>
      </c>
      <c r="C4354" s="35">
        <v>42233</v>
      </c>
      <c r="D4354">
        <v>17</v>
      </c>
      <c r="E4354" t="s">
        <v>109</v>
      </c>
      <c r="F4354">
        <v>2.2104039115745691</v>
      </c>
      <c r="G4354">
        <v>1.9740576586473304</v>
      </c>
      <c r="H4354">
        <v>2771</v>
      </c>
      <c r="I4354">
        <v>2.3213655207396915</v>
      </c>
      <c r="J4354">
        <v>2.0742509664277256</v>
      </c>
      <c r="K4354">
        <v>707</v>
      </c>
      <c r="L4354">
        <v>-0.11096160858869553</v>
      </c>
      <c r="M4354">
        <v>-5.0199699401855469</v>
      </c>
      <c r="N4354">
        <v>7069</v>
      </c>
      <c r="O4354">
        <v>8.6555838584899902E-2</v>
      </c>
      <c r="P4354">
        <v>-0.22189156711101532</v>
      </c>
      <c r="Q4354">
        <v>-0.16935044527053833</v>
      </c>
      <c r="R4354">
        <v>-0.11096160858869553</v>
      </c>
      <c r="S4354">
        <v>-5.2579697221517563E-2</v>
      </c>
      <c r="T4354">
        <v>-3.1645857234252617E-5</v>
      </c>
      <c r="U4354" t="s">
        <v>18</v>
      </c>
      <c r="V4354" t="s">
        <v>84</v>
      </c>
      <c r="W4354">
        <v>87.889938354492188</v>
      </c>
    </row>
    <row r="4355" spans="1:23" x14ac:dyDescent="0.25">
      <c r="A4355" s="48" t="str">
        <f t="shared" si="68"/>
        <v>42233North Coast And North Bay2_17SmartAC-onlySingle</v>
      </c>
      <c r="B4355" t="s">
        <v>108</v>
      </c>
      <c r="C4355" s="35">
        <v>42233</v>
      </c>
      <c r="D4355">
        <v>17</v>
      </c>
      <c r="E4355" t="s">
        <v>109</v>
      </c>
      <c r="F4355">
        <v>2.2104039115745691</v>
      </c>
      <c r="G4355">
        <v>1.9740576586473304</v>
      </c>
      <c r="H4355">
        <v>2771</v>
      </c>
      <c r="I4355">
        <v>2.3213655207396915</v>
      </c>
      <c r="J4355">
        <v>2.0742509664277256</v>
      </c>
      <c r="K4355">
        <v>707</v>
      </c>
      <c r="L4355">
        <v>-0.11096160858869553</v>
      </c>
      <c r="M4355">
        <v>-5.0199699401855469</v>
      </c>
      <c r="N4355">
        <v>7069</v>
      </c>
      <c r="O4355">
        <v>8.6555838584899902E-2</v>
      </c>
      <c r="P4355">
        <v>-0.22189156711101532</v>
      </c>
      <c r="Q4355">
        <v>-0.16935044527053833</v>
      </c>
      <c r="R4355">
        <v>-0.11096160858869553</v>
      </c>
      <c r="S4355">
        <v>-5.2579697221517563E-2</v>
      </c>
      <c r="T4355">
        <v>-3.1645857234252617E-5</v>
      </c>
      <c r="U4355" t="s">
        <v>102</v>
      </c>
      <c r="V4355" t="s">
        <v>84</v>
      </c>
      <c r="W4355">
        <v>87.889938354492188</v>
      </c>
    </row>
    <row r="4356" spans="1:23" x14ac:dyDescent="0.25">
      <c r="A4356" s="48" t="str">
        <f t="shared" si="68"/>
        <v>42233North Coast And North Bay2_18AllSingle</v>
      </c>
      <c r="B4356" t="s">
        <v>108</v>
      </c>
      <c r="C4356" s="35">
        <v>42233</v>
      </c>
      <c r="D4356">
        <v>18</v>
      </c>
      <c r="E4356" t="s">
        <v>109</v>
      </c>
      <c r="F4356">
        <v>2.3946311814768211</v>
      </c>
      <c r="G4356">
        <v>1.9403215489536578</v>
      </c>
      <c r="H4356">
        <v>2771</v>
      </c>
      <c r="I4356">
        <v>2.3978379117318309</v>
      </c>
      <c r="J4356">
        <v>1.9805327114873619</v>
      </c>
      <c r="K4356">
        <v>707</v>
      </c>
      <c r="L4356">
        <v>-3.2067303545773029E-3</v>
      </c>
      <c r="M4356">
        <v>-0.1339133232831955</v>
      </c>
      <c r="N4356">
        <v>7069</v>
      </c>
      <c r="O4356">
        <v>8.3106949925422668E-2</v>
      </c>
      <c r="P4356">
        <v>-0.10971659421920776</v>
      </c>
      <c r="Q4356">
        <v>-5.9269018471240997E-2</v>
      </c>
      <c r="R4356">
        <v>-3.2067303545773029E-3</v>
      </c>
      <c r="S4356">
        <v>5.2848909050226212E-2</v>
      </c>
      <c r="T4356">
        <v>0.10330313444137573</v>
      </c>
      <c r="U4356" t="s">
        <v>18</v>
      </c>
      <c r="V4356" t="s">
        <v>84</v>
      </c>
      <c r="W4356">
        <v>83.323951721191406</v>
      </c>
    </row>
    <row r="4357" spans="1:23" x14ac:dyDescent="0.25">
      <c r="A4357" s="48" t="str">
        <f t="shared" si="68"/>
        <v>42233North Coast And North Bay2_18SmartAC-onlySingle</v>
      </c>
      <c r="B4357" t="s">
        <v>108</v>
      </c>
      <c r="C4357" s="35">
        <v>42233</v>
      </c>
      <c r="D4357">
        <v>18</v>
      </c>
      <c r="E4357" t="s">
        <v>109</v>
      </c>
      <c r="F4357">
        <v>2.3946311814768211</v>
      </c>
      <c r="G4357">
        <v>1.9403215489536578</v>
      </c>
      <c r="H4357">
        <v>2771</v>
      </c>
      <c r="I4357">
        <v>2.3978379117318309</v>
      </c>
      <c r="J4357">
        <v>1.9805327114873619</v>
      </c>
      <c r="K4357">
        <v>707</v>
      </c>
      <c r="L4357">
        <v>-3.2067303545773029E-3</v>
      </c>
      <c r="M4357">
        <v>-0.1339133232831955</v>
      </c>
      <c r="N4357">
        <v>7069</v>
      </c>
      <c r="O4357">
        <v>8.3106949925422668E-2</v>
      </c>
      <c r="P4357">
        <v>-0.10971659421920776</v>
      </c>
      <c r="Q4357">
        <v>-5.9269018471240997E-2</v>
      </c>
      <c r="R4357">
        <v>-3.2067303545773029E-3</v>
      </c>
      <c r="S4357">
        <v>5.2848909050226212E-2</v>
      </c>
      <c r="T4357">
        <v>0.10330313444137573</v>
      </c>
      <c r="U4357" t="s">
        <v>102</v>
      </c>
      <c r="V4357" t="s">
        <v>84</v>
      </c>
      <c r="W4357">
        <v>83.323951721191406</v>
      </c>
    </row>
    <row r="4358" spans="1:23" x14ac:dyDescent="0.25">
      <c r="A4358" s="48" t="str">
        <f t="shared" si="68"/>
        <v>42233North Coast And North Bay2_19AllSingle</v>
      </c>
      <c r="B4358" t="s">
        <v>108</v>
      </c>
      <c r="C4358" s="35">
        <v>42233</v>
      </c>
      <c r="D4358">
        <v>19</v>
      </c>
      <c r="E4358" t="s">
        <v>109</v>
      </c>
      <c r="F4358">
        <v>2.2663652026878838</v>
      </c>
      <c r="G4358">
        <v>1.8114884879839079</v>
      </c>
      <c r="H4358">
        <v>2771</v>
      </c>
      <c r="I4358">
        <v>2.2619370522481432</v>
      </c>
      <c r="J4358">
        <v>1.7802751897769387</v>
      </c>
      <c r="K4358">
        <v>707</v>
      </c>
      <c r="L4358">
        <v>4.4281505979597569E-3</v>
      </c>
      <c r="M4358">
        <v>0.19538556039333344</v>
      </c>
      <c r="N4358">
        <v>7069</v>
      </c>
      <c r="O4358">
        <v>7.5280033051967621E-2</v>
      </c>
      <c r="P4358">
        <v>-9.2050738632678986E-2</v>
      </c>
      <c r="Q4358">
        <v>-4.6354252845048904E-2</v>
      </c>
      <c r="R4358">
        <v>4.4281505979597569E-3</v>
      </c>
      <c r="S4358">
        <v>5.5204533040523529E-2</v>
      </c>
      <c r="T4358">
        <v>0.10090704262256622</v>
      </c>
      <c r="U4358" t="s">
        <v>18</v>
      </c>
      <c r="V4358" t="s">
        <v>84</v>
      </c>
      <c r="W4358">
        <v>74.759651184082031</v>
      </c>
    </row>
    <row r="4359" spans="1:23" x14ac:dyDescent="0.25">
      <c r="A4359" s="48" t="str">
        <f t="shared" si="68"/>
        <v>42233North Coast And North Bay2_19SmartAC-onlySingle</v>
      </c>
      <c r="B4359" t="s">
        <v>108</v>
      </c>
      <c r="C4359" s="35">
        <v>42233</v>
      </c>
      <c r="D4359">
        <v>19</v>
      </c>
      <c r="E4359" t="s">
        <v>109</v>
      </c>
      <c r="F4359">
        <v>2.2663652026878838</v>
      </c>
      <c r="G4359">
        <v>1.8114884879839079</v>
      </c>
      <c r="H4359">
        <v>2771</v>
      </c>
      <c r="I4359">
        <v>2.2619370522481432</v>
      </c>
      <c r="J4359">
        <v>1.7802751897769387</v>
      </c>
      <c r="K4359">
        <v>707</v>
      </c>
      <c r="L4359">
        <v>4.4281505979597569E-3</v>
      </c>
      <c r="M4359">
        <v>0.19538556039333344</v>
      </c>
      <c r="N4359">
        <v>7069</v>
      </c>
      <c r="O4359">
        <v>7.5280033051967621E-2</v>
      </c>
      <c r="P4359">
        <v>-9.2050738632678986E-2</v>
      </c>
      <c r="Q4359">
        <v>-4.6354252845048904E-2</v>
      </c>
      <c r="R4359">
        <v>4.4281505979597569E-3</v>
      </c>
      <c r="S4359">
        <v>5.5204533040523529E-2</v>
      </c>
      <c r="T4359">
        <v>0.10090704262256622</v>
      </c>
      <c r="U4359" t="s">
        <v>102</v>
      </c>
      <c r="V4359" t="s">
        <v>84</v>
      </c>
      <c r="W4359">
        <v>74.759651184082031</v>
      </c>
    </row>
    <row r="4360" spans="1:23" x14ac:dyDescent="0.25">
      <c r="A4360" s="48" t="str">
        <f t="shared" si="68"/>
        <v>42233North Coast And North Bay2_20AllSingle</v>
      </c>
      <c r="B4360" t="s">
        <v>108</v>
      </c>
      <c r="C4360" s="35">
        <v>42233</v>
      </c>
      <c r="D4360">
        <v>20</v>
      </c>
      <c r="E4360" t="s">
        <v>109</v>
      </c>
      <c r="F4360">
        <v>1.8564825457353309</v>
      </c>
      <c r="G4360">
        <v>1.5976267749650082</v>
      </c>
      <c r="H4360">
        <v>2771</v>
      </c>
      <c r="I4360">
        <v>1.8530025753096113</v>
      </c>
      <c r="J4360">
        <v>1.5767009948894322</v>
      </c>
      <c r="K4360">
        <v>707</v>
      </c>
      <c r="L4360">
        <v>3.4799703862518072E-3</v>
      </c>
      <c r="M4360">
        <v>0.18744966387748718</v>
      </c>
      <c r="N4360">
        <v>7069</v>
      </c>
      <c r="O4360">
        <v>6.6613525152206421E-2</v>
      </c>
      <c r="P4360">
        <v>-8.1891924142837524E-2</v>
      </c>
      <c r="Q4360">
        <v>-4.1456181555986404E-2</v>
      </c>
      <c r="R4360">
        <v>3.4799703862518072E-3</v>
      </c>
      <c r="S4360">
        <v>4.8410791903734207E-2</v>
      </c>
      <c r="T4360">
        <v>8.8851861655712128E-2</v>
      </c>
      <c r="U4360" t="s">
        <v>18</v>
      </c>
      <c r="V4360" t="s">
        <v>84</v>
      </c>
      <c r="W4360">
        <v>67.290138244628906</v>
      </c>
    </row>
    <row r="4361" spans="1:23" x14ac:dyDescent="0.25">
      <c r="A4361" s="48" t="str">
        <f t="shared" si="68"/>
        <v>42233North Coast And North Bay2_20SmartAC-onlySingle</v>
      </c>
      <c r="B4361" t="s">
        <v>108</v>
      </c>
      <c r="C4361" s="35">
        <v>42233</v>
      </c>
      <c r="D4361">
        <v>20</v>
      </c>
      <c r="E4361" t="s">
        <v>109</v>
      </c>
      <c r="F4361">
        <v>1.8564825457353309</v>
      </c>
      <c r="G4361">
        <v>1.5976267749650082</v>
      </c>
      <c r="H4361">
        <v>2771</v>
      </c>
      <c r="I4361">
        <v>1.8530025753096113</v>
      </c>
      <c r="J4361">
        <v>1.5767009948894322</v>
      </c>
      <c r="K4361">
        <v>707</v>
      </c>
      <c r="L4361">
        <v>3.4799703862518072E-3</v>
      </c>
      <c r="M4361">
        <v>0.18744966387748718</v>
      </c>
      <c r="N4361">
        <v>7069</v>
      </c>
      <c r="O4361">
        <v>6.6613525152206421E-2</v>
      </c>
      <c r="P4361">
        <v>-8.1891924142837524E-2</v>
      </c>
      <c r="Q4361">
        <v>-4.1456181555986404E-2</v>
      </c>
      <c r="R4361">
        <v>3.4799703862518072E-3</v>
      </c>
      <c r="S4361">
        <v>4.8410791903734207E-2</v>
      </c>
      <c r="T4361">
        <v>8.8851861655712128E-2</v>
      </c>
      <c r="U4361" t="s">
        <v>102</v>
      </c>
      <c r="V4361" t="s">
        <v>84</v>
      </c>
      <c r="W4361">
        <v>67.290138244628906</v>
      </c>
    </row>
    <row r="4362" spans="1:23" x14ac:dyDescent="0.25">
      <c r="A4362" s="48" t="str">
        <f t="shared" si="68"/>
        <v>42233North Coast And North Bay2_21AllSingle</v>
      </c>
      <c r="B4362" t="s">
        <v>108</v>
      </c>
      <c r="C4362" s="35">
        <v>42233</v>
      </c>
      <c r="D4362">
        <v>21</v>
      </c>
      <c r="E4362" t="s">
        <v>109</v>
      </c>
      <c r="F4362">
        <v>1.5175841326704023</v>
      </c>
      <c r="G4362">
        <v>1.3197531954043522</v>
      </c>
      <c r="H4362">
        <v>2771</v>
      </c>
      <c r="I4362">
        <v>1.5267082976214024</v>
      </c>
      <c r="J4362">
        <v>1.3411123614350513</v>
      </c>
      <c r="K4362">
        <v>707</v>
      </c>
      <c r="L4362">
        <v>-9.1241654008626938E-3</v>
      </c>
      <c r="M4362">
        <v>-0.60122960805892944</v>
      </c>
      <c r="N4362">
        <v>7069</v>
      </c>
      <c r="O4362">
        <v>5.6325189769268036E-2</v>
      </c>
      <c r="P4362">
        <v>-8.131052553653717E-2</v>
      </c>
      <c r="Q4362">
        <v>-4.712001234292984E-2</v>
      </c>
      <c r="R4362">
        <v>-9.1241654008626938E-3</v>
      </c>
      <c r="S4362">
        <v>2.8867175802588463E-2</v>
      </c>
      <c r="T4362">
        <v>6.3062198460102081E-2</v>
      </c>
      <c r="U4362" t="s">
        <v>18</v>
      </c>
      <c r="V4362" t="s">
        <v>84</v>
      </c>
      <c r="W4362">
        <v>63.339225769042969</v>
      </c>
    </row>
    <row r="4363" spans="1:23" x14ac:dyDescent="0.25">
      <c r="A4363" s="48" t="str">
        <f t="shared" si="68"/>
        <v>42233North Coast And North Bay2_21SmartAC-onlySingle</v>
      </c>
      <c r="B4363" t="s">
        <v>108</v>
      </c>
      <c r="C4363" s="35">
        <v>42233</v>
      </c>
      <c r="D4363">
        <v>21</v>
      </c>
      <c r="E4363" t="s">
        <v>109</v>
      </c>
      <c r="F4363">
        <v>1.5175841326704023</v>
      </c>
      <c r="G4363">
        <v>1.3197531954043522</v>
      </c>
      <c r="H4363">
        <v>2771</v>
      </c>
      <c r="I4363">
        <v>1.5267082976214024</v>
      </c>
      <c r="J4363">
        <v>1.3411123614350513</v>
      </c>
      <c r="K4363">
        <v>707</v>
      </c>
      <c r="L4363">
        <v>-9.1241654008626938E-3</v>
      </c>
      <c r="M4363">
        <v>-0.60122960805892944</v>
      </c>
      <c r="N4363">
        <v>7069</v>
      </c>
      <c r="O4363">
        <v>5.6325189769268036E-2</v>
      </c>
      <c r="P4363">
        <v>-8.131052553653717E-2</v>
      </c>
      <c r="Q4363">
        <v>-4.712001234292984E-2</v>
      </c>
      <c r="R4363">
        <v>-9.1241654008626938E-3</v>
      </c>
      <c r="S4363">
        <v>2.8867175802588463E-2</v>
      </c>
      <c r="T4363">
        <v>6.3062198460102081E-2</v>
      </c>
      <c r="U4363" t="s">
        <v>102</v>
      </c>
      <c r="V4363" t="s">
        <v>84</v>
      </c>
      <c r="W4363">
        <v>63.339225769042969</v>
      </c>
    </row>
    <row r="4364" spans="1:23" x14ac:dyDescent="0.25">
      <c r="A4364" s="48" t="str">
        <f t="shared" si="68"/>
        <v>42233North Coast And North Bay2_22AllSingle</v>
      </c>
      <c r="B4364" t="s">
        <v>108</v>
      </c>
      <c r="C4364" s="35">
        <v>42233</v>
      </c>
      <c r="D4364">
        <v>22</v>
      </c>
      <c r="E4364" t="s">
        <v>109</v>
      </c>
      <c r="F4364">
        <v>1.247603210116172</v>
      </c>
      <c r="G4364">
        <v>1.0992934620349639</v>
      </c>
      <c r="H4364">
        <v>2771</v>
      </c>
      <c r="I4364">
        <v>1.2602025752148063</v>
      </c>
      <c r="J4364">
        <v>1.124536379367612</v>
      </c>
      <c r="K4364">
        <v>707</v>
      </c>
      <c r="L4364">
        <v>-1.259936485439539E-2</v>
      </c>
      <c r="M4364">
        <v>-1.0098855495452881</v>
      </c>
      <c r="N4364">
        <v>7069</v>
      </c>
      <c r="O4364">
        <v>4.7167401760816574E-2</v>
      </c>
      <c r="P4364">
        <v>-7.3049105703830719E-2</v>
      </c>
      <c r="Q4364">
        <v>-4.4417548924684525E-2</v>
      </c>
      <c r="R4364">
        <v>-1.259936485439539E-2</v>
      </c>
      <c r="S4364">
        <v>1.9215047359466553E-2</v>
      </c>
      <c r="T4364">
        <v>4.7850377857685089E-2</v>
      </c>
      <c r="U4364" t="s">
        <v>18</v>
      </c>
      <c r="V4364" t="s">
        <v>84</v>
      </c>
      <c r="W4364">
        <v>60.910312652587891</v>
      </c>
    </row>
    <row r="4365" spans="1:23" x14ac:dyDescent="0.25">
      <c r="A4365" s="48" t="str">
        <f t="shared" si="68"/>
        <v>42233North Coast And North Bay2_22SmartAC-onlySingle</v>
      </c>
      <c r="B4365" t="s">
        <v>108</v>
      </c>
      <c r="C4365" s="35">
        <v>42233</v>
      </c>
      <c r="D4365">
        <v>22</v>
      </c>
      <c r="E4365" t="s">
        <v>109</v>
      </c>
      <c r="F4365">
        <v>1.247603210116172</v>
      </c>
      <c r="G4365">
        <v>1.0992934620349639</v>
      </c>
      <c r="H4365">
        <v>2771</v>
      </c>
      <c r="I4365">
        <v>1.2602025752148063</v>
      </c>
      <c r="J4365">
        <v>1.124536379367612</v>
      </c>
      <c r="K4365">
        <v>707</v>
      </c>
      <c r="L4365">
        <v>-1.259936485439539E-2</v>
      </c>
      <c r="M4365">
        <v>-1.0098855495452881</v>
      </c>
      <c r="N4365">
        <v>7069</v>
      </c>
      <c r="O4365">
        <v>4.7167401760816574E-2</v>
      </c>
      <c r="P4365">
        <v>-7.3049105703830719E-2</v>
      </c>
      <c r="Q4365">
        <v>-4.4417548924684525E-2</v>
      </c>
      <c r="R4365">
        <v>-1.259936485439539E-2</v>
      </c>
      <c r="S4365">
        <v>1.9215047359466553E-2</v>
      </c>
      <c r="T4365">
        <v>4.7850377857685089E-2</v>
      </c>
      <c r="U4365" t="s">
        <v>102</v>
      </c>
      <c r="V4365" t="s">
        <v>84</v>
      </c>
      <c r="W4365">
        <v>60.910312652587891</v>
      </c>
    </row>
    <row r="4366" spans="1:23" x14ac:dyDescent="0.25">
      <c r="A4366" s="48" t="str">
        <f t="shared" si="68"/>
        <v>42233North Coast And North Bay2_23AllSingle</v>
      </c>
      <c r="B4366" t="s">
        <v>108</v>
      </c>
      <c r="C4366" s="35">
        <v>42233</v>
      </c>
      <c r="D4366">
        <v>23</v>
      </c>
      <c r="E4366" t="s">
        <v>109</v>
      </c>
      <c r="F4366">
        <v>0.93241904071404114</v>
      </c>
      <c r="G4366">
        <v>0.86297679995067811</v>
      </c>
      <c r="H4366">
        <v>2771</v>
      </c>
      <c r="I4366">
        <v>0.97291301904812721</v>
      </c>
      <c r="J4366">
        <v>0.87689847360537776</v>
      </c>
      <c r="K4366">
        <v>707</v>
      </c>
      <c r="L4366">
        <v>-4.0493980050086975E-2</v>
      </c>
      <c r="M4366">
        <v>-4.3428950309753418</v>
      </c>
      <c r="N4366">
        <v>7069</v>
      </c>
      <c r="O4366">
        <v>3.6829110234975815E-2</v>
      </c>
      <c r="P4366">
        <v>-8.7694168090820313E-2</v>
      </c>
      <c r="Q4366">
        <v>-6.5338164567947388E-2</v>
      </c>
      <c r="R4366">
        <v>-4.0493980050086975E-2</v>
      </c>
      <c r="S4366">
        <v>-1.5652745962142944E-2</v>
      </c>
      <c r="T4366">
        <v>6.706207524985075E-3</v>
      </c>
      <c r="U4366" t="s">
        <v>18</v>
      </c>
      <c r="V4366" t="s">
        <v>84</v>
      </c>
      <c r="W4366">
        <v>59.95770263671875</v>
      </c>
    </row>
    <row r="4367" spans="1:23" x14ac:dyDescent="0.25">
      <c r="A4367" s="48" t="str">
        <f t="shared" si="68"/>
        <v>42233North Coast And North Bay2_23SmartAC-onlySingle</v>
      </c>
      <c r="B4367" t="s">
        <v>108</v>
      </c>
      <c r="C4367" s="35">
        <v>42233</v>
      </c>
      <c r="D4367">
        <v>23</v>
      </c>
      <c r="E4367" t="s">
        <v>109</v>
      </c>
      <c r="F4367">
        <v>0.93241904071404114</v>
      </c>
      <c r="G4367">
        <v>0.86297679995067811</v>
      </c>
      <c r="H4367">
        <v>2771</v>
      </c>
      <c r="I4367">
        <v>0.97291301904812721</v>
      </c>
      <c r="J4367">
        <v>0.87689847360537776</v>
      </c>
      <c r="K4367">
        <v>707</v>
      </c>
      <c r="L4367">
        <v>-4.0493980050086975E-2</v>
      </c>
      <c r="M4367">
        <v>-4.3428950309753418</v>
      </c>
      <c r="N4367">
        <v>7069</v>
      </c>
      <c r="O4367">
        <v>3.6829110234975815E-2</v>
      </c>
      <c r="P4367">
        <v>-8.7694168090820313E-2</v>
      </c>
      <c r="Q4367">
        <v>-6.5338164567947388E-2</v>
      </c>
      <c r="R4367">
        <v>-4.0493980050086975E-2</v>
      </c>
      <c r="S4367">
        <v>-1.5652745962142944E-2</v>
      </c>
      <c r="T4367">
        <v>6.706207524985075E-3</v>
      </c>
      <c r="U4367" t="s">
        <v>102</v>
      </c>
      <c r="V4367" t="s">
        <v>84</v>
      </c>
      <c r="W4367">
        <v>59.95770263671875</v>
      </c>
    </row>
    <row r="4368" spans="1:23" x14ac:dyDescent="0.25">
      <c r="A4368" s="48" t="str">
        <f t="shared" si="68"/>
        <v>42233North Coast And North Bay2_24AllSingle</v>
      </c>
      <c r="B4368" t="s">
        <v>108</v>
      </c>
      <c r="C4368" s="35">
        <v>42233</v>
      </c>
      <c r="D4368">
        <v>24</v>
      </c>
      <c r="E4368" t="s">
        <v>109</v>
      </c>
      <c r="F4368">
        <v>0.73141800736693063</v>
      </c>
      <c r="G4368">
        <v>0.71995192310183109</v>
      </c>
      <c r="H4368">
        <v>2771</v>
      </c>
      <c r="I4368">
        <v>0.72741416286641103</v>
      </c>
      <c r="J4368">
        <v>0.72086008436152438</v>
      </c>
      <c r="K4368">
        <v>707</v>
      </c>
      <c r="L4368">
        <v>4.0038446895778179E-3</v>
      </c>
      <c r="M4368">
        <v>0.54740852117538452</v>
      </c>
      <c r="N4368">
        <v>7069</v>
      </c>
      <c r="O4368">
        <v>3.03652323782444E-2</v>
      </c>
      <c r="P4368">
        <v>-3.4912236034870148E-2</v>
      </c>
      <c r="Q4368">
        <v>-1.6479933634400368E-2</v>
      </c>
      <c r="R4368">
        <v>4.0038446895778179E-3</v>
      </c>
      <c r="S4368">
        <v>2.4485193192958832E-2</v>
      </c>
      <c r="T4368">
        <v>4.2919926345348358E-2</v>
      </c>
      <c r="U4368" t="s">
        <v>18</v>
      </c>
      <c r="V4368" t="s">
        <v>84</v>
      </c>
      <c r="W4368">
        <v>59.481399536132813</v>
      </c>
    </row>
    <row r="4369" spans="1:23" x14ac:dyDescent="0.25">
      <c r="A4369" s="48" t="str">
        <f t="shared" si="68"/>
        <v>42233North Coast And North Bay2_24SmartAC-onlySingle</v>
      </c>
      <c r="B4369" t="s">
        <v>108</v>
      </c>
      <c r="C4369" s="35">
        <v>42233</v>
      </c>
      <c r="D4369">
        <v>24</v>
      </c>
      <c r="E4369" t="s">
        <v>109</v>
      </c>
      <c r="F4369">
        <v>0.73141800736693063</v>
      </c>
      <c r="G4369">
        <v>0.71995192310183109</v>
      </c>
      <c r="H4369">
        <v>2771</v>
      </c>
      <c r="I4369">
        <v>0.72741416286641103</v>
      </c>
      <c r="J4369">
        <v>0.72086008436152438</v>
      </c>
      <c r="K4369">
        <v>707</v>
      </c>
      <c r="L4369">
        <v>4.0038446895778179E-3</v>
      </c>
      <c r="M4369">
        <v>0.54740852117538452</v>
      </c>
      <c r="N4369">
        <v>7069</v>
      </c>
      <c r="O4369">
        <v>3.03652323782444E-2</v>
      </c>
      <c r="P4369">
        <v>-3.4912236034870148E-2</v>
      </c>
      <c r="Q4369">
        <v>-1.6479933634400368E-2</v>
      </c>
      <c r="R4369">
        <v>4.0038446895778179E-3</v>
      </c>
      <c r="S4369">
        <v>2.4485193192958832E-2</v>
      </c>
      <c r="T4369">
        <v>4.2919926345348358E-2</v>
      </c>
      <c r="U4369" t="s">
        <v>102</v>
      </c>
      <c r="V4369" t="s">
        <v>84</v>
      </c>
      <c r="W4369">
        <v>59.481399536132813</v>
      </c>
    </row>
    <row r="4370" spans="1:23" x14ac:dyDescent="0.25">
      <c r="A4370" s="48" t="str">
        <f t="shared" si="68"/>
        <v>42180North Coast And North Bay3_1AllSingle</v>
      </c>
      <c r="B4370" t="s">
        <v>108</v>
      </c>
      <c r="C4370" s="35">
        <v>42180</v>
      </c>
      <c r="D4370">
        <v>1</v>
      </c>
      <c r="E4370" t="s">
        <v>110</v>
      </c>
      <c r="F4370">
        <v>0.58257243731709107</v>
      </c>
      <c r="G4370">
        <v>0.66960940044752482</v>
      </c>
      <c r="H4370">
        <v>5697</v>
      </c>
      <c r="I4370">
        <v>0.57293830691393033</v>
      </c>
      <c r="J4370">
        <v>0.65636520323812997</v>
      </c>
      <c r="K4370">
        <v>706</v>
      </c>
      <c r="L4370">
        <v>9.634130634367466E-3</v>
      </c>
      <c r="M4370">
        <v>1.6537222862243652</v>
      </c>
      <c r="N4370">
        <v>7107</v>
      </c>
      <c r="O4370">
        <v>2.6247361674904823E-2</v>
      </c>
      <c r="P4370">
        <v>-2.4004487320780754E-2</v>
      </c>
      <c r="Q4370">
        <v>-8.07181466370821E-3</v>
      </c>
      <c r="R4370">
        <v>9.634130634367466E-3</v>
      </c>
      <c r="S4370">
        <v>2.7337975800037384E-2</v>
      </c>
      <c r="T4370">
        <v>4.3272748589515686E-2</v>
      </c>
      <c r="U4370" t="s">
        <v>18</v>
      </c>
      <c r="V4370" t="s">
        <v>84</v>
      </c>
      <c r="W4370">
        <v>59.043197631835938</v>
      </c>
    </row>
    <row r="4371" spans="1:23" x14ac:dyDescent="0.25">
      <c r="A4371" s="48" t="str">
        <f t="shared" si="68"/>
        <v>42180North Coast And North Bay3_1SmartAC-onlySingle</v>
      </c>
      <c r="B4371" t="s">
        <v>108</v>
      </c>
      <c r="C4371" s="35">
        <v>42180</v>
      </c>
      <c r="D4371">
        <v>1</v>
      </c>
      <c r="E4371" t="s">
        <v>110</v>
      </c>
      <c r="F4371">
        <v>0.58257243731709107</v>
      </c>
      <c r="G4371">
        <v>0.66960940044752482</v>
      </c>
      <c r="H4371">
        <v>5697</v>
      </c>
      <c r="I4371">
        <v>0.57293830691393033</v>
      </c>
      <c r="J4371">
        <v>0.65636520323812997</v>
      </c>
      <c r="K4371">
        <v>706</v>
      </c>
      <c r="L4371">
        <v>9.634130634367466E-3</v>
      </c>
      <c r="M4371">
        <v>1.6537222862243652</v>
      </c>
      <c r="N4371">
        <v>7107</v>
      </c>
      <c r="O4371">
        <v>2.6247361674904823E-2</v>
      </c>
      <c r="P4371">
        <v>-2.4004487320780754E-2</v>
      </c>
      <c r="Q4371">
        <v>-8.07181466370821E-3</v>
      </c>
      <c r="R4371">
        <v>9.634130634367466E-3</v>
      </c>
      <c r="S4371">
        <v>2.7337975800037384E-2</v>
      </c>
      <c r="T4371">
        <v>4.3272748589515686E-2</v>
      </c>
      <c r="U4371" t="s">
        <v>102</v>
      </c>
      <c r="V4371" t="s">
        <v>84</v>
      </c>
      <c r="W4371">
        <v>59.043197631835938</v>
      </c>
    </row>
    <row r="4372" spans="1:23" x14ac:dyDescent="0.25">
      <c r="A4372" s="48" t="str">
        <f t="shared" si="68"/>
        <v>42180North Coast And North Bay3_2AllSingle</v>
      </c>
      <c r="B4372" t="s">
        <v>108</v>
      </c>
      <c r="C4372" s="35">
        <v>42180</v>
      </c>
      <c r="D4372">
        <v>2</v>
      </c>
      <c r="E4372" t="s">
        <v>110</v>
      </c>
      <c r="F4372">
        <v>0.52651946233725211</v>
      </c>
      <c r="G4372">
        <v>0.62212478508756164</v>
      </c>
      <c r="H4372">
        <v>5697</v>
      </c>
      <c r="I4372">
        <v>0.50295394558836426</v>
      </c>
      <c r="J4372">
        <v>0.59487827855153019</v>
      </c>
      <c r="K4372">
        <v>706</v>
      </c>
      <c r="L4372">
        <v>2.3565515875816345E-2</v>
      </c>
      <c r="M4372">
        <v>4.4757161140441895</v>
      </c>
      <c r="N4372">
        <v>7107</v>
      </c>
      <c r="O4372">
        <v>2.3857578635215759E-2</v>
      </c>
      <c r="P4372">
        <v>-7.0103569887578487E-3</v>
      </c>
      <c r="Q4372">
        <v>7.4716703966259956E-3</v>
      </c>
      <c r="R4372">
        <v>2.3565515875816345E-2</v>
      </c>
      <c r="S4372">
        <v>3.9657451212406158E-2</v>
      </c>
      <c r="T4372">
        <v>5.4141387343406677E-2</v>
      </c>
      <c r="U4372" t="s">
        <v>18</v>
      </c>
      <c r="V4372" t="s">
        <v>84</v>
      </c>
      <c r="W4372">
        <v>59.043197631835938</v>
      </c>
    </row>
    <row r="4373" spans="1:23" x14ac:dyDescent="0.25">
      <c r="A4373" s="48" t="str">
        <f t="shared" si="68"/>
        <v>42180North Coast And North Bay3_2SmartAC-onlySingle</v>
      </c>
      <c r="B4373" t="s">
        <v>108</v>
      </c>
      <c r="C4373" s="35">
        <v>42180</v>
      </c>
      <c r="D4373">
        <v>2</v>
      </c>
      <c r="E4373" t="s">
        <v>110</v>
      </c>
      <c r="F4373">
        <v>0.52651946233725211</v>
      </c>
      <c r="G4373">
        <v>0.62212478508756164</v>
      </c>
      <c r="H4373">
        <v>5697</v>
      </c>
      <c r="I4373">
        <v>0.50295394558836426</v>
      </c>
      <c r="J4373">
        <v>0.59487827855153019</v>
      </c>
      <c r="K4373">
        <v>706</v>
      </c>
      <c r="L4373">
        <v>2.3565515875816345E-2</v>
      </c>
      <c r="M4373">
        <v>4.4757161140441895</v>
      </c>
      <c r="N4373">
        <v>7107</v>
      </c>
      <c r="O4373">
        <v>2.3857578635215759E-2</v>
      </c>
      <c r="P4373">
        <v>-7.0103569887578487E-3</v>
      </c>
      <c r="Q4373">
        <v>7.4716703966259956E-3</v>
      </c>
      <c r="R4373">
        <v>2.3565515875816345E-2</v>
      </c>
      <c r="S4373">
        <v>3.9657451212406158E-2</v>
      </c>
      <c r="T4373">
        <v>5.4141387343406677E-2</v>
      </c>
      <c r="U4373" t="s">
        <v>102</v>
      </c>
      <c r="V4373" t="s">
        <v>84</v>
      </c>
      <c r="W4373">
        <v>59.043197631835938</v>
      </c>
    </row>
    <row r="4374" spans="1:23" x14ac:dyDescent="0.25">
      <c r="A4374" s="48" t="str">
        <f t="shared" si="68"/>
        <v>42180North Coast And North Bay3_3AllSingle</v>
      </c>
      <c r="B4374" t="s">
        <v>108</v>
      </c>
      <c r="C4374" s="35">
        <v>42180</v>
      </c>
      <c r="D4374">
        <v>3</v>
      </c>
      <c r="E4374" t="s">
        <v>110</v>
      </c>
      <c r="F4374">
        <v>0.48978046591234353</v>
      </c>
      <c r="G4374">
        <v>0.57130521882044627</v>
      </c>
      <c r="H4374">
        <v>5697</v>
      </c>
      <c r="I4374">
        <v>0.49436900992198568</v>
      </c>
      <c r="J4374">
        <v>0.60020510518222037</v>
      </c>
      <c r="K4374">
        <v>706</v>
      </c>
      <c r="L4374">
        <v>-4.5885439030826092E-3</v>
      </c>
      <c r="M4374">
        <v>-0.93685728311538696</v>
      </c>
      <c r="N4374">
        <v>7107</v>
      </c>
      <c r="O4374">
        <v>2.3823417723178864E-2</v>
      </c>
      <c r="P4374">
        <v>-3.5120636224746704E-2</v>
      </c>
      <c r="Q4374">
        <v>-2.0659344270825386E-2</v>
      </c>
      <c r="R4374">
        <v>-4.5885439030826092E-3</v>
      </c>
      <c r="S4374">
        <v>1.1480350978672504E-2</v>
      </c>
      <c r="T4374">
        <v>2.5943547487258911E-2</v>
      </c>
      <c r="U4374" t="s">
        <v>18</v>
      </c>
      <c r="V4374" t="s">
        <v>84</v>
      </c>
      <c r="W4374">
        <v>58.044883728027344</v>
      </c>
    </row>
    <row r="4375" spans="1:23" x14ac:dyDescent="0.25">
      <c r="A4375" s="48" t="str">
        <f t="shared" si="68"/>
        <v>42180North Coast And North Bay3_3SmartAC-onlySingle</v>
      </c>
      <c r="B4375" t="s">
        <v>108</v>
      </c>
      <c r="C4375" s="35">
        <v>42180</v>
      </c>
      <c r="D4375">
        <v>3</v>
      </c>
      <c r="E4375" t="s">
        <v>110</v>
      </c>
      <c r="F4375">
        <v>0.48978046591234353</v>
      </c>
      <c r="G4375">
        <v>0.57130521882044627</v>
      </c>
      <c r="H4375">
        <v>5697</v>
      </c>
      <c r="I4375">
        <v>0.49436900992198568</v>
      </c>
      <c r="J4375">
        <v>0.60020510518222037</v>
      </c>
      <c r="K4375">
        <v>706</v>
      </c>
      <c r="L4375">
        <v>-4.5885439030826092E-3</v>
      </c>
      <c r="M4375">
        <v>-0.93685728311538696</v>
      </c>
      <c r="N4375">
        <v>7107</v>
      </c>
      <c r="O4375">
        <v>2.3823417723178864E-2</v>
      </c>
      <c r="P4375">
        <v>-3.5120636224746704E-2</v>
      </c>
      <c r="Q4375">
        <v>-2.0659344270825386E-2</v>
      </c>
      <c r="R4375">
        <v>-4.5885439030826092E-3</v>
      </c>
      <c r="S4375">
        <v>1.1480350978672504E-2</v>
      </c>
      <c r="T4375">
        <v>2.5943547487258911E-2</v>
      </c>
      <c r="U4375" t="s">
        <v>102</v>
      </c>
      <c r="V4375" t="s">
        <v>84</v>
      </c>
      <c r="W4375">
        <v>58.044883728027344</v>
      </c>
    </row>
    <row r="4376" spans="1:23" x14ac:dyDescent="0.25">
      <c r="A4376" s="48" t="str">
        <f t="shared" si="68"/>
        <v>42180North Coast And North Bay3_4AllSingle</v>
      </c>
      <c r="B4376" t="s">
        <v>108</v>
      </c>
      <c r="C4376" s="35">
        <v>42180</v>
      </c>
      <c r="D4376">
        <v>4</v>
      </c>
      <c r="E4376" t="s">
        <v>110</v>
      </c>
      <c r="F4376">
        <v>0.46672288547220386</v>
      </c>
      <c r="G4376">
        <v>0.5007491387658527</v>
      </c>
      <c r="H4376">
        <v>5697</v>
      </c>
      <c r="I4376">
        <v>0.49291951189388311</v>
      </c>
      <c r="J4376">
        <v>0.62457163252688774</v>
      </c>
      <c r="K4376">
        <v>706</v>
      </c>
      <c r="L4376">
        <v>-2.619662694633007E-2</v>
      </c>
      <c r="M4376">
        <v>-5.6128864288330078</v>
      </c>
      <c r="N4376">
        <v>7107</v>
      </c>
      <c r="O4376">
        <v>2.4424359202384949E-2</v>
      </c>
      <c r="P4376">
        <v>-5.7498887181282043E-2</v>
      </c>
      <c r="Q4376">
        <v>-4.2672812938690186E-2</v>
      </c>
      <c r="R4376">
        <v>-2.619662694633007E-2</v>
      </c>
      <c r="S4376">
        <v>-9.7223967313766479E-3</v>
      </c>
      <c r="T4376">
        <v>5.1056318916380405E-3</v>
      </c>
      <c r="U4376" t="s">
        <v>18</v>
      </c>
      <c r="V4376" t="s">
        <v>84</v>
      </c>
      <c r="W4376">
        <v>57.523288726806641</v>
      </c>
    </row>
    <row r="4377" spans="1:23" x14ac:dyDescent="0.25">
      <c r="A4377" s="48" t="str">
        <f t="shared" si="68"/>
        <v>42180North Coast And North Bay3_4SmartAC-onlySingle</v>
      </c>
      <c r="B4377" t="s">
        <v>108</v>
      </c>
      <c r="C4377" s="35">
        <v>42180</v>
      </c>
      <c r="D4377">
        <v>4</v>
      </c>
      <c r="E4377" t="s">
        <v>110</v>
      </c>
      <c r="F4377">
        <v>0.46672288547220386</v>
      </c>
      <c r="G4377">
        <v>0.5007491387658527</v>
      </c>
      <c r="H4377">
        <v>5697</v>
      </c>
      <c r="I4377">
        <v>0.49291951189388311</v>
      </c>
      <c r="J4377">
        <v>0.62457163252688774</v>
      </c>
      <c r="K4377">
        <v>706</v>
      </c>
      <c r="L4377">
        <v>-2.619662694633007E-2</v>
      </c>
      <c r="M4377">
        <v>-5.6128864288330078</v>
      </c>
      <c r="N4377">
        <v>7107</v>
      </c>
      <c r="O4377">
        <v>2.4424359202384949E-2</v>
      </c>
      <c r="P4377">
        <v>-5.7498887181282043E-2</v>
      </c>
      <c r="Q4377">
        <v>-4.2672812938690186E-2</v>
      </c>
      <c r="R4377">
        <v>-2.619662694633007E-2</v>
      </c>
      <c r="S4377">
        <v>-9.7223967313766479E-3</v>
      </c>
      <c r="T4377">
        <v>5.1056318916380405E-3</v>
      </c>
      <c r="U4377" t="s">
        <v>102</v>
      </c>
      <c r="V4377" t="s">
        <v>84</v>
      </c>
      <c r="W4377">
        <v>57.523288726806641</v>
      </c>
    </row>
    <row r="4378" spans="1:23" x14ac:dyDescent="0.25">
      <c r="A4378" s="48" t="str">
        <f t="shared" si="68"/>
        <v>42180North Coast And North Bay3_5AllSingle</v>
      </c>
      <c r="B4378" t="s">
        <v>108</v>
      </c>
      <c r="C4378" s="35">
        <v>42180</v>
      </c>
      <c r="D4378">
        <v>5</v>
      </c>
      <c r="E4378" t="s">
        <v>110</v>
      </c>
      <c r="F4378">
        <v>0.46864899641885199</v>
      </c>
      <c r="G4378">
        <v>0.48351862572273346</v>
      </c>
      <c r="H4378">
        <v>5697</v>
      </c>
      <c r="I4378">
        <v>0.49173185045231704</v>
      </c>
      <c r="J4378">
        <v>0.6798458179163942</v>
      </c>
      <c r="K4378">
        <v>706</v>
      </c>
      <c r="L4378">
        <v>-2.3082854226231575E-2</v>
      </c>
      <c r="M4378">
        <v>-4.9254035949707031</v>
      </c>
      <c r="N4378">
        <v>7107</v>
      </c>
      <c r="O4378">
        <v>2.6376087218523026E-2</v>
      </c>
      <c r="P4378">
        <v>-5.6886449456214905E-2</v>
      </c>
      <c r="Q4378">
        <v>-4.0875636041164398E-2</v>
      </c>
      <c r="R4378">
        <v>-2.3082854226231575E-2</v>
      </c>
      <c r="S4378">
        <v>-5.2921832539141178E-3</v>
      </c>
      <c r="T4378">
        <v>1.0720739141106606E-2</v>
      </c>
      <c r="U4378" t="s">
        <v>18</v>
      </c>
      <c r="V4378" t="s">
        <v>84</v>
      </c>
      <c r="W4378">
        <v>57.044883728027344</v>
      </c>
    </row>
    <row r="4379" spans="1:23" x14ac:dyDescent="0.25">
      <c r="A4379" s="48" t="str">
        <f t="shared" si="68"/>
        <v>42180North Coast And North Bay3_5SmartAC-onlySingle</v>
      </c>
      <c r="B4379" t="s">
        <v>108</v>
      </c>
      <c r="C4379" s="35">
        <v>42180</v>
      </c>
      <c r="D4379">
        <v>5</v>
      </c>
      <c r="E4379" t="s">
        <v>110</v>
      </c>
      <c r="F4379">
        <v>0.46864899641885199</v>
      </c>
      <c r="G4379">
        <v>0.48351862572273346</v>
      </c>
      <c r="H4379">
        <v>5697</v>
      </c>
      <c r="I4379">
        <v>0.49173185045231704</v>
      </c>
      <c r="J4379">
        <v>0.6798458179163942</v>
      </c>
      <c r="K4379">
        <v>706</v>
      </c>
      <c r="L4379">
        <v>-2.3082854226231575E-2</v>
      </c>
      <c r="M4379">
        <v>-4.9254035949707031</v>
      </c>
      <c r="N4379">
        <v>7107</v>
      </c>
      <c r="O4379">
        <v>2.6376087218523026E-2</v>
      </c>
      <c r="P4379">
        <v>-5.6886449456214905E-2</v>
      </c>
      <c r="Q4379">
        <v>-4.0875636041164398E-2</v>
      </c>
      <c r="R4379">
        <v>-2.3082854226231575E-2</v>
      </c>
      <c r="S4379">
        <v>-5.2921832539141178E-3</v>
      </c>
      <c r="T4379">
        <v>1.0720739141106606E-2</v>
      </c>
      <c r="U4379" t="s">
        <v>102</v>
      </c>
      <c r="V4379" t="s">
        <v>84</v>
      </c>
      <c r="W4379">
        <v>57.044883728027344</v>
      </c>
    </row>
    <row r="4380" spans="1:23" x14ac:dyDescent="0.25">
      <c r="A4380" s="48" t="str">
        <f t="shared" si="68"/>
        <v>42180North Coast And North Bay3_6AllSingle</v>
      </c>
      <c r="B4380" t="s">
        <v>108</v>
      </c>
      <c r="C4380" s="35">
        <v>42180</v>
      </c>
      <c r="D4380">
        <v>6</v>
      </c>
      <c r="E4380" t="s">
        <v>110</v>
      </c>
      <c r="F4380">
        <v>0.50364695336882315</v>
      </c>
      <c r="G4380">
        <v>0.50874472040570329</v>
      </c>
      <c r="H4380">
        <v>5697</v>
      </c>
      <c r="I4380">
        <v>0.50502166417247074</v>
      </c>
      <c r="J4380">
        <v>0.59904135800694991</v>
      </c>
      <c r="K4380">
        <v>706</v>
      </c>
      <c r="L4380">
        <v>-1.3747108168900013E-3</v>
      </c>
      <c r="M4380">
        <v>-0.27295127511024475</v>
      </c>
      <c r="N4380">
        <v>7107</v>
      </c>
      <c r="O4380">
        <v>2.3531213402748108E-2</v>
      </c>
      <c r="P4380">
        <v>-3.1532313674688339E-2</v>
      </c>
      <c r="Q4380">
        <v>-1.7248395830392838E-2</v>
      </c>
      <c r="R4380">
        <v>-1.3747108168900013E-3</v>
      </c>
      <c r="S4380">
        <v>1.4497092925012112E-2</v>
      </c>
      <c r="T4380">
        <v>2.8782892972230911E-2</v>
      </c>
      <c r="U4380" t="s">
        <v>18</v>
      </c>
      <c r="V4380" t="s">
        <v>84</v>
      </c>
      <c r="W4380">
        <v>58.044883728027344</v>
      </c>
    </row>
    <row r="4381" spans="1:23" x14ac:dyDescent="0.25">
      <c r="A4381" s="48" t="str">
        <f t="shared" si="68"/>
        <v>42180North Coast And North Bay3_6SmartAC-onlySingle</v>
      </c>
      <c r="B4381" t="s">
        <v>108</v>
      </c>
      <c r="C4381" s="35">
        <v>42180</v>
      </c>
      <c r="D4381">
        <v>6</v>
      </c>
      <c r="E4381" t="s">
        <v>110</v>
      </c>
      <c r="F4381">
        <v>0.50364695336882315</v>
      </c>
      <c r="G4381">
        <v>0.50874472040570329</v>
      </c>
      <c r="H4381">
        <v>5697</v>
      </c>
      <c r="I4381">
        <v>0.50502166417247074</v>
      </c>
      <c r="J4381">
        <v>0.59904135800694991</v>
      </c>
      <c r="K4381">
        <v>706</v>
      </c>
      <c r="L4381">
        <v>-1.3747108168900013E-3</v>
      </c>
      <c r="M4381">
        <v>-0.27295127511024475</v>
      </c>
      <c r="N4381">
        <v>7107</v>
      </c>
      <c r="O4381">
        <v>2.3531213402748108E-2</v>
      </c>
      <c r="P4381">
        <v>-3.1532313674688339E-2</v>
      </c>
      <c r="Q4381">
        <v>-1.7248395830392838E-2</v>
      </c>
      <c r="R4381">
        <v>-1.3747108168900013E-3</v>
      </c>
      <c r="S4381">
        <v>1.4497092925012112E-2</v>
      </c>
      <c r="T4381">
        <v>2.8782892972230911E-2</v>
      </c>
      <c r="U4381" t="s">
        <v>102</v>
      </c>
      <c r="V4381" t="s">
        <v>84</v>
      </c>
      <c r="W4381">
        <v>58.044883728027344</v>
      </c>
    </row>
    <row r="4382" spans="1:23" x14ac:dyDescent="0.25">
      <c r="A4382" s="48" t="str">
        <f t="shared" si="68"/>
        <v>42180North Coast And North Bay3_7AllSingle</v>
      </c>
      <c r="B4382" t="s">
        <v>108</v>
      </c>
      <c r="C4382" s="35">
        <v>42180</v>
      </c>
      <c r="D4382">
        <v>7</v>
      </c>
      <c r="E4382" t="s">
        <v>110</v>
      </c>
      <c r="F4382">
        <v>0.55738003567876782</v>
      </c>
      <c r="G4382">
        <v>0.54247025923949155</v>
      </c>
      <c r="H4382">
        <v>5697</v>
      </c>
      <c r="I4382">
        <v>0.56678249625704757</v>
      </c>
      <c r="J4382">
        <v>0.62982165726532757</v>
      </c>
      <c r="K4382">
        <v>706</v>
      </c>
      <c r="L4382">
        <v>-9.4024604186415672E-3</v>
      </c>
      <c r="M4382">
        <v>-1.6869029998779297</v>
      </c>
      <c r="N4382">
        <v>7107</v>
      </c>
      <c r="O4382">
        <v>2.4769280105829239E-2</v>
      </c>
      <c r="P4382">
        <v>-4.1146770119667053E-2</v>
      </c>
      <c r="Q4382">
        <v>-2.6111321523785591E-2</v>
      </c>
      <c r="R4382">
        <v>-9.4024604186415672E-3</v>
      </c>
      <c r="S4382">
        <v>7.3044188320636749E-3</v>
      </c>
      <c r="T4382">
        <v>2.2341849282383919E-2</v>
      </c>
      <c r="U4382" t="s">
        <v>18</v>
      </c>
      <c r="V4382" t="s">
        <v>84</v>
      </c>
      <c r="W4382">
        <v>62.523288726806641</v>
      </c>
    </row>
    <row r="4383" spans="1:23" x14ac:dyDescent="0.25">
      <c r="A4383" s="48" t="str">
        <f t="shared" si="68"/>
        <v>42180North Coast And North Bay3_7SmartAC-onlySingle</v>
      </c>
      <c r="B4383" t="s">
        <v>108</v>
      </c>
      <c r="C4383" s="35">
        <v>42180</v>
      </c>
      <c r="D4383">
        <v>7</v>
      </c>
      <c r="E4383" t="s">
        <v>110</v>
      </c>
      <c r="F4383">
        <v>0.55738003567876782</v>
      </c>
      <c r="G4383">
        <v>0.54247025923949155</v>
      </c>
      <c r="H4383">
        <v>5697</v>
      </c>
      <c r="I4383">
        <v>0.56678249625704757</v>
      </c>
      <c r="J4383">
        <v>0.62982165726532757</v>
      </c>
      <c r="K4383">
        <v>706</v>
      </c>
      <c r="L4383">
        <v>-9.4024604186415672E-3</v>
      </c>
      <c r="M4383">
        <v>-1.6869029998779297</v>
      </c>
      <c r="N4383">
        <v>7107</v>
      </c>
      <c r="O4383">
        <v>2.4769280105829239E-2</v>
      </c>
      <c r="P4383">
        <v>-4.1146770119667053E-2</v>
      </c>
      <c r="Q4383">
        <v>-2.6111321523785591E-2</v>
      </c>
      <c r="R4383">
        <v>-9.4024604186415672E-3</v>
      </c>
      <c r="S4383">
        <v>7.3044188320636749E-3</v>
      </c>
      <c r="T4383">
        <v>2.2341849282383919E-2</v>
      </c>
      <c r="U4383" t="s">
        <v>102</v>
      </c>
      <c r="V4383" t="s">
        <v>84</v>
      </c>
      <c r="W4383">
        <v>62.523288726806641</v>
      </c>
    </row>
    <row r="4384" spans="1:23" x14ac:dyDescent="0.25">
      <c r="A4384" s="48" t="str">
        <f t="shared" si="68"/>
        <v>42180North Coast And North Bay3_8AllSingle</v>
      </c>
      <c r="B4384" t="s">
        <v>108</v>
      </c>
      <c r="C4384" s="35">
        <v>42180</v>
      </c>
      <c r="D4384">
        <v>8</v>
      </c>
      <c r="E4384" t="s">
        <v>110</v>
      </c>
      <c r="F4384">
        <v>0.60648406805104327</v>
      </c>
      <c r="G4384">
        <v>0.6345441549820735</v>
      </c>
      <c r="H4384">
        <v>5697</v>
      </c>
      <c r="I4384">
        <v>0.59792223814487722</v>
      </c>
      <c r="J4384">
        <v>0.63176145254568594</v>
      </c>
      <c r="K4384">
        <v>706</v>
      </c>
      <c r="L4384">
        <v>8.561830036342144E-3</v>
      </c>
      <c r="M4384">
        <v>1.4117155075073242</v>
      </c>
      <c r="N4384">
        <v>7107</v>
      </c>
      <c r="O4384">
        <v>2.5219164788722992E-2</v>
      </c>
      <c r="P4384">
        <v>-2.3759052157402039E-2</v>
      </c>
      <c r="Q4384">
        <v>-8.4505137056112289E-3</v>
      </c>
      <c r="R4384">
        <v>8.561830036342144E-3</v>
      </c>
      <c r="S4384">
        <v>2.55721565335989E-2</v>
      </c>
      <c r="T4384">
        <v>4.0882710367441177E-2</v>
      </c>
      <c r="U4384" t="s">
        <v>18</v>
      </c>
      <c r="V4384" t="s">
        <v>84</v>
      </c>
      <c r="W4384">
        <v>67.480087280273438</v>
      </c>
    </row>
    <row r="4385" spans="1:23" x14ac:dyDescent="0.25">
      <c r="A4385" s="48" t="str">
        <f t="shared" si="68"/>
        <v>42180North Coast And North Bay3_8SmartAC-onlySingle</v>
      </c>
      <c r="B4385" t="s">
        <v>108</v>
      </c>
      <c r="C4385" s="35">
        <v>42180</v>
      </c>
      <c r="D4385">
        <v>8</v>
      </c>
      <c r="E4385" t="s">
        <v>110</v>
      </c>
      <c r="F4385">
        <v>0.60648406805104327</v>
      </c>
      <c r="G4385">
        <v>0.6345441549820735</v>
      </c>
      <c r="H4385">
        <v>5697</v>
      </c>
      <c r="I4385">
        <v>0.59792223814487722</v>
      </c>
      <c r="J4385">
        <v>0.63176145254568594</v>
      </c>
      <c r="K4385">
        <v>706</v>
      </c>
      <c r="L4385">
        <v>8.561830036342144E-3</v>
      </c>
      <c r="M4385">
        <v>1.4117155075073242</v>
      </c>
      <c r="N4385">
        <v>7107</v>
      </c>
      <c r="O4385">
        <v>2.5219164788722992E-2</v>
      </c>
      <c r="P4385">
        <v>-2.3759052157402039E-2</v>
      </c>
      <c r="Q4385">
        <v>-8.4505137056112289E-3</v>
      </c>
      <c r="R4385">
        <v>8.561830036342144E-3</v>
      </c>
      <c r="S4385">
        <v>2.55721565335989E-2</v>
      </c>
      <c r="T4385">
        <v>4.0882710367441177E-2</v>
      </c>
      <c r="U4385" t="s">
        <v>102</v>
      </c>
      <c r="V4385" t="s">
        <v>84</v>
      </c>
      <c r="W4385">
        <v>67.480087280273438</v>
      </c>
    </row>
    <row r="4386" spans="1:23" x14ac:dyDescent="0.25">
      <c r="A4386" s="48" t="str">
        <f t="shared" si="68"/>
        <v>42180North Coast And North Bay3_9AllSingle</v>
      </c>
      <c r="B4386" t="s">
        <v>108</v>
      </c>
      <c r="C4386" s="35">
        <v>42180</v>
      </c>
      <c r="D4386">
        <v>9</v>
      </c>
      <c r="E4386" t="s">
        <v>110</v>
      </c>
      <c r="F4386">
        <v>0.59172050176523749</v>
      </c>
      <c r="G4386">
        <v>0.72104761012464791</v>
      </c>
      <c r="H4386">
        <v>5697</v>
      </c>
      <c r="I4386">
        <v>0.54954921091245956</v>
      </c>
      <c r="J4386">
        <v>0.69202808955052841</v>
      </c>
      <c r="K4386">
        <v>706</v>
      </c>
      <c r="L4386">
        <v>4.2171292006969452E-2</v>
      </c>
      <c r="M4386">
        <v>7.1268935203552246</v>
      </c>
      <c r="N4386">
        <v>7107</v>
      </c>
      <c r="O4386">
        <v>2.7741538360714912E-2</v>
      </c>
      <c r="P4386">
        <v>6.6177365370094776E-3</v>
      </c>
      <c r="Q4386">
        <v>2.3457404226064682E-2</v>
      </c>
      <c r="R4386">
        <v>4.2171292006969452E-2</v>
      </c>
      <c r="S4386">
        <v>6.0882959514856339E-2</v>
      </c>
      <c r="T4386">
        <v>7.7724844217300415E-2</v>
      </c>
      <c r="U4386" t="s">
        <v>18</v>
      </c>
      <c r="V4386" t="s">
        <v>84</v>
      </c>
      <c r="W4386">
        <v>73.955116271972656</v>
      </c>
    </row>
    <row r="4387" spans="1:23" x14ac:dyDescent="0.25">
      <c r="A4387" s="48" t="str">
        <f t="shared" si="68"/>
        <v>42180North Coast And North Bay3_9SmartAC-onlySingle</v>
      </c>
      <c r="B4387" t="s">
        <v>108</v>
      </c>
      <c r="C4387" s="35">
        <v>42180</v>
      </c>
      <c r="D4387">
        <v>9</v>
      </c>
      <c r="E4387" t="s">
        <v>110</v>
      </c>
      <c r="F4387">
        <v>0.59172050176523749</v>
      </c>
      <c r="G4387">
        <v>0.72104761012464791</v>
      </c>
      <c r="H4387">
        <v>5697</v>
      </c>
      <c r="I4387">
        <v>0.54954921091245956</v>
      </c>
      <c r="J4387">
        <v>0.69202808955052841</v>
      </c>
      <c r="K4387">
        <v>706</v>
      </c>
      <c r="L4387">
        <v>4.2171292006969452E-2</v>
      </c>
      <c r="M4387">
        <v>7.1268935203552246</v>
      </c>
      <c r="N4387">
        <v>7107</v>
      </c>
      <c r="O4387">
        <v>2.7741538360714912E-2</v>
      </c>
      <c r="P4387">
        <v>6.6177365370094776E-3</v>
      </c>
      <c r="Q4387">
        <v>2.3457404226064682E-2</v>
      </c>
      <c r="R4387">
        <v>4.2171292006969452E-2</v>
      </c>
      <c r="S4387">
        <v>6.0882959514856339E-2</v>
      </c>
      <c r="T4387">
        <v>7.7724844217300415E-2</v>
      </c>
      <c r="U4387" t="s">
        <v>102</v>
      </c>
      <c r="V4387" t="s">
        <v>84</v>
      </c>
      <c r="W4387">
        <v>73.955116271972656</v>
      </c>
    </row>
    <row r="4388" spans="1:23" x14ac:dyDescent="0.25">
      <c r="A4388" s="48" t="str">
        <f t="shared" si="68"/>
        <v>42180North Coast And North Bay3_10AllSingle</v>
      </c>
      <c r="B4388" t="s">
        <v>108</v>
      </c>
      <c r="C4388" s="35">
        <v>42180</v>
      </c>
      <c r="D4388">
        <v>10</v>
      </c>
      <c r="E4388" t="s">
        <v>110</v>
      </c>
      <c r="F4388">
        <v>0.55407367385987705</v>
      </c>
      <c r="G4388">
        <v>0.86795725429441251</v>
      </c>
      <c r="H4388">
        <v>5697</v>
      </c>
      <c r="I4388">
        <v>0.51342180886858757</v>
      </c>
      <c r="J4388">
        <v>0.93793708445421375</v>
      </c>
      <c r="K4388">
        <v>706</v>
      </c>
      <c r="L4388">
        <v>4.0651865303516388E-2</v>
      </c>
      <c r="M4388">
        <v>7.3369059562683105</v>
      </c>
      <c r="N4388">
        <v>7107</v>
      </c>
      <c r="O4388">
        <v>3.7125557661056519E-2</v>
      </c>
      <c r="P4388">
        <v>-6.9282492622733116E-3</v>
      </c>
      <c r="Q4388">
        <v>1.5607706271111965E-2</v>
      </c>
      <c r="R4388">
        <v>4.0651865303516388E-2</v>
      </c>
      <c r="S4388">
        <v>6.5693050622940063E-2</v>
      </c>
      <c r="T4388">
        <v>8.8231980800628662E-2</v>
      </c>
      <c r="U4388" t="s">
        <v>18</v>
      </c>
      <c r="V4388" t="s">
        <v>84</v>
      </c>
      <c r="W4388">
        <v>78.951736450195313</v>
      </c>
    </row>
    <row r="4389" spans="1:23" x14ac:dyDescent="0.25">
      <c r="A4389" s="48" t="str">
        <f t="shared" si="68"/>
        <v>42180North Coast And North Bay3_10SmartAC-onlySingle</v>
      </c>
      <c r="B4389" t="s">
        <v>108</v>
      </c>
      <c r="C4389" s="35">
        <v>42180</v>
      </c>
      <c r="D4389">
        <v>10</v>
      </c>
      <c r="E4389" t="s">
        <v>110</v>
      </c>
      <c r="F4389">
        <v>0.55407367385987705</v>
      </c>
      <c r="G4389">
        <v>0.86795725429441251</v>
      </c>
      <c r="H4389">
        <v>5697</v>
      </c>
      <c r="I4389">
        <v>0.51342180886858757</v>
      </c>
      <c r="J4389">
        <v>0.93793708445421375</v>
      </c>
      <c r="K4389">
        <v>706</v>
      </c>
      <c r="L4389">
        <v>4.0651865303516388E-2</v>
      </c>
      <c r="M4389">
        <v>7.3369059562683105</v>
      </c>
      <c r="N4389">
        <v>7107</v>
      </c>
      <c r="O4389">
        <v>3.7125557661056519E-2</v>
      </c>
      <c r="P4389">
        <v>-6.9282492622733116E-3</v>
      </c>
      <c r="Q4389">
        <v>1.5607706271111965E-2</v>
      </c>
      <c r="R4389">
        <v>4.0651865303516388E-2</v>
      </c>
      <c r="S4389">
        <v>6.5693050622940063E-2</v>
      </c>
      <c r="T4389">
        <v>8.8231980800628662E-2</v>
      </c>
      <c r="U4389" t="s">
        <v>102</v>
      </c>
      <c r="V4389" t="s">
        <v>84</v>
      </c>
      <c r="W4389">
        <v>78.951736450195313</v>
      </c>
    </row>
    <row r="4390" spans="1:23" x14ac:dyDescent="0.25">
      <c r="A4390" s="48" t="str">
        <f t="shared" si="68"/>
        <v>42180North Coast And North Bay3_11AllSingle</v>
      </c>
      <c r="B4390" t="s">
        <v>108</v>
      </c>
      <c r="C4390" s="35">
        <v>42180</v>
      </c>
      <c r="D4390">
        <v>11</v>
      </c>
      <c r="E4390" t="s">
        <v>110</v>
      </c>
      <c r="F4390">
        <v>0.53988326170937473</v>
      </c>
      <c r="G4390">
        <v>1.0271174507516339</v>
      </c>
      <c r="H4390">
        <v>5697</v>
      </c>
      <c r="I4390">
        <v>0.49541176484624361</v>
      </c>
      <c r="J4390">
        <v>1.1400048956900855</v>
      </c>
      <c r="K4390">
        <v>706</v>
      </c>
      <c r="L4390">
        <v>4.447149857878685E-2</v>
      </c>
      <c r="M4390">
        <v>8.2372426986694336</v>
      </c>
      <c r="N4390">
        <v>7107</v>
      </c>
      <c r="O4390">
        <v>4.5010987669229507E-2</v>
      </c>
      <c r="P4390">
        <v>-1.321458350867033E-2</v>
      </c>
      <c r="Q4390">
        <v>1.4107986353337765E-2</v>
      </c>
      <c r="R4390">
        <v>4.447149857878685E-2</v>
      </c>
      <c r="S4390">
        <v>7.4831411242485046E-2</v>
      </c>
      <c r="T4390">
        <v>0.10215757787227631</v>
      </c>
      <c r="U4390" t="s">
        <v>18</v>
      </c>
      <c r="V4390" t="s">
        <v>84</v>
      </c>
      <c r="W4390">
        <v>83.469955444335938</v>
      </c>
    </row>
    <row r="4391" spans="1:23" x14ac:dyDescent="0.25">
      <c r="A4391" s="48" t="str">
        <f t="shared" si="68"/>
        <v>42180North Coast And North Bay3_11SmartAC-onlySingle</v>
      </c>
      <c r="B4391" t="s">
        <v>108</v>
      </c>
      <c r="C4391" s="35">
        <v>42180</v>
      </c>
      <c r="D4391">
        <v>11</v>
      </c>
      <c r="E4391" t="s">
        <v>110</v>
      </c>
      <c r="F4391">
        <v>0.53988326170937473</v>
      </c>
      <c r="G4391">
        <v>1.0271174507516339</v>
      </c>
      <c r="H4391">
        <v>5697</v>
      </c>
      <c r="I4391">
        <v>0.49541176484624361</v>
      </c>
      <c r="J4391">
        <v>1.1400048956900855</v>
      </c>
      <c r="K4391">
        <v>706</v>
      </c>
      <c r="L4391">
        <v>4.447149857878685E-2</v>
      </c>
      <c r="M4391">
        <v>8.2372426986694336</v>
      </c>
      <c r="N4391">
        <v>7107</v>
      </c>
      <c r="O4391">
        <v>4.5010987669229507E-2</v>
      </c>
      <c r="P4391">
        <v>-1.321458350867033E-2</v>
      </c>
      <c r="Q4391">
        <v>1.4107986353337765E-2</v>
      </c>
      <c r="R4391">
        <v>4.447149857878685E-2</v>
      </c>
      <c r="S4391">
        <v>7.4831411242485046E-2</v>
      </c>
      <c r="T4391">
        <v>0.10215757787227631</v>
      </c>
      <c r="U4391" t="s">
        <v>102</v>
      </c>
      <c r="V4391" t="s">
        <v>84</v>
      </c>
      <c r="W4391">
        <v>83.469955444335938</v>
      </c>
    </row>
    <row r="4392" spans="1:23" x14ac:dyDescent="0.25">
      <c r="A4392" s="48" t="str">
        <f t="shared" si="68"/>
        <v>42180North Coast And North Bay3_12AllSingle</v>
      </c>
      <c r="B4392" t="s">
        <v>108</v>
      </c>
      <c r="C4392" s="35">
        <v>42180</v>
      </c>
      <c r="D4392">
        <v>12</v>
      </c>
      <c r="E4392" t="s">
        <v>110</v>
      </c>
      <c r="F4392">
        <v>0.56382535854117133</v>
      </c>
      <c r="G4392">
        <v>1.1821205391317835</v>
      </c>
      <c r="H4392">
        <v>5697</v>
      </c>
      <c r="I4392">
        <v>0.51616255342999673</v>
      </c>
      <c r="J4392">
        <v>1.3005298599081037</v>
      </c>
      <c r="K4392">
        <v>706</v>
      </c>
      <c r="L4392">
        <v>4.7662805765867233E-2</v>
      </c>
      <c r="M4392">
        <v>8.4534692764282227</v>
      </c>
      <c r="N4392">
        <v>7107</v>
      </c>
      <c r="O4392">
        <v>5.1390737295150757E-2</v>
      </c>
      <c r="P4392">
        <v>-1.8199563026428223E-2</v>
      </c>
      <c r="Q4392">
        <v>1.2995642609894276E-2</v>
      </c>
      <c r="R4392">
        <v>4.7662805765867233E-2</v>
      </c>
      <c r="S4392">
        <v>8.2325860857963562E-2</v>
      </c>
      <c r="T4392">
        <v>0.11352517455816269</v>
      </c>
      <c r="U4392" t="s">
        <v>18</v>
      </c>
      <c r="V4392" t="s">
        <v>84</v>
      </c>
      <c r="W4392">
        <v>88.464897155761719</v>
      </c>
    </row>
    <row r="4393" spans="1:23" x14ac:dyDescent="0.25">
      <c r="A4393" s="48" t="str">
        <f t="shared" si="68"/>
        <v>42180North Coast And North Bay3_12SmartAC-onlySingle</v>
      </c>
      <c r="B4393" t="s">
        <v>108</v>
      </c>
      <c r="C4393" s="35">
        <v>42180</v>
      </c>
      <c r="D4393">
        <v>12</v>
      </c>
      <c r="E4393" t="s">
        <v>110</v>
      </c>
      <c r="F4393">
        <v>0.56382535854117133</v>
      </c>
      <c r="G4393">
        <v>1.1821205391317835</v>
      </c>
      <c r="H4393">
        <v>5697</v>
      </c>
      <c r="I4393">
        <v>0.51616255342999673</v>
      </c>
      <c r="J4393">
        <v>1.3005298599081037</v>
      </c>
      <c r="K4393">
        <v>706</v>
      </c>
      <c r="L4393">
        <v>4.7662805765867233E-2</v>
      </c>
      <c r="M4393">
        <v>8.4534692764282227</v>
      </c>
      <c r="N4393">
        <v>7107</v>
      </c>
      <c r="O4393">
        <v>5.1390737295150757E-2</v>
      </c>
      <c r="P4393">
        <v>-1.8199563026428223E-2</v>
      </c>
      <c r="Q4393">
        <v>1.2995642609894276E-2</v>
      </c>
      <c r="R4393">
        <v>4.7662805765867233E-2</v>
      </c>
      <c r="S4393">
        <v>8.2325860857963562E-2</v>
      </c>
      <c r="T4393">
        <v>0.11352517455816269</v>
      </c>
      <c r="U4393" t="s">
        <v>102</v>
      </c>
      <c r="V4393" t="s">
        <v>84</v>
      </c>
      <c r="W4393">
        <v>88.464897155761719</v>
      </c>
    </row>
    <row r="4394" spans="1:23" x14ac:dyDescent="0.25">
      <c r="A4394" s="48" t="str">
        <f t="shared" si="68"/>
        <v>42180North Coast And North Bay3_13AllSingle</v>
      </c>
      <c r="B4394" t="s">
        <v>108</v>
      </c>
      <c r="C4394" s="35">
        <v>42180</v>
      </c>
      <c r="D4394">
        <v>13</v>
      </c>
      <c r="E4394" t="s">
        <v>110</v>
      </c>
      <c r="F4394">
        <v>0.64703410385739202</v>
      </c>
      <c r="G4394">
        <v>1.3049726459607935</v>
      </c>
      <c r="H4394">
        <v>5697</v>
      </c>
      <c r="I4394">
        <v>0.61825078748969164</v>
      </c>
      <c r="J4394">
        <v>1.5089904744102023</v>
      </c>
      <c r="K4394">
        <v>706</v>
      </c>
      <c r="L4394">
        <v>2.8783315792679787E-2</v>
      </c>
      <c r="M4394">
        <v>4.4485006332397461</v>
      </c>
      <c r="N4394">
        <v>7107</v>
      </c>
      <c r="O4394">
        <v>5.9365037828683853E-2</v>
      </c>
      <c r="P4394">
        <v>-4.7298915684223175E-2</v>
      </c>
      <c r="Q4394">
        <v>-1.1263151653110981E-2</v>
      </c>
      <c r="R4394">
        <v>2.8783315792679787E-2</v>
      </c>
      <c r="S4394">
        <v>6.8825036287307739E-2</v>
      </c>
      <c r="T4394">
        <v>0.10486555099487305</v>
      </c>
      <c r="U4394" t="s">
        <v>18</v>
      </c>
      <c r="V4394" t="s">
        <v>84</v>
      </c>
      <c r="W4394">
        <v>91.459831237792969</v>
      </c>
    </row>
    <row r="4395" spans="1:23" x14ac:dyDescent="0.25">
      <c r="A4395" s="48" t="str">
        <f t="shared" si="68"/>
        <v>42180North Coast And North Bay3_13SmartAC-onlySingle</v>
      </c>
      <c r="B4395" t="s">
        <v>108</v>
      </c>
      <c r="C4395" s="35">
        <v>42180</v>
      </c>
      <c r="D4395">
        <v>13</v>
      </c>
      <c r="E4395" t="s">
        <v>110</v>
      </c>
      <c r="F4395">
        <v>0.64703410385739202</v>
      </c>
      <c r="G4395">
        <v>1.3049726459607935</v>
      </c>
      <c r="H4395">
        <v>5697</v>
      </c>
      <c r="I4395">
        <v>0.61825078748969164</v>
      </c>
      <c r="J4395">
        <v>1.5089904744102023</v>
      </c>
      <c r="K4395">
        <v>706</v>
      </c>
      <c r="L4395">
        <v>2.8783315792679787E-2</v>
      </c>
      <c r="M4395">
        <v>4.4485006332397461</v>
      </c>
      <c r="N4395">
        <v>7107</v>
      </c>
      <c r="O4395">
        <v>5.9365037828683853E-2</v>
      </c>
      <c r="P4395">
        <v>-4.7298915684223175E-2</v>
      </c>
      <c r="Q4395">
        <v>-1.1263151653110981E-2</v>
      </c>
      <c r="R4395">
        <v>2.8783315792679787E-2</v>
      </c>
      <c r="S4395">
        <v>6.8825036287307739E-2</v>
      </c>
      <c r="T4395">
        <v>0.10486555099487305</v>
      </c>
      <c r="U4395" t="s">
        <v>102</v>
      </c>
      <c r="V4395" t="s">
        <v>84</v>
      </c>
      <c r="W4395">
        <v>91.459831237792969</v>
      </c>
    </row>
    <row r="4396" spans="1:23" x14ac:dyDescent="0.25">
      <c r="A4396" s="48" t="str">
        <f t="shared" si="68"/>
        <v>42180North Coast And North Bay3_14AllSingle</v>
      </c>
      <c r="B4396" t="s">
        <v>108</v>
      </c>
      <c r="C4396" s="35">
        <v>42180</v>
      </c>
      <c r="D4396">
        <v>14</v>
      </c>
      <c r="E4396" t="s">
        <v>110</v>
      </c>
      <c r="F4396">
        <v>0.82890311834477204</v>
      </c>
      <c r="G4396">
        <v>1.5105574536340038</v>
      </c>
      <c r="H4396">
        <v>5697</v>
      </c>
      <c r="I4396">
        <v>0.81470358525116104</v>
      </c>
      <c r="J4396">
        <v>1.7344307988052561</v>
      </c>
      <c r="K4396">
        <v>706</v>
      </c>
      <c r="L4396">
        <v>1.4199533499777317E-2</v>
      </c>
      <c r="M4396">
        <v>1.7130509614944458</v>
      </c>
      <c r="N4396">
        <v>7107</v>
      </c>
      <c r="O4396">
        <v>6.8275190889835358E-2</v>
      </c>
      <c r="P4396">
        <v>-7.3301948606967926E-2</v>
      </c>
      <c r="Q4396">
        <v>-3.1857546418905258E-2</v>
      </c>
      <c r="R4396">
        <v>1.4199533499777317E-2</v>
      </c>
      <c r="S4396">
        <v>6.0251150280237198E-2</v>
      </c>
      <c r="T4396">
        <v>0.10170102119445801</v>
      </c>
      <c r="U4396" t="s">
        <v>18</v>
      </c>
      <c r="V4396" t="s">
        <v>84</v>
      </c>
      <c r="W4396">
        <v>92.414939880371094</v>
      </c>
    </row>
    <row r="4397" spans="1:23" x14ac:dyDescent="0.25">
      <c r="A4397" s="48" t="str">
        <f t="shared" si="68"/>
        <v>42180North Coast And North Bay3_14SmartAC-onlySingle</v>
      </c>
      <c r="B4397" t="s">
        <v>108</v>
      </c>
      <c r="C4397" s="35">
        <v>42180</v>
      </c>
      <c r="D4397">
        <v>14</v>
      </c>
      <c r="E4397" t="s">
        <v>110</v>
      </c>
      <c r="F4397">
        <v>0.82890311834477204</v>
      </c>
      <c r="G4397">
        <v>1.5105574536340038</v>
      </c>
      <c r="H4397">
        <v>5697</v>
      </c>
      <c r="I4397">
        <v>0.81470358525116104</v>
      </c>
      <c r="J4397">
        <v>1.7344307988052561</v>
      </c>
      <c r="K4397">
        <v>706</v>
      </c>
      <c r="L4397">
        <v>1.4199533499777317E-2</v>
      </c>
      <c r="M4397">
        <v>1.7130509614944458</v>
      </c>
      <c r="N4397">
        <v>7107</v>
      </c>
      <c r="O4397">
        <v>6.8275190889835358E-2</v>
      </c>
      <c r="P4397">
        <v>-7.3301948606967926E-2</v>
      </c>
      <c r="Q4397">
        <v>-3.1857546418905258E-2</v>
      </c>
      <c r="R4397">
        <v>1.4199533499777317E-2</v>
      </c>
      <c r="S4397">
        <v>6.0251150280237198E-2</v>
      </c>
      <c r="T4397">
        <v>0.10170102119445801</v>
      </c>
      <c r="U4397" t="s">
        <v>102</v>
      </c>
      <c r="V4397" t="s">
        <v>84</v>
      </c>
      <c r="W4397">
        <v>92.414939880371094</v>
      </c>
    </row>
    <row r="4398" spans="1:23" x14ac:dyDescent="0.25">
      <c r="A4398" s="48" t="str">
        <f t="shared" si="68"/>
        <v>42180North Coast And North Bay3_15AllSingle</v>
      </c>
      <c r="B4398" t="s">
        <v>108</v>
      </c>
      <c r="C4398" s="35">
        <v>42180</v>
      </c>
      <c r="D4398">
        <v>15</v>
      </c>
      <c r="E4398" t="s">
        <v>110</v>
      </c>
      <c r="F4398">
        <v>1.0733088711942049</v>
      </c>
      <c r="G4398">
        <v>1.6798717177333149</v>
      </c>
      <c r="H4398">
        <v>5697</v>
      </c>
      <c r="I4398">
        <v>0.9200977043825721</v>
      </c>
      <c r="J4398">
        <v>1.7307173195139147</v>
      </c>
      <c r="K4398">
        <v>706</v>
      </c>
      <c r="L4398">
        <v>0.15321116149425507</v>
      </c>
      <c r="M4398">
        <v>14.274657249450684</v>
      </c>
      <c r="N4398">
        <v>7107</v>
      </c>
      <c r="O4398">
        <v>6.8833813071250916E-2</v>
      </c>
      <c r="P4398">
        <v>6.499374657869339E-2</v>
      </c>
      <c r="Q4398">
        <v>0.10677725076675415</v>
      </c>
      <c r="R4398">
        <v>0.15321116149425507</v>
      </c>
      <c r="S4398">
        <v>0.19963957369327545</v>
      </c>
      <c r="T4398">
        <v>0.24142856895923615</v>
      </c>
      <c r="U4398" t="s">
        <v>18</v>
      </c>
      <c r="V4398" t="s">
        <v>84</v>
      </c>
      <c r="W4398">
        <v>92.3751220703125</v>
      </c>
    </row>
    <row r="4399" spans="1:23" x14ac:dyDescent="0.25">
      <c r="A4399" s="48" t="str">
        <f t="shared" si="68"/>
        <v>42180North Coast And North Bay3_15SmartAC-onlySingle</v>
      </c>
      <c r="B4399" t="s">
        <v>108</v>
      </c>
      <c r="C4399" s="35">
        <v>42180</v>
      </c>
      <c r="D4399">
        <v>15</v>
      </c>
      <c r="E4399" t="s">
        <v>110</v>
      </c>
      <c r="F4399">
        <v>1.0733088711942049</v>
      </c>
      <c r="G4399">
        <v>1.6798717177333149</v>
      </c>
      <c r="H4399">
        <v>5697</v>
      </c>
      <c r="I4399">
        <v>0.9200977043825721</v>
      </c>
      <c r="J4399">
        <v>1.7307173195139147</v>
      </c>
      <c r="K4399">
        <v>706</v>
      </c>
      <c r="L4399">
        <v>0.15321116149425507</v>
      </c>
      <c r="M4399">
        <v>14.274657249450684</v>
      </c>
      <c r="N4399">
        <v>7107</v>
      </c>
      <c r="O4399">
        <v>6.8833813071250916E-2</v>
      </c>
      <c r="P4399">
        <v>6.499374657869339E-2</v>
      </c>
      <c r="Q4399">
        <v>0.10677725076675415</v>
      </c>
      <c r="R4399">
        <v>0.15321116149425507</v>
      </c>
      <c r="S4399">
        <v>0.19963957369327545</v>
      </c>
      <c r="T4399">
        <v>0.24142856895923615</v>
      </c>
      <c r="U4399" t="s">
        <v>102</v>
      </c>
      <c r="V4399" t="s">
        <v>84</v>
      </c>
      <c r="W4399">
        <v>92.3751220703125</v>
      </c>
    </row>
    <row r="4400" spans="1:23" x14ac:dyDescent="0.25">
      <c r="A4400" s="48" t="str">
        <f t="shared" si="68"/>
        <v>42180North Coast And North Bay3_16AllSingle</v>
      </c>
      <c r="B4400" t="s">
        <v>108</v>
      </c>
      <c r="C4400" s="35">
        <v>42180</v>
      </c>
      <c r="D4400">
        <v>16</v>
      </c>
      <c r="E4400" t="s">
        <v>110</v>
      </c>
      <c r="F4400">
        <v>1.331940502101278</v>
      </c>
      <c r="G4400">
        <v>1.7871043505680104</v>
      </c>
      <c r="H4400">
        <v>5697</v>
      </c>
      <c r="I4400">
        <v>0.94053687274079767</v>
      </c>
      <c r="J4400">
        <v>1.5141346128340127</v>
      </c>
      <c r="K4400">
        <v>706</v>
      </c>
      <c r="L4400">
        <v>0.39140361547470093</v>
      </c>
      <c r="M4400">
        <v>29.385969161987305</v>
      </c>
      <c r="N4400">
        <v>7107</v>
      </c>
      <c r="O4400">
        <v>6.1708301305770874E-2</v>
      </c>
      <c r="P4400">
        <v>0.31231826543807983</v>
      </c>
      <c r="Q4400">
        <v>0.34977641701698303</v>
      </c>
      <c r="R4400">
        <v>0.39140361547470093</v>
      </c>
      <c r="S4400">
        <v>0.43302586674690247</v>
      </c>
      <c r="T4400">
        <v>0.47048896551132202</v>
      </c>
      <c r="U4400" t="s">
        <v>18</v>
      </c>
      <c r="V4400" t="s">
        <v>84</v>
      </c>
      <c r="W4400">
        <v>91.3751220703125</v>
      </c>
    </row>
    <row r="4401" spans="1:23" x14ac:dyDescent="0.25">
      <c r="A4401" s="48" t="str">
        <f t="shared" si="68"/>
        <v>42180North Coast And North Bay3_16SmartAC-onlySingle</v>
      </c>
      <c r="B4401" t="s">
        <v>108</v>
      </c>
      <c r="C4401" s="35">
        <v>42180</v>
      </c>
      <c r="D4401">
        <v>16</v>
      </c>
      <c r="E4401" t="s">
        <v>110</v>
      </c>
      <c r="F4401">
        <v>1.331940502101278</v>
      </c>
      <c r="G4401">
        <v>1.7871043505680104</v>
      </c>
      <c r="H4401">
        <v>5697</v>
      </c>
      <c r="I4401">
        <v>0.94053687274079767</v>
      </c>
      <c r="J4401">
        <v>1.5141346128340127</v>
      </c>
      <c r="K4401">
        <v>706</v>
      </c>
      <c r="L4401">
        <v>0.39140361547470093</v>
      </c>
      <c r="M4401">
        <v>29.385969161987305</v>
      </c>
      <c r="N4401">
        <v>7107</v>
      </c>
      <c r="O4401">
        <v>6.1708301305770874E-2</v>
      </c>
      <c r="P4401">
        <v>0.31231826543807983</v>
      </c>
      <c r="Q4401">
        <v>0.34977641701698303</v>
      </c>
      <c r="R4401">
        <v>0.39140361547470093</v>
      </c>
      <c r="S4401">
        <v>0.43302586674690247</v>
      </c>
      <c r="T4401">
        <v>0.47048896551132202</v>
      </c>
      <c r="U4401" t="s">
        <v>102</v>
      </c>
      <c r="V4401" t="s">
        <v>84</v>
      </c>
      <c r="W4401">
        <v>91.3751220703125</v>
      </c>
    </row>
    <row r="4402" spans="1:23" x14ac:dyDescent="0.25">
      <c r="A4402" s="48" t="str">
        <f t="shared" si="68"/>
        <v>42180North Coast And North Bay3_17AllSingle</v>
      </c>
      <c r="B4402" t="s">
        <v>108</v>
      </c>
      <c r="C4402" s="35">
        <v>42180</v>
      </c>
      <c r="D4402">
        <v>17</v>
      </c>
      <c r="E4402" t="s">
        <v>110</v>
      </c>
      <c r="F4402">
        <v>1.5872763438313253</v>
      </c>
      <c r="G4402">
        <v>1.8435651534726307</v>
      </c>
      <c r="H4402">
        <v>5697</v>
      </c>
      <c r="I4402">
        <v>1.1130606883869116</v>
      </c>
      <c r="J4402">
        <v>1.4337431255500994</v>
      </c>
      <c r="K4402">
        <v>706</v>
      </c>
      <c r="L4402">
        <v>0.47421565651893616</v>
      </c>
      <c r="M4402">
        <v>29.876060485839844</v>
      </c>
      <c r="N4402">
        <v>7107</v>
      </c>
      <c r="O4402">
        <v>5.9230271726846695E-2</v>
      </c>
      <c r="P4402">
        <v>0.39830613136291504</v>
      </c>
      <c r="Q4402">
        <v>0.43426010012626648</v>
      </c>
      <c r="R4402">
        <v>0.47421565651893616</v>
      </c>
      <c r="S4402">
        <v>0.51416647434234619</v>
      </c>
      <c r="T4402">
        <v>0.55012518167495728</v>
      </c>
      <c r="U4402" t="s">
        <v>18</v>
      </c>
      <c r="V4402" t="s">
        <v>84</v>
      </c>
      <c r="W4402">
        <v>87.815391540527344</v>
      </c>
    </row>
    <row r="4403" spans="1:23" x14ac:dyDescent="0.25">
      <c r="A4403" s="48" t="str">
        <f t="shared" si="68"/>
        <v>42180North Coast And North Bay3_17SmartAC-onlySingle</v>
      </c>
      <c r="B4403" t="s">
        <v>108</v>
      </c>
      <c r="C4403" s="35">
        <v>42180</v>
      </c>
      <c r="D4403">
        <v>17</v>
      </c>
      <c r="E4403" t="s">
        <v>110</v>
      </c>
      <c r="F4403">
        <v>1.5872763438313253</v>
      </c>
      <c r="G4403">
        <v>1.8435651534726307</v>
      </c>
      <c r="H4403">
        <v>5697</v>
      </c>
      <c r="I4403">
        <v>1.1130606883869116</v>
      </c>
      <c r="J4403">
        <v>1.4337431255500994</v>
      </c>
      <c r="K4403">
        <v>706</v>
      </c>
      <c r="L4403">
        <v>0.47421565651893616</v>
      </c>
      <c r="M4403">
        <v>29.876060485839844</v>
      </c>
      <c r="N4403">
        <v>7107</v>
      </c>
      <c r="O4403">
        <v>5.9230271726846695E-2</v>
      </c>
      <c r="P4403">
        <v>0.39830613136291504</v>
      </c>
      <c r="Q4403">
        <v>0.43426010012626648</v>
      </c>
      <c r="R4403">
        <v>0.47421565651893616</v>
      </c>
      <c r="S4403">
        <v>0.51416647434234619</v>
      </c>
      <c r="T4403">
        <v>0.55012518167495728</v>
      </c>
      <c r="U4403" t="s">
        <v>102</v>
      </c>
      <c r="V4403" t="s">
        <v>84</v>
      </c>
      <c r="W4403">
        <v>87.815391540527344</v>
      </c>
    </row>
    <row r="4404" spans="1:23" x14ac:dyDescent="0.25">
      <c r="A4404" s="48" t="str">
        <f t="shared" si="68"/>
        <v>42180North Coast And North Bay3_18AllSingle</v>
      </c>
      <c r="B4404" t="s">
        <v>108</v>
      </c>
      <c r="C4404" s="35">
        <v>42180</v>
      </c>
      <c r="D4404">
        <v>18</v>
      </c>
      <c r="E4404" t="s">
        <v>110</v>
      </c>
      <c r="F4404">
        <v>1.7446988531175365</v>
      </c>
      <c r="G4404">
        <v>1.7838395508681768</v>
      </c>
      <c r="H4404">
        <v>5697</v>
      </c>
      <c r="I4404">
        <v>1.2749602580221884</v>
      </c>
      <c r="J4404">
        <v>1.3351007983024155</v>
      </c>
      <c r="K4404">
        <v>706</v>
      </c>
      <c r="L4404">
        <v>0.46973860263824463</v>
      </c>
      <c r="M4404">
        <v>26.923763275146484</v>
      </c>
      <c r="N4404">
        <v>7107</v>
      </c>
      <c r="O4404">
        <v>5.5527772754430771E-2</v>
      </c>
      <c r="P4404">
        <v>0.39857420325279236</v>
      </c>
      <c r="Q4404">
        <v>0.43228068947792053</v>
      </c>
      <c r="R4404">
        <v>0.46973860263824463</v>
      </c>
      <c r="S4404">
        <v>0.50719207525253296</v>
      </c>
      <c r="T4404">
        <v>0.54090297222137451</v>
      </c>
      <c r="U4404" t="s">
        <v>18</v>
      </c>
      <c r="V4404" t="s">
        <v>84</v>
      </c>
      <c r="W4404">
        <v>85.813705444335938</v>
      </c>
    </row>
    <row r="4405" spans="1:23" x14ac:dyDescent="0.25">
      <c r="A4405" s="48" t="str">
        <f t="shared" si="68"/>
        <v>42180North Coast And North Bay3_18SmartAC-onlySingle</v>
      </c>
      <c r="B4405" t="s">
        <v>108</v>
      </c>
      <c r="C4405" s="35">
        <v>42180</v>
      </c>
      <c r="D4405">
        <v>18</v>
      </c>
      <c r="E4405" t="s">
        <v>110</v>
      </c>
      <c r="F4405">
        <v>1.7446988531175365</v>
      </c>
      <c r="G4405">
        <v>1.7838395508681768</v>
      </c>
      <c r="H4405">
        <v>5697</v>
      </c>
      <c r="I4405">
        <v>1.2749602580221884</v>
      </c>
      <c r="J4405">
        <v>1.3351007983024155</v>
      </c>
      <c r="K4405">
        <v>706</v>
      </c>
      <c r="L4405">
        <v>0.46973860263824463</v>
      </c>
      <c r="M4405">
        <v>26.923763275146484</v>
      </c>
      <c r="N4405">
        <v>7107</v>
      </c>
      <c r="O4405">
        <v>5.5527772754430771E-2</v>
      </c>
      <c r="P4405">
        <v>0.39857420325279236</v>
      </c>
      <c r="Q4405">
        <v>0.43228068947792053</v>
      </c>
      <c r="R4405">
        <v>0.46973860263824463</v>
      </c>
      <c r="S4405">
        <v>0.50719207525253296</v>
      </c>
      <c r="T4405">
        <v>0.54090297222137451</v>
      </c>
      <c r="U4405" t="s">
        <v>102</v>
      </c>
      <c r="V4405" t="s">
        <v>84</v>
      </c>
      <c r="W4405">
        <v>85.813705444335938</v>
      </c>
    </row>
    <row r="4406" spans="1:23" x14ac:dyDescent="0.25">
      <c r="A4406" s="48" t="str">
        <f t="shared" si="68"/>
        <v>42180North Coast And North Bay3_19AllSingle</v>
      </c>
      <c r="B4406" t="s">
        <v>108</v>
      </c>
      <c r="C4406" s="35">
        <v>42180</v>
      </c>
      <c r="D4406">
        <v>19</v>
      </c>
      <c r="E4406" t="s">
        <v>110</v>
      </c>
      <c r="F4406">
        <v>1.7512160212894194</v>
      </c>
      <c r="G4406">
        <v>1.6861943786101352</v>
      </c>
      <c r="H4406">
        <v>5697</v>
      </c>
      <c r="I4406">
        <v>1.8369813484524571</v>
      </c>
      <c r="J4406">
        <v>1.7850293197496736</v>
      </c>
      <c r="K4406">
        <v>706</v>
      </c>
      <c r="L4406">
        <v>-8.5765324532985687E-2</v>
      </c>
      <c r="M4406">
        <v>-4.8974728584289551</v>
      </c>
      <c r="N4406">
        <v>7107</v>
      </c>
      <c r="O4406">
        <v>7.0797555148601532E-2</v>
      </c>
      <c r="P4406">
        <v>-0.17649947106838226</v>
      </c>
      <c r="Q4406">
        <v>-0.13352394104003906</v>
      </c>
      <c r="R4406">
        <v>-8.5765324532985687E-2</v>
      </c>
      <c r="S4406">
        <v>-3.8012374192476273E-2</v>
      </c>
      <c r="T4406">
        <v>4.9688220024108887E-3</v>
      </c>
      <c r="U4406" t="s">
        <v>18</v>
      </c>
      <c r="V4406" t="s">
        <v>84</v>
      </c>
      <c r="W4406">
        <v>81.335304260253906</v>
      </c>
    </row>
    <row r="4407" spans="1:23" x14ac:dyDescent="0.25">
      <c r="A4407" s="48" t="str">
        <f t="shared" si="68"/>
        <v>42180North Coast And North Bay3_19SmartAC-onlySingle</v>
      </c>
      <c r="B4407" t="s">
        <v>108</v>
      </c>
      <c r="C4407" s="35">
        <v>42180</v>
      </c>
      <c r="D4407">
        <v>19</v>
      </c>
      <c r="E4407" t="s">
        <v>110</v>
      </c>
      <c r="F4407">
        <v>1.7512160212894194</v>
      </c>
      <c r="G4407">
        <v>1.6861943786101352</v>
      </c>
      <c r="H4407">
        <v>5697</v>
      </c>
      <c r="I4407">
        <v>1.8369813484524571</v>
      </c>
      <c r="J4407">
        <v>1.7850293197496736</v>
      </c>
      <c r="K4407">
        <v>706</v>
      </c>
      <c r="L4407">
        <v>-8.5765324532985687E-2</v>
      </c>
      <c r="M4407">
        <v>-4.8974728584289551</v>
      </c>
      <c r="N4407">
        <v>7107</v>
      </c>
      <c r="O4407">
        <v>7.0797555148601532E-2</v>
      </c>
      <c r="P4407">
        <v>-0.17649947106838226</v>
      </c>
      <c r="Q4407">
        <v>-0.13352394104003906</v>
      </c>
      <c r="R4407">
        <v>-8.5765324532985687E-2</v>
      </c>
      <c r="S4407">
        <v>-3.8012374192476273E-2</v>
      </c>
      <c r="T4407">
        <v>4.9688220024108887E-3</v>
      </c>
      <c r="U4407" t="s">
        <v>102</v>
      </c>
      <c r="V4407" t="s">
        <v>84</v>
      </c>
      <c r="W4407">
        <v>81.335304260253906</v>
      </c>
    </row>
    <row r="4408" spans="1:23" x14ac:dyDescent="0.25">
      <c r="A4408" s="48" t="str">
        <f t="shared" si="68"/>
        <v>42180North Coast And North Bay3_20AllSingle</v>
      </c>
      <c r="B4408" t="s">
        <v>108</v>
      </c>
      <c r="C4408" s="35">
        <v>42180</v>
      </c>
      <c r="D4408">
        <v>20</v>
      </c>
      <c r="E4408" t="s">
        <v>110</v>
      </c>
      <c r="F4408">
        <v>1.6080575087916</v>
      </c>
      <c r="G4408">
        <v>1.5280528161198816</v>
      </c>
      <c r="H4408">
        <v>5697</v>
      </c>
      <c r="I4408">
        <v>1.7369279774088215</v>
      </c>
      <c r="J4408">
        <v>1.7000011537757571</v>
      </c>
      <c r="K4408">
        <v>706</v>
      </c>
      <c r="L4408">
        <v>-0.12887047231197357</v>
      </c>
      <c r="M4408">
        <v>-8.0140457153320312</v>
      </c>
      <c r="N4408">
        <v>7107</v>
      </c>
      <c r="O4408">
        <v>6.7106969654560089E-2</v>
      </c>
      <c r="P4408">
        <v>-0.2148747593164444</v>
      </c>
      <c r="Q4408">
        <v>-0.17413948476314545</v>
      </c>
      <c r="R4408">
        <v>-0.12887047231197357</v>
      </c>
      <c r="S4408">
        <v>-8.3606824278831482E-2</v>
      </c>
      <c r="T4408">
        <v>-4.2866181582212448E-2</v>
      </c>
      <c r="U4408" t="s">
        <v>18</v>
      </c>
      <c r="V4408" t="s">
        <v>84</v>
      </c>
      <c r="W4408">
        <v>74.946670532226563</v>
      </c>
    </row>
    <row r="4409" spans="1:23" x14ac:dyDescent="0.25">
      <c r="A4409" s="48" t="str">
        <f t="shared" si="68"/>
        <v>42180North Coast And North Bay3_20SmartAC-onlySingle</v>
      </c>
      <c r="B4409" t="s">
        <v>108</v>
      </c>
      <c r="C4409" s="35">
        <v>42180</v>
      </c>
      <c r="D4409">
        <v>20</v>
      </c>
      <c r="E4409" t="s">
        <v>110</v>
      </c>
      <c r="F4409">
        <v>1.6080575087916</v>
      </c>
      <c r="G4409">
        <v>1.5280528161198816</v>
      </c>
      <c r="H4409">
        <v>5697</v>
      </c>
      <c r="I4409">
        <v>1.7369279774088215</v>
      </c>
      <c r="J4409">
        <v>1.7000011537757571</v>
      </c>
      <c r="K4409">
        <v>706</v>
      </c>
      <c r="L4409">
        <v>-0.12887047231197357</v>
      </c>
      <c r="M4409">
        <v>-8.0140457153320312</v>
      </c>
      <c r="N4409">
        <v>7107</v>
      </c>
      <c r="O4409">
        <v>6.7106969654560089E-2</v>
      </c>
      <c r="P4409">
        <v>-0.2148747593164444</v>
      </c>
      <c r="Q4409">
        <v>-0.17413948476314545</v>
      </c>
      <c r="R4409">
        <v>-0.12887047231197357</v>
      </c>
      <c r="S4409">
        <v>-8.3606824278831482E-2</v>
      </c>
      <c r="T4409">
        <v>-4.2866181582212448E-2</v>
      </c>
      <c r="U4409" t="s">
        <v>102</v>
      </c>
      <c r="V4409" t="s">
        <v>84</v>
      </c>
      <c r="W4409">
        <v>74.946670532226563</v>
      </c>
    </row>
    <row r="4410" spans="1:23" x14ac:dyDescent="0.25">
      <c r="A4410" s="48" t="str">
        <f t="shared" si="68"/>
        <v>42180North Coast And North Bay3_21AllSingle</v>
      </c>
      <c r="B4410" t="s">
        <v>108</v>
      </c>
      <c r="C4410" s="35">
        <v>42180</v>
      </c>
      <c r="D4410">
        <v>21</v>
      </c>
      <c r="E4410" t="s">
        <v>110</v>
      </c>
      <c r="F4410">
        <v>1.382601379812975</v>
      </c>
      <c r="G4410">
        <v>1.3057668673809386</v>
      </c>
      <c r="H4410">
        <v>5697</v>
      </c>
      <c r="I4410">
        <v>1.3701341463939347</v>
      </c>
      <c r="J4410">
        <v>1.3477632948109795</v>
      </c>
      <c r="K4410">
        <v>706</v>
      </c>
      <c r="L4410">
        <v>1.2467233464121819E-2</v>
      </c>
      <c r="M4410">
        <v>0.90172290802001953</v>
      </c>
      <c r="N4410">
        <v>7107</v>
      </c>
      <c r="O4410">
        <v>5.3592752665281296E-2</v>
      </c>
      <c r="P4410">
        <v>-5.6217238306999207E-2</v>
      </c>
      <c r="Q4410">
        <v>-2.3685365915298462E-2</v>
      </c>
      <c r="R4410">
        <v>1.2467233464121819E-2</v>
      </c>
      <c r="S4410">
        <v>4.8615545034408569E-2</v>
      </c>
      <c r="T4410">
        <v>8.1151708960533142E-2</v>
      </c>
      <c r="U4410" t="s">
        <v>18</v>
      </c>
      <c r="V4410" t="s">
        <v>84</v>
      </c>
      <c r="W4410">
        <v>69.950050354003906</v>
      </c>
    </row>
    <row r="4411" spans="1:23" x14ac:dyDescent="0.25">
      <c r="A4411" s="48" t="str">
        <f t="shared" si="68"/>
        <v>42180North Coast And North Bay3_21SmartAC-onlySingle</v>
      </c>
      <c r="B4411" t="s">
        <v>108</v>
      </c>
      <c r="C4411" s="35">
        <v>42180</v>
      </c>
      <c r="D4411">
        <v>21</v>
      </c>
      <c r="E4411" t="s">
        <v>110</v>
      </c>
      <c r="F4411">
        <v>1.382601379812975</v>
      </c>
      <c r="G4411">
        <v>1.3057668673809386</v>
      </c>
      <c r="H4411">
        <v>5697</v>
      </c>
      <c r="I4411">
        <v>1.3701341463939347</v>
      </c>
      <c r="J4411">
        <v>1.3477632948109795</v>
      </c>
      <c r="K4411">
        <v>706</v>
      </c>
      <c r="L4411">
        <v>1.2467233464121819E-2</v>
      </c>
      <c r="M4411">
        <v>0.90172290802001953</v>
      </c>
      <c r="N4411">
        <v>7107</v>
      </c>
      <c r="O4411">
        <v>5.3592752665281296E-2</v>
      </c>
      <c r="P4411">
        <v>-5.6217238306999207E-2</v>
      </c>
      <c r="Q4411">
        <v>-2.3685365915298462E-2</v>
      </c>
      <c r="R4411">
        <v>1.2467233464121819E-2</v>
      </c>
      <c r="S4411">
        <v>4.8615545034408569E-2</v>
      </c>
      <c r="T4411">
        <v>8.1151708960533142E-2</v>
      </c>
      <c r="U4411" t="s">
        <v>102</v>
      </c>
      <c r="V4411" t="s">
        <v>84</v>
      </c>
      <c r="W4411">
        <v>69.950050354003906</v>
      </c>
    </row>
    <row r="4412" spans="1:23" x14ac:dyDescent="0.25">
      <c r="A4412" s="48" t="str">
        <f t="shared" si="68"/>
        <v>42180North Coast And North Bay3_22AllSingle</v>
      </c>
      <c r="B4412" t="s">
        <v>108</v>
      </c>
      <c r="C4412" s="35">
        <v>42180</v>
      </c>
      <c r="D4412">
        <v>22</v>
      </c>
      <c r="E4412" t="s">
        <v>110</v>
      </c>
      <c r="F4412">
        <v>1.2213520430982225</v>
      </c>
      <c r="G4412">
        <v>1.1428836018168604</v>
      </c>
      <c r="H4412">
        <v>5697</v>
      </c>
      <c r="I4412">
        <v>1.1646743177895571</v>
      </c>
      <c r="J4412">
        <v>1.1018088892394389</v>
      </c>
      <c r="K4412">
        <v>706</v>
      </c>
      <c r="L4412">
        <v>5.6677725166082382E-2</v>
      </c>
      <c r="M4412">
        <v>4.6405725479125977</v>
      </c>
      <c r="N4412">
        <v>7107</v>
      </c>
      <c r="O4412">
        <v>4.4145192950963974E-2</v>
      </c>
      <c r="P4412">
        <v>1.0124588152393699E-4</v>
      </c>
      <c r="Q4412">
        <v>2.6898261159658432E-2</v>
      </c>
      <c r="R4412">
        <v>5.6677725166082382E-2</v>
      </c>
      <c r="S4412">
        <v>8.6453661322593689E-2</v>
      </c>
      <c r="T4412">
        <v>0.11325420439243317</v>
      </c>
      <c r="U4412" t="s">
        <v>18</v>
      </c>
      <c r="V4412" t="s">
        <v>84</v>
      </c>
      <c r="W4412">
        <v>68.428451538085938</v>
      </c>
    </row>
    <row r="4413" spans="1:23" x14ac:dyDescent="0.25">
      <c r="A4413" s="48" t="str">
        <f t="shared" si="68"/>
        <v>42180North Coast And North Bay3_22SmartAC-onlySingle</v>
      </c>
      <c r="B4413" t="s">
        <v>108</v>
      </c>
      <c r="C4413" s="35">
        <v>42180</v>
      </c>
      <c r="D4413">
        <v>22</v>
      </c>
      <c r="E4413" t="s">
        <v>110</v>
      </c>
      <c r="F4413">
        <v>1.2213520430982225</v>
      </c>
      <c r="G4413">
        <v>1.1428836018168604</v>
      </c>
      <c r="H4413">
        <v>5697</v>
      </c>
      <c r="I4413">
        <v>1.1646743177895571</v>
      </c>
      <c r="J4413">
        <v>1.1018088892394389</v>
      </c>
      <c r="K4413">
        <v>706</v>
      </c>
      <c r="L4413">
        <v>5.6677725166082382E-2</v>
      </c>
      <c r="M4413">
        <v>4.6405725479125977</v>
      </c>
      <c r="N4413">
        <v>7107</v>
      </c>
      <c r="O4413">
        <v>4.4145192950963974E-2</v>
      </c>
      <c r="P4413">
        <v>1.0124588152393699E-4</v>
      </c>
      <c r="Q4413">
        <v>2.6898261159658432E-2</v>
      </c>
      <c r="R4413">
        <v>5.6677725166082382E-2</v>
      </c>
      <c r="S4413">
        <v>8.6453661322593689E-2</v>
      </c>
      <c r="T4413">
        <v>0.11325420439243317</v>
      </c>
      <c r="U4413" t="s">
        <v>102</v>
      </c>
      <c r="V4413" t="s">
        <v>84</v>
      </c>
      <c r="W4413">
        <v>68.428451538085938</v>
      </c>
    </row>
    <row r="4414" spans="1:23" x14ac:dyDescent="0.25">
      <c r="A4414" s="48" t="str">
        <f t="shared" si="68"/>
        <v>42180North Coast And North Bay3_23AllSingle</v>
      </c>
      <c r="B4414" t="s">
        <v>108</v>
      </c>
      <c r="C4414" s="35">
        <v>42180</v>
      </c>
      <c r="D4414">
        <v>23</v>
      </c>
      <c r="E4414" t="s">
        <v>110</v>
      </c>
      <c r="F4414">
        <v>0.99974763440790082</v>
      </c>
      <c r="G4414">
        <v>0.99118559982069365</v>
      </c>
      <c r="H4414">
        <v>5697</v>
      </c>
      <c r="I4414">
        <v>0.97621563883347684</v>
      </c>
      <c r="J4414">
        <v>1.0135271456152306</v>
      </c>
      <c r="K4414">
        <v>706</v>
      </c>
      <c r="L4414">
        <v>2.3531995713710785E-2</v>
      </c>
      <c r="M4414">
        <v>2.3537936210632324</v>
      </c>
      <c r="N4414">
        <v>7107</v>
      </c>
      <c r="O4414">
        <v>4.0341794490814209E-2</v>
      </c>
      <c r="P4414">
        <v>-2.8170047327876091E-2</v>
      </c>
      <c r="Q4414">
        <v>-3.6817719228565693E-3</v>
      </c>
      <c r="R4414">
        <v>2.3531995713710785E-2</v>
      </c>
      <c r="S4414">
        <v>5.0742536783218384E-2</v>
      </c>
      <c r="T4414">
        <v>7.523404061794281E-2</v>
      </c>
      <c r="U4414" t="s">
        <v>18</v>
      </c>
      <c r="V4414" t="s">
        <v>84</v>
      </c>
      <c r="W4414">
        <v>66.473335266113281</v>
      </c>
    </row>
    <row r="4415" spans="1:23" x14ac:dyDescent="0.25">
      <c r="A4415" s="48" t="str">
        <f t="shared" si="68"/>
        <v>42180North Coast And North Bay3_23SmartAC-onlySingle</v>
      </c>
      <c r="B4415" t="s">
        <v>108</v>
      </c>
      <c r="C4415" s="35">
        <v>42180</v>
      </c>
      <c r="D4415">
        <v>23</v>
      </c>
      <c r="E4415" t="s">
        <v>110</v>
      </c>
      <c r="F4415">
        <v>0.99974763440790082</v>
      </c>
      <c r="G4415">
        <v>0.99118559982069365</v>
      </c>
      <c r="H4415">
        <v>5697</v>
      </c>
      <c r="I4415">
        <v>0.97621563883347684</v>
      </c>
      <c r="J4415">
        <v>1.0135271456152306</v>
      </c>
      <c r="K4415">
        <v>706</v>
      </c>
      <c r="L4415">
        <v>2.3531995713710785E-2</v>
      </c>
      <c r="M4415">
        <v>2.3537936210632324</v>
      </c>
      <c r="N4415">
        <v>7107</v>
      </c>
      <c r="O4415">
        <v>4.0341794490814209E-2</v>
      </c>
      <c r="P4415">
        <v>-2.8170047327876091E-2</v>
      </c>
      <c r="Q4415">
        <v>-3.6817719228565693E-3</v>
      </c>
      <c r="R4415">
        <v>2.3531995713710785E-2</v>
      </c>
      <c r="S4415">
        <v>5.0742536783218384E-2</v>
      </c>
      <c r="T4415">
        <v>7.523404061794281E-2</v>
      </c>
      <c r="U4415" t="s">
        <v>102</v>
      </c>
      <c r="V4415" t="s">
        <v>84</v>
      </c>
      <c r="W4415">
        <v>66.473335266113281</v>
      </c>
    </row>
    <row r="4416" spans="1:23" x14ac:dyDescent="0.25">
      <c r="A4416" s="48" t="str">
        <f t="shared" si="68"/>
        <v>42180North Coast And North Bay3_24AllSingle</v>
      </c>
      <c r="B4416" t="s">
        <v>108</v>
      </c>
      <c r="C4416" s="35">
        <v>42180</v>
      </c>
      <c r="D4416">
        <v>24</v>
      </c>
      <c r="E4416" t="s">
        <v>110</v>
      </c>
      <c r="F4416">
        <v>0.77464415775711881</v>
      </c>
      <c r="G4416">
        <v>0.8316526619714858</v>
      </c>
      <c r="H4416">
        <v>5697</v>
      </c>
      <c r="I4416">
        <v>0.74693285485843008</v>
      </c>
      <c r="J4416">
        <v>0.90214732661874275</v>
      </c>
      <c r="K4416">
        <v>706</v>
      </c>
      <c r="L4416">
        <v>2.7711302042007446E-2</v>
      </c>
      <c r="M4416">
        <v>3.5772945880889893</v>
      </c>
      <c r="N4416">
        <v>7107</v>
      </c>
      <c r="O4416">
        <v>3.5695873200893402E-2</v>
      </c>
      <c r="P4416">
        <v>-1.8036529421806335E-2</v>
      </c>
      <c r="Q4416">
        <v>3.6315799225121737E-3</v>
      </c>
      <c r="R4416">
        <v>2.7711302042007446E-2</v>
      </c>
      <c r="S4416">
        <v>5.1788169890642166E-2</v>
      </c>
      <c r="T4416">
        <v>7.3459133505821228E-2</v>
      </c>
      <c r="U4416" t="s">
        <v>18</v>
      </c>
      <c r="V4416" t="s">
        <v>84</v>
      </c>
      <c r="W4416">
        <v>64.516532897949219</v>
      </c>
    </row>
    <row r="4417" spans="1:23" x14ac:dyDescent="0.25">
      <c r="A4417" s="48" t="str">
        <f t="shared" si="68"/>
        <v>42180North Coast And North Bay3_24SmartAC-onlySingle</v>
      </c>
      <c r="B4417" t="s">
        <v>108</v>
      </c>
      <c r="C4417" s="35">
        <v>42180</v>
      </c>
      <c r="D4417">
        <v>24</v>
      </c>
      <c r="E4417" t="s">
        <v>110</v>
      </c>
      <c r="F4417">
        <v>0.77464415775711881</v>
      </c>
      <c r="G4417">
        <v>0.8316526619714858</v>
      </c>
      <c r="H4417">
        <v>5697</v>
      </c>
      <c r="I4417">
        <v>0.74693285485843008</v>
      </c>
      <c r="J4417">
        <v>0.90214732661874275</v>
      </c>
      <c r="K4417">
        <v>706</v>
      </c>
      <c r="L4417">
        <v>2.7711302042007446E-2</v>
      </c>
      <c r="M4417">
        <v>3.5772945880889893</v>
      </c>
      <c r="N4417">
        <v>7107</v>
      </c>
      <c r="O4417">
        <v>3.5695873200893402E-2</v>
      </c>
      <c r="P4417">
        <v>-1.8036529421806335E-2</v>
      </c>
      <c r="Q4417">
        <v>3.6315799225121737E-3</v>
      </c>
      <c r="R4417">
        <v>2.7711302042007446E-2</v>
      </c>
      <c r="S4417">
        <v>5.1788169890642166E-2</v>
      </c>
      <c r="T4417">
        <v>7.3459133505821228E-2</v>
      </c>
      <c r="U4417" t="s">
        <v>102</v>
      </c>
      <c r="V4417" t="s">
        <v>84</v>
      </c>
      <c r="W4417">
        <v>64.516532897949219</v>
      </c>
    </row>
    <row r="4418" spans="1:23" x14ac:dyDescent="0.25">
      <c r="A4418" s="48" t="str">
        <f t="shared" ref="A4418:A4481" si="69">CONCATENATE(C4418,B4418,E4418,"_",D4418,U4418,V4418)</f>
        <v>42233North Coast And North Bay3_1AllSingle</v>
      </c>
      <c r="B4418" t="s">
        <v>108</v>
      </c>
      <c r="C4418" s="35">
        <v>42233</v>
      </c>
      <c r="D4418">
        <v>1</v>
      </c>
      <c r="E4418" t="s">
        <v>110</v>
      </c>
      <c r="F4418">
        <v>0.82471671603071206</v>
      </c>
      <c r="G4418">
        <v>0.94236420508542851</v>
      </c>
      <c r="H4418">
        <v>2771</v>
      </c>
      <c r="I4418">
        <v>0.80717575275590192</v>
      </c>
      <c r="J4418">
        <v>0.9864745323293731</v>
      </c>
      <c r="K4418">
        <v>706</v>
      </c>
      <c r="L4418">
        <v>1.7540963366627693E-2</v>
      </c>
      <c r="M4418">
        <v>2.1269075870513916</v>
      </c>
      <c r="N4418">
        <v>7069</v>
      </c>
      <c r="O4418">
        <v>4.1217155754566193E-2</v>
      </c>
      <c r="P4418">
        <v>-3.5282943397760391E-2</v>
      </c>
      <c r="Q4418">
        <v>-1.0263305157423019E-2</v>
      </c>
      <c r="R4418">
        <v>1.7540963366627693E-2</v>
      </c>
      <c r="S4418">
        <v>4.5341935008764267E-2</v>
      </c>
      <c r="T4418">
        <v>7.0364870131015778E-2</v>
      </c>
      <c r="U4418" t="s">
        <v>18</v>
      </c>
      <c r="V4418" t="s">
        <v>84</v>
      </c>
      <c r="W4418">
        <v>67.478004455566406</v>
      </c>
    </row>
    <row r="4419" spans="1:23" x14ac:dyDescent="0.25">
      <c r="A4419" s="48" t="str">
        <f t="shared" si="69"/>
        <v>42233North Coast And North Bay3_1SmartAC-onlySingle</v>
      </c>
      <c r="B4419" t="s">
        <v>108</v>
      </c>
      <c r="C4419" s="35">
        <v>42233</v>
      </c>
      <c r="D4419">
        <v>1</v>
      </c>
      <c r="E4419" t="s">
        <v>110</v>
      </c>
      <c r="F4419">
        <v>0.82471671603071206</v>
      </c>
      <c r="G4419">
        <v>0.94236420508542851</v>
      </c>
      <c r="H4419">
        <v>2771</v>
      </c>
      <c r="I4419">
        <v>0.80717575275590192</v>
      </c>
      <c r="J4419">
        <v>0.9864745323293731</v>
      </c>
      <c r="K4419">
        <v>706</v>
      </c>
      <c r="L4419">
        <v>1.7540963366627693E-2</v>
      </c>
      <c r="M4419">
        <v>2.1269075870513916</v>
      </c>
      <c r="N4419">
        <v>7069</v>
      </c>
      <c r="O4419">
        <v>4.1217155754566193E-2</v>
      </c>
      <c r="P4419">
        <v>-3.5282943397760391E-2</v>
      </c>
      <c r="Q4419">
        <v>-1.0263305157423019E-2</v>
      </c>
      <c r="R4419">
        <v>1.7540963366627693E-2</v>
      </c>
      <c r="S4419">
        <v>4.5341935008764267E-2</v>
      </c>
      <c r="T4419">
        <v>7.0364870131015778E-2</v>
      </c>
      <c r="U4419" t="s">
        <v>102</v>
      </c>
      <c r="V4419" t="s">
        <v>84</v>
      </c>
      <c r="W4419">
        <v>67.478004455566406</v>
      </c>
    </row>
    <row r="4420" spans="1:23" x14ac:dyDescent="0.25">
      <c r="A4420" s="48" t="str">
        <f t="shared" si="69"/>
        <v>42233North Coast And North Bay3_2AllSingle</v>
      </c>
      <c r="B4420" t="s">
        <v>108</v>
      </c>
      <c r="C4420" s="35">
        <v>42233</v>
      </c>
      <c r="D4420">
        <v>2</v>
      </c>
      <c r="E4420" t="s">
        <v>110</v>
      </c>
      <c r="F4420">
        <v>0.69595450196105135</v>
      </c>
      <c r="G4420">
        <v>0.80306383099430656</v>
      </c>
      <c r="H4420">
        <v>2771</v>
      </c>
      <c r="I4420">
        <v>0.68763730264920908</v>
      </c>
      <c r="J4420">
        <v>0.87518345243037321</v>
      </c>
      <c r="K4420">
        <v>706</v>
      </c>
      <c r="L4420">
        <v>8.3171995356678963E-3</v>
      </c>
      <c r="M4420">
        <v>1.1950780153274536</v>
      </c>
      <c r="N4420">
        <v>7069</v>
      </c>
      <c r="O4420">
        <v>3.6299385130405426E-2</v>
      </c>
      <c r="P4420">
        <v>-3.8204092532396317E-2</v>
      </c>
      <c r="Q4420">
        <v>-1.6169639304280281E-2</v>
      </c>
      <c r="R4420">
        <v>8.3171995356678963E-3</v>
      </c>
      <c r="S4420">
        <v>3.2801136374473572E-2</v>
      </c>
      <c r="T4420">
        <v>5.483848974108696E-2</v>
      </c>
      <c r="U4420" t="s">
        <v>18</v>
      </c>
      <c r="V4420" t="s">
        <v>84</v>
      </c>
      <c r="W4420">
        <v>64.527091979980469</v>
      </c>
    </row>
    <row r="4421" spans="1:23" x14ac:dyDescent="0.25">
      <c r="A4421" s="48" t="str">
        <f t="shared" si="69"/>
        <v>42233North Coast And North Bay3_2SmartAC-onlySingle</v>
      </c>
      <c r="B4421" t="s">
        <v>108</v>
      </c>
      <c r="C4421" s="35">
        <v>42233</v>
      </c>
      <c r="D4421">
        <v>2</v>
      </c>
      <c r="E4421" t="s">
        <v>110</v>
      </c>
      <c r="F4421">
        <v>0.69595450196105135</v>
      </c>
      <c r="G4421">
        <v>0.80306383099430656</v>
      </c>
      <c r="H4421">
        <v>2771</v>
      </c>
      <c r="I4421">
        <v>0.68763730264920908</v>
      </c>
      <c r="J4421">
        <v>0.87518345243037321</v>
      </c>
      <c r="K4421">
        <v>706</v>
      </c>
      <c r="L4421">
        <v>8.3171995356678963E-3</v>
      </c>
      <c r="M4421">
        <v>1.1950780153274536</v>
      </c>
      <c r="N4421">
        <v>7069</v>
      </c>
      <c r="O4421">
        <v>3.6299385130405426E-2</v>
      </c>
      <c r="P4421">
        <v>-3.8204092532396317E-2</v>
      </c>
      <c r="Q4421">
        <v>-1.6169639304280281E-2</v>
      </c>
      <c r="R4421">
        <v>8.3171995356678963E-3</v>
      </c>
      <c r="S4421">
        <v>3.2801136374473572E-2</v>
      </c>
      <c r="T4421">
        <v>5.483848974108696E-2</v>
      </c>
      <c r="U4421" t="s">
        <v>102</v>
      </c>
      <c r="V4421" t="s">
        <v>84</v>
      </c>
      <c r="W4421">
        <v>64.527091979980469</v>
      </c>
    </row>
    <row r="4422" spans="1:23" x14ac:dyDescent="0.25">
      <c r="A4422" s="48" t="str">
        <f t="shared" si="69"/>
        <v>42233North Coast And North Bay3_3AllSingle</v>
      </c>
      <c r="B4422" t="s">
        <v>108</v>
      </c>
      <c r="C4422" s="35">
        <v>42233</v>
      </c>
      <c r="D4422">
        <v>3</v>
      </c>
      <c r="E4422" t="s">
        <v>110</v>
      </c>
      <c r="F4422">
        <v>0.61542837658020166</v>
      </c>
      <c r="G4422">
        <v>0.76868035943964741</v>
      </c>
      <c r="H4422">
        <v>2771</v>
      </c>
      <c r="I4422">
        <v>0.64136111913938221</v>
      </c>
      <c r="J4422">
        <v>0.82833252597945184</v>
      </c>
      <c r="K4422">
        <v>706</v>
      </c>
      <c r="L4422">
        <v>-2.5932742282748222E-2</v>
      </c>
      <c r="M4422">
        <v>-4.213770866394043</v>
      </c>
      <c r="N4422">
        <v>7069</v>
      </c>
      <c r="O4422">
        <v>3.4425217658281326E-2</v>
      </c>
      <c r="P4422">
        <v>-7.0052102208137512E-2</v>
      </c>
      <c r="Q4422">
        <v>-4.9155306071043015E-2</v>
      </c>
      <c r="R4422">
        <v>-2.5932742282748222E-2</v>
      </c>
      <c r="S4422">
        <v>-2.7129328809678555E-3</v>
      </c>
      <c r="T4422">
        <v>1.8186615779995918E-2</v>
      </c>
      <c r="U4422" t="s">
        <v>18</v>
      </c>
      <c r="V4422" t="s">
        <v>84</v>
      </c>
      <c r="W4422">
        <v>62.528789520263672</v>
      </c>
    </row>
    <row r="4423" spans="1:23" x14ac:dyDescent="0.25">
      <c r="A4423" s="48" t="str">
        <f t="shared" si="69"/>
        <v>42233North Coast And North Bay3_3SmartAC-onlySingle</v>
      </c>
      <c r="B4423" t="s">
        <v>108</v>
      </c>
      <c r="C4423" s="35">
        <v>42233</v>
      </c>
      <c r="D4423">
        <v>3</v>
      </c>
      <c r="E4423" t="s">
        <v>110</v>
      </c>
      <c r="F4423">
        <v>0.61542837658020166</v>
      </c>
      <c r="G4423">
        <v>0.76868035943964741</v>
      </c>
      <c r="H4423">
        <v>2771</v>
      </c>
      <c r="I4423">
        <v>0.64136111913938221</v>
      </c>
      <c r="J4423">
        <v>0.82833252597945184</v>
      </c>
      <c r="K4423">
        <v>706</v>
      </c>
      <c r="L4423">
        <v>-2.5932742282748222E-2</v>
      </c>
      <c r="M4423">
        <v>-4.213770866394043</v>
      </c>
      <c r="N4423">
        <v>7069</v>
      </c>
      <c r="O4423">
        <v>3.4425217658281326E-2</v>
      </c>
      <c r="P4423">
        <v>-7.0052102208137512E-2</v>
      </c>
      <c r="Q4423">
        <v>-4.9155306071043015E-2</v>
      </c>
      <c r="R4423">
        <v>-2.5932742282748222E-2</v>
      </c>
      <c r="S4423">
        <v>-2.7129328809678555E-3</v>
      </c>
      <c r="T4423">
        <v>1.8186615779995918E-2</v>
      </c>
      <c r="U4423" t="s">
        <v>102</v>
      </c>
      <c r="V4423" t="s">
        <v>84</v>
      </c>
      <c r="W4423">
        <v>62.528789520263672</v>
      </c>
    </row>
    <row r="4424" spans="1:23" x14ac:dyDescent="0.25">
      <c r="A4424" s="48" t="str">
        <f t="shared" si="69"/>
        <v>42233North Coast And North Bay3_4AllSingle</v>
      </c>
      <c r="B4424" t="s">
        <v>108</v>
      </c>
      <c r="C4424" s="35">
        <v>42233</v>
      </c>
      <c r="D4424">
        <v>4</v>
      </c>
      <c r="E4424" t="s">
        <v>110</v>
      </c>
      <c r="F4424">
        <v>0.5689440961687543</v>
      </c>
      <c r="G4424">
        <v>0.65555713459221066</v>
      </c>
      <c r="H4424">
        <v>2771</v>
      </c>
      <c r="I4424">
        <v>0.58607489211742259</v>
      </c>
      <c r="J4424">
        <v>0.76309291739896956</v>
      </c>
      <c r="K4424">
        <v>706</v>
      </c>
      <c r="L4424">
        <v>-1.7130795866250992E-2</v>
      </c>
      <c r="M4424">
        <v>-3.0109806060791016</v>
      </c>
      <c r="N4424">
        <v>7069</v>
      </c>
      <c r="O4424">
        <v>3.1303245574235916E-2</v>
      </c>
      <c r="P4424">
        <v>-5.7249035686254501E-2</v>
      </c>
      <c r="Q4424">
        <v>-3.8247339427471161E-2</v>
      </c>
      <c r="R4424">
        <v>-1.7130795866250992E-2</v>
      </c>
      <c r="S4424">
        <v>3.9832433685660362E-3</v>
      </c>
      <c r="T4424">
        <v>2.2987443953752518E-2</v>
      </c>
      <c r="U4424" t="s">
        <v>18</v>
      </c>
      <c r="V4424" t="s">
        <v>84</v>
      </c>
      <c r="W4424">
        <v>61.527091979980469</v>
      </c>
    </row>
    <row r="4425" spans="1:23" x14ac:dyDescent="0.25">
      <c r="A4425" s="48" t="str">
        <f t="shared" si="69"/>
        <v>42233North Coast And North Bay3_4SmartAC-onlySingle</v>
      </c>
      <c r="B4425" t="s">
        <v>108</v>
      </c>
      <c r="C4425" s="35">
        <v>42233</v>
      </c>
      <c r="D4425">
        <v>4</v>
      </c>
      <c r="E4425" t="s">
        <v>110</v>
      </c>
      <c r="F4425">
        <v>0.5689440961687543</v>
      </c>
      <c r="G4425">
        <v>0.65555713459221066</v>
      </c>
      <c r="H4425">
        <v>2771</v>
      </c>
      <c r="I4425">
        <v>0.58607489211742259</v>
      </c>
      <c r="J4425">
        <v>0.76309291739896956</v>
      </c>
      <c r="K4425">
        <v>706</v>
      </c>
      <c r="L4425">
        <v>-1.7130795866250992E-2</v>
      </c>
      <c r="M4425">
        <v>-3.0109806060791016</v>
      </c>
      <c r="N4425">
        <v>7069</v>
      </c>
      <c r="O4425">
        <v>3.1303245574235916E-2</v>
      </c>
      <c r="P4425">
        <v>-5.7249035686254501E-2</v>
      </c>
      <c r="Q4425">
        <v>-3.8247339427471161E-2</v>
      </c>
      <c r="R4425">
        <v>-1.7130795866250992E-2</v>
      </c>
      <c r="S4425">
        <v>3.9832433685660362E-3</v>
      </c>
      <c r="T4425">
        <v>2.2987443953752518E-2</v>
      </c>
      <c r="U4425" t="s">
        <v>102</v>
      </c>
      <c r="V4425" t="s">
        <v>84</v>
      </c>
      <c r="W4425">
        <v>61.527091979980469</v>
      </c>
    </row>
    <row r="4426" spans="1:23" x14ac:dyDescent="0.25">
      <c r="A4426" s="48" t="str">
        <f t="shared" si="69"/>
        <v>42233North Coast And North Bay3_5AllSingle</v>
      </c>
      <c r="B4426" t="s">
        <v>108</v>
      </c>
      <c r="C4426" s="35">
        <v>42233</v>
      </c>
      <c r="D4426">
        <v>5</v>
      </c>
      <c r="E4426" t="s">
        <v>110</v>
      </c>
      <c r="F4426">
        <v>0.54384892993565004</v>
      </c>
      <c r="G4426">
        <v>0.5353846004611067</v>
      </c>
      <c r="H4426">
        <v>2771</v>
      </c>
      <c r="I4426">
        <v>0.56302137746956227</v>
      </c>
      <c r="J4426">
        <v>0.70239766614425414</v>
      </c>
      <c r="K4426">
        <v>706</v>
      </c>
      <c r="L4426">
        <v>-1.9172446802258492E-2</v>
      </c>
      <c r="M4426">
        <v>-3.5253260135650635</v>
      </c>
      <c r="N4426">
        <v>7069</v>
      </c>
      <c r="O4426">
        <v>2.8324112296104431E-2</v>
      </c>
      <c r="P4426">
        <v>-5.5472627282142639E-2</v>
      </c>
      <c r="Q4426">
        <v>-3.8279324769973755E-2</v>
      </c>
      <c r="R4426">
        <v>-1.9172446802258492E-2</v>
      </c>
      <c r="S4426">
        <v>-6.7833061621058732E-5</v>
      </c>
      <c r="T4426">
        <v>1.7127735540270805E-2</v>
      </c>
      <c r="U4426" t="s">
        <v>18</v>
      </c>
      <c r="V4426" t="s">
        <v>84</v>
      </c>
      <c r="W4426">
        <v>60.052482604980469</v>
      </c>
    </row>
    <row r="4427" spans="1:23" x14ac:dyDescent="0.25">
      <c r="A4427" s="48" t="str">
        <f t="shared" si="69"/>
        <v>42233North Coast And North Bay3_5SmartAC-onlySingle</v>
      </c>
      <c r="B4427" t="s">
        <v>108</v>
      </c>
      <c r="C4427" s="35">
        <v>42233</v>
      </c>
      <c r="D4427">
        <v>5</v>
      </c>
      <c r="E4427" t="s">
        <v>110</v>
      </c>
      <c r="F4427">
        <v>0.54384892993565004</v>
      </c>
      <c r="G4427">
        <v>0.5353846004611067</v>
      </c>
      <c r="H4427">
        <v>2771</v>
      </c>
      <c r="I4427">
        <v>0.56302137746956227</v>
      </c>
      <c r="J4427">
        <v>0.70239766614425414</v>
      </c>
      <c r="K4427">
        <v>706</v>
      </c>
      <c r="L4427">
        <v>-1.9172446802258492E-2</v>
      </c>
      <c r="M4427">
        <v>-3.5253260135650635</v>
      </c>
      <c r="N4427">
        <v>7069</v>
      </c>
      <c r="O4427">
        <v>2.8324112296104431E-2</v>
      </c>
      <c r="P4427">
        <v>-5.5472627282142639E-2</v>
      </c>
      <c r="Q4427">
        <v>-3.8279324769973755E-2</v>
      </c>
      <c r="R4427">
        <v>-1.9172446802258492E-2</v>
      </c>
      <c r="S4427">
        <v>-6.7833061621058732E-5</v>
      </c>
      <c r="T4427">
        <v>1.7127735540270805E-2</v>
      </c>
      <c r="U4427" t="s">
        <v>102</v>
      </c>
      <c r="V4427" t="s">
        <v>84</v>
      </c>
      <c r="W4427">
        <v>60.052482604980469</v>
      </c>
    </row>
    <row r="4428" spans="1:23" x14ac:dyDescent="0.25">
      <c r="A4428" s="48" t="str">
        <f t="shared" si="69"/>
        <v>42233North Coast And North Bay3_6AllSingle</v>
      </c>
      <c r="B4428" t="s">
        <v>108</v>
      </c>
      <c r="C4428" s="35">
        <v>42233</v>
      </c>
      <c r="D4428">
        <v>6</v>
      </c>
      <c r="E4428" t="s">
        <v>110</v>
      </c>
      <c r="F4428">
        <v>0.56770549807510118</v>
      </c>
      <c r="G4428">
        <v>0.55624510885619738</v>
      </c>
      <c r="H4428">
        <v>2771</v>
      </c>
      <c r="I4428">
        <v>0.57694662864238921</v>
      </c>
      <c r="J4428">
        <v>0.68863941633598236</v>
      </c>
      <c r="K4428">
        <v>706</v>
      </c>
      <c r="L4428">
        <v>-9.2411302030086517E-3</v>
      </c>
      <c r="M4428">
        <v>-1.6278035640716553</v>
      </c>
      <c r="N4428">
        <v>7069</v>
      </c>
      <c r="O4428">
        <v>2.798866294324398E-2</v>
      </c>
      <c r="P4428">
        <v>-4.511139914393425E-2</v>
      </c>
      <c r="Q4428">
        <v>-2.8121722862124443E-2</v>
      </c>
      <c r="R4428">
        <v>-9.2411302030086517E-3</v>
      </c>
      <c r="S4428">
        <v>9.6372226253151894E-3</v>
      </c>
      <c r="T4428">
        <v>2.6629140600562096E-2</v>
      </c>
      <c r="U4428" t="s">
        <v>18</v>
      </c>
      <c r="V4428" t="s">
        <v>84</v>
      </c>
      <c r="W4428">
        <v>59.052482604980469</v>
      </c>
    </row>
    <row r="4429" spans="1:23" x14ac:dyDescent="0.25">
      <c r="A4429" s="48" t="str">
        <f t="shared" si="69"/>
        <v>42233North Coast And North Bay3_6SmartAC-onlySingle</v>
      </c>
      <c r="B4429" t="s">
        <v>108</v>
      </c>
      <c r="C4429" s="35">
        <v>42233</v>
      </c>
      <c r="D4429">
        <v>6</v>
      </c>
      <c r="E4429" t="s">
        <v>110</v>
      </c>
      <c r="F4429">
        <v>0.56770549807510118</v>
      </c>
      <c r="G4429">
        <v>0.55624510885619738</v>
      </c>
      <c r="H4429">
        <v>2771</v>
      </c>
      <c r="I4429">
        <v>0.57694662864238921</v>
      </c>
      <c r="J4429">
        <v>0.68863941633598236</v>
      </c>
      <c r="K4429">
        <v>706</v>
      </c>
      <c r="L4429">
        <v>-9.2411302030086517E-3</v>
      </c>
      <c r="M4429">
        <v>-1.6278035640716553</v>
      </c>
      <c r="N4429">
        <v>7069</v>
      </c>
      <c r="O4429">
        <v>2.798866294324398E-2</v>
      </c>
      <c r="P4429">
        <v>-4.511139914393425E-2</v>
      </c>
      <c r="Q4429">
        <v>-2.8121722862124443E-2</v>
      </c>
      <c r="R4429">
        <v>-9.2411302030086517E-3</v>
      </c>
      <c r="S4429">
        <v>9.6372226253151894E-3</v>
      </c>
      <c r="T4429">
        <v>2.6629140600562096E-2</v>
      </c>
      <c r="U4429" t="s">
        <v>102</v>
      </c>
      <c r="V4429" t="s">
        <v>84</v>
      </c>
      <c r="W4429">
        <v>59.052482604980469</v>
      </c>
    </row>
    <row r="4430" spans="1:23" x14ac:dyDescent="0.25">
      <c r="A4430" s="48" t="str">
        <f t="shared" si="69"/>
        <v>42233North Coast And North Bay3_7AllSingle</v>
      </c>
      <c r="B4430" t="s">
        <v>108</v>
      </c>
      <c r="C4430" s="35">
        <v>42233</v>
      </c>
      <c r="D4430">
        <v>7</v>
      </c>
      <c r="E4430" t="s">
        <v>110</v>
      </c>
      <c r="F4430">
        <v>0.63416243530370642</v>
      </c>
      <c r="G4430">
        <v>0.58162344669570243</v>
      </c>
      <c r="H4430">
        <v>2771</v>
      </c>
      <c r="I4430">
        <v>0.62915839327442102</v>
      </c>
      <c r="J4430">
        <v>0.72169995571806389</v>
      </c>
      <c r="K4430">
        <v>706</v>
      </c>
      <c r="L4430">
        <v>5.0040418282151222E-3</v>
      </c>
      <c r="M4430">
        <v>0.78907889127731323</v>
      </c>
      <c r="N4430">
        <v>7069</v>
      </c>
      <c r="O4430">
        <v>2.9322855174541473E-2</v>
      </c>
      <c r="P4430">
        <v>-3.2576128840446472E-2</v>
      </c>
      <c r="Q4430">
        <v>-1.4776569791138172E-2</v>
      </c>
      <c r="R4430">
        <v>5.0040418282151222E-3</v>
      </c>
      <c r="S4430">
        <v>2.478230744600296E-2</v>
      </c>
      <c r="T4430">
        <v>4.2584214359521866E-2</v>
      </c>
      <c r="U4430" t="s">
        <v>18</v>
      </c>
      <c r="V4430" t="s">
        <v>84</v>
      </c>
      <c r="W4430">
        <v>61.006790161132813</v>
      </c>
    </row>
    <row r="4431" spans="1:23" x14ac:dyDescent="0.25">
      <c r="A4431" s="48" t="str">
        <f t="shared" si="69"/>
        <v>42233North Coast And North Bay3_7SmartAC-onlySingle</v>
      </c>
      <c r="B4431" t="s">
        <v>108</v>
      </c>
      <c r="C4431" s="35">
        <v>42233</v>
      </c>
      <c r="D4431">
        <v>7</v>
      </c>
      <c r="E4431" t="s">
        <v>110</v>
      </c>
      <c r="F4431">
        <v>0.63416243530370642</v>
      </c>
      <c r="G4431">
        <v>0.58162344669570243</v>
      </c>
      <c r="H4431">
        <v>2771</v>
      </c>
      <c r="I4431">
        <v>0.62915839327442102</v>
      </c>
      <c r="J4431">
        <v>0.72169995571806389</v>
      </c>
      <c r="K4431">
        <v>706</v>
      </c>
      <c r="L4431">
        <v>5.0040418282151222E-3</v>
      </c>
      <c r="M4431">
        <v>0.78907889127731323</v>
      </c>
      <c r="N4431">
        <v>7069</v>
      </c>
      <c r="O4431">
        <v>2.9322855174541473E-2</v>
      </c>
      <c r="P4431">
        <v>-3.2576128840446472E-2</v>
      </c>
      <c r="Q4431">
        <v>-1.4776569791138172E-2</v>
      </c>
      <c r="R4431">
        <v>5.0040418282151222E-3</v>
      </c>
      <c r="S4431">
        <v>2.478230744600296E-2</v>
      </c>
      <c r="T4431">
        <v>4.2584214359521866E-2</v>
      </c>
      <c r="U4431" t="s">
        <v>102</v>
      </c>
      <c r="V4431" t="s">
        <v>84</v>
      </c>
      <c r="W4431">
        <v>61.006790161132813</v>
      </c>
    </row>
    <row r="4432" spans="1:23" x14ac:dyDescent="0.25">
      <c r="A4432" s="48" t="str">
        <f t="shared" si="69"/>
        <v>42233North Coast And North Bay3_8AllSingle</v>
      </c>
      <c r="B4432" t="s">
        <v>108</v>
      </c>
      <c r="C4432" s="35">
        <v>42233</v>
      </c>
      <c r="D4432">
        <v>8</v>
      </c>
      <c r="E4432" t="s">
        <v>110</v>
      </c>
      <c r="F4432">
        <v>0.67701346878754309</v>
      </c>
      <c r="G4432">
        <v>0.62755450064190899</v>
      </c>
      <c r="H4432">
        <v>2771</v>
      </c>
      <c r="I4432">
        <v>0.6877992824878657</v>
      </c>
      <c r="J4432">
        <v>0.74999397446811522</v>
      </c>
      <c r="K4432">
        <v>706</v>
      </c>
      <c r="L4432">
        <v>-1.0785813443362713E-2</v>
      </c>
      <c r="M4432">
        <v>-1.5931460857391357</v>
      </c>
      <c r="N4432">
        <v>7069</v>
      </c>
      <c r="O4432">
        <v>3.0640710145235062E-2</v>
      </c>
      <c r="P4432">
        <v>-5.0054948776960373E-2</v>
      </c>
      <c r="Q4432">
        <v>-3.1455423682928085E-2</v>
      </c>
      <c r="R4432">
        <v>-1.0785813443362713E-2</v>
      </c>
      <c r="S4432">
        <v>9.8813455551862717E-3</v>
      </c>
      <c r="T4432">
        <v>2.8483320027589798E-2</v>
      </c>
      <c r="U4432" t="s">
        <v>18</v>
      </c>
      <c r="V4432" t="s">
        <v>84</v>
      </c>
      <c r="W4432">
        <v>66.956001281738281</v>
      </c>
    </row>
    <row r="4433" spans="1:23" x14ac:dyDescent="0.25">
      <c r="A4433" s="48" t="str">
        <f t="shared" si="69"/>
        <v>42233North Coast And North Bay3_8SmartAC-onlySingle</v>
      </c>
      <c r="B4433" t="s">
        <v>108</v>
      </c>
      <c r="C4433" s="35">
        <v>42233</v>
      </c>
      <c r="D4433">
        <v>8</v>
      </c>
      <c r="E4433" t="s">
        <v>110</v>
      </c>
      <c r="F4433">
        <v>0.67701346878754309</v>
      </c>
      <c r="G4433">
        <v>0.62755450064190899</v>
      </c>
      <c r="H4433">
        <v>2771</v>
      </c>
      <c r="I4433">
        <v>0.6877992824878657</v>
      </c>
      <c r="J4433">
        <v>0.74999397446811522</v>
      </c>
      <c r="K4433">
        <v>706</v>
      </c>
      <c r="L4433">
        <v>-1.0785813443362713E-2</v>
      </c>
      <c r="M4433">
        <v>-1.5931460857391357</v>
      </c>
      <c r="N4433">
        <v>7069</v>
      </c>
      <c r="O4433">
        <v>3.0640710145235062E-2</v>
      </c>
      <c r="P4433">
        <v>-5.0054948776960373E-2</v>
      </c>
      <c r="Q4433">
        <v>-3.1455423682928085E-2</v>
      </c>
      <c r="R4433">
        <v>-1.0785813443362713E-2</v>
      </c>
      <c r="S4433">
        <v>9.8813455551862717E-3</v>
      </c>
      <c r="T4433">
        <v>2.8483320027589798E-2</v>
      </c>
      <c r="U4433" t="s">
        <v>102</v>
      </c>
      <c r="V4433" t="s">
        <v>84</v>
      </c>
      <c r="W4433">
        <v>66.956001281738281</v>
      </c>
    </row>
    <row r="4434" spans="1:23" x14ac:dyDescent="0.25">
      <c r="A4434" s="48" t="str">
        <f t="shared" si="69"/>
        <v>42233North Coast And North Bay3_9AllSingle</v>
      </c>
      <c r="B4434" t="s">
        <v>108</v>
      </c>
      <c r="C4434" s="35">
        <v>42233</v>
      </c>
      <c r="D4434">
        <v>9</v>
      </c>
      <c r="E4434" t="s">
        <v>110</v>
      </c>
      <c r="F4434">
        <v>0.67802616211001909</v>
      </c>
      <c r="G4434">
        <v>0.74324481886599769</v>
      </c>
      <c r="H4434">
        <v>2771</v>
      </c>
      <c r="I4434">
        <v>0.64881879480483728</v>
      </c>
      <c r="J4434">
        <v>0.74572670767294313</v>
      </c>
      <c r="K4434">
        <v>706</v>
      </c>
      <c r="L4434">
        <v>2.9207367449998856E-2</v>
      </c>
      <c r="M4434">
        <v>4.3077049255371094</v>
      </c>
      <c r="N4434">
        <v>7069</v>
      </c>
      <c r="O4434">
        <v>3.1417254358530045E-2</v>
      </c>
      <c r="P4434">
        <v>-1.1056985706090927E-2</v>
      </c>
      <c r="Q4434">
        <v>8.0139162018895149E-3</v>
      </c>
      <c r="R4434">
        <v>2.9207367449998856E-2</v>
      </c>
      <c r="S4434">
        <v>5.0398305058479309E-2</v>
      </c>
      <c r="T4434">
        <v>6.9471724331378937E-2</v>
      </c>
      <c r="U4434" t="s">
        <v>18</v>
      </c>
      <c r="V4434" t="s">
        <v>84</v>
      </c>
      <c r="W4434">
        <v>72.476303100585937</v>
      </c>
    </row>
    <row r="4435" spans="1:23" x14ac:dyDescent="0.25">
      <c r="A4435" s="48" t="str">
        <f t="shared" si="69"/>
        <v>42233North Coast And North Bay3_9SmartAC-onlySingle</v>
      </c>
      <c r="B4435" t="s">
        <v>108</v>
      </c>
      <c r="C4435" s="35">
        <v>42233</v>
      </c>
      <c r="D4435">
        <v>9</v>
      </c>
      <c r="E4435" t="s">
        <v>110</v>
      </c>
      <c r="F4435">
        <v>0.67802616211001909</v>
      </c>
      <c r="G4435">
        <v>0.74324481886599769</v>
      </c>
      <c r="H4435">
        <v>2771</v>
      </c>
      <c r="I4435">
        <v>0.64881879480483728</v>
      </c>
      <c r="J4435">
        <v>0.74572670767294313</v>
      </c>
      <c r="K4435">
        <v>706</v>
      </c>
      <c r="L4435">
        <v>2.9207367449998856E-2</v>
      </c>
      <c r="M4435">
        <v>4.3077049255371094</v>
      </c>
      <c r="N4435">
        <v>7069</v>
      </c>
      <c r="O4435">
        <v>3.1417254358530045E-2</v>
      </c>
      <c r="P4435">
        <v>-1.1056985706090927E-2</v>
      </c>
      <c r="Q4435">
        <v>8.0139162018895149E-3</v>
      </c>
      <c r="R4435">
        <v>2.9207367449998856E-2</v>
      </c>
      <c r="S4435">
        <v>5.0398305058479309E-2</v>
      </c>
      <c r="T4435">
        <v>6.9471724331378937E-2</v>
      </c>
      <c r="U4435" t="s">
        <v>102</v>
      </c>
      <c r="V4435" t="s">
        <v>84</v>
      </c>
      <c r="W4435">
        <v>72.476303100585937</v>
      </c>
    </row>
    <row r="4436" spans="1:23" x14ac:dyDescent="0.25">
      <c r="A4436" s="48" t="str">
        <f t="shared" si="69"/>
        <v>42233North Coast And North Bay3_10AllSingle</v>
      </c>
      <c r="B4436" t="s">
        <v>108</v>
      </c>
      <c r="C4436" s="35">
        <v>42233</v>
      </c>
      <c r="D4436">
        <v>10</v>
      </c>
      <c r="E4436" t="s">
        <v>110</v>
      </c>
      <c r="F4436">
        <v>0.6522256456781097</v>
      </c>
      <c r="G4436">
        <v>0.87794082925318528</v>
      </c>
      <c r="H4436">
        <v>2771</v>
      </c>
      <c r="I4436">
        <v>0.63945552352292989</v>
      </c>
      <c r="J4436">
        <v>0.97567996471945884</v>
      </c>
      <c r="K4436">
        <v>706</v>
      </c>
      <c r="L4436">
        <v>1.2770121917128563E-2</v>
      </c>
      <c r="M4436">
        <v>1.9579300880432129</v>
      </c>
      <c r="N4436">
        <v>7069</v>
      </c>
      <c r="O4436">
        <v>4.0330294519662857E-2</v>
      </c>
      <c r="P4436">
        <v>-3.8917183876037598E-2</v>
      </c>
      <c r="Q4436">
        <v>-1.4435888268053532E-2</v>
      </c>
      <c r="R4436">
        <v>1.2770121917128563E-2</v>
      </c>
      <c r="S4436">
        <v>3.9972905069589615E-2</v>
      </c>
      <c r="T4436">
        <v>6.4457423985004425E-2</v>
      </c>
      <c r="U4436" t="s">
        <v>18</v>
      </c>
      <c r="V4436" t="s">
        <v>84</v>
      </c>
      <c r="W4436">
        <v>78.950912475585937</v>
      </c>
    </row>
    <row r="4437" spans="1:23" x14ac:dyDescent="0.25">
      <c r="A4437" s="48" t="str">
        <f t="shared" si="69"/>
        <v>42233North Coast And North Bay3_10SmartAC-onlySingle</v>
      </c>
      <c r="B4437" t="s">
        <v>108</v>
      </c>
      <c r="C4437" s="35">
        <v>42233</v>
      </c>
      <c r="D4437">
        <v>10</v>
      </c>
      <c r="E4437" t="s">
        <v>110</v>
      </c>
      <c r="F4437">
        <v>0.6522256456781097</v>
      </c>
      <c r="G4437">
        <v>0.87794082925318528</v>
      </c>
      <c r="H4437">
        <v>2771</v>
      </c>
      <c r="I4437">
        <v>0.63945552352292989</v>
      </c>
      <c r="J4437">
        <v>0.97567996471945884</v>
      </c>
      <c r="K4437">
        <v>706</v>
      </c>
      <c r="L4437">
        <v>1.2770121917128563E-2</v>
      </c>
      <c r="M4437">
        <v>1.9579300880432129</v>
      </c>
      <c r="N4437">
        <v>7069</v>
      </c>
      <c r="O4437">
        <v>4.0330294519662857E-2</v>
      </c>
      <c r="P4437">
        <v>-3.8917183876037598E-2</v>
      </c>
      <c r="Q4437">
        <v>-1.4435888268053532E-2</v>
      </c>
      <c r="R4437">
        <v>1.2770121917128563E-2</v>
      </c>
      <c r="S4437">
        <v>3.9972905069589615E-2</v>
      </c>
      <c r="T4437">
        <v>6.4457423985004425E-2</v>
      </c>
      <c r="U4437" t="s">
        <v>102</v>
      </c>
      <c r="V4437" t="s">
        <v>84</v>
      </c>
      <c r="W4437">
        <v>78.950912475585937</v>
      </c>
    </row>
    <row r="4438" spans="1:23" x14ac:dyDescent="0.25">
      <c r="A4438" s="48" t="str">
        <f t="shared" si="69"/>
        <v>42233North Coast And North Bay3_11AllSingle</v>
      </c>
      <c r="B4438" t="s">
        <v>108</v>
      </c>
      <c r="C4438" s="35">
        <v>42233</v>
      </c>
      <c r="D4438">
        <v>11</v>
      </c>
      <c r="E4438" t="s">
        <v>110</v>
      </c>
      <c r="F4438">
        <v>0.67335741679213423</v>
      </c>
      <c r="G4438">
        <v>1.0874556906640782</v>
      </c>
      <c r="H4438">
        <v>2771</v>
      </c>
      <c r="I4438">
        <v>0.64570172081974997</v>
      </c>
      <c r="J4438">
        <v>1.2452488399736676</v>
      </c>
      <c r="K4438">
        <v>706</v>
      </c>
      <c r="L4438">
        <v>2.7655696496367455E-2</v>
      </c>
      <c r="M4438">
        <v>4.1071348190307617</v>
      </c>
      <c r="N4438">
        <v>7069</v>
      </c>
      <c r="O4438">
        <v>5.1216632127761841E-2</v>
      </c>
      <c r="P4438">
        <v>-3.7983540445566177E-2</v>
      </c>
      <c r="Q4438">
        <v>-6.8940194323658943E-3</v>
      </c>
      <c r="R4438">
        <v>2.7655696496367455E-2</v>
      </c>
      <c r="S4438">
        <v>6.2201313674449921E-2</v>
      </c>
      <c r="T4438">
        <v>9.3294933438301086E-2</v>
      </c>
      <c r="U4438" t="s">
        <v>18</v>
      </c>
      <c r="V4438" t="s">
        <v>84</v>
      </c>
      <c r="W4438">
        <v>84.942420959472656</v>
      </c>
    </row>
    <row r="4439" spans="1:23" x14ac:dyDescent="0.25">
      <c r="A4439" s="48" t="str">
        <f t="shared" si="69"/>
        <v>42233North Coast And North Bay3_11SmartAC-onlySingle</v>
      </c>
      <c r="B4439" t="s">
        <v>108</v>
      </c>
      <c r="C4439" s="35">
        <v>42233</v>
      </c>
      <c r="D4439">
        <v>11</v>
      </c>
      <c r="E4439" t="s">
        <v>110</v>
      </c>
      <c r="F4439">
        <v>0.67335741679213423</v>
      </c>
      <c r="G4439">
        <v>1.0874556906640782</v>
      </c>
      <c r="H4439">
        <v>2771</v>
      </c>
      <c r="I4439">
        <v>0.64570172081974997</v>
      </c>
      <c r="J4439">
        <v>1.2452488399736676</v>
      </c>
      <c r="K4439">
        <v>706</v>
      </c>
      <c r="L4439">
        <v>2.7655696496367455E-2</v>
      </c>
      <c r="M4439">
        <v>4.1071348190307617</v>
      </c>
      <c r="N4439">
        <v>7069</v>
      </c>
      <c r="O4439">
        <v>5.1216632127761841E-2</v>
      </c>
      <c r="P4439">
        <v>-3.7983540445566177E-2</v>
      </c>
      <c r="Q4439">
        <v>-6.8940194323658943E-3</v>
      </c>
      <c r="R4439">
        <v>2.7655696496367455E-2</v>
      </c>
      <c r="S4439">
        <v>6.2201313674449921E-2</v>
      </c>
      <c r="T4439">
        <v>9.3294933438301086E-2</v>
      </c>
      <c r="U4439" t="s">
        <v>102</v>
      </c>
      <c r="V4439" t="s">
        <v>84</v>
      </c>
      <c r="W4439">
        <v>84.942420959472656</v>
      </c>
    </row>
    <row r="4440" spans="1:23" x14ac:dyDescent="0.25">
      <c r="A4440" s="48" t="str">
        <f t="shared" si="69"/>
        <v>42233North Coast And North Bay3_12AllSingle</v>
      </c>
      <c r="B4440" t="s">
        <v>108</v>
      </c>
      <c r="C4440" s="35">
        <v>42233</v>
      </c>
      <c r="D4440">
        <v>12</v>
      </c>
      <c r="E4440" t="s">
        <v>110</v>
      </c>
      <c r="F4440">
        <v>0.76722357933421659</v>
      </c>
      <c r="G4440">
        <v>1.2686666400429201</v>
      </c>
      <c r="H4440">
        <v>2771</v>
      </c>
      <c r="I4440">
        <v>0.67949655615583893</v>
      </c>
      <c r="J4440">
        <v>1.4174272515706856</v>
      </c>
      <c r="K4440">
        <v>706</v>
      </c>
      <c r="L4440">
        <v>8.7727025151252747E-2</v>
      </c>
      <c r="M4440">
        <v>11.434349060058594</v>
      </c>
      <c r="N4440">
        <v>7069</v>
      </c>
      <c r="O4440">
        <v>5.8537110686302185E-2</v>
      </c>
      <c r="P4440">
        <v>1.2705864384770393E-2</v>
      </c>
      <c r="Q4440">
        <v>4.8239059746265411E-2</v>
      </c>
      <c r="R4440">
        <v>8.7727025151252747E-2</v>
      </c>
      <c r="S4440">
        <v>0.12721030414104462</v>
      </c>
      <c r="T4440">
        <v>0.16274818778038025</v>
      </c>
      <c r="U4440" t="s">
        <v>18</v>
      </c>
      <c r="V4440" t="s">
        <v>84</v>
      </c>
      <c r="W4440">
        <v>89.030410766601563</v>
      </c>
    </row>
    <row r="4441" spans="1:23" x14ac:dyDescent="0.25">
      <c r="A4441" s="48" t="str">
        <f t="shared" si="69"/>
        <v>42233North Coast And North Bay3_12SmartAC-onlySingle</v>
      </c>
      <c r="B4441" t="s">
        <v>108</v>
      </c>
      <c r="C4441" s="35">
        <v>42233</v>
      </c>
      <c r="D4441">
        <v>12</v>
      </c>
      <c r="E4441" t="s">
        <v>110</v>
      </c>
      <c r="F4441">
        <v>0.76722357933421659</v>
      </c>
      <c r="G4441">
        <v>1.2686666400429201</v>
      </c>
      <c r="H4441">
        <v>2771</v>
      </c>
      <c r="I4441">
        <v>0.67949655615583893</v>
      </c>
      <c r="J4441">
        <v>1.4174272515706856</v>
      </c>
      <c r="K4441">
        <v>706</v>
      </c>
      <c r="L4441">
        <v>8.7727025151252747E-2</v>
      </c>
      <c r="M4441">
        <v>11.434349060058594</v>
      </c>
      <c r="N4441">
        <v>7069</v>
      </c>
      <c r="O4441">
        <v>5.8537110686302185E-2</v>
      </c>
      <c r="P4441">
        <v>1.2705864384770393E-2</v>
      </c>
      <c r="Q4441">
        <v>4.8239059746265411E-2</v>
      </c>
      <c r="R4441">
        <v>8.7727025151252747E-2</v>
      </c>
      <c r="S4441">
        <v>0.12721030414104462</v>
      </c>
      <c r="T4441">
        <v>0.16274818778038025</v>
      </c>
      <c r="U4441" t="s">
        <v>102</v>
      </c>
      <c r="V4441" t="s">
        <v>84</v>
      </c>
      <c r="W4441">
        <v>89.030410766601563</v>
      </c>
    </row>
    <row r="4442" spans="1:23" x14ac:dyDescent="0.25">
      <c r="A4442" s="48" t="str">
        <f t="shared" si="69"/>
        <v>42233North Coast And North Bay3_13AllSingle</v>
      </c>
      <c r="B4442" t="s">
        <v>108</v>
      </c>
      <c r="C4442" s="35">
        <v>42233</v>
      </c>
      <c r="D4442">
        <v>13</v>
      </c>
      <c r="E4442" t="s">
        <v>110</v>
      </c>
      <c r="F4442">
        <v>0.92936546132806508</v>
      </c>
      <c r="G4442">
        <v>1.4877871041052713</v>
      </c>
      <c r="H4442">
        <v>2771</v>
      </c>
      <c r="I4442">
        <v>0.83033299860501086</v>
      </c>
      <c r="J4442">
        <v>1.564930103186156</v>
      </c>
      <c r="K4442">
        <v>706</v>
      </c>
      <c r="L4442">
        <v>9.9032461643218994E-2</v>
      </c>
      <c r="M4442">
        <v>10.655922889709473</v>
      </c>
      <c r="N4442">
        <v>7069</v>
      </c>
      <c r="O4442">
        <v>6.532733142375946E-2</v>
      </c>
      <c r="P4442">
        <v>1.5308953821659088E-2</v>
      </c>
      <c r="Q4442">
        <v>5.496395006775856E-2</v>
      </c>
      <c r="R4442">
        <v>9.9032461643218994E-2</v>
      </c>
      <c r="S4442">
        <v>0.14309574663639069</v>
      </c>
      <c r="T4442">
        <v>0.1827559769153595</v>
      </c>
      <c r="U4442" t="s">
        <v>18</v>
      </c>
      <c r="V4442" t="s">
        <v>84</v>
      </c>
      <c r="W4442">
        <v>92.596405029296875</v>
      </c>
    </row>
    <row r="4443" spans="1:23" x14ac:dyDescent="0.25">
      <c r="A4443" s="48" t="str">
        <f t="shared" si="69"/>
        <v>42233North Coast And North Bay3_13SmartAC-onlySingle</v>
      </c>
      <c r="B4443" t="s">
        <v>108</v>
      </c>
      <c r="C4443" s="35">
        <v>42233</v>
      </c>
      <c r="D4443">
        <v>13</v>
      </c>
      <c r="E4443" t="s">
        <v>110</v>
      </c>
      <c r="F4443">
        <v>0.92936546132806508</v>
      </c>
      <c r="G4443">
        <v>1.4877871041052713</v>
      </c>
      <c r="H4443">
        <v>2771</v>
      </c>
      <c r="I4443">
        <v>0.83033299860501086</v>
      </c>
      <c r="J4443">
        <v>1.564930103186156</v>
      </c>
      <c r="K4443">
        <v>706</v>
      </c>
      <c r="L4443">
        <v>9.9032461643218994E-2</v>
      </c>
      <c r="M4443">
        <v>10.655922889709473</v>
      </c>
      <c r="N4443">
        <v>7069</v>
      </c>
      <c r="O4443">
        <v>6.532733142375946E-2</v>
      </c>
      <c r="P4443">
        <v>1.5308953821659088E-2</v>
      </c>
      <c r="Q4443">
        <v>5.496395006775856E-2</v>
      </c>
      <c r="R4443">
        <v>9.9032461643218994E-2</v>
      </c>
      <c r="S4443">
        <v>0.14309574663639069</v>
      </c>
      <c r="T4443">
        <v>0.1827559769153595</v>
      </c>
      <c r="U4443" t="s">
        <v>102</v>
      </c>
      <c r="V4443" t="s">
        <v>84</v>
      </c>
      <c r="W4443">
        <v>92.596405029296875</v>
      </c>
    </row>
    <row r="4444" spans="1:23" x14ac:dyDescent="0.25">
      <c r="A4444" s="48" t="str">
        <f t="shared" si="69"/>
        <v>42233North Coast And North Bay3_14AllSingle</v>
      </c>
      <c r="B4444" t="s">
        <v>108</v>
      </c>
      <c r="C4444" s="35">
        <v>42233</v>
      </c>
      <c r="D4444">
        <v>14</v>
      </c>
      <c r="E4444" t="s">
        <v>110</v>
      </c>
      <c r="F4444">
        <v>1.2354376382373624</v>
      </c>
      <c r="G4444">
        <v>1.7467948288521999</v>
      </c>
      <c r="H4444">
        <v>2771</v>
      </c>
      <c r="I4444">
        <v>1.0134226687294892</v>
      </c>
      <c r="J4444">
        <v>1.6517285122192165</v>
      </c>
      <c r="K4444">
        <v>706</v>
      </c>
      <c r="L4444">
        <v>0.22201496362686157</v>
      </c>
      <c r="M4444">
        <v>17.970552444458008</v>
      </c>
      <c r="N4444">
        <v>7069</v>
      </c>
      <c r="O4444">
        <v>7.0466078817844391E-2</v>
      </c>
      <c r="P4444">
        <v>0.131705641746521</v>
      </c>
      <c r="Q4444">
        <v>0.17447996139526367</v>
      </c>
      <c r="R4444">
        <v>0.22201496362686157</v>
      </c>
      <c r="S4444">
        <v>0.2695443332195282</v>
      </c>
      <c r="T4444">
        <v>0.31232428550720215</v>
      </c>
      <c r="U4444" t="s">
        <v>18</v>
      </c>
      <c r="V4444" t="s">
        <v>84</v>
      </c>
      <c r="W4444">
        <v>95.545623779296875</v>
      </c>
    </row>
    <row r="4445" spans="1:23" x14ac:dyDescent="0.25">
      <c r="A4445" s="48" t="str">
        <f t="shared" si="69"/>
        <v>42233North Coast And North Bay3_14SmartAC-onlySingle</v>
      </c>
      <c r="B4445" t="s">
        <v>108</v>
      </c>
      <c r="C4445" s="35">
        <v>42233</v>
      </c>
      <c r="D4445">
        <v>14</v>
      </c>
      <c r="E4445" t="s">
        <v>110</v>
      </c>
      <c r="F4445">
        <v>1.2354376382373624</v>
      </c>
      <c r="G4445">
        <v>1.7467948288521999</v>
      </c>
      <c r="H4445">
        <v>2771</v>
      </c>
      <c r="I4445">
        <v>1.0134226687294892</v>
      </c>
      <c r="J4445">
        <v>1.6517285122192165</v>
      </c>
      <c r="K4445">
        <v>706</v>
      </c>
      <c r="L4445">
        <v>0.22201496362686157</v>
      </c>
      <c r="M4445">
        <v>17.970552444458008</v>
      </c>
      <c r="N4445">
        <v>7069</v>
      </c>
      <c r="O4445">
        <v>7.0466078817844391E-2</v>
      </c>
      <c r="P4445">
        <v>0.131705641746521</v>
      </c>
      <c r="Q4445">
        <v>0.17447996139526367</v>
      </c>
      <c r="R4445">
        <v>0.22201496362686157</v>
      </c>
      <c r="S4445">
        <v>0.2695443332195282</v>
      </c>
      <c r="T4445">
        <v>0.31232428550720215</v>
      </c>
      <c r="U4445" t="s">
        <v>102</v>
      </c>
      <c r="V4445" t="s">
        <v>84</v>
      </c>
      <c r="W4445">
        <v>95.545623779296875</v>
      </c>
    </row>
    <row r="4446" spans="1:23" x14ac:dyDescent="0.25">
      <c r="A4446" s="48" t="str">
        <f t="shared" si="69"/>
        <v>42233North Coast And North Bay3_15AllSingle</v>
      </c>
      <c r="B4446" t="s">
        <v>108</v>
      </c>
      <c r="C4446" s="35">
        <v>42233</v>
      </c>
      <c r="D4446">
        <v>15</v>
      </c>
      <c r="E4446" t="s">
        <v>110</v>
      </c>
      <c r="F4446">
        <v>1.5622411069617816</v>
      </c>
      <c r="G4446">
        <v>1.9115629487874122</v>
      </c>
      <c r="H4446">
        <v>2771</v>
      </c>
      <c r="I4446">
        <v>1.1477513643884891</v>
      </c>
      <c r="J4446">
        <v>1.5214294151530814</v>
      </c>
      <c r="K4446">
        <v>706</v>
      </c>
      <c r="L4446">
        <v>0.41448974609375</v>
      </c>
      <c r="M4446">
        <v>26.531740188598633</v>
      </c>
      <c r="N4446">
        <v>7069</v>
      </c>
      <c r="O4446">
        <v>6.7803859710693359E-2</v>
      </c>
      <c r="P4446">
        <v>0.32759231328964233</v>
      </c>
      <c r="Q4446">
        <v>0.36875063180923462</v>
      </c>
      <c r="R4446">
        <v>0.41448974609375</v>
      </c>
      <c r="S4446">
        <v>0.46022343635559082</v>
      </c>
      <c r="T4446">
        <v>0.50138717889785767</v>
      </c>
      <c r="U4446" t="s">
        <v>18</v>
      </c>
      <c r="V4446" t="s">
        <v>84</v>
      </c>
      <c r="W4446">
        <v>93.410240173339844</v>
      </c>
    </row>
    <row r="4447" spans="1:23" x14ac:dyDescent="0.25">
      <c r="A4447" s="48" t="str">
        <f t="shared" si="69"/>
        <v>42233North Coast And North Bay3_15SmartAC-onlySingle</v>
      </c>
      <c r="B4447" t="s">
        <v>108</v>
      </c>
      <c r="C4447" s="35">
        <v>42233</v>
      </c>
      <c r="D4447">
        <v>15</v>
      </c>
      <c r="E4447" t="s">
        <v>110</v>
      </c>
      <c r="F4447">
        <v>1.5622411069617816</v>
      </c>
      <c r="G4447">
        <v>1.9115629487874122</v>
      </c>
      <c r="H4447">
        <v>2771</v>
      </c>
      <c r="I4447">
        <v>1.1477513643884891</v>
      </c>
      <c r="J4447">
        <v>1.5214294151530814</v>
      </c>
      <c r="K4447">
        <v>706</v>
      </c>
      <c r="L4447">
        <v>0.41448974609375</v>
      </c>
      <c r="M4447">
        <v>26.531740188598633</v>
      </c>
      <c r="N4447">
        <v>7069</v>
      </c>
      <c r="O4447">
        <v>6.7803859710693359E-2</v>
      </c>
      <c r="P4447">
        <v>0.32759231328964233</v>
      </c>
      <c r="Q4447">
        <v>0.36875063180923462</v>
      </c>
      <c r="R4447">
        <v>0.41448974609375</v>
      </c>
      <c r="S4447">
        <v>0.46022343635559082</v>
      </c>
      <c r="T4447">
        <v>0.50138717889785767</v>
      </c>
      <c r="U4447" t="s">
        <v>102</v>
      </c>
      <c r="V4447" t="s">
        <v>84</v>
      </c>
      <c r="W4447">
        <v>93.410240173339844</v>
      </c>
    </row>
    <row r="4448" spans="1:23" x14ac:dyDescent="0.25">
      <c r="A4448" s="48" t="str">
        <f t="shared" si="69"/>
        <v>42233North Coast And North Bay3_16AllSingle</v>
      </c>
      <c r="B4448" t="s">
        <v>108</v>
      </c>
      <c r="C4448" s="35">
        <v>42233</v>
      </c>
      <c r="D4448">
        <v>16</v>
      </c>
      <c r="E4448" t="s">
        <v>110</v>
      </c>
      <c r="F4448">
        <v>1.9290254978502857</v>
      </c>
      <c r="G4448">
        <v>2.005718608761438</v>
      </c>
      <c r="H4448">
        <v>2771</v>
      </c>
      <c r="I4448">
        <v>1.8515368733108215</v>
      </c>
      <c r="J4448">
        <v>1.9817070361496778</v>
      </c>
      <c r="K4448">
        <v>706</v>
      </c>
      <c r="L4448">
        <v>7.7488623559474945E-2</v>
      </c>
      <c r="M4448">
        <v>4.0169830322265625</v>
      </c>
      <c r="N4448">
        <v>7069</v>
      </c>
      <c r="O4448">
        <v>8.3751671016216278E-2</v>
      </c>
      <c r="P4448">
        <v>-2.9847517609596252E-2</v>
      </c>
      <c r="Q4448">
        <v>2.0991422235965729E-2</v>
      </c>
      <c r="R4448">
        <v>7.7488623559474945E-2</v>
      </c>
      <c r="S4448">
        <v>0.13397912681102753</v>
      </c>
      <c r="T4448">
        <v>0.18482476472854614</v>
      </c>
      <c r="U4448" t="s">
        <v>18</v>
      </c>
      <c r="V4448" t="s">
        <v>84</v>
      </c>
      <c r="W4448">
        <v>91.886543273925781</v>
      </c>
    </row>
    <row r="4449" spans="1:23" x14ac:dyDescent="0.25">
      <c r="A4449" s="48" t="str">
        <f t="shared" si="69"/>
        <v>42233North Coast And North Bay3_16SmartAC-onlySingle</v>
      </c>
      <c r="B4449" t="s">
        <v>108</v>
      </c>
      <c r="C4449" s="35">
        <v>42233</v>
      </c>
      <c r="D4449">
        <v>16</v>
      </c>
      <c r="E4449" t="s">
        <v>110</v>
      </c>
      <c r="F4449">
        <v>1.9290254978502857</v>
      </c>
      <c r="G4449">
        <v>2.005718608761438</v>
      </c>
      <c r="H4449">
        <v>2771</v>
      </c>
      <c r="I4449">
        <v>1.8515368733108215</v>
      </c>
      <c r="J4449">
        <v>1.9817070361496778</v>
      </c>
      <c r="K4449">
        <v>706</v>
      </c>
      <c r="L4449">
        <v>7.7488623559474945E-2</v>
      </c>
      <c r="M4449">
        <v>4.0169830322265625</v>
      </c>
      <c r="N4449">
        <v>7069</v>
      </c>
      <c r="O4449">
        <v>8.3751671016216278E-2</v>
      </c>
      <c r="P4449">
        <v>-2.9847517609596252E-2</v>
      </c>
      <c r="Q4449">
        <v>2.0991422235965729E-2</v>
      </c>
      <c r="R4449">
        <v>7.7488623559474945E-2</v>
      </c>
      <c r="S4449">
        <v>0.13397912681102753</v>
      </c>
      <c r="T4449">
        <v>0.18482476472854614</v>
      </c>
      <c r="U4449" t="s">
        <v>102</v>
      </c>
      <c r="V4449" t="s">
        <v>84</v>
      </c>
      <c r="W4449">
        <v>91.886543273925781</v>
      </c>
    </row>
    <row r="4450" spans="1:23" x14ac:dyDescent="0.25">
      <c r="A4450" s="48" t="str">
        <f t="shared" si="69"/>
        <v>42233North Coast And North Bay3_17AllSingle</v>
      </c>
      <c r="B4450" t="s">
        <v>108</v>
      </c>
      <c r="C4450" s="35">
        <v>42233</v>
      </c>
      <c r="D4450">
        <v>17</v>
      </c>
      <c r="E4450" t="s">
        <v>110</v>
      </c>
      <c r="F4450">
        <v>2.2104039115745691</v>
      </c>
      <c r="G4450">
        <v>1.9740576586473304</v>
      </c>
      <c r="H4450">
        <v>2771</v>
      </c>
      <c r="I4450">
        <v>2.1885593971665633</v>
      </c>
      <c r="J4450">
        <v>2.044082646251864</v>
      </c>
      <c r="K4450">
        <v>706</v>
      </c>
      <c r="L4450">
        <v>2.1844513714313507E-2</v>
      </c>
      <c r="M4450">
        <v>0.988258957862854</v>
      </c>
      <c r="N4450">
        <v>7069</v>
      </c>
      <c r="O4450">
        <v>8.5583597421646118E-2</v>
      </c>
      <c r="P4450">
        <v>-8.7839424610137939E-2</v>
      </c>
      <c r="Q4450">
        <v>-3.5888470709323883E-2</v>
      </c>
      <c r="R4450">
        <v>2.1844513714313507E-2</v>
      </c>
      <c r="S4450">
        <v>7.9570651054382324E-2</v>
      </c>
      <c r="T4450">
        <v>0.13152845203876495</v>
      </c>
      <c r="U4450" t="s">
        <v>18</v>
      </c>
      <c r="V4450" t="s">
        <v>84</v>
      </c>
      <c r="W4450">
        <v>87.889938354492188</v>
      </c>
    </row>
    <row r="4451" spans="1:23" x14ac:dyDescent="0.25">
      <c r="A4451" s="48" t="str">
        <f t="shared" si="69"/>
        <v>42233North Coast And North Bay3_17SmartAC-onlySingle</v>
      </c>
      <c r="B4451" t="s">
        <v>108</v>
      </c>
      <c r="C4451" s="35">
        <v>42233</v>
      </c>
      <c r="D4451">
        <v>17</v>
      </c>
      <c r="E4451" t="s">
        <v>110</v>
      </c>
      <c r="F4451">
        <v>2.2104039115745691</v>
      </c>
      <c r="G4451">
        <v>1.9740576586473304</v>
      </c>
      <c r="H4451">
        <v>2771</v>
      </c>
      <c r="I4451">
        <v>2.1885593971665633</v>
      </c>
      <c r="J4451">
        <v>2.044082646251864</v>
      </c>
      <c r="K4451">
        <v>706</v>
      </c>
      <c r="L4451">
        <v>2.1844513714313507E-2</v>
      </c>
      <c r="M4451">
        <v>0.988258957862854</v>
      </c>
      <c r="N4451">
        <v>7069</v>
      </c>
      <c r="O4451">
        <v>8.5583597421646118E-2</v>
      </c>
      <c r="P4451">
        <v>-8.7839424610137939E-2</v>
      </c>
      <c r="Q4451">
        <v>-3.5888470709323883E-2</v>
      </c>
      <c r="R4451">
        <v>2.1844513714313507E-2</v>
      </c>
      <c r="S4451">
        <v>7.9570651054382324E-2</v>
      </c>
      <c r="T4451">
        <v>0.13152845203876495</v>
      </c>
      <c r="U4451" t="s">
        <v>102</v>
      </c>
      <c r="V4451" t="s">
        <v>84</v>
      </c>
      <c r="W4451">
        <v>87.889938354492188</v>
      </c>
    </row>
    <row r="4452" spans="1:23" x14ac:dyDescent="0.25">
      <c r="A4452" s="48" t="str">
        <f t="shared" si="69"/>
        <v>42233North Coast And North Bay3_18AllSingle</v>
      </c>
      <c r="B4452" t="s">
        <v>108</v>
      </c>
      <c r="C4452" s="35">
        <v>42233</v>
      </c>
      <c r="D4452">
        <v>18</v>
      </c>
      <c r="E4452" t="s">
        <v>110</v>
      </c>
      <c r="F4452">
        <v>2.3946311814768211</v>
      </c>
      <c r="G4452">
        <v>1.9403215489536578</v>
      </c>
      <c r="H4452">
        <v>2771</v>
      </c>
      <c r="I4452">
        <v>2.4473820650582661</v>
      </c>
      <c r="J4452">
        <v>2.0061184067170683</v>
      </c>
      <c r="K4452">
        <v>706</v>
      </c>
      <c r="L4452">
        <v>-5.2750881761312485E-2</v>
      </c>
      <c r="M4452">
        <v>-2.2028813362121582</v>
      </c>
      <c r="N4452">
        <v>7069</v>
      </c>
      <c r="O4452">
        <v>8.401845395565033E-2</v>
      </c>
      <c r="P4452">
        <v>-0.16042892634868622</v>
      </c>
      <c r="Q4452">
        <v>-0.1094280481338501</v>
      </c>
      <c r="R4452">
        <v>-5.2750881761312485E-2</v>
      </c>
      <c r="S4452">
        <v>3.9195655845105648E-3</v>
      </c>
      <c r="T4452">
        <v>5.4927170276641846E-2</v>
      </c>
      <c r="U4452" t="s">
        <v>18</v>
      </c>
      <c r="V4452" t="s">
        <v>84</v>
      </c>
      <c r="W4452">
        <v>83.323951721191406</v>
      </c>
    </row>
    <row r="4453" spans="1:23" x14ac:dyDescent="0.25">
      <c r="A4453" s="48" t="str">
        <f t="shared" si="69"/>
        <v>42233North Coast And North Bay3_18SmartAC-onlySingle</v>
      </c>
      <c r="B4453" t="s">
        <v>108</v>
      </c>
      <c r="C4453" s="35">
        <v>42233</v>
      </c>
      <c r="D4453">
        <v>18</v>
      </c>
      <c r="E4453" t="s">
        <v>110</v>
      </c>
      <c r="F4453">
        <v>2.3946311814768211</v>
      </c>
      <c r="G4453">
        <v>1.9403215489536578</v>
      </c>
      <c r="H4453">
        <v>2771</v>
      </c>
      <c r="I4453">
        <v>2.4473820650582661</v>
      </c>
      <c r="J4453">
        <v>2.0061184067170683</v>
      </c>
      <c r="K4453">
        <v>706</v>
      </c>
      <c r="L4453">
        <v>-5.2750881761312485E-2</v>
      </c>
      <c r="M4453">
        <v>-2.2028813362121582</v>
      </c>
      <c r="N4453">
        <v>7069</v>
      </c>
      <c r="O4453">
        <v>8.401845395565033E-2</v>
      </c>
      <c r="P4453">
        <v>-0.16042892634868622</v>
      </c>
      <c r="Q4453">
        <v>-0.1094280481338501</v>
      </c>
      <c r="R4453">
        <v>-5.2750881761312485E-2</v>
      </c>
      <c r="S4453">
        <v>3.9195655845105648E-3</v>
      </c>
      <c r="T4453">
        <v>5.4927170276641846E-2</v>
      </c>
      <c r="U4453" t="s">
        <v>102</v>
      </c>
      <c r="V4453" t="s">
        <v>84</v>
      </c>
      <c r="W4453">
        <v>83.323951721191406</v>
      </c>
    </row>
    <row r="4454" spans="1:23" x14ac:dyDescent="0.25">
      <c r="A4454" s="48" t="str">
        <f t="shared" si="69"/>
        <v>42233North Coast And North Bay3_19AllSingle</v>
      </c>
      <c r="B4454" t="s">
        <v>108</v>
      </c>
      <c r="C4454" s="35">
        <v>42233</v>
      </c>
      <c r="D4454">
        <v>19</v>
      </c>
      <c r="E4454" t="s">
        <v>110</v>
      </c>
      <c r="F4454">
        <v>2.2663652026878838</v>
      </c>
      <c r="G4454">
        <v>1.8114884879839079</v>
      </c>
      <c r="H4454">
        <v>2771</v>
      </c>
      <c r="I4454">
        <v>2.2865190827251665</v>
      </c>
      <c r="J4454">
        <v>1.7837875468400781</v>
      </c>
      <c r="K4454">
        <v>706</v>
      </c>
      <c r="L4454">
        <v>-2.015388011932373E-2</v>
      </c>
      <c r="M4454">
        <v>-0.88926005363464355</v>
      </c>
      <c r="N4454">
        <v>7069</v>
      </c>
      <c r="O4454">
        <v>7.5439803302288055E-2</v>
      </c>
      <c r="P4454">
        <v>-0.11683753132820129</v>
      </c>
      <c r="Q4454">
        <v>-7.1044065058231354E-2</v>
      </c>
      <c r="R4454">
        <v>-2.015388011932373E-2</v>
      </c>
      <c r="S4454">
        <v>3.0730267986655235E-2</v>
      </c>
      <c r="T4454">
        <v>7.6529771089553833E-2</v>
      </c>
      <c r="U4454" t="s">
        <v>18</v>
      </c>
      <c r="V4454" t="s">
        <v>84</v>
      </c>
      <c r="W4454">
        <v>74.759651184082031</v>
      </c>
    </row>
    <row r="4455" spans="1:23" x14ac:dyDescent="0.25">
      <c r="A4455" s="48" t="str">
        <f t="shared" si="69"/>
        <v>42233North Coast And North Bay3_19SmartAC-onlySingle</v>
      </c>
      <c r="B4455" t="s">
        <v>108</v>
      </c>
      <c r="C4455" s="35">
        <v>42233</v>
      </c>
      <c r="D4455">
        <v>19</v>
      </c>
      <c r="E4455" t="s">
        <v>110</v>
      </c>
      <c r="F4455">
        <v>2.2663652026878838</v>
      </c>
      <c r="G4455">
        <v>1.8114884879839079</v>
      </c>
      <c r="H4455">
        <v>2771</v>
      </c>
      <c r="I4455">
        <v>2.2865190827251665</v>
      </c>
      <c r="J4455">
        <v>1.7837875468400781</v>
      </c>
      <c r="K4455">
        <v>706</v>
      </c>
      <c r="L4455">
        <v>-2.015388011932373E-2</v>
      </c>
      <c r="M4455">
        <v>-0.88926005363464355</v>
      </c>
      <c r="N4455">
        <v>7069</v>
      </c>
      <c r="O4455">
        <v>7.5439803302288055E-2</v>
      </c>
      <c r="P4455">
        <v>-0.11683753132820129</v>
      </c>
      <c r="Q4455">
        <v>-7.1044065058231354E-2</v>
      </c>
      <c r="R4455">
        <v>-2.015388011932373E-2</v>
      </c>
      <c r="S4455">
        <v>3.0730267986655235E-2</v>
      </c>
      <c r="T4455">
        <v>7.6529771089553833E-2</v>
      </c>
      <c r="U4455" t="s">
        <v>102</v>
      </c>
      <c r="V4455" t="s">
        <v>84</v>
      </c>
      <c r="W4455">
        <v>74.759651184082031</v>
      </c>
    </row>
    <row r="4456" spans="1:23" x14ac:dyDescent="0.25">
      <c r="A4456" s="48" t="str">
        <f t="shared" si="69"/>
        <v>42233North Coast And North Bay3_20AllSingle</v>
      </c>
      <c r="B4456" t="s">
        <v>108</v>
      </c>
      <c r="C4456" s="35">
        <v>42233</v>
      </c>
      <c r="D4456">
        <v>20</v>
      </c>
      <c r="E4456" t="s">
        <v>110</v>
      </c>
      <c r="F4456">
        <v>1.8564825457353309</v>
      </c>
      <c r="G4456">
        <v>1.5976267749650082</v>
      </c>
      <c r="H4456">
        <v>2771</v>
      </c>
      <c r="I4456">
        <v>1.9100074602211077</v>
      </c>
      <c r="J4456">
        <v>1.5976079787447424</v>
      </c>
      <c r="K4456">
        <v>706</v>
      </c>
      <c r="L4456">
        <v>-5.3524915128946304E-2</v>
      </c>
      <c r="M4456">
        <v>-2.8831357955932617</v>
      </c>
      <c r="N4456">
        <v>7069</v>
      </c>
      <c r="O4456">
        <v>6.7352384328842163E-2</v>
      </c>
      <c r="P4456">
        <v>-0.13984373211860657</v>
      </c>
      <c r="Q4456">
        <v>-9.8959483206272125E-2</v>
      </c>
      <c r="R4456">
        <v>-5.3524915128946304E-2</v>
      </c>
      <c r="S4456">
        <v>-8.0957319587469101E-3</v>
      </c>
      <c r="T4456">
        <v>3.2793901860713959E-2</v>
      </c>
      <c r="U4456" t="s">
        <v>18</v>
      </c>
      <c r="V4456" t="s">
        <v>84</v>
      </c>
      <c r="W4456">
        <v>67.290138244628906</v>
      </c>
    </row>
    <row r="4457" spans="1:23" x14ac:dyDescent="0.25">
      <c r="A4457" s="48" t="str">
        <f t="shared" si="69"/>
        <v>42233North Coast And North Bay3_20SmartAC-onlySingle</v>
      </c>
      <c r="B4457" t="s">
        <v>108</v>
      </c>
      <c r="C4457" s="35">
        <v>42233</v>
      </c>
      <c r="D4457">
        <v>20</v>
      </c>
      <c r="E4457" t="s">
        <v>110</v>
      </c>
      <c r="F4457">
        <v>1.8564825457353309</v>
      </c>
      <c r="G4457">
        <v>1.5976267749650082</v>
      </c>
      <c r="H4457">
        <v>2771</v>
      </c>
      <c r="I4457">
        <v>1.9100074602211077</v>
      </c>
      <c r="J4457">
        <v>1.5976079787447424</v>
      </c>
      <c r="K4457">
        <v>706</v>
      </c>
      <c r="L4457">
        <v>-5.3524915128946304E-2</v>
      </c>
      <c r="M4457">
        <v>-2.8831357955932617</v>
      </c>
      <c r="N4457">
        <v>7069</v>
      </c>
      <c r="O4457">
        <v>6.7352384328842163E-2</v>
      </c>
      <c r="P4457">
        <v>-0.13984373211860657</v>
      </c>
      <c r="Q4457">
        <v>-9.8959483206272125E-2</v>
      </c>
      <c r="R4457">
        <v>-5.3524915128946304E-2</v>
      </c>
      <c r="S4457">
        <v>-8.0957319587469101E-3</v>
      </c>
      <c r="T4457">
        <v>3.2793901860713959E-2</v>
      </c>
      <c r="U4457" t="s">
        <v>102</v>
      </c>
      <c r="V4457" t="s">
        <v>84</v>
      </c>
      <c r="W4457">
        <v>67.290138244628906</v>
      </c>
    </row>
    <row r="4458" spans="1:23" x14ac:dyDescent="0.25">
      <c r="A4458" s="48" t="str">
        <f t="shared" si="69"/>
        <v>42233North Coast And North Bay3_21AllSingle</v>
      </c>
      <c r="B4458" t="s">
        <v>108</v>
      </c>
      <c r="C4458" s="35">
        <v>42233</v>
      </c>
      <c r="D4458">
        <v>21</v>
      </c>
      <c r="E4458" t="s">
        <v>110</v>
      </c>
      <c r="F4458">
        <v>1.5175841326704023</v>
      </c>
      <c r="G4458">
        <v>1.3197531954043522</v>
      </c>
      <c r="H4458">
        <v>2771</v>
      </c>
      <c r="I4458">
        <v>1.532105163905918</v>
      </c>
      <c r="J4458">
        <v>1.3759763786533445</v>
      </c>
      <c r="K4458">
        <v>706</v>
      </c>
      <c r="L4458">
        <v>-1.4521031640470028E-2</v>
      </c>
      <c r="M4458">
        <v>-0.9568517804145813</v>
      </c>
      <c r="N4458">
        <v>7069</v>
      </c>
      <c r="O4458">
        <v>5.7535264641046524E-2</v>
      </c>
      <c r="P4458">
        <v>-8.8258229196071625E-2</v>
      </c>
      <c r="Q4458">
        <v>-5.3333170711994171E-2</v>
      </c>
      <c r="R4458">
        <v>-1.4521031640470028E-2</v>
      </c>
      <c r="S4458">
        <v>2.4286504834890366E-2</v>
      </c>
      <c r="T4458">
        <v>5.921616405248642E-2</v>
      </c>
      <c r="U4458" t="s">
        <v>18</v>
      </c>
      <c r="V4458" t="s">
        <v>84</v>
      </c>
      <c r="W4458">
        <v>63.339225769042969</v>
      </c>
    </row>
    <row r="4459" spans="1:23" x14ac:dyDescent="0.25">
      <c r="A4459" s="48" t="str">
        <f t="shared" si="69"/>
        <v>42233North Coast And North Bay3_21SmartAC-onlySingle</v>
      </c>
      <c r="B4459" t="s">
        <v>108</v>
      </c>
      <c r="C4459" s="35">
        <v>42233</v>
      </c>
      <c r="D4459">
        <v>21</v>
      </c>
      <c r="E4459" t="s">
        <v>110</v>
      </c>
      <c r="F4459">
        <v>1.5175841326704023</v>
      </c>
      <c r="G4459">
        <v>1.3197531954043522</v>
      </c>
      <c r="H4459">
        <v>2771</v>
      </c>
      <c r="I4459">
        <v>1.532105163905918</v>
      </c>
      <c r="J4459">
        <v>1.3759763786533445</v>
      </c>
      <c r="K4459">
        <v>706</v>
      </c>
      <c r="L4459">
        <v>-1.4521031640470028E-2</v>
      </c>
      <c r="M4459">
        <v>-0.9568517804145813</v>
      </c>
      <c r="N4459">
        <v>7069</v>
      </c>
      <c r="O4459">
        <v>5.7535264641046524E-2</v>
      </c>
      <c r="P4459">
        <v>-8.8258229196071625E-2</v>
      </c>
      <c r="Q4459">
        <v>-5.3333170711994171E-2</v>
      </c>
      <c r="R4459">
        <v>-1.4521031640470028E-2</v>
      </c>
      <c r="S4459">
        <v>2.4286504834890366E-2</v>
      </c>
      <c r="T4459">
        <v>5.921616405248642E-2</v>
      </c>
      <c r="U4459" t="s">
        <v>102</v>
      </c>
      <c r="V4459" t="s">
        <v>84</v>
      </c>
      <c r="W4459">
        <v>63.339225769042969</v>
      </c>
    </row>
    <row r="4460" spans="1:23" x14ac:dyDescent="0.25">
      <c r="A4460" s="48" t="str">
        <f t="shared" si="69"/>
        <v>42233North Coast And North Bay3_22AllSingle</v>
      </c>
      <c r="B4460" t="s">
        <v>108</v>
      </c>
      <c r="C4460" s="35">
        <v>42233</v>
      </c>
      <c r="D4460">
        <v>22</v>
      </c>
      <c r="E4460" t="s">
        <v>110</v>
      </c>
      <c r="F4460">
        <v>1.247603210116172</v>
      </c>
      <c r="G4460">
        <v>1.0992934620349639</v>
      </c>
      <c r="H4460">
        <v>2771</v>
      </c>
      <c r="I4460">
        <v>1.2751411767556986</v>
      </c>
      <c r="J4460">
        <v>1.1810075446607091</v>
      </c>
      <c r="K4460">
        <v>706</v>
      </c>
      <c r="L4460">
        <v>-2.7537966147065163E-2</v>
      </c>
      <c r="M4460">
        <v>-2.2072696685791016</v>
      </c>
      <c r="N4460">
        <v>7069</v>
      </c>
      <c r="O4460">
        <v>4.9109186977148056E-2</v>
      </c>
      <c r="P4460">
        <v>-9.0476296842098236E-2</v>
      </c>
      <c r="Q4460">
        <v>-6.0666043311357498E-2</v>
      </c>
      <c r="R4460">
        <v>-2.7537966147065163E-2</v>
      </c>
      <c r="S4460">
        <v>5.5861803703010082E-3</v>
      </c>
      <c r="T4460">
        <v>3.5400368273258209E-2</v>
      </c>
      <c r="U4460" t="s">
        <v>18</v>
      </c>
      <c r="V4460" t="s">
        <v>84</v>
      </c>
      <c r="W4460">
        <v>60.910312652587891</v>
      </c>
    </row>
    <row r="4461" spans="1:23" x14ac:dyDescent="0.25">
      <c r="A4461" s="48" t="str">
        <f t="shared" si="69"/>
        <v>42233North Coast And North Bay3_22SmartAC-onlySingle</v>
      </c>
      <c r="B4461" t="s">
        <v>108</v>
      </c>
      <c r="C4461" s="35">
        <v>42233</v>
      </c>
      <c r="D4461">
        <v>22</v>
      </c>
      <c r="E4461" t="s">
        <v>110</v>
      </c>
      <c r="F4461">
        <v>1.247603210116172</v>
      </c>
      <c r="G4461">
        <v>1.0992934620349639</v>
      </c>
      <c r="H4461">
        <v>2771</v>
      </c>
      <c r="I4461">
        <v>1.2751411767556986</v>
      </c>
      <c r="J4461">
        <v>1.1810075446607091</v>
      </c>
      <c r="K4461">
        <v>706</v>
      </c>
      <c r="L4461">
        <v>-2.7537966147065163E-2</v>
      </c>
      <c r="M4461">
        <v>-2.2072696685791016</v>
      </c>
      <c r="N4461">
        <v>7069</v>
      </c>
      <c r="O4461">
        <v>4.9109186977148056E-2</v>
      </c>
      <c r="P4461">
        <v>-9.0476296842098236E-2</v>
      </c>
      <c r="Q4461">
        <v>-6.0666043311357498E-2</v>
      </c>
      <c r="R4461">
        <v>-2.7537966147065163E-2</v>
      </c>
      <c r="S4461">
        <v>5.5861803703010082E-3</v>
      </c>
      <c r="T4461">
        <v>3.5400368273258209E-2</v>
      </c>
      <c r="U4461" t="s">
        <v>102</v>
      </c>
      <c r="V4461" t="s">
        <v>84</v>
      </c>
      <c r="W4461">
        <v>60.910312652587891</v>
      </c>
    </row>
    <row r="4462" spans="1:23" x14ac:dyDescent="0.25">
      <c r="A4462" s="48" t="str">
        <f t="shared" si="69"/>
        <v>42233North Coast And North Bay3_23AllSingle</v>
      </c>
      <c r="B4462" t="s">
        <v>108</v>
      </c>
      <c r="C4462" s="35">
        <v>42233</v>
      </c>
      <c r="D4462">
        <v>23</v>
      </c>
      <c r="E4462" t="s">
        <v>110</v>
      </c>
      <c r="F4462">
        <v>0.93241904071404114</v>
      </c>
      <c r="G4462">
        <v>0.86297679995067811</v>
      </c>
      <c r="H4462">
        <v>2771</v>
      </c>
      <c r="I4462">
        <v>0.99313758959298037</v>
      </c>
      <c r="J4462">
        <v>1.0339828753942575</v>
      </c>
      <c r="K4462">
        <v>706</v>
      </c>
      <c r="L4462">
        <v>-6.071854755282402E-2</v>
      </c>
      <c r="M4462">
        <v>-6.5119380950927734</v>
      </c>
      <c r="N4462">
        <v>7069</v>
      </c>
      <c r="O4462">
        <v>4.2226690798997879E-2</v>
      </c>
      <c r="P4462">
        <v>-0.11483627557754517</v>
      </c>
      <c r="Q4462">
        <v>-8.9203827083110809E-2</v>
      </c>
      <c r="R4462">
        <v>-6.071854755282402E-2</v>
      </c>
      <c r="S4462">
        <v>-3.2236643135547638E-2</v>
      </c>
      <c r="T4462">
        <v>-6.6008204594254494E-3</v>
      </c>
      <c r="U4462" t="s">
        <v>18</v>
      </c>
      <c r="V4462" t="s">
        <v>84</v>
      </c>
      <c r="W4462">
        <v>59.95770263671875</v>
      </c>
    </row>
    <row r="4463" spans="1:23" x14ac:dyDescent="0.25">
      <c r="A4463" s="48" t="str">
        <f t="shared" si="69"/>
        <v>42233North Coast And North Bay3_23SmartAC-onlySingle</v>
      </c>
      <c r="B4463" t="s">
        <v>108</v>
      </c>
      <c r="C4463" s="35">
        <v>42233</v>
      </c>
      <c r="D4463">
        <v>23</v>
      </c>
      <c r="E4463" t="s">
        <v>110</v>
      </c>
      <c r="F4463">
        <v>0.93241904071404114</v>
      </c>
      <c r="G4463">
        <v>0.86297679995067811</v>
      </c>
      <c r="H4463">
        <v>2771</v>
      </c>
      <c r="I4463">
        <v>0.99313758959298037</v>
      </c>
      <c r="J4463">
        <v>1.0339828753942575</v>
      </c>
      <c r="K4463">
        <v>706</v>
      </c>
      <c r="L4463">
        <v>-6.071854755282402E-2</v>
      </c>
      <c r="M4463">
        <v>-6.5119380950927734</v>
      </c>
      <c r="N4463">
        <v>7069</v>
      </c>
      <c r="O4463">
        <v>4.2226690798997879E-2</v>
      </c>
      <c r="P4463">
        <v>-0.11483627557754517</v>
      </c>
      <c r="Q4463">
        <v>-8.9203827083110809E-2</v>
      </c>
      <c r="R4463">
        <v>-6.071854755282402E-2</v>
      </c>
      <c r="S4463">
        <v>-3.2236643135547638E-2</v>
      </c>
      <c r="T4463">
        <v>-6.6008204594254494E-3</v>
      </c>
      <c r="U4463" t="s">
        <v>102</v>
      </c>
      <c r="V4463" t="s">
        <v>84</v>
      </c>
      <c r="W4463">
        <v>59.95770263671875</v>
      </c>
    </row>
    <row r="4464" spans="1:23" x14ac:dyDescent="0.25">
      <c r="A4464" s="48" t="str">
        <f t="shared" si="69"/>
        <v>42233North Coast And North Bay3_24AllSingle</v>
      </c>
      <c r="B4464" t="s">
        <v>108</v>
      </c>
      <c r="C4464" s="35">
        <v>42233</v>
      </c>
      <c r="D4464">
        <v>24</v>
      </c>
      <c r="E4464" t="s">
        <v>110</v>
      </c>
      <c r="F4464">
        <v>0.73141800736693063</v>
      </c>
      <c r="G4464">
        <v>0.71995192310183109</v>
      </c>
      <c r="H4464">
        <v>2771</v>
      </c>
      <c r="I4464">
        <v>0.75948680012263714</v>
      </c>
      <c r="J4464">
        <v>0.87642470328982869</v>
      </c>
      <c r="K4464">
        <v>706</v>
      </c>
      <c r="L4464">
        <v>-2.8068792074918747E-2</v>
      </c>
      <c r="M4464">
        <v>-3.8375856876373291</v>
      </c>
      <c r="N4464">
        <v>7069</v>
      </c>
      <c r="O4464">
        <v>3.5707764327526093E-2</v>
      </c>
      <c r="P4464">
        <v>-7.3831863701343536E-2</v>
      </c>
      <c r="Q4464">
        <v>-5.2156534045934677E-2</v>
      </c>
      <c r="R4464">
        <v>-2.8068792074918747E-2</v>
      </c>
      <c r="S4464">
        <v>-3.9839050732553005E-3</v>
      </c>
      <c r="T4464">
        <v>1.7694279551506042E-2</v>
      </c>
      <c r="U4464" t="s">
        <v>18</v>
      </c>
      <c r="V4464" t="s">
        <v>84</v>
      </c>
      <c r="W4464">
        <v>59.481399536132813</v>
      </c>
    </row>
    <row r="4465" spans="1:23" x14ac:dyDescent="0.25">
      <c r="A4465" s="48" t="str">
        <f t="shared" si="69"/>
        <v>42233North Coast And North Bay3_24SmartAC-onlySingle</v>
      </c>
      <c r="B4465" t="s">
        <v>108</v>
      </c>
      <c r="C4465" s="35">
        <v>42233</v>
      </c>
      <c r="D4465">
        <v>24</v>
      </c>
      <c r="E4465" t="s">
        <v>110</v>
      </c>
      <c r="F4465">
        <v>0.73141800736693063</v>
      </c>
      <c r="G4465">
        <v>0.71995192310183109</v>
      </c>
      <c r="H4465">
        <v>2771</v>
      </c>
      <c r="I4465">
        <v>0.75948680012263714</v>
      </c>
      <c r="J4465">
        <v>0.87642470328982869</v>
      </c>
      <c r="K4465">
        <v>706</v>
      </c>
      <c r="L4465">
        <v>-2.8068792074918747E-2</v>
      </c>
      <c r="M4465">
        <v>-3.8375856876373291</v>
      </c>
      <c r="N4465">
        <v>7069</v>
      </c>
      <c r="O4465">
        <v>3.5707764327526093E-2</v>
      </c>
      <c r="P4465">
        <v>-7.3831863701343536E-2</v>
      </c>
      <c r="Q4465">
        <v>-5.2156534045934677E-2</v>
      </c>
      <c r="R4465">
        <v>-2.8068792074918747E-2</v>
      </c>
      <c r="S4465">
        <v>-3.9839050732553005E-3</v>
      </c>
      <c r="T4465">
        <v>1.7694279551506042E-2</v>
      </c>
      <c r="U4465" t="s">
        <v>102</v>
      </c>
      <c r="V4465" t="s">
        <v>84</v>
      </c>
      <c r="W4465">
        <v>59.481399536132813</v>
      </c>
    </row>
    <row r="4466" spans="1:23" x14ac:dyDescent="0.25">
      <c r="A4466" s="48" t="str">
        <f t="shared" si="69"/>
        <v>42233North Coast And North Bay4_1AllSingle</v>
      </c>
      <c r="B4466" t="s">
        <v>108</v>
      </c>
      <c r="C4466" s="35">
        <v>42233</v>
      </c>
      <c r="D4466">
        <v>1</v>
      </c>
      <c r="E4466" t="s">
        <v>111</v>
      </c>
      <c r="F4466">
        <v>0.82471671603071206</v>
      </c>
      <c r="G4466">
        <v>0.94236420508542851</v>
      </c>
      <c r="H4466">
        <v>2771</v>
      </c>
      <c r="I4466">
        <v>0.83230325774342762</v>
      </c>
      <c r="J4466">
        <v>0.89833066351495694</v>
      </c>
      <c r="K4466">
        <v>722</v>
      </c>
      <c r="L4466">
        <v>-7.586541585624218E-3</v>
      </c>
      <c r="M4466">
        <v>-0.91989666223526001</v>
      </c>
      <c r="N4466">
        <v>7069</v>
      </c>
      <c r="O4466">
        <v>3.7923682481050491E-2</v>
      </c>
      <c r="P4466">
        <v>-5.6189533323049545E-2</v>
      </c>
      <c r="Q4466">
        <v>-3.3169098198413849E-2</v>
      </c>
      <c r="R4466">
        <v>-7.586541585624218E-3</v>
      </c>
      <c r="S4466">
        <v>1.7992982640862465E-2</v>
      </c>
      <c r="T4466">
        <v>4.101644828915596E-2</v>
      </c>
      <c r="U4466" t="s">
        <v>18</v>
      </c>
      <c r="V4466" t="s">
        <v>84</v>
      </c>
      <c r="W4466">
        <v>67.478004455566406</v>
      </c>
    </row>
    <row r="4467" spans="1:23" x14ac:dyDescent="0.25">
      <c r="A4467" s="48" t="str">
        <f t="shared" si="69"/>
        <v>42233North Coast And North Bay4_1SmartAC-onlySingle</v>
      </c>
      <c r="B4467" t="s">
        <v>108</v>
      </c>
      <c r="C4467" s="35">
        <v>42233</v>
      </c>
      <c r="D4467">
        <v>1</v>
      </c>
      <c r="E4467" t="s">
        <v>111</v>
      </c>
      <c r="F4467">
        <v>0.82471671603071206</v>
      </c>
      <c r="G4467">
        <v>0.94236420508542851</v>
      </c>
      <c r="H4467">
        <v>2771</v>
      </c>
      <c r="I4467">
        <v>0.83230325774342762</v>
      </c>
      <c r="J4467">
        <v>0.89833066351495694</v>
      </c>
      <c r="K4467">
        <v>722</v>
      </c>
      <c r="L4467">
        <v>-7.586541585624218E-3</v>
      </c>
      <c r="M4467">
        <v>-0.91989666223526001</v>
      </c>
      <c r="N4467">
        <v>7069</v>
      </c>
      <c r="O4467">
        <v>3.7923682481050491E-2</v>
      </c>
      <c r="P4467">
        <v>-5.6189533323049545E-2</v>
      </c>
      <c r="Q4467">
        <v>-3.3169098198413849E-2</v>
      </c>
      <c r="R4467">
        <v>-7.586541585624218E-3</v>
      </c>
      <c r="S4467">
        <v>1.7992982640862465E-2</v>
      </c>
      <c r="T4467">
        <v>4.101644828915596E-2</v>
      </c>
      <c r="U4467" t="s">
        <v>102</v>
      </c>
      <c r="V4467" t="s">
        <v>84</v>
      </c>
      <c r="W4467">
        <v>67.478004455566406</v>
      </c>
    </row>
    <row r="4468" spans="1:23" x14ac:dyDescent="0.25">
      <c r="A4468" s="48" t="str">
        <f t="shared" si="69"/>
        <v>42233North Coast And North Bay4_2AllSingle</v>
      </c>
      <c r="B4468" t="s">
        <v>108</v>
      </c>
      <c r="C4468" s="35">
        <v>42233</v>
      </c>
      <c r="D4468">
        <v>2</v>
      </c>
      <c r="E4468" t="s">
        <v>111</v>
      </c>
      <c r="F4468">
        <v>0.69595450196105135</v>
      </c>
      <c r="G4468">
        <v>0.80306383099430656</v>
      </c>
      <c r="H4468">
        <v>2771</v>
      </c>
      <c r="I4468">
        <v>0.66425651564533872</v>
      </c>
      <c r="J4468">
        <v>0.69552219825155182</v>
      </c>
      <c r="K4468">
        <v>722</v>
      </c>
      <c r="L4468">
        <v>3.1697984784841537E-2</v>
      </c>
      <c r="M4468">
        <v>4.5546059608459473</v>
      </c>
      <c r="N4468">
        <v>7069</v>
      </c>
      <c r="O4468">
        <v>3.0045822262763977E-2</v>
      </c>
      <c r="P4468">
        <v>-6.8087410181760788E-3</v>
      </c>
      <c r="Q4468">
        <v>1.1429673992097378E-2</v>
      </c>
      <c r="R4468">
        <v>3.1697984784841537E-2</v>
      </c>
      <c r="S4468">
        <v>5.1963891834020615E-2</v>
      </c>
      <c r="T4468">
        <v>7.0204712450504303E-2</v>
      </c>
      <c r="U4468" t="s">
        <v>18</v>
      </c>
      <c r="V4468" t="s">
        <v>84</v>
      </c>
      <c r="W4468">
        <v>64.527091979980469</v>
      </c>
    </row>
    <row r="4469" spans="1:23" x14ac:dyDescent="0.25">
      <c r="A4469" s="48" t="str">
        <f t="shared" si="69"/>
        <v>42233North Coast And North Bay4_2SmartAC-onlySingle</v>
      </c>
      <c r="B4469" t="s">
        <v>108</v>
      </c>
      <c r="C4469" s="35">
        <v>42233</v>
      </c>
      <c r="D4469">
        <v>2</v>
      </c>
      <c r="E4469" t="s">
        <v>111</v>
      </c>
      <c r="F4469">
        <v>0.69595450196105135</v>
      </c>
      <c r="G4469">
        <v>0.80306383099430656</v>
      </c>
      <c r="H4469">
        <v>2771</v>
      </c>
      <c r="I4469">
        <v>0.66425651564533872</v>
      </c>
      <c r="J4469">
        <v>0.69552219825155182</v>
      </c>
      <c r="K4469">
        <v>722</v>
      </c>
      <c r="L4469">
        <v>3.1697984784841537E-2</v>
      </c>
      <c r="M4469">
        <v>4.5546059608459473</v>
      </c>
      <c r="N4469">
        <v>7069</v>
      </c>
      <c r="O4469">
        <v>3.0045822262763977E-2</v>
      </c>
      <c r="P4469">
        <v>-6.8087410181760788E-3</v>
      </c>
      <c r="Q4469">
        <v>1.1429673992097378E-2</v>
      </c>
      <c r="R4469">
        <v>3.1697984784841537E-2</v>
      </c>
      <c r="S4469">
        <v>5.1963891834020615E-2</v>
      </c>
      <c r="T4469">
        <v>7.0204712450504303E-2</v>
      </c>
      <c r="U4469" t="s">
        <v>102</v>
      </c>
      <c r="V4469" t="s">
        <v>84</v>
      </c>
      <c r="W4469">
        <v>64.527091979980469</v>
      </c>
    </row>
    <row r="4470" spans="1:23" x14ac:dyDescent="0.25">
      <c r="A4470" s="48" t="str">
        <f t="shared" si="69"/>
        <v>42233North Coast And North Bay4_3AllSingle</v>
      </c>
      <c r="B4470" t="s">
        <v>108</v>
      </c>
      <c r="C4470" s="35">
        <v>42233</v>
      </c>
      <c r="D4470">
        <v>3</v>
      </c>
      <c r="E4470" t="s">
        <v>111</v>
      </c>
      <c r="F4470">
        <v>0.61542837658020166</v>
      </c>
      <c r="G4470">
        <v>0.76868035943964741</v>
      </c>
      <c r="H4470">
        <v>2771</v>
      </c>
      <c r="I4470">
        <v>0.58015892375683975</v>
      </c>
      <c r="J4470">
        <v>0.58170267978571344</v>
      </c>
      <c r="K4470">
        <v>722</v>
      </c>
      <c r="L4470">
        <v>3.5269454121589661E-2</v>
      </c>
      <c r="M4470">
        <v>5.7308783531188965</v>
      </c>
      <c r="N4470">
        <v>7069</v>
      </c>
      <c r="O4470">
        <v>2.6113232597708702E-2</v>
      </c>
      <c r="P4470">
        <v>1.8027352634817362E-3</v>
      </c>
      <c r="Q4470">
        <v>1.7653990536928177E-2</v>
      </c>
      <c r="R4470">
        <v>3.5269454121589661E-2</v>
      </c>
      <c r="S4470">
        <v>5.2882827818393707E-2</v>
      </c>
      <c r="T4470">
        <v>6.8736173212528229E-2</v>
      </c>
      <c r="U4470" t="s">
        <v>18</v>
      </c>
      <c r="V4470" t="s">
        <v>84</v>
      </c>
      <c r="W4470">
        <v>62.528789520263672</v>
      </c>
    </row>
    <row r="4471" spans="1:23" x14ac:dyDescent="0.25">
      <c r="A4471" s="48" t="str">
        <f t="shared" si="69"/>
        <v>42233North Coast And North Bay4_3SmartAC-onlySingle</v>
      </c>
      <c r="B4471" t="s">
        <v>108</v>
      </c>
      <c r="C4471" s="35">
        <v>42233</v>
      </c>
      <c r="D4471">
        <v>3</v>
      </c>
      <c r="E4471" t="s">
        <v>111</v>
      </c>
      <c r="F4471">
        <v>0.61542837658020166</v>
      </c>
      <c r="G4471">
        <v>0.76868035943964741</v>
      </c>
      <c r="H4471">
        <v>2771</v>
      </c>
      <c r="I4471">
        <v>0.58015892375683975</v>
      </c>
      <c r="J4471">
        <v>0.58170267978571344</v>
      </c>
      <c r="K4471">
        <v>722</v>
      </c>
      <c r="L4471">
        <v>3.5269454121589661E-2</v>
      </c>
      <c r="M4471">
        <v>5.7308783531188965</v>
      </c>
      <c r="N4471">
        <v>7069</v>
      </c>
      <c r="O4471">
        <v>2.6113232597708702E-2</v>
      </c>
      <c r="P4471">
        <v>1.8027352634817362E-3</v>
      </c>
      <c r="Q4471">
        <v>1.7653990536928177E-2</v>
      </c>
      <c r="R4471">
        <v>3.5269454121589661E-2</v>
      </c>
      <c r="S4471">
        <v>5.2882827818393707E-2</v>
      </c>
      <c r="T4471">
        <v>6.8736173212528229E-2</v>
      </c>
      <c r="U4471" t="s">
        <v>102</v>
      </c>
      <c r="V4471" t="s">
        <v>84</v>
      </c>
      <c r="W4471">
        <v>62.528789520263672</v>
      </c>
    </row>
    <row r="4472" spans="1:23" x14ac:dyDescent="0.25">
      <c r="A4472" s="48" t="str">
        <f t="shared" si="69"/>
        <v>42233North Coast And North Bay4_4AllSingle</v>
      </c>
      <c r="B4472" t="s">
        <v>108</v>
      </c>
      <c r="C4472" s="35">
        <v>42233</v>
      </c>
      <c r="D4472">
        <v>4</v>
      </c>
      <c r="E4472" t="s">
        <v>111</v>
      </c>
      <c r="F4472">
        <v>0.5689440961687543</v>
      </c>
      <c r="G4472">
        <v>0.65555713459221066</v>
      </c>
      <c r="H4472">
        <v>2771</v>
      </c>
      <c r="I4472">
        <v>0.52775864040746856</v>
      </c>
      <c r="J4472">
        <v>0.48421252366453882</v>
      </c>
      <c r="K4472">
        <v>722</v>
      </c>
      <c r="L4472">
        <v>4.118545725941658E-2</v>
      </c>
      <c r="M4472">
        <v>7.2389283180236816</v>
      </c>
      <c r="N4472">
        <v>7069</v>
      </c>
      <c r="O4472">
        <v>2.1905012428760529E-2</v>
      </c>
      <c r="P4472">
        <v>1.3111993670463562E-2</v>
      </c>
      <c r="Q4472">
        <v>2.640877477824688E-2</v>
      </c>
      <c r="R4472">
        <v>4.118545725941658E-2</v>
      </c>
      <c r="S4472">
        <v>5.5960386991500854E-2</v>
      </c>
      <c r="T4472">
        <v>6.9258920848369598E-2</v>
      </c>
      <c r="U4472" t="s">
        <v>18</v>
      </c>
      <c r="V4472" t="s">
        <v>84</v>
      </c>
      <c r="W4472">
        <v>61.527091979980469</v>
      </c>
    </row>
    <row r="4473" spans="1:23" x14ac:dyDescent="0.25">
      <c r="A4473" s="48" t="str">
        <f t="shared" si="69"/>
        <v>42233North Coast And North Bay4_4SmartAC-onlySingle</v>
      </c>
      <c r="B4473" t="s">
        <v>108</v>
      </c>
      <c r="C4473" s="35">
        <v>42233</v>
      </c>
      <c r="D4473">
        <v>4</v>
      </c>
      <c r="E4473" t="s">
        <v>111</v>
      </c>
      <c r="F4473">
        <v>0.5689440961687543</v>
      </c>
      <c r="G4473">
        <v>0.65555713459221066</v>
      </c>
      <c r="H4473">
        <v>2771</v>
      </c>
      <c r="I4473">
        <v>0.52775864040746856</v>
      </c>
      <c r="J4473">
        <v>0.48421252366453882</v>
      </c>
      <c r="K4473">
        <v>722</v>
      </c>
      <c r="L4473">
        <v>4.118545725941658E-2</v>
      </c>
      <c r="M4473">
        <v>7.2389283180236816</v>
      </c>
      <c r="N4473">
        <v>7069</v>
      </c>
      <c r="O4473">
        <v>2.1905012428760529E-2</v>
      </c>
      <c r="P4473">
        <v>1.3111993670463562E-2</v>
      </c>
      <c r="Q4473">
        <v>2.640877477824688E-2</v>
      </c>
      <c r="R4473">
        <v>4.118545725941658E-2</v>
      </c>
      <c r="S4473">
        <v>5.5960386991500854E-2</v>
      </c>
      <c r="T4473">
        <v>6.9258920848369598E-2</v>
      </c>
      <c r="U4473" t="s">
        <v>102</v>
      </c>
      <c r="V4473" t="s">
        <v>84</v>
      </c>
      <c r="W4473">
        <v>61.527091979980469</v>
      </c>
    </row>
    <row r="4474" spans="1:23" x14ac:dyDescent="0.25">
      <c r="A4474" s="48" t="str">
        <f t="shared" si="69"/>
        <v>42233North Coast And North Bay4_5AllSingle</v>
      </c>
      <c r="B4474" t="s">
        <v>108</v>
      </c>
      <c r="C4474" s="35">
        <v>42233</v>
      </c>
      <c r="D4474">
        <v>5</v>
      </c>
      <c r="E4474" t="s">
        <v>111</v>
      </c>
      <c r="F4474">
        <v>0.54384892993565004</v>
      </c>
      <c r="G4474">
        <v>0.5353846004611067</v>
      </c>
      <c r="H4474">
        <v>2771</v>
      </c>
      <c r="I4474">
        <v>0.50876770545669714</v>
      </c>
      <c r="J4474">
        <v>0.46668884281537415</v>
      </c>
      <c r="K4474">
        <v>722</v>
      </c>
      <c r="L4474">
        <v>3.5081222653388977E-2</v>
      </c>
      <c r="M4474">
        <v>6.4505457878112793</v>
      </c>
      <c r="N4474">
        <v>7069</v>
      </c>
      <c r="O4474">
        <v>2.0127134397625923E-2</v>
      </c>
      <c r="P4474">
        <v>9.2862872406840324E-3</v>
      </c>
      <c r="Q4474">
        <v>2.1503860130906105E-2</v>
      </c>
      <c r="R4474">
        <v>3.5081222653388977E-2</v>
      </c>
      <c r="S4474">
        <v>4.8656973987817764E-2</v>
      </c>
      <c r="T4474">
        <v>6.0876157134771347E-2</v>
      </c>
      <c r="U4474" t="s">
        <v>18</v>
      </c>
      <c r="V4474" t="s">
        <v>84</v>
      </c>
      <c r="W4474">
        <v>60.052482604980469</v>
      </c>
    </row>
    <row r="4475" spans="1:23" x14ac:dyDescent="0.25">
      <c r="A4475" s="48" t="str">
        <f t="shared" si="69"/>
        <v>42233North Coast And North Bay4_5SmartAC-onlySingle</v>
      </c>
      <c r="B4475" t="s">
        <v>108</v>
      </c>
      <c r="C4475" s="35">
        <v>42233</v>
      </c>
      <c r="D4475">
        <v>5</v>
      </c>
      <c r="E4475" t="s">
        <v>111</v>
      </c>
      <c r="F4475">
        <v>0.54384892993565004</v>
      </c>
      <c r="G4475">
        <v>0.5353846004611067</v>
      </c>
      <c r="H4475">
        <v>2771</v>
      </c>
      <c r="I4475">
        <v>0.50876770545669714</v>
      </c>
      <c r="J4475">
        <v>0.46668884281537415</v>
      </c>
      <c r="K4475">
        <v>722</v>
      </c>
      <c r="L4475">
        <v>3.5081222653388977E-2</v>
      </c>
      <c r="M4475">
        <v>6.4505457878112793</v>
      </c>
      <c r="N4475">
        <v>7069</v>
      </c>
      <c r="O4475">
        <v>2.0127134397625923E-2</v>
      </c>
      <c r="P4475">
        <v>9.2862872406840324E-3</v>
      </c>
      <c r="Q4475">
        <v>2.1503860130906105E-2</v>
      </c>
      <c r="R4475">
        <v>3.5081222653388977E-2</v>
      </c>
      <c r="S4475">
        <v>4.8656973987817764E-2</v>
      </c>
      <c r="T4475">
        <v>6.0876157134771347E-2</v>
      </c>
      <c r="U4475" t="s">
        <v>102</v>
      </c>
      <c r="V4475" t="s">
        <v>84</v>
      </c>
      <c r="W4475">
        <v>60.052482604980469</v>
      </c>
    </row>
    <row r="4476" spans="1:23" x14ac:dyDescent="0.25">
      <c r="A4476" s="48" t="str">
        <f t="shared" si="69"/>
        <v>42233North Coast And North Bay4_6AllSingle</v>
      </c>
      <c r="B4476" t="s">
        <v>108</v>
      </c>
      <c r="C4476" s="35">
        <v>42233</v>
      </c>
      <c r="D4476">
        <v>6</v>
      </c>
      <c r="E4476" t="s">
        <v>111</v>
      </c>
      <c r="F4476">
        <v>0.56770549807510118</v>
      </c>
      <c r="G4476">
        <v>0.55624510885619738</v>
      </c>
      <c r="H4476">
        <v>2771</v>
      </c>
      <c r="I4476">
        <v>0.5332222380341447</v>
      </c>
      <c r="J4476">
        <v>0.46369192113815794</v>
      </c>
      <c r="K4476">
        <v>722</v>
      </c>
      <c r="L4476">
        <v>3.4483261406421661E-2</v>
      </c>
      <c r="M4476">
        <v>6.0741457939147949</v>
      </c>
      <c r="N4476">
        <v>7069</v>
      </c>
      <c r="O4476">
        <v>2.0235059782862663E-2</v>
      </c>
      <c r="P4476">
        <v>8.5500087589025497E-3</v>
      </c>
      <c r="Q4476">
        <v>2.0833095535635948E-2</v>
      </c>
      <c r="R4476">
        <v>3.4483261406421661E-2</v>
      </c>
      <c r="S4476">
        <v>4.8131808638572693E-2</v>
      </c>
      <c r="T4476">
        <v>6.0416512191295624E-2</v>
      </c>
      <c r="U4476" t="s">
        <v>18</v>
      </c>
      <c r="V4476" t="s">
        <v>84</v>
      </c>
      <c r="W4476">
        <v>59.052482604980469</v>
      </c>
    </row>
    <row r="4477" spans="1:23" x14ac:dyDescent="0.25">
      <c r="A4477" s="48" t="str">
        <f t="shared" si="69"/>
        <v>42233North Coast And North Bay4_6SmartAC-onlySingle</v>
      </c>
      <c r="B4477" t="s">
        <v>108</v>
      </c>
      <c r="C4477" s="35">
        <v>42233</v>
      </c>
      <c r="D4477">
        <v>6</v>
      </c>
      <c r="E4477" t="s">
        <v>111</v>
      </c>
      <c r="F4477">
        <v>0.56770549807510118</v>
      </c>
      <c r="G4477">
        <v>0.55624510885619738</v>
      </c>
      <c r="H4477">
        <v>2771</v>
      </c>
      <c r="I4477">
        <v>0.5332222380341447</v>
      </c>
      <c r="J4477">
        <v>0.46369192113815794</v>
      </c>
      <c r="K4477">
        <v>722</v>
      </c>
      <c r="L4477">
        <v>3.4483261406421661E-2</v>
      </c>
      <c r="M4477">
        <v>6.0741457939147949</v>
      </c>
      <c r="N4477">
        <v>7069</v>
      </c>
      <c r="O4477">
        <v>2.0235059782862663E-2</v>
      </c>
      <c r="P4477">
        <v>8.5500087589025497E-3</v>
      </c>
      <c r="Q4477">
        <v>2.0833095535635948E-2</v>
      </c>
      <c r="R4477">
        <v>3.4483261406421661E-2</v>
      </c>
      <c r="S4477">
        <v>4.8131808638572693E-2</v>
      </c>
      <c r="T4477">
        <v>6.0416512191295624E-2</v>
      </c>
      <c r="U4477" t="s">
        <v>102</v>
      </c>
      <c r="V4477" t="s">
        <v>84</v>
      </c>
      <c r="W4477">
        <v>59.052482604980469</v>
      </c>
    </row>
    <row r="4478" spans="1:23" x14ac:dyDescent="0.25">
      <c r="A4478" s="48" t="str">
        <f t="shared" si="69"/>
        <v>42233North Coast And North Bay4_7AllSingle</v>
      </c>
      <c r="B4478" t="s">
        <v>108</v>
      </c>
      <c r="C4478" s="35">
        <v>42233</v>
      </c>
      <c r="D4478">
        <v>7</v>
      </c>
      <c r="E4478" t="s">
        <v>111</v>
      </c>
      <c r="F4478">
        <v>0.63416243530370642</v>
      </c>
      <c r="G4478">
        <v>0.58162344669570243</v>
      </c>
      <c r="H4478">
        <v>2771</v>
      </c>
      <c r="I4478">
        <v>0.59544575096807806</v>
      </c>
      <c r="J4478">
        <v>0.50661181339823191</v>
      </c>
      <c r="K4478">
        <v>722</v>
      </c>
      <c r="L4478">
        <v>3.8716685026884079E-2</v>
      </c>
      <c r="M4478">
        <v>6.105168342590332</v>
      </c>
      <c r="N4478">
        <v>7069</v>
      </c>
      <c r="O4478">
        <v>2.1853132173418999E-2</v>
      </c>
      <c r="P4478">
        <v>1.0709710419178009E-2</v>
      </c>
      <c r="Q4478">
        <v>2.3974999785423279E-2</v>
      </c>
      <c r="R4478">
        <v>3.8716685026884079E-2</v>
      </c>
      <c r="S4478">
        <v>5.3456623107194901E-2</v>
      </c>
      <c r="T4478">
        <v>6.6723659634590149E-2</v>
      </c>
      <c r="U4478" t="s">
        <v>18</v>
      </c>
      <c r="V4478" t="s">
        <v>84</v>
      </c>
      <c r="W4478">
        <v>61.006790161132813</v>
      </c>
    </row>
    <row r="4479" spans="1:23" x14ac:dyDescent="0.25">
      <c r="A4479" s="48" t="str">
        <f t="shared" si="69"/>
        <v>42233North Coast And North Bay4_7SmartAC-onlySingle</v>
      </c>
      <c r="B4479" t="s">
        <v>108</v>
      </c>
      <c r="C4479" s="35">
        <v>42233</v>
      </c>
      <c r="D4479">
        <v>7</v>
      </c>
      <c r="E4479" t="s">
        <v>111</v>
      </c>
      <c r="F4479">
        <v>0.63416243530370642</v>
      </c>
      <c r="G4479">
        <v>0.58162344669570243</v>
      </c>
      <c r="H4479">
        <v>2771</v>
      </c>
      <c r="I4479">
        <v>0.59544575096807806</v>
      </c>
      <c r="J4479">
        <v>0.50661181339823191</v>
      </c>
      <c r="K4479">
        <v>722</v>
      </c>
      <c r="L4479">
        <v>3.8716685026884079E-2</v>
      </c>
      <c r="M4479">
        <v>6.105168342590332</v>
      </c>
      <c r="N4479">
        <v>7069</v>
      </c>
      <c r="O4479">
        <v>2.1853132173418999E-2</v>
      </c>
      <c r="P4479">
        <v>1.0709710419178009E-2</v>
      </c>
      <c r="Q4479">
        <v>2.3974999785423279E-2</v>
      </c>
      <c r="R4479">
        <v>3.8716685026884079E-2</v>
      </c>
      <c r="S4479">
        <v>5.3456623107194901E-2</v>
      </c>
      <c r="T4479">
        <v>6.6723659634590149E-2</v>
      </c>
      <c r="U4479" t="s">
        <v>102</v>
      </c>
      <c r="V4479" t="s">
        <v>84</v>
      </c>
      <c r="W4479">
        <v>61.006790161132813</v>
      </c>
    </row>
    <row r="4480" spans="1:23" x14ac:dyDescent="0.25">
      <c r="A4480" s="48" t="str">
        <f t="shared" si="69"/>
        <v>42233North Coast And North Bay4_8AllSingle</v>
      </c>
      <c r="B4480" t="s">
        <v>108</v>
      </c>
      <c r="C4480" s="35">
        <v>42233</v>
      </c>
      <c r="D4480">
        <v>8</v>
      </c>
      <c r="E4480" t="s">
        <v>111</v>
      </c>
      <c r="F4480">
        <v>0.67701346878754309</v>
      </c>
      <c r="G4480">
        <v>0.62755450064190899</v>
      </c>
      <c r="H4480">
        <v>2771</v>
      </c>
      <c r="I4480">
        <v>0.68111699720138263</v>
      </c>
      <c r="J4480">
        <v>0.63090307146964053</v>
      </c>
      <c r="K4480">
        <v>722</v>
      </c>
      <c r="L4480">
        <v>-4.1035283356904984E-3</v>
      </c>
      <c r="M4480">
        <v>-0.60612213611602783</v>
      </c>
      <c r="N4480">
        <v>7069</v>
      </c>
      <c r="O4480">
        <v>2.633294090628624E-2</v>
      </c>
      <c r="P4480">
        <v>-3.7851825356483459E-2</v>
      </c>
      <c r="Q4480">
        <v>-2.1867204457521439E-2</v>
      </c>
      <c r="R4480">
        <v>-4.1035283356904984E-3</v>
      </c>
      <c r="S4480">
        <v>1.3658040203154087E-2</v>
      </c>
      <c r="T4480">
        <v>2.9644768685102463E-2</v>
      </c>
      <c r="U4480" t="s">
        <v>18</v>
      </c>
      <c r="V4480" t="s">
        <v>84</v>
      </c>
      <c r="W4480">
        <v>66.956001281738281</v>
      </c>
    </row>
    <row r="4481" spans="1:23" x14ac:dyDescent="0.25">
      <c r="A4481" s="48" t="str">
        <f t="shared" si="69"/>
        <v>42233North Coast And North Bay4_8SmartAC-onlySingle</v>
      </c>
      <c r="B4481" t="s">
        <v>108</v>
      </c>
      <c r="C4481" s="35">
        <v>42233</v>
      </c>
      <c r="D4481">
        <v>8</v>
      </c>
      <c r="E4481" t="s">
        <v>111</v>
      </c>
      <c r="F4481">
        <v>0.67701346878754309</v>
      </c>
      <c r="G4481">
        <v>0.62755450064190899</v>
      </c>
      <c r="H4481">
        <v>2771</v>
      </c>
      <c r="I4481">
        <v>0.68111699720138263</v>
      </c>
      <c r="J4481">
        <v>0.63090307146964053</v>
      </c>
      <c r="K4481">
        <v>722</v>
      </c>
      <c r="L4481">
        <v>-4.1035283356904984E-3</v>
      </c>
      <c r="M4481">
        <v>-0.60612213611602783</v>
      </c>
      <c r="N4481">
        <v>7069</v>
      </c>
      <c r="O4481">
        <v>2.633294090628624E-2</v>
      </c>
      <c r="P4481">
        <v>-3.7851825356483459E-2</v>
      </c>
      <c r="Q4481">
        <v>-2.1867204457521439E-2</v>
      </c>
      <c r="R4481">
        <v>-4.1035283356904984E-3</v>
      </c>
      <c r="S4481">
        <v>1.3658040203154087E-2</v>
      </c>
      <c r="T4481">
        <v>2.9644768685102463E-2</v>
      </c>
      <c r="U4481" t="s">
        <v>102</v>
      </c>
      <c r="V4481" t="s">
        <v>84</v>
      </c>
      <c r="W4481">
        <v>66.956001281738281</v>
      </c>
    </row>
    <row r="4482" spans="1:23" x14ac:dyDescent="0.25">
      <c r="A4482" s="48" t="str">
        <f t="shared" ref="A4482:A4545" si="70">CONCATENATE(C4482,B4482,E4482,"_",D4482,U4482,V4482)</f>
        <v>42233North Coast And North Bay4_9AllSingle</v>
      </c>
      <c r="B4482" t="s">
        <v>108</v>
      </c>
      <c r="C4482" s="35">
        <v>42233</v>
      </c>
      <c r="D4482">
        <v>9</v>
      </c>
      <c r="E4482" t="s">
        <v>111</v>
      </c>
      <c r="F4482">
        <v>0.67802616211001909</v>
      </c>
      <c r="G4482">
        <v>0.74324481886599769</v>
      </c>
      <c r="H4482">
        <v>2771</v>
      </c>
      <c r="I4482">
        <v>0.69629688393802813</v>
      </c>
      <c r="J4482">
        <v>0.72424655405261429</v>
      </c>
      <c r="K4482">
        <v>722</v>
      </c>
      <c r="L4482">
        <v>-1.8270721659064293E-2</v>
      </c>
      <c r="M4482">
        <v>-2.694692850112915</v>
      </c>
      <c r="N4482">
        <v>7069</v>
      </c>
      <c r="O4482">
        <v>3.0427867546677589E-2</v>
      </c>
      <c r="P4482">
        <v>-5.7267077267169952E-2</v>
      </c>
      <c r="Q4482">
        <v>-3.8796752691268921E-2</v>
      </c>
      <c r="R4482">
        <v>-1.8270721659064293E-2</v>
      </c>
      <c r="S4482">
        <v>2.2528748959302902E-3</v>
      </c>
      <c r="T4482">
        <v>2.0725633949041367E-2</v>
      </c>
      <c r="U4482" t="s">
        <v>18</v>
      </c>
      <c r="V4482" t="s">
        <v>84</v>
      </c>
      <c r="W4482">
        <v>72.476303100585937</v>
      </c>
    </row>
    <row r="4483" spans="1:23" x14ac:dyDescent="0.25">
      <c r="A4483" s="48" t="str">
        <f t="shared" si="70"/>
        <v>42233North Coast And North Bay4_9SmartAC-onlySingle</v>
      </c>
      <c r="B4483" t="s">
        <v>108</v>
      </c>
      <c r="C4483" s="35">
        <v>42233</v>
      </c>
      <c r="D4483">
        <v>9</v>
      </c>
      <c r="E4483" t="s">
        <v>111</v>
      </c>
      <c r="F4483">
        <v>0.67802616211001909</v>
      </c>
      <c r="G4483">
        <v>0.74324481886599769</v>
      </c>
      <c r="H4483">
        <v>2771</v>
      </c>
      <c r="I4483">
        <v>0.69629688393802813</v>
      </c>
      <c r="J4483">
        <v>0.72424655405261429</v>
      </c>
      <c r="K4483">
        <v>722</v>
      </c>
      <c r="L4483">
        <v>-1.8270721659064293E-2</v>
      </c>
      <c r="M4483">
        <v>-2.694692850112915</v>
      </c>
      <c r="N4483">
        <v>7069</v>
      </c>
      <c r="O4483">
        <v>3.0427867546677589E-2</v>
      </c>
      <c r="P4483">
        <v>-5.7267077267169952E-2</v>
      </c>
      <c r="Q4483">
        <v>-3.8796752691268921E-2</v>
      </c>
      <c r="R4483">
        <v>-1.8270721659064293E-2</v>
      </c>
      <c r="S4483">
        <v>2.2528748959302902E-3</v>
      </c>
      <c r="T4483">
        <v>2.0725633949041367E-2</v>
      </c>
      <c r="U4483" t="s">
        <v>102</v>
      </c>
      <c r="V4483" t="s">
        <v>84</v>
      </c>
      <c r="W4483">
        <v>72.476303100585937</v>
      </c>
    </row>
    <row r="4484" spans="1:23" x14ac:dyDescent="0.25">
      <c r="A4484" s="48" t="str">
        <f t="shared" si="70"/>
        <v>42233North Coast And North Bay4_10AllSingle</v>
      </c>
      <c r="B4484" t="s">
        <v>108</v>
      </c>
      <c r="C4484" s="35">
        <v>42233</v>
      </c>
      <c r="D4484">
        <v>10</v>
      </c>
      <c r="E4484" t="s">
        <v>111</v>
      </c>
      <c r="F4484">
        <v>0.6522256456781097</v>
      </c>
      <c r="G4484">
        <v>0.87794082925318528</v>
      </c>
      <c r="H4484">
        <v>2771</v>
      </c>
      <c r="I4484">
        <v>0.664824362465535</v>
      </c>
      <c r="J4484">
        <v>0.82069464124272695</v>
      </c>
      <c r="K4484">
        <v>722</v>
      </c>
      <c r="L4484">
        <v>-1.2598716653883457E-2</v>
      </c>
      <c r="M4484">
        <v>-1.9316500425338745</v>
      </c>
      <c r="N4484">
        <v>7069</v>
      </c>
      <c r="O4484">
        <v>3.4800000488758087E-2</v>
      </c>
      <c r="P4484">
        <v>-5.7198397815227509E-2</v>
      </c>
      <c r="Q4484">
        <v>-3.607410192489624E-2</v>
      </c>
      <c r="R4484">
        <v>-1.2598716653883457E-2</v>
      </c>
      <c r="S4484">
        <v>1.0873883962631226E-2</v>
      </c>
      <c r="T4484">
        <v>3.2000962644815445E-2</v>
      </c>
      <c r="U4484" t="s">
        <v>18</v>
      </c>
      <c r="V4484" t="s">
        <v>84</v>
      </c>
      <c r="W4484">
        <v>78.950912475585937</v>
      </c>
    </row>
    <row r="4485" spans="1:23" x14ac:dyDescent="0.25">
      <c r="A4485" s="48" t="str">
        <f t="shared" si="70"/>
        <v>42233North Coast And North Bay4_10SmartAC-onlySingle</v>
      </c>
      <c r="B4485" t="s">
        <v>108</v>
      </c>
      <c r="C4485" s="35">
        <v>42233</v>
      </c>
      <c r="D4485">
        <v>10</v>
      </c>
      <c r="E4485" t="s">
        <v>111</v>
      </c>
      <c r="F4485">
        <v>0.6522256456781097</v>
      </c>
      <c r="G4485">
        <v>0.87794082925318528</v>
      </c>
      <c r="H4485">
        <v>2771</v>
      </c>
      <c r="I4485">
        <v>0.664824362465535</v>
      </c>
      <c r="J4485">
        <v>0.82069464124272695</v>
      </c>
      <c r="K4485">
        <v>722</v>
      </c>
      <c r="L4485">
        <v>-1.2598716653883457E-2</v>
      </c>
      <c r="M4485">
        <v>-1.9316500425338745</v>
      </c>
      <c r="N4485">
        <v>7069</v>
      </c>
      <c r="O4485">
        <v>3.4800000488758087E-2</v>
      </c>
      <c r="P4485">
        <v>-5.7198397815227509E-2</v>
      </c>
      <c r="Q4485">
        <v>-3.607410192489624E-2</v>
      </c>
      <c r="R4485">
        <v>-1.2598716653883457E-2</v>
      </c>
      <c r="S4485">
        <v>1.0873883962631226E-2</v>
      </c>
      <c r="T4485">
        <v>3.2000962644815445E-2</v>
      </c>
      <c r="U4485" t="s">
        <v>102</v>
      </c>
      <c r="V4485" t="s">
        <v>84</v>
      </c>
      <c r="W4485">
        <v>78.950912475585937</v>
      </c>
    </row>
    <row r="4486" spans="1:23" x14ac:dyDescent="0.25">
      <c r="A4486" s="48" t="str">
        <f t="shared" si="70"/>
        <v>42233North Coast And North Bay4_11AllSingle</v>
      </c>
      <c r="B4486" t="s">
        <v>108</v>
      </c>
      <c r="C4486" s="35">
        <v>42233</v>
      </c>
      <c r="D4486">
        <v>11</v>
      </c>
      <c r="E4486" t="s">
        <v>111</v>
      </c>
      <c r="F4486">
        <v>0.67335741679213423</v>
      </c>
      <c r="G4486">
        <v>1.0874556906640782</v>
      </c>
      <c r="H4486">
        <v>2771</v>
      </c>
      <c r="I4486">
        <v>0.69450892368080663</v>
      </c>
      <c r="J4486">
        <v>1.0228522844079091</v>
      </c>
      <c r="K4486">
        <v>722</v>
      </c>
      <c r="L4486">
        <v>-2.1151507273316383E-2</v>
      </c>
      <c r="M4486">
        <v>-3.1412005424499512</v>
      </c>
      <c r="N4486">
        <v>7069</v>
      </c>
      <c r="O4486">
        <v>4.3310858309268951E-2</v>
      </c>
      <c r="P4486">
        <v>-7.66587033867836E-2</v>
      </c>
      <c r="Q4486">
        <v>-5.0368145108222961E-2</v>
      </c>
      <c r="R4486">
        <v>-2.1151507273316383E-2</v>
      </c>
      <c r="S4486">
        <v>8.0616669729351997E-3</v>
      </c>
      <c r="T4486">
        <v>3.4355688840150833E-2</v>
      </c>
      <c r="U4486" t="s">
        <v>18</v>
      </c>
      <c r="V4486" t="s">
        <v>84</v>
      </c>
      <c r="W4486">
        <v>84.942420959472656</v>
      </c>
    </row>
    <row r="4487" spans="1:23" x14ac:dyDescent="0.25">
      <c r="A4487" s="48" t="str">
        <f t="shared" si="70"/>
        <v>42233North Coast And North Bay4_11SmartAC-onlySingle</v>
      </c>
      <c r="B4487" t="s">
        <v>108</v>
      </c>
      <c r="C4487" s="35">
        <v>42233</v>
      </c>
      <c r="D4487">
        <v>11</v>
      </c>
      <c r="E4487" t="s">
        <v>111</v>
      </c>
      <c r="F4487">
        <v>0.67335741679213423</v>
      </c>
      <c r="G4487">
        <v>1.0874556906640782</v>
      </c>
      <c r="H4487">
        <v>2771</v>
      </c>
      <c r="I4487">
        <v>0.69450892368080663</v>
      </c>
      <c r="J4487">
        <v>1.0228522844079091</v>
      </c>
      <c r="K4487">
        <v>722</v>
      </c>
      <c r="L4487">
        <v>-2.1151507273316383E-2</v>
      </c>
      <c r="M4487">
        <v>-3.1412005424499512</v>
      </c>
      <c r="N4487">
        <v>7069</v>
      </c>
      <c r="O4487">
        <v>4.3310858309268951E-2</v>
      </c>
      <c r="P4487">
        <v>-7.66587033867836E-2</v>
      </c>
      <c r="Q4487">
        <v>-5.0368145108222961E-2</v>
      </c>
      <c r="R4487">
        <v>-2.1151507273316383E-2</v>
      </c>
      <c r="S4487">
        <v>8.0616669729351997E-3</v>
      </c>
      <c r="T4487">
        <v>3.4355688840150833E-2</v>
      </c>
      <c r="U4487" t="s">
        <v>102</v>
      </c>
      <c r="V4487" t="s">
        <v>84</v>
      </c>
      <c r="W4487">
        <v>84.942420959472656</v>
      </c>
    </row>
    <row r="4488" spans="1:23" x14ac:dyDescent="0.25">
      <c r="A4488" s="48" t="str">
        <f t="shared" si="70"/>
        <v>42233North Coast And North Bay4_12AllSingle</v>
      </c>
      <c r="B4488" t="s">
        <v>108</v>
      </c>
      <c r="C4488" s="35">
        <v>42233</v>
      </c>
      <c r="D4488">
        <v>12</v>
      </c>
      <c r="E4488" t="s">
        <v>111</v>
      </c>
      <c r="F4488">
        <v>0.76722357933421659</v>
      </c>
      <c r="G4488">
        <v>1.2686666400429201</v>
      </c>
      <c r="H4488">
        <v>2771</v>
      </c>
      <c r="I4488">
        <v>0.81468031143483888</v>
      </c>
      <c r="J4488">
        <v>1.297910818677674</v>
      </c>
      <c r="K4488">
        <v>722</v>
      </c>
      <c r="L4488">
        <v>-4.7456733882427216E-2</v>
      </c>
      <c r="M4488">
        <v>-6.1855154037475586</v>
      </c>
      <c r="N4488">
        <v>7069</v>
      </c>
      <c r="O4488">
        <v>5.3981900215148926E-2</v>
      </c>
      <c r="P4488">
        <v>-0.11663993448019028</v>
      </c>
      <c r="Q4488">
        <v>-8.3871841430664063E-2</v>
      </c>
      <c r="R4488">
        <v>-4.7456733882427216E-2</v>
      </c>
      <c r="S4488">
        <v>-1.1045942083001137E-2</v>
      </c>
      <c r="T4488">
        <v>2.1726468577980995E-2</v>
      </c>
      <c r="U4488" t="s">
        <v>18</v>
      </c>
      <c r="V4488" t="s">
        <v>84</v>
      </c>
      <c r="W4488">
        <v>89.030410766601563</v>
      </c>
    </row>
    <row r="4489" spans="1:23" x14ac:dyDescent="0.25">
      <c r="A4489" s="48" t="str">
        <f t="shared" si="70"/>
        <v>42233North Coast And North Bay4_12SmartAC-onlySingle</v>
      </c>
      <c r="B4489" t="s">
        <v>108</v>
      </c>
      <c r="C4489" s="35">
        <v>42233</v>
      </c>
      <c r="D4489">
        <v>12</v>
      </c>
      <c r="E4489" t="s">
        <v>111</v>
      </c>
      <c r="F4489">
        <v>0.76722357933421659</v>
      </c>
      <c r="G4489">
        <v>1.2686666400429201</v>
      </c>
      <c r="H4489">
        <v>2771</v>
      </c>
      <c r="I4489">
        <v>0.81468031143483888</v>
      </c>
      <c r="J4489">
        <v>1.297910818677674</v>
      </c>
      <c r="K4489">
        <v>722</v>
      </c>
      <c r="L4489">
        <v>-4.7456733882427216E-2</v>
      </c>
      <c r="M4489">
        <v>-6.1855154037475586</v>
      </c>
      <c r="N4489">
        <v>7069</v>
      </c>
      <c r="O4489">
        <v>5.3981900215148926E-2</v>
      </c>
      <c r="P4489">
        <v>-0.11663993448019028</v>
      </c>
      <c r="Q4489">
        <v>-8.3871841430664063E-2</v>
      </c>
      <c r="R4489">
        <v>-4.7456733882427216E-2</v>
      </c>
      <c r="S4489">
        <v>-1.1045942083001137E-2</v>
      </c>
      <c r="T4489">
        <v>2.1726468577980995E-2</v>
      </c>
      <c r="U4489" t="s">
        <v>102</v>
      </c>
      <c r="V4489" t="s">
        <v>84</v>
      </c>
      <c r="W4489">
        <v>89.030410766601563</v>
      </c>
    </row>
    <row r="4490" spans="1:23" x14ac:dyDescent="0.25">
      <c r="A4490" s="48" t="str">
        <f t="shared" si="70"/>
        <v>42233North Coast And North Bay4_13AllSingle</v>
      </c>
      <c r="B4490" t="s">
        <v>108</v>
      </c>
      <c r="C4490" s="35">
        <v>42233</v>
      </c>
      <c r="D4490">
        <v>13</v>
      </c>
      <c r="E4490" t="s">
        <v>111</v>
      </c>
      <c r="F4490">
        <v>0.92936546132806508</v>
      </c>
      <c r="G4490">
        <v>1.4877871041052713</v>
      </c>
      <c r="H4490">
        <v>2771</v>
      </c>
      <c r="I4490">
        <v>0.84534957477988248</v>
      </c>
      <c r="J4490">
        <v>1.3602848199639848</v>
      </c>
      <c r="K4490">
        <v>722</v>
      </c>
      <c r="L4490">
        <v>8.4015883505344391E-2</v>
      </c>
      <c r="M4490">
        <v>9.0401344299316406</v>
      </c>
      <c r="N4490">
        <v>7069</v>
      </c>
      <c r="O4490">
        <v>5.797981470823288E-2</v>
      </c>
      <c r="P4490">
        <v>9.7089530900120735E-3</v>
      </c>
      <c r="Q4490">
        <v>4.4903859496116638E-2</v>
      </c>
      <c r="R4490">
        <v>8.4015883505344391E-2</v>
      </c>
      <c r="S4490">
        <v>0.12312326580286026</v>
      </c>
      <c r="T4490">
        <v>0.15832281112670898</v>
      </c>
      <c r="U4490" t="s">
        <v>18</v>
      </c>
      <c r="V4490" t="s">
        <v>84</v>
      </c>
      <c r="W4490">
        <v>92.596405029296875</v>
      </c>
    </row>
    <row r="4491" spans="1:23" x14ac:dyDescent="0.25">
      <c r="A4491" s="48" t="str">
        <f t="shared" si="70"/>
        <v>42233North Coast And North Bay4_13SmartAC-onlySingle</v>
      </c>
      <c r="B4491" t="s">
        <v>108</v>
      </c>
      <c r="C4491" s="35">
        <v>42233</v>
      </c>
      <c r="D4491">
        <v>13</v>
      </c>
      <c r="E4491" t="s">
        <v>111</v>
      </c>
      <c r="F4491">
        <v>0.92936546132806508</v>
      </c>
      <c r="G4491">
        <v>1.4877871041052713</v>
      </c>
      <c r="H4491">
        <v>2771</v>
      </c>
      <c r="I4491">
        <v>0.84534957477988248</v>
      </c>
      <c r="J4491">
        <v>1.3602848199639848</v>
      </c>
      <c r="K4491">
        <v>722</v>
      </c>
      <c r="L4491">
        <v>8.4015883505344391E-2</v>
      </c>
      <c r="M4491">
        <v>9.0401344299316406</v>
      </c>
      <c r="N4491">
        <v>7069</v>
      </c>
      <c r="O4491">
        <v>5.797981470823288E-2</v>
      </c>
      <c r="P4491">
        <v>9.7089530900120735E-3</v>
      </c>
      <c r="Q4491">
        <v>4.4903859496116638E-2</v>
      </c>
      <c r="R4491">
        <v>8.4015883505344391E-2</v>
      </c>
      <c r="S4491">
        <v>0.12312326580286026</v>
      </c>
      <c r="T4491">
        <v>0.15832281112670898</v>
      </c>
      <c r="U4491" t="s">
        <v>102</v>
      </c>
      <c r="V4491" t="s">
        <v>84</v>
      </c>
      <c r="W4491">
        <v>92.596405029296875</v>
      </c>
    </row>
    <row r="4492" spans="1:23" x14ac:dyDescent="0.25">
      <c r="A4492" s="48" t="str">
        <f t="shared" si="70"/>
        <v>42233North Coast And North Bay4_14AllSingle</v>
      </c>
      <c r="B4492" t="s">
        <v>108</v>
      </c>
      <c r="C4492" s="35">
        <v>42233</v>
      </c>
      <c r="D4492">
        <v>14</v>
      </c>
      <c r="E4492" t="s">
        <v>111</v>
      </c>
      <c r="F4492">
        <v>1.2354376382373624</v>
      </c>
      <c r="G4492">
        <v>1.7467948288521999</v>
      </c>
      <c r="H4492">
        <v>2771</v>
      </c>
      <c r="I4492">
        <v>0.96696798870792344</v>
      </c>
      <c r="J4492">
        <v>1.4585143487799828</v>
      </c>
      <c r="K4492">
        <v>722</v>
      </c>
      <c r="L4492">
        <v>0.26846966147422791</v>
      </c>
      <c r="M4492">
        <v>21.730731964111328</v>
      </c>
      <c r="N4492">
        <v>7069</v>
      </c>
      <c r="O4492">
        <v>6.361997127532959E-2</v>
      </c>
      <c r="P4492">
        <v>0.18693430721759796</v>
      </c>
      <c r="Q4492">
        <v>0.22555290162563324</v>
      </c>
      <c r="R4492">
        <v>0.26846966147422791</v>
      </c>
      <c r="S4492">
        <v>0.31138134002685547</v>
      </c>
      <c r="T4492">
        <v>0.35000503063201904</v>
      </c>
      <c r="U4492" t="s">
        <v>18</v>
      </c>
      <c r="V4492" t="s">
        <v>84</v>
      </c>
      <c r="W4492">
        <v>95.545623779296875</v>
      </c>
    </row>
    <row r="4493" spans="1:23" x14ac:dyDescent="0.25">
      <c r="A4493" s="48" t="str">
        <f t="shared" si="70"/>
        <v>42233North Coast And North Bay4_14SmartAC-onlySingle</v>
      </c>
      <c r="B4493" t="s">
        <v>108</v>
      </c>
      <c r="C4493" s="35">
        <v>42233</v>
      </c>
      <c r="D4493">
        <v>14</v>
      </c>
      <c r="E4493" t="s">
        <v>111</v>
      </c>
      <c r="F4493">
        <v>1.2354376382373624</v>
      </c>
      <c r="G4493">
        <v>1.7467948288521999</v>
      </c>
      <c r="H4493">
        <v>2771</v>
      </c>
      <c r="I4493">
        <v>0.96696798870792344</v>
      </c>
      <c r="J4493">
        <v>1.4585143487799828</v>
      </c>
      <c r="K4493">
        <v>722</v>
      </c>
      <c r="L4493">
        <v>0.26846966147422791</v>
      </c>
      <c r="M4493">
        <v>21.730731964111328</v>
      </c>
      <c r="N4493">
        <v>7069</v>
      </c>
      <c r="O4493">
        <v>6.361997127532959E-2</v>
      </c>
      <c r="P4493">
        <v>0.18693430721759796</v>
      </c>
      <c r="Q4493">
        <v>0.22555290162563324</v>
      </c>
      <c r="R4493">
        <v>0.26846966147422791</v>
      </c>
      <c r="S4493">
        <v>0.31138134002685547</v>
      </c>
      <c r="T4493">
        <v>0.35000503063201904</v>
      </c>
      <c r="U4493" t="s">
        <v>102</v>
      </c>
      <c r="V4493" t="s">
        <v>84</v>
      </c>
      <c r="W4493">
        <v>95.545623779296875</v>
      </c>
    </row>
    <row r="4494" spans="1:23" x14ac:dyDescent="0.25">
      <c r="A4494" s="48" t="str">
        <f t="shared" si="70"/>
        <v>42233North Coast And North Bay4_15AllSingle</v>
      </c>
      <c r="B4494" t="s">
        <v>108</v>
      </c>
      <c r="C4494" s="35">
        <v>42233</v>
      </c>
      <c r="D4494">
        <v>15</v>
      </c>
      <c r="E4494" t="s">
        <v>111</v>
      </c>
      <c r="F4494">
        <v>1.5622411069617816</v>
      </c>
      <c r="G4494">
        <v>1.9115629487874122</v>
      </c>
      <c r="H4494">
        <v>2771</v>
      </c>
      <c r="I4494">
        <v>1.5346783293651958</v>
      </c>
      <c r="J4494">
        <v>1.8815447098561284</v>
      </c>
      <c r="K4494">
        <v>722</v>
      </c>
      <c r="L4494">
        <v>2.7562778443098068E-2</v>
      </c>
      <c r="M4494">
        <v>1.7643101215362549</v>
      </c>
      <c r="N4494">
        <v>7069</v>
      </c>
      <c r="O4494">
        <v>7.8879795968532562E-2</v>
      </c>
      <c r="P4494">
        <v>-7.3529571294784546E-2</v>
      </c>
      <c r="Q4494">
        <v>-2.5647955015301704E-2</v>
      </c>
      <c r="R4494">
        <v>2.7562778443098068E-2</v>
      </c>
      <c r="S4494">
        <v>8.0767199397087097E-2</v>
      </c>
      <c r="T4494">
        <v>0.12865512073040009</v>
      </c>
      <c r="U4494" t="s">
        <v>18</v>
      </c>
      <c r="V4494" t="s">
        <v>84</v>
      </c>
      <c r="W4494">
        <v>93.410240173339844</v>
      </c>
    </row>
    <row r="4495" spans="1:23" x14ac:dyDescent="0.25">
      <c r="A4495" s="48" t="str">
        <f t="shared" si="70"/>
        <v>42233North Coast And North Bay4_15SmartAC-onlySingle</v>
      </c>
      <c r="B4495" t="s">
        <v>108</v>
      </c>
      <c r="C4495" s="35">
        <v>42233</v>
      </c>
      <c r="D4495">
        <v>15</v>
      </c>
      <c r="E4495" t="s">
        <v>111</v>
      </c>
      <c r="F4495">
        <v>1.5622411069617816</v>
      </c>
      <c r="G4495">
        <v>1.9115629487874122</v>
      </c>
      <c r="H4495">
        <v>2771</v>
      </c>
      <c r="I4495">
        <v>1.5346783293651958</v>
      </c>
      <c r="J4495">
        <v>1.8815447098561284</v>
      </c>
      <c r="K4495">
        <v>722</v>
      </c>
      <c r="L4495">
        <v>2.7562778443098068E-2</v>
      </c>
      <c r="M4495">
        <v>1.7643101215362549</v>
      </c>
      <c r="N4495">
        <v>7069</v>
      </c>
      <c r="O4495">
        <v>7.8879795968532562E-2</v>
      </c>
      <c r="P4495">
        <v>-7.3529571294784546E-2</v>
      </c>
      <c r="Q4495">
        <v>-2.5647955015301704E-2</v>
      </c>
      <c r="R4495">
        <v>2.7562778443098068E-2</v>
      </c>
      <c r="S4495">
        <v>8.0767199397087097E-2</v>
      </c>
      <c r="T4495">
        <v>0.12865512073040009</v>
      </c>
      <c r="U4495" t="s">
        <v>102</v>
      </c>
      <c r="V4495" t="s">
        <v>84</v>
      </c>
      <c r="W4495">
        <v>93.410240173339844</v>
      </c>
    </row>
    <row r="4496" spans="1:23" x14ac:dyDescent="0.25">
      <c r="A4496" s="48" t="str">
        <f t="shared" si="70"/>
        <v>42233North Coast And North Bay4_16AllSingle</v>
      </c>
      <c r="B4496" t="s">
        <v>108</v>
      </c>
      <c r="C4496" s="35">
        <v>42233</v>
      </c>
      <c r="D4496">
        <v>16</v>
      </c>
      <c r="E4496" t="s">
        <v>111</v>
      </c>
      <c r="F4496">
        <v>1.9290254978502857</v>
      </c>
      <c r="G4496">
        <v>2.005718608761438</v>
      </c>
      <c r="H4496">
        <v>2771</v>
      </c>
      <c r="I4496">
        <v>1.8597773365857582</v>
      </c>
      <c r="J4496">
        <v>1.9726879056874476</v>
      </c>
      <c r="K4496">
        <v>722</v>
      </c>
      <c r="L4496">
        <v>6.924816220998764E-2</v>
      </c>
      <c r="M4496">
        <v>3.5898001194000244</v>
      </c>
      <c r="N4496">
        <v>7069</v>
      </c>
      <c r="O4496">
        <v>8.2714416086673737E-2</v>
      </c>
      <c r="P4496">
        <v>-3.6758635193109512E-2</v>
      </c>
      <c r="Q4496">
        <v>1.345067098736763E-2</v>
      </c>
      <c r="R4496">
        <v>6.924816220998764E-2</v>
      </c>
      <c r="S4496">
        <v>0.12503904104232788</v>
      </c>
      <c r="T4496">
        <v>0.17525495588779449</v>
      </c>
      <c r="U4496" t="s">
        <v>18</v>
      </c>
      <c r="V4496" t="s">
        <v>84</v>
      </c>
      <c r="W4496">
        <v>91.886543273925781</v>
      </c>
    </row>
    <row r="4497" spans="1:23" x14ac:dyDescent="0.25">
      <c r="A4497" s="48" t="str">
        <f t="shared" si="70"/>
        <v>42233North Coast And North Bay4_16SmartAC-onlySingle</v>
      </c>
      <c r="B4497" t="s">
        <v>108</v>
      </c>
      <c r="C4497" s="35">
        <v>42233</v>
      </c>
      <c r="D4497">
        <v>16</v>
      </c>
      <c r="E4497" t="s">
        <v>111</v>
      </c>
      <c r="F4497">
        <v>1.9290254978502857</v>
      </c>
      <c r="G4497">
        <v>2.005718608761438</v>
      </c>
      <c r="H4497">
        <v>2771</v>
      </c>
      <c r="I4497">
        <v>1.8597773365857582</v>
      </c>
      <c r="J4497">
        <v>1.9726879056874476</v>
      </c>
      <c r="K4497">
        <v>722</v>
      </c>
      <c r="L4497">
        <v>6.924816220998764E-2</v>
      </c>
      <c r="M4497">
        <v>3.5898001194000244</v>
      </c>
      <c r="N4497">
        <v>7069</v>
      </c>
      <c r="O4497">
        <v>8.2714416086673737E-2</v>
      </c>
      <c r="P4497">
        <v>-3.6758635193109512E-2</v>
      </c>
      <c r="Q4497">
        <v>1.345067098736763E-2</v>
      </c>
      <c r="R4497">
        <v>6.924816220998764E-2</v>
      </c>
      <c r="S4497">
        <v>0.12503904104232788</v>
      </c>
      <c r="T4497">
        <v>0.17525495588779449</v>
      </c>
      <c r="U4497" t="s">
        <v>102</v>
      </c>
      <c r="V4497" t="s">
        <v>84</v>
      </c>
      <c r="W4497">
        <v>91.886543273925781</v>
      </c>
    </row>
    <row r="4498" spans="1:23" x14ac:dyDescent="0.25">
      <c r="A4498" s="48" t="str">
        <f t="shared" si="70"/>
        <v>42233North Coast And North Bay4_17AllSingle</v>
      </c>
      <c r="B4498" t="s">
        <v>108</v>
      </c>
      <c r="C4498" s="35">
        <v>42233</v>
      </c>
      <c r="D4498">
        <v>17</v>
      </c>
      <c r="E4498" t="s">
        <v>111</v>
      </c>
      <c r="F4498">
        <v>2.2104039115745691</v>
      </c>
      <c r="G4498">
        <v>1.9740576586473304</v>
      </c>
      <c r="H4498">
        <v>2771</v>
      </c>
      <c r="I4498">
        <v>2.2043228040306153</v>
      </c>
      <c r="J4498">
        <v>1.9990100391602079</v>
      </c>
      <c r="K4498">
        <v>722</v>
      </c>
      <c r="L4498">
        <v>6.0811075381934643E-3</v>
      </c>
      <c r="M4498">
        <v>0.27511295676231384</v>
      </c>
      <c r="N4498">
        <v>7069</v>
      </c>
      <c r="O4498">
        <v>8.3312660455703735E-2</v>
      </c>
      <c r="P4498">
        <v>-0.10069239884614944</v>
      </c>
      <c r="Q4498">
        <v>-5.0119947642087936E-2</v>
      </c>
      <c r="R4498">
        <v>6.0811075381934643E-3</v>
      </c>
      <c r="S4498">
        <v>6.2275495380163193E-2</v>
      </c>
      <c r="T4498">
        <v>0.11285461485385895</v>
      </c>
      <c r="U4498" t="s">
        <v>18</v>
      </c>
      <c r="V4498" t="s">
        <v>84</v>
      </c>
      <c r="W4498">
        <v>87.889938354492188</v>
      </c>
    </row>
    <row r="4499" spans="1:23" x14ac:dyDescent="0.25">
      <c r="A4499" s="48" t="str">
        <f t="shared" si="70"/>
        <v>42233North Coast And North Bay4_17SmartAC-onlySingle</v>
      </c>
      <c r="B4499" t="s">
        <v>108</v>
      </c>
      <c r="C4499" s="35">
        <v>42233</v>
      </c>
      <c r="D4499">
        <v>17</v>
      </c>
      <c r="E4499" t="s">
        <v>111</v>
      </c>
      <c r="F4499">
        <v>2.2104039115745691</v>
      </c>
      <c r="G4499">
        <v>1.9740576586473304</v>
      </c>
      <c r="H4499">
        <v>2771</v>
      </c>
      <c r="I4499">
        <v>2.2043228040306153</v>
      </c>
      <c r="J4499">
        <v>1.9990100391602079</v>
      </c>
      <c r="K4499">
        <v>722</v>
      </c>
      <c r="L4499">
        <v>6.0811075381934643E-3</v>
      </c>
      <c r="M4499">
        <v>0.27511295676231384</v>
      </c>
      <c r="N4499">
        <v>7069</v>
      </c>
      <c r="O4499">
        <v>8.3312660455703735E-2</v>
      </c>
      <c r="P4499">
        <v>-0.10069239884614944</v>
      </c>
      <c r="Q4499">
        <v>-5.0119947642087936E-2</v>
      </c>
      <c r="R4499">
        <v>6.0811075381934643E-3</v>
      </c>
      <c r="S4499">
        <v>6.2275495380163193E-2</v>
      </c>
      <c r="T4499">
        <v>0.11285461485385895</v>
      </c>
      <c r="U4499" t="s">
        <v>102</v>
      </c>
      <c r="V4499" t="s">
        <v>84</v>
      </c>
      <c r="W4499">
        <v>87.889938354492188</v>
      </c>
    </row>
    <row r="4500" spans="1:23" x14ac:dyDescent="0.25">
      <c r="A4500" s="48" t="str">
        <f t="shared" si="70"/>
        <v>42233North Coast And North Bay4_18AllSingle</v>
      </c>
      <c r="B4500" t="s">
        <v>108</v>
      </c>
      <c r="C4500" s="35">
        <v>42233</v>
      </c>
      <c r="D4500">
        <v>18</v>
      </c>
      <c r="E4500" t="s">
        <v>111</v>
      </c>
      <c r="F4500">
        <v>2.3946311814768211</v>
      </c>
      <c r="G4500">
        <v>1.9403215489536578</v>
      </c>
      <c r="H4500">
        <v>2771</v>
      </c>
      <c r="I4500">
        <v>2.3644138813382365</v>
      </c>
      <c r="J4500">
        <v>1.945867045881118</v>
      </c>
      <c r="K4500">
        <v>722</v>
      </c>
      <c r="L4500">
        <v>3.0217299237847328E-2</v>
      </c>
      <c r="M4500">
        <v>1.2618770599365234</v>
      </c>
      <c r="N4500">
        <v>7069</v>
      </c>
      <c r="O4500">
        <v>8.1258721649646759E-2</v>
      </c>
      <c r="P4500">
        <v>-7.3923878371715546E-2</v>
      </c>
      <c r="Q4500">
        <v>-2.459820918738842E-2</v>
      </c>
      <c r="R4500">
        <v>3.0217299237847328E-2</v>
      </c>
      <c r="S4500">
        <v>8.502630889415741E-2</v>
      </c>
      <c r="T4500">
        <v>0.1343584805727005</v>
      </c>
      <c r="U4500" t="s">
        <v>18</v>
      </c>
      <c r="V4500" t="s">
        <v>84</v>
      </c>
      <c r="W4500">
        <v>83.323951721191406</v>
      </c>
    </row>
    <row r="4501" spans="1:23" x14ac:dyDescent="0.25">
      <c r="A4501" s="48" t="str">
        <f t="shared" si="70"/>
        <v>42233North Coast And North Bay4_18SmartAC-onlySingle</v>
      </c>
      <c r="B4501" t="s">
        <v>108</v>
      </c>
      <c r="C4501" s="35">
        <v>42233</v>
      </c>
      <c r="D4501">
        <v>18</v>
      </c>
      <c r="E4501" t="s">
        <v>111</v>
      </c>
      <c r="F4501">
        <v>2.3946311814768211</v>
      </c>
      <c r="G4501">
        <v>1.9403215489536578</v>
      </c>
      <c r="H4501">
        <v>2771</v>
      </c>
      <c r="I4501">
        <v>2.3644138813382365</v>
      </c>
      <c r="J4501">
        <v>1.945867045881118</v>
      </c>
      <c r="K4501">
        <v>722</v>
      </c>
      <c r="L4501">
        <v>3.0217299237847328E-2</v>
      </c>
      <c r="M4501">
        <v>1.2618770599365234</v>
      </c>
      <c r="N4501">
        <v>7069</v>
      </c>
      <c r="O4501">
        <v>8.1258721649646759E-2</v>
      </c>
      <c r="P4501">
        <v>-7.3923878371715546E-2</v>
      </c>
      <c r="Q4501">
        <v>-2.459820918738842E-2</v>
      </c>
      <c r="R4501">
        <v>3.0217299237847328E-2</v>
      </c>
      <c r="S4501">
        <v>8.502630889415741E-2</v>
      </c>
      <c r="T4501">
        <v>0.1343584805727005</v>
      </c>
      <c r="U4501" t="s">
        <v>102</v>
      </c>
      <c r="V4501" t="s">
        <v>84</v>
      </c>
      <c r="W4501">
        <v>83.323951721191406</v>
      </c>
    </row>
    <row r="4502" spans="1:23" x14ac:dyDescent="0.25">
      <c r="A4502" s="48" t="str">
        <f t="shared" si="70"/>
        <v>42233North Coast And North Bay4_19AllSingle</v>
      </c>
      <c r="B4502" t="s">
        <v>108</v>
      </c>
      <c r="C4502" s="35">
        <v>42233</v>
      </c>
      <c r="D4502">
        <v>19</v>
      </c>
      <c r="E4502" t="s">
        <v>111</v>
      </c>
      <c r="F4502">
        <v>2.2663652026878838</v>
      </c>
      <c r="G4502">
        <v>1.8114884879839079</v>
      </c>
      <c r="H4502">
        <v>2771</v>
      </c>
      <c r="I4502">
        <v>2.2387759196853581</v>
      </c>
      <c r="J4502">
        <v>1.8073850694659319</v>
      </c>
      <c r="K4502">
        <v>722</v>
      </c>
      <c r="L4502">
        <v>2.7589283883571625E-2</v>
      </c>
      <c r="M4502">
        <v>1.2173361778259277</v>
      </c>
      <c r="N4502">
        <v>7069</v>
      </c>
      <c r="O4502">
        <v>7.5555667281150818E-2</v>
      </c>
      <c r="P4502">
        <v>-6.9242857396602631E-2</v>
      </c>
      <c r="Q4502">
        <v>-2.3379057645797729E-2</v>
      </c>
      <c r="R4502">
        <v>2.7589283883571625E-2</v>
      </c>
      <c r="S4502">
        <v>7.8551582992076874E-2</v>
      </c>
      <c r="T4502">
        <v>0.12442142516374588</v>
      </c>
      <c r="U4502" t="s">
        <v>18</v>
      </c>
      <c r="V4502" t="s">
        <v>84</v>
      </c>
      <c r="W4502">
        <v>74.759651184082031</v>
      </c>
    </row>
    <row r="4503" spans="1:23" x14ac:dyDescent="0.25">
      <c r="A4503" s="48" t="str">
        <f t="shared" si="70"/>
        <v>42233North Coast And North Bay4_19SmartAC-onlySingle</v>
      </c>
      <c r="B4503" t="s">
        <v>108</v>
      </c>
      <c r="C4503" s="35">
        <v>42233</v>
      </c>
      <c r="D4503">
        <v>19</v>
      </c>
      <c r="E4503" t="s">
        <v>111</v>
      </c>
      <c r="F4503">
        <v>2.2663652026878838</v>
      </c>
      <c r="G4503">
        <v>1.8114884879839079</v>
      </c>
      <c r="H4503">
        <v>2771</v>
      </c>
      <c r="I4503">
        <v>2.2387759196853581</v>
      </c>
      <c r="J4503">
        <v>1.8073850694659319</v>
      </c>
      <c r="K4503">
        <v>722</v>
      </c>
      <c r="L4503">
        <v>2.7589283883571625E-2</v>
      </c>
      <c r="M4503">
        <v>1.2173361778259277</v>
      </c>
      <c r="N4503">
        <v>7069</v>
      </c>
      <c r="O4503">
        <v>7.5555667281150818E-2</v>
      </c>
      <c r="P4503">
        <v>-6.9242857396602631E-2</v>
      </c>
      <c r="Q4503">
        <v>-2.3379057645797729E-2</v>
      </c>
      <c r="R4503">
        <v>2.7589283883571625E-2</v>
      </c>
      <c r="S4503">
        <v>7.8551582992076874E-2</v>
      </c>
      <c r="T4503">
        <v>0.12442142516374588</v>
      </c>
      <c r="U4503" t="s">
        <v>102</v>
      </c>
      <c r="V4503" t="s">
        <v>84</v>
      </c>
      <c r="W4503">
        <v>74.759651184082031</v>
      </c>
    </row>
    <row r="4504" spans="1:23" x14ac:dyDescent="0.25">
      <c r="A4504" s="48" t="str">
        <f t="shared" si="70"/>
        <v>42233North Coast And North Bay4_20AllSingle</v>
      </c>
      <c r="B4504" t="s">
        <v>108</v>
      </c>
      <c r="C4504" s="35">
        <v>42233</v>
      </c>
      <c r="D4504">
        <v>20</v>
      </c>
      <c r="E4504" t="s">
        <v>111</v>
      </c>
      <c r="F4504">
        <v>1.8564825457353309</v>
      </c>
      <c r="G4504">
        <v>1.5976267749650082</v>
      </c>
      <c r="H4504">
        <v>2771</v>
      </c>
      <c r="I4504">
        <v>1.8646135986848851</v>
      </c>
      <c r="J4504">
        <v>1.5133849415280143</v>
      </c>
      <c r="K4504">
        <v>722</v>
      </c>
      <c r="L4504">
        <v>-8.1310532987117767E-3</v>
      </c>
      <c r="M4504">
        <v>-0.43798166513442993</v>
      </c>
      <c r="N4504">
        <v>7069</v>
      </c>
      <c r="O4504">
        <v>6.3979081809520721E-2</v>
      </c>
      <c r="P4504">
        <v>-9.0126641094684601E-2</v>
      </c>
      <c r="Q4504">
        <v>-5.1290061324834824E-2</v>
      </c>
      <c r="R4504">
        <v>-8.1310532987117767E-3</v>
      </c>
      <c r="S4504">
        <v>3.5022836178541183E-2</v>
      </c>
      <c r="T4504">
        <v>7.3864534497261047E-2</v>
      </c>
      <c r="U4504" t="s">
        <v>18</v>
      </c>
      <c r="V4504" t="s">
        <v>84</v>
      </c>
      <c r="W4504">
        <v>67.290138244628906</v>
      </c>
    </row>
    <row r="4505" spans="1:23" x14ac:dyDescent="0.25">
      <c r="A4505" s="48" t="str">
        <f t="shared" si="70"/>
        <v>42233North Coast And North Bay4_20SmartAC-onlySingle</v>
      </c>
      <c r="B4505" t="s">
        <v>108</v>
      </c>
      <c r="C4505" s="35">
        <v>42233</v>
      </c>
      <c r="D4505">
        <v>20</v>
      </c>
      <c r="E4505" t="s">
        <v>111</v>
      </c>
      <c r="F4505">
        <v>1.8564825457353309</v>
      </c>
      <c r="G4505">
        <v>1.5976267749650082</v>
      </c>
      <c r="H4505">
        <v>2771</v>
      </c>
      <c r="I4505">
        <v>1.8646135986848851</v>
      </c>
      <c r="J4505">
        <v>1.5133849415280143</v>
      </c>
      <c r="K4505">
        <v>722</v>
      </c>
      <c r="L4505">
        <v>-8.1310532987117767E-3</v>
      </c>
      <c r="M4505">
        <v>-0.43798166513442993</v>
      </c>
      <c r="N4505">
        <v>7069</v>
      </c>
      <c r="O4505">
        <v>6.3979081809520721E-2</v>
      </c>
      <c r="P4505">
        <v>-9.0126641094684601E-2</v>
      </c>
      <c r="Q4505">
        <v>-5.1290061324834824E-2</v>
      </c>
      <c r="R4505">
        <v>-8.1310532987117767E-3</v>
      </c>
      <c r="S4505">
        <v>3.5022836178541183E-2</v>
      </c>
      <c r="T4505">
        <v>7.3864534497261047E-2</v>
      </c>
      <c r="U4505" t="s">
        <v>102</v>
      </c>
      <c r="V4505" t="s">
        <v>84</v>
      </c>
      <c r="W4505">
        <v>67.290138244628906</v>
      </c>
    </row>
    <row r="4506" spans="1:23" x14ac:dyDescent="0.25">
      <c r="A4506" s="48" t="str">
        <f t="shared" si="70"/>
        <v>42233North Coast And North Bay4_21AllSingle</v>
      </c>
      <c r="B4506" t="s">
        <v>108</v>
      </c>
      <c r="C4506" s="35">
        <v>42233</v>
      </c>
      <c r="D4506">
        <v>21</v>
      </c>
      <c r="E4506" t="s">
        <v>111</v>
      </c>
      <c r="F4506">
        <v>1.5175841326704023</v>
      </c>
      <c r="G4506">
        <v>1.3197531954043522</v>
      </c>
      <c r="H4506">
        <v>2771</v>
      </c>
      <c r="I4506">
        <v>1.5269347025892892</v>
      </c>
      <c r="J4506">
        <v>1.2446807208296311</v>
      </c>
      <c r="K4506">
        <v>722</v>
      </c>
      <c r="L4506">
        <v>-9.3505699187517166E-3</v>
      </c>
      <c r="M4506">
        <v>-0.61614835262298584</v>
      </c>
      <c r="N4506">
        <v>7069</v>
      </c>
      <c r="O4506">
        <v>5.2671730518341064E-2</v>
      </c>
      <c r="P4506">
        <v>-7.6854661107063293E-2</v>
      </c>
      <c r="Q4506">
        <v>-4.4881865382194519E-2</v>
      </c>
      <c r="R4506">
        <v>-9.3505699187517166E-3</v>
      </c>
      <c r="S4506">
        <v>2.6176512241363525E-2</v>
      </c>
      <c r="T4506">
        <v>5.815352126955986E-2</v>
      </c>
      <c r="U4506" t="s">
        <v>18</v>
      </c>
      <c r="V4506" t="s">
        <v>84</v>
      </c>
      <c r="W4506">
        <v>63.339225769042969</v>
      </c>
    </row>
    <row r="4507" spans="1:23" x14ac:dyDescent="0.25">
      <c r="A4507" s="48" t="str">
        <f t="shared" si="70"/>
        <v>42233North Coast And North Bay4_21SmartAC-onlySingle</v>
      </c>
      <c r="B4507" t="s">
        <v>108</v>
      </c>
      <c r="C4507" s="35">
        <v>42233</v>
      </c>
      <c r="D4507">
        <v>21</v>
      </c>
      <c r="E4507" t="s">
        <v>111</v>
      </c>
      <c r="F4507">
        <v>1.5175841326704023</v>
      </c>
      <c r="G4507">
        <v>1.3197531954043522</v>
      </c>
      <c r="H4507">
        <v>2771</v>
      </c>
      <c r="I4507">
        <v>1.5269347025892892</v>
      </c>
      <c r="J4507">
        <v>1.2446807208296311</v>
      </c>
      <c r="K4507">
        <v>722</v>
      </c>
      <c r="L4507">
        <v>-9.3505699187517166E-3</v>
      </c>
      <c r="M4507">
        <v>-0.61614835262298584</v>
      </c>
      <c r="N4507">
        <v>7069</v>
      </c>
      <c r="O4507">
        <v>5.2671730518341064E-2</v>
      </c>
      <c r="P4507">
        <v>-7.6854661107063293E-2</v>
      </c>
      <c r="Q4507">
        <v>-4.4881865382194519E-2</v>
      </c>
      <c r="R4507">
        <v>-9.3505699187517166E-3</v>
      </c>
      <c r="S4507">
        <v>2.6176512241363525E-2</v>
      </c>
      <c r="T4507">
        <v>5.815352126955986E-2</v>
      </c>
      <c r="U4507" t="s">
        <v>102</v>
      </c>
      <c r="V4507" t="s">
        <v>84</v>
      </c>
      <c r="W4507">
        <v>63.339225769042969</v>
      </c>
    </row>
    <row r="4508" spans="1:23" x14ac:dyDescent="0.25">
      <c r="A4508" s="48" t="str">
        <f t="shared" si="70"/>
        <v>42233North Coast And North Bay4_22AllSingle</v>
      </c>
      <c r="B4508" t="s">
        <v>108</v>
      </c>
      <c r="C4508" s="35">
        <v>42233</v>
      </c>
      <c r="D4508">
        <v>22</v>
      </c>
      <c r="E4508" t="s">
        <v>111</v>
      </c>
      <c r="F4508">
        <v>1.247603210116172</v>
      </c>
      <c r="G4508">
        <v>1.0992934620349639</v>
      </c>
      <c r="H4508">
        <v>2771</v>
      </c>
      <c r="I4508">
        <v>1.2442854115117368</v>
      </c>
      <c r="J4508">
        <v>1.0977278321486088</v>
      </c>
      <c r="K4508">
        <v>722</v>
      </c>
      <c r="L4508">
        <v>3.3177987206727266E-3</v>
      </c>
      <c r="M4508">
        <v>0.2659338116645813</v>
      </c>
      <c r="N4508">
        <v>7069</v>
      </c>
      <c r="O4508">
        <v>4.5881245285272598E-2</v>
      </c>
      <c r="P4508">
        <v>-5.5483605712652206E-2</v>
      </c>
      <c r="Q4508">
        <v>-2.763277105987072E-2</v>
      </c>
      <c r="R4508">
        <v>3.3177987206727266E-3</v>
      </c>
      <c r="S4508">
        <v>3.4264698624610901E-2</v>
      </c>
      <c r="T4508">
        <v>6.2119200825691223E-2</v>
      </c>
      <c r="U4508" t="s">
        <v>18</v>
      </c>
      <c r="V4508" t="s">
        <v>84</v>
      </c>
      <c r="W4508">
        <v>60.910312652587891</v>
      </c>
    </row>
    <row r="4509" spans="1:23" x14ac:dyDescent="0.25">
      <c r="A4509" s="48" t="str">
        <f t="shared" si="70"/>
        <v>42233North Coast And North Bay4_22SmartAC-onlySingle</v>
      </c>
      <c r="B4509" t="s">
        <v>108</v>
      </c>
      <c r="C4509" s="35">
        <v>42233</v>
      </c>
      <c r="D4509">
        <v>22</v>
      </c>
      <c r="E4509" t="s">
        <v>111</v>
      </c>
      <c r="F4509">
        <v>1.247603210116172</v>
      </c>
      <c r="G4509">
        <v>1.0992934620349639</v>
      </c>
      <c r="H4509">
        <v>2771</v>
      </c>
      <c r="I4509">
        <v>1.2442854115117368</v>
      </c>
      <c r="J4509">
        <v>1.0977278321486088</v>
      </c>
      <c r="K4509">
        <v>722</v>
      </c>
      <c r="L4509">
        <v>3.3177987206727266E-3</v>
      </c>
      <c r="M4509">
        <v>0.2659338116645813</v>
      </c>
      <c r="N4509">
        <v>7069</v>
      </c>
      <c r="O4509">
        <v>4.5881245285272598E-2</v>
      </c>
      <c r="P4509">
        <v>-5.5483605712652206E-2</v>
      </c>
      <c r="Q4509">
        <v>-2.763277105987072E-2</v>
      </c>
      <c r="R4509">
        <v>3.3177987206727266E-3</v>
      </c>
      <c r="S4509">
        <v>3.4264698624610901E-2</v>
      </c>
      <c r="T4509">
        <v>6.2119200825691223E-2</v>
      </c>
      <c r="U4509" t="s">
        <v>102</v>
      </c>
      <c r="V4509" t="s">
        <v>84</v>
      </c>
      <c r="W4509">
        <v>60.910312652587891</v>
      </c>
    </row>
    <row r="4510" spans="1:23" x14ac:dyDescent="0.25">
      <c r="A4510" s="48" t="str">
        <f t="shared" si="70"/>
        <v>42233North Coast And North Bay4_23AllSingle</v>
      </c>
      <c r="B4510" t="s">
        <v>108</v>
      </c>
      <c r="C4510" s="35">
        <v>42233</v>
      </c>
      <c r="D4510">
        <v>23</v>
      </c>
      <c r="E4510" t="s">
        <v>111</v>
      </c>
      <c r="F4510">
        <v>0.93241904071404114</v>
      </c>
      <c r="G4510">
        <v>0.86297679995067811</v>
      </c>
      <c r="H4510">
        <v>2771</v>
      </c>
      <c r="I4510">
        <v>0.95095722307875186</v>
      </c>
      <c r="J4510">
        <v>0.89322916881926728</v>
      </c>
      <c r="K4510">
        <v>722</v>
      </c>
      <c r="L4510">
        <v>-1.8538182601332664E-2</v>
      </c>
      <c r="M4510">
        <v>-1.988181471824646</v>
      </c>
      <c r="N4510">
        <v>7069</v>
      </c>
      <c r="O4510">
        <v>3.706514835357666E-2</v>
      </c>
      <c r="P4510">
        <v>-6.6040873527526855E-2</v>
      </c>
      <c r="Q4510">
        <v>-4.3541591614484787E-2</v>
      </c>
      <c r="R4510">
        <v>-1.8538182601332664E-2</v>
      </c>
      <c r="S4510">
        <v>6.4622601494193077E-3</v>
      </c>
      <c r="T4510">
        <v>2.8964512050151825E-2</v>
      </c>
      <c r="U4510" t="s">
        <v>18</v>
      </c>
      <c r="V4510" t="s">
        <v>84</v>
      </c>
      <c r="W4510">
        <v>59.95770263671875</v>
      </c>
    </row>
    <row r="4511" spans="1:23" x14ac:dyDescent="0.25">
      <c r="A4511" s="48" t="str">
        <f t="shared" si="70"/>
        <v>42233North Coast And North Bay4_23SmartAC-onlySingle</v>
      </c>
      <c r="B4511" t="s">
        <v>108</v>
      </c>
      <c r="C4511" s="35">
        <v>42233</v>
      </c>
      <c r="D4511">
        <v>23</v>
      </c>
      <c r="E4511" t="s">
        <v>111</v>
      </c>
      <c r="F4511">
        <v>0.93241904071404114</v>
      </c>
      <c r="G4511">
        <v>0.86297679995067811</v>
      </c>
      <c r="H4511">
        <v>2771</v>
      </c>
      <c r="I4511">
        <v>0.95095722307875186</v>
      </c>
      <c r="J4511">
        <v>0.89322916881926728</v>
      </c>
      <c r="K4511">
        <v>722</v>
      </c>
      <c r="L4511">
        <v>-1.8538182601332664E-2</v>
      </c>
      <c r="M4511">
        <v>-1.988181471824646</v>
      </c>
      <c r="N4511">
        <v>7069</v>
      </c>
      <c r="O4511">
        <v>3.706514835357666E-2</v>
      </c>
      <c r="P4511">
        <v>-6.6040873527526855E-2</v>
      </c>
      <c r="Q4511">
        <v>-4.3541591614484787E-2</v>
      </c>
      <c r="R4511">
        <v>-1.8538182601332664E-2</v>
      </c>
      <c r="S4511">
        <v>6.4622601494193077E-3</v>
      </c>
      <c r="T4511">
        <v>2.8964512050151825E-2</v>
      </c>
      <c r="U4511" t="s">
        <v>102</v>
      </c>
      <c r="V4511" t="s">
        <v>84</v>
      </c>
      <c r="W4511">
        <v>59.95770263671875</v>
      </c>
    </row>
    <row r="4512" spans="1:23" x14ac:dyDescent="0.25">
      <c r="A4512" s="48" t="str">
        <f t="shared" si="70"/>
        <v>42233North Coast And North Bay4_24AllSingle</v>
      </c>
      <c r="B4512" t="s">
        <v>108</v>
      </c>
      <c r="C4512" s="35">
        <v>42233</v>
      </c>
      <c r="D4512">
        <v>24</v>
      </c>
      <c r="E4512" t="s">
        <v>111</v>
      </c>
      <c r="F4512">
        <v>0.73141800736693063</v>
      </c>
      <c r="G4512">
        <v>0.71995192310183109</v>
      </c>
      <c r="H4512">
        <v>2771</v>
      </c>
      <c r="I4512">
        <v>0.75043682726023897</v>
      </c>
      <c r="J4512">
        <v>0.77230062219798645</v>
      </c>
      <c r="K4512">
        <v>722</v>
      </c>
      <c r="L4512">
        <v>-1.9018819555640221E-2</v>
      </c>
      <c r="M4512">
        <v>-2.6002669334411621</v>
      </c>
      <c r="N4512">
        <v>7069</v>
      </c>
      <c r="O4512">
        <v>3.1830191612243652E-2</v>
      </c>
      <c r="P4512">
        <v>-5.9812393039464951E-2</v>
      </c>
      <c r="Q4512">
        <v>-4.0490828454494476E-2</v>
      </c>
      <c r="R4512">
        <v>-1.9018819555640221E-2</v>
      </c>
      <c r="S4512">
        <v>2.4506447371095419E-3</v>
      </c>
      <c r="T4512">
        <v>2.1774753928184509E-2</v>
      </c>
      <c r="U4512" t="s">
        <v>18</v>
      </c>
      <c r="V4512" t="s">
        <v>84</v>
      </c>
      <c r="W4512">
        <v>59.481399536132813</v>
      </c>
    </row>
    <row r="4513" spans="1:23" x14ac:dyDescent="0.25">
      <c r="A4513" s="48" t="str">
        <f t="shared" si="70"/>
        <v>42233North Coast And North Bay4_24SmartAC-onlySingle</v>
      </c>
      <c r="B4513" t="s">
        <v>108</v>
      </c>
      <c r="C4513" s="35">
        <v>42233</v>
      </c>
      <c r="D4513">
        <v>24</v>
      </c>
      <c r="E4513" t="s">
        <v>111</v>
      </c>
      <c r="F4513">
        <v>0.73141800736693063</v>
      </c>
      <c r="G4513">
        <v>0.71995192310183109</v>
      </c>
      <c r="H4513">
        <v>2771</v>
      </c>
      <c r="I4513">
        <v>0.75043682726023897</v>
      </c>
      <c r="J4513">
        <v>0.77230062219798645</v>
      </c>
      <c r="K4513">
        <v>722</v>
      </c>
      <c r="L4513">
        <v>-1.9018819555640221E-2</v>
      </c>
      <c r="M4513">
        <v>-2.6002669334411621</v>
      </c>
      <c r="N4513">
        <v>7069</v>
      </c>
      <c r="O4513">
        <v>3.1830191612243652E-2</v>
      </c>
      <c r="P4513">
        <v>-5.9812393039464951E-2</v>
      </c>
      <c r="Q4513">
        <v>-4.0490828454494476E-2</v>
      </c>
      <c r="R4513">
        <v>-1.9018819555640221E-2</v>
      </c>
      <c r="S4513">
        <v>2.4506447371095419E-3</v>
      </c>
      <c r="T4513">
        <v>2.1774753928184509E-2</v>
      </c>
      <c r="U4513" t="s">
        <v>102</v>
      </c>
      <c r="V4513" t="s">
        <v>84</v>
      </c>
      <c r="W4513">
        <v>59.481399536132813</v>
      </c>
    </row>
    <row r="4514" spans="1:23" x14ac:dyDescent="0.25">
      <c r="A4514" s="48" t="str">
        <f t="shared" si="70"/>
        <v>42233North Coast And North Bay6_1AllSingle</v>
      </c>
      <c r="B4514" t="s">
        <v>108</v>
      </c>
      <c r="C4514" s="35">
        <v>42233</v>
      </c>
      <c r="D4514">
        <v>1</v>
      </c>
      <c r="E4514" t="s">
        <v>112</v>
      </c>
      <c r="F4514">
        <v>0.82471671603071206</v>
      </c>
      <c r="G4514">
        <v>0.94236420508542851</v>
      </c>
      <c r="H4514">
        <v>2771</v>
      </c>
      <c r="I4514">
        <v>0.8974249661170316</v>
      </c>
      <c r="J4514">
        <v>1.1367554321904854</v>
      </c>
      <c r="K4514">
        <v>750</v>
      </c>
      <c r="L4514">
        <v>-7.2708249092102051E-2</v>
      </c>
      <c r="M4514">
        <v>-8.8161487579345703</v>
      </c>
      <c r="N4514">
        <v>7069</v>
      </c>
      <c r="O4514">
        <v>4.5204319059848785E-2</v>
      </c>
      <c r="P4514">
        <v>-0.13064210116863251</v>
      </c>
      <c r="Q4514">
        <v>-0.10320217907428741</v>
      </c>
      <c r="R4514">
        <v>-7.2708249092102051E-2</v>
      </c>
      <c r="S4514">
        <v>-4.2217936366796494E-2</v>
      </c>
      <c r="T4514">
        <v>-1.477439422160387E-2</v>
      </c>
      <c r="U4514" t="s">
        <v>18</v>
      </c>
      <c r="V4514" t="s">
        <v>84</v>
      </c>
      <c r="W4514">
        <v>67.478004455566406</v>
      </c>
    </row>
    <row r="4515" spans="1:23" x14ac:dyDescent="0.25">
      <c r="A4515" s="48" t="str">
        <f t="shared" si="70"/>
        <v>42233North Coast And North Bay6_1SmartAC-onlySingle</v>
      </c>
      <c r="B4515" t="s">
        <v>108</v>
      </c>
      <c r="C4515" s="35">
        <v>42233</v>
      </c>
      <c r="D4515">
        <v>1</v>
      </c>
      <c r="E4515" t="s">
        <v>112</v>
      </c>
      <c r="F4515">
        <v>0.82471671603071206</v>
      </c>
      <c r="G4515">
        <v>0.94236420508542851</v>
      </c>
      <c r="H4515">
        <v>2771</v>
      </c>
      <c r="I4515">
        <v>0.8974249661170316</v>
      </c>
      <c r="J4515">
        <v>1.1367554321904854</v>
      </c>
      <c r="K4515">
        <v>750</v>
      </c>
      <c r="L4515">
        <v>-7.2708249092102051E-2</v>
      </c>
      <c r="M4515">
        <v>-8.8161487579345703</v>
      </c>
      <c r="N4515">
        <v>7069</v>
      </c>
      <c r="O4515">
        <v>4.5204319059848785E-2</v>
      </c>
      <c r="P4515">
        <v>-0.13064210116863251</v>
      </c>
      <c r="Q4515">
        <v>-0.10320217907428741</v>
      </c>
      <c r="R4515">
        <v>-7.2708249092102051E-2</v>
      </c>
      <c r="S4515">
        <v>-4.2217936366796494E-2</v>
      </c>
      <c r="T4515">
        <v>-1.477439422160387E-2</v>
      </c>
      <c r="U4515" t="s">
        <v>102</v>
      </c>
      <c r="V4515" t="s">
        <v>84</v>
      </c>
      <c r="W4515">
        <v>67.478004455566406</v>
      </c>
    </row>
    <row r="4516" spans="1:23" x14ac:dyDescent="0.25">
      <c r="A4516" s="48" t="str">
        <f t="shared" si="70"/>
        <v>42233North Coast And North Bay6_2AllSingle</v>
      </c>
      <c r="B4516" t="s">
        <v>108</v>
      </c>
      <c r="C4516" s="35">
        <v>42233</v>
      </c>
      <c r="D4516">
        <v>2</v>
      </c>
      <c r="E4516" t="s">
        <v>112</v>
      </c>
      <c r="F4516">
        <v>0.69595450196105135</v>
      </c>
      <c r="G4516">
        <v>0.80306383099430656</v>
      </c>
      <c r="H4516">
        <v>2771</v>
      </c>
      <c r="I4516">
        <v>0.7731350067480921</v>
      </c>
      <c r="J4516">
        <v>1.077307789004899</v>
      </c>
      <c r="K4516">
        <v>750</v>
      </c>
      <c r="L4516">
        <v>-7.718050479888916E-2</v>
      </c>
      <c r="M4516">
        <v>-11.089878082275391</v>
      </c>
      <c r="N4516">
        <v>7069</v>
      </c>
      <c r="O4516">
        <v>4.2192321270704269E-2</v>
      </c>
      <c r="P4516">
        <v>-0.13125418126583099</v>
      </c>
      <c r="Q4516">
        <v>-0.10564260184764862</v>
      </c>
      <c r="R4516">
        <v>-7.718050479888916E-2</v>
      </c>
      <c r="S4516">
        <v>-4.8721782863140106E-2</v>
      </c>
      <c r="T4516">
        <v>-2.3106826469302177E-2</v>
      </c>
      <c r="U4516" t="s">
        <v>18</v>
      </c>
      <c r="V4516" t="s">
        <v>84</v>
      </c>
      <c r="W4516">
        <v>64.527091979980469</v>
      </c>
    </row>
    <row r="4517" spans="1:23" x14ac:dyDescent="0.25">
      <c r="A4517" s="48" t="str">
        <f t="shared" si="70"/>
        <v>42233North Coast And North Bay6_2SmartAC-onlySingle</v>
      </c>
      <c r="B4517" t="s">
        <v>108</v>
      </c>
      <c r="C4517" s="35">
        <v>42233</v>
      </c>
      <c r="D4517">
        <v>2</v>
      </c>
      <c r="E4517" t="s">
        <v>112</v>
      </c>
      <c r="F4517">
        <v>0.69595450196105135</v>
      </c>
      <c r="G4517">
        <v>0.80306383099430656</v>
      </c>
      <c r="H4517">
        <v>2771</v>
      </c>
      <c r="I4517">
        <v>0.7731350067480921</v>
      </c>
      <c r="J4517">
        <v>1.077307789004899</v>
      </c>
      <c r="K4517">
        <v>750</v>
      </c>
      <c r="L4517">
        <v>-7.718050479888916E-2</v>
      </c>
      <c r="M4517">
        <v>-11.089878082275391</v>
      </c>
      <c r="N4517">
        <v>7069</v>
      </c>
      <c r="O4517">
        <v>4.2192321270704269E-2</v>
      </c>
      <c r="P4517">
        <v>-0.13125418126583099</v>
      </c>
      <c r="Q4517">
        <v>-0.10564260184764862</v>
      </c>
      <c r="R4517">
        <v>-7.718050479888916E-2</v>
      </c>
      <c r="S4517">
        <v>-4.8721782863140106E-2</v>
      </c>
      <c r="T4517">
        <v>-2.3106826469302177E-2</v>
      </c>
      <c r="U4517" t="s">
        <v>102</v>
      </c>
      <c r="V4517" t="s">
        <v>84</v>
      </c>
      <c r="W4517">
        <v>64.527091979980469</v>
      </c>
    </row>
    <row r="4518" spans="1:23" x14ac:dyDescent="0.25">
      <c r="A4518" s="48" t="str">
        <f t="shared" si="70"/>
        <v>42233North Coast And North Bay6_3AllSingle</v>
      </c>
      <c r="B4518" t="s">
        <v>108</v>
      </c>
      <c r="C4518" s="35">
        <v>42233</v>
      </c>
      <c r="D4518">
        <v>3</v>
      </c>
      <c r="E4518" t="s">
        <v>112</v>
      </c>
      <c r="F4518">
        <v>0.61542837658020166</v>
      </c>
      <c r="G4518">
        <v>0.76868035943964741</v>
      </c>
      <c r="H4518">
        <v>2771</v>
      </c>
      <c r="I4518">
        <v>0.68084911823618899</v>
      </c>
      <c r="J4518">
        <v>0.97335256027934558</v>
      </c>
      <c r="K4518">
        <v>750</v>
      </c>
      <c r="L4518">
        <v>-6.5420739352703094E-2</v>
      </c>
      <c r="M4518">
        <v>-10.630114555358887</v>
      </c>
      <c r="N4518">
        <v>7069</v>
      </c>
      <c r="O4518">
        <v>3.8424648344516754E-2</v>
      </c>
      <c r="P4518">
        <v>-0.11466576904058456</v>
      </c>
      <c r="Q4518">
        <v>-9.134124219417572E-2</v>
      </c>
      <c r="R4518">
        <v>-6.5420739352703094E-2</v>
      </c>
      <c r="S4518">
        <v>-3.9503313601016998E-2</v>
      </c>
      <c r="T4518">
        <v>-1.6175709664821625E-2</v>
      </c>
      <c r="U4518" t="s">
        <v>18</v>
      </c>
      <c r="V4518" t="s">
        <v>84</v>
      </c>
      <c r="W4518">
        <v>62.528789520263672</v>
      </c>
    </row>
    <row r="4519" spans="1:23" x14ac:dyDescent="0.25">
      <c r="A4519" s="48" t="str">
        <f t="shared" si="70"/>
        <v>42233North Coast And North Bay6_3SmartAC-onlySingle</v>
      </c>
      <c r="B4519" t="s">
        <v>108</v>
      </c>
      <c r="C4519" s="35">
        <v>42233</v>
      </c>
      <c r="D4519">
        <v>3</v>
      </c>
      <c r="E4519" t="s">
        <v>112</v>
      </c>
      <c r="F4519">
        <v>0.61542837658020166</v>
      </c>
      <c r="G4519">
        <v>0.76868035943964741</v>
      </c>
      <c r="H4519">
        <v>2771</v>
      </c>
      <c r="I4519">
        <v>0.68084911823618899</v>
      </c>
      <c r="J4519">
        <v>0.97335256027934558</v>
      </c>
      <c r="K4519">
        <v>750</v>
      </c>
      <c r="L4519">
        <v>-6.5420739352703094E-2</v>
      </c>
      <c r="M4519">
        <v>-10.630114555358887</v>
      </c>
      <c r="N4519">
        <v>7069</v>
      </c>
      <c r="O4519">
        <v>3.8424648344516754E-2</v>
      </c>
      <c r="P4519">
        <v>-0.11466576904058456</v>
      </c>
      <c r="Q4519">
        <v>-9.134124219417572E-2</v>
      </c>
      <c r="R4519">
        <v>-6.5420739352703094E-2</v>
      </c>
      <c r="S4519">
        <v>-3.9503313601016998E-2</v>
      </c>
      <c r="T4519">
        <v>-1.6175709664821625E-2</v>
      </c>
      <c r="U4519" t="s">
        <v>102</v>
      </c>
      <c r="V4519" t="s">
        <v>84</v>
      </c>
      <c r="W4519">
        <v>62.528789520263672</v>
      </c>
    </row>
    <row r="4520" spans="1:23" x14ac:dyDescent="0.25">
      <c r="A4520" s="48" t="str">
        <f t="shared" si="70"/>
        <v>42233North Coast And North Bay6_4AllSingle</v>
      </c>
      <c r="B4520" t="s">
        <v>108</v>
      </c>
      <c r="C4520" s="35">
        <v>42233</v>
      </c>
      <c r="D4520">
        <v>4</v>
      </c>
      <c r="E4520" t="s">
        <v>112</v>
      </c>
      <c r="F4520">
        <v>0.5689440961687543</v>
      </c>
      <c r="G4520">
        <v>0.65555713459221066</v>
      </c>
      <c r="H4520">
        <v>2771</v>
      </c>
      <c r="I4520">
        <v>0.63469267273023666</v>
      </c>
      <c r="J4520">
        <v>0.91427209848884317</v>
      </c>
      <c r="K4520">
        <v>750</v>
      </c>
      <c r="L4520">
        <v>-6.5748579800128937E-2</v>
      </c>
      <c r="M4520">
        <v>-11.556245803833008</v>
      </c>
      <c r="N4520">
        <v>7069</v>
      </c>
      <c r="O4520">
        <v>3.5631656646728516E-2</v>
      </c>
      <c r="P4520">
        <v>-0.1114141121506691</v>
      </c>
      <c r="Q4520">
        <v>-8.9784979820251465E-2</v>
      </c>
      <c r="R4520">
        <v>-6.5748579800128937E-2</v>
      </c>
      <c r="S4520">
        <v>-4.1715025901794434E-2</v>
      </c>
      <c r="T4520">
        <v>-2.0083049312233925E-2</v>
      </c>
      <c r="U4520" t="s">
        <v>18</v>
      </c>
      <c r="V4520" t="s">
        <v>84</v>
      </c>
      <c r="W4520">
        <v>61.527091979980469</v>
      </c>
    </row>
    <row r="4521" spans="1:23" x14ac:dyDescent="0.25">
      <c r="A4521" s="48" t="str">
        <f t="shared" si="70"/>
        <v>42233North Coast And North Bay6_4SmartAC-onlySingle</v>
      </c>
      <c r="B4521" t="s">
        <v>108</v>
      </c>
      <c r="C4521" s="35">
        <v>42233</v>
      </c>
      <c r="D4521">
        <v>4</v>
      </c>
      <c r="E4521" t="s">
        <v>112</v>
      </c>
      <c r="F4521">
        <v>0.5689440961687543</v>
      </c>
      <c r="G4521">
        <v>0.65555713459221066</v>
      </c>
      <c r="H4521">
        <v>2771</v>
      </c>
      <c r="I4521">
        <v>0.63469267273023666</v>
      </c>
      <c r="J4521">
        <v>0.91427209848884317</v>
      </c>
      <c r="K4521">
        <v>750</v>
      </c>
      <c r="L4521">
        <v>-6.5748579800128937E-2</v>
      </c>
      <c r="M4521">
        <v>-11.556245803833008</v>
      </c>
      <c r="N4521">
        <v>7069</v>
      </c>
      <c r="O4521">
        <v>3.5631656646728516E-2</v>
      </c>
      <c r="P4521">
        <v>-0.1114141121506691</v>
      </c>
      <c r="Q4521">
        <v>-8.9784979820251465E-2</v>
      </c>
      <c r="R4521">
        <v>-6.5748579800128937E-2</v>
      </c>
      <c r="S4521">
        <v>-4.1715025901794434E-2</v>
      </c>
      <c r="T4521">
        <v>-2.0083049312233925E-2</v>
      </c>
      <c r="U4521" t="s">
        <v>102</v>
      </c>
      <c r="V4521" t="s">
        <v>84</v>
      </c>
      <c r="W4521">
        <v>61.527091979980469</v>
      </c>
    </row>
    <row r="4522" spans="1:23" x14ac:dyDescent="0.25">
      <c r="A4522" s="48" t="str">
        <f t="shared" si="70"/>
        <v>42233North Coast And North Bay6_5AllSingle</v>
      </c>
      <c r="B4522" t="s">
        <v>108</v>
      </c>
      <c r="C4522" s="35">
        <v>42233</v>
      </c>
      <c r="D4522">
        <v>5</v>
      </c>
      <c r="E4522" t="s">
        <v>112</v>
      </c>
      <c r="F4522">
        <v>0.54384892993565004</v>
      </c>
      <c r="G4522">
        <v>0.5353846004611067</v>
      </c>
      <c r="H4522">
        <v>2771</v>
      </c>
      <c r="I4522">
        <v>0.60433310715254407</v>
      </c>
      <c r="J4522">
        <v>0.76963424298321848</v>
      </c>
      <c r="K4522">
        <v>750</v>
      </c>
      <c r="L4522">
        <v>-6.0484178364276886E-2</v>
      </c>
      <c r="M4522">
        <v>-11.121503829956055</v>
      </c>
      <c r="N4522">
        <v>7069</v>
      </c>
      <c r="O4522">
        <v>2.9886854812502861E-2</v>
      </c>
      <c r="P4522">
        <v>-9.8787173628807068E-2</v>
      </c>
      <c r="Q4522">
        <v>-8.0645255744457245E-2</v>
      </c>
      <c r="R4522">
        <v>-6.0484178364276886E-2</v>
      </c>
      <c r="S4522">
        <v>-4.0325496345758438E-2</v>
      </c>
      <c r="T4522">
        <v>-2.2181184962391853E-2</v>
      </c>
      <c r="U4522" t="s">
        <v>18</v>
      </c>
      <c r="V4522" t="s">
        <v>84</v>
      </c>
      <c r="W4522">
        <v>60.052482604980469</v>
      </c>
    </row>
    <row r="4523" spans="1:23" x14ac:dyDescent="0.25">
      <c r="A4523" s="48" t="str">
        <f t="shared" si="70"/>
        <v>42233North Coast And North Bay6_5SmartAC-onlySingle</v>
      </c>
      <c r="B4523" t="s">
        <v>108</v>
      </c>
      <c r="C4523" s="35">
        <v>42233</v>
      </c>
      <c r="D4523">
        <v>5</v>
      </c>
      <c r="E4523" t="s">
        <v>112</v>
      </c>
      <c r="F4523">
        <v>0.54384892993565004</v>
      </c>
      <c r="G4523">
        <v>0.5353846004611067</v>
      </c>
      <c r="H4523">
        <v>2771</v>
      </c>
      <c r="I4523">
        <v>0.60433310715254407</v>
      </c>
      <c r="J4523">
        <v>0.76963424298321848</v>
      </c>
      <c r="K4523">
        <v>750</v>
      </c>
      <c r="L4523">
        <v>-6.0484178364276886E-2</v>
      </c>
      <c r="M4523">
        <v>-11.121503829956055</v>
      </c>
      <c r="N4523">
        <v>7069</v>
      </c>
      <c r="O4523">
        <v>2.9886854812502861E-2</v>
      </c>
      <c r="P4523">
        <v>-9.8787173628807068E-2</v>
      </c>
      <c r="Q4523">
        <v>-8.0645255744457245E-2</v>
      </c>
      <c r="R4523">
        <v>-6.0484178364276886E-2</v>
      </c>
      <c r="S4523">
        <v>-4.0325496345758438E-2</v>
      </c>
      <c r="T4523">
        <v>-2.2181184962391853E-2</v>
      </c>
      <c r="U4523" t="s">
        <v>102</v>
      </c>
      <c r="V4523" t="s">
        <v>84</v>
      </c>
      <c r="W4523">
        <v>60.052482604980469</v>
      </c>
    </row>
    <row r="4524" spans="1:23" x14ac:dyDescent="0.25">
      <c r="A4524" s="48" t="str">
        <f t="shared" si="70"/>
        <v>42233North Coast And North Bay6_6AllSingle</v>
      </c>
      <c r="B4524" t="s">
        <v>108</v>
      </c>
      <c r="C4524" s="35">
        <v>42233</v>
      </c>
      <c r="D4524">
        <v>6</v>
      </c>
      <c r="E4524" t="s">
        <v>112</v>
      </c>
      <c r="F4524">
        <v>0.56770549807510118</v>
      </c>
      <c r="G4524">
        <v>0.55624510885619738</v>
      </c>
      <c r="H4524">
        <v>2771</v>
      </c>
      <c r="I4524">
        <v>0.5991374489570731</v>
      </c>
      <c r="J4524">
        <v>0.63444770539911877</v>
      </c>
      <c r="K4524">
        <v>750</v>
      </c>
      <c r="L4524">
        <v>-3.1431950628757477E-2</v>
      </c>
      <c r="M4524">
        <v>-5.5366649627685547</v>
      </c>
      <c r="N4524">
        <v>7069</v>
      </c>
      <c r="O4524">
        <v>2.5462877005338669E-2</v>
      </c>
      <c r="P4524">
        <v>-6.4065173268318176E-2</v>
      </c>
      <c r="Q4524">
        <v>-4.8608697950839996E-2</v>
      </c>
      <c r="R4524">
        <v>-3.1431950628757477E-2</v>
      </c>
      <c r="S4524">
        <v>-1.4257240109145641E-2</v>
      </c>
      <c r="T4524">
        <v>1.2012725928798318E-3</v>
      </c>
      <c r="U4524" t="s">
        <v>18</v>
      </c>
      <c r="V4524" t="s">
        <v>84</v>
      </c>
      <c r="W4524">
        <v>59.052482604980469</v>
      </c>
    </row>
    <row r="4525" spans="1:23" x14ac:dyDescent="0.25">
      <c r="A4525" s="48" t="str">
        <f t="shared" si="70"/>
        <v>42233North Coast And North Bay6_6SmartAC-onlySingle</v>
      </c>
      <c r="B4525" t="s">
        <v>108</v>
      </c>
      <c r="C4525" s="35">
        <v>42233</v>
      </c>
      <c r="D4525">
        <v>6</v>
      </c>
      <c r="E4525" t="s">
        <v>112</v>
      </c>
      <c r="F4525">
        <v>0.56770549807510118</v>
      </c>
      <c r="G4525">
        <v>0.55624510885619738</v>
      </c>
      <c r="H4525">
        <v>2771</v>
      </c>
      <c r="I4525">
        <v>0.5991374489570731</v>
      </c>
      <c r="J4525">
        <v>0.63444770539911877</v>
      </c>
      <c r="K4525">
        <v>750</v>
      </c>
      <c r="L4525">
        <v>-3.1431950628757477E-2</v>
      </c>
      <c r="M4525">
        <v>-5.5366649627685547</v>
      </c>
      <c r="N4525">
        <v>7069</v>
      </c>
      <c r="O4525">
        <v>2.5462877005338669E-2</v>
      </c>
      <c r="P4525">
        <v>-6.4065173268318176E-2</v>
      </c>
      <c r="Q4525">
        <v>-4.8608697950839996E-2</v>
      </c>
      <c r="R4525">
        <v>-3.1431950628757477E-2</v>
      </c>
      <c r="S4525">
        <v>-1.4257240109145641E-2</v>
      </c>
      <c r="T4525">
        <v>1.2012725928798318E-3</v>
      </c>
      <c r="U4525" t="s">
        <v>102</v>
      </c>
      <c r="V4525" t="s">
        <v>84</v>
      </c>
      <c r="W4525">
        <v>59.052482604980469</v>
      </c>
    </row>
    <row r="4526" spans="1:23" x14ac:dyDescent="0.25">
      <c r="A4526" s="48" t="str">
        <f t="shared" si="70"/>
        <v>42233North Coast And North Bay6_7AllSingle</v>
      </c>
      <c r="B4526" t="s">
        <v>108</v>
      </c>
      <c r="C4526" s="35">
        <v>42233</v>
      </c>
      <c r="D4526">
        <v>7</v>
      </c>
      <c r="E4526" t="s">
        <v>112</v>
      </c>
      <c r="F4526">
        <v>0.63416243530370642</v>
      </c>
      <c r="G4526">
        <v>0.58162344669570243</v>
      </c>
      <c r="H4526">
        <v>2771</v>
      </c>
      <c r="I4526">
        <v>0.6741515605250249</v>
      </c>
      <c r="J4526">
        <v>0.66928829514780397</v>
      </c>
      <c r="K4526">
        <v>750</v>
      </c>
      <c r="L4526">
        <v>-3.9989124983549118E-2</v>
      </c>
      <c r="M4526">
        <v>-6.3058176040649414</v>
      </c>
      <c r="N4526">
        <v>7069</v>
      </c>
      <c r="O4526">
        <v>2.6820573955774307E-2</v>
      </c>
      <c r="P4526">
        <v>-7.4362374842166901E-2</v>
      </c>
      <c r="Q4526">
        <v>-5.8081746101379395E-2</v>
      </c>
      <c r="R4526">
        <v>-3.9989124983549118E-2</v>
      </c>
      <c r="S4526">
        <v>-2.1898647770285606E-2</v>
      </c>
      <c r="T4526">
        <v>-5.615877453237772E-3</v>
      </c>
      <c r="U4526" t="s">
        <v>18</v>
      </c>
      <c r="V4526" t="s">
        <v>84</v>
      </c>
      <c r="W4526">
        <v>61.006790161132813</v>
      </c>
    </row>
    <row r="4527" spans="1:23" x14ac:dyDescent="0.25">
      <c r="A4527" s="48" t="str">
        <f t="shared" si="70"/>
        <v>42233North Coast And North Bay6_7SmartAC-onlySingle</v>
      </c>
      <c r="B4527" t="s">
        <v>108</v>
      </c>
      <c r="C4527" s="35">
        <v>42233</v>
      </c>
      <c r="D4527">
        <v>7</v>
      </c>
      <c r="E4527" t="s">
        <v>112</v>
      </c>
      <c r="F4527">
        <v>0.63416243530370642</v>
      </c>
      <c r="G4527">
        <v>0.58162344669570243</v>
      </c>
      <c r="H4527">
        <v>2771</v>
      </c>
      <c r="I4527">
        <v>0.6741515605250249</v>
      </c>
      <c r="J4527">
        <v>0.66928829514780397</v>
      </c>
      <c r="K4527">
        <v>750</v>
      </c>
      <c r="L4527">
        <v>-3.9989124983549118E-2</v>
      </c>
      <c r="M4527">
        <v>-6.3058176040649414</v>
      </c>
      <c r="N4527">
        <v>7069</v>
      </c>
      <c r="O4527">
        <v>2.6820573955774307E-2</v>
      </c>
      <c r="P4527">
        <v>-7.4362374842166901E-2</v>
      </c>
      <c r="Q4527">
        <v>-5.8081746101379395E-2</v>
      </c>
      <c r="R4527">
        <v>-3.9989124983549118E-2</v>
      </c>
      <c r="S4527">
        <v>-2.1898647770285606E-2</v>
      </c>
      <c r="T4527">
        <v>-5.615877453237772E-3</v>
      </c>
      <c r="U4527" t="s">
        <v>102</v>
      </c>
      <c r="V4527" t="s">
        <v>84</v>
      </c>
      <c r="W4527">
        <v>61.006790161132813</v>
      </c>
    </row>
    <row r="4528" spans="1:23" x14ac:dyDescent="0.25">
      <c r="A4528" s="48" t="str">
        <f t="shared" si="70"/>
        <v>42233North Coast And North Bay6_8AllSingle</v>
      </c>
      <c r="B4528" t="s">
        <v>108</v>
      </c>
      <c r="C4528" s="35">
        <v>42233</v>
      </c>
      <c r="D4528">
        <v>8</v>
      </c>
      <c r="E4528" t="s">
        <v>112</v>
      </c>
      <c r="F4528">
        <v>0.67701346878754309</v>
      </c>
      <c r="G4528">
        <v>0.62755450064190899</v>
      </c>
      <c r="H4528">
        <v>2771</v>
      </c>
      <c r="I4528">
        <v>0.6884010856644921</v>
      </c>
      <c r="J4528">
        <v>0.66362015593271895</v>
      </c>
      <c r="K4528">
        <v>750</v>
      </c>
      <c r="L4528">
        <v>-1.1387617327272892E-2</v>
      </c>
      <c r="M4528">
        <v>-1.6820369958877563</v>
      </c>
      <c r="N4528">
        <v>7069</v>
      </c>
      <c r="O4528">
        <v>2.7005787938833237E-2</v>
      </c>
      <c r="P4528">
        <v>-4.5998234301805496E-2</v>
      </c>
      <c r="Q4528">
        <v>-2.9605181887745857E-2</v>
      </c>
      <c r="R4528">
        <v>-1.1387617327272892E-2</v>
      </c>
      <c r="S4528">
        <v>6.8277865648269653E-3</v>
      </c>
      <c r="T4528">
        <v>2.3222999647259712E-2</v>
      </c>
      <c r="U4528" t="s">
        <v>18</v>
      </c>
      <c r="V4528" t="s">
        <v>84</v>
      </c>
      <c r="W4528">
        <v>66.956001281738281</v>
      </c>
    </row>
    <row r="4529" spans="1:23" x14ac:dyDescent="0.25">
      <c r="A4529" s="48" t="str">
        <f t="shared" si="70"/>
        <v>42233North Coast And North Bay6_8SmartAC-onlySingle</v>
      </c>
      <c r="B4529" t="s">
        <v>108</v>
      </c>
      <c r="C4529" s="35">
        <v>42233</v>
      </c>
      <c r="D4529">
        <v>8</v>
      </c>
      <c r="E4529" t="s">
        <v>112</v>
      </c>
      <c r="F4529">
        <v>0.67701346878754309</v>
      </c>
      <c r="G4529">
        <v>0.62755450064190899</v>
      </c>
      <c r="H4529">
        <v>2771</v>
      </c>
      <c r="I4529">
        <v>0.6884010856644921</v>
      </c>
      <c r="J4529">
        <v>0.66362015593271895</v>
      </c>
      <c r="K4529">
        <v>750</v>
      </c>
      <c r="L4529">
        <v>-1.1387617327272892E-2</v>
      </c>
      <c r="M4529">
        <v>-1.6820369958877563</v>
      </c>
      <c r="N4529">
        <v>7069</v>
      </c>
      <c r="O4529">
        <v>2.7005787938833237E-2</v>
      </c>
      <c r="P4529">
        <v>-4.5998234301805496E-2</v>
      </c>
      <c r="Q4529">
        <v>-2.9605181887745857E-2</v>
      </c>
      <c r="R4529">
        <v>-1.1387617327272892E-2</v>
      </c>
      <c r="S4529">
        <v>6.8277865648269653E-3</v>
      </c>
      <c r="T4529">
        <v>2.3222999647259712E-2</v>
      </c>
      <c r="U4529" t="s">
        <v>102</v>
      </c>
      <c r="V4529" t="s">
        <v>84</v>
      </c>
      <c r="W4529">
        <v>66.956001281738281</v>
      </c>
    </row>
    <row r="4530" spans="1:23" x14ac:dyDescent="0.25">
      <c r="A4530" s="48" t="str">
        <f t="shared" si="70"/>
        <v>42233North Coast And North Bay6_9AllSingle</v>
      </c>
      <c r="B4530" t="s">
        <v>108</v>
      </c>
      <c r="C4530" s="35">
        <v>42233</v>
      </c>
      <c r="D4530">
        <v>9</v>
      </c>
      <c r="E4530" t="s">
        <v>112</v>
      </c>
      <c r="F4530">
        <v>0.67802616211001909</v>
      </c>
      <c r="G4530">
        <v>0.74324481886599769</v>
      </c>
      <c r="H4530">
        <v>2771</v>
      </c>
      <c r="I4530">
        <v>0.66776160137349627</v>
      </c>
      <c r="J4530">
        <v>0.72673546118018395</v>
      </c>
      <c r="K4530">
        <v>750</v>
      </c>
      <c r="L4530">
        <v>1.0264560580253601E-2</v>
      </c>
      <c r="M4530">
        <v>1.5138885974884033</v>
      </c>
      <c r="N4530">
        <v>7069</v>
      </c>
      <c r="O4530">
        <v>3.0059069395065308E-2</v>
      </c>
      <c r="P4530">
        <v>-2.8259143233299255E-2</v>
      </c>
      <c r="Q4530">
        <v>-1.0012686252593994E-2</v>
      </c>
      <c r="R4530">
        <v>1.0264560580253601E-2</v>
      </c>
      <c r="S4530">
        <v>3.0539402738213539E-2</v>
      </c>
      <c r="T4530">
        <v>4.8788264393806458E-2</v>
      </c>
      <c r="U4530" t="s">
        <v>18</v>
      </c>
      <c r="V4530" t="s">
        <v>84</v>
      </c>
      <c r="W4530">
        <v>72.476303100585937</v>
      </c>
    </row>
    <row r="4531" spans="1:23" x14ac:dyDescent="0.25">
      <c r="A4531" s="48" t="str">
        <f t="shared" si="70"/>
        <v>42233North Coast And North Bay6_9SmartAC-onlySingle</v>
      </c>
      <c r="B4531" t="s">
        <v>108</v>
      </c>
      <c r="C4531" s="35">
        <v>42233</v>
      </c>
      <c r="D4531">
        <v>9</v>
      </c>
      <c r="E4531" t="s">
        <v>112</v>
      </c>
      <c r="F4531">
        <v>0.67802616211001909</v>
      </c>
      <c r="G4531">
        <v>0.74324481886599769</v>
      </c>
      <c r="H4531">
        <v>2771</v>
      </c>
      <c r="I4531">
        <v>0.66776160137349627</v>
      </c>
      <c r="J4531">
        <v>0.72673546118018395</v>
      </c>
      <c r="K4531">
        <v>750</v>
      </c>
      <c r="L4531">
        <v>1.0264560580253601E-2</v>
      </c>
      <c r="M4531">
        <v>1.5138885974884033</v>
      </c>
      <c r="N4531">
        <v>7069</v>
      </c>
      <c r="O4531">
        <v>3.0059069395065308E-2</v>
      </c>
      <c r="P4531">
        <v>-2.8259143233299255E-2</v>
      </c>
      <c r="Q4531">
        <v>-1.0012686252593994E-2</v>
      </c>
      <c r="R4531">
        <v>1.0264560580253601E-2</v>
      </c>
      <c r="S4531">
        <v>3.0539402738213539E-2</v>
      </c>
      <c r="T4531">
        <v>4.8788264393806458E-2</v>
      </c>
      <c r="U4531" t="s">
        <v>102</v>
      </c>
      <c r="V4531" t="s">
        <v>84</v>
      </c>
      <c r="W4531">
        <v>72.476303100585937</v>
      </c>
    </row>
    <row r="4532" spans="1:23" x14ac:dyDescent="0.25">
      <c r="A4532" s="48" t="str">
        <f t="shared" si="70"/>
        <v>42233North Coast And North Bay6_10AllSingle</v>
      </c>
      <c r="B4532" t="s">
        <v>108</v>
      </c>
      <c r="C4532" s="35">
        <v>42233</v>
      </c>
      <c r="D4532">
        <v>10</v>
      </c>
      <c r="E4532" t="s">
        <v>112</v>
      </c>
      <c r="F4532">
        <v>0.6522256456781097</v>
      </c>
      <c r="G4532">
        <v>0.87794082925318528</v>
      </c>
      <c r="H4532">
        <v>2771</v>
      </c>
      <c r="I4532">
        <v>0.64020827667228064</v>
      </c>
      <c r="J4532">
        <v>0.90363234085123889</v>
      </c>
      <c r="K4532">
        <v>750</v>
      </c>
      <c r="L4532">
        <v>1.2017369270324707E-2</v>
      </c>
      <c r="M4532">
        <v>1.8425171375274658</v>
      </c>
      <c r="N4532">
        <v>7069</v>
      </c>
      <c r="O4532">
        <v>3.6971539258956909E-2</v>
      </c>
      <c r="P4532">
        <v>-3.5365354269742966E-2</v>
      </c>
      <c r="Q4532">
        <v>-1.2922891415655613E-2</v>
      </c>
      <c r="R4532">
        <v>1.2017369270324707E-2</v>
      </c>
      <c r="S4532">
        <v>3.6954671144485474E-2</v>
      </c>
      <c r="T4532">
        <v>5.940009281039238E-2</v>
      </c>
      <c r="U4532" t="s">
        <v>18</v>
      </c>
      <c r="V4532" t="s">
        <v>84</v>
      </c>
      <c r="W4532">
        <v>78.950912475585937</v>
      </c>
    </row>
    <row r="4533" spans="1:23" x14ac:dyDescent="0.25">
      <c r="A4533" s="48" t="str">
        <f t="shared" si="70"/>
        <v>42233North Coast And North Bay6_10SmartAC-onlySingle</v>
      </c>
      <c r="B4533" t="s">
        <v>108</v>
      </c>
      <c r="C4533" s="35">
        <v>42233</v>
      </c>
      <c r="D4533">
        <v>10</v>
      </c>
      <c r="E4533" t="s">
        <v>112</v>
      </c>
      <c r="F4533">
        <v>0.6522256456781097</v>
      </c>
      <c r="G4533">
        <v>0.87794082925318528</v>
      </c>
      <c r="H4533">
        <v>2771</v>
      </c>
      <c r="I4533">
        <v>0.64020827667228064</v>
      </c>
      <c r="J4533">
        <v>0.90363234085123889</v>
      </c>
      <c r="K4533">
        <v>750</v>
      </c>
      <c r="L4533">
        <v>1.2017369270324707E-2</v>
      </c>
      <c r="M4533">
        <v>1.8425171375274658</v>
      </c>
      <c r="N4533">
        <v>7069</v>
      </c>
      <c r="O4533">
        <v>3.6971539258956909E-2</v>
      </c>
      <c r="P4533">
        <v>-3.5365354269742966E-2</v>
      </c>
      <c r="Q4533">
        <v>-1.2922891415655613E-2</v>
      </c>
      <c r="R4533">
        <v>1.2017369270324707E-2</v>
      </c>
      <c r="S4533">
        <v>3.6954671144485474E-2</v>
      </c>
      <c r="T4533">
        <v>5.940009281039238E-2</v>
      </c>
      <c r="U4533" t="s">
        <v>102</v>
      </c>
      <c r="V4533" t="s">
        <v>84</v>
      </c>
      <c r="W4533">
        <v>78.950912475585937</v>
      </c>
    </row>
    <row r="4534" spans="1:23" x14ac:dyDescent="0.25">
      <c r="A4534" s="48" t="str">
        <f t="shared" si="70"/>
        <v>42233North Coast And North Bay6_11AllSingle</v>
      </c>
      <c r="B4534" t="s">
        <v>108</v>
      </c>
      <c r="C4534" s="35">
        <v>42233</v>
      </c>
      <c r="D4534">
        <v>11</v>
      </c>
      <c r="E4534" t="s">
        <v>112</v>
      </c>
      <c r="F4534">
        <v>0.67335741679213423</v>
      </c>
      <c r="G4534">
        <v>1.0874556906640782</v>
      </c>
      <c r="H4534">
        <v>2771</v>
      </c>
      <c r="I4534">
        <v>0.61370515618958377</v>
      </c>
      <c r="J4534">
        <v>1.0951476186794895</v>
      </c>
      <c r="K4534">
        <v>750</v>
      </c>
      <c r="L4534">
        <v>5.9652261435985565E-2</v>
      </c>
      <c r="M4534">
        <v>8.8589296340942383</v>
      </c>
      <c r="N4534">
        <v>7069</v>
      </c>
      <c r="O4534">
        <v>4.5009929686784744E-2</v>
      </c>
      <c r="P4534">
        <v>1.967535587027669E-3</v>
      </c>
      <c r="Q4534">
        <v>2.928946353495121E-2</v>
      </c>
      <c r="R4534">
        <v>5.9652261435985565E-2</v>
      </c>
      <c r="S4534">
        <v>9.0011462569236755E-2</v>
      </c>
      <c r="T4534">
        <v>0.11733698844909668</v>
      </c>
      <c r="U4534" t="s">
        <v>18</v>
      </c>
      <c r="V4534" t="s">
        <v>84</v>
      </c>
      <c r="W4534">
        <v>84.942420959472656</v>
      </c>
    </row>
    <row r="4535" spans="1:23" x14ac:dyDescent="0.25">
      <c r="A4535" s="48" t="str">
        <f t="shared" si="70"/>
        <v>42233North Coast And North Bay6_11SmartAC-onlySingle</v>
      </c>
      <c r="B4535" t="s">
        <v>108</v>
      </c>
      <c r="C4535" s="35">
        <v>42233</v>
      </c>
      <c r="D4535">
        <v>11</v>
      </c>
      <c r="E4535" t="s">
        <v>112</v>
      </c>
      <c r="F4535">
        <v>0.67335741679213423</v>
      </c>
      <c r="G4535">
        <v>1.0874556906640782</v>
      </c>
      <c r="H4535">
        <v>2771</v>
      </c>
      <c r="I4535">
        <v>0.61370515618958377</v>
      </c>
      <c r="J4535">
        <v>1.0951476186794895</v>
      </c>
      <c r="K4535">
        <v>750</v>
      </c>
      <c r="L4535">
        <v>5.9652261435985565E-2</v>
      </c>
      <c r="M4535">
        <v>8.8589296340942383</v>
      </c>
      <c r="N4535">
        <v>7069</v>
      </c>
      <c r="O4535">
        <v>4.5009929686784744E-2</v>
      </c>
      <c r="P4535">
        <v>1.967535587027669E-3</v>
      </c>
      <c r="Q4535">
        <v>2.928946353495121E-2</v>
      </c>
      <c r="R4535">
        <v>5.9652261435985565E-2</v>
      </c>
      <c r="S4535">
        <v>9.0011462569236755E-2</v>
      </c>
      <c r="T4535">
        <v>0.11733698844909668</v>
      </c>
      <c r="U4535" t="s">
        <v>102</v>
      </c>
      <c r="V4535" t="s">
        <v>84</v>
      </c>
      <c r="W4535">
        <v>84.942420959472656</v>
      </c>
    </row>
    <row r="4536" spans="1:23" x14ac:dyDescent="0.25">
      <c r="A4536" s="48" t="str">
        <f t="shared" si="70"/>
        <v>42233North Coast And North Bay6_12AllSingle</v>
      </c>
      <c r="B4536" t="s">
        <v>108</v>
      </c>
      <c r="C4536" s="35">
        <v>42233</v>
      </c>
      <c r="D4536">
        <v>12</v>
      </c>
      <c r="E4536" t="s">
        <v>112</v>
      </c>
      <c r="F4536">
        <v>0.76722357933421659</v>
      </c>
      <c r="G4536">
        <v>1.2686666400429201</v>
      </c>
      <c r="H4536">
        <v>2771</v>
      </c>
      <c r="I4536">
        <v>0.73988738123078912</v>
      </c>
      <c r="J4536">
        <v>1.3208477450948011</v>
      </c>
      <c r="K4536">
        <v>750</v>
      </c>
      <c r="L4536">
        <v>2.7336198836565018E-2</v>
      </c>
      <c r="M4536">
        <v>3.5630028247833252</v>
      </c>
      <c r="N4536">
        <v>7069</v>
      </c>
      <c r="O4536">
        <v>5.3916860371828079E-2</v>
      </c>
      <c r="P4536">
        <v>-4.1763648390769958E-2</v>
      </c>
      <c r="Q4536">
        <v>-9.0350368991494179E-3</v>
      </c>
      <c r="R4536">
        <v>2.7336198836565018E-2</v>
      </c>
      <c r="S4536">
        <v>6.370311975479126E-2</v>
      </c>
      <c r="T4536">
        <v>9.6436046063899994E-2</v>
      </c>
      <c r="U4536" t="s">
        <v>18</v>
      </c>
      <c r="V4536" t="s">
        <v>84</v>
      </c>
      <c r="W4536">
        <v>89.030410766601563</v>
      </c>
    </row>
    <row r="4537" spans="1:23" x14ac:dyDescent="0.25">
      <c r="A4537" s="48" t="str">
        <f t="shared" si="70"/>
        <v>42233North Coast And North Bay6_12SmartAC-onlySingle</v>
      </c>
      <c r="B4537" t="s">
        <v>108</v>
      </c>
      <c r="C4537" s="35">
        <v>42233</v>
      </c>
      <c r="D4537">
        <v>12</v>
      </c>
      <c r="E4537" t="s">
        <v>112</v>
      </c>
      <c r="F4537">
        <v>0.76722357933421659</v>
      </c>
      <c r="G4537">
        <v>1.2686666400429201</v>
      </c>
      <c r="H4537">
        <v>2771</v>
      </c>
      <c r="I4537">
        <v>0.73988738123078912</v>
      </c>
      <c r="J4537">
        <v>1.3208477450948011</v>
      </c>
      <c r="K4537">
        <v>750</v>
      </c>
      <c r="L4537">
        <v>2.7336198836565018E-2</v>
      </c>
      <c r="M4537">
        <v>3.5630028247833252</v>
      </c>
      <c r="N4537">
        <v>7069</v>
      </c>
      <c r="O4537">
        <v>5.3916860371828079E-2</v>
      </c>
      <c r="P4537">
        <v>-4.1763648390769958E-2</v>
      </c>
      <c r="Q4537">
        <v>-9.0350368991494179E-3</v>
      </c>
      <c r="R4537">
        <v>2.7336198836565018E-2</v>
      </c>
      <c r="S4537">
        <v>6.370311975479126E-2</v>
      </c>
      <c r="T4537">
        <v>9.6436046063899994E-2</v>
      </c>
      <c r="U4537" t="s">
        <v>102</v>
      </c>
      <c r="V4537" t="s">
        <v>84</v>
      </c>
      <c r="W4537">
        <v>89.030410766601563</v>
      </c>
    </row>
    <row r="4538" spans="1:23" x14ac:dyDescent="0.25">
      <c r="A4538" s="48" t="str">
        <f t="shared" si="70"/>
        <v>42233North Coast And North Bay6_13AllSingle</v>
      </c>
      <c r="B4538" t="s">
        <v>108</v>
      </c>
      <c r="C4538" s="35">
        <v>42233</v>
      </c>
      <c r="D4538">
        <v>13</v>
      </c>
      <c r="E4538" t="s">
        <v>112</v>
      </c>
      <c r="F4538">
        <v>0.92936546132806508</v>
      </c>
      <c r="G4538">
        <v>1.4877871041052713</v>
      </c>
      <c r="H4538">
        <v>2771</v>
      </c>
      <c r="I4538">
        <v>0.92096729971553137</v>
      </c>
      <c r="J4538">
        <v>1.5136810500237965</v>
      </c>
      <c r="K4538">
        <v>750</v>
      </c>
      <c r="L4538">
        <v>8.398161269724369E-3</v>
      </c>
      <c r="M4538">
        <v>0.90364468097686768</v>
      </c>
      <c r="N4538">
        <v>7069</v>
      </c>
      <c r="O4538">
        <v>6.2078874558210373E-2</v>
      </c>
      <c r="P4538">
        <v>-7.1162126958370209E-2</v>
      </c>
      <c r="Q4538">
        <v>-3.3479005098342896E-2</v>
      </c>
      <c r="R4538">
        <v>8.398161269724369E-3</v>
      </c>
      <c r="S4538">
        <v>5.0270363688468933E-2</v>
      </c>
      <c r="T4538">
        <v>8.7958447635173798E-2</v>
      </c>
      <c r="U4538" t="s">
        <v>18</v>
      </c>
      <c r="V4538" t="s">
        <v>84</v>
      </c>
      <c r="W4538">
        <v>92.596405029296875</v>
      </c>
    </row>
    <row r="4539" spans="1:23" x14ac:dyDescent="0.25">
      <c r="A4539" s="48" t="str">
        <f t="shared" si="70"/>
        <v>42233North Coast And North Bay6_13SmartAC-onlySingle</v>
      </c>
      <c r="B4539" t="s">
        <v>108</v>
      </c>
      <c r="C4539" s="35">
        <v>42233</v>
      </c>
      <c r="D4539">
        <v>13</v>
      </c>
      <c r="E4539" t="s">
        <v>112</v>
      </c>
      <c r="F4539">
        <v>0.92936546132806508</v>
      </c>
      <c r="G4539">
        <v>1.4877871041052713</v>
      </c>
      <c r="H4539">
        <v>2771</v>
      </c>
      <c r="I4539">
        <v>0.92096729971553137</v>
      </c>
      <c r="J4539">
        <v>1.5136810500237965</v>
      </c>
      <c r="K4539">
        <v>750</v>
      </c>
      <c r="L4539">
        <v>8.398161269724369E-3</v>
      </c>
      <c r="M4539">
        <v>0.90364468097686768</v>
      </c>
      <c r="N4539">
        <v>7069</v>
      </c>
      <c r="O4539">
        <v>6.2078874558210373E-2</v>
      </c>
      <c r="P4539">
        <v>-7.1162126958370209E-2</v>
      </c>
      <c r="Q4539">
        <v>-3.3479005098342896E-2</v>
      </c>
      <c r="R4539">
        <v>8.398161269724369E-3</v>
      </c>
      <c r="S4539">
        <v>5.0270363688468933E-2</v>
      </c>
      <c r="T4539">
        <v>8.7958447635173798E-2</v>
      </c>
      <c r="U4539" t="s">
        <v>102</v>
      </c>
      <c r="V4539" t="s">
        <v>84</v>
      </c>
      <c r="W4539">
        <v>92.596405029296875</v>
      </c>
    </row>
    <row r="4540" spans="1:23" x14ac:dyDescent="0.25">
      <c r="A4540" s="48" t="str">
        <f t="shared" si="70"/>
        <v>42233North Coast And North Bay6_14AllSingle</v>
      </c>
      <c r="B4540" t="s">
        <v>108</v>
      </c>
      <c r="C4540" s="35">
        <v>42233</v>
      </c>
      <c r="D4540">
        <v>14</v>
      </c>
      <c r="E4540" t="s">
        <v>112</v>
      </c>
      <c r="F4540">
        <v>1.2354376382373624</v>
      </c>
      <c r="G4540">
        <v>1.7467948288521999</v>
      </c>
      <c r="H4540">
        <v>2771</v>
      </c>
      <c r="I4540">
        <v>1.1681999992814338</v>
      </c>
      <c r="J4540">
        <v>1.6992800115379736</v>
      </c>
      <c r="K4540">
        <v>750</v>
      </c>
      <c r="L4540">
        <v>6.7237637937068939E-2</v>
      </c>
      <c r="M4540">
        <v>5.4424147605895996</v>
      </c>
      <c r="N4540">
        <v>7069</v>
      </c>
      <c r="O4540">
        <v>7.0364922285079956E-2</v>
      </c>
      <c r="P4540">
        <v>-2.2942045703530312E-2</v>
      </c>
      <c r="Q4540">
        <v>1.9770868122577667E-2</v>
      </c>
      <c r="R4540">
        <v>6.7237637937068939E-2</v>
      </c>
      <c r="S4540">
        <v>0.11469877511262894</v>
      </c>
      <c r="T4540">
        <v>0.15741732716560364</v>
      </c>
      <c r="U4540" t="s">
        <v>18</v>
      </c>
      <c r="V4540" t="s">
        <v>84</v>
      </c>
      <c r="W4540">
        <v>95.545623779296875</v>
      </c>
    </row>
    <row r="4541" spans="1:23" x14ac:dyDescent="0.25">
      <c r="A4541" s="48" t="str">
        <f t="shared" si="70"/>
        <v>42233North Coast And North Bay6_14SmartAC-onlySingle</v>
      </c>
      <c r="B4541" t="s">
        <v>108</v>
      </c>
      <c r="C4541" s="35">
        <v>42233</v>
      </c>
      <c r="D4541">
        <v>14</v>
      </c>
      <c r="E4541" t="s">
        <v>112</v>
      </c>
      <c r="F4541">
        <v>1.2354376382373624</v>
      </c>
      <c r="G4541">
        <v>1.7467948288521999</v>
      </c>
      <c r="H4541">
        <v>2771</v>
      </c>
      <c r="I4541">
        <v>1.1681999992814338</v>
      </c>
      <c r="J4541">
        <v>1.6992800115379736</v>
      </c>
      <c r="K4541">
        <v>750</v>
      </c>
      <c r="L4541">
        <v>6.7237637937068939E-2</v>
      </c>
      <c r="M4541">
        <v>5.4424147605895996</v>
      </c>
      <c r="N4541">
        <v>7069</v>
      </c>
      <c r="O4541">
        <v>7.0364922285079956E-2</v>
      </c>
      <c r="P4541">
        <v>-2.2942045703530312E-2</v>
      </c>
      <c r="Q4541">
        <v>1.9770868122577667E-2</v>
      </c>
      <c r="R4541">
        <v>6.7237637937068939E-2</v>
      </c>
      <c r="S4541">
        <v>0.11469877511262894</v>
      </c>
      <c r="T4541">
        <v>0.15741732716560364</v>
      </c>
      <c r="U4541" t="s">
        <v>102</v>
      </c>
      <c r="V4541" t="s">
        <v>84</v>
      </c>
      <c r="W4541">
        <v>95.545623779296875</v>
      </c>
    </row>
    <row r="4542" spans="1:23" x14ac:dyDescent="0.25">
      <c r="A4542" s="48" t="str">
        <f t="shared" si="70"/>
        <v>42233North Coast And North Bay6_15AllSingle</v>
      </c>
      <c r="B4542" t="s">
        <v>108</v>
      </c>
      <c r="C4542" s="35">
        <v>42233</v>
      </c>
      <c r="D4542">
        <v>15</v>
      </c>
      <c r="E4542" t="s">
        <v>112</v>
      </c>
      <c r="F4542">
        <v>1.5622411069617816</v>
      </c>
      <c r="G4542">
        <v>1.9115629487874122</v>
      </c>
      <c r="H4542">
        <v>2771</v>
      </c>
      <c r="I4542">
        <v>1.4039857533937559</v>
      </c>
      <c r="J4542">
        <v>1.7983503121682789</v>
      </c>
      <c r="K4542">
        <v>750</v>
      </c>
      <c r="L4542">
        <v>0.15825535356998444</v>
      </c>
      <c r="M4542">
        <v>10.130021095275879</v>
      </c>
      <c r="N4542">
        <v>7069</v>
      </c>
      <c r="O4542">
        <v>7.5038447976112366E-2</v>
      </c>
      <c r="P4542">
        <v>6.2086079269647598E-2</v>
      </c>
      <c r="Q4542">
        <v>0.10763591527938843</v>
      </c>
      <c r="R4542">
        <v>0.15825535356998444</v>
      </c>
      <c r="S4542">
        <v>0.20886878669261932</v>
      </c>
      <c r="T4542">
        <v>0.25442463159561157</v>
      </c>
      <c r="U4542" t="s">
        <v>18</v>
      </c>
      <c r="V4542" t="s">
        <v>84</v>
      </c>
      <c r="W4542">
        <v>93.410240173339844</v>
      </c>
    </row>
    <row r="4543" spans="1:23" x14ac:dyDescent="0.25">
      <c r="A4543" s="48" t="str">
        <f t="shared" si="70"/>
        <v>42233North Coast And North Bay6_15SmartAC-onlySingle</v>
      </c>
      <c r="B4543" t="s">
        <v>108</v>
      </c>
      <c r="C4543" s="35">
        <v>42233</v>
      </c>
      <c r="D4543">
        <v>15</v>
      </c>
      <c r="E4543" t="s">
        <v>112</v>
      </c>
      <c r="F4543">
        <v>1.5622411069617816</v>
      </c>
      <c r="G4543">
        <v>1.9115629487874122</v>
      </c>
      <c r="H4543">
        <v>2771</v>
      </c>
      <c r="I4543">
        <v>1.4039857533937559</v>
      </c>
      <c r="J4543">
        <v>1.7983503121682789</v>
      </c>
      <c r="K4543">
        <v>750</v>
      </c>
      <c r="L4543">
        <v>0.15825535356998444</v>
      </c>
      <c r="M4543">
        <v>10.130021095275879</v>
      </c>
      <c r="N4543">
        <v>7069</v>
      </c>
      <c r="O4543">
        <v>7.5038447976112366E-2</v>
      </c>
      <c r="P4543">
        <v>6.2086079269647598E-2</v>
      </c>
      <c r="Q4543">
        <v>0.10763591527938843</v>
      </c>
      <c r="R4543">
        <v>0.15825535356998444</v>
      </c>
      <c r="S4543">
        <v>0.20886878669261932</v>
      </c>
      <c r="T4543">
        <v>0.25442463159561157</v>
      </c>
      <c r="U4543" t="s">
        <v>102</v>
      </c>
      <c r="V4543" t="s">
        <v>84</v>
      </c>
      <c r="W4543">
        <v>93.410240173339844</v>
      </c>
    </row>
    <row r="4544" spans="1:23" x14ac:dyDescent="0.25">
      <c r="A4544" s="48" t="str">
        <f t="shared" si="70"/>
        <v>42233North Coast And North Bay6_16AllSingle</v>
      </c>
      <c r="B4544" t="s">
        <v>108</v>
      </c>
      <c r="C4544" s="35">
        <v>42233</v>
      </c>
      <c r="D4544">
        <v>16</v>
      </c>
      <c r="E4544" t="s">
        <v>112</v>
      </c>
      <c r="F4544">
        <v>1.9290254978502857</v>
      </c>
      <c r="G4544">
        <v>2.005718608761438</v>
      </c>
      <c r="H4544">
        <v>2771</v>
      </c>
      <c r="I4544">
        <v>1.4331420636289469</v>
      </c>
      <c r="J4544">
        <v>1.6264346346091538</v>
      </c>
      <c r="K4544">
        <v>750</v>
      </c>
      <c r="L4544">
        <v>0.49588343501091003</v>
      </c>
      <c r="M4544">
        <v>25.706422805786133</v>
      </c>
      <c r="N4544">
        <v>7069</v>
      </c>
      <c r="O4544">
        <v>7.0560909807682037E-2</v>
      </c>
      <c r="P4544">
        <v>0.40545257925987244</v>
      </c>
      <c r="Q4544">
        <v>0.44828444719314575</v>
      </c>
      <c r="R4544">
        <v>0.49588343501091003</v>
      </c>
      <c r="S4544">
        <v>0.54347676038742065</v>
      </c>
      <c r="T4544">
        <v>0.58631432056427002</v>
      </c>
      <c r="U4544" t="s">
        <v>18</v>
      </c>
      <c r="V4544" t="s">
        <v>84</v>
      </c>
      <c r="W4544">
        <v>91.886543273925781</v>
      </c>
    </row>
    <row r="4545" spans="1:23" x14ac:dyDescent="0.25">
      <c r="A4545" s="48" t="str">
        <f t="shared" si="70"/>
        <v>42233North Coast And North Bay6_16SmartAC-onlySingle</v>
      </c>
      <c r="B4545" t="s">
        <v>108</v>
      </c>
      <c r="C4545" s="35">
        <v>42233</v>
      </c>
      <c r="D4545">
        <v>16</v>
      </c>
      <c r="E4545" t="s">
        <v>112</v>
      </c>
      <c r="F4545">
        <v>1.9290254978502857</v>
      </c>
      <c r="G4545">
        <v>2.005718608761438</v>
      </c>
      <c r="H4545">
        <v>2771</v>
      </c>
      <c r="I4545">
        <v>1.4331420636289469</v>
      </c>
      <c r="J4545">
        <v>1.6264346346091538</v>
      </c>
      <c r="K4545">
        <v>750</v>
      </c>
      <c r="L4545">
        <v>0.49588343501091003</v>
      </c>
      <c r="M4545">
        <v>25.706422805786133</v>
      </c>
      <c r="N4545">
        <v>7069</v>
      </c>
      <c r="O4545">
        <v>7.0560909807682037E-2</v>
      </c>
      <c r="P4545">
        <v>0.40545257925987244</v>
      </c>
      <c r="Q4545">
        <v>0.44828444719314575</v>
      </c>
      <c r="R4545">
        <v>0.49588343501091003</v>
      </c>
      <c r="S4545">
        <v>0.54347676038742065</v>
      </c>
      <c r="T4545">
        <v>0.58631432056427002</v>
      </c>
      <c r="U4545" t="s">
        <v>102</v>
      </c>
      <c r="V4545" t="s">
        <v>84</v>
      </c>
      <c r="W4545">
        <v>91.886543273925781</v>
      </c>
    </row>
    <row r="4546" spans="1:23" x14ac:dyDescent="0.25">
      <c r="A4546" s="48" t="str">
        <f t="shared" ref="A4546:A4609" si="71">CONCATENATE(C4546,B4546,E4546,"_",D4546,U4546,V4546)</f>
        <v>42233North Coast And North Bay6_17AllSingle</v>
      </c>
      <c r="B4546" t="s">
        <v>108</v>
      </c>
      <c r="C4546" s="35">
        <v>42233</v>
      </c>
      <c r="D4546">
        <v>17</v>
      </c>
      <c r="E4546" t="s">
        <v>112</v>
      </c>
      <c r="F4546">
        <v>2.2104039115745691</v>
      </c>
      <c r="G4546">
        <v>1.9740576586473304</v>
      </c>
      <c r="H4546">
        <v>2771</v>
      </c>
      <c r="I4546">
        <v>1.6540333790987984</v>
      </c>
      <c r="J4546">
        <v>1.5991044959251439</v>
      </c>
      <c r="K4546">
        <v>750</v>
      </c>
      <c r="L4546">
        <v>0.55637055635452271</v>
      </c>
      <c r="M4546">
        <v>25.170536041259766</v>
      </c>
      <c r="N4546">
        <v>7069</v>
      </c>
      <c r="O4546">
        <v>6.9396182894706726E-2</v>
      </c>
      <c r="P4546">
        <v>0.4674324095249176</v>
      </c>
      <c r="Q4546">
        <v>0.50955730676651001</v>
      </c>
      <c r="R4546">
        <v>0.55637055635452271</v>
      </c>
      <c r="S4546">
        <v>0.60317826271057129</v>
      </c>
      <c r="T4546">
        <v>0.6453087329864502</v>
      </c>
      <c r="U4546" t="s">
        <v>18</v>
      </c>
      <c r="V4546" t="s">
        <v>84</v>
      </c>
      <c r="W4546">
        <v>87.889938354492188</v>
      </c>
    </row>
    <row r="4547" spans="1:23" x14ac:dyDescent="0.25">
      <c r="A4547" s="48" t="str">
        <f t="shared" si="71"/>
        <v>42233North Coast And North Bay6_17SmartAC-onlySingle</v>
      </c>
      <c r="B4547" t="s">
        <v>108</v>
      </c>
      <c r="C4547" s="35">
        <v>42233</v>
      </c>
      <c r="D4547">
        <v>17</v>
      </c>
      <c r="E4547" t="s">
        <v>112</v>
      </c>
      <c r="F4547">
        <v>2.2104039115745691</v>
      </c>
      <c r="G4547">
        <v>1.9740576586473304</v>
      </c>
      <c r="H4547">
        <v>2771</v>
      </c>
      <c r="I4547">
        <v>1.6540333790987984</v>
      </c>
      <c r="J4547">
        <v>1.5991044959251439</v>
      </c>
      <c r="K4547">
        <v>750</v>
      </c>
      <c r="L4547">
        <v>0.55637055635452271</v>
      </c>
      <c r="M4547">
        <v>25.170536041259766</v>
      </c>
      <c r="N4547">
        <v>7069</v>
      </c>
      <c r="O4547">
        <v>6.9396182894706726E-2</v>
      </c>
      <c r="P4547">
        <v>0.4674324095249176</v>
      </c>
      <c r="Q4547">
        <v>0.50955730676651001</v>
      </c>
      <c r="R4547">
        <v>0.55637055635452271</v>
      </c>
      <c r="S4547">
        <v>0.60317826271057129</v>
      </c>
      <c r="T4547">
        <v>0.6453087329864502</v>
      </c>
      <c r="U4547" t="s">
        <v>102</v>
      </c>
      <c r="V4547" t="s">
        <v>84</v>
      </c>
      <c r="W4547">
        <v>87.889938354492188</v>
      </c>
    </row>
    <row r="4548" spans="1:23" x14ac:dyDescent="0.25">
      <c r="A4548" s="48" t="str">
        <f t="shared" si="71"/>
        <v>42233North Coast And North Bay6_18AllSingle</v>
      </c>
      <c r="B4548" t="s">
        <v>108</v>
      </c>
      <c r="C4548" s="35">
        <v>42233</v>
      </c>
      <c r="D4548">
        <v>18</v>
      </c>
      <c r="E4548" t="s">
        <v>112</v>
      </c>
      <c r="F4548">
        <v>2.3946311814768211</v>
      </c>
      <c r="G4548">
        <v>1.9403215489536578</v>
      </c>
      <c r="H4548">
        <v>2771</v>
      </c>
      <c r="I4548">
        <v>1.8531232016476564</v>
      </c>
      <c r="J4548">
        <v>1.5628409920872939</v>
      </c>
      <c r="K4548">
        <v>750</v>
      </c>
      <c r="L4548">
        <v>0.54150795936584473</v>
      </c>
      <c r="M4548">
        <v>22.613418579101563</v>
      </c>
      <c r="N4548">
        <v>7069</v>
      </c>
      <c r="O4548">
        <v>6.7935921251773834E-2</v>
      </c>
      <c r="P4548">
        <v>0.45444127917289734</v>
      </c>
      <c r="Q4548">
        <v>0.49567973613739014</v>
      </c>
      <c r="R4548">
        <v>0.54150795936584473</v>
      </c>
      <c r="S4548">
        <v>0.58733075857162476</v>
      </c>
      <c r="T4548">
        <v>0.62857460975646973</v>
      </c>
      <c r="U4548" t="s">
        <v>18</v>
      </c>
      <c r="V4548" t="s">
        <v>84</v>
      </c>
      <c r="W4548">
        <v>83.323951721191406</v>
      </c>
    </row>
    <row r="4549" spans="1:23" x14ac:dyDescent="0.25">
      <c r="A4549" s="48" t="str">
        <f t="shared" si="71"/>
        <v>42233North Coast And North Bay6_18SmartAC-onlySingle</v>
      </c>
      <c r="B4549" t="s">
        <v>108</v>
      </c>
      <c r="C4549" s="35">
        <v>42233</v>
      </c>
      <c r="D4549">
        <v>18</v>
      </c>
      <c r="E4549" t="s">
        <v>112</v>
      </c>
      <c r="F4549">
        <v>2.3946311814768211</v>
      </c>
      <c r="G4549">
        <v>1.9403215489536578</v>
      </c>
      <c r="H4549">
        <v>2771</v>
      </c>
      <c r="I4549">
        <v>1.8531232016476564</v>
      </c>
      <c r="J4549">
        <v>1.5628409920872939</v>
      </c>
      <c r="K4549">
        <v>750</v>
      </c>
      <c r="L4549">
        <v>0.54150795936584473</v>
      </c>
      <c r="M4549">
        <v>22.613418579101563</v>
      </c>
      <c r="N4549">
        <v>7069</v>
      </c>
      <c r="O4549">
        <v>6.7935921251773834E-2</v>
      </c>
      <c r="P4549">
        <v>0.45444127917289734</v>
      </c>
      <c r="Q4549">
        <v>0.49567973613739014</v>
      </c>
      <c r="R4549">
        <v>0.54150795936584473</v>
      </c>
      <c r="S4549">
        <v>0.58733075857162476</v>
      </c>
      <c r="T4549">
        <v>0.62857460975646973</v>
      </c>
      <c r="U4549" t="s">
        <v>102</v>
      </c>
      <c r="V4549" t="s">
        <v>84</v>
      </c>
      <c r="W4549">
        <v>83.323951721191406</v>
      </c>
    </row>
    <row r="4550" spans="1:23" x14ac:dyDescent="0.25">
      <c r="A4550" s="48" t="str">
        <f t="shared" si="71"/>
        <v>42233North Coast And North Bay6_19AllSingle</v>
      </c>
      <c r="B4550" t="s">
        <v>108</v>
      </c>
      <c r="C4550" s="35">
        <v>42233</v>
      </c>
      <c r="D4550">
        <v>19</v>
      </c>
      <c r="E4550" t="s">
        <v>112</v>
      </c>
      <c r="F4550">
        <v>2.2663652026878838</v>
      </c>
      <c r="G4550">
        <v>1.8114884879839079</v>
      </c>
      <c r="H4550">
        <v>2771</v>
      </c>
      <c r="I4550">
        <v>2.4704103116621092</v>
      </c>
      <c r="J4550">
        <v>1.9881974861907861</v>
      </c>
      <c r="K4550">
        <v>750</v>
      </c>
      <c r="L4550">
        <v>-0.20404510200023651</v>
      </c>
      <c r="M4550">
        <v>-9.0031871795654297</v>
      </c>
      <c r="N4550">
        <v>7069</v>
      </c>
      <c r="O4550">
        <v>8.034176379442215E-2</v>
      </c>
      <c r="P4550">
        <v>-0.30701109766960144</v>
      </c>
      <c r="Q4550">
        <v>-0.25824204087257385</v>
      </c>
      <c r="R4550">
        <v>-0.20404510200023651</v>
      </c>
      <c r="S4550">
        <v>-0.14985458552837372</v>
      </c>
      <c r="T4550">
        <v>-0.10107909888029099</v>
      </c>
      <c r="U4550" t="s">
        <v>18</v>
      </c>
      <c r="V4550" t="s">
        <v>84</v>
      </c>
      <c r="W4550">
        <v>74.759651184082031</v>
      </c>
    </row>
    <row r="4551" spans="1:23" x14ac:dyDescent="0.25">
      <c r="A4551" s="48" t="str">
        <f t="shared" si="71"/>
        <v>42233North Coast And North Bay6_19SmartAC-onlySingle</v>
      </c>
      <c r="B4551" t="s">
        <v>108</v>
      </c>
      <c r="C4551" s="35">
        <v>42233</v>
      </c>
      <c r="D4551">
        <v>19</v>
      </c>
      <c r="E4551" t="s">
        <v>112</v>
      </c>
      <c r="F4551">
        <v>2.2663652026878838</v>
      </c>
      <c r="G4551">
        <v>1.8114884879839079</v>
      </c>
      <c r="H4551">
        <v>2771</v>
      </c>
      <c r="I4551">
        <v>2.4704103116621092</v>
      </c>
      <c r="J4551">
        <v>1.9881974861907861</v>
      </c>
      <c r="K4551">
        <v>750</v>
      </c>
      <c r="L4551">
        <v>-0.20404510200023651</v>
      </c>
      <c r="M4551">
        <v>-9.0031871795654297</v>
      </c>
      <c r="N4551">
        <v>7069</v>
      </c>
      <c r="O4551">
        <v>8.034176379442215E-2</v>
      </c>
      <c r="P4551">
        <v>-0.30701109766960144</v>
      </c>
      <c r="Q4551">
        <v>-0.25824204087257385</v>
      </c>
      <c r="R4551">
        <v>-0.20404510200023651</v>
      </c>
      <c r="S4551">
        <v>-0.14985458552837372</v>
      </c>
      <c r="T4551">
        <v>-0.10107909888029099</v>
      </c>
      <c r="U4551" t="s">
        <v>102</v>
      </c>
      <c r="V4551" t="s">
        <v>84</v>
      </c>
      <c r="W4551">
        <v>74.759651184082031</v>
      </c>
    </row>
    <row r="4552" spans="1:23" x14ac:dyDescent="0.25">
      <c r="A4552" s="48" t="str">
        <f t="shared" si="71"/>
        <v>42233North Coast And North Bay6_20AllSingle</v>
      </c>
      <c r="B4552" t="s">
        <v>108</v>
      </c>
      <c r="C4552" s="35">
        <v>42233</v>
      </c>
      <c r="D4552">
        <v>20</v>
      </c>
      <c r="E4552" t="s">
        <v>112</v>
      </c>
      <c r="F4552">
        <v>1.8564825457353309</v>
      </c>
      <c r="G4552">
        <v>1.5976267749650082</v>
      </c>
      <c r="H4552">
        <v>2771</v>
      </c>
      <c r="I4552">
        <v>2.1109341925047813</v>
      </c>
      <c r="J4552">
        <v>1.8011647946195495</v>
      </c>
      <c r="K4552">
        <v>750</v>
      </c>
      <c r="L4552">
        <v>-0.25445163249969482</v>
      </c>
      <c r="M4552">
        <v>-13.70611572265625</v>
      </c>
      <c r="N4552">
        <v>7069</v>
      </c>
      <c r="O4552">
        <v>7.2434164583683014E-2</v>
      </c>
      <c r="P4552">
        <v>-0.34728324413299561</v>
      </c>
      <c r="Q4552">
        <v>-0.30331426858901978</v>
      </c>
      <c r="R4552">
        <v>-0.25445163249969482</v>
      </c>
      <c r="S4552">
        <v>-0.20559479296207428</v>
      </c>
      <c r="T4552">
        <v>-0.16162000596523285</v>
      </c>
      <c r="U4552" t="s">
        <v>18</v>
      </c>
      <c r="V4552" t="s">
        <v>84</v>
      </c>
      <c r="W4552">
        <v>67.290138244628906</v>
      </c>
    </row>
    <row r="4553" spans="1:23" x14ac:dyDescent="0.25">
      <c r="A4553" s="48" t="str">
        <f t="shared" si="71"/>
        <v>42233North Coast And North Bay6_20SmartAC-onlySingle</v>
      </c>
      <c r="B4553" t="s">
        <v>108</v>
      </c>
      <c r="C4553" s="35">
        <v>42233</v>
      </c>
      <c r="D4553">
        <v>20</v>
      </c>
      <c r="E4553" t="s">
        <v>112</v>
      </c>
      <c r="F4553">
        <v>1.8564825457353309</v>
      </c>
      <c r="G4553">
        <v>1.5976267749650082</v>
      </c>
      <c r="H4553">
        <v>2771</v>
      </c>
      <c r="I4553">
        <v>2.1109341925047813</v>
      </c>
      <c r="J4553">
        <v>1.8011647946195495</v>
      </c>
      <c r="K4553">
        <v>750</v>
      </c>
      <c r="L4553">
        <v>-0.25445163249969482</v>
      </c>
      <c r="M4553">
        <v>-13.70611572265625</v>
      </c>
      <c r="N4553">
        <v>7069</v>
      </c>
      <c r="O4553">
        <v>7.2434164583683014E-2</v>
      </c>
      <c r="P4553">
        <v>-0.34728324413299561</v>
      </c>
      <c r="Q4553">
        <v>-0.30331426858901978</v>
      </c>
      <c r="R4553">
        <v>-0.25445163249969482</v>
      </c>
      <c r="S4553">
        <v>-0.20559479296207428</v>
      </c>
      <c r="T4553">
        <v>-0.16162000596523285</v>
      </c>
      <c r="U4553" t="s">
        <v>102</v>
      </c>
      <c r="V4553" t="s">
        <v>84</v>
      </c>
      <c r="W4553">
        <v>67.290138244628906</v>
      </c>
    </row>
    <row r="4554" spans="1:23" x14ac:dyDescent="0.25">
      <c r="A4554" s="48" t="str">
        <f t="shared" si="71"/>
        <v>42233North Coast And North Bay6_21AllSingle</v>
      </c>
      <c r="B4554" t="s">
        <v>108</v>
      </c>
      <c r="C4554" s="35">
        <v>42233</v>
      </c>
      <c r="D4554">
        <v>21</v>
      </c>
      <c r="E4554" t="s">
        <v>112</v>
      </c>
      <c r="F4554">
        <v>1.5175841326704023</v>
      </c>
      <c r="G4554">
        <v>1.3197531954043522</v>
      </c>
      <c r="H4554">
        <v>2771</v>
      </c>
      <c r="I4554">
        <v>1.6496485755622761</v>
      </c>
      <c r="J4554">
        <v>1.5053687084417973</v>
      </c>
      <c r="K4554">
        <v>750</v>
      </c>
      <c r="L4554">
        <v>-0.13206444680690765</v>
      </c>
      <c r="M4554">
        <v>-8.7022819519042969</v>
      </c>
      <c r="N4554">
        <v>7069</v>
      </c>
      <c r="O4554">
        <v>6.0415863990783691E-2</v>
      </c>
      <c r="P4554">
        <v>-0.20949341356754303</v>
      </c>
      <c r="Q4554">
        <v>-0.17281977832317352</v>
      </c>
      <c r="R4554">
        <v>-0.13206444680690765</v>
      </c>
      <c r="S4554">
        <v>-9.1313943266868591E-2</v>
      </c>
      <c r="T4554">
        <v>-5.4635476320981979E-2</v>
      </c>
      <c r="U4554" t="s">
        <v>18</v>
      </c>
      <c r="V4554" t="s">
        <v>84</v>
      </c>
      <c r="W4554">
        <v>63.339225769042969</v>
      </c>
    </row>
    <row r="4555" spans="1:23" x14ac:dyDescent="0.25">
      <c r="A4555" s="48" t="str">
        <f t="shared" si="71"/>
        <v>42233North Coast And North Bay6_21SmartAC-onlySingle</v>
      </c>
      <c r="B4555" t="s">
        <v>108</v>
      </c>
      <c r="C4555" s="35">
        <v>42233</v>
      </c>
      <c r="D4555">
        <v>21</v>
      </c>
      <c r="E4555" t="s">
        <v>112</v>
      </c>
      <c r="F4555">
        <v>1.5175841326704023</v>
      </c>
      <c r="G4555">
        <v>1.3197531954043522</v>
      </c>
      <c r="H4555">
        <v>2771</v>
      </c>
      <c r="I4555">
        <v>1.6496485755622761</v>
      </c>
      <c r="J4555">
        <v>1.5053687084417973</v>
      </c>
      <c r="K4555">
        <v>750</v>
      </c>
      <c r="L4555">
        <v>-0.13206444680690765</v>
      </c>
      <c r="M4555">
        <v>-8.7022819519042969</v>
      </c>
      <c r="N4555">
        <v>7069</v>
      </c>
      <c r="O4555">
        <v>6.0415863990783691E-2</v>
      </c>
      <c r="P4555">
        <v>-0.20949341356754303</v>
      </c>
      <c r="Q4555">
        <v>-0.17281977832317352</v>
      </c>
      <c r="R4555">
        <v>-0.13206444680690765</v>
      </c>
      <c r="S4555">
        <v>-9.1313943266868591E-2</v>
      </c>
      <c r="T4555">
        <v>-5.4635476320981979E-2</v>
      </c>
      <c r="U4555" t="s">
        <v>102</v>
      </c>
      <c r="V4555" t="s">
        <v>84</v>
      </c>
      <c r="W4555">
        <v>63.339225769042969</v>
      </c>
    </row>
    <row r="4556" spans="1:23" x14ac:dyDescent="0.25">
      <c r="A4556" s="48" t="str">
        <f t="shared" si="71"/>
        <v>42233North Coast And North Bay6_22AllSingle</v>
      </c>
      <c r="B4556" t="s">
        <v>108</v>
      </c>
      <c r="C4556" s="35">
        <v>42233</v>
      </c>
      <c r="D4556">
        <v>22</v>
      </c>
      <c r="E4556" t="s">
        <v>112</v>
      </c>
      <c r="F4556">
        <v>1.247603210116172</v>
      </c>
      <c r="G4556">
        <v>1.0992934620349639</v>
      </c>
      <c r="H4556">
        <v>2771</v>
      </c>
      <c r="I4556">
        <v>1.3360964725136584</v>
      </c>
      <c r="J4556">
        <v>1.2912903651347114</v>
      </c>
      <c r="K4556">
        <v>750</v>
      </c>
      <c r="L4556">
        <v>-8.8493265211582184E-2</v>
      </c>
      <c r="M4556">
        <v>-7.0930614471435547</v>
      </c>
      <c r="N4556">
        <v>7069</v>
      </c>
      <c r="O4556">
        <v>5.1568843424320221E-2</v>
      </c>
      <c r="P4556">
        <v>-0.15458390116691589</v>
      </c>
      <c r="Q4556">
        <v>-0.12328057736158371</v>
      </c>
      <c r="R4556">
        <v>-8.8493265211582184E-2</v>
      </c>
      <c r="S4556">
        <v>-5.3710080683231354E-2</v>
      </c>
      <c r="T4556">
        <v>-2.2402634844183922E-2</v>
      </c>
      <c r="U4556" t="s">
        <v>18</v>
      </c>
      <c r="V4556" t="s">
        <v>84</v>
      </c>
      <c r="W4556">
        <v>60.910312652587891</v>
      </c>
    </row>
    <row r="4557" spans="1:23" x14ac:dyDescent="0.25">
      <c r="A4557" s="48" t="str">
        <f t="shared" si="71"/>
        <v>42233North Coast And North Bay6_22SmartAC-onlySingle</v>
      </c>
      <c r="B4557" t="s">
        <v>108</v>
      </c>
      <c r="C4557" s="35">
        <v>42233</v>
      </c>
      <c r="D4557">
        <v>22</v>
      </c>
      <c r="E4557" t="s">
        <v>112</v>
      </c>
      <c r="F4557">
        <v>1.247603210116172</v>
      </c>
      <c r="G4557">
        <v>1.0992934620349639</v>
      </c>
      <c r="H4557">
        <v>2771</v>
      </c>
      <c r="I4557">
        <v>1.3360964725136584</v>
      </c>
      <c r="J4557">
        <v>1.2912903651347114</v>
      </c>
      <c r="K4557">
        <v>750</v>
      </c>
      <c r="L4557">
        <v>-8.8493265211582184E-2</v>
      </c>
      <c r="M4557">
        <v>-7.0930614471435547</v>
      </c>
      <c r="N4557">
        <v>7069</v>
      </c>
      <c r="O4557">
        <v>5.1568843424320221E-2</v>
      </c>
      <c r="P4557">
        <v>-0.15458390116691589</v>
      </c>
      <c r="Q4557">
        <v>-0.12328057736158371</v>
      </c>
      <c r="R4557">
        <v>-8.8493265211582184E-2</v>
      </c>
      <c r="S4557">
        <v>-5.3710080683231354E-2</v>
      </c>
      <c r="T4557">
        <v>-2.2402634844183922E-2</v>
      </c>
      <c r="U4557" t="s">
        <v>102</v>
      </c>
      <c r="V4557" t="s">
        <v>84</v>
      </c>
      <c r="W4557">
        <v>60.910312652587891</v>
      </c>
    </row>
    <row r="4558" spans="1:23" x14ac:dyDescent="0.25">
      <c r="A4558" s="48" t="str">
        <f t="shared" si="71"/>
        <v>42233North Coast And North Bay6_23AllSingle</v>
      </c>
      <c r="B4558" t="s">
        <v>108</v>
      </c>
      <c r="C4558" s="35">
        <v>42233</v>
      </c>
      <c r="D4558">
        <v>23</v>
      </c>
      <c r="E4558" t="s">
        <v>112</v>
      </c>
      <c r="F4558">
        <v>0.93241904071404114</v>
      </c>
      <c r="G4558">
        <v>0.86297679995067811</v>
      </c>
      <c r="H4558">
        <v>2771</v>
      </c>
      <c r="I4558">
        <v>1.0342997284302557</v>
      </c>
      <c r="J4558">
        <v>1.0828452421740882</v>
      </c>
      <c r="K4558">
        <v>750</v>
      </c>
      <c r="L4558">
        <v>-0.10188068449497223</v>
      </c>
      <c r="M4558">
        <v>-10.926491737365723</v>
      </c>
      <c r="N4558">
        <v>7069</v>
      </c>
      <c r="O4558">
        <v>4.2803775519132614E-2</v>
      </c>
      <c r="P4558">
        <v>-0.15673799812793732</v>
      </c>
      <c r="Q4558">
        <v>-0.13075526058673859</v>
      </c>
      <c r="R4558">
        <v>-0.10188068449497223</v>
      </c>
      <c r="S4558">
        <v>-7.3009535670280457E-2</v>
      </c>
      <c r="T4558">
        <v>-4.7023367136716843E-2</v>
      </c>
      <c r="U4558" t="s">
        <v>18</v>
      </c>
      <c r="V4558" t="s">
        <v>84</v>
      </c>
      <c r="W4558">
        <v>59.95770263671875</v>
      </c>
    </row>
    <row r="4559" spans="1:23" x14ac:dyDescent="0.25">
      <c r="A4559" s="48" t="str">
        <f t="shared" si="71"/>
        <v>42233North Coast And North Bay6_23SmartAC-onlySingle</v>
      </c>
      <c r="B4559" t="s">
        <v>108</v>
      </c>
      <c r="C4559" s="35">
        <v>42233</v>
      </c>
      <c r="D4559">
        <v>23</v>
      </c>
      <c r="E4559" t="s">
        <v>112</v>
      </c>
      <c r="F4559">
        <v>0.93241904071404114</v>
      </c>
      <c r="G4559">
        <v>0.86297679995067811</v>
      </c>
      <c r="H4559">
        <v>2771</v>
      </c>
      <c r="I4559">
        <v>1.0342997284302557</v>
      </c>
      <c r="J4559">
        <v>1.0828452421740882</v>
      </c>
      <c r="K4559">
        <v>750</v>
      </c>
      <c r="L4559">
        <v>-0.10188068449497223</v>
      </c>
      <c r="M4559">
        <v>-10.926491737365723</v>
      </c>
      <c r="N4559">
        <v>7069</v>
      </c>
      <c r="O4559">
        <v>4.2803775519132614E-2</v>
      </c>
      <c r="P4559">
        <v>-0.15673799812793732</v>
      </c>
      <c r="Q4559">
        <v>-0.13075526058673859</v>
      </c>
      <c r="R4559">
        <v>-0.10188068449497223</v>
      </c>
      <c r="S4559">
        <v>-7.3009535670280457E-2</v>
      </c>
      <c r="T4559">
        <v>-4.7023367136716843E-2</v>
      </c>
      <c r="U4559" t="s">
        <v>102</v>
      </c>
      <c r="V4559" t="s">
        <v>84</v>
      </c>
      <c r="W4559">
        <v>59.95770263671875</v>
      </c>
    </row>
    <row r="4560" spans="1:23" x14ac:dyDescent="0.25">
      <c r="A4560" s="48" t="str">
        <f t="shared" si="71"/>
        <v>42233North Coast And North Bay6_24AllSingle</v>
      </c>
      <c r="B4560" t="s">
        <v>108</v>
      </c>
      <c r="C4560" s="35">
        <v>42233</v>
      </c>
      <c r="D4560">
        <v>24</v>
      </c>
      <c r="E4560" t="s">
        <v>112</v>
      </c>
      <c r="F4560">
        <v>0.73141800736693063</v>
      </c>
      <c r="G4560">
        <v>0.71995192310183109</v>
      </c>
      <c r="H4560">
        <v>2771</v>
      </c>
      <c r="I4560">
        <v>0.79163093606859525</v>
      </c>
      <c r="J4560">
        <v>0.92598518411291542</v>
      </c>
      <c r="K4560">
        <v>750</v>
      </c>
      <c r="L4560">
        <v>-6.0212928801774979E-2</v>
      </c>
      <c r="M4560">
        <v>-8.2323551177978516</v>
      </c>
      <c r="N4560">
        <v>7069</v>
      </c>
      <c r="O4560">
        <v>3.6473553627729416E-2</v>
      </c>
      <c r="P4560">
        <v>-0.10695743560791016</v>
      </c>
      <c r="Q4560">
        <v>-8.4817260503768921E-2</v>
      </c>
      <c r="R4560">
        <v>-6.0212928801774979E-2</v>
      </c>
      <c r="S4560">
        <v>-3.5611517727375031E-2</v>
      </c>
      <c r="T4560">
        <v>-1.3468422926962376E-2</v>
      </c>
      <c r="U4560" t="s">
        <v>18</v>
      </c>
      <c r="V4560" t="s">
        <v>84</v>
      </c>
      <c r="W4560">
        <v>59.481399536132813</v>
      </c>
    </row>
    <row r="4561" spans="1:23" x14ac:dyDescent="0.25">
      <c r="A4561" s="48" t="str">
        <f t="shared" si="71"/>
        <v>42233North Coast And North Bay6_24SmartAC-onlySingle</v>
      </c>
      <c r="B4561" t="s">
        <v>108</v>
      </c>
      <c r="C4561" s="35">
        <v>42233</v>
      </c>
      <c r="D4561">
        <v>24</v>
      </c>
      <c r="E4561" t="s">
        <v>112</v>
      </c>
      <c r="F4561">
        <v>0.73141800736693063</v>
      </c>
      <c r="G4561">
        <v>0.71995192310183109</v>
      </c>
      <c r="H4561">
        <v>2771</v>
      </c>
      <c r="I4561">
        <v>0.79163093606859525</v>
      </c>
      <c r="J4561">
        <v>0.92598518411291542</v>
      </c>
      <c r="K4561">
        <v>750</v>
      </c>
      <c r="L4561">
        <v>-6.0212928801774979E-2</v>
      </c>
      <c r="M4561">
        <v>-8.2323551177978516</v>
      </c>
      <c r="N4561">
        <v>7069</v>
      </c>
      <c r="O4561">
        <v>3.6473553627729416E-2</v>
      </c>
      <c r="P4561">
        <v>-0.10695743560791016</v>
      </c>
      <c r="Q4561">
        <v>-8.4817260503768921E-2</v>
      </c>
      <c r="R4561">
        <v>-6.0212928801774979E-2</v>
      </c>
      <c r="S4561">
        <v>-3.5611517727375031E-2</v>
      </c>
      <c r="T4561">
        <v>-1.3468422926962376E-2</v>
      </c>
      <c r="U4561" t="s">
        <v>102</v>
      </c>
      <c r="V4561" t="s">
        <v>84</v>
      </c>
      <c r="W4561">
        <v>59.481399536132813</v>
      </c>
    </row>
    <row r="4562" spans="1:23" x14ac:dyDescent="0.25">
      <c r="A4562" s="48" t="str">
        <f t="shared" si="71"/>
        <v>42180North Coast And North Bay8_1AllSingle</v>
      </c>
      <c r="B4562" t="s">
        <v>108</v>
      </c>
      <c r="C4562" s="35">
        <v>42180</v>
      </c>
      <c r="D4562">
        <v>1</v>
      </c>
      <c r="E4562" t="s">
        <v>113</v>
      </c>
      <c r="F4562">
        <v>0.58257243731709107</v>
      </c>
      <c r="G4562">
        <v>0.66960940044752482</v>
      </c>
      <c r="H4562">
        <v>5697</v>
      </c>
      <c r="I4562">
        <v>0.57098751806832193</v>
      </c>
      <c r="J4562">
        <v>0.66595436911667449</v>
      </c>
      <c r="K4562">
        <v>704</v>
      </c>
      <c r="L4562">
        <v>1.1584918946027756E-2</v>
      </c>
      <c r="M4562">
        <v>1.9885799884796143</v>
      </c>
      <c r="N4562">
        <v>7107</v>
      </c>
      <c r="O4562">
        <v>2.6620835065841675E-2</v>
      </c>
      <c r="P4562">
        <v>-2.2532343864440918E-2</v>
      </c>
      <c r="Q4562">
        <v>-6.372964009642601E-3</v>
      </c>
      <c r="R4562">
        <v>1.1584918946027756E-2</v>
      </c>
      <c r="S4562">
        <v>2.9540672898292542E-2</v>
      </c>
      <c r="T4562">
        <v>4.5702181756496429E-2</v>
      </c>
      <c r="U4562" t="s">
        <v>18</v>
      </c>
      <c r="V4562" t="s">
        <v>84</v>
      </c>
      <c r="W4562">
        <v>59.043197631835938</v>
      </c>
    </row>
    <row r="4563" spans="1:23" x14ac:dyDescent="0.25">
      <c r="A4563" s="48" t="str">
        <f t="shared" si="71"/>
        <v>42180North Coast And North Bay8_1SmartAC-onlySingle</v>
      </c>
      <c r="B4563" t="s">
        <v>108</v>
      </c>
      <c r="C4563" s="35">
        <v>42180</v>
      </c>
      <c r="D4563">
        <v>1</v>
      </c>
      <c r="E4563" t="s">
        <v>113</v>
      </c>
      <c r="F4563">
        <v>0.58257243731709107</v>
      </c>
      <c r="G4563">
        <v>0.66960940044752482</v>
      </c>
      <c r="H4563">
        <v>5697</v>
      </c>
      <c r="I4563">
        <v>0.57098751806832193</v>
      </c>
      <c r="J4563">
        <v>0.66595436911667449</v>
      </c>
      <c r="K4563">
        <v>704</v>
      </c>
      <c r="L4563">
        <v>1.1584918946027756E-2</v>
      </c>
      <c r="M4563">
        <v>1.9885799884796143</v>
      </c>
      <c r="N4563">
        <v>7107</v>
      </c>
      <c r="O4563">
        <v>2.6620835065841675E-2</v>
      </c>
      <c r="P4563">
        <v>-2.2532343864440918E-2</v>
      </c>
      <c r="Q4563">
        <v>-6.372964009642601E-3</v>
      </c>
      <c r="R4563">
        <v>1.1584918946027756E-2</v>
      </c>
      <c r="S4563">
        <v>2.9540672898292542E-2</v>
      </c>
      <c r="T4563">
        <v>4.5702181756496429E-2</v>
      </c>
      <c r="U4563" t="s">
        <v>102</v>
      </c>
      <c r="V4563" t="s">
        <v>84</v>
      </c>
      <c r="W4563">
        <v>59.043197631835938</v>
      </c>
    </row>
    <row r="4564" spans="1:23" x14ac:dyDescent="0.25">
      <c r="A4564" s="48" t="str">
        <f t="shared" si="71"/>
        <v>42180North Coast And North Bay8_2AllSingle</v>
      </c>
      <c r="B4564" t="s">
        <v>108</v>
      </c>
      <c r="C4564" s="35">
        <v>42180</v>
      </c>
      <c r="D4564">
        <v>2</v>
      </c>
      <c r="E4564" t="s">
        <v>113</v>
      </c>
      <c r="F4564">
        <v>0.52651946233725211</v>
      </c>
      <c r="G4564">
        <v>0.62212478508756164</v>
      </c>
      <c r="H4564">
        <v>5697</v>
      </c>
      <c r="I4564">
        <v>0.50800478920746284</v>
      </c>
      <c r="J4564">
        <v>0.58638389663173307</v>
      </c>
      <c r="K4564">
        <v>704</v>
      </c>
      <c r="L4564">
        <v>1.8514672294259071E-2</v>
      </c>
      <c r="M4564">
        <v>3.5164270401000977</v>
      </c>
      <c r="N4564">
        <v>7107</v>
      </c>
      <c r="O4564">
        <v>2.358718030154705E-2</v>
      </c>
      <c r="P4564">
        <v>-1.171465776860714E-2</v>
      </c>
      <c r="Q4564">
        <v>2.6032321620732546E-3</v>
      </c>
      <c r="R4564">
        <v>1.8514672294259071E-2</v>
      </c>
      <c r="S4564">
        <v>3.4424226731061935E-2</v>
      </c>
      <c r="T4564">
        <v>4.8744004219770432E-2</v>
      </c>
      <c r="U4564" t="s">
        <v>18</v>
      </c>
      <c r="V4564" t="s">
        <v>84</v>
      </c>
      <c r="W4564">
        <v>59.043197631835938</v>
      </c>
    </row>
    <row r="4565" spans="1:23" x14ac:dyDescent="0.25">
      <c r="A4565" s="48" t="str">
        <f t="shared" si="71"/>
        <v>42180North Coast And North Bay8_2SmartAC-onlySingle</v>
      </c>
      <c r="B4565" t="s">
        <v>108</v>
      </c>
      <c r="C4565" s="35">
        <v>42180</v>
      </c>
      <c r="D4565">
        <v>2</v>
      </c>
      <c r="E4565" t="s">
        <v>113</v>
      </c>
      <c r="F4565">
        <v>0.52651946233725211</v>
      </c>
      <c r="G4565">
        <v>0.62212478508756164</v>
      </c>
      <c r="H4565">
        <v>5697</v>
      </c>
      <c r="I4565">
        <v>0.50800478920746284</v>
      </c>
      <c r="J4565">
        <v>0.58638389663173307</v>
      </c>
      <c r="K4565">
        <v>704</v>
      </c>
      <c r="L4565">
        <v>1.8514672294259071E-2</v>
      </c>
      <c r="M4565">
        <v>3.5164270401000977</v>
      </c>
      <c r="N4565">
        <v>7107</v>
      </c>
      <c r="O4565">
        <v>2.358718030154705E-2</v>
      </c>
      <c r="P4565">
        <v>-1.171465776860714E-2</v>
      </c>
      <c r="Q4565">
        <v>2.6032321620732546E-3</v>
      </c>
      <c r="R4565">
        <v>1.8514672294259071E-2</v>
      </c>
      <c r="S4565">
        <v>3.4424226731061935E-2</v>
      </c>
      <c r="T4565">
        <v>4.8744004219770432E-2</v>
      </c>
      <c r="U4565" t="s">
        <v>102</v>
      </c>
      <c r="V4565" t="s">
        <v>84</v>
      </c>
      <c r="W4565">
        <v>59.043197631835938</v>
      </c>
    </row>
    <row r="4566" spans="1:23" x14ac:dyDescent="0.25">
      <c r="A4566" s="48" t="str">
        <f t="shared" si="71"/>
        <v>42180North Coast And North Bay8_3AllSingle</v>
      </c>
      <c r="B4566" t="s">
        <v>108</v>
      </c>
      <c r="C4566" s="35">
        <v>42180</v>
      </c>
      <c r="D4566">
        <v>3</v>
      </c>
      <c r="E4566" t="s">
        <v>113</v>
      </c>
      <c r="F4566">
        <v>0.48978046591234353</v>
      </c>
      <c r="G4566">
        <v>0.57130521882044627</v>
      </c>
      <c r="H4566">
        <v>5697</v>
      </c>
      <c r="I4566">
        <v>0.4871072567715185</v>
      </c>
      <c r="J4566">
        <v>0.55908585433300961</v>
      </c>
      <c r="K4566">
        <v>704</v>
      </c>
      <c r="L4566">
        <v>2.6732091791927814E-3</v>
      </c>
      <c r="M4566">
        <v>0.54579740762710571</v>
      </c>
      <c r="N4566">
        <v>7107</v>
      </c>
      <c r="O4566">
        <v>2.2389572113752365E-2</v>
      </c>
      <c r="P4566">
        <v>-2.6021266356110573E-2</v>
      </c>
      <c r="Q4566">
        <v>-1.2430348433554173E-2</v>
      </c>
      <c r="R4566">
        <v>2.6732091791927814E-3</v>
      </c>
      <c r="S4566">
        <v>1.7774974927306175E-2</v>
      </c>
      <c r="T4566">
        <v>3.136768564581871E-2</v>
      </c>
      <c r="U4566" t="s">
        <v>18</v>
      </c>
      <c r="V4566" t="s">
        <v>84</v>
      </c>
      <c r="W4566">
        <v>58.044883728027344</v>
      </c>
    </row>
    <row r="4567" spans="1:23" x14ac:dyDescent="0.25">
      <c r="A4567" s="48" t="str">
        <f t="shared" si="71"/>
        <v>42180North Coast And North Bay8_3SmartAC-onlySingle</v>
      </c>
      <c r="B4567" t="s">
        <v>108</v>
      </c>
      <c r="C4567" s="35">
        <v>42180</v>
      </c>
      <c r="D4567">
        <v>3</v>
      </c>
      <c r="E4567" t="s">
        <v>113</v>
      </c>
      <c r="F4567">
        <v>0.48978046591234353</v>
      </c>
      <c r="G4567">
        <v>0.57130521882044627</v>
      </c>
      <c r="H4567">
        <v>5697</v>
      </c>
      <c r="I4567">
        <v>0.4871072567715185</v>
      </c>
      <c r="J4567">
        <v>0.55908585433300961</v>
      </c>
      <c r="K4567">
        <v>704</v>
      </c>
      <c r="L4567">
        <v>2.6732091791927814E-3</v>
      </c>
      <c r="M4567">
        <v>0.54579740762710571</v>
      </c>
      <c r="N4567">
        <v>7107</v>
      </c>
      <c r="O4567">
        <v>2.2389572113752365E-2</v>
      </c>
      <c r="P4567">
        <v>-2.6021266356110573E-2</v>
      </c>
      <c r="Q4567">
        <v>-1.2430348433554173E-2</v>
      </c>
      <c r="R4567">
        <v>2.6732091791927814E-3</v>
      </c>
      <c r="S4567">
        <v>1.7774974927306175E-2</v>
      </c>
      <c r="T4567">
        <v>3.136768564581871E-2</v>
      </c>
      <c r="U4567" t="s">
        <v>102</v>
      </c>
      <c r="V4567" t="s">
        <v>84</v>
      </c>
      <c r="W4567">
        <v>58.044883728027344</v>
      </c>
    </row>
    <row r="4568" spans="1:23" x14ac:dyDescent="0.25">
      <c r="A4568" s="48" t="str">
        <f t="shared" si="71"/>
        <v>42180North Coast And North Bay8_4AllSingle</v>
      </c>
      <c r="B4568" t="s">
        <v>108</v>
      </c>
      <c r="C4568" s="35">
        <v>42180</v>
      </c>
      <c r="D4568">
        <v>4</v>
      </c>
      <c r="E4568" t="s">
        <v>113</v>
      </c>
      <c r="F4568">
        <v>0.46672288547220386</v>
      </c>
      <c r="G4568">
        <v>0.5007491387658527</v>
      </c>
      <c r="H4568">
        <v>5697</v>
      </c>
      <c r="I4568">
        <v>0.44734702447173486</v>
      </c>
      <c r="J4568">
        <v>0.38468659171079467</v>
      </c>
      <c r="K4568">
        <v>704</v>
      </c>
      <c r="L4568">
        <v>1.9375860691070557E-2</v>
      </c>
      <c r="M4568">
        <v>4.1514701843261719</v>
      </c>
      <c r="N4568">
        <v>7107</v>
      </c>
      <c r="O4568">
        <v>1.5944233164191246E-2</v>
      </c>
      <c r="P4568">
        <v>-1.0582684772089124E-3</v>
      </c>
      <c r="Q4568">
        <v>8.6201997473835945E-3</v>
      </c>
      <c r="R4568">
        <v>1.9375860691070557E-2</v>
      </c>
      <c r="S4568">
        <v>3.013024665415287E-2</v>
      </c>
      <c r="T4568">
        <v>3.9809990674257278E-2</v>
      </c>
      <c r="U4568" t="s">
        <v>18</v>
      </c>
      <c r="V4568" t="s">
        <v>84</v>
      </c>
      <c r="W4568">
        <v>57.523288726806641</v>
      </c>
    </row>
    <row r="4569" spans="1:23" x14ac:dyDescent="0.25">
      <c r="A4569" s="48" t="str">
        <f t="shared" si="71"/>
        <v>42180North Coast And North Bay8_4SmartAC-onlySingle</v>
      </c>
      <c r="B4569" t="s">
        <v>108</v>
      </c>
      <c r="C4569" s="35">
        <v>42180</v>
      </c>
      <c r="D4569">
        <v>4</v>
      </c>
      <c r="E4569" t="s">
        <v>113</v>
      </c>
      <c r="F4569">
        <v>0.46672288547220386</v>
      </c>
      <c r="G4569">
        <v>0.5007491387658527</v>
      </c>
      <c r="H4569">
        <v>5697</v>
      </c>
      <c r="I4569">
        <v>0.44734702447173486</v>
      </c>
      <c r="J4569">
        <v>0.38468659171079467</v>
      </c>
      <c r="K4569">
        <v>704</v>
      </c>
      <c r="L4569">
        <v>1.9375860691070557E-2</v>
      </c>
      <c r="M4569">
        <v>4.1514701843261719</v>
      </c>
      <c r="N4569">
        <v>7107</v>
      </c>
      <c r="O4569">
        <v>1.5944233164191246E-2</v>
      </c>
      <c r="P4569">
        <v>-1.0582684772089124E-3</v>
      </c>
      <c r="Q4569">
        <v>8.6201997473835945E-3</v>
      </c>
      <c r="R4569">
        <v>1.9375860691070557E-2</v>
      </c>
      <c r="S4569">
        <v>3.013024665415287E-2</v>
      </c>
      <c r="T4569">
        <v>3.9809990674257278E-2</v>
      </c>
      <c r="U4569" t="s">
        <v>102</v>
      </c>
      <c r="V4569" t="s">
        <v>84</v>
      </c>
      <c r="W4569">
        <v>57.523288726806641</v>
      </c>
    </row>
    <row r="4570" spans="1:23" x14ac:dyDescent="0.25">
      <c r="A4570" s="48" t="str">
        <f t="shared" si="71"/>
        <v>42180North Coast And North Bay8_5AllSingle</v>
      </c>
      <c r="B4570" t="s">
        <v>108</v>
      </c>
      <c r="C4570" s="35">
        <v>42180</v>
      </c>
      <c r="D4570">
        <v>5</v>
      </c>
      <c r="E4570" t="s">
        <v>113</v>
      </c>
      <c r="F4570">
        <v>0.46864899641885199</v>
      </c>
      <c r="G4570">
        <v>0.48351862572273346</v>
      </c>
      <c r="H4570">
        <v>5697</v>
      </c>
      <c r="I4570">
        <v>0.44722539904146968</v>
      </c>
      <c r="J4570">
        <v>0.39206717576175937</v>
      </c>
      <c r="K4570">
        <v>704</v>
      </c>
      <c r="L4570">
        <v>2.1423596888780594E-2</v>
      </c>
      <c r="M4570">
        <v>4.571352481842041</v>
      </c>
      <c r="N4570">
        <v>7107</v>
      </c>
      <c r="O4570">
        <v>1.610543392598629E-2</v>
      </c>
      <c r="P4570">
        <v>7.8287278302013874E-4</v>
      </c>
      <c r="Q4570">
        <v>1.0559192858636379E-2</v>
      </c>
      <c r="R4570">
        <v>2.1423596888780594E-2</v>
      </c>
      <c r="S4570">
        <v>3.2286711037158966E-2</v>
      </c>
      <c r="T4570">
        <v>4.2064320296049118E-2</v>
      </c>
      <c r="U4570" t="s">
        <v>18</v>
      </c>
      <c r="V4570" t="s">
        <v>84</v>
      </c>
      <c r="W4570">
        <v>57.044883728027344</v>
      </c>
    </row>
    <row r="4571" spans="1:23" x14ac:dyDescent="0.25">
      <c r="A4571" s="48" t="str">
        <f t="shared" si="71"/>
        <v>42180North Coast And North Bay8_5SmartAC-onlySingle</v>
      </c>
      <c r="B4571" t="s">
        <v>108</v>
      </c>
      <c r="C4571" s="35">
        <v>42180</v>
      </c>
      <c r="D4571">
        <v>5</v>
      </c>
      <c r="E4571" t="s">
        <v>113</v>
      </c>
      <c r="F4571">
        <v>0.46864899641885199</v>
      </c>
      <c r="G4571">
        <v>0.48351862572273346</v>
      </c>
      <c r="H4571">
        <v>5697</v>
      </c>
      <c r="I4571">
        <v>0.44722539904146968</v>
      </c>
      <c r="J4571">
        <v>0.39206717576175937</v>
      </c>
      <c r="K4571">
        <v>704</v>
      </c>
      <c r="L4571">
        <v>2.1423596888780594E-2</v>
      </c>
      <c r="M4571">
        <v>4.571352481842041</v>
      </c>
      <c r="N4571">
        <v>7107</v>
      </c>
      <c r="O4571">
        <v>1.610543392598629E-2</v>
      </c>
      <c r="P4571">
        <v>7.8287278302013874E-4</v>
      </c>
      <c r="Q4571">
        <v>1.0559192858636379E-2</v>
      </c>
      <c r="R4571">
        <v>2.1423596888780594E-2</v>
      </c>
      <c r="S4571">
        <v>3.2286711037158966E-2</v>
      </c>
      <c r="T4571">
        <v>4.2064320296049118E-2</v>
      </c>
      <c r="U4571" t="s">
        <v>102</v>
      </c>
      <c r="V4571" t="s">
        <v>84</v>
      </c>
      <c r="W4571">
        <v>57.044883728027344</v>
      </c>
    </row>
    <row r="4572" spans="1:23" x14ac:dyDescent="0.25">
      <c r="A4572" s="48" t="str">
        <f t="shared" si="71"/>
        <v>42180North Coast And North Bay8_6AllSingle</v>
      </c>
      <c r="B4572" t="s">
        <v>108</v>
      </c>
      <c r="C4572" s="35">
        <v>42180</v>
      </c>
      <c r="D4572">
        <v>6</v>
      </c>
      <c r="E4572" t="s">
        <v>113</v>
      </c>
      <c r="F4572">
        <v>0.50364695336882315</v>
      </c>
      <c r="G4572">
        <v>0.50874472040570329</v>
      </c>
      <c r="H4572">
        <v>5697</v>
      </c>
      <c r="I4572">
        <v>0.47909956468753767</v>
      </c>
      <c r="J4572">
        <v>0.40269452323823929</v>
      </c>
      <c r="K4572">
        <v>704</v>
      </c>
      <c r="L4572">
        <v>2.4547388777136803E-2</v>
      </c>
      <c r="M4572">
        <v>4.8739275932312012</v>
      </c>
      <c r="N4572">
        <v>7107</v>
      </c>
      <c r="O4572">
        <v>1.6606509685516357E-2</v>
      </c>
      <c r="P4572">
        <v>3.2644858583807945E-3</v>
      </c>
      <c r="Q4572">
        <v>1.3344969600439072E-2</v>
      </c>
      <c r="R4572">
        <v>2.4547388777136803E-2</v>
      </c>
      <c r="S4572">
        <v>3.5748478025197983E-2</v>
      </c>
      <c r="T4572">
        <v>4.5830290764570236E-2</v>
      </c>
      <c r="U4572" t="s">
        <v>18</v>
      </c>
      <c r="V4572" t="s">
        <v>84</v>
      </c>
      <c r="W4572">
        <v>58.044883728027344</v>
      </c>
    </row>
    <row r="4573" spans="1:23" x14ac:dyDescent="0.25">
      <c r="A4573" s="48" t="str">
        <f t="shared" si="71"/>
        <v>42180North Coast And North Bay8_6SmartAC-onlySingle</v>
      </c>
      <c r="B4573" t="s">
        <v>108</v>
      </c>
      <c r="C4573" s="35">
        <v>42180</v>
      </c>
      <c r="D4573">
        <v>6</v>
      </c>
      <c r="E4573" t="s">
        <v>113</v>
      </c>
      <c r="F4573">
        <v>0.50364695336882315</v>
      </c>
      <c r="G4573">
        <v>0.50874472040570329</v>
      </c>
      <c r="H4573">
        <v>5697</v>
      </c>
      <c r="I4573">
        <v>0.47909956468753767</v>
      </c>
      <c r="J4573">
        <v>0.40269452323823929</v>
      </c>
      <c r="K4573">
        <v>704</v>
      </c>
      <c r="L4573">
        <v>2.4547388777136803E-2</v>
      </c>
      <c r="M4573">
        <v>4.8739275932312012</v>
      </c>
      <c r="N4573">
        <v>7107</v>
      </c>
      <c r="O4573">
        <v>1.6606509685516357E-2</v>
      </c>
      <c r="P4573">
        <v>3.2644858583807945E-3</v>
      </c>
      <c r="Q4573">
        <v>1.3344969600439072E-2</v>
      </c>
      <c r="R4573">
        <v>2.4547388777136803E-2</v>
      </c>
      <c r="S4573">
        <v>3.5748478025197983E-2</v>
      </c>
      <c r="T4573">
        <v>4.5830290764570236E-2</v>
      </c>
      <c r="U4573" t="s">
        <v>102</v>
      </c>
      <c r="V4573" t="s">
        <v>84</v>
      </c>
      <c r="W4573">
        <v>58.044883728027344</v>
      </c>
    </row>
    <row r="4574" spans="1:23" x14ac:dyDescent="0.25">
      <c r="A4574" s="48" t="str">
        <f t="shared" si="71"/>
        <v>42180North Coast And North Bay8_7AllSingle</v>
      </c>
      <c r="B4574" t="s">
        <v>108</v>
      </c>
      <c r="C4574" s="35">
        <v>42180</v>
      </c>
      <c r="D4574">
        <v>7</v>
      </c>
      <c r="E4574" t="s">
        <v>113</v>
      </c>
      <c r="F4574">
        <v>0.55738003567876782</v>
      </c>
      <c r="G4574">
        <v>0.54247025923949155</v>
      </c>
      <c r="H4574">
        <v>5697</v>
      </c>
      <c r="I4574">
        <v>0.56332728565405343</v>
      </c>
      <c r="J4574">
        <v>0.47541094637070369</v>
      </c>
      <c r="K4574">
        <v>704</v>
      </c>
      <c r="L4574">
        <v>-5.9472499415278435E-3</v>
      </c>
      <c r="M4574">
        <v>-1.0670008659362793</v>
      </c>
      <c r="N4574">
        <v>7107</v>
      </c>
      <c r="O4574">
        <v>1.9305415451526642E-2</v>
      </c>
      <c r="P4574">
        <v>-3.0689070001244545E-2</v>
      </c>
      <c r="Q4574">
        <v>-1.8970297649502754E-2</v>
      </c>
      <c r="R4574">
        <v>-5.9472499415278435E-3</v>
      </c>
      <c r="S4574">
        <v>7.0742527022957802E-3</v>
      </c>
      <c r="T4574">
        <v>1.8794570118188858E-2</v>
      </c>
      <c r="U4574" t="s">
        <v>18</v>
      </c>
      <c r="V4574" t="s">
        <v>84</v>
      </c>
      <c r="W4574">
        <v>62.523288726806641</v>
      </c>
    </row>
    <row r="4575" spans="1:23" x14ac:dyDescent="0.25">
      <c r="A4575" s="48" t="str">
        <f t="shared" si="71"/>
        <v>42180North Coast And North Bay8_7SmartAC-onlySingle</v>
      </c>
      <c r="B4575" t="s">
        <v>108</v>
      </c>
      <c r="C4575" s="35">
        <v>42180</v>
      </c>
      <c r="D4575">
        <v>7</v>
      </c>
      <c r="E4575" t="s">
        <v>113</v>
      </c>
      <c r="F4575">
        <v>0.55738003567876782</v>
      </c>
      <c r="G4575">
        <v>0.54247025923949155</v>
      </c>
      <c r="H4575">
        <v>5697</v>
      </c>
      <c r="I4575">
        <v>0.56332728565405343</v>
      </c>
      <c r="J4575">
        <v>0.47541094637070369</v>
      </c>
      <c r="K4575">
        <v>704</v>
      </c>
      <c r="L4575">
        <v>-5.9472499415278435E-3</v>
      </c>
      <c r="M4575">
        <v>-1.0670008659362793</v>
      </c>
      <c r="N4575">
        <v>7107</v>
      </c>
      <c r="O4575">
        <v>1.9305415451526642E-2</v>
      </c>
      <c r="P4575">
        <v>-3.0689070001244545E-2</v>
      </c>
      <c r="Q4575">
        <v>-1.8970297649502754E-2</v>
      </c>
      <c r="R4575">
        <v>-5.9472499415278435E-3</v>
      </c>
      <c r="S4575">
        <v>7.0742527022957802E-3</v>
      </c>
      <c r="T4575">
        <v>1.8794570118188858E-2</v>
      </c>
      <c r="U4575" t="s">
        <v>102</v>
      </c>
      <c r="V4575" t="s">
        <v>84</v>
      </c>
      <c r="W4575">
        <v>62.523288726806641</v>
      </c>
    </row>
    <row r="4576" spans="1:23" x14ac:dyDescent="0.25">
      <c r="A4576" s="48" t="str">
        <f t="shared" si="71"/>
        <v>42180North Coast And North Bay8_8AllSingle</v>
      </c>
      <c r="B4576" t="s">
        <v>108</v>
      </c>
      <c r="C4576" s="35">
        <v>42180</v>
      </c>
      <c r="D4576">
        <v>8</v>
      </c>
      <c r="E4576" t="s">
        <v>113</v>
      </c>
      <c r="F4576">
        <v>0.60648406805104327</v>
      </c>
      <c r="G4576">
        <v>0.6345441549820735</v>
      </c>
      <c r="H4576">
        <v>5697</v>
      </c>
      <c r="I4576">
        <v>0.58552220605347949</v>
      </c>
      <c r="J4576">
        <v>0.52450921154025676</v>
      </c>
      <c r="K4576">
        <v>704</v>
      </c>
      <c r="L4576">
        <v>2.0961862057447433E-2</v>
      </c>
      <c r="M4576">
        <v>3.4562923908233643</v>
      </c>
      <c r="N4576">
        <v>7107</v>
      </c>
      <c r="O4576">
        <v>2.1481573581695557E-2</v>
      </c>
      <c r="P4576">
        <v>-6.5689226612448692E-3</v>
      </c>
      <c r="Q4576">
        <v>6.4708222635090351E-3</v>
      </c>
      <c r="R4576">
        <v>2.0961862057447433E-2</v>
      </c>
      <c r="S4576">
        <v>3.5451184958219528E-2</v>
      </c>
      <c r="T4576">
        <v>4.8492647707462311E-2</v>
      </c>
      <c r="U4576" t="s">
        <v>18</v>
      </c>
      <c r="V4576" t="s">
        <v>84</v>
      </c>
      <c r="W4576">
        <v>67.480087280273438</v>
      </c>
    </row>
    <row r="4577" spans="1:23" x14ac:dyDescent="0.25">
      <c r="A4577" s="48" t="str">
        <f t="shared" si="71"/>
        <v>42180North Coast And North Bay8_8SmartAC-onlySingle</v>
      </c>
      <c r="B4577" t="s">
        <v>108</v>
      </c>
      <c r="C4577" s="35">
        <v>42180</v>
      </c>
      <c r="D4577">
        <v>8</v>
      </c>
      <c r="E4577" t="s">
        <v>113</v>
      </c>
      <c r="F4577">
        <v>0.60648406805104327</v>
      </c>
      <c r="G4577">
        <v>0.6345441549820735</v>
      </c>
      <c r="H4577">
        <v>5697</v>
      </c>
      <c r="I4577">
        <v>0.58552220605347949</v>
      </c>
      <c r="J4577">
        <v>0.52450921154025676</v>
      </c>
      <c r="K4577">
        <v>704</v>
      </c>
      <c r="L4577">
        <v>2.0961862057447433E-2</v>
      </c>
      <c r="M4577">
        <v>3.4562923908233643</v>
      </c>
      <c r="N4577">
        <v>7107</v>
      </c>
      <c r="O4577">
        <v>2.1481573581695557E-2</v>
      </c>
      <c r="P4577">
        <v>-6.5689226612448692E-3</v>
      </c>
      <c r="Q4577">
        <v>6.4708222635090351E-3</v>
      </c>
      <c r="R4577">
        <v>2.0961862057447433E-2</v>
      </c>
      <c r="S4577">
        <v>3.5451184958219528E-2</v>
      </c>
      <c r="T4577">
        <v>4.8492647707462311E-2</v>
      </c>
      <c r="U4577" t="s">
        <v>102</v>
      </c>
      <c r="V4577" t="s">
        <v>84</v>
      </c>
      <c r="W4577">
        <v>67.480087280273438</v>
      </c>
    </row>
    <row r="4578" spans="1:23" x14ac:dyDescent="0.25">
      <c r="A4578" s="48" t="str">
        <f t="shared" si="71"/>
        <v>42180North Coast And North Bay8_9AllSingle</v>
      </c>
      <c r="B4578" t="s">
        <v>108</v>
      </c>
      <c r="C4578" s="35">
        <v>42180</v>
      </c>
      <c r="D4578">
        <v>9</v>
      </c>
      <c r="E4578" t="s">
        <v>113</v>
      </c>
      <c r="F4578">
        <v>0.59172050176523749</v>
      </c>
      <c r="G4578">
        <v>0.72104761012464791</v>
      </c>
      <c r="H4578">
        <v>5697</v>
      </c>
      <c r="I4578">
        <v>0.58705384637126079</v>
      </c>
      <c r="J4578">
        <v>0.69447404259606937</v>
      </c>
      <c r="K4578">
        <v>704</v>
      </c>
      <c r="L4578">
        <v>4.6666553243994713E-3</v>
      </c>
      <c r="M4578">
        <v>0.7886587381362915</v>
      </c>
      <c r="N4578">
        <v>7107</v>
      </c>
      <c r="O4578">
        <v>2.7862828224897385E-2</v>
      </c>
      <c r="P4578">
        <v>-3.1042344868183136E-2</v>
      </c>
      <c r="Q4578">
        <v>-1.4129051007330418E-2</v>
      </c>
      <c r="R4578">
        <v>4.6666553243994713E-3</v>
      </c>
      <c r="S4578">
        <v>2.3460133001208305E-2</v>
      </c>
      <c r="T4578">
        <v>4.0375657379627228E-2</v>
      </c>
      <c r="U4578" t="s">
        <v>18</v>
      </c>
      <c r="V4578" t="s">
        <v>84</v>
      </c>
      <c r="W4578">
        <v>73.955116271972656</v>
      </c>
    </row>
    <row r="4579" spans="1:23" x14ac:dyDescent="0.25">
      <c r="A4579" s="48" t="str">
        <f t="shared" si="71"/>
        <v>42180North Coast And North Bay8_9SmartAC-onlySingle</v>
      </c>
      <c r="B4579" t="s">
        <v>108</v>
      </c>
      <c r="C4579" s="35">
        <v>42180</v>
      </c>
      <c r="D4579">
        <v>9</v>
      </c>
      <c r="E4579" t="s">
        <v>113</v>
      </c>
      <c r="F4579">
        <v>0.59172050176523749</v>
      </c>
      <c r="G4579">
        <v>0.72104761012464791</v>
      </c>
      <c r="H4579">
        <v>5697</v>
      </c>
      <c r="I4579">
        <v>0.58705384637126079</v>
      </c>
      <c r="J4579">
        <v>0.69447404259606937</v>
      </c>
      <c r="K4579">
        <v>704</v>
      </c>
      <c r="L4579">
        <v>4.6666553243994713E-3</v>
      </c>
      <c r="M4579">
        <v>0.7886587381362915</v>
      </c>
      <c r="N4579">
        <v>7107</v>
      </c>
      <c r="O4579">
        <v>2.7862828224897385E-2</v>
      </c>
      <c r="P4579">
        <v>-3.1042344868183136E-2</v>
      </c>
      <c r="Q4579">
        <v>-1.4129051007330418E-2</v>
      </c>
      <c r="R4579">
        <v>4.6666553243994713E-3</v>
      </c>
      <c r="S4579">
        <v>2.3460133001208305E-2</v>
      </c>
      <c r="T4579">
        <v>4.0375657379627228E-2</v>
      </c>
      <c r="U4579" t="s">
        <v>102</v>
      </c>
      <c r="V4579" t="s">
        <v>84</v>
      </c>
      <c r="W4579">
        <v>73.955116271972656</v>
      </c>
    </row>
    <row r="4580" spans="1:23" x14ac:dyDescent="0.25">
      <c r="A4580" s="48" t="str">
        <f t="shared" si="71"/>
        <v>42180North Coast And North Bay8_10AllSingle</v>
      </c>
      <c r="B4580" t="s">
        <v>108</v>
      </c>
      <c r="C4580" s="35">
        <v>42180</v>
      </c>
      <c r="D4580">
        <v>10</v>
      </c>
      <c r="E4580" t="s">
        <v>113</v>
      </c>
      <c r="F4580">
        <v>0.55407367385987705</v>
      </c>
      <c r="G4580">
        <v>0.86795725429441251</v>
      </c>
      <c r="H4580">
        <v>5697</v>
      </c>
      <c r="I4580">
        <v>0.55760493426509827</v>
      </c>
      <c r="J4580">
        <v>0.8330120645824014</v>
      </c>
      <c r="K4580">
        <v>704</v>
      </c>
      <c r="L4580">
        <v>-3.5312604159116745E-3</v>
      </c>
      <c r="M4580">
        <v>-0.63732689619064331</v>
      </c>
      <c r="N4580">
        <v>7107</v>
      </c>
      <c r="O4580">
        <v>3.3435050398111343E-2</v>
      </c>
      <c r="P4580">
        <v>-4.6381622552871704E-2</v>
      </c>
      <c r="Q4580">
        <v>-2.6085875928401947E-2</v>
      </c>
      <c r="R4580">
        <v>-3.5312604159116745E-3</v>
      </c>
      <c r="S4580">
        <v>1.9020680338144302E-2</v>
      </c>
      <c r="T4580">
        <v>3.9319101721048355E-2</v>
      </c>
      <c r="U4580" t="s">
        <v>18</v>
      </c>
      <c r="V4580" t="s">
        <v>84</v>
      </c>
      <c r="W4580">
        <v>78.951736450195313</v>
      </c>
    </row>
    <row r="4581" spans="1:23" x14ac:dyDescent="0.25">
      <c r="A4581" s="48" t="str">
        <f t="shared" si="71"/>
        <v>42180North Coast And North Bay8_10SmartAC-onlySingle</v>
      </c>
      <c r="B4581" t="s">
        <v>108</v>
      </c>
      <c r="C4581" s="35">
        <v>42180</v>
      </c>
      <c r="D4581">
        <v>10</v>
      </c>
      <c r="E4581" t="s">
        <v>113</v>
      </c>
      <c r="F4581">
        <v>0.55407367385987705</v>
      </c>
      <c r="G4581">
        <v>0.86795725429441251</v>
      </c>
      <c r="H4581">
        <v>5697</v>
      </c>
      <c r="I4581">
        <v>0.55760493426509827</v>
      </c>
      <c r="J4581">
        <v>0.8330120645824014</v>
      </c>
      <c r="K4581">
        <v>704</v>
      </c>
      <c r="L4581">
        <v>-3.5312604159116745E-3</v>
      </c>
      <c r="M4581">
        <v>-0.63732689619064331</v>
      </c>
      <c r="N4581">
        <v>7107</v>
      </c>
      <c r="O4581">
        <v>3.3435050398111343E-2</v>
      </c>
      <c r="P4581">
        <v>-4.6381622552871704E-2</v>
      </c>
      <c r="Q4581">
        <v>-2.6085875928401947E-2</v>
      </c>
      <c r="R4581">
        <v>-3.5312604159116745E-3</v>
      </c>
      <c r="S4581">
        <v>1.9020680338144302E-2</v>
      </c>
      <c r="T4581">
        <v>3.9319101721048355E-2</v>
      </c>
      <c r="U4581" t="s">
        <v>102</v>
      </c>
      <c r="V4581" t="s">
        <v>84</v>
      </c>
      <c r="W4581">
        <v>78.951736450195313</v>
      </c>
    </row>
    <row r="4582" spans="1:23" x14ac:dyDescent="0.25">
      <c r="A4582" s="48" t="str">
        <f t="shared" si="71"/>
        <v>42180North Coast And North Bay8_11AllSingle</v>
      </c>
      <c r="B4582" t="s">
        <v>108</v>
      </c>
      <c r="C4582" s="35">
        <v>42180</v>
      </c>
      <c r="D4582">
        <v>11</v>
      </c>
      <c r="E4582" t="s">
        <v>113</v>
      </c>
      <c r="F4582">
        <v>0.53988326170937473</v>
      </c>
      <c r="G4582">
        <v>1.0271174507516339</v>
      </c>
      <c r="H4582">
        <v>5697</v>
      </c>
      <c r="I4582">
        <v>0.50259608069357187</v>
      </c>
      <c r="J4582">
        <v>0.95109350800708381</v>
      </c>
      <c r="K4582">
        <v>704</v>
      </c>
      <c r="L4582">
        <v>3.7287179380655289E-2</v>
      </c>
      <c r="M4582">
        <v>6.9065265655517578</v>
      </c>
      <c r="N4582">
        <v>7107</v>
      </c>
      <c r="O4582">
        <v>3.8341794162988663E-2</v>
      </c>
      <c r="P4582">
        <v>-1.1851663701236248E-2</v>
      </c>
      <c r="Q4582">
        <v>1.142257172614336E-2</v>
      </c>
      <c r="R4582">
        <v>3.7287179380655289E-2</v>
      </c>
      <c r="S4582">
        <v>6.3148722052574158E-2</v>
      </c>
      <c r="T4582">
        <v>8.6426019668579102E-2</v>
      </c>
      <c r="U4582" t="s">
        <v>18</v>
      </c>
      <c r="V4582" t="s">
        <v>84</v>
      </c>
      <c r="W4582">
        <v>83.469955444335938</v>
      </c>
    </row>
    <row r="4583" spans="1:23" x14ac:dyDescent="0.25">
      <c r="A4583" s="48" t="str">
        <f t="shared" si="71"/>
        <v>42180North Coast And North Bay8_11SmartAC-onlySingle</v>
      </c>
      <c r="B4583" t="s">
        <v>108</v>
      </c>
      <c r="C4583" s="35">
        <v>42180</v>
      </c>
      <c r="D4583">
        <v>11</v>
      </c>
      <c r="E4583" t="s">
        <v>113</v>
      </c>
      <c r="F4583">
        <v>0.53988326170937473</v>
      </c>
      <c r="G4583">
        <v>1.0271174507516339</v>
      </c>
      <c r="H4583">
        <v>5697</v>
      </c>
      <c r="I4583">
        <v>0.50259608069357187</v>
      </c>
      <c r="J4583">
        <v>0.95109350800708381</v>
      </c>
      <c r="K4583">
        <v>704</v>
      </c>
      <c r="L4583">
        <v>3.7287179380655289E-2</v>
      </c>
      <c r="M4583">
        <v>6.9065265655517578</v>
      </c>
      <c r="N4583">
        <v>7107</v>
      </c>
      <c r="O4583">
        <v>3.8341794162988663E-2</v>
      </c>
      <c r="P4583">
        <v>-1.1851663701236248E-2</v>
      </c>
      <c r="Q4583">
        <v>1.142257172614336E-2</v>
      </c>
      <c r="R4583">
        <v>3.7287179380655289E-2</v>
      </c>
      <c r="S4583">
        <v>6.3148722052574158E-2</v>
      </c>
      <c r="T4583">
        <v>8.6426019668579102E-2</v>
      </c>
      <c r="U4583" t="s">
        <v>102</v>
      </c>
      <c r="V4583" t="s">
        <v>84</v>
      </c>
      <c r="W4583">
        <v>83.469955444335938</v>
      </c>
    </row>
    <row r="4584" spans="1:23" x14ac:dyDescent="0.25">
      <c r="A4584" s="48" t="str">
        <f t="shared" si="71"/>
        <v>42180North Coast And North Bay8_12AllSingle</v>
      </c>
      <c r="B4584" t="s">
        <v>108</v>
      </c>
      <c r="C4584" s="35">
        <v>42180</v>
      </c>
      <c r="D4584">
        <v>12</v>
      </c>
      <c r="E4584" t="s">
        <v>113</v>
      </c>
      <c r="F4584">
        <v>0.56382535854117133</v>
      </c>
      <c r="G4584">
        <v>1.1821205391317835</v>
      </c>
      <c r="H4584">
        <v>5697</v>
      </c>
      <c r="I4584">
        <v>0.58721611094678983</v>
      </c>
      <c r="J4584">
        <v>1.1099168457164534</v>
      </c>
      <c r="K4584">
        <v>704</v>
      </c>
      <c r="L4584">
        <v>-2.3390753194689751E-2</v>
      </c>
      <c r="M4584">
        <v>-4.1485810279846191</v>
      </c>
      <c r="N4584">
        <v>7107</v>
      </c>
      <c r="O4584">
        <v>4.4667307287454605E-2</v>
      </c>
      <c r="P4584">
        <v>-8.0636374652385712E-2</v>
      </c>
      <c r="Q4584">
        <v>-5.3522426635026932E-2</v>
      </c>
      <c r="R4584">
        <v>-2.3390753194689751E-2</v>
      </c>
      <c r="S4584">
        <v>6.7373453639447689E-3</v>
      </c>
      <c r="T4584">
        <v>3.385486826300621E-2</v>
      </c>
      <c r="U4584" t="s">
        <v>18</v>
      </c>
      <c r="V4584" t="s">
        <v>84</v>
      </c>
      <c r="W4584">
        <v>88.464897155761719</v>
      </c>
    </row>
    <row r="4585" spans="1:23" x14ac:dyDescent="0.25">
      <c r="A4585" s="48" t="str">
        <f t="shared" si="71"/>
        <v>42180North Coast And North Bay8_12SmartAC-onlySingle</v>
      </c>
      <c r="B4585" t="s">
        <v>108</v>
      </c>
      <c r="C4585" s="35">
        <v>42180</v>
      </c>
      <c r="D4585">
        <v>12</v>
      </c>
      <c r="E4585" t="s">
        <v>113</v>
      </c>
      <c r="F4585">
        <v>0.56382535854117133</v>
      </c>
      <c r="G4585">
        <v>1.1821205391317835</v>
      </c>
      <c r="H4585">
        <v>5697</v>
      </c>
      <c r="I4585">
        <v>0.58721611094678983</v>
      </c>
      <c r="J4585">
        <v>1.1099168457164534</v>
      </c>
      <c r="K4585">
        <v>704</v>
      </c>
      <c r="L4585">
        <v>-2.3390753194689751E-2</v>
      </c>
      <c r="M4585">
        <v>-4.1485810279846191</v>
      </c>
      <c r="N4585">
        <v>7107</v>
      </c>
      <c r="O4585">
        <v>4.4667307287454605E-2</v>
      </c>
      <c r="P4585">
        <v>-8.0636374652385712E-2</v>
      </c>
      <c r="Q4585">
        <v>-5.3522426635026932E-2</v>
      </c>
      <c r="R4585">
        <v>-2.3390753194689751E-2</v>
      </c>
      <c r="S4585">
        <v>6.7373453639447689E-3</v>
      </c>
      <c r="T4585">
        <v>3.385486826300621E-2</v>
      </c>
      <c r="U4585" t="s">
        <v>102</v>
      </c>
      <c r="V4585" t="s">
        <v>84</v>
      </c>
      <c r="W4585">
        <v>88.464897155761719</v>
      </c>
    </row>
    <row r="4586" spans="1:23" x14ac:dyDescent="0.25">
      <c r="A4586" s="48" t="str">
        <f t="shared" si="71"/>
        <v>42180North Coast And North Bay8_13AllSingle</v>
      </c>
      <c r="B4586" t="s">
        <v>108</v>
      </c>
      <c r="C4586" s="35">
        <v>42180</v>
      </c>
      <c r="D4586">
        <v>13</v>
      </c>
      <c r="E4586" t="s">
        <v>113</v>
      </c>
      <c r="F4586">
        <v>0.64703410385739202</v>
      </c>
      <c r="G4586">
        <v>1.3049726459607935</v>
      </c>
      <c r="H4586">
        <v>5697</v>
      </c>
      <c r="I4586">
        <v>0.65268751847275996</v>
      </c>
      <c r="J4586">
        <v>1.2026393992418509</v>
      </c>
      <c r="K4586">
        <v>704</v>
      </c>
      <c r="L4586">
        <v>-5.6534144096076488E-3</v>
      </c>
      <c r="M4586">
        <v>-0.87374293804168701</v>
      </c>
      <c r="N4586">
        <v>7107</v>
      </c>
      <c r="O4586">
        <v>4.8511683940887451E-2</v>
      </c>
      <c r="P4586">
        <v>-6.7825987935066223E-2</v>
      </c>
      <c r="Q4586">
        <v>-3.8378424942493439E-2</v>
      </c>
      <c r="R4586">
        <v>-5.6534144096076488E-3</v>
      </c>
      <c r="S4586">
        <v>2.7067717164754868E-2</v>
      </c>
      <c r="T4586">
        <v>5.6519158184528351E-2</v>
      </c>
      <c r="U4586" t="s">
        <v>18</v>
      </c>
      <c r="V4586" t="s">
        <v>84</v>
      </c>
      <c r="W4586">
        <v>91.459831237792969</v>
      </c>
    </row>
    <row r="4587" spans="1:23" x14ac:dyDescent="0.25">
      <c r="A4587" s="48" t="str">
        <f t="shared" si="71"/>
        <v>42180North Coast And North Bay8_13SmartAC-onlySingle</v>
      </c>
      <c r="B4587" t="s">
        <v>108</v>
      </c>
      <c r="C4587" s="35">
        <v>42180</v>
      </c>
      <c r="D4587">
        <v>13</v>
      </c>
      <c r="E4587" t="s">
        <v>113</v>
      </c>
      <c r="F4587">
        <v>0.64703410385739202</v>
      </c>
      <c r="G4587">
        <v>1.3049726459607935</v>
      </c>
      <c r="H4587">
        <v>5697</v>
      </c>
      <c r="I4587">
        <v>0.65268751847275996</v>
      </c>
      <c r="J4587">
        <v>1.2026393992418509</v>
      </c>
      <c r="K4587">
        <v>704</v>
      </c>
      <c r="L4587">
        <v>-5.6534144096076488E-3</v>
      </c>
      <c r="M4587">
        <v>-0.87374293804168701</v>
      </c>
      <c r="N4587">
        <v>7107</v>
      </c>
      <c r="O4587">
        <v>4.8511683940887451E-2</v>
      </c>
      <c r="P4587">
        <v>-6.7825987935066223E-2</v>
      </c>
      <c r="Q4587">
        <v>-3.8378424942493439E-2</v>
      </c>
      <c r="R4587">
        <v>-5.6534144096076488E-3</v>
      </c>
      <c r="S4587">
        <v>2.7067717164754868E-2</v>
      </c>
      <c r="T4587">
        <v>5.6519158184528351E-2</v>
      </c>
      <c r="U4587" t="s">
        <v>102</v>
      </c>
      <c r="V4587" t="s">
        <v>84</v>
      </c>
      <c r="W4587">
        <v>91.459831237792969</v>
      </c>
    </row>
    <row r="4588" spans="1:23" x14ac:dyDescent="0.25">
      <c r="A4588" s="48" t="str">
        <f t="shared" si="71"/>
        <v>42180North Coast And North Bay8_14AllSingle</v>
      </c>
      <c r="B4588" t="s">
        <v>108</v>
      </c>
      <c r="C4588" s="35">
        <v>42180</v>
      </c>
      <c r="D4588">
        <v>14</v>
      </c>
      <c r="E4588" t="s">
        <v>113</v>
      </c>
      <c r="F4588">
        <v>0.82890311834477204</v>
      </c>
      <c r="G4588">
        <v>1.5105574536340038</v>
      </c>
      <c r="H4588">
        <v>5697</v>
      </c>
      <c r="I4588">
        <v>0.69542714098146008</v>
      </c>
      <c r="J4588">
        <v>1.2672425325999208</v>
      </c>
      <c r="K4588">
        <v>704</v>
      </c>
      <c r="L4588">
        <v>0.13347597420215607</v>
      </c>
      <c r="M4588">
        <v>16.102724075317383</v>
      </c>
      <c r="N4588">
        <v>7107</v>
      </c>
      <c r="O4588">
        <v>5.1784522831439972E-2</v>
      </c>
      <c r="P4588">
        <v>6.710892915725708E-2</v>
      </c>
      <c r="Q4588">
        <v>9.8543167114257813E-2</v>
      </c>
      <c r="R4588">
        <v>0.13347597420215607</v>
      </c>
      <c r="S4588">
        <v>0.16840463876724243</v>
      </c>
      <c r="T4588">
        <v>0.19984301924705505</v>
      </c>
      <c r="U4588" t="s">
        <v>18</v>
      </c>
      <c r="V4588" t="s">
        <v>84</v>
      </c>
      <c r="W4588">
        <v>92.414939880371094</v>
      </c>
    </row>
    <row r="4589" spans="1:23" x14ac:dyDescent="0.25">
      <c r="A4589" s="48" t="str">
        <f t="shared" si="71"/>
        <v>42180North Coast And North Bay8_14SmartAC-onlySingle</v>
      </c>
      <c r="B4589" t="s">
        <v>108</v>
      </c>
      <c r="C4589" s="35">
        <v>42180</v>
      </c>
      <c r="D4589">
        <v>14</v>
      </c>
      <c r="E4589" t="s">
        <v>113</v>
      </c>
      <c r="F4589">
        <v>0.82890311834477204</v>
      </c>
      <c r="G4589">
        <v>1.5105574536340038</v>
      </c>
      <c r="H4589">
        <v>5697</v>
      </c>
      <c r="I4589">
        <v>0.69542714098146008</v>
      </c>
      <c r="J4589">
        <v>1.2672425325999208</v>
      </c>
      <c r="K4589">
        <v>704</v>
      </c>
      <c r="L4589">
        <v>0.13347597420215607</v>
      </c>
      <c r="M4589">
        <v>16.102724075317383</v>
      </c>
      <c r="N4589">
        <v>7107</v>
      </c>
      <c r="O4589">
        <v>5.1784522831439972E-2</v>
      </c>
      <c r="P4589">
        <v>6.710892915725708E-2</v>
      </c>
      <c r="Q4589">
        <v>9.8543167114257813E-2</v>
      </c>
      <c r="R4589">
        <v>0.13347597420215607</v>
      </c>
      <c r="S4589">
        <v>0.16840463876724243</v>
      </c>
      <c r="T4589">
        <v>0.19984301924705505</v>
      </c>
      <c r="U4589" t="s">
        <v>102</v>
      </c>
      <c r="V4589" t="s">
        <v>84</v>
      </c>
      <c r="W4589">
        <v>92.414939880371094</v>
      </c>
    </row>
    <row r="4590" spans="1:23" x14ac:dyDescent="0.25">
      <c r="A4590" s="48" t="str">
        <f t="shared" si="71"/>
        <v>42180North Coast And North Bay8_15AllSingle</v>
      </c>
      <c r="B4590" t="s">
        <v>108</v>
      </c>
      <c r="C4590" s="35">
        <v>42180</v>
      </c>
      <c r="D4590">
        <v>15</v>
      </c>
      <c r="E4590" t="s">
        <v>113</v>
      </c>
      <c r="F4590">
        <v>1.0733088711942049</v>
      </c>
      <c r="G4590">
        <v>1.6798717177333149</v>
      </c>
      <c r="H4590">
        <v>5697</v>
      </c>
      <c r="I4590">
        <v>0.84201944818064245</v>
      </c>
      <c r="J4590">
        <v>1.3091947705966231</v>
      </c>
      <c r="K4590">
        <v>704</v>
      </c>
      <c r="L4590">
        <v>0.23128941655158997</v>
      </c>
      <c r="M4590">
        <v>21.5491943359375</v>
      </c>
      <c r="N4590">
        <v>7107</v>
      </c>
      <c r="O4590">
        <v>5.4129373282194138E-2</v>
      </c>
      <c r="P4590">
        <v>0.16191720962524414</v>
      </c>
      <c r="Q4590">
        <v>0.1947748214006424</v>
      </c>
      <c r="R4590">
        <v>0.23128941655158997</v>
      </c>
      <c r="S4590">
        <v>0.26779967546463013</v>
      </c>
      <c r="T4590">
        <v>0.30066162347793579</v>
      </c>
      <c r="U4590" t="s">
        <v>18</v>
      </c>
      <c r="V4590" t="s">
        <v>84</v>
      </c>
      <c r="W4590">
        <v>92.3751220703125</v>
      </c>
    </row>
    <row r="4591" spans="1:23" x14ac:dyDescent="0.25">
      <c r="A4591" s="48" t="str">
        <f t="shared" si="71"/>
        <v>42180North Coast And North Bay8_15SmartAC-onlySingle</v>
      </c>
      <c r="B4591" t="s">
        <v>108</v>
      </c>
      <c r="C4591" s="35">
        <v>42180</v>
      </c>
      <c r="D4591">
        <v>15</v>
      </c>
      <c r="E4591" t="s">
        <v>113</v>
      </c>
      <c r="F4591">
        <v>1.0733088711942049</v>
      </c>
      <c r="G4591">
        <v>1.6798717177333149</v>
      </c>
      <c r="H4591">
        <v>5697</v>
      </c>
      <c r="I4591">
        <v>0.84201944818064245</v>
      </c>
      <c r="J4591">
        <v>1.3091947705966231</v>
      </c>
      <c r="K4591">
        <v>704</v>
      </c>
      <c r="L4591">
        <v>0.23128941655158997</v>
      </c>
      <c r="M4591">
        <v>21.5491943359375</v>
      </c>
      <c r="N4591">
        <v>7107</v>
      </c>
      <c r="O4591">
        <v>5.4129373282194138E-2</v>
      </c>
      <c r="P4591">
        <v>0.16191720962524414</v>
      </c>
      <c r="Q4591">
        <v>0.1947748214006424</v>
      </c>
      <c r="R4591">
        <v>0.23128941655158997</v>
      </c>
      <c r="S4591">
        <v>0.26779967546463013</v>
      </c>
      <c r="T4591">
        <v>0.30066162347793579</v>
      </c>
      <c r="U4591" t="s">
        <v>102</v>
      </c>
      <c r="V4591" t="s">
        <v>84</v>
      </c>
      <c r="W4591">
        <v>92.3751220703125</v>
      </c>
    </row>
    <row r="4592" spans="1:23" x14ac:dyDescent="0.25">
      <c r="A4592" s="48" t="str">
        <f t="shared" si="71"/>
        <v>42180North Coast And North Bay8_16AllSingle</v>
      </c>
      <c r="B4592" t="s">
        <v>108</v>
      </c>
      <c r="C4592" s="35">
        <v>42180</v>
      </c>
      <c r="D4592">
        <v>16</v>
      </c>
      <c r="E4592" t="s">
        <v>113</v>
      </c>
      <c r="F4592">
        <v>1.331940502101278</v>
      </c>
      <c r="G4592">
        <v>1.7871043505680104</v>
      </c>
      <c r="H4592">
        <v>5697</v>
      </c>
      <c r="I4592">
        <v>1.3677149487224396</v>
      </c>
      <c r="J4592">
        <v>1.7435151948226488</v>
      </c>
      <c r="K4592">
        <v>704</v>
      </c>
      <c r="L4592">
        <v>-3.5774447023868561E-2</v>
      </c>
      <c r="M4592">
        <v>-2.6858892440795898</v>
      </c>
      <c r="N4592">
        <v>7107</v>
      </c>
      <c r="O4592">
        <v>6.9846704602241516E-2</v>
      </c>
      <c r="P4592">
        <v>-0.12528997659683228</v>
      </c>
      <c r="Q4592">
        <v>-8.2891635596752167E-2</v>
      </c>
      <c r="R4592">
        <v>-3.5774447023868561E-2</v>
      </c>
      <c r="S4592">
        <v>1.1337155476212502E-2</v>
      </c>
      <c r="T4592">
        <v>5.3741089999675751E-2</v>
      </c>
      <c r="U4592" t="s">
        <v>18</v>
      </c>
      <c r="V4592" t="s">
        <v>84</v>
      </c>
      <c r="W4592">
        <v>91.3751220703125</v>
      </c>
    </row>
    <row r="4593" spans="1:23" x14ac:dyDescent="0.25">
      <c r="A4593" s="48" t="str">
        <f t="shared" si="71"/>
        <v>42180North Coast And North Bay8_16SmartAC-onlySingle</v>
      </c>
      <c r="B4593" t="s">
        <v>108</v>
      </c>
      <c r="C4593" s="35">
        <v>42180</v>
      </c>
      <c r="D4593">
        <v>16</v>
      </c>
      <c r="E4593" t="s">
        <v>113</v>
      </c>
      <c r="F4593">
        <v>1.331940502101278</v>
      </c>
      <c r="G4593">
        <v>1.7871043505680104</v>
      </c>
      <c r="H4593">
        <v>5697</v>
      </c>
      <c r="I4593">
        <v>1.3677149487224396</v>
      </c>
      <c r="J4593">
        <v>1.7435151948226488</v>
      </c>
      <c r="K4593">
        <v>704</v>
      </c>
      <c r="L4593">
        <v>-3.5774447023868561E-2</v>
      </c>
      <c r="M4593">
        <v>-2.6858892440795898</v>
      </c>
      <c r="N4593">
        <v>7107</v>
      </c>
      <c r="O4593">
        <v>6.9846704602241516E-2</v>
      </c>
      <c r="P4593">
        <v>-0.12528997659683228</v>
      </c>
      <c r="Q4593">
        <v>-8.2891635596752167E-2</v>
      </c>
      <c r="R4593">
        <v>-3.5774447023868561E-2</v>
      </c>
      <c r="S4593">
        <v>1.1337155476212502E-2</v>
      </c>
      <c r="T4593">
        <v>5.3741089999675751E-2</v>
      </c>
      <c r="U4593" t="s">
        <v>102</v>
      </c>
      <c r="V4593" t="s">
        <v>84</v>
      </c>
      <c r="W4593">
        <v>91.3751220703125</v>
      </c>
    </row>
    <row r="4594" spans="1:23" x14ac:dyDescent="0.25">
      <c r="A4594" s="48" t="str">
        <f t="shared" si="71"/>
        <v>42180North Coast And North Bay8_17AllSingle</v>
      </c>
      <c r="B4594" t="s">
        <v>108</v>
      </c>
      <c r="C4594" s="35">
        <v>42180</v>
      </c>
      <c r="D4594">
        <v>17</v>
      </c>
      <c r="E4594" t="s">
        <v>113</v>
      </c>
      <c r="F4594">
        <v>1.5872763438313253</v>
      </c>
      <c r="G4594">
        <v>1.8435651534726307</v>
      </c>
      <c r="H4594">
        <v>5697</v>
      </c>
      <c r="I4594">
        <v>1.7347727136214328</v>
      </c>
      <c r="J4594">
        <v>1.9351024305631483</v>
      </c>
      <c r="K4594">
        <v>704</v>
      </c>
      <c r="L4594">
        <v>-0.14749637246131897</v>
      </c>
      <c r="M4594">
        <v>-9.29241943359375</v>
      </c>
      <c r="N4594">
        <v>7107</v>
      </c>
      <c r="O4594">
        <v>7.6913245022296906E-2</v>
      </c>
      <c r="P4594">
        <v>-0.24606838822364807</v>
      </c>
      <c r="Q4594">
        <v>-0.19938050210475922</v>
      </c>
      <c r="R4594">
        <v>-0.14749637246131897</v>
      </c>
      <c r="S4594">
        <v>-9.5618389546871185E-2</v>
      </c>
      <c r="T4594">
        <v>-4.8924356698989868E-2</v>
      </c>
      <c r="U4594" t="s">
        <v>18</v>
      </c>
      <c r="V4594" t="s">
        <v>84</v>
      </c>
      <c r="W4594">
        <v>87.815391540527344</v>
      </c>
    </row>
    <row r="4595" spans="1:23" x14ac:dyDescent="0.25">
      <c r="A4595" s="48" t="str">
        <f t="shared" si="71"/>
        <v>42180North Coast And North Bay8_17SmartAC-onlySingle</v>
      </c>
      <c r="B4595" t="s">
        <v>108</v>
      </c>
      <c r="C4595" s="35">
        <v>42180</v>
      </c>
      <c r="D4595">
        <v>17</v>
      </c>
      <c r="E4595" t="s">
        <v>113</v>
      </c>
      <c r="F4595">
        <v>1.5872763438313253</v>
      </c>
      <c r="G4595">
        <v>1.8435651534726307</v>
      </c>
      <c r="H4595">
        <v>5697</v>
      </c>
      <c r="I4595">
        <v>1.7347727136214328</v>
      </c>
      <c r="J4595">
        <v>1.9351024305631483</v>
      </c>
      <c r="K4595">
        <v>704</v>
      </c>
      <c r="L4595">
        <v>-0.14749637246131897</v>
      </c>
      <c r="M4595">
        <v>-9.29241943359375</v>
      </c>
      <c r="N4595">
        <v>7107</v>
      </c>
      <c r="O4595">
        <v>7.6913245022296906E-2</v>
      </c>
      <c r="P4595">
        <v>-0.24606838822364807</v>
      </c>
      <c r="Q4595">
        <v>-0.19938050210475922</v>
      </c>
      <c r="R4595">
        <v>-0.14749637246131897</v>
      </c>
      <c r="S4595">
        <v>-9.5618389546871185E-2</v>
      </c>
      <c r="T4595">
        <v>-4.8924356698989868E-2</v>
      </c>
      <c r="U4595" t="s">
        <v>102</v>
      </c>
      <c r="V4595" t="s">
        <v>84</v>
      </c>
      <c r="W4595">
        <v>87.815391540527344</v>
      </c>
    </row>
    <row r="4596" spans="1:23" x14ac:dyDescent="0.25">
      <c r="A4596" s="48" t="str">
        <f t="shared" si="71"/>
        <v>42180North Coast And North Bay8_18AllSingle</v>
      </c>
      <c r="B4596" t="s">
        <v>108</v>
      </c>
      <c r="C4596" s="35">
        <v>42180</v>
      </c>
      <c r="D4596">
        <v>18</v>
      </c>
      <c r="E4596" t="s">
        <v>113</v>
      </c>
      <c r="F4596">
        <v>1.7446988531175365</v>
      </c>
      <c r="G4596">
        <v>1.7838395508681768</v>
      </c>
      <c r="H4596">
        <v>5697</v>
      </c>
      <c r="I4596">
        <v>1.8353383162970835</v>
      </c>
      <c r="J4596">
        <v>1.8505827522918588</v>
      </c>
      <c r="K4596">
        <v>704</v>
      </c>
      <c r="L4596">
        <v>-9.0639464557170868E-2</v>
      </c>
      <c r="M4596">
        <v>-5.1951351165771484</v>
      </c>
      <c r="N4596">
        <v>7107</v>
      </c>
      <c r="O4596">
        <v>7.3641858994960785E-2</v>
      </c>
      <c r="P4596">
        <v>-0.1850188672542572</v>
      </c>
      <c r="Q4596">
        <v>-0.14031678438186646</v>
      </c>
      <c r="R4596">
        <v>-9.0639464557170868E-2</v>
      </c>
      <c r="S4596">
        <v>-4.0968030691146851E-2</v>
      </c>
      <c r="T4596">
        <v>3.7399418652057648E-3</v>
      </c>
      <c r="U4596" t="s">
        <v>18</v>
      </c>
      <c r="V4596" t="s">
        <v>84</v>
      </c>
      <c r="W4596">
        <v>85.813705444335938</v>
      </c>
    </row>
    <row r="4597" spans="1:23" x14ac:dyDescent="0.25">
      <c r="A4597" s="48" t="str">
        <f t="shared" si="71"/>
        <v>42180North Coast And North Bay8_18SmartAC-onlySingle</v>
      </c>
      <c r="B4597" t="s">
        <v>108</v>
      </c>
      <c r="C4597" s="35">
        <v>42180</v>
      </c>
      <c r="D4597">
        <v>18</v>
      </c>
      <c r="E4597" t="s">
        <v>113</v>
      </c>
      <c r="F4597">
        <v>1.7446988531175365</v>
      </c>
      <c r="G4597">
        <v>1.7838395508681768</v>
      </c>
      <c r="H4597">
        <v>5697</v>
      </c>
      <c r="I4597">
        <v>1.8353383162970835</v>
      </c>
      <c r="J4597">
        <v>1.8505827522918588</v>
      </c>
      <c r="K4597">
        <v>704</v>
      </c>
      <c r="L4597">
        <v>-9.0639464557170868E-2</v>
      </c>
      <c r="M4597">
        <v>-5.1951351165771484</v>
      </c>
      <c r="N4597">
        <v>7107</v>
      </c>
      <c r="O4597">
        <v>7.3641858994960785E-2</v>
      </c>
      <c r="P4597">
        <v>-0.1850188672542572</v>
      </c>
      <c r="Q4597">
        <v>-0.14031678438186646</v>
      </c>
      <c r="R4597">
        <v>-9.0639464557170868E-2</v>
      </c>
      <c r="S4597">
        <v>-4.0968030691146851E-2</v>
      </c>
      <c r="T4597">
        <v>3.7399418652057648E-3</v>
      </c>
      <c r="U4597" t="s">
        <v>102</v>
      </c>
      <c r="V4597" t="s">
        <v>84</v>
      </c>
      <c r="W4597">
        <v>85.813705444335938</v>
      </c>
    </row>
    <row r="4598" spans="1:23" x14ac:dyDescent="0.25">
      <c r="A4598" s="48" t="str">
        <f t="shared" si="71"/>
        <v>42180North Coast And North Bay8_19AllSingle</v>
      </c>
      <c r="B4598" t="s">
        <v>108</v>
      </c>
      <c r="C4598" s="35">
        <v>42180</v>
      </c>
      <c r="D4598">
        <v>19</v>
      </c>
      <c r="E4598" t="s">
        <v>113</v>
      </c>
      <c r="F4598">
        <v>1.7512160212894194</v>
      </c>
      <c r="G4598">
        <v>1.6861943786101352</v>
      </c>
      <c r="H4598">
        <v>5697</v>
      </c>
      <c r="I4598">
        <v>1.8214809879263008</v>
      </c>
      <c r="J4598">
        <v>1.7238561541881676</v>
      </c>
      <c r="K4598">
        <v>704</v>
      </c>
      <c r="L4598">
        <v>-7.0264965295791626E-2</v>
      </c>
      <c r="M4598">
        <v>-4.0123529434204102</v>
      </c>
      <c r="N4598">
        <v>7107</v>
      </c>
      <c r="O4598">
        <v>6.8703822791576385E-2</v>
      </c>
      <c r="P4598">
        <v>-0.15831577777862549</v>
      </c>
      <c r="Q4598">
        <v>-0.11661119014024734</v>
      </c>
      <c r="R4598">
        <v>-7.0264965295791626E-2</v>
      </c>
      <c r="S4598">
        <v>-2.3924237117171288E-2</v>
      </c>
      <c r="T4598">
        <v>1.7785854637622833E-2</v>
      </c>
      <c r="U4598" t="s">
        <v>18</v>
      </c>
      <c r="V4598" t="s">
        <v>84</v>
      </c>
      <c r="W4598">
        <v>81.335304260253906</v>
      </c>
    </row>
    <row r="4599" spans="1:23" x14ac:dyDescent="0.25">
      <c r="A4599" s="48" t="str">
        <f t="shared" si="71"/>
        <v>42180North Coast And North Bay8_19SmartAC-onlySingle</v>
      </c>
      <c r="B4599" t="s">
        <v>108</v>
      </c>
      <c r="C4599" s="35">
        <v>42180</v>
      </c>
      <c r="D4599">
        <v>19</v>
      </c>
      <c r="E4599" t="s">
        <v>113</v>
      </c>
      <c r="F4599">
        <v>1.7512160212894194</v>
      </c>
      <c r="G4599">
        <v>1.6861943786101352</v>
      </c>
      <c r="H4599">
        <v>5697</v>
      </c>
      <c r="I4599">
        <v>1.8214809879263008</v>
      </c>
      <c r="J4599">
        <v>1.7238561541881676</v>
      </c>
      <c r="K4599">
        <v>704</v>
      </c>
      <c r="L4599">
        <v>-7.0264965295791626E-2</v>
      </c>
      <c r="M4599">
        <v>-4.0123529434204102</v>
      </c>
      <c r="N4599">
        <v>7107</v>
      </c>
      <c r="O4599">
        <v>6.8703822791576385E-2</v>
      </c>
      <c r="P4599">
        <v>-0.15831577777862549</v>
      </c>
      <c r="Q4599">
        <v>-0.11661119014024734</v>
      </c>
      <c r="R4599">
        <v>-7.0264965295791626E-2</v>
      </c>
      <c r="S4599">
        <v>-2.3924237117171288E-2</v>
      </c>
      <c r="T4599">
        <v>1.7785854637622833E-2</v>
      </c>
      <c r="U4599" t="s">
        <v>102</v>
      </c>
      <c r="V4599" t="s">
        <v>84</v>
      </c>
      <c r="W4599">
        <v>81.335304260253906</v>
      </c>
    </row>
    <row r="4600" spans="1:23" x14ac:dyDescent="0.25">
      <c r="A4600" s="48" t="str">
        <f t="shared" si="71"/>
        <v>42180North Coast And North Bay8_20AllSingle</v>
      </c>
      <c r="B4600" t="s">
        <v>108</v>
      </c>
      <c r="C4600" s="35">
        <v>42180</v>
      </c>
      <c r="D4600">
        <v>20</v>
      </c>
      <c r="E4600" t="s">
        <v>113</v>
      </c>
      <c r="F4600">
        <v>1.6080575087916</v>
      </c>
      <c r="G4600">
        <v>1.5280528161198816</v>
      </c>
      <c r="H4600">
        <v>5697</v>
      </c>
      <c r="I4600">
        <v>1.6214531199034923</v>
      </c>
      <c r="J4600">
        <v>1.5404515643149435</v>
      </c>
      <c r="K4600">
        <v>704</v>
      </c>
      <c r="L4600">
        <v>-1.3395611196756363E-2</v>
      </c>
      <c r="M4600">
        <v>-0.8330305814743042</v>
      </c>
      <c r="N4600">
        <v>7107</v>
      </c>
      <c r="O4600">
        <v>6.1486430466175079E-2</v>
      </c>
      <c r="P4600">
        <v>-9.2196621000766754E-2</v>
      </c>
      <c r="Q4600">
        <v>-5.4873127490282059E-2</v>
      </c>
      <c r="R4600">
        <v>-1.3395611196756363E-2</v>
      </c>
      <c r="S4600">
        <v>2.8076985850930214E-2</v>
      </c>
      <c r="T4600">
        <v>6.5405398607254028E-2</v>
      </c>
      <c r="U4600" t="s">
        <v>18</v>
      </c>
      <c r="V4600" t="s">
        <v>84</v>
      </c>
      <c r="W4600">
        <v>74.946670532226563</v>
      </c>
    </row>
    <row r="4601" spans="1:23" x14ac:dyDescent="0.25">
      <c r="A4601" s="48" t="str">
        <f t="shared" si="71"/>
        <v>42180North Coast And North Bay8_20SmartAC-onlySingle</v>
      </c>
      <c r="B4601" t="s">
        <v>108</v>
      </c>
      <c r="C4601" s="35">
        <v>42180</v>
      </c>
      <c r="D4601">
        <v>20</v>
      </c>
      <c r="E4601" t="s">
        <v>113</v>
      </c>
      <c r="F4601">
        <v>1.6080575087916</v>
      </c>
      <c r="G4601">
        <v>1.5280528161198816</v>
      </c>
      <c r="H4601">
        <v>5697</v>
      </c>
      <c r="I4601">
        <v>1.6214531199034923</v>
      </c>
      <c r="J4601">
        <v>1.5404515643149435</v>
      </c>
      <c r="K4601">
        <v>704</v>
      </c>
      <c r="L4601">
        <v>-1.3395611196756363E-2</v>
      </c>
      <c r="M4601">
        <v>-0.8330305814743042</v>
      </c>
      <c r="N4601">
        <v>7107</v>
      </c>
      <c r="O4601">
        <v>6.1486430466175079E-2</v>
      </c>
      <c r="P4601">
        <v>-9.2196621000766754E-2</v>
      </c>
      <c r="Q4601">
        <v>-5.4873127490282059E-2</v>
      </c>
      <c r="R4601">
        <v>-1.3395611196756363E-2</v>
      </c>
      <c r="S4601">
        <v>2.8076985850930214E-2</v>
      </c>
      <c r="T4601">
        <v>6.5405398607254028E-2</v>
      </c>
      <c r="U4601" t="s">
        <v>102</v>
      </c>
      <c r="V4601" t="s">
        <v>84</v>
      </c>
      <c r="W4601">
        <v>74.946670532226563</v>
      </c>
    </row>
    <row r="4602" spans="1:23" x14ac:dyDescent="0.25">
      <c r="A4602" s="48" t="str">
        <f t="shared" si="71"/>
        <v>42180North Coast And North Bay8_21AllSingle</v>
      </c>
      <c r="B4602" t="s">
        <v>108</v>
      </c>
      <c r="C4602" s="35">
        <v>42180</v>
      </c>
      <c r="D4602">
        <v>21</v>
      </c>
      <c r="E4602" t="s">
        <v>113</v>
      </c>
      <c r="F4602">
        <v>1.382601379812975</v>
      </c>
      <c r="G4602">
        <v>1.3057668673809386</v>
      </c>
      <c r="H4602">
        <v>5697</v>
      </c>
      <c r="I4602">
        <v>1.3638889702695549</v>
      </c>
      <c r="J4602">
        <v>1.2751816827953082</v>
      </c>
      <c r="K4602">
        <v>704</v>
      </c>
      <c r="L4602">
        <v>1.8712408840656281E-2</v>
      </c>
      <c r="M4602">
        <v>1.3534203767776489</v>
      </c>
      <c r="N4602">
        <v>7107</v>
      </c>
      <c r="O4602">
        <v>5.1079053431749344E-2</v>
      </c>
      <c r="P4602">
        <v>-4.6750504523515701E-2</v>
      </c>
      <c r="Q4602">
        <v>-1.5744499862194061E-2</v>
      </c>
      <c r="R4602">
        <v>1.8712408840656281E-2</v>
      </c>
      <c r="S4602">
        <v>5.316523090004921E-2</v>
      </c>
      <c r="T4602">
        <v>8.4175325930118561E-2</v>
      </c>
      <c r="U4602" t="s">
        <v>18</v>
      </c>
      <c r="V4602" t="s">
        <v>84</v>
      </c>
      <c r="W4602">
        <v>69.950050354003906</v>
      </c>
    </row>
    <row r="4603" spans="1:23" x14ac:dyDescent="0.25">
      <c r="A4603" s="48" t="str">
        <f t="shared" si="71"/>
        <v>42180North Coast And North Bay8_21SmartAC-onlySingle</v>
      </c>
      <c r="B4603" t="s">
        <v>108</v>
      </c>
      <c r="C4603" s="35">
        <v>42180</v>
      </c>
      <c r="D4603">
        <v>21</v>
      </c>
      <c r="E4603" t="s">
        <v>113</v>
      </c>
      <c r="F4603">
        <v>1.382601379812975</v>
      </c>
      <c r="G4603">
        <v>1.3057668673809386</v>
      </c>
      <c r="H4603">
        <v>5697</v>
      </c>
      <c r="I4603">
        <v>1.3638889702695549</v>
      </c>
      <c r="J4603">
        <v>1.2751816827953082</v>
      </c>
      <c r="K4603">
        <v>704</v>
      </c>
      <c r="L4603">
        <v>1.8712408840656281E-2</v>
      </c>
      <c r="M4603">
        <v>1.3534203767776489</v>
      </c>
      <c r="N4603">
        <v>7107</v>
      </c>
      <c r="O4603">
        <v>5.1079053431749344E-2</v>
      </c>
      <c r="P4603">
        <v>-4.6750504523515701E-2</v>
      </c>
      <c r="Q4603">
        <v>-1.5744499862194061E-2</v>
      </c>
      <c r="R4603">
        <v>1.8712408840656281E-2</v>
      </c>
      <c r="S4603">
        <v>5.316523090004921E-2</v>
      </c>
      <c r="T4603">
        <v>8.4175325930118561E-2</v>
      </c>
      <c r="U4603" t="s">
        <v>102</v>
      </c>
      <c r="V4603" t="s">
        <v>84</v>
      </c>
      <c r="W4603">
        <v>69.950050354003906</v>
      </c>
    </row>
    <row r="4604" spans="1:23" x14ac:dyDescent="0.25">
      <c r="A4604" s="48" t="str">
        <f t="shared" si="71"/>
        <v>42180North Coast And North Bay8_22AllSingle</v>
      </c>
      <c r="B4604" t="s">
        <v>108</v>
      </c>
      <c r="C4604" s="35">
        <v>42180</v>
      </c>
      <c r="D4604">
        <v>22</v>
      </c>
      <c r="E4604" t="s">
        <v>113</v>
      </c>
      <c r="F4604">
        <v>1.2213520430982225</v>
      </c>
      <c r="G4604">
        <v>1.1428836018168604</v>
      </c>
      <c r="H4604">
        <v>5697</v>
      </c>
      <c r="I4604">
        <v>1.180980987125142</v>
      </c>
      <c r="J4604">
        <v>1.0711327132532815</v>
      </c>
      <c r="K4604">
        <v>704</v>
      </c>
      <c r="L4604">
        <v>4.0371056646108627E-2</v>
      </c>
      <c r="M4604">
        <v>3.3054397106170654</v>
      </c>
      <c r="N4604">
        <v>7107</v>
      </c>
      <c r="O4604">
        <v>4.3116111308336258E-2</v>
      </c>
      <c r="P4604">
        <v>-1.4886551536619663E-2</v>
      </c>
      <c r="Q4604">
        <v>1.1285790242254734E-2</v>
      </c>
      <c r="R4604">
        <v>4.0371056646108627E-2</v>
      </c>
      <c r="S4604">
        <v>6.9452874362468719E-2</v>
      </c>
      <c r="T4604">
        <v>9.5628663897514343E-2</v>
      </c>
      <c r="U4604" t="s">
        <v>18</v>
      </c>
      <c r="V4604" t="s">
        <v>84</v>
      </c>
      <c r="W4604">
        <v>68.428451538085938</v>
      </c>
    </row>
    <row r="4605" spans="1:23" x14ac:dyDescent="0.25">
      <c r="A4605" s="48" t="str">
        <f t="shared" si="71"/>
        <v>42180North Coast And North Bay8_22SmartAC-onlySingle</v>
      </c>
      <c r="B4605" t="s">
        <v>108</v>
      </c>
      <c r="C4605" s="35">
        <v>42180</v>
      </c>
      <c r="D4605">
        <v>22</v>
      </c>
      <c r="E4605" t="s">
        <v>113</v>
      </c>
      <c r="F4605">
        <v>1.2213520430982225</v>
      </c>
      <c r="G4605">
        <v>1.1428836018168604</v>
      </c>
      <c r="H4605">
        <v>5697</v>
      </c>
      <c r="I4605">
        <v>1.180980987125142</v>
      </c>
      <c r="J4605">
        <v>1.0711327132532815</v>
      </c>
      <c r="K4605">
        <v>704</v>
      </c>
      <c r="L4605">
        <v>4.0371056646108627E-2</v>
      </c>
      <c r="M4605">
        <v>3.3054397106170654</v>
      </c>
      <c r="N4605">
        <v>7107</v>
      </c>
      <c r="O4605">
        <v>4.3116111308336258E-2</v>
      </c>
      <c r="P4605">
        <v>-1.4886551536619663E-2</v>
      </c>
      <c r="Q4605">
        <v>1.1285790242254734E-2</v>
      </c>
      <c r="R4605">
        <v>4.0371056646108627E-2</v>
      </c>
      <c r="S4605">
        <v>6.9452874362468719E-2</v>
      </c>
      <c r="T4605">
        <v>9.5628663897514343E-2</v>
      </c>
      <c r="U4605" t="s">
        <v>102</v>
      </c>
      <c r="V4605" t="s">
        <v>84</v>
      </c>
      <c r="W4605">
        <v>68.428451538085938</v>
      </c>
    </row>
    <row r="4606" spans="1:23" x14ac:dyDescent="0.25">
      <c r="A4606" s="48" t="str">
        <f t="shared" si="71"/>
        <v>42180North Coast And North Bay8_23AllSingle</v>
      </c>
      <c r="B4606" t="s">
        <v>108</v>
      </c>
      <c r="C4606" s="35">
        <v>42180</v>
      </c>
      <c r="D4606">
        <v>23</v>
      </c>
      <c r="E4606" t="s">
        <v>113</v>
      </c>
      <c r="F4606">
        <v>0.99974763440790082</v>
      </c>
      <c r="G4606">
        <v>0.99118559982069365</v>
      </c>
      <c r="H4606">
        <v>5697</v>
      </c>
      <c r="I4606">
        <v>0.94881132096171616</v>
      </c>
      <c r="J4606">
        <v>0.87404185205442253</v>
      </c>
      <c r="K4606">
        <v>704</v>
      </c>
      <c r="L4606">
        <v>5.0936315208673477E-2</v>
      </c>
      <c r="M4606">
        <v>5.0949172973632812</v>
      </c>
      <c r="N4606">
        <v>7107</v>
      </c>
      <c r="O4606">
        <v>3.5462729632854462E-2</v>
      </c>
      <c r="P4606">
        <v>5.487280897796154E-3</v>
      </c>
      <c r="Q4606">
        <v>2.7013866230845451E-2</v>
      </c>
      <c r="R4606">
        <v>5.0936315208673477E-2</v>
      </c>
      <c r="S4606">
        <v>7.4855923652648926E-2</v>
      </c>
      <c r="T4606">
        <v>9.6385352313518524E-2</v>
      </c>
      <c r="U4606" t="s">
        <v>18</v>
      </c>
      <c r="V4606" t="s">
        <v>84</v>
      </c>
      <c r="W4606">
        <v>66.473335266113281</v>
      </c>
    </row>
    <row r="4607" spans="1:23" x14ac:dyDescent="0.25">
      <c r="A4607" s="48" t="str">
        <f t="shared" si="71"/>
        <v>42180North Coast And North Bay8_23SmartAC-onlySingle</v>
      </c>
      <c r="B4607" t="s">
        <v>108</v>
      </c>
      <c r="C4607" s="35">
        <v>42180</v>
      </c>
      <c r="D4607">
        <v>23</v>
      </c>
      <c r="E4607" t="s">
        <v>113</v>
      </c>
      <c r="F4607">
        <v>0.99974763440790082</v>
      </c>
      <c r="G4607">
        <v>0.99118559982069365</v>
      </c>
      <c r="H4607">
        <v>5697</v>
      </c>
      <c r="I4607">
        <v>0.94881132096171616</v>
      </c>
      <c r="J4607">
        <v>0.87404185205442253</v>
      </c>
      <c r="K4607">
        <v>704</v>
      </c>
      <c r="L4607">
        <v>5.0936315208673477E-2</v>
      </c>
      <c r="M4607">
        <v>5.0949172973632812</v>
      </c>
      <c r="N4607">
        <v>7107</v>
      </c>
      <c r="O4607">
        <v>3.5462729632854462E-2</v>
      </c>
      <c r="P4607">
        <v>5.487280897796154E-3</v>
      </c>
      <c r="Q4607">
        <v>2.7013866230845451E-2</v>
      </c>
      <c r="R4607">
        <v>5.0936315208673477E-2</v>
      </c>
      <c r="S4607">
        <v>7.4855923652648926E-2</v>
      </c>
      <c r="T4607">
        <v>9.6385352313518524E-2</v>
      </c>
      <c r="U4607" t="s">
        <v>102</v>
      </c>
      <c r="V4607" t="s">
        <v>84</v>
      </c>
      <c r="W4607">
        <v>66.473335266113281</v>
      </c>
    </row>
    <row r="4608" spans="1:23" x14ac:dyDescent="0.25">
      <c r="A4608" s="48" t="str">
        <f t="shared" si="71"/>
        <v>42180North Coast And North Bay8_24AllSingle</v>
      </c>
      <c r="B4608" t="s">
        <v>108</v>
      </c>
      <c r="C4608" s="35">
        <v>42180</v>
      </c>
      <c r="D4608">
        <v>24</v>
      </c>
      <c r="E4608" t="s">
        <v>113</v>
      </c>
      <c r="F4608">
        <v>0.77464415775711881</v>
      </c>
      <c r="G4608">
        <v>0.8316526619714858</v>
      </c>
      <c r="H4608">
        <v>5697</v>
      </c>
      <c r="I4608">
        <v>0.73870014521899141</v>
      </c>
      <c r="J4608">
        <v>0.74175385981067488</v>
      </c>
      <c r="K4608">
        <v>704</v>
      </c>
      <c r="L4608">
        <v>3.5944011062383652E-2</v>
      </c>
      <c r="M4608">
        <v>4.6400675773620605</v>
      </c>
      <c r="N4608">
        <v>7107</v>
      </c>
      <c r="O4608">
        <v>3.0048921704292297E-2</v>
      </c>
      <c r="P4608">
        <v>-2.5666870642453432E-3</v>
      </c>
      <c r="Q4608">
        <v>1.567360945045948E-2</v>
      </c>
      <c r="R4608">
        <v>3.5944011062383652E-2</v>
      </c>
      <c r="S4608">
        <v>5.6212007999420166E-2</v>
      </c>
      <c r="T4608">
        <v>7.4454709887504578E-2</v>
      </c>
      <c r="U4608" t="s">
        <v>18</v>
      </c>
      <c r="V4608" t="s">
        <v>84</v>
      </c>
      <c r="W4608">
        <v>64.516532897949219</v>
      </c>
    </row>
    <row r="4609" spans="1:23" x14ac:dyDescent="0.25">
      <c r="A4609" s="48" t="str">
        <f t="shared" si="71"/>
        <v>42180North Coast And North Bay8_24SmartAC-onlySingle</v>
      </c>
      <c r="B4609" t="s">
        <v>108</v>
      </c>
      <c r="C4609" s="35">
        <v>42180</v>
      </c>
      <c r="D4609">
        <v>24</v>
      </c>
      <c r="E4609" t="s">
        <v>113</v>
      </c>
      <c r="F4609">
        <v>0.77464415775711881</v>
      </c>
      <c r="G4609">
        <v>0.8316526619714858</v>
      </c>
      <c r="H4609">
        <v>5697</v>
      </c>
      <c r="I4609">
        <v>0.73870014521899141</v>
      </c>
      <c r="J4609">
        <v>0.74175385981067488</v>
      </c>
      <c r="K4609">
        <v>704</v>
      </c>
      <c r="L4609">
        <v>3.5944011062383652E-2</v>
      </c>
      <c r="M4609">
        <v>4.6400675773620605</v>
      </c>
      <c r="N4609">
        <v>7107</v>
      </c>
      <c r="O4609">
        <v>3.0048921704292297E-2</v>
      </c>
      <c r="P4609">
        <v>-2.5666870642453432E-3</v>
      </c>
      <c r="Q4609">
        <v>1.567360945045948E-2</v>
      </c>
      <c r="R4609">
        <v>3.5944011062383652E-2</v>
      </c>
      <c r="S4609">
        <v>5.6212007999420166E-2</v>
      </c>
      <c r="T4609">
        <v>7.4454709887504578E-2</v>
      </c>
      <c r="U4609" t="s">
        <v>102</v>
      </c>
      <c r="V4609" t="s">
        <v>84</v>
      </c>
      <c r="W4609">
        <v>64.516532897949219</v>
      </c>
    </row>
    <row r="4610" spans="1:23" x14ac:dyDescent="0.25">
      <c r="A4610" s="48" t="str">
        <f t="shared" ref="A4610:A4673" si="72">CONCATENATE(C4610,B4610,E4610,"_",D4610,U4610,V4610)</f>
        <v>42233North Coast And North Bay8_1AllSingle</v>
      </c>
      <c r="B4610" t="s">
        <v>108</v>
      </c>
      <c r="C4610" s="35">
        <v>42233</v>
      </c>
      <c r="D4610">
        <v>1</v>
      </c>
      <c r="E4610" t="s">
        <v>113</v>
      </c>
      <c r="F4610">
        <v>0.82471671603071206</v>
      </c>
      <c r="G4610">
        <v>0.94236420508542851</v>
      </c>
      <c r="H4610">
        <v>2771</v>
      </c>
      <c r="I4610">
        <v>0.80875828449965181</v>
      </c>
      <c r="J4610">
        <v>1.0094369681627626</v>
      </c>
      <c r="K4610">
        <v>703</v>
      </c>
      <c r="L4610">
        <v>1.5958432108163834E-2</v>
      </c>
      <c r="M4610">
        <v>1.9350197315216064</v>
      </c>
      <c r="N4610">
        <v>7069</v>
      </c>
      <c r="O4610">
        <v>4.2070530354976654E-2</v>
      </c>
      <c r="P4610">
        <v>-3.7959158420562744E-2</v>
      </c>
      <c r="Q4610">
        <v>-1.2421506457030773E-2</v>
      </c>
      <c r="R4610">
        <v>1.5958432108163834E-2</v>
      </c>
      <c r="S4610">
        <v>4.4335003942251205E-2</v>
      </c>
      <c r="T4610">
        <v>6.9876022636890411E-2</v>
      </c>
      <c r="U4610" t="s">
        <v>18</v>
      </c>
      <c r="V4610" t="s">
        <v>84</v>
      </c>
      <c r="W4610">
        <v>67.478004455566406</v>
      </c>
    </row>
    <row r="4611" spans="1:23" x14ac:dyDescent="0.25">
      <c r="A4611" s="48" t="str">
        <f t="shared" si="72"/>
        <v>42233North Coast And North Bay8_1SmartAC-onlySingle</v>
      </c>
      <c r="B4611" t="s">
        <v>108</v>
      </c>
      <c r="C4611" s="35">
        <v>42233</v>
      </c>
      <c r="D4611">
        <v>1</v>
      </c>
      <c r="E4611" t="s">
        <v>113</v>
      </c>
      <c r="F4611">
        <v>0.82471671603071206</v>
      </c>
      <c r="G4611">
        <v>0.94236420508542851</v>
      </c>
      <c r="H4611">
        <v>2771</v>
      </c>
      <c r="I4611">
        <v>0.80875828449965181</v>
      </c>
      <c r="J4611">
        <v>1.0094369681627626</v>
      </c>
      <c r="K4611">
        <v>703</v>
      </c>
      <c r="L4611">
        <v>1.5958432108163834E-2</v>
      </c>
      <c r="M4611">
        <v>1.9350197315216064</v>
      </c>
      <c r="N4611">
        <v>7069</v>
      </c>
      <c r="O4611">
        <v>4.2070530354976654E-2</v>
      </c>
      <c r="P4611">
        <v>-3.7959158420562744E-2</v>
      </c>
      <c r="Q4611">
        <v>-1.2421506457030773E-2</v>
      </c>
      <c r="R4611">
        <v>1.5958432108163834E-2</v>
      </c>
      <c r="S4611">
        <v>4.4335003942251205E-2</v>
      </c>
      <c r="T4611">
        <v>6.9876022636890411E-2</v>
      </c>
      <c r="U4611" t="s">
        <v>102</v>
      </c>
      <c r="V4611" t="s">
        <v>84</v>
      </c>
      <c r="W4611">
        <v>67.478004455566406</v>
      </c>
    </row>
    <row r="4612" spans="1:23" x14ac:dyDescent="0.25">
      <c r="A4612" s="48" t="str">
        <f t="shared" si="72"/>
        <v>42233North Coast And North Bay8_2AllSingle</v>
      </c>
      <c r="B4612" t="s">
        <v>108</v>
      </c>
      <c r="C4612" s="35">
        <v>42233</v>
      </c>
      <c r="D4612">
        <v>2</v>
      </c>
      <c r="E4612" t="s">
        <v>113</v>
      </c>
      <c r="F4612">
        <v>0.69595450196105135</v>
      </c>
      <c r="G4612">
        <v>0.80306383099430656</v>
      </c>
      <c r="H4612">
        <v>2771</v>
      </c>
      <c r="I4612">
        <v>0.71256308104752741</v>
      </c>
      <c r="J4612">
        <v>0.95751436293361047</v>
      </c>
      <c r="K4612">
        <v>703</v>
      </c>
      <c r="L4612">
        <v>-1.6608579084277153E-2</v>
      </c>
      <c r="M4612">
        <v>-2.3864459991455078</v>
      </c>
      <c r="N4612">
        <v>7069</v>
      </c>
      <c r="O4612">
        <v>3.9203435182571411E-2</v>
      </c>
      <c r="P4612">
        <v>-6.6851705312728882E-2</v>
      </c>
      <c r="Q4612">
        <v>-4.3054431676864624E-2</v>
      </c>
      <c r="R4612">
        <v>-1.6608579084277153E-2</v>
      </c>
      <c r="S4612">
        <v>9.8341377452015877E-3</v>
      </c>
      <c r="T4612">
        <v>3.3634543418884277E-2</v>
      </c>
      <c r="U4612" t="s">
        <v>18</v>
      </c>
      <c r="V4612" t="s">
        <v>84</v>
      </c>
      <c r="W4612">
        <v>64.527091979980469</v>
      </c>
    </row>
    <row r="4613" spans="1:23" x14ac:dyDescent="0.25">
      <c r="A4613" s="48" t="str">
        <f t="shared" si="72"/>
        <v>42233North Coast And North Bay8_2SmartAC-onlySingle</v>
      </c>
      <c r="B4613" t="s">
        <v>108</v>
      </c>
      <c r="C4613" s="35">
        <v>42233</v>
      </c>
      <c r="D4613">
        <v>2</v>
      </c>
      <c r="E4613" t="s">
        <v>113</v>
      </c>
      <c r="F4613">
        <v>0.69595450196105135</v>
      </c>
      <c r="G4613">
        <v>0.80306383099430656</v>
      </c>
      <c r="H4613">
        <v>2771</v>
      </c>
      <c r="I4613">
        <v>0.71256308104752741</v>
      </c>
      <c r="J4613">
        <v>0.95751436293361047</v>
      </c>
      <c r="K4613">
        <v>703</v>
      </c>
      <c r="L4613">
        <v>-1.6608579084277153E-2</v>
      </c>
      <c r="M4613">
        <v>-2.3864459991455078</v>
      </c>
      <c r="N4613">
        <v>7069</v>
      </c>
      <c r="O4613">
        <v>3.9203435182571411E-2</v>
      </c>
      <c r="P4613">
        <v>-6.6851705312728882E-2</v>
      </c>
      <c r="Q4613">
        <v>-4.3054431676864624E-2</v>
      </c>
      <c r="R4613">
        <v>-1.6608579084277153E-2</v>
      </c>
      <c r="S4613">
        <v>9.8341377452015877E-3</v>
      </c>
      <c r="T4613">
        <v>3.3634543418884277E-2</v>
      </c>
      <c r="U4613" t="s">
        <v>102</v>
      </c>
      <c r="V4613" t="s">
        <v>84</v>
      </c>
      <c r="W4613">
        <v>64.527091979980469</v>
      </c>
    </row>
    <row r="4614" spans="1:23" x14ac:dyDescent="0.25">
      <c r="A4614" s="48" t="str">
        <f t="shared" si="72"/>
        <v>42233North Coast And North Bay8_3AllSingle</v>
      </c>
      <c r="B4614" t="s">
        <v>108</v>
      </c>
      <c r="C4614" s="35">
        <v>42233</v>
      </c>
      <c r="D4614">
        <v>3</v>
      </c>
      <c r="E4614" t="s">
        <v>113</v>
      </c>
      <c r="F4614">
        <v>0.61542837658020166</v>
      </c>
      <c r="G4614">
        <v>0.76868035943964741</v>
      </c>
      <c r="H4614">
        <v>2771</v>
      </c>
      <c r="I4614">
        <v>0.63624098823747988</v>
      </c>
      <c r="J4614">
        <v>0.8476958638866674</v>
      </c>
      <c r="K4614">
        <v>703</v>
      </c>
      <c r="L4614">
        <v>-2.0812612026929855E-2</v>
      </c>
      <c r="M4614">
        <v>-3.3818089962005615</v>
      </c>
      <c r="N4614">
        <v>7069</v>
      </c>
      <c r="O4614">
        <v>3.5148359835147858E-2</v>
      </c>
      <c r="P4614">
        <v>-6.5858751535415649E-2</v>
      </c>
      <c r="Q4614">
        <v>-4.4522993266582489E-2</v>
      </c>
      <c r="R4614">
        <v>-2.0812612026929855E-2</v>
      </c>
      <c r="S4614">
        <v>2.8949566185474396E-3</v>
      </c>
      <c r="T4614">
        <v>2.4233525618910789E-2</v>
      </c>
      <c r="U4614" t="s">
        <v>18</v>
      </c>
      <c r="V4614" t="s">
        <v>84</v>
      </c>
      <c r="W4614">
        <v>62.528789520263672</v>
      </c>
    </row>
    <row r="4615" spans="1:23" x14ac:dyDescent="0.25">
      <c r="A4615" s="48" t="str">
        <f t="shared" si="72"/>
        <v>42233North Coast And North Bay8_3SmartAC-onlySingle</v>
      </c>
      <c r="B4615" t="s">
        <v>108</v>
      </c>
      <c r="C4615" s="35">
        <v>42233</v>
      </c>
      <c r="D4615">
        <v>3</v>
      </c>
      <c r="E4615" t="s">
        <v>113</v>
      </c>
      <c r="F4615">
        <v>0.61542837658020166</v>
      </c>
      <c r="G4615">
        <v>0.76868035943964741</v>
      </c>
      <c r="H4615">
        <v>2771</v>
      </c>
      <c r="I4615">
        <v>0.63624098823747988</v>
      </c>
      <c r="J4615">
        <v>0.8476958638866674</v>
      </c>
      <c r="K4615">
        <v>703</v>
      </c>
      <c r="L4615">
        <v>-2.0812612026929855E-2</v>
      </c>
      <c r="M4615">
        <v>-3.3818089962005615</v>
      </c>
      <c r="N4615">
        <v>7069</v>
      </c>
      <c r="O4615">
        <v>3.5148359835147858E-2</v>
      </c>
      <c r="P4615">
        <v>-6.5858751535415649E-2</v>
      </c>
      <c r="Q4615">
        <v>-4.4522993266582489E-2</v>
      </c>
      <c r="R4615">
        <v>-2.0812612026929855E-2</v>
      </c>
      <c r="S4615">
        <v>2.8949566185474396E-3</v>
      </c>
      <c r="T4615">
        <v>2.4233525618910789E-2</v>
      </c>
      <c r="U4615" t="s">
        <v>102</v>
      </c>
      <c r="V4615" t="s">
        <v>84</v>
      </c>
      <c r="W4615">
        <v>62.528789520263672</v>
      </c>
    </row>
    <row r="4616" spans="1:23" x14ac:dyDescent="0.25">
      <c r="A4616" s="48" t="str">
        <f t="shared" si="72"/>
        <v>42233North Coast And North Bay8_4AllSingle</v>
      </c>
      <c r="B4616" t="s">
        <v>108</v>
      </c>
      <c r="C4616" s="35">
        <v>42233</v>
      </c>
      <c r="D4616">
        <v>4</v>
      </c>
      <c r="E4616" t="s">
        <v>113</v>
      </c>
      <c r="F4616">
        <v>0.5689440961687543</v>
      </c>
      <c r="G4616">
        <v>0.65555713459221066</v>
      </c>
      <c r="H4616">
        <v>2771</v>
      </c>
      <c r="I4616">
        <v>0.59898953501488583</v>
      </c>
      <c r="J4616">
        <v>0.7673589758353776</v>
      </c>
      <c r="K4616">
        <v>703</v>
      </c>
      <c r="L4616">
        <v>-3.0045438557863235E-2</v>
      </c>
      <c r="M4616">
        <v>-5.2809123992919922</v>
      </c>
      <c r="N4616">
        <v>7069</v>
      </c>
      <c r="O4616">
        <v>3.1507145613431931E-2</v>
      </c>
      <c r="P4616">
        <v>-7.0424996316432953E-2</v>
      </c>
      <c r="Q4616">
        <v>-5.1299527287483215E-2</v>
      </c>
      <c r="R4616">
        <v>-3.0045438557863235E-2</v>
      </c>
      <c r="S4616">
        <v>-8.7938690558075905E-3</v>
      </c>
      <c r="T4616">
        <v>1.0334119200706482E-2</v>
      </c>
      <c r="U4616" t="s">
        <v>18</v>
      </c>
      <c r="V4616" t="s">
        <v>84</v>
      </c>
      <c r="W4616">
        <v>61.527091979980469</v>
      </c>
    </row>
    <row r="4617" spans="1:23" x14ac:dyDescent="0.25">
      <c r="A4617" s="48" t="str">
        <f t="shared" si="72"/>
        <v>42233North Coast And North Bay8_4SmartAC-onlySingle</v>
      </c>
      <c r="B4617" t="s">
        <v>108</v>
      </c>
      <c r="C4617" s="35">
        <v>42233</v>
      </c>
      <c r="D4617">
        <v>4</v>
      </c>
      <c r="E4617" t="s">
        <v>113</v>
      </c>
      <c r="F4617">
        <v>0.5689440961687543</v>
      </c>
      <c r="G4617">
        <v>0.65555713459221066</v>
      </c>
      <c r="H4617">
        <v>2771</v>
      </c>
      <c r="I4617">
        <v>0.59898953501488583</v>
      </c>
      <c r="J4617">
        <v>0.7673589758353776</v>
      </c>
      <c r="K4617">
        <v>703</v>
      </c>
      <c r="L4617">
        <v>-3.0045438557863235E-2</v>
      </c>
      <c r="M4617">
        <v>-5.2809123992919922</v>
      </c>
      <c r="N4617">
        <v>7069</v>
      </c>
      <c r="O4617">
        <v>3.1507145613431931E-2</v>
      </c>
      <c r="P4617">
        <v>-7.0424996316432953E-2</v>
      </c>
      <c r="Q4617">
        <v>-5.1299527287483215E-2</v>
      </c>
      <c r="R4617">
        <v>-3.0045438557863235E-2</v>
      </c>
      <c r="S4617">
        <v>-8.7938690558075905E-3</v>
      </c>
      <c r="T4617">
        <v>1.0334119200706482E-2</v>
      </c>
      <c r="U4617" t="s">
        <v>102</v>
      </c>
      <c r="V4617" t="s">
        <v>84</v>
      </c>
      <c r="W4617">
        <v>61.527091979980469</v>
      </c>
    </row>
    <row r="4618" spans="1:23" x14ac:dyDescent="0.25">
      <c r="A4618" s="48" t="str">
        <f t="shared" si="72"/>
        <v>42233North Coast And North Bay8_5AllSingle</v>
      </c>
      <c r="B4618" t="s">
        <v>108</v>
      </c>
      <c r="C4618" s="35">
        <v>42233</v>
      </c>
      <c r="D4618">
        <v>5</v>
      </c>
      <c r="E4618" t="s">
        <v>113</v>
      </c>
      <c r="F4618">
        <v>0.54384892993565004</v>
      </c>
      <c r="G4618">
        <v>0.5353846004611067</v>
      </c>
      <c r="H4618">
        <v>2771</v>
      </c>
      <c r="I4618">
        <v>0.55500392441479307</v>
      </c>
      <c r="J4618">
        <v>0.62554325477738215</v>
      </c>
      <c r="K4618">
        <v>703</v>
      </c>
      <c r="L4618">
        <v>-1.1154994368553162E-2</v>
      </c>
      <c r="M4618">
        <v>-2.0511200428009033</v>
      </c>
      <c r="N4618">
        <v>7069</v>
      </c>
      <c r="O4618">
        <v>2.5691678747534752E-2</v>
      </c>
      <c r="P4618">
        <v>-4.4081449508666992E-2</v>
      </c>
      <c r="Q4618">
        <v>-2.8486087918281555E-2</v>
      </c>
      <c r="R4618">
        <v>-1.1154994368553162E-2</v>
      </c>
      <c r="S4618">
        <v>6.174042820930481E-3</v>
      </c>
      <c r="T4618">
        <v>2.1771460771560669E-2</v>
      </c>
      <c r="U4618" t="s">
        <v>18</v>
      </c>
      <c r="V4618" t="s">
        <v>84</v>
      </c>
      <c r="W4618">
        <v>60.052482604980469</v>
      </c>
    </row>
    <row r="4619" spans="1:23" x14ac:dyDescent="0.25">
      <c r="A4619" s="48" t="str">
        <f t="shared" si="72"/>
        <v>42233North Coast And North Bay8_5SmartAC-onlySingle</v>
      </c>
      <c r="B4619" t="s">
        <v>108</v>
      </c>
      <c r="C4619" s="35">
        <v>42233</v>
      </c>
      <c r="D4619">
        <v>5</v>
      </c>
      <c r="E4619" t="s">
        <v>113</v>
      </c>
      <c r="F4619">
        <v>0.54384892993565004</v>
      </c>
      <c r="G4619">
        <v>0.5353846004611067</v>
      </c>
      <c r="H4619">
        <v>2771</v>
      </c>
      <c r="I4619">
        <v>0.55500392441479307</v>
      </c>
      <c r="J4619">
        <v>0.62554325477738215</v>
      </c>
      <c r="K4619">
        <v>703</v>
      </c>
      <c r="L4619">
        <v>-1.1154994368553162E-2</v>
      </c>
      <c r="M4619">
        <v>-2.0511200428009033</v>
      </c>
      <c r="N4619">
        <v>7069</v>
      </c>
      <c r="O4619">
        <v>2.5691678747534752E-2</v>
      </c>
      <c r="P4619">
        <v>-4.4081449508666992E-2</v>
      </c>
      <c r="Q4619">
        <v>-2.8486087918281555E-2</v>
      </c>
      <c r="R4619">
        <v>-1.1154994368553162E-2</v>
      </c>
      <c r="S4619">
        <v>6.174042820930481E-3</v>
      </c>
      <c r="T4619">
        <v>2.1771460771560669E-2</v>
      </c>
      <c r="U4619" t="s">
        <v>102</v>
      </c>
      <c r="V4619" t="s">
        <v>84</v>
      </c>
      <c r="W4619">
        <v>60.052482604980469</v>
      </c>
    </row>
    <row r="4620" spans="1:23" x14ac:dyDescent="0.25">
      <c r="A4620" s="48" t="str">
        <f t="shared" si="72"/>
        <v>42233North Coast And North Bay8_6AllSingle</v>
      </c>
      <c r="B4620" t="s">
        <v>108</v>
      </c>
      <c r="C4620" s="35">
        <v>42233</v>
      </c>
      <c r="D4620">
        <v>6</v>
      </c>
      <c r="E4620" t="s">
        <v>113</v>
      </c>
      <c r="F4620">
        <v>0.56770549807510118</v>
      </c>
      <c r="G4620">
        <v>0.55624510885619738</v>
      </c>
      <c r="H4620">
        <v>2771</v>
      </c>
      <c r="I4620">
        <v>0.57475334331556216</v>
      </c>
      <c r="J4620">
        <v>0.63127462750116237</v>
      </c>
      <c r="K4620">
        <v>703</v>
      </c>
      <c r="L4620">
        <v>-7.0478450506925583E-3</v>
      </c>
      <c r="M4620">
        <v>-1.2414615154266357</v>
      </c>
      <c r="N4620">
        <v>7069</v>
      </c>
      <c r="O4620">
        <v>2.6048546656966209E-2</v>
      </c>
      <c r="P4620">
        <v>-4.0431663393974304E-2</v>
      </c>
      <c r="Q4620">
        <v>-2.4619674310088158E-2</v>
      </c>
      <c r="R4620">
        <v>-7.0478450506925583E-3</v>
      </c>
      <c r="S4620">
        <v>1.0521899908781052E-2</v>
      </c>
      <c r="T4620">
        <v>2.6335971429944038E-2</v>
      </c>
      <c r="U4620" t="s">
        <v>18</v>
      </c>
      <c r="V4620" t="s">
        <v>84</v>
      </c>
      <c r="W4620">
        <v>59.052482604980469</v>
      </c>
    </row>
    <row r="4621" spans="1:23" x14ac:dyDescent="0.25">
      <c r="A4621" s="48" t="str">
        <f t="shared" si="72"/>
        <v>42233North Coast And North Bay8_6SmartAC-onlySingle</v>
      </c>
      <c r="B4621" t="s">
        <v>108</v>
      </c>
      <c r="C4621" s="35">
        <v>42233</v>
      </c>
      <c r="D4621">
        <v>6</v>
      </c>
      <c r="E4621" t="s">
        <v>113</v>
      </c>
      <c r="F4621">
        <v>0.56770549807510118</v>
      </c>
      <c r="G4621">
        <v>0.55624510885619738</v>
      </c>
      <c r="H4621">
        <v>2771</v>
      </c>
      <c r="I4621">
        <v>0.57475334331556216</v>
      </c>
      <c r="J4621">
        <v>0.63127462750116237</v>
      </c>
      <c r="K4621">
        <v>703</v>
      </c>
      <c r="L4621">
        <v>-7.0478450506925583E-3</v>
      </c>
      <c r="M4621">
        <v>-1.2414615154266357</v>
      </c>
      <c r="N4621">
        <v>7069</v>
      </c>
      <c r="O4621">
        <v>2.6048546656966209E-2</v>
      </c>
      <c r="P4621">
        <v>-4.0431663393974304E-2</v>
      </c>
      <c r="Q4621">
        <v>-2.4619674310088158E-2</v>
      </c>
      <c r="R4621">
        <v>-7.0478450506925583E-3</v>
      </c>
      <c r="S4621">
        <v>1.0521899908781052E-2</v>
      </c>
      <c r="T4621">
        <v>2.6335971429944038E-2</v>
      </c>
      <c r="U4621" t="s">
        <v>102</v>
      </c>
      <c r="V4621" t="s">
        <v>84</v>
      </c>
      <c r="W4621">
        <v>59.052482604980469</v>
      </c>
    </row>
    <row r="4622" spans="1:23" x14ac:dyDescent="0.25">
      <c r="A4622" s="48" t="str">
        <f t="shared" si="72"/>
        <v>42233North Coast And North Bay8_7AllSingle</v>
      </c>
      <c r="B4622" t="s">
        <v>108</v>
      </c>
      <c r="C4622" s="35">
        <v>42233</v>
      </c>
      <c r="D4622">
        <v>7</v>
      </c>
      <c r="E4622" t="s">
        <v>113</v>
      </c>
      <c r="F4622">
        <v>0.63416243530370642</v>
      </c>
      <c r="G4622">
        <v>0.58162344669570243</v>
      </c>
      <c r="H4622">
        <v>2771</v>
      </c>
      <c r="I4622">
        <v>0.6293042151087942</v>
      </c>
      <c r="J4622">
        <v>0.62933929094250141</v>
      </c>
      <c r="K4622">
        <v>703</v>
      </c>
      <c r="L4622">
        <v>4.8582199960947037E-3</v>
      </c>
      <c r="M4622">
        <v>0.76608449220657349</v>
      </c>
      <c r="N4622">
        <v>7069</v>
      </c>
      <c r="O4622">
        <v>2.6181627064943314E-2</v>
      </c>
      <c r="P4622">
        <v>-2.8696153312921524E-2</v>
      </c>
      <c r="Q4622">
        <v>-1.2803382240235806E-2</v>
      </c>
      <c r="R4622">
        <v>4.8582199960947037E-3</v>
      </c>
      <c r="S4622">
        <v>2.2517727687954903E-2</v>
      </c>
      <c r="T4622">
        <v>3.8412593305110931E-2</v>
      </c>
      <c r="U4622" t="s">
        <v>18</v>
      </c>
      <c r="V4622" t="s">
        <v>84</v>
      </c>
      <c r="W4622">
        <v>61.006790161132813</v>
      </c>
    </row>
    <row r="4623" spans="1:23" x14ac:dyDescent="0.25">
      <c r="A4623" s="48" t="str">
        <f t="shared" si="72"/>
        <v>42233North Coast And North Bay8_7SmartAC-onlySingle</v>
      </c>
      <c r="B4623" t="s">
        <v>108</v>
      </c>
      <c r="C4623" s="35">
        <v>42233</v>
      </c>
      <c r="D4623">
        <v>7</v>
      </c>
      <c r="E4623" t="s">
        <v>113</v>
      </c>
      <c r="F4623">
        <v>0.63416243530370642</v>
      </c>
      <c r="G4623">
        <v>0.58162344669570243</v>
      </c>
      <c r="H4623">
        <v>2771</v>
      </c>
      <c r="I4623">
        <v>0.6293042151087942</v>
      </c>
      <c r="J4623">
        <v>0.62933929094250141</v>
      </c>
      <c r="K4623">
        <v>703</v>
      </c>
      <c r="L4623">
        <v>4.8582199960947037E-3</v>
      </c>
      <c r="M4623">
        <v>0.76608449220657349</v>
      </c>
      <c r="N4623">
        <v>7069</v>
      </c>
      <c r="O4623">
        <v>2.6181627064943314E-2</v>
      </c>
      <c r="P4623">
        <v>-2.8696153312921524E-2</v>
      </c>
      <c r="Q4623">
        <v>-1.2803382240235806E-2</v>
      </c>
      <c r="R4623">
        <v>4.8582199960947037E-3</v>
      </c>
      <c r="S4623">
        <v>2.2517727687954903E-2</v>
      </c>
      <c r="T4623">
        <v>3.8412593305110931E-2</v>
      </c>
      <c r="U4623" t="s">
        <v>102</v>
      </c>
      <c r="V4623" t="s">
        <v>84</v>
      </c>
      <c r="W4623">
        <v>61.006790161132813</v>
      </c>
    </row>
    <row r="4624" spans="1:23" x14ac:dyDescent="0.25">
      <c r="A4624" s="48" t="str">
        <f t="shared" si="72"/>
        <v>42233North Coast And North Bay8_8AllSingle</v>
      </c>
      <c r="B4624" t="s">
        <v>108</v>
      </c>
      <c r="C4624" s="35">
        <v>42233</v>
      </c>
      <c r="D4624">
        <v>8</v>
      </c>
      <c r="E4624" t="s">
        <v>113</v>
      </c>
      <c r="F4624">
        <v>0.67701346878754309</v>
      </c>
      <c r="G4624">
        <v>0.62755450064190899</v>
      </c>
      <c r="H4624">
        <v>2771</v>
      </c>
      <c r="I4624">
        <v>0.69464534891411278</v>
      </c>
      <c r="J4624">
        <v>0.72403928419382635</v>
      </c>
      <c r="K4624">
        <v>703</v>
      </c>
      <c r="L4624">
        <v>-1.7631880939006805E-2</v>
      </c>
      <c r="M4624">
        <v>-2.6043617725372314</v>
      </c>
      <c r="N4624">
        <v>7069</v>
      </c>
      <c r="O4624">
        <v>2.9796507209539413E-2</v>
      </c>
      <c r="P4624">
        <v>-5.5819083005189896E-2</v>
      </c>
      <c r="Q4624">
        <v>-3.7732008844614029E-2</v>
      </c>
      <c r="R4624">
        <v>-1.7631880939006805E-2</v>
      </c>
      <c r="S4624">
        <v>2.4658632464706898E-3</v>
      </c>
      <c r="T4624">
        <v>2.0555322989821434E-2</v>
      </c>
      <c r="U4624" t="s">
        <v>18</v>
      </c>
      <c r="V4624" t="s">
        <v>84</v>
      </c>
      <c r="W4624">
        <v>66.956001281738281</v>
      </c>
    </row>
    <row r="4625" spans="1:23" x14ac:dyDescent="0.25">
      <c r="A4625" s="48" t="str">
        <f t="shared" si="72"/>
        <v>42233North Coast And North Bay8_8SmartAC-onlySingle</v>
      </c>
      <c r="B4625" t="s">
        <v>108</v>
      </c>
      <c r="C4625" s="35">
        <v>42233</v>
      </c>
      <c r="D4625">
        <v>8</v>
      </c>
      <c r="E4625" t="s">
        <v>113</v>
      </c>
      <c r="F4625">
        <v>0.67701346878754309</v>
      </c>
      <c r="G4625">
        <v>0.62755450064190899</v>
      </c>
      <c r="H4625">
        <v>2771</v>
      </c>
      <c r="I4625">
        <v>0.69464534891411278</v>
      </c>
      <c r="J4625">
        <v>0.72403928419382635</v>
      </c>
      <c r="K4625">
        <v>703</v>
      </c>
      <c r="L4625">
        <v>-1.7631880939006805E-2</v>
      </c>
      <c r="M4625">
        <v>-2.6043617725372314</v>
      </c>
      <c r="N4625">
        <v>7069</v>
      </c>
      <c r="O4625">
        <v>2.9796507209539413E-2</v>
      </c>
      <c r="P4625">
        <v>-5.5819083005189896E-2</v>
      </c>
      <c r="Q4625">
        <v>-3.7732008844614029E-2</v>
      </c>
      <c r="R4625">
        <v>-1.7631880939006805E-2</v>
      </c>
      <c r="S4625">
        <v>2.4658632464706898E-3</v>
      </c>
      <c r="T4625">
        <v>2.0555322989821434E-2</v>
      </c>
      <c r="U4625" t="s">
        <v>102</v>
      </c>
      <c r="V4625" t="s">
        <v>84</v>
      </c>
      <c r="W4625">
        <v>66.956001281738281</v>
      </c>
    </row>
    <row r="4626" spans="1:23" x14ac:dyDescent="0.25">
      <c r="A4626" s="48" t="str">
        <f t="shared" si="72"/>
        <v>42233North Coast And North Bay8_9AllSingle</v>
      </c>
      <c r="B4626" t="s">
        <v>108</v>
      </c>
      <c r="C4626" s="35">
        <v>42233</v>
      </c>
      <c r="D4626">
        <v>9</v>
      </c>
      <c r="E4626" t="s">
        <v>113</v>
      </c>
      <c r="F4626">
        <v>0.67802616211001909</v>
      </c>
      <c r="G4626">
        <v>0.74324481886599769</v>
      </c>
      <c r="H4626">
        <v>2771</v>
      </c>
      <c r="I4626">
        <v>0.67841104693991916</v>
      </c>
      <c r="J4626">
        <v>0.72960378400090331</v>
      </c>
      <c r="K4626">
        <v>703</v>
      </c>
      <c r="L4626">
        <v>-3.8488482823595405E-4</v>
      </c>
      <c r="M4626">
        <v>-5.676548182964325E-2</v>
      </c>
      <c r="N4626">
        <v>7069</v>
      </c>
      <c r="O4626">
        <v>3.0928455293178558E-2</v>
      </c>
      <c r="P4626">
        <v>-4.0022794157266617E-2</v>
      </c>
      <c r="Q4626">
        <v>-2.1248601377010345E-2</v>
      </c>
      <c r="R4626">
        <v>-3.8488482823595405E-4</v>
      </c>
      <c r="S4626">
        <v>2.0476358011364937E-2</v>
      </c>
      <c r="T4626">
        <v>3.9253022521734238E-2</v>
      </c>
      <c r="U4626" t="s">
        <v>18</v>
      </c>
      <c r="V4626" t="s">
        <v>84</v>
      </c>
      <c r="W4626">
        <v>72.476303100585937</v>
      </c>
    </row>
    <row r="4627" spans="1:23" x14ac:dyDescent="0.25">
      <c r="A4627" s="48" t="str">
        <f t="shared" si="72"/>
        <v>42233North Coast And North Bay8_9SmartAC-onlySingle</v>
      </c>
      <c r="B4627" t="s">
        <v>108</v>
      </c>
      <c r="C4627" s="35">
        <v>42233</v>
      </c>
      <c r="D4627">
        <v>9</v>
      </c>
      <c r="E4627" t="s">
        <v>113</v>
      </c>
      <c r="F4627">
        <v>0.67802616211001909</v>
      </c>
      <c r="G4627">
        <v>0.74324481886599769</v>
      </c>
      <c r="H4627">
        <v>2771</v>
      </c>
      <c r="I4627">
        <v>0.67841104693991916</v>
      </c>
      <c r="J4627">
        <v>0.72960378400090331</v>
      </c>
      <c r="K4627">
        <v>703</v>
      </c>
      <c r="L4627">
        <v>-3.8488482823595405E-4</v>
      </c>
      <c r="M4627">
        <v>-5.676548182964325E-2</v>
      </c>
      <c r="N4627">
        <v>7069</v>
      </c>
      <c r="O4627">
        <v>3.0928455293178558E-2</v>
      </c>
      <c r="P4627">
        <v>-4.0022794157266617E-2</v>
      </c>
      <c r="Q4627">
        <v>-2.1248601377010345E-2</v>
      </c>
      <c r="R4627">
        <v>-3.8488482823595405E-4</v>
      </c>
      <c r="S4627">
        <v>2.0476358011364937E-2</v>
      </c>
      <c r="T4627">
        <v>3.9253022521734238E-2</v>
      </c>
      <c r="U4627" t="s">
        <v>102</v>
      </c>
      <c r="V4627" t="s">
        <v>84</v>
      </c>
      <c r="W4627">
        <v>72.476303100585937</v>
      </c>
    </row>
    <row r="4628" spans="1:23" x14ac:dyDescent="0.25">
      <c r="A4628" s="48" t="str">
        <f t="shared" si="72"/>
        <v>42233North Coast And North Bay8_10AllSingle</v>
      </c>
      <c r="B4628" t="s">
        <v>108</v>
      </c>
      <c r="C4628" s="35">
        <v>42233</v>
      </c>
      <c r="D4628">
        <v>10</v>
      </c>
      <c r="E4628" t="s">
        <v>113</v>
      </c>
      <c r="F4628">
        <v>0.6522256456781097</v>
      </c>
      <c r="G4628">
        <v>0.87794082925318528</v>
      </c>
      <c r="H4628">
        <v>2771</v>
      </c>
      <c r="I4628">
        <v>0.67381249971433066</v>
      </c>
      <c r="J4628">
        <v>0.88294649576585993</v>
      </c>
      <c r="K4628">
        <v>703</v>
      </c>
      <c r="L4628">
        <v>-2.1586854010820389E-2</v>
      </c>
      <c r="M4628">
        <v>-3.3097217082977295</v>
      </c>
      <c r="N4628">
        <v>7069</v>
      </c>
      <c r="O4628">
        <v>3.7243969738483429E-2</v>
      </c>
      <c r="P4628">
        <v>-6.9318726658821106E-2</v>
      </c>
      <c r="Q4628">
        <v>-4.6710889786481857E-2</v>
      </c>
      <c r="R4628">
        <v>-2.1586854010820389E-2</v>
      </c>
      <c r="S4628">
        <v>3.5342036280781031E-3</v>
      </c>
      <c r="T4628">
        <v>2.6145016774535179E-2</v>
      </c>
      <c r="U4628" t="s">
        <v>18</v>
      </c>
      <c r="V4628" t="s">
        <v>84</v>
      </c>
      <c r="W4628">
        <v>78.950912475585937</v>
      </c>
    </row>
    <row r="4629" spans="1:23" x14ac:dyDescent="0.25">
      <c r="A4629" s="48" t="str">
        <f t="shared" si="72"/>
        <v>42233North Coast And North Bay8_10SmartAC-onlySingle</v>
      </c>
      <c r="B4629" t="s">
        <v>108</v>
      </c>
      <c r="C4629" s="35">
        <v>42233</v>
      </c>
      <c r="D4629">
        <v>10</v>
      </c>
      <c r="E4629" t="s">
        <v>113</v>
      </c>
      <c r="F4629">
        <v>0.6522256456781097</v>
      </c>
      <c r="G4629">
        <v>0.87794082925318528</v>
      </c>
      <c r="H4629">
        <v>2771</v>
      </c>
      <c r="I4629">
        <v>0.67381249971433066</v>
      </c>
      <c r="J4629">
        <v>0.88294649576585993</v>
      </c>
      <c r="K4629">
        <v>703</v>
      </c>
      <c r="L4629">
        <v>-2.1586854010820389E-2</v>
      </c>
      <c r="M4629">
        <v>-3.3097217082977295</v>
      </c>
      <c r="N4629">
        <v>7069</v>
      </c>
      <c r="O4629">
        <v>3.7243969738483429E-2</v>
      </c>
      <c r="P4629">
        <v>-6.9318726658821106E-2</v>
      </c>
      <c r="Q4629">
        <v>-4.6710889786481857E-2</v>
      </c>
      <c r="R4629">
        <v>-2.1586854010820389E-2</v>
      </c>
      <c r="S4629">
        <v>3.5342036280781031E-3</v>
      </c>
      <c r="T4629">
        <v>2.6145016774535179E-2</v>
      </c>
      <c r="U4629" t="s">
        <v>102</v>
      </c>
      <c r="V4629" t="s">
        <v>84</v>
      </c>
      <c r="W4629">
        <v>78.950912475585937</v>
      </c>
    </row>
    <row r="4630" spans="1:23" x14ac:dyDescent="0.25">
      <c r="A4630" s="48" t="str">
        <f t="shared" si="72"/>
        <v>42233North Coast And North Bay8_11AllSingle</v>
      </c>
      <c r="B4630" t="s">
        <v>108</v>
      </c>
      <c r="C4630" s="35">
        <v>42233</v>
      </c>
      <c r="D4630">
        <v>11</v>
      </c>
      <c r="E4630" t="s">
        <v>113</v>
      </c>
      <c r="F4630">
        <v>0.67335741679213423</v>
      </c>
      <c r="G4630">
        <v>1.0874556906640782</v>
      </c>
      <c r="H4630">
        <v>2771</v>
      </c>
      <c r="I4630">
        <v>0.68748648226336451</v>
      </c>
      <c r="J4630">
        <v>1.0937331861130264</v>
      </c>
      <c r="K4630">
        <v>703</v>
      </c>
      <c r="L4630">
        <v>-1.4129065908491611E-2</v>
      </c>
      <c r="M4630">
        <v>-2.0983009338378906</v>
      </c>
      <c r="N4630">
        <v>7069</v>
      </c>
      <c r="O4630">
        <v>4.6134606003761292E-2</v>
      </c>
      <c r="P4630">
        <v>-7.3255173861980438E-2</v>
      </c>
      <c r="Q4630">
        <v>-4.5250549912452698E-2</v>
      </c>
      <c r="R4630">
        <v>-1.4129065908491611E-2</v>
      </c>
      <c r="S4630">
        <v>1.6988726332783699E-2</v>
      </c>
      <c r="T4630">
        <v>4.4997043907642365E-2</v>
      </c>
      <c r="U4630" t="s">
        <v>18</v>
      </c>
      <c r="V4630" t="s">
        <v>84</v>
      </c>
      <c r="W4630">
        <v>84.942420959472656</v>
      </c>
    </row>
    <row r="4631" spans="1:23" x14ac:dyDescent="0.25">
      <c r="A4631" s="48" t="str">
        <f t="shared" si="72"/>
        <v>42233North Coast And North Bay8_11SmartAC-onlySingle</v>
      </c>
      <c r="B4631" t="s">
        <v>108</v>
      </c>
      <c r="C4631" s="35">
        <v>42233</v>
      </c>
      <c r="D4631">
        <v>11</v>
      </c>
      <c r="E4631" t="s">
        <v>113</v>
      </c>
      <c r="F4631">
        <v>0.67335741679213423</v>
      </c>
      <c r="G4631">
        <v>1.0874556906640782</v>
      </c>
      <c r="H4631">
        <v>2771</v>
      </c>
      <c r="I4631">
        <v>0.68748648226336451</v>
      </c>
      <c r="J4631">
        <v>1.0937331861130264</v>
      </c>
      <c r="K4631">
        <v>703</v>
      </c>
      <c r="L4631">
        <v>-1.4129065908491611E-2</v>
      </c>
      <c r="M4631">
        <v>-2.0983009338378906</v>
      </c>
      <c r="N4631">
        <v>7069</v>
      </c>
      <c r="O4631">
        <v>4.6134606003761292E-2</v>
      </c>
      <c r="P4631">
        <v>-7.3255173861980438E-2</v>
      </c>
      <c r="Q4631">
        <v>-4.5250549912452698E-2</v>
      </c>
      <c r="R4631">
        <v>-1.4129065908491611E-2</v>
      </c>
      <c r="S4631">
        <v>1.6988726332783699E-2</v>
      </c>
      <c r="T4631">
        <v>4.4997043907642365E-2</v>
      </c>
      <c r="U4631" t="s">
        <v>102</v>
      </c>
      <c r="V4631" t="s">
        <v>84</v>
      </c>
      <c r="W4631">
        <v>84.942420959472656</v>
      </c>
    </row>
    <row r="4632" spans="1:23" x14ac:dyDescent="0.25">
      <c r="A4632" s="48" t="str">
        <f t="shared" si="72"/>
        <v>42233North Coast And North Bay8_12AllSingle</v>
      </c>
      <c r="B4632" t="s">
        <v>108</v>
      </c>
      <c r="C4632" s="35">
        <v>42233</v>
      </c>
      <c r="D4632">
        <v>12</v>
      </c>
      <c r="E4632" t="s">
        <v>113</v>
      </c>
      <c r="F4632">
        <v>0.76722357933421659</v>
      </c>
      <c r="G4632">
        <v>1.2686666400429201</v>
      </c>
      <c r="H4632">
        <v>2771</v>
      </c>
      <c r="I4632">
        <v>0.76936438878169955</v>
      </c>
      <c r="J4632">
        <v>1.3085998749194687</v>
      </c>
      <c r="K4632">
        <v>703</v>
      </c>
      <c r="L4632">
        <v>-2.1408095490187407E-3</v>
      </c>
      <c r="M4632">
        <v>-0.27903333306312561</v>
      </c>
      <c r="N4632">
        <v>7069</v>
      </c>
      <c r="O4632">
        <v>5.4924830794334412E-2</v>
      </c>
      <c r="P4632">
        <v>-7.2532474994659424E-2</v>
      </c>
      <c r="Q4632">
        <v>-3.9192002266645432E-2</v>
      </c>
      <c r="R4632">
        <v>-2.1408095490187407E-3</v>
      </c>
      <c r="S4632">
        <v>3.4905988723039627E-2</v>
      </c>
      <c r="T4632">
        <v>6.8250857293605804E-2</v>
      </c>
      <c r="U4632" t="s">
        <v>18</v>
      </c>
      <c r="V4632" t="s">
        <v>84</v>
      </c>
      <c r="W4632">
        <v>89.030410766601563</v>
      </c>
    </row>
    <row r="4633" spans="1:23" x14ac:dyDescent="0.25">
      <c r="A4633" s="48" t="str">
        <f t="shared" si="72"/>
        <v>42233North Coast And North Bay8_12SmartAC-onlySingle</v>
      </c>
      <c r="B4633" t="s">
        <v>108</v>
      </c>
      <c r="C4633" s="35">
        <v>42233</v>
      </c>
      <c r="D4633">
        <v>12</v>
      </c>
      <c r="E4633" t="s">
        <v>113</v>
      </c>
      <c r="F4633">
        <v>0.76722357933421659</v>
      </c>
      <c r="G4633">
        <v>1.2686666400429201</v>
      </c>
      <c r="H4633">
        <v>2771</v>
      </c>
      <c r="I4633">
        <v>0.76936438878169955</v>
      </c>
      <c r="J4633">
        <v>1.3085998749194687</v>
      </c>
      <c r="K4633">
        <v>703</v>
      </c>
      <c r="L4633">
        <v>-2.1408095490187407E-3</v>
      </c>
      <c r="M4633">
        <v>-0.27903333306312561</v>
      </c>
      <c r="N4633">
        <v>7069</v>
      </c>
      <c r="O4633">
        <v>5.4924830794334412E-2</v>
      </c>
      <c r="P4633">
        <v>-7.2532474994659424E-2</v>
      </c>
      <c r="Q4633">
        <v>-3.9192002266645432E-2</v>
      </c>
      <c r="R4633">
        <v>-2.1408095490187407E-3</v>
      </c>
      <c r="S4633">
        <v>3.4905988723039627E-2</v>
      </c>
      <c r="T4633">
        <v>6.8250857293605804E-2</v>
      </c>
      <c r="U4633" t="s">
        <v>102</v>
      </c>
      <c r="V4633" t="s">
        <v>84</v>
      </c>
      <c r="W4633">
        <v>89.030410766601563</v>
      </c>
    </row>
    <row r="4634" spans="1:23" x14ac:dyDescent="0.25">
      <c r="A4634" s="48" t="str">
        <f t="shared" si="72"/>
        <v>42233North Coast And North Bay8_13AllSingle</v>
      </c>
      <c r="B4634" t="s">
        <v>108</v>
      </c>
      <c r="C4634" s="35">
        <v>42233</v>
      </c>
      <c r="D4634">
        <v>13</v>
      </c>
      <c r="E4634" t="s">
        <v>113</v>
      </c>
      <c r="F4634">
        <v>0.92936546132806508</v>
      </c>
      <c r="G4634">
        <v>1.4877871041052713</v>
      </c>
      <c r="H4634">
        <v>2771</v>
      </c>
      <c r="I4634">
        <v>0.8812370644457802</v>
      </c>
      <c r="J4634">
        <v>1.4671626666795254</v>
      </c>
      <c r="K4634">
        <v>703</v>
      </c>
      <c r="L4634">
        <v>4.8128396272659302E-2</v>
      </c>
      <c r="M4634">
        <v>5.1786298751831055</v>
      </c>
      <c r="N4634">
        <v>7069</v>
      </c>
      <c r="O4634">
        <v>6.2135215848684311E-2</v>
      </c>
      <c r="P4634">
        <v>-3.150409460067749E-2</v>
      </c>
      <c r="Q4634">
        <v>6.2132221646606922E-3</v>
      </c>
      <c r="R4634">
        <v>4.8128396272659302E-2</v>
      </c>
      <c r="S4634">
        <v>9.0038597583770752E-2</v>
      </c>
      <c r="T4634">
        <v>0.12776088714599609</v>
      </c>
      <c r="U4634" t="s">
        <v>18</v>
      </c>
      <c r="V4634" t="s">
        <v>84</v>
      </c>
      <c r="W4634">
        <v>92.596405029296875</v>
      </c>
    </row>
    <row r="4635" spans="1:23" x14ac:dyDescent="0.25">
      <c r="A4635" s="48" t="str">
        <f t="shared" si="72"/>
        <v>42233North Coast And North Bay8_13SmartAC-onlySingle</v>
      </c>
      <c r="B4635" t="s">
        <v>108</v>
      </c>
      <c r="C4635" s="35">
        <v>42233</v>
      </c>
      <c r="D4635">
        <v>13</v>
      </c>
      <c r="E4635" t="s">
        <v>113</v>
      </c>
      <c r="F4635">
        <v>0.92936546132806508</v>
      </c>
      <c r="G4635">
        <v>1.4877871041052713</v>
      </c>
      <c r="H4635">
        <v>2771</v>
      </c>
      <c r="I4635">
        <v>0.8812370644457802</v>
      </c>
      <c r="J4635">
        <v>1.4671626666795254</v>
      </c>
      <c r="K4635">
        <v>703</v>
      </c>
      <c r="L4635">
        <v>4.8128396272659302E-2</v>
      </c>
      <c r="M4635">
        <v>5.1786298751831055</v>
      </c>
      <c r="N4635">
        <v>7069</v>
      </c>
      <c r="O4635">
        <v>6.2135215848684311E-2</v>
      </c>
      <c r="P4635">
        <v>-3.150409460067749E-2</v>
      </c>
      <c r="Q4635">
        <v>6.2132221646606922E-3</v>
      </c>
      <c r="R4635">
        <v>4.8128396272659302E-2</v>
      </c>
      <c r="S4635">
        <v>9.0038597583770752E-2</v>
      </c>
      <c r="T4635">
        <v>0.12776088714599609</v>
      </c>
      <c r="U4635" t="s">
        <v>102</v>
      </c>
      <c r="V4635" t="s">
        <v>84</v>
      </c>
      <c r="W4635">
        <v>92.596405029296875</v>
      </c>
    </row>
    <row r="4636" spans="1:23" x14ac:dyDescent="0.25">
      <c r="A4636" s="48" t="str">
        <f t="shared" si="72"/>
        <v>42233North Coast And North Bay8_14AllSingle</v>
      </c>
      <c r="B4636" t="s">
        <v>108</v>
      </c>
      <c r="C4636" s="35">
        <v>42233</v>
      </c>
      <c r="D4636">
        <v>14</v>
      </c>
      <c r="E4636" t="s">
        <v>113</v>
      </c>
      <c r="F4636">
        <v>1.2354376382373624</v>
      </c>
      <c r="G4636">
        <v>1.7467948288521999</v>
      </c>
      <c r="H4636">
        <v>2771</v>
      </c>
      <c r="I4636">
        <v>1.1465686048854784</v>
      </c>
      <c r="J4636">
        <v>1.6816948981374071</v>
      </c>
      <c r="K4636">
        <v>703</v>
      </c>
      <c r="L4636">
        <v>8.8869035243988037E-2</v>
      </c>
      <c r="M4636">
        <v>7.193324089050293</v>
      </c>
      <c r="N4636">
        <v>7069</v>
      </c>
      <c r="O4636">
        <v>7.1582473814487457E-2</v>
      </c>
      <c r="P4636">
        <v>-2.8710633050650358E-3</v>
      </c>
      <c r="Q4636">
        <v>4.0580928325653076E-2</v>
      </c>
      <c r="R4636">
        <v>8.8869035243988037E-2</v>
      </c>
      <c r="S4636">
        <v>0.13715142011642456</v>
      </c>
      <c r="T4636">
        <v>0.18060913681983948</v>
      </c>
      <c r="U4636" t="s">
        <v>18</v>
      </c>
      <c r="V4636" t="s">
        <v>84</v>
      </c>
      <c r="W4636">
        <v>95.545623779296875</v>
      </c>
    </row>
    <row r="4637" spans="1:23" x14ac:dyDescent="0.25">
      <c r="A4637" s="48" t="str">
        <f t="shared" si="72"/>
        <v>42233North Coast And North Bay8_14SmartAC-onlySingle</v>
      </c>
      <c r="B4637" t="s">
        <v>108</v>
      </c>
      <c r="C4637" s="35">
        <v>42233</v>
      </c>
      <c r="D4637">
        <v>14</v>
      </c>
      <c r="E4637" t="s">
        <v>113</v>
      </c>
      <c r="F4637">
        <v>1.2354376382373624</v>
      </c>
      <c r="G4637">
        <v>1.7467948288521999</v>
      </c>
      <c r="H4637">
        <v>2771</v>
      </c>
      <c r="I4637">
        <v>1.1465686048854784</v>
      </c>
      <c r="J4637">
        <v>1.6816948981374071</v>
      </c>
      <c r="K4637">
        <v>703</v>
      </c>
      <c r="L4637">
        <v>8.8869035243988037E-2</v>
      </c>
      <c r="M4637">
        <v>7.193324089050293</v>
      </c>
      <c r="N4637">
        <v>7069</v>
      </c>
      <c r="O4637">
        <v>7.1582473814487457E-2</v>
      </c>
      <c r="P4637">
        <v>-2.8710633050650358E-3</v>
      </c>
      <c r="Q4637">
        <v>4.0580928325653076E-2</v>
      </c>
      <c r="R4637">
        <v>8.8869035243988037E-2</v>
      </c>
      <c r="S4637">
        <v>0.13715142011642456</v>
      </c>
      <c r="T4637">
        <v>0.18060913681983948</v>
      </c>
      <c r="U4637" t="s">
        <v>102</v>
      </c>
      <c r="V4637" t="s">
        <v>84</v>
      </c>
      <c r="W4637">
        <v>95.545623779296875</v>
      </c>
    </row>
    <row r="4638" spans="1:23" x14ac:dyDescent="0.25">
      <c r="A4638" s="48" t="str">
        <f t="shared" si="72"/>
        <v>42233North Coast And North Bay8_15AllSingle</v>
      </c>
      <c r="B4638" t="s">
        <v>108</v>
      </c>
      <c r="C4638" s="35">
        <v>42233</v>
      </c>
      <c r="D4638">
        <v>15</v>
      </c>
      <c r="E4638" t="s">
        <v>113</v>
      </c>
      <c r="F4638">
        <v>1.5622411069617816</v>
      </c>
      <c r="G4638">
        <v>1.9115629487874122</v>
      </c>
      <c r="H4638">
        <v>2771</v>
      </c>
      <c r="I4638">
        <v>1.5292674406061528</v>
      </c>
      <c r="J4638">
        <v>1.8907377759562745</v>
      </c>
      <c r="K4638">
        <v>703</v>
      </c>
      <c r="L4638">
        <v>3.2973665744066238E-2</v>
      </c>
      <c r="M4638">
        <v>2.1106643676757813</v>
      </c>
      <c r="N4638">
        <v>7069</v>
      </c>
      <c r="O4638">
        <v>8.0024212598800659E-2</v>
      </c>
      <c r="P4638">
        <v>-6.9585368037223816E-2</v>
      </c>
      <c r="Q4638">
        <v>-2.1009067073464394E-2</v>
      </c>
      <c r="R4638">
        <v>3.2973665744066238E-2</v>
      </c>
      <c r="S4638">
        <v>8.6949996650218964E-2</v>
      </c>
      <c r="T4638">
        <v>0.1355326920747757</v>
      </c>
      <c r="U4638" t="s">
        <v>18</v>
      </c>
      <c r="V4638" t="s">
        <v>84</v>
      </c>
      <c r="W4638">
        <v>93.410240173339844</v>
      </c>
    </row>
    <row r="4639" spans="1:23" x14ac:dyDescent="0.25">
      <c r="A4639" s="48" t="str">
        <f t="shared" si="72"/>
        <v>42233North Coast And North Bay8_15SmartAC-onlySingle</v>
      </c>
      <c r="B4639" t="s">
        <v>108</v>
      </c>
      <c r="C4639" s="35">
        <v>42233</v>
      </c>
      <c r="D4639">
        <v>15</v>
      </c>
      <c r="E4639" t="s">
        <v>113</v>
      </c>
      <c r="F4639">
        <v>1.5622411069617816</v>
      </c>
      <c r="G4639">
        <v>1.9115629487874122</v>
      </c>
      <c r="H4639">
        <v>2771</v>
      </c>
      <c r="I4639">
        <v>1.5292674406061528</v>
      </c>
      <c r="J4639">
        <v>1.8907377759562745</v>
      </c>
      <c r="K4639">
        <v>703</v>
      </c>
      <c r="L4639">
        <v>3.2973665744066238E-2</v>
      </c>
      <c r="M4639">
        <v>2.1106643676757813</v>
      </c>
      <c r="N4639">
        <v>7069</v>
      </c>
      <c r="O4639">
        <v>8.0024212598800659E-2</v>
      </c>
      <c r="P4639">
        <v>-6.9585368037223816E-2</v>
      </c>
      <c r="Q4639">
        <v>-2.1009067073464394E-2</v>
      </c>
      <c r="R4639">
        <v>3.2973665744066238E-2</v>
      </c>
      <c r="S4639">
        <v>8.6949996650218964E-2</v>
      </c>
      <c r="T4639">
        <v>0.1355326920747757</v>
      </c>
      <c r="U4639" t="s">
        <v>102</v>
      </c>
      <c r="V4639" t="s">
        <v>84</v>
      </c>
      <c r="W4639">
        <v>93.410240173339844</v>
      </c>
    </row>
    <row r="4640" spans="1:23" x14ac:dyDescent="0.25">
      <c r="A4640" s="48" t="str">
        <f t="shared" si="72"/>
        <v>42233North Coast And North Bay8_16AllSingle</v>
      </c>
      <c r="B4640" t="s">
        <v>108</v>
      </c>
      <c r="C4640" s="35">
        <v>42233</v>
      </c>
      <c r="D4640">
        <v>16</v>
      </c>
      <c r="E4640" t="s">
        <v>113</v>
      </c>
      <c r="F4640">
        <v>1.9290254978502857</v>
      </c>
      <c r="G4640">
        <v>2.005718608761438</v>
      </c>
      <c r="H4640">
        <v>2771</v>
      </c>
      <c r="I4640">
        <v>1.8668053761528471</v>
      </c>
      <c r="J4640">
        <v>1.9638984338782617</v>
      </c>
      <c r="K4640">
        <v>703</v>
      </c>
      <c r="L4640">
        <v>6.2220122665166855E-2</v>
      </c>
      <c r="M4640">
        <v>3.2254691123962402</v>
      </c>
      <c r="N4640">
        <v>7069</v>
      </c>
      <c r="O4640">
        <v>8.3295434713363647E-2</v>
      </c>
      <c r="P4640">
        <v>-4.4531308114528656E-2</v>
      </c>
      <c r="Q4640">
        <v>6.0306885279715061E-3</v>
      </c>
      <c r="R4640">
        <v>6.2220122665166855E-2</v>
      </c>
      <c r="S4640">
        <v>0.11840289086103439</v>
      </c>
      <c r="T4640">
        <v>0.16897155344486237</v>
      </c>
      <c r="U4640" t="s">
        <v>18</v>
      </c>
      <c r="V4640" t="s">
        <v>84</v>
      </c>
      <c r="W4640">
        <v>91.886543273925781</v>
      </c>
    </row>
    <row r="4641" spans="1:23" x14ac:dyDescent="0.25">
      <c r="A4641" s="48" t="str">
        <f t="shared" si="72"/>
        <v>42233North Coast And North Bay8_16SmartAC-onlySingle</v>
      </c>
      <c r="B4641" t="s">
        <v>108</v>
      </c>
      <c r="C4641" s="35">
        <v>42233</v>
      </c>
      <c r="D4641">
        <v>16</v>
      </c>
      <c r="E4641" t="s">
        <v>113</v>
      </c>
      <c r="F4641">
        <v>1.9290254978502857</v>
      </c>
      <c r="G4641">
        <v>2.005718608761438</v>
      </c>
      <c r="H4641">
        <v>2771</v>
      </c>
      <c r="I4641">
        <v>1.8668053761528471</v>
      </c>
      <c r="J4641">
        <v>1.9638984338782617</v>
      </c>
      <c r="K4641">
        <v>703</v>
      </c>
      <c r="L4641">
        <v>6.2220122665166855E-2</v>
      </c>
      <c r="M4641">
        <v>3.2254691123962402</v>
      </c>
      <c r="N4641">
        <v>7069</v>
      </c>
      <c r="O4641">
        <v>8.3295434713363647E-2</v>
      </c>
      <c r="P4641">
        <v>-4.4531308114528656E-2</v>
      </c>
      <c r="Q4641">
        <v>6.0306885279715061E-3</v>
      </c>
      <c r="R4641">
        <v>6.2220122665166855E-2</v>
      </c>
      <c r="S4641">
        <v>0.11840289086103439</v>
      </c>
      <c r="T4641">
        <v>0.16897155344486237</v>
      </c>
      <c r="U4641" t="s">
        <v>102</v>
      </c>
      <c r="V4641" t="s">
        <v>84</v>
      </c>
      <c r="W4641">
        <v>91.886543273925781</v>
      </c>
    </row>
    <row r="4642" spans="1:23" x14ac:dyDescent="0.25">
      <c r="A4642" s="48" t="str">
        <f t="shared" si="72"/>
        <v>42233North Coast And North Bay8_17AllSingle</v>
      </c>
      <c r="B4642" t="s">
        <v>108</v>
      </c>
      <c r="C4642" s="35">
        <v>42233</v>
      </c>
      <c r="D4642">
        <v>17</v>
      </c>
      <c r="E4642" t="s">
        <v>113</v>
      </c>
      <c r="F4642">
        <v>2.2104039115745691</v>
      </c>
      <c r="G4642">
        <v>1.9740576586473304</v>
      </c>
      <c r="H4642">
        <v>2771</v>
      </c>
      <c r="I4642">
        <v>2.1900771815842774</v>
      </c>
      <c r="J4642">
        <v>1.9817875205924249</v>
      </c>
      <c r="K4642">
        <v>703</v>
      </c>
      <c r="L4642">
        <v>2.0326729863882065E-2</v>
      </c>
      <c r="M4642">
        <v>0.9195934534072876</v>
      </c>
      <c r="N4642">
        <v>7069</v>
      </c>
      <c r="O4642">
        <v>8.3624526858329773E-2</v>
      </c>
      <c r="P4642">
        <v>-8.684646338224411E-2</v>
      </c>
      <c r="Q4642">
        <v>-3.6084704101085663E-2</v>
      </c>
      <c r="R4642">
        <v>2.0326729863882065E-2</v>
      </c>
      <c r="S4642">
        <v>7.6731473207473755E-2</v>
      </c>
      <c r="T4642">
        <v>0.12749992311000824</v>
      </c>
      <c r="U4642" t="s">
        <v>18</v>
      </c>
      <c r="V4642" t="s">
        <v>84</v>
      </c>
      <c r="W4642">
        <v>87.889938354492188</v>
      </c>
    </row>
    <row r="4643" spans="1:23" x14ac:dyDescent="0.25">
      <c r="A4643" s="48" t="str">
        <f t="shared" si="72"/>
        <v>42233North Coast And North Bay8_17SmartAC-onlySingle</v>
      </c>
      <c r="B4643" t="s">
        <v>108</v>
      </c>
      <c r="C4643" s="35">
        <v>42233</v>
      </c>
      <c r="D4643">
        <v>17</v>
      </c>
      <c r="E4643" t="s">
        <v>113</v>
      </c>
      <c r="F4643">
        <v>2.2104039115745691</v>
      </c>
      <c r="G4643">
        <v>1.9740576586473304</v>
      </c>
      <c r="H4643">
        <v>2771</v>
      </c>
      <c r="I4643">
        <v>2.1900771815842774</v>
      </c>
      <c r="J4643">
        <v>1.9817875205924249</v>
      </c>
      <c r="K4643">
        <v>703</v>
      </c>
      <c r="L4643">
        <v>2.0326729863882065E-2</v>
      </c>
      <c r="M4643">
        <v>0.9195934534072876</v>
      </c>
      <c r="N4643">
        <v>7069</v>
      </c>
      <c r="O4643">
        <v>8.3624526858329773E-2</v>
      </c>
      <c r="P4643">
        <v>-8.684646338224411E-2</v>
      </c>
      <c r="Q4643">
        <v>-3.6084704101085663E-2</v>
      </c>
      <c r="R4643">
        <v>2.0326729863882065E-2</v>
      </c>
      <c r="S4643">
        <v>7.6731473207473755E-2</v>
      </c>
      <c r="T4643">
        <v>0.12749992311000824</v>
      </c>
      <c r="U4643" t="s">
        <v>102</v>
      </c>
      <c r="V4643" t="s">
        <v>84</v>
      </c>
      <c r="W4643">
        <v>87.889938354492188</v>
      </c>
    </row>
    <row r="4644" spans="1:23" x14ac:dyDescent="0.25">
      <c r="A4644" s="48" t="str">
        <f t="shared" si="72"/>
        <v>42233North Coast And North Bay8_18AllSingle</v>
      </c>
      <c r="B4644" t="s">
        <v>108</v>
      </c>
      <c r="C4644" s="35">
        <v>42233</v>
      </c>
      <c r="D4644">
        <v>18</v>
      </c>
      <c r="E4644" t="s">
        <v>113</v>
      </c>
      <c r="F4644">
        <v>2.3946311814768211</v>
      </c>
      <c r="G4644">
        <v>1.9403215489536578</v>
      </c>
      <c r="H4644">
        <v>2771</v>
      </c>
      <c r="I4644">
        <v>2.106064970885738</v>
      </c>
      <c r="J4644">
        <v>1.7364417989999228</v>
      </c>
      <c r="K4644">
        <v>703</v>
      </c>
      <c r="L4644">
        <v>0.28856620192527771</v>
      </c>
      <c r="M4644">
        <v>12.050549507141113</v>
      </c>
      <c r="N4644">
        <v>7069</v>
      </c>
      <c r="O4644">
        <v>7.5151517987251282E-2</v>
      </c>
      <c r="P4644">
        <v>0.19225201010704041</v>
      </c>
      <c r="Q4644">
        <v>0.2378704845905304</v>
      </c>
      <c r="R4644">
        <v>0.28856620192527771</v>
      </c>
      <c r="S4644">
        <v>0.33925589919090271</v>
      </c>
      <c r="T4644">
        <v>0.38488039374351501</v>
      </c>
      <c r="U4644" t="s">
        <v>18</v>
      </c>
      <c r="V4644" t="s">
        <v>84</v>
      </c>
      <c r="W4644">
        <v>83.323951721191406</v>
      </c>
    </row>
    <row r="4645" spans="1:23" x14ac:dyDescent="0.25">
      <c r="A4645" s="48" t="str">
        <f t="shared" si="72"/>
        <v>42233North Coast And North Bay8_18SmartAC-onlySingle</v>
      </c>
      <c r="B4645" t="s">
        <v>108</v>
      </c>
      <c r="C4645" s="35">
        <v>42233</v>
      </c>
      <c r="D4645">
        <v>18</v>
      </c>
      <c r="E4645" t="s">
        <v>113</v>
      </c>
      <c r="F4645">
        <v>2.3946311814768211</v>
      </c>
      <c r="G4645">
        <v>1.9403215489536578</v>
      </c>
      <c r="H4645">
        <v>2771</v>
      </c>
      <c r="I4645">
        <v>2.106064970885738</v>
      </c>
      <c r="J4645">
        <v>1.7364417989999228</v>
      </c>
      <c r="K4645">
        <v>703</v>
      </c>
      <c r="L4645">
        <v>0.28856620192527771</v>
      </c>
      <c r="M4645">
        <v>12.050549507141113</v>
      </c>
      <c r="N4645">
        <v>7069</v>
      </c>
      <c r="O4645">
        <v>7.5151517987251282E-2</v>
      </c>
      <c r="P4645">
        <v>0.19225201010704041</v>
      </c>
      <c r="Q4645">
        <v>0.2378704845905304</v>
      </c>
      <c r="R4645">
        <v>0.28856620192527771</v>
      </c>
      <c r="S4645">
        <v>0.33925589919090271</v>
      </c>
      <c r="T4645">
        <v>0.38488039374351501</v>
      </c>
      <c r="U4645" t="s">
        <v>102</v>
      </c>
      <c r="V4645" t="s">
        <v>84</v>
      </c>
      <c r="W4645">
        <v>83.323951721191406</v>
      </c>
    </row>
    <row r="4646" spans="1:23" x14ac:dyDescent="0.25">
      <c r="A4646" s="48" t="str">
        <f t="shared" si="72"/>
        <v>42233North Coast And North Bay8_19AllSingle</v>
      </c>
      <c r="B4646" t="s">
        <v>108</v>
      </c>
      <c r="C4646" s="35">
        <v>42233</v>
      </c>
      <c r="D4646">
        <v>19</v>
      </c>
      <c r="E4646" t="s">
        <v>113</v>
      </c>
      <c r="F4646">
        <v>2.2663652026878838</v>
      </c>
      <c r="G4646">
        <v>1.8114884879839079</v>
      </c>
      <c r="H4646">
        <v>2771</v>
      </c>
      <c r="I4646">
        <v>1.7859231106760052</v>
      </c>
      <c r="J4646">
        <v>1.4331144920349543</v>
      </c>
      <c r="K4646">
        <v>703</v>
      </c>
      <c r="L4646">
        <v>0.4804421067237854</v>
      </c>
      <c r="M4646">
        <v>21.198793411254883</v>
      </c>
      <c r="N4646">
        <v>7069</v>
      </c>
      <c r="O4646">
        <v>6.4075969159603119E-2</v>
      </c>
      <c r="P4646">
        <v>0.39832234382629395</v>
      </c>
      <c r="Q4646">
        <v>0.43721774220466614</v>
      </c>
      <c r="R4646">
        <v>0.4804421067237854</v>
      </c>
      <c r="S4646">
        <v>0.52366137504577637</v>
      </c>
      <c r="T4646">
        <v>0.56256186962127686</v>
      </c>
      <c r="U4646" t="s">
        <v>18</v>
      </c>
      <c r="V4646" t="s">
        <v>84</v>
      </c>
      <c r="W4646">
        <v>74.759651184082031</v>
      </c>
    </row>
    <row r="4647" spans="1:23" x14ac:dyDescent="0.25">
      <c r="A4647" s="48" t="str">
        <f t="shared" si="72"/>
        <v>42233North Coast And North Bay8_19SmartAC-onlySingle</v>
      </c>
      <c r="B4647" t="s">
        <v>108</v>
      </c>
      <c r="C4647" s="35">
        <v>42233</v>
      </c>
      <c r="D4647">
        <v>19</v>
      </c>
      <c r="E4647" t="s">
        <v>113</v>
      </c>
      <c r="F4647">
        <v>2.2663652026878838</v>
      </c>
      <c r="G4647">
        <v>1.8114884879839079</v>
      </c>
      <c r="H4647">
        <v>2771</v>
      </c>
      <c r="I4647">
        <v>1.7859231106760052</v>
      </c>
      <c r="J4647">
        <v>1.4331144920349543</v>
      </c>
      <c r="K4647">
        <v>703</v>
      </c>
      <c r="L4647">
        <v>0.4804421067237854</v>
      </c>
      <c r="M4647">
        <v>21.198793411254883</v>
      </c>
      <c r="N4647">
        <v>7069</v>
      </c>
      <c r="O4647">
        <v>6.4075969159603119E-2</v>
      </c>
      <c r="P4647">
        <v>0.39832234382629395</v>
      </c>
      <c r="Q4647">
        <v>0.43721774220466614</v>
      </c>
      <c r="R4647">
        <v>0.4804421067237854</v>
      </c>
      <c r="S4647">
        <v>0.52366137504577637</v>
      </c>
      <c r="T4647">
        <v>0.56256186962127686</v>
      </c>
      <c r="U4647" t="s">
        <v>102</v>
      </c>
      <c r="V4647" t="s">
        <v>84</v>
      </c>
      <c r="W4647">
        <v>74.759651184082031</v>
      </c>
    </row>
    <row r="4648" spans="1:23" x14ac:dyDescent="0.25">
      <c r="A4648" s="48" t="str">
        <f t="shared" si="72"/>
        <v>42233North Coast And North Bay8_20AllSingle</v>
      </c>
      <c r="B4648" t="s">
        <v>108</v>
      </c>
      <c r="C4648" s="35">
        <v>42233</v>
      </c>
      <c r="D4648">
        <v>20</v>
      </c>
      <c r="E4648" t="s">
        <v>113</v>
      </c>
      <c r="F4648">
        <v>1.8564825457353309</v>
      </c>
      <c r="G4648">
        <v>1.5976267749650082</v>
      </c>
      <c r="H4648">
        <v>2771</v>
      </c>
      <c r="I4648">
        <v>2.0439245657525356</v>
      </c>
      <c r="J4648">
        <v>1.764472410721583</v>
      </c>
      <c r="K4648">
        <v>703</v>
      </c>
      <c r="L4648">
        <v>-0.18744201958179474</v>
      </c>
      <c r="M4648">
        <v>-10.096621513366699</v>
      </c>
      <c r="N4648">
        <v>7069</v>
      </c>
      <c r="O4648">
        <v>7.3142305016517639E-2</v>
      </c>
      <c r="P4648">
        <v>-0.28118118643760681</v>
      </c>
      <c r="Q4648">
        <v>-0.23678235709667206</v>
      </c>
      <c r="R4648">
        <v>-0.18744201958179474</v>
      </c>
      <c r="S4648">
        <v>-0.1381075382232666</v>
      </c>
      <c r="T4648">
        <v>-9.3702837824821472E-2</v>
      </c>
      <c r="U4648" t="s">
        <v>18</v>
      </c>
      <c r="V4648" t="s">
        <v>84</v>
      </c>
      <c r="W4648">
        <v>67.290138244628906</v>
      </c>
    </row>
    <row r="4649" spans="1:23" x14ac:dyDescent="0.25">
      <c r="A4649" s="48" t="str">
        <f t="shared" si="72"/>
        <v>42233North Coast And North Bay8_20SmartAC-onlySingle</v>
      </c>
      <c r="B4649" t="s">
        <v>108</v>
      </c>
      <c r="C4649" s="35">
        <v>42233</v>
      </c>
      <c r="D4649">
        <v>20</v>
      </c>
      <c r="E4649" t="s">
        <v>113</v>
      </c>
      <c r="F4649">
        <v>1.8564825457353309</v>
      </c>
      <c r="G4649">
        <v>1.5976267749650082</v>
      </c>
      <c r="H4649">
        <v>2771</v>
      </c>
      <c r="I4649">
        <v>2.0439245657525356</v>
      </c>
      <c r="J4649">
        <v>1.764472410721583</v>
      </c>
      <c r="K4649">
        <v>703</v>
      </c>
      <c r="L4649">
        <v>-0.18744201958179474</v>
      </c>
      <c r="M4649">
        <v>-10.096621513366699</v>
      </c>
      <c r="N4649">
        <v>7069</v>
      </c>
      <c r="O4649">
        <v>7.3142305016517639E-2</v>
      </c>
      <c r="P4649">
        <v>-0.28118118643760681</v>
      </c>
      <c r="Q4649">
        <v>-0.23678235709667206</v>
      </c>
      <c r="R4649">
        <v>-0.18744201958179474</v>
      </c>
      <c r="S4649">
        <v>-0.1381075382232666</v>
      </c>
      <c r="T4649">
        <v>-9.3702837824821472E-2</v>
      </c>
      <c r="U4649" t="s">
        <v>102</v>
      </c>
      <c r="V4649" t="s">
        <v>84</v>
      </c>
      <c r="W4649">
        <v>67.290138244628906</v>
      </c>
    </row>
    <row r="4650" spans="1:23" x14ac:dyDescent="0.25">
      <c r="A4650" s="48" t="str">
        <f t="shared" si="72"/>
        <v>42233North Coast And North Bay8_21AllSingle</v>
      </c>
      <c r="B4650" t="s">
        <v>108</v>
      </c>
      <c r="C4650" s="35">
        <v>42233</v>
      </c>
      <c r="D4650">
        <v>21</v>
      </c>
      <c r="E4650" t="s">
        <v>113</v>
      </c>
      <c r="F4650">
        <v>1.5175841326704023</v>
      </c>
      <c r="G4650">
        <v>1.3197531954043522</v>
      </c>
      <c r="H4650">
        <v>2771</v>
      </c>
      <c r="I4650">
        <v>1.6291353202330867</v>
      </c>
      <c r="J4650">
        <v>1.4407085662730552</v>
      </c>
      <c r="K4650">
        <v>703</v>
      </c>
      <c r="L4650">
        <v>-0.1115511879324913</v>
      </c>
      <c r="M4650">
        <v>-7.3505768775939941</v>
      </c>
      <c r="N4650">
        <v>7069</v>
      </c>
      <c r="O4650">
        <v>5.9842385351657867E-2</v>
      </c>
      <c r="P4650">
        <v>-0.18824519217014313</v>
      </c>
      <c r="Q4650">
        <v>-0.1519196629524231</v>
      </c>
      <c r="R4650">
        <v>-0.1115511879324913</v>
      </c>
      <c r="S4650">
        <v>-7.1187496185302734E-2</v>
      </c>
      <c r="T4650">
        <v>-3.4857187420129776E-2</v>
      </c>
      <c r="U4650" t="s">
        <v>18</v>
      </c>
      <c r="V4650" t="s">
        <v>84</v>
      </c>
      <c r="W4650">
        <v>63.339225769042969</v>
      </c>
    </row>
    <row r="4651" spans="1:23" x14ac:dyDescent="0.25">
      <c r="A4651" s="48" t="str">
        <f t="shared" si="72"/>
        <v>42233North Coast And North Bay8_21SmartAC-onlySingle</v>
      </c>
      <c r="B4651" t="s">
        <v>108</v>
      </c>
      <c r="C4651" s="35">
        <v>42233</v>
      </c>
      <c r="D4651">
        <v>21</v>
      </c>
      <c r="E4651" t="s">
        <v>113</v>
      </c>
      <c r="F4651">
        <v>1.5175841326704023</v>
      </c>
      <c r="G4651">
        <v>1.3197531954043522</v>
      </c>
      <c r="H4651">
        <v>2771</v>
      </c>
      <c r="I4651">
        <v>1.6291353202330867</v>
      </c>
      <c r="J4651">
        <v>1.4407085662730552</v>
      </c>
      <c r="K4651">
        <v>703</v>
      </c>
      <c r="L4651">
        <v>-0.1115511879324913</v>
      </c>
      <c r="M4651">
        <v>-7.3505768775939941</v>
      </c>
      <c r="N4651">
        <v>7069</v>
      </c>
      <c r="O4651">
        <v>5.9842385351657867E-2</v>
      </c>
      <c r="P4651">
        <v>-0.18824519217014313</v>
      </c>
      <c r="Q4651">
        <v>-0.1519196629524231</v>
      </c>
      <c r="R4651">
        <v>-0.1115511879324913</v>
      </c>
      <c r="S4651">
        <v>-7.1187496185302734E-2</v>
      </c>
      <c r="T4651">
        <v>-3.4857187420129776E-2</v>
      </c>
      <c r="U4651" t="s">
        <v>102</v>
      </c>
      <c r="V4651" t="s">
        <v>84</v>
      </c>
      <c r="W4651">
        <v>63.339225769042969</v>
      </c>
    </row>
    <row r="4652" spans="1:23" x14ac:dyDescent="0.25">
      <c r="A4652" s="48" t="str">
        <f t="shared" si="72"/>
        <v>42233North Coast And North Bay8_22AllSingle</v>
      </c>
      <c r="B4652" t="s">
        <v>108</v>
      </c>
      <c r="C4652" s="35">
        <v>42233</v>
      </c>
      <c r="D4652">
        <v>22</v>
      </c>
      <c r="E4652" t="s">
        <v>113</v>
      </c>
      <c r="F4652">
        <v>1.247603210116172</v>
      </c>
      <c r="G4652">
        <v>1.0992934620349639</v>
      </c>
      <c r="H4652">
        <v>2771</v>
      </c>
      <c r="I4652">
        <v>1.347975436743297</v>
      </c>
      <c r="J4652">
        <v>1.2372238510751832</v>
      </c>
      <c r="K4652">
        <v>703</v>
      </c>
      <c r="L4652">
        <v>-0.10037222504615784</v>
      </c>
      <c r="M4652">
        <v>-8.0452041625976563</v>
      </c>
      <c r="N4652">
        <v>7069</v>
      </c>
      <c r="O4652">
        <v>5.1122594624757767E-2</v>
      </c>
      <c r="P4652">
        <v>-0.16589094698429108</v>
      </c>
      <c r="Q4652">
        <v>-0.13485850393772125</v>
      </c>
      <c r="R4652">
        <v>-0.10037222504615784</v>
      </c>
      <c r="S4652">
        <v>-6.5890036523342133E-2</v>
      </c>
      <c r="T4652">
        <v>-3.4853506833314896E-2</v>
      </c>
      <c r="U4652" t="s">
        <v>18</v>
      </c>
      <c r="V4652" t="s">
        <v>84</v>
      </c>
      <c r="W4652">
        <v>60.910312652587891</v>
      </c>
    </row>
    <row r="4653" spans="1:23" x14ac:dyDescent="0.25">
      <c r="A4653" s="48" t="str">
        <f t="shared" si="72"/>
        <v>42233North Coast And North Bay8_22SmartAC-onlySingle</v>
      </c>
      <c r="B4653" t="s">
        <v>108</v>
      </c>
      <c r="C4653" s="35">
        <v>42233</v>
      </c>
      <c r="D4653">
        <v>22</v>
      </c>
      <c r="E4653" t="s">
        <v>113</v>
      </c>
      <c r="F4653">
        <v>1.247603210116172</v>
      </c>
      <c r="G4653">
        <v>1.0992934620349639</v>
      </c>
      <c r="H4653">
        <v>2771</v>
      </c>
      <c r="I4653">
        <v>1.347975436743297</v>
      </c>
      <c r="J4653">
        <v>1.2372238510751832</v>
      </c>
      <c r="K4653">
        <v>703</v>
      </c>
      <c r="L4653">
        <v>-0.10037222504615784</v>
      </c>
      <c r="M4653">
        <v>-8.0452041625976563</v>
      </c>
      <c r="N4653">
        <v>7069</v>
      </c>
      <c r="O4653">
        <v>5.1122594624757767E-2</v>
      </c>
      <c r="P4653">
        <v>-0.16589094698429108</v>
      </c>
      <c r="Q4653">
        <v>-0.13485850393772125</v>
      </c>
      <c r="R4653">
        <v>-0.10037222504615784</v>
      </c>
      <c r="S4653">
        <v>-6.5890036523342133E-2</v>
      </c>
      <c r="T4653">
        <v>-3.4853506833314896E-2</v>
      </c>
      <c r="U4653" t="s">
        <v>102</v>
      </c>
      <c r="V4653" t="s">
        <v>84</v>
      </c>
      <c r="W4653">
        <v>60.910312652587891</v>
      </c>
    </row>
    <row r="4654" spans="1:23" x14ac:dyDescent="0.25">
      <c r="A4654" s="48" t="str">
        <f t="shared" si="72"/>
        <v>42233North Coast And North Bay8_23AllSingle</v>
      </c>
      <c r="B4654" t="s">
        <v>108</v>
      </c>
      <c r="C4654" s="35">
        <v>42233</v>
      </c>
      <c r="D4654">
        <v>23</v>
      </c>
      <c r="E4654" t="s">
        <v>113</v>
      </c>
      <c r="F4654">
        <v>0.93241904071404114</v>
      </c>
      <c r="G4654">
        <v>0.86297679995067811</v>
      </c>
      <c r="H4654">
        <v>2771</v>
      </c>
      <c r="I4654">
        <v>1.0073572675049312</v>
      </c>
      <c r="J4654">
        <v>1.0404327968247091</v>
      </c>
      <c r="K4654">
        <v>703</v>
      </c>
      <c r="L4654">
        <v>-7.4938230216503143E-2</v>
      </c>
      <c r="M4654">
        <v>-8.0369691848754883</v>
      </c>
      <c r="N4654">
        <v>7069</v>
      </c>
      <c r="O4654">
        <v>4.2527496814727783E-2</v>
      </c>
      <c r="P4654">
        <v>-0.12944146990776062</v>
      </c>
      <c r="Q4654">
        <v>-0.10362643003463745</v>
      </c>
      <c r="R4654">
        <v>-7.4938230216503143E-2</v>
      </c>
      <c r="S4654">
        <v>-4.625343531370163E-2</v>
      </c>
      <c r="T4654">
        <v>-2.0434990525245667E-2</v>
      </c>
      <c r="U4654" t="s">
        <v>18</v>
      </c>
      <c r="V4654" t="s">
        <v>84</v>
      </c>
      <c r="W4654">
        <v>59.95770263671875</v>
      </c>
    </row>
    <row r="4655" spans="1:23" x14ac:dyDescent="0.25">
      <c r="A4655" s="48" t="str">
        <f t="shared" si="72"/>
        <v>42233North Coast And North Bay8_23SmartAC-onlySingle</v>
      </c>
      <c r="B4655" t="s">
        <v>108</v>
      </c>
      <c r="C4655" s="35">
        <v>42233</v>
      </c>
      <c r="D4655">
        <v>23</v>
      </c>
      <c r="E4655" t="s">
        <v>113</v>
      </c>
      <c r="F4655">
        <v>0.93241904071404114</v>
      </c>
      <c r="G4655">
        <v>0.86297679995067811</v>
      </c>
      <c r="H4655">
        <v>2771</v>
      </c>
      <c r="I4655">
        <v>1.0073572675049312</v>
      </c>
      <c r="J4655">
        <v>1.0404327968247091</v>
      </c>
      <c r="K4655">
        <v>703</v>
      </c>
      <c r="L4655">
        <v>-7.4938230216503143E-2</v>
      </c>
      <c r="M4655">
        <v>-8.0369691848754883</v>
      </c>
      <c r="N4655">
        <v>7069</v>
      </c>
      <c r="O4655">
        <v>4.2527496814727783E-2</v>
      </c>
      <c r="P4655">
        <v>-0.12944146990776062</v>
      </c>
      <c r="Q4655">
        <v>-0.10362643003463745</v>
      </c>
      <c r="R4655">
        <v>-7.4938230216503143E-2</v>
      </c>
      <c r="S4655">
        <v>-4.625343531370163E-2</v>
      </c>
      <c r="T4655">
        <v>-2.0434990525245667E-2</v>
      </c>
      <c r="U4655" t="s">
        <v>102</v>
      </c>
      <c r="V4655" t="s">
        <v>84</v>
      </c>
      <c r="W4655">
        <v>59.95770263671875</v>
      </c>
    </row>
    <row r="4656" spans="1:23" x14ac:dyDescent="0.25">
      <c r="A4656" s="48" t="str">
        <f t="shared" si="72"/>
        <v>42233North Coast And North Bay8_24AllSingle</v>
      </c>
      <c r="B4656" t="s">
        <v>108</v>
      </c>
      <c r="C4656" s="35">
        <v>42233</v>
      </c>
      <c r="D4656">
        <v>24</v>
      </c>
      <c r="E4656" t="s">
        <v>113</v>
      </c>
      <c r="F4656">
        <v>0.73141800736693063</v>
      </c>
      <c r="G4656">
        <v>0.71995192310183109</v>
      </c>
      <c r="H4656">
        <v>2771</v>
      </c>
      <c r="I4656">
        <v>0.73926758703443884</v>
      </c>
      <c r="J4656">
        <v>0.72657345749083879</v>
      </c>
      <c r="K4656">
        <v>703</v>
      </c>
      <c r="L4656">
        <v>-7.8495796769857407E-3</v>
      </c>
      <c r="M4656">
        <v>-1.0732002258300781</v>
      </c>
      <c r="N4656">
        <v>7069</v>
      </c>
      <c r="O4656">
        <v>3.0626669526100159E-2</v>
      </c>
      <c r="P4656">
        <v>-4.7100719064474106E-2</v>
      </c>
      <c r="Q4656">
        <v>-2.8509719297289848E-2</v>
      </c>
      <c r="R4656">
        <v>-7.8495796769857407E-3</v>
      </c>
      <c r="S4656">
        <v>1.2808108702301979E-2</v>
      </c>
      <c r="T4656">
        <v>3.1401559710502625E-2</v>
      </c>
      <c r="U4656" t="s">
        <v>18</v>
      </c>
      <c r="V4656" t="s">
        <v>84</v>
      </c>
      <c r="W4656">
        <v>59.481399536132813</v>
      </c>
    </row>
    <row r="4657" spans="1:23" x14ac:dyDescent="0.25">
      <c r="A4657" s="48" t="str">
        <f t="shared" si="72"/>
        <v>42233North Coast And North Bay8_24SmartAC-onlySingle</v>
      </c>
      <c r="B4657" t="s">
        <v>108</v>
      </c>
      <c r="C4657" s="35">
        <v>42233</v>
      </c>
      <c r="D4657">
        <v>24</v>
      </c>
      <c r="E4657" t="s">
        <v>113</v>
      </c>
      <c r="F4657">
        <v>0.73141800736693063</v>
      </c>
      <c r="G4657">
        <v>0.71995192310183109</v>
      </c>
      <c r="H4657">
        <v>2771</v>
      </c>
      <c r="I4657">
        <v>0.73926758703443884</v>
      </c>
      <c r="J4657">
        <v>0.72657345749083879</v>
      </c>
      <c r="K4657">
        <v>703</v>
      </c>
      <c r="L4657">
        <v>-7.8495796769857407E-3</v>
      </c>
      <c r="M4657">
        <v>-1.0732002258300781</v>
      </c>
      <c r="N4657">
        <v>7069</v>
      </c>
      <c r="O4657">
        <v>3.0626669526100159E-2</v>
      </c>
      <c r="P4657">
        <v>-4.7100719064474106E-2</v>
      </c>
      <c r="Q4657">
        <v>-2.8509719297289848E-2</v>
      </c>
      <c r="R4657">
        <v>-7.8495796769857407E-3</v>
      </c>
      <c r="S4657">
        <v>1.2808108702301979E-2</v>
      </c>
      <c r="T4657">
        <v>3.1401559710502625E-2</v>
      </c>
      <c r="U4657" t="s">
        <v>102</v>
      </c>
      <c r="V4657" t="s">
        <v>84</v>
      </c>
      <c r="W4657">
        <v>59.481399536132813</v>
      </c>
    </row>
    <row r="4658" spans="1:23" x14ac:dyDescent="0.25">
      <c r="A4658" s="48" t="str">
        <f t="shared" si="72"/>
        <v>42233North Coast And North Bay9_1AllSingle</v>
      </c>
      <c r="B4658" t="s">
        <v>108</v>
      </c>
      <c r="C4658" s="35">
        <v>42233</v>
      </c>
      <c r="D4658">
        <v>1</v>
      </c>
      <c r="E4658" t="s">
        <v>114</v>
      </c>
      <c r="F4658">
        <v>0.82471671603071206</v>
      </c>
      <c r="G4658">
        <v>0.94236420508542851</v>
      </c>
      <c r="H4658">
        <v>2771</v>
      </c>
      <c r="I4658">
        <v>0.81608759038420742</v>
      </c>
      <c r="J4658">
        <v>0.95376267544105398</v>
      </c>
      <c r="K4658">
        <v>710</v>
      </c>
      <c r="L4658">
        <v>8.6291255429387093E-3</v>
      </c>
      <c r="M4658">
        <v>1.0463138818740845</v>
      </c>
      <c r="N4658">
        <v>7069</v>
      </c>
      <c r="O4658">
        <v>4.0021192282438278E-2</v>
      </c>
      <c r="P4658">
        <v>-4.2662035673856735E-2</v>
      </c>
      <c r="Q4658">
        <v>-1.8368370831012726E-2</v>
      </c>
      <c r="R4658">
        <v>8.6291255429387093E-3</v>
      </c>
      <c r="S4658">
        <v>3.5623420029878616E-2</v>
      </c>
      <c r="T4658">
        <v>5.9920284897089005E-2</v>
      </c>
      <c r="U4658" t="s">
        <v>18</v>
      </c>
      <c r="V4658" t="s">
        <v>84</v>
      </c>
      <c r="W4658">
        <v>67.478004455566406</v>
      </c>
    </row>
    <row r="4659" spans="1:23" x14ac:dyDescent="0.25">
      <c r="A4659" s="48" t="str">
        <f t="shared" si="72"/>
        <v>42233North Coast And North Bay9_1SmartAC-onlySingle</v>
      </c>
      <c r="B4659" s="7" t="s">
        <v>108</v>
      </c>
      <c r="C4659" s="35">
        <v>42233</v>
      </c>
      <c r="D4659">
        <v>1</v>
      </c>
      <c r="E4659" t="s">
        <v>114</v>
      </c>
      <c r="F4659">
        <v>0.82471671603071206</v>
      </c>
      <c r="G4659">
        <v>0.94236420508542851</v>
      </c>
      <c r="H4659">
        <v>2771</v>
      </c>
      <c r="I4659">
        <v>0.81608759038420742</v>
      </c>
      <c r="J4659">
        <v>0.95376267544105398</v>
      </c>
      <c r="K4659">
        <v>710</v>
      </c>
      <c r="L4659">
        <v>8.6291255429387093E-3</v>
      </c>
      <c r="M4659">
        <v>1.0463138818740845</v>
      </c>
      <c r="N4659">
        <v>7069</v>
      </c>
      <c r="O4659">
        <v>4.0021192282438278E-2</v>
      </c>
      <c r="P4659">
        <v>-4.2662035673856735E-2</v>
      </c>
      <c r="Q4659">
        <v>-1.8368370831012726E-2</v>
      </c>
      <c r="R4659">
        <v>8.6291255429387093E-3</v>
      </c>
      <c r="S4659">
        <v>3.5623420029878616E-2</v>
      </c>
      <c r="T4659">
        <v>5.9920284897089005E-2</v>
      </c>
      <c r="U4659" t="s">
        <v>102</v>
      </c>
      <c r="V4659" t="s">
        <v>84</v>
      </c>
      <c r="W4659">
        <v>67.478004455566406</v>
      </c>
    </row>
    <row r="4660" spans="1:23" x14ac:dyDescent="0.25">
      <c r="A4660" s="48" t="str">
        <f t="shared" si="72"/>
        <v>42233North Coast And North Bay9_2AllSingle</v>
      </c>
      <c r="B4660" s="7" t="s">
        <v>108</v>
      </c>
      <c r="C4660" s="35">
        <v>42233</v>
      </c>
      <c r="D4660">
        <v>2</v>
      </c>
      <c r="E4660" t="s">
        <v>114</v>
      </c>
      <c r="F4660">
        <v>0.69595450196105135</v>
      </c>
      <c r="G4660">
        <v>0.80306383099430656</v>
      </c>
      <c r="H4660">
        <v>2771</v>
      </c>
      <c r="I4660">
        <v>0.67150663811135314</v>
      </c>
      <c r="J4660">
        <v>0.74487480491708813</v>
      </c>
      <c r="K4660">
        <v>710</v>
      </c>
      <c r="L4660">
        <v>2.4447863921523094E-2</v>
      </c>
      <c r="M4660">
        <v>3.5128538608551025</v>
      </c>
      <c r="N4660">
        <v>7069</v>
      </c>
      <c r="O4660">
        <v>3.1846486032009125E-2</v>
      </c>
      <c r="P4660">
        <v>-1.6366591677069664E-2</v>
      </c>
      <c r="Q4660">
        <v>2.9648614581674337E-3</v>
      </c>
      <c r="R4660">
        <v>2.4447863921523094E-2</v>
      </c>
      <c r="S4660">
        <v>4.5928318053483963E-2</v>
      </c>
      <c r="T4660">
        <v>6.5262317657470703E-2</v>
      </c>
      <c r="U4660" t="s">
        <v>18</v>
      </c>
      <c r="V4660" t="s">
        <v>84</v>
      </c>
      <c r="W4660">
        <v>64.527091979980469</v>
      </c>
    </row>
    <row r="4661" spans="1:23" x14ac:dyDescent="0.25">
      <c r="A4661" s="48" t="str">
        <f t="shared" si="72"/>
        <v>42233North Coast And North Bay9_2SmartAC-onlySingle</v>
      </c>
      <c r="B4661" t="s">
        <v>108</v>
      </c>
      <c r="C4661" s="35">
        <v>42233</v>
      </c>
      <c r="D4661">
        <v>2</v>
      </c>
      <c r="E4661" t="s">
        <v>114</v>
      </c>
      <c r="F4661">
        <v>0.69595450196105135</v>
      </c>
      <c r="G4661">
        <v>0.80306383099430656</v>
      </c>
      <c r="H4661">
        <v>2771</v>
      </c>
      <c r="I4661">
        <v>0.67150663811135314</v>
      </c>
      <c r="J4661">
        <v>0.74487480491708813</v>
      </c>
      <c r="K4661">
        <v>710</v>
      </c>
      <c r="L4661">
        <v>2.4447863921523094E-2</v>
      </c>
      <c r="M4661">
        <v>3.5128538608551025</v>
      </c>
      <c r="N4661">
        <v>7069</v>
      </c>
      <c r="O4661">
        <v>3.1846486032009125E-2</v>
      </c>
      <c r="P4661">
        <v>-1.6366591677069664E-2</v>
      </c>
      <c r="Q4661">
        <v>2.9648614581674337E-3</v>
      </c>
      <c r="R4661">
        <v>2.4447863921523094E-2</v>
      </c>
      <c r="S4661">
        <v>4.5928318053483963E-2</v>
      </c>
      <c r="T4661">
        <v>6.5262317657470703E-2</v>
      </c>
      <c r="U4661" t="s">
        <v>102</v>
      </c>
      <c r="V4661" t="s">
        <v>84</v>
      </c>
      <c r="W4661">
        <v>64.527091979980469</v>
      </c>
    </row>
    <row r="4662" spans="1:23" x14ac:dyDescent="0.25">
      <c r="A4662" s="48" t="str">
        <f t="shared" si="72"/>
        <v>42233North Coast And North Bay9_3AllSingle</v>
      </c>
      <c r="B4662" t="s">
        <v>108</v>
      </c>
      <c r="C4662" s="35">
        <v>42233</v>
      </c>
      <c r="D4662">
        <v>3</v>
      </c>
      <c r="E4662" t="s">
        <v>114</v>
      </c>
      <c r="F4662">
        <v>0.61542837658020166</v>
      </c>
      <c r="G4662">
        <v>0.76868035943964741</v>
      </c>
      <c r="H4662">
        <v>2771</v>
      </c>
      <c r="I4662">
        <v>0.58838152988990855</v>
      </c>
      <c r="J4662">
        <v>0.6301102147540979</v>
      </c>
      <c r="K4662">
        <v>710</v>
      </c>
      <c r="L4662">
        <v>2.7046846225857735E-2</v>
      </c>
      <c r="M4662">
        <v>4.3948001861572266</v>
      </c>
      <c r="N4662">
        <v>7069</v>
      </c>
      <c r="O4662">
        <v>2.7792857959866524E-2</v>
      </c>
      <c r="P4662">
        <v>-8.5724806413054466E-3</v>
      </c>
      <c r="Q4662">
        <v>8.2983402535319328E-3</v>
      </c>
      <c r="R4662">
        <v>2.7046846225857735E-2</v>
      </c>
      <c r="S4662">
        <v>4.579312726855278E-2</v>
      </c>
      <c r="T4662">
        <v>6.2666170299053192E-2</v>
      </c>
      <c r="U4662" t="s">
        <v>18</v>
      </c>
      <c r="V4662" t="s">
        <v>84</v>
      </c>
      <c r="W4662">
        <v>62.528789520263672</v>
      </c>
    </row>
    <row r="4663" spans="1:23" x14ac:dyDescent="0.25">
      <c r="A4663" s="48" t="str">
        <f t="shared" si="72"/>
        <v>42233North Coast And North Bay9_3SmartAC-onlySingle</v>
      </c>
      <c r="B4663" t="s">
        <v>108</v>
      </c>
      <c r="C4663" s="35">
        <v>42233</v>
      </c>
      <c r="D4663">
        <v>3</v>
      </c>
      <c r="E4663" t="s">
        <v>114</v>
      </c>
      <c r="F4663">
        <v>0.61542837658020166</v>
      </c>
      <c r="G4663">
        <v>0.76868035943964741</v>
      </c>
      <c r="H4663">
        <v>2771</v>
      </c>
      <c r="I4663">
        <v>0.58838152988990855</v>
      </c>
      <c r="J4663">
        <v>0.6301102147540979</v>
      </c>
      <c r="K4663">
        <v>710</v>
      </c>
      <c r="L4663">
        <v>2.7046846225857735E-2</v>
      </c>
      <c r="M4663">
        <v>4.3948001861572266</v>
      </c>
      <c r="N4663">
        <v>7069</v>
      </c>
      <c r="O4663">
        <v>2.7792857959866524E-2</v>
      </c>
      <c r="P4663">
        <v>-8.5724806413054466E-3</v>
      </c>
      <c r="Q4663">
        <v>8.2983402535319328E-3</v>
      </c>
      <c r="R4663">
        <v>2.7046846225857735E-2</v>
      </c>
      <c r="S4663">
        <v>4.579312726855278E-2</v>
      </c>
      <c r="T4663">
        <v>6.2666170299053192E-2</v>
      </c>
      <c r="U4663" t="s">
        <v>102</v>
      </c>
      <c r="V4663" t="s">
        <v>84</v>
      </c>
      <c r="W4663">
        <v>62.528789520263672</v>
      </c>
    </row>
    <row r="4664" spans="1:23" x14ac:dyDescent="0.25">
      <c r="A4664" s="48" t="str">
        <f t="shared" si="72"/>
        <v>42233North Coast And North Bay9_4AllSingle</v>
      </c>
      <c r="B4664" s="7" t="s">
        <v>108</v>
      </c>
      <c r="C4664" s="35">
        <v>42233</v>
      </c>
      <c r="D4664">
        <v>4</v>
      </c>
      <c r="E4664" t="s">
        <v>114</v>
      </c>
      <c r="F4664">
        <v>0.5689440961687543</v>
      </c>
      <c r="G4664">
        <v>0.65555713459221066</v>
      </c>
      <c r="H4664">
        <v>2771</v>
      </c>
      <c r="I4664">
        <v>0.54362712833222548</v>
      </c>
      <c r="J4664">
        <v>0.55719440500132622</v>
      </c>
      <c r="K4664">
        <v>710</v>
      </c>
      <c r="L4664">
        <v>2.5316968560218811E-2</v>
      </c>
      <c r="M4664">
        <v>4.4498162269592285</v>
      </c>
      <c r="N4664">
        <v>7069</v>
      </c>
      <c r="O4664">
        <v>2.4338565766811371E-2</v>
      </c>
      <c r="P4664">
        <v>-5.875337403267622E-3</v>
      </c>
      <c r="Q4664">
        <v>8.8986586779356003E-3</v>
      </c>
      <c r="R4664">
        <v>2.5316968560218811E-2</v>
      </c>
      <c r="S4664">
        <v>4.1733331978321075E-2</v>
      </c>
      <c r="T4664">
        <v>5.6509274989366531E-2</v>
      </c>
      <c r="U4664" t="s">
        <v>18</v>
      </c>
      <c r="V4664" t="s">
        <v>84</v>
      </c>
      <c r="W4664">
        <v>61.527091979980469</v>
      </c>
    </row>
    <row r="4665" spans="1:23" x14ac:dyDescent="0.25">
      <c r="A4665" s="48" t="str">
        <f t="shared" si="72"/>
        <v>42233North Coast And North Bay9_4SmartAC-onlySingle</v>
      </c>
      <c r="B4665" s="7" t="s">
        <v>108</v>
      </c>
      <c r="C4665" s="35">
        <v>42233</v>
      </c>
      <c r="D4665">
        <v>4</v>
      </c>
      <c r="E4665" t="s">
        <v>114</v>
      </c>
      <c r="F4665">
        <v>0.5689440961687543</v>
      </c>
      <c r="G4665">
        <v>0.65555713459221066</v>
      </c>
      <c r="H4665">
        <v>2771</v>
      </c>
      <c r="I4665">
        <v>0.54362712833222548</v>
      </c>
      <c r="J4665">
        <v>0.55719440500132622</v>
      </c>
      <c r="K4665">
        <v>710</v>
      </c>
      <c r="L4665">
        <v>2.5316968560218811E-2</v>
      </c>
      <c r="M4665">
        <v>4.4498162269592285</v>
      </c>
      <c r="N4665">
        <v>7069</v>
      </c>
      <c r="O4665">
        <v>2.4338565766811371E-2</v>
      </c>
      <c r="P4665">
        <v>-5.875337403267622E-3</v>
      </c>
      <c r="Q4665">
        <v>8.8986586779356003E-3</v>
      </c>
      <c r="R4665">
        <v>2.5316968560218811E-2</v>
      </c>
      <c r="S4665">
        <v>4.1733331978321075E-2</v>
      </c>
      <c r="T4665">
        <v>5.6509274989366531E-2</v>
      </c>
      <c r="U4665" t="s">
        <v>102</v>
      </c>
      <c r="V4665" t="s">
        <v>84</v>
      </c>
      <c r="W4665">
        <v>61.527091979980469</v>
      </c>
    </row>
    <row r="4666" spans="1:23" x14ac:dyDescent="0.25">
      <c r="A4666" s="48" t="str">
        <f t="shared" si="72"/>
        <v>42233North Coast And North Bay9_5AllSingle</v>
      </c>
      <c r="B4666" s="7" t="s">
        <v>108</v>
      </c>
      <c r="C4666" s="35">
        <v>42233</v>
      </c>
      <c r="D4666">
        <v>5</v>
      </c>
      <c r="E4666" t="s">
        <v>114</v>
      </c>
      <c r="F4666">
        <v>0.54384892993565004</v>
      </c>
      <c r="G4666">
        <v>0.5353846004611067</v>
      </c>
      <c r="H4666">
        <v>2771</v>
      </c>
      <c r="I4666">
        <v>0.52202164498039494</v>
      </c>
      <c r="J4666">
        <v>0.497751940745009</v>
      </c>
      <c r="K4666">
        <v>710</v>
      </c>
      <c r="L4666">
        <v>2.1827284246683121E-2</v>
      </c>
      <c r="M4666">
        <v>4.0134830474853516</v>
      </c>
      <c r="N4666">
        <v>7069</v>
      </c>
      <c r="O4666">
        <v>2.1269582211971283E-2</v>
      </c>
      <c r="P4666">
        <v>-5.4318122565746307E-3</v>
      </c>
      <c r="Q4666">
        <v>7.4792494997382164E-3</v>
      </c>
      <c r="R4666">
        <v>2.1827284246683121E-2</v>
      </c>
      <c r="S4666">
        <v>3.6173615604639053E-2</v>
      </c>
      <c r="T4666">
        <v>4.9086380749940872E-2</v>
      </c>
      <c r="U4666" t="s">
        <v>18</v>
      </c>
      <c r="V4666" t="s">
        <v>84</v>
      </c>
      <c r="W4666">
        <v>60.052482604980469</v>
      </c>
    </row>
    <row r="4667" spans="1:23" x14ac:dyDescent="0.25">
      <c r="A4667" s="48" t="str">
        <f t="shared" si="72"/>
        <v>42233North Coast And North Bay9_5SmartAC-onlySingle</v>
      </c>
      <c r="B4667" s="7" t="s">
        <v>108</v>
      </c>
      <c r="C4667" s="35">
        <v>42233</v>
      </c>
      <c r="D4667">
        <v>5</v>
      </c>
      <c r="E4667" t="s">
        <v>114</v>
      </c>
      <c r="F4667">
        <v>0.54384892993565004</v>
      </c>
      <c r="G4667">
        <v>0.5353846004611067</v>
      </c>
      <c r="H4667">
        <v>2771</v>
      </c>
      <c r="I4667">
        <v>0.52202164498039494</v>
      </c>
      <c r="J4667">
        <v>0.497751940745009</v>
      </c>
      <c r="K4667">
        <v>710</v>
      </c>
      <c r="L4667">
        <v>2.1827284246683121E-2</v>
      </c>
      <c r="M4667">
        <v>4.0134830474853516</v>
      </c>
      <c r="N4667">
        <v>7069</v>
      </c>
      <c r="O4667">
        <v>2.1269582211971283E-2</v>
      </c>
      <c r="P4667">
        <v>-5.4318122565746307E-3</v>
      </c>
      <c r="Q4667">
        <v>7.4792494997382164E-3</v>
      </c>
      <c r="R4667">
        <v>2.1827284246683121E-2</v>
      </c>
      <c r="S4667">
        <v>3.6173615604639053E-2</v>
      </c>
      <c r="T4667">
        <v>4.9086380749940872E-2</v>
      </c>
      <c r="U4667" t="s">
        <v>102</v>
      </c>
      <c r="V4667" t="s">
        <v>84</v>
      </c>
      <c r="W4667">
        <v>60.052482604980469</v>
      </c>
    </row>
    <row r="4668" spans="1:23" x14ac:dyDescent="0.25">
      <c r="A4668" s="48" t="str">
        <f t="shared" si="72"/>
        <v>42233North Coast And North Bay9_6AllSingle</v>
      </c>
      <c r="B4668" s="7" t="s">
        <v>108</v>
      </c>
      <c r="C4668" s="35">
        <v>42233</v>
      </c>
      <c r="D4668">
        <v>6</v>
      </c>
      <c r="E4668" t="s">
        <v>114</v>
      </c>
      <c r="F4668">
        <v>0.56770549807510118</v>
      </c>
      <c r="G4668">
        <v>0.55624510885619738</v>
      </c>
      <c r="H4668">
        <v>2771</v>
      </c>
      <c r="I4668">
        <v>0.55222121209086816</v>
      </c>
      <c r="J4668">
        <v>0.53857585706651423</v>
      </c>
      <c r="K4668">
        <v>710</v>
      </c>
      <c r="L4668">
        <v>1.5484285540878773E-2</v>
      </c>
      <c r="M4668">
        <v>2.7275209426879883</v>
      </c>
      <c r="N4668">
        <v>7069</v>
      </c>
      <c r="O4668">
        <v>2.2807899862527847E-2</v>
      </c>
      <c r="P4668">
        <v>-1.3746319338679314E-2</v>
      </c>
      <c r="Q4668">
        <v>9.8532451374921948E-5</v>
      </c>
      <c r="R4668">
        <v>1.5484285540878773E-2</v>
      </c>
      <c r="S4668">
        <v>3.0868213623762131E-2</v>
      </c>
      <c r="T4668">
        <v>4.4714890420436859E-2</v>
      </c>
      <c r="U4668" t="s">
        <v>18</v>
      </c>
      <c r="V4668" t="s">
        <v>84</v>
      </c>
      <c r="W4668">
        <v>59.052482604980469</v>
      </c>
    </row>
    <row r="4669" spans="1:23" x14ac:dyDescent="0.25">
      <c r="A4669" s="48" t="str">
        <f t="shared" si="72"/>
        <v>42233North Coast And North Bay9_6SmartAC-onlySingle</v>
      </c>
      <c r="B4669" s="7" t="s">
        <v>108</v>
      </c>
      <c r="C4669" s="35">
        <v>42233</v>
      </c>
      <c r="D4669">
        <v>6</v>
      </c>
      <c r="E4669" t="s">
        <v>114</v>
      </c>
      <c r="F4669">
        <v>0.56770549807510118</v>
      </c>
      <c r="G4669">
        <v>0.55624510885619738</v>
      </c>
      <c r="H4669">
        <v>2771</v>
      </c>
      <c r="I4669">
        <v>0.55222121209086816</v>
      </c>
      <c r="J4669">
        <v>0.53857585706651423</v>
      </c>
      <c r="K4669">
        <v>710</v>
      </c>
      <c r="L4669">
        <v>1.5484285540878773E-2</v>
      </c>
      <c r="M4669">
        <v>2.7275209426879883</v>
      </c>
      <c r="N4669">
        <v>7069</v>
      </c>
      <c r="O4669">
        <v>2.2807899862527847E-2</v>
      </c>
      <c r="P4669">
        <v>-1.3746319338679314E-2</v>
      </c>
      <c r="Q4669">
        <v>9.8532451374921948E-5</v>
      </c>
      <c r="R4669">
        <v>1.5484285540878773E-2</v>
      </c>
      <c r="S4669">
        <v>3.0868213623762131E-2</v>
      </c>
      <c r="T4669">
        <v>4.4714890420436859E-2</v>
      </c>
      <c r="U4669" t="s">
        <v>102</v>
      </c>
      <c r="V4669" t="s">
        <v>84</v>
      </c>
      <c r="W4669">
        <v>59.052482604980469</v>
      </c>
    </row>
    <row r="4670" spans="1:23" x14ac:dyDescent="0.25">
      <c r="A4670" s="48" t="str">
        <f t="shared" si="72"/>
        <v>42233North Coast And North Bay9_7AllSingle</v>
      </c>
      <c r="B4670" t="s">
        <v>108</v>
      </c>
      <c r="C4670" s="35">
        <v>42233</v>
      </c>
      <c r="D4670">
        <v>7</v>
      </c>
      <c r="E4670" t="s">
        <v>114</v>
      </c>
      <c r="F4670">
        <v>0.63416243530370642</v>
      </c>
      <c r="G4670">
        <v>0.58162344669570243</v>
      </c>
      <c r="H4670">
        <v>2771</v>
      </c>
      <c r="I4670">
        <v>0.61327575740914031</v>
      </c>
      <c r="J4670">
        <v>0.53379160504256684</v>
      </c>
      <c r="K4670">
        <v>710</v>
      </c>
      <c r="L4670">
        <v>2.0886678248643875E-2</v>
      </c>
      <c r="M4670">
        <v>3.2935848236083984</v>
      </c>
      <c r="N4670">
        <v>7069</v>
      </c>
      <c r="O4670">
        <v>2.2877838462591171E-2</v>
      </c>
      <c r="P4670">
        <v>-8.4335599094629288E-3</v>
      </c>
      <c r="Q4670">
        <v>5.4537458345293999E-3</v>
      </c>
      <c r="R4670">
        <v>2.0886678248643875E-2</v>
      </c>
      <c r="S4670">
        <v>3.6317780613899231E-2</v>
      </c>
      <c r="T4670">
        <v>5.020691454410553E-2</v>
      </c>
      <c r="U4670" t="s">
        <v>18</v>
      </c>
      <c r="V4670" t="s">
        <v>84</v>
      </c>
      <c r="W4670">
        <v>61.006790161132813</v>
      </c>
    </row>
    <row r="4671" spans="1:23" x14ac:dyDescent="0.25">
      <c r="A4671" s="48" t="str">
        <f t="shared" si="72"/>
        <v>42233North Coast And North Bay9_7SmartAC-onlySingle</v>
      </c>
      <c r="B4671" s="7" t="s">
        <v>108</v>
      </c>
      <c r="C4671" s="35">
        <v>42233</v>
      </c>
      <c r="D4671">
        <v>7</v>
      </c>
      <c r="E4671" t="s">
        <v>114</v>
      </c>
      <c r="F4671">
        <v>0.63416243530370642</v>
      </c>
      <c r="G4671">
        <v>0.58162344669570243</v>
      </c>
      <c r="H4671">
        <v>2771</v>
      </c>
      <c r="I4671">
        <v>0.61327575740914031</v>
      </c>
      <c r="J4671">
        <v>0.53379160504256684</v>
      </c>
      <c r="K4671">
        <v>710</v>
      </c>
      <c r="L4671">
        <v>2.0886678248643875E-2</v>
      </c>
      <c r="M4671">
        <v>3.2935848236083984</v>
      </c>
      <c r="N4671">
        <v>7069</v>
      </c>
      <c r="O4671">
        <v>2.2877838462591171E-2</v>
      </c>
      <c r="P4671">
        <v>-8.4335599094629288E-3</v>
      </c>
      <c r="Q4671">
        <v>5.4537458345293999E-3</v>
      </c>
      <c r="R4671">
        <v>2.0886678248643875E-2</v>
      </c>
      <c r="S4671">
        <v>3.6317780613899231E-2</v>
      </c>
      <c r="T4671">
        <v>5.020691454410553E-2</v>
      </c>
      <c r="U4671" t="s">
        <v>102</v>
      </c>
      <c r="V4671" t="s">
        <v>84</v>
      </c>
      <c r="W4671">
        <v>61.006790161132813</v>
      </c>
    </row>
    <row r="4672" spans="1:23" x14ac:dyDescent="0.25">
      <c r="A4672" s="48" t="str">
        <f t="shared" si="72"/>
        <v>42233North Coast And North Bay9_8AllSingle</v>
      </c>
      <c r="B4672" s="7" t="s">
        <v>108</v>
      </c>
      <c r="C4672" s="35">
        <v>42233</v>
      </c>
      <c r="D4672">
        <v>8</v>
      </c>
      <c r="E4672" t="s">
        <v>114</v>
      </c>
      <c r="F4672">
        <v>0.67701346878754309</v>
      </c>
      <c r="G4672">
        <v>0.62755450064190899</v>
      </c>
      <c r="H4672">
        <v>2771</v>
      </c>
      <c r="I4672">
        <v>0.65146334776724579</v>
      </c>
      <c r="J4672">
        <v>0.6300984055545199</v>
      </c>
      <c r="K4672">
        <v>710</v>
      </c>
      <c r="L4672">
        <v>2.5550121441483498E-2</v>
      </c>
      <c r="M4672">
        <v>3.7739458084106445</v>
      </c>
      <c r="N4672">
        <v>7069</v>
      </c>
      <c r="O4672">
        <v>2.6482302695512772E-2</v>
      </c>
      <c r="P4672">
        <v>-8.3895977586507797E-3</v>
      </c>
      <c r="Q4672">
        <v>7.6856897212564945E-3</v>
      </c>
      <c r="R4672">
        <v>2.5550121441483498E-2</v>
      </c>
      <c r="S4672">
        <v>4.3412435799837112E-2</v>
      </c>
      <c r="T4672">
        <v>5.9489838778972626E-2</v>
      </c>
      <c r="U4672" t="s">
        <v>18</v>
      </c>
      <c r="V4672" t="s">
        <v>84</v>
      </c>
      <c r="W4672">
        <v>66.956001281738281</v>
      </c>
    </row>
    <row r="4673" spans="1:23" x14ac:dyDescent="0.25">
      <c r="A4673" s="48" t="str">
        <f t="shared" si="72"/>
        <v>42233North Coast And North Bay9_8SmartAC-onlySingle</v>
      </c>
      <c r="B4673" t="s">
        <v>108</v>
      </c>
      <c r="C4673" s="35">
        <v>42233</v>
      </c>
      <c r="D4673">
        <v>8</v>
      </c>
      <c r="E4673" t="s">
        <v>114</v>
      </c>
      <c r="F4673">
        <v>0.67701346878754309</v>
      </c>
      <c r="G4673">
        <v>0.62755450064190899</v>
      </c>
      <c r="H4673">
        <v>2771</v>
      </c>
      <c r="I4673">
        <v>0.65146334776724579</v>
      </c>
      <c r="J4673">
        <v>0.6300984055545199</v>
      </c>
      <c r="K4673">
        <v>710</v>
      </c>
      <c r="L4673">
        <v>2.5550121441483498E-2</v>
      </c>
      <c r="M4673">
        <v>3.7739458084106445</v>
      </c>
      <c r="N4673">
        <v>7069</v>
      </c>
      <c r="O4673">
        <v>2.6482302695512772E-2</v>
      </c>
      <c r="P4673">
        <v>-8.3895977586507797E-3</v>
      </c>
      <c r="Q4673">
        <v>7.6856897212564945E-3</v>
      </c>
      <c r="R4673">
        <v>2.5550121441483498E-2</v>
      </c>
      <c r="S4673">
        <v>4.3412435799837112E-2</v>
      </c>
      <c r="T4673">
        <v>5.9489838778972626E-2</v>
      </c>
      <c r="U4673" t="s">
        <v>102</v>
      </c>
      <c r="V4673" t="s">
        <v>84</v>
      </c>
      <c r="W4673">
        <v>66.956001281738281</v>
      </c>
    </row>
    <row r="4674" spans="1:23" x14ac:dyDescent="0.25">
      <c r="A4674" s="48" t="str">
        <f t="shared" ref="A4674:A4737" si="73">CONCATENATE(C4674,B4674,E4674,"_",D4674,U4674,V4674)</f>
        <v>42233North Coast And North Bay9_9AllSingle</v>
      </c>
      <c r="B4674" t="s">
        <v>108</v>
      </c>
      <c r="C4674" s="35">
        <v>42233</v>
      </c>
      <c r="D4674">
        <v>9</v>
      </c>
      <c r="E4674" t="s">
        <v>114</v>
      </c>
      <c r="F4674">
        <v>0.67802616211001909</v>
      </c>
      <c r="G4674">
        <v>0.74324481886599769</v>
      </c>
      <c r="H4674">
        <v>2771</v>
      </c>
      <c r="I4674">
        <v>0.65817849904598136</v>
      </c>
      <c r="J4674">
        <v>0.70008379373501173</v>
      </c>
      <c r="K4674">
        <v>710</v>
      </c>
      <c r="L4674">
        <v>1.984766311943531E-2</v>
      </c>
      <c r="M4674">
        <v>2.9272708892822266</v>
      </c>
      <c r="N4674">
        <v>7069</v>
      </c>
      <c r="O4674">
        <v>2.9827188700437546E-2</v>
      </c>
      <c r="P4674">
        <v>-1.8378861248493195E-2</v>
      </c>
      <c r="Q4674">
        <v>-2.7316182968206704E-4</v>
      </c>
      <c r="R4674">
        <v>1.984766311943531E-2</v>
      </c>
      <c r="S4674">
        <v>3.9966102689504623E-2</v>
      </c>
      <c r="T4674">
        <v>5.8074187487363815E-2</v>
      </c>
      <c r="U4674" t="s">
        <v>18</v>
      </c>
      <c r="V4674" t="s">
        <v>84</v>
      </c>
      <c r="W4674">
        <v>72.476303100585937</v>
      </c>
    </row>
    <row r="4675" spans="1:23" x14ac:dyDescent="0.25">
      <c r="A4675" s="48" t="str">
        <f t="shared" si="73"/>
        <v>42233North Coast And North Bay9_9SmartAC-onlySingle</v>
      </c>
      <c r="B4675" t="s">
        <v>108</v>
      </c>
      <c r="C4675" s="35">
        <v>42233</v>
      </c>
      <c r="D4675">
        <v>9</v>
      </c>
      <c r="E4675" t="s">
        <v>114</v>
      </c>
      <c r="F4675">
        <v>0.67802616211001909</v>
      </c>
      <c r="G4675">
        <v>0.74324481886599769</v>
      </c>
      <c r="H4675">
        <v>2771</v>
      </c>
      <c r="I4675">
        <v>0.65817849904598136</v>
      </c>
      <c r="J4675">
        <v>0.70008379373501173</v>
      </c>
      <c r="K4675">
        <v>710</v>
      </c>
      <c r="L4675">
        <v>1.984766311943531E-2</v>
      </c>
      <c r="M4675">
        <v>2.9272708892822266</v>
      </c>
      <c r="N4675">
        <v>7069</v>
      </c>
      <c r="O4675">
        <v>2.9827188700437546E-2</v>
      </c>
      <c r="P4675">
        <v>-1.8378861248493195E-2</v>
      </c>
      <c r="Q4675">
        <v>-2.7316182968206704E-4</v>
      </c>
      <c r="R4675">
        <v>1.984766311943531E-2</v>
      </c>
      <c r="S4675">
        <v>3.9966102689504623E-2</v>
      </c>
      <c r="T4675">
        <v>5.8074187487363815E-2</v>
      </c>
      <c r="U4675" t="s">
        <v>102</v>
      </c>
      <c r="V4675" t="s">
        <v>84</v>
      </c>
      <c r="W4675">
        <v>72.476303100585937</v>
      </c>
    </row>
    <row r="4676" spans="1:23" x14ac:dyDescent="0.25">
      <c r="A4676" s="48" t="str">
        <f t="shared" si="73"/>
        <v>42233North Coast And North Bay9_10AllSingle</v>
      </c>
      <c r="B4676" s="7" t="s">
        <v>108</v>
      </c>
      <c r="C4676" s="35">
        <v>42233</v>
      </c>
      <c r="D4676">
        <v>10</v>
      </c>
      <c r="E4676" t="s">
        <v>114</v>
      </c>
      <c r="F4676">
        <v>0.6522256456781097</v>
      </c>
      <c r="G4676">
        <v>0.87794082925318528</v>
      </c>
      <c r="H4676">
        <v>2771</v>
      </c>
      <c r="I4676">
        <v>0.64367229410107218</v>
      </c>
      <c r="J4676">
        <v>0.89843828169393292</v>
      </c>
      <c r="K4676">
        <v>710</v>
      </c>
      <c r="L4676">
        <v>8.5533512756228447E-3</v>
      </c>
      <c r="M4676">
        <v>1.3114098310470581</v>
      </c>
      <c r="N4676">
        <v>7069</v>
      </c>
      <c r="O4676">
        <v>3.7617132067680359E-2</v>
      </c>
      <c r="P4676">
        <v>-3.9656765758991241E-2</v>
      </c>
      <c r="Q4676">
        <v>-1.6822414472699165E-2</v>
      </c>
      <c r="R4676">
        <v>8.5533512756228447E-3</v>
      </c>
      <c r="S4676">
        <v>3.3926106989383698E-2</v>
      </c>
      <c r="T4676">
        <v>5.6763466447591782E-2</v>
      </c>
      <c r="U4676" t="s">
        <v>18</v>
      </c>
      <c r="V4676" t="s">
        <v>84</v>
      </c>
      <c r="W4676">
        <v>78.950912475585937</v>
      </c>
    </row>
    <row r="4677" spans="1:23" x14ac:dyDescent="0.25">
      <c r="A4677" s="48" t="str">
        <f t="shared" si="73"/>
        <v>42233North Coast And North Bay9_10SmartAC-onlySingle</v>
      </c>
      <c r="B4677" s="7" t="s">
        <v>108</v>
      </c>
      <c r="C4677" s="35">
        <v>42233</v>
      </c>
      <c r="D4677">
        <v>10</v>
      </c>
      <c r="E4677" t="s">
        <v>114</v>
      </c>
      <c r="F4677">
        <v>0.6522256456781097</v>
      </c>
      <c r="G4677">
        <v>0.87794082925318528</v>
      </c>
      <c r="H4677">
        <v>2771</v>
      </c>
      <c r="I4677">
        <v>0.64367229410107218</v>
      </c>
      <c r="J4677">
        <v>0.89843828169393292</v>
      </c>
      <c r="K4677">
        <v>710</v>
      </c>
      <c r="L4677">
        <v>8.5533512756228447E-3</v>
      </c>
      <c r="M4677">
        <v>1.3114098310470581</v>
      </c>
      <c r="N4677">
        <v>7069</v>
      </c>
      <c r="O4677">
        <v>3.7617132067680359E-2</v>
      </c>
      <c r="P4677">
        <v>-3.9656765758991241E-2</v>
      </c>
      <c r="Q4677">
        <v>-1.6822414472699165E-2</v>
      </c>
      <c r="R4677">
        <v>8.5533512756228447E-3</v>
      </c>
      <c r="S4677">
        <v>3.3926106989383698E-2</v>
      </c>
      <c r="T4677">
        <v>5.6763466447591782E-2</v>
      </c>
      <c r="U4677" t="s">
        <v>102</v>
      </c>
      <c r="V4677" t="s">
        <v>84</v>
      </c>
      <c r="W4677">
        <v>78.950912475585937</v>
      </c>
    </row>
    <row r="4678" spans="1:23" x14ac:dyDescent="0.25">
      <c r="A4678" s="48" t="str">
        <f t="shared" si="73"/>
        <v>42233North Coast And North Bay9_11AllSingle</v>
      </c>
      <c r="B4678" s="7" t="s">
        <v>108</v>
      </c>
      <c r="C4678" s="35">
        <v>42233</v>
      </c>
      <c r="D4678">
        <v>11</v>
      </c>
      <c r="E4678" t="s">
        <v>114</v>
      </c>
      <c r="F4678">
        <v>0.67335741679213423</v>
      </c>
      <c r="G4678">
        <v>1.0874556906640782</v>
      </c>
      <c r="H4678">
        <v>2771</v>
      </c>
      <c r="I4678">
        <v>0.66045728679011251</v>
      </c>
      <c r="J4678">
        <v>1.0867417335879035</v>
      </c>
      <c r="K4678">
        <v>710</v>
      </c>
      <c r="L4678">
        <v>1.2900129891932011E-2</v>
      </c>
      <c r="M4678">
        <v>1.9157923460006714</v>
      </c>
      <c r="N4678">
        <v>7069</v>
      </c>
      <c r="O4678">
        <v>4.5718200504779816E-2</v>
      </c>
      <c r="P4678">
        <v>-4.5692317187786102E-2</v>
      </c>
      <c r="Q4678">
        <v>-1.7940454185009003E-2</v>
      </c>
      <c r="R4678">
        <v>1.2900129891932011E-2</v>
      </c>
      <c r="S4678">
        <v>4.3737057596445084E-2</v>
      </c>
      <c r="T4678">
        <v>7.1492575109004974E-2</v>
      </c>
      <c r="U4678" t="s">
        <v>18</v>
      </c>
      <c r="V4678" t="s">
        <v>84</v>
      </c>
      <c r="W4678">
        <v>84.942420959472656</v>
      </c>
    </row>
    <row r="4679" spans="1:23" x14ac:dyDescent="0.25">
      <c r="A4679" s="48" t="str">
        <f t="shared" si="73"/>
        <v>42233North Coast And North Bay9_11SmartAC-onlySingle</v>
      </c>
      <c r="B4679" s="7" t="s">
        <v>108</v>
      </c>
      <c r="C4679" s="35">
        <v>42233</v>
      </c>
      <c r="D4679">
        <v>11</v>
      </c>
      <c r="E4679" t="s">
        <v>114</v>
      </c>
      <c r="F4679">
        <v>0.67335741679213423</v>
      </c>
      <c r="G4679">
        <v>1.0874556906640782</v>
      </c>
      <c r="H4679">
        <v>2771</v>
      </c>
      <c r="I4679">
        <v>0.66045728679011251</v>
      </c>
      <c r="J4679">
        <v>1.0867417335879035</v>
      </c>
      <c r="K4679">
        <v>710</v>
      </c>
      <c r="L4679">
        <v>1.2900129891932011E-2</v>
      </c>
      <c r="M4679">
        <v>1.9157923460006714</v>
      </c>
      <c r="N4679">
        <v>7069</v>
      </c>
      <c r="O4679">
        <v>4.5718200504779816E-2</v>
      </c>
      <c r="P4679">
        <v>-4.5692317187786102E-2</v>
      </c>
      <c r="Q4679">
        <v>-1.7940454185009003E-2</v>
      </c>
      <c r="R4679">
        <v>1.2900129891932011E-2</v>
      </c>
      <c r="S4679">
        <v>4.3737057596445084E-2</v>
      </c>
      <c r="T4679">
        <v>7.1492575109004974E-2</v>
      </c>
      <c r="U4679" t="s">
        <v>102</v>
      </c>
      <c r="V4679" t="s">
        <v>84</v>
      </c>
      <c r="W4679">
        <v>84.942420959472656</v>
      </c>
    </row>
    <row r="4680" spans="1:23" x14ac:dyDescent="0.25">
      <c r="A4680" s="48" t="str">
        <f t="shared" si="73"/>
        <v>42233North Coast And North Bay9_12AllSingle</v>
      </c>
      <c r="B4680" s="7" t="s">
        <v>108</v>
      </c>
      <c r="C4680" s="35">
        <v>42233</v>
      </c>
      <c r="D4680">
        <v>12</v>
      </c>
      <c r="E4680" t="s">
        <v>114</v>
      </c>
      <c r="F4680">
        <v>0.76722357933421659</v>
      </c>
      <c r="G4680">
        <v>1.2686666400429201</v>
      </c>
      <c r="H4680">
        <v>2771</v>
      </c>
      <c r="I4680">
        <v>0.75066031690921942</v>
      </c>
      <c r="J4680">
        <v>1.3751297388136974</v>
      </c>
      <c r="K4680">
        <v>710</v>
      </c>
      <c r="L4680">
        <v>1.6563262790441513E-2</v>
      </c>
      <c r="M4680">
        <v>2.1588573455810547</v>
      </c>
      <c r="N4680">
        <v>7069</v>
      </c>
      <c r="O4680">
        <v>5.6957855820655823E-2</v>
      </c>
      <c r="P4680">
        <v>-5.6433923542499542E-2</v>
      </c>
      <c r="Q4680">
        <v>-2.1859368309378624E-2</v>
      </c>
      <c r="R4680">
        <v>1.6563262790441513E-2</v>
      </c>
      <c r="S4680">
        <v>5.4981335997581482E-2</v>
      </c>
      <c r="T4680">
        <v>8.9560449123382568E-2</v>
      </c>
      <c r="U4680" t="s">
        <v>18</v>
      </c>
      <c r="V4680" t="s">
        <v>84</v>
      </c>
      <c r="W4680">
        <v>89.030410766601563</v>
      </c>
    </row>
    <row r="4681" spans="1:23" x14ac:dyDescent="0.25">
      <c r="A4681" s="48" t="str">
        <f t="shared" si="73"/>
        <v>42233North Coast And North Bay9_12SmartAC-onlySingle</v>
      </c>
      <c r="B4681" s="7" t="s">
        <v>108</v>
      </c>
      <c r="C4681" s="35">
        <v>42233</v>
      </c>
      <c r="D4681">
        <v>12</v>
      </c>
      <c r="E4681" t="s">
        <v>114</v>
      </c>
      <c r="F4681">
        <v>0.76722357933421659</v>
      </c>
      <c r="G4681">
        <v>1.2686666400429201</v>
      </c>
      <c r="H4681">
        <v>2771</v>
      </c>
      <c r="I4681">
        <v>0.75066031690921942</v>
      </c>
      <c r="J4681">
        <v>1.3751297388136974</v>
      </c>
      <c r="K4681">
        <v>710</v>
      </c>
      <c r="L4681">
        <v>1.6563262790441513E-2</v>
      </c>
      <c r="M4681">
        <v>2.1588573455810547</v>
      </c>
      <c r="N4681">
        <v>7069</v>
      </c>
      <c r="O4681">
        <v>5.6957855820655823E-2</v>
      </c>
      <c r="P4681">
        <v>-5.6433923542499542E-2</v>
      </c>
      <c r="Q4681">
        <v>-2.1859368309378624E-2</v>
      </c>
      <c r="R4681">
        <v>1.6563262790441513E-2</v>
      </c>
      <c r="S4681">
        <v>5.4981335997581482E-2</v>
      </c>
      <c r="T4681">
        <v>8.9560449123382568E-2</v>
      </c>
      <c r="U4681" t="s">
        <v>102</v>
      </c>
      <c r="V4681" t="s">
        <v>84</v>
      </c>
      <c r="W4681">
        <v>89.030410766601563</v>
      </c>
    </row>
    <row r="4682" spans="1:23" x14ac:dyDescent="0.25">
      <c r="A4682" s="48" t="str">
        <f t="shared" si="73"/>
        <v>42233North Coast And North Bay9_13AllSingle</v>
      </c>
      <c r="B4682" t="s">
        <v>108</v>
      </c>
      <c r="C4682" s="35">
        <v>42233</v>
      </c>
      <c r="D4682">
        <v>13</v>
      </c>
      <c r="E4682" t="s">
        <v>114</v>
      </c>
      <c r="F4682">
        <v>0.92936546132806508</v>
      </c>
      <c r="G4682">
        <v>1.4877871041052713</v>
      </c>
      <c r="H4682">
        <v>2771</v>
      </c>
      <c r="I4682">
        <v>0.89237027405761893</v>
      </c>
      <c r="J4682">
        <v>1.4869550484946072</v>
      </c>
      <c r="K4682">
        <v>710</v>
      </c>
      <c r="L4682">
        <v>3.6995187401771545E-2</v>
      </c>
      <c r="M4682">
        <v>3.9806931018829346</v>
      </c>
      <c r="N4682">
        <v>7069</v>
      </c>
      <c r="O4682">
        <v>6.2553554773330688E-2</v>
      </c>
      <c r="P4682">
        <v>-4.3173447251319885E-2</v>
      </c>
      <c r="Q4682">
        <v>-5.2021895535290241E-3</v>
      </c>
      <c r="R4682">
        <v>3.6995187401771545E-2</v>
      </c>
      <c r="S4682">
        <v>7.9187557101249695E-2</v>
      </c>
      <c r="T4682">
        <v>0.11716382205486298</v>
      </c>
      <c r="U4682" t="s">
        <v>18</v>
      </c>
      <c r="V4682" t="s">
        <v>84</v>
      </c>
      <c r="W4682">
        <v>92.596405029296875</v>
      </c>
    </row>
    <row r="4683" spans="1:23" x14ac:dyDescent="0.25">
      <c r="A4683" s="48" t="str">
        <f t="shared" si="73"/>
        <v>42233North Coast And North Bay9_13SmartAC-onlySingle</v>
      </c>
      <c r="B4683" s="7" t="s">
        <v>108</v>
      </c>
      <c r="C4683" s="35">
        <v>42233</v>
      </c>
      <c r="D4683">
        <v>13</v>
      </c>
      <c r="E4683" t="s">
        <v>114</v>
      </c>
      <c r="F4683">
        <v>0.92936546132806508</v>
      </c>
      <c r="G4683">
        <v>1.4877871041052713</v>
      </c>
      <c r="H4683">
        <v>2771</v>
      </c>
      <c r="I4683">
        <v>0.89237027405761893</v>
      </c>
      <c r="J4683">
        <v>1.4869550484946072</v>
      </c>
      <c r="K4683">
        <v>710</v>
      </c>
      <c r="L4683">
        <v>3.6995187401771545E-2</v>
      </c>
      <c r="M4683">
        <v>3.9806931018829346</v>
      </c>
      <c r="N4683">
        <v>7069</v>
      </c>
      <c r="O4683">
        <v>6.2553554773330688E-2</v>
      </c>
      <c r="P4683">
        <v>-4.3173447251319885E-2</v>
      </c>
      <c r="Q4683">
        <v>-5.2021895535290241E-3</v>
      </c>
      <c r="R4683">
        <v>3.6995187401771545E-2</v>
      </c>
      <c r="S4683">
        <v>7.9187557101249695E-2</v>
      </c>
      <c r="T4683">
        <v>0.11716382205486298</v>
      </c>
      <c r="U4683" t="s">
        <v>102</v>
      </c>
      <c r="V4683" t="s">
        <v>84</v>
      </c>
      <c r="W4683">
        <v>92.596405029296875</v>
      </c>
    </row>
    <row r="4684" spans="1:23" x14ac:dyDescent="0.25">
      <c r="A4684" s="48" t="str">
        <f t="shared" si="73"/>
        <v>42233North Coast And North Bay9_14AllSingle</v>
      </c>
      <c r="B4684" s="7" t="s">
        <v>108</v>
      </c>
      <c r="C4684" s="35">
        <v>42233</v>
      </c>
      <c r="D4684">
        <v>14</v>
      </c>
      <c r="E4684" t="s">
        <v>114</v>
      </c>
      <c r="F4684">
        <v>1.2354376382373624</v>
      </c>
      <c r="G4684">
        <v>1.7467948288521999</v>
      </c>
      <c r="H4684">
        <v>2771</v>
      </c>
      <c r="I4684">
        <v>1.1409324674741881</v>
      </c>
      <c r="J4684">
        <v>1.634353669336426</v>
      </c>
      <c r="K4684">
        <v>710</v>
      </c>
      <c r="L4684">
        <v>9.4505168497562408E-2</v>
      </c>
      <c r="M4684">
        <v>7.6495299339294434</v>
      </c>
      <c r="N4684">
        <v>7069</v>
      </c>
      <c r="O4684">
        <v>6.9737233221530914E-2</v>
      </c>
      <c r="P4684">
        <v>5.1299305632710457E-3</v>
      </c>
      <c r="Q4684">
        <v>4.7461826354265213E-2</v>
      </c>
      <c r="R4684">
        <v>9.4505168497562408E-2</v>
      </c>
      <c r="S4684">
        <v>0.14154292643070221</v>
      </c>
      <c r="T4684">
        <v>0.18388040363788605</v>
      </c>
      <c r="U4684" t="s">
        <v>18</v>
      </c>
      <c r="V4684" t="s">
        <v>84</v>
      </c>
      <c r="W4684">
        <v>95.545623779296875</v>
      </c>
    </row>
    <row r="4685" spans="1:23" x14ac:dyDescent="0.25">
      <c r="A4685" s="48" t="str">
        <f t="shared" si="73"/>
        <v>42233North Coast And North Bay9_14SmartAC-onlySingle</v>
      </c>
      <c r="B4685" t="s">
        <v>108</v>
      </c>
      <c r="C4685" s="35">
        <v>42233</v>
      </c>
      <c r="D4685">
        <v>14</v>
      </c>
      <c r="E4685" t="s">
        <v>114</v>
      </c>
      <c r="F4685">
        <v>1.2354376382373624</v>
      </c>
      <c r="G4685">
        <v>1.7467948288521999</v>
      </c>
      <c r="H4685">
        <v>2771</v>
      </c>
      <c r="I4685">
        <v>1.1409324674741881</v>
      </c>
      <c r="J4685">
        <v>1.634353669336426</v>
      </c>
      <c r="K4685">
        <v>710</v>
      </c>
      <c r="L4685">
        <v>9.4505168497562408E-2</v>
      </c>
      <c r="M4685">
        <v>7.6495299339294434</v>
      </c>
      <c r="N4685">
        <v>7069</v>
      </c>
      <c r="O4685">
        <v>6.9737233221530914E-2</v>
      </c>
      <c r="P4685">
        <v>5.1299305632710457E-3</v>
      </c>
      <c r="Q4685">
        <v>4.7461826354265213E-2</v>
      </c>
      <c r="R4685">
        <v>9.4505168497562408E-2</v>
      </c>
      <c r="S4685">
        <v>0.14154292643070221</v>
      </c>
      <c r="T4685">
        <v>0.18388040363788605</v>
      </c>
      <c r="U4685" t="s">
        <v>102</v>
      </c>
      <c r="V4685" t="s">
        <v>84</v>
      </c>
      <c r="W4685">
        <v>95.545623779296875</v>
      </c>
    </row>
    <row r="4686" spans="1:23" x14ac:dyDescent="0.25">
      <c r="A4686" s="48" t="str">
        <f t="shared" si="73"/>
        <v>42233North Coast And North Bay9_15AllSingle</v>
      </c>
      <c r="B4686" t="s">
        <v>108</v>
      </c>
      <c r="C4686" s="35">
        <v>42233</v>
      </c>
      <c r="D4686">
        <v>15</v>
      </c>
      <c r="E4686" t="s">
        <v>114</v>
      </c>
      <c r="F4686">
        <v>1.5622411069617816</v>
      </c>
      <c r="G4686">
        <v>1.9115629487874122</v>
      </c>
      <c r="H4686">
        <v>2771</v>
      </c>
      <c r="I4686">
        <v>1.4755411260339957</v>
      </c>
      <c r="J4686">
        <v>1.8348143579033276</v>
      </c>
      <c r="K4686">
        <v>710</v>
      </c>
      <c r="L4686">
        <v>8.6699977517127991E-2</v>
      </c>
      <c r="M4686">
        <v>5.5497183799743652</v>
      </c>
      <c r="N4686">
        <v>7069</v>
      </c>
      <c r="O4686">
        <v>7.7847898006439209E-2</v>
      </c>
      <c r="P4686">
        <v>-1.3069888576865196E-2</v>
      </c>
      <c r="Q4686">
        <v>3.4185342490673065E-2</v>
      </c>
      <c r="R4686">
        <v>8.6699977517127991E-2</v>
      </c>
      <c r="S4686">
        <v>0.13920839130878448</v>
      </c>
      <c r="T4686">
        <v>0.18646983802318573</v>
      </c>
      <c r="U4686" t="s">
        <v>18</v>
      </c>
      <c r="V4686" t="s">
        <v>84</v>
      </c>
      <c r="W4686">
        <v>93.410240173339844</v>
      </c>
    </row>
    <row r="4687" spans="1:23" x14ac:dyDescent="0.25">
      <c r="A4687" s="48" t="str">
        <f t="shared" si="73"/>
        <v>42233North Coast And North Bay9_15SmartAC-onlySingle</v>
      </c>
      <c r="B4687" t="s">
        <v>108</v>
      </c>
      <c r="C4687" s="35">
        <v>42233</v>
      </c>
      <c r="D4687">
        <v>15</v>
      </c>
      <c r="E4687" t="s">
        <v>114</v>
      </c>
      <c r="F4687">
        <v>1.5622411069617816</v>
      </c>
      <c r="G4687">
        <v>1.9115629487874122</v>
      </c>
      <c r="H4687">
        <v>2771</v>
      </c>
      <c r="I4687">
        <v>1.4755411260339957</v>
      </c>
      <c r="J4687">
        <v>1.8348143579033276</v>
      </c>
      <c r="K4687">
        <v>710</v>
      </c>
      <c r="L4687">
        <v>8.6699977517127991E-2</v>
      </c>
      <c r="M4687">
        <v>5.5497183799743652</v>
      </c>
      <c r="N4687">
        <v>7069</v>
      </c>
      <c r="O4687">
        <v>7.7847898006439209E-2</v>
      </c>
      <c r="P4687">
        <v>-1.3069888576865196E-2</v>
      </c>
      <c r="Q4687">
        <v>3.4185342490673065E-2</v>
      </c>
      <c r="R4687">
        <v>8.6699977517127991E-2</v>
      </c>
      <c r="S4687">
        <v>0.13920839130878448</v>
      </c>
      <c r="T4687">
        <v>0.18646983802318573</v>
      </c>
      <c r="U4687" t="s">
        <v>102</v>
      </c>
      <c r="V4687" t="s">
        <v>84</v>
      </c>
      <c r="W4687">
        <v>93.410240173339844</v>
      </c>
    </row>
    <row r="4688" spans="1:23" x14ac:dyDescent="0.25">
      <c r="A4688" s="48" t="str">
        <f t="shared" si="73"/>
        <v>42233North Coast And North Bay9_16AllSingle</v>
      </c>
      <c r="B4688" s="7" t="s">
        <v>108</v>
      </c>
      <c r="C4688" s="35">
        <v>42233</v>
      </c>
      <c r="D4688">
        <v>16</v>
      </c>
      <c r="E4688" t="s">
        <v>114</v>
      </c>
      <c r="F4688">
        <v>1.9290254978502857</v>
      </c>
      <c r="G4688">
        <v>2.005718608761438</v>
      </c>
      <c r="H4688">
        <v>2771</v>
      </c>
      <c r="I4688">
        <v>1.8312809521953457</v>
      </c>
      <c r="J4688">
        <v>1.8802701225338323</v>
      </c>
      <c r="K4688">
        <v>710</v>
      </c>
      <c r="L4688">
        <v>9.7744546830654144E-2</v>
      </c>
      <c r="M4688">
        <v>5.0670428276062012</v>
      </c>
      <c r="N4688">
        <v>7069</v>
      </c>
      <c r="O4688">
        <v>8.0195061862468719E-2</v>
      </c>
      <c r="P4688">
        <v>-5.0334446132183075E-3</v>
      </c>
      <c r="Q4688">
        <v>4.3646562844514847E-2</v>
      </c>
      <c r="R4688">
        <v>9.7744546830654144E-2</v>
      </c>
      <c r="S4688">
        <v>0.15183611214160919</v>
      </c>
      <c r="T4688">
        <v>0.20052254199981689</v>
      </c>
      <c r="U4688" t="s">
        <v>18</v>
      </c>
      <c r="V4688" t="s">
        <v>84</v>
      </c>
      <c r="W4688">
        <v>91.886543273925781</v>
      </c>
    </row>
    <row r="4689" spans="1:23" x14ac:dyDescent="0.25">
      <c r="A4689" s="48" t="str">
        <f t="shared" si="73"/>
        <v>42233North Coast And North Bay9_16SmartAC-onlySingle</v>
      </c>
      <c r="B4689" s="7" t="s">
        <v>108</v>
      </c>
      <c r="C4689" s="35">
        <v>42233</v>
      </c>
      <c r="D4689">
        <v>16</v>
      </c>
      <c r="E4689" t="s">
        <v>114</v>
      </c>
      <c r="F4689">
        <v>1.9290254978502857</v>
      </c>
      <c r="G4689">
        <v>2.005718608761438</v>
      </c>
      <c r="H4689">
        <v>2771</v>
      </c>
      <c r="I4689">
        <v>1.8312809521953457</v>
      </c>
      <c r="J4689">
        <v>1.8802701225338323</v>
      </c>
      <c r="K4689">
        <v>710</v>
      </c>
      <c r="L4689">
        <v>9.7744546830654144E-2</v>
      </c>
      <c r="M4689">
        <v>5.0670428276062012</v>
      </c>
      <c r="N4689">
        <v>7069</v>
      </c>
      <c r="O4689">
        <v>8.0195061862468719E-2</v>
      </c>
      <c r="P4689">
        <v>-5.0334446132183075E-3</v>
      </c>
      <c r="Q4689">
        <v>4.3646562844514847E-2</v>
      </c>
      <c r="R4689">
        <v>9.7744546830654144E-2</v>
      </c>
      <c r="S4689">
        <v>0.15183611214160919</v>
      </c>
      <c r="T4689">
        <v>0.20052254199981689</v>
      </c>
      <c r="U4689" t="s">
        <v>102</v>
      </c>
      <c r="V4689" t="s">
        <v>84</v>
      </c>
      <c r="W4689">
        <v>91.886543273925781</v>
      </c>
    </row>
    <row r="4690" spans="1:23" x14ac:dyDescent="0.25">
      <c r="A4690" s="48" t="str">
        <f t="shared" si="73"/>
        <v>42233North Coast And North Bay9_17AllSingle</v>
      </c>
      <c r="B4690" s="7" t="s">
        <v>108</v>
      </c>
      <c r="C4690" s="35">
        <v>42233</v>
      </c>
      <c r="D4690">
        <v>17</v>
      </c>
      <c r="E4690" t="s">
        <v>114</v>
      </c>
      <c r="F4690">
        <v>2.2104039115745691</v>
      </c>
      <c r="G4690">
        <v>1.9740576586473304</v>
      </c>
      <c r="H4690">
        <v>2771</v>
      </c>
      <c r="I4690">
        <v>2.1751163060518568</v>
      </c>
      <c r="J4690">
        <v>1.9466546878511528</v>
      </c>
      <c r="K4690">
        <v>710</v>
      </c>
      <c r="L4690">
        <v>3.5287603735923767E-2</v>
      </c>
      <c r="M4690">
        <v>1.5964324474334717</v>
      </c>
      <c r="N4690">
        <v>7069</v>
      </c>
      <c r="O4690">
        <v>8.2119368016719818E-2</v>
      </c>
      <c r="P4690">
        <v>-6.9956578314304352E-2</v>
      </c>
      <c r="Q4690">
        <v>-2.0108480006456375E-2</v>
      </c>
      <c r="R4690">
        <v>3.5287603735923767E-2</v>
      </c>
      <c r="S4690">
        <v>9.0677119791507721E-2</v>
      </c>
      <c r="T4690">
        <v>0.14053177833557129</v>
      </c>
      <c r="U4690" t="s">
        <v>18</v>
      </c>
      <c r="V4690" t="s">
        <v>84</v>
      </c>
      <c r="W4690">
        <v>87.889938354492188</v>
      </c>
    </row>
    <row r="4691" spans="1:23" x14ac:dyDescent="0.25">
      <c r="A4691" s="48" t="str">
        <f t="shared" si="73"/>
        <v>42233North Coast And North Bay9_17SmartAC-onlySingle</v>
      </c>
      <c r="B4691" s="7" t="s">
        <v>108</v>
      </c>
      <c r="C4691" s="35">
        <v>42233</v>
      </c>
      <c r="D4691">
        <v>17</v>
      </c>
      <c r="E4691" t="s">
        <v>114</v>
      </c>
      <c r="F4691">
        <v>2.2104039115745691</v>
      </c>
      <c r="G4691">
        <v>1.9740576586473304</v>
      </c>
      <c r="H4691">
        <v>2771</v>
      </c>
      <c r="I4691">
        <v>2.1751163060518568</v>
      </c>
      <c r="J4691">
        <v>1.9466546878511528</v>
      </c>
      <c r="K4691">
        <v>710</v>
      </c>
      <c r="L4691">
        <v>3.5287603735923767E-2</v>
      </c>
      <c r="M4691">
        <v>1.5964324474334717</v>
      </c>
      <c r="N4691">
        <v>7069</v>
      </c>
      <c r="O4691">
        <v>8.2119368016719818E-2</v>
      </c>
      <c r="P4691">
        <v>-6.9956578314304352E-2</v>
      </c>
      <c r="Q4691">
        <v>-2.0108480006456375E-2</v>
      </c>
      <c r="R4691">
        <v>3.5287603735923767E-2</v>
      </c>
      <c r="S4691">
        <v>9.0677119791507721E-2</v>
      </c>
      <c r="T4691">
        <v>0.14053177833557129</v>
      </c>
      <c r="U4691" t="s">
        <v>102</v>
      </c>
      <c r="V4691" t="s">
        <v>84</v>
      </c>
      <c r="W4691">
        <v>87.889938354492188</v>
      </c>
    </row>
    <row r="4692" spans="1:23" x14ac:dyDescent="0.25">
      <c r="A4692" s="48" t="str">
        <f t="shared" si="73"/>
        <v>42233North Coast And North Bay9_18AllSingle</v>
      </c>
      <c r="B4692" s="7" t="s">
        <v>108</v>
      </c>
      <c r="C4692" s="35">
        <v>42233</v>
      </c>
      <c r="D4692">
        <v>18</v>
      </c>
      <c r="E4692" t="s">
        <v>114</v>
      </c>
      <c r="F4692">
        <v>2.3946311814768211</v>
      </c>
      <c r="G4692">
        <v>1.9403215489536578</v>
      </c>
      <c r="H4692">
        <v>2771</v>
      </c>
      <c r="I4692">
        <v>2.3497955271659143</v>
      </c>
      <c r="J4692">
        <v>1.9379239325719646</v>
      </c>
      <c r="K4692">
        <v>710</v>
      </c>
      <c r="L4692">
        <v>4.4835653156042099E-2</v>
      </c>
      <c r="M4692">
        <v>1.8723406791687012</v>
      </c>
      <c r="N4692">
        <v>7069</v>
      </c>
      <c r="O4692">
        <v>8.1536285579204559E-2</v>
      </c>
      <c r="P4692">
        <v>-5.9661250561475754E-2</v>
      </c>
      <c r="Q4692">
        <v>-1.0167093947529793E-2</v>
      </c>
      <c r="R4692">
        <v>4.4835653156042099E-2</v>
      </c>
      <c r="S4692">
        <v>9.9831879138946533E-2</v>
      </c>
      <c r="T4692">
        <v>0.14933255314826965</v>
      </c>
      <c r="U4692" t="s">
        <v>18</v>
      </c>
      <c r="V4692" t="s">
        <v>84</v>
      </c>
      <c r="W4692">
        <v>83.323951721191406</v>
      </c>
    </row>
    <row r="4693" spans="1:23" x14ac:dyDescent="0.25">
      <c r="A4693" s="48" t="str">
        <f t="shared" si="73"/>
        <v>42233North Coast And North Bay9_18SmartAC-onlySingle</v>
      </c>
      <c r="B4693" s="7" t="s">
        <v>108</v>
      </c>
      <c r="C4693" s="35">
        <v>42233</v>
      </c>
      <c r="D4693">
        <v>18</v>
      </c>
      <c r="E4693" t="s">
        <v>114</v>
      </c>
      <c r="F4693">
        <v>2.3946311814768211</v>
      </c>
      <c r="G4693">
        <v>1.9403215489536578</v>
      </c>
      <c r="H4693">
        <v>2771</v>
      </c>
      <c r="I4693">
        <v>2.3497955271659143</v>
      </c>
      <c r="J4693">
        <v>1.9379239325719646</v>
      </c>
      <c r="K4693">
        <v>710</v>
      </c>
      <c r="L4693">
        <v>4.4835653156042099E-2</v>
      </c>
      <c r="M4693">
        <v>1.8723406791687012</v>
      </c>
      <c r="N4693">
        <v>7069</v>
      </c>
      <c r="O4693">
        <v>8.1536285579204559E-2</v>
      </c>
      <c r="P4693">
        <v>-5.9661250561475754E-2</v>
      </c>
      <c r="Q4693">
        <v>-1.0167093947529793E-2</v>
      </c>
      <c r="R4693">
        <v>4.4835653156042099E-2</v>
      </c>
      <c r="S4693">
        <v>9.9831879138946533E-2</v>
      </c>
      <c r="T4693">
        <v>0.14933255314826965</v>
      </c>
      <c r="U4693" t="s">
        <v>102</v>
      </c>
      <c r="V4693" t="s">
        <v>84</v>
      </c>
      <c r="W4693">
        <v>83.323951721191406</v>
      </c>
    </row>
    <row r="4694" spans="1:23" x14ac:dyDescent="0.25">
      <c r="A4694" s="48" t="str">
        <f t="shared" si="73"/>
        <v>42233North Coast And North Bay9_19AllSingle</v>
      </c>
      <c r="B4694" t="s">
        <v>108</v>
      </c>
      <c r="C4694" s="35">
        <v>42233</v>
      </c>
      <c r="D4694">
        <v>19</v>
      </c>
      <c r="E4694" t="s">
        <v>114</v>
      </c>
      <c r="F4694">
        <v>2.2663652026878838</v>
      </c>
      <c r="G4694">
        <v>1.8114884879839079</v>
      </c>
      <c r="H4694">
        <v>2771</v>
      </c>
      <c r="I4694">
        <v>2.0775173149450694</v>
      </c>
      <c r="J4694">
        <v>1.6599425320427017</v>
      </c>
      <c r="K4694">
        <v>710</v>
      </c>
      <c r="L4694">
        <v>0.18884788453578949</v>
      </c>
      <c r="M4694">
        <v>8.3326330184936523</v>
      </c>
      <c r="N4694">
        <v>7069</v>
      </c>
      <c r="O4694">
        <v>7.1169406175613403E-2</v>
      </c>
      <c r="P4694">
        <v>9.7637176513671875E-2</v>
      </c>
      <c r="Q4694">
        <v>0.14083842933177948</v>
      </c>
      <c r="R4694">
        <v>0.18884788453578949</v>
      </c>
      <c r="S4694">
        <v>0.23685164749622345</v>
      </c>
      <c r="T4694">
        <v>0.2800585925579071</v>
      </c>
      <c r="U4694" t="s">
        <v>18</v>
      </c>
      <c r="V4694" t="s">
        <v>84</v>
      </c>
      <c r="W4694">
        <v>74.759651184082031</v>
      </c>
    </row>
    <row r="4695" spans="1:23" x14ac:dyDescent="0.25">
      <c r="A4695" s="48" t="str">
        <f t="shared" si="73"/>
        <v>42233North Coast And North Bay9_19SmartAC-onlySingle</v>
      </c>
      <c r="B4695" s="7" t="s">
        <v>108</v>
      </c>
      <c r="C4695" s="35">
        <v>42233</v>
      </c>
      <c r="D4695">
        <v>19</v>
      </c>
      <c r="E4695" t="s">
        <v>114</v>
      </c>
      <c r="F4695">
        <v>2.2663652026878838</v>
      </c>
      <c r="G4695">
        <v>1.8114884879839079</v>
      </c>
      <c r="H4695">
        <v>2771</v>
      </c>
      <c r="I4695">
        <v>2.0775173149450694</v>
      </c>
      <c r="J4695">
        <v>1.6599425320427017</v>
      </c>
      <c r="K4695">
        <v>710</v>
      </c>
      <c r="L4695">
        <v>0.18884788453578949</v>
      </c>
      <c r="M4695">
        <v>8.3326330184936523</v>
      </c>
      <c r="N4695">
        <v>7069</v>
      </c>
      <c r="O4695">
        <v>7.1169406175613403E-2</v>
      </c>
      <c r="P4695">
        <v>9.7637176513671875E-2</v>
      </c>
      <c r="Q4695">
        <v>0.14083842933177948</v>
      </c>
      <c r="R4695">
        <v>0.18884788453578949</v>
      </c>
      <c r="S4695">
        <v>0.23685164749622345</v>
      </c>
      <c r="T4695">
        <v>0.2800585925579071</v>
      </c>
      <c r="U4695" t="s">
        <v>102</v>
      </c>
      <c r="V4695" t="s">
        <v>84</v>
      </c>
      <c r="W4695">
        <v>74.759651184082031</v>
      </c>
    </row>
    <row r="4696" spans="1:23" x14ac:dyDescent="0.25">
      <c r="A4696" s="48" t="str">
        <f t="shared" si="73"/>
        <v>42233North Coast And North Bay9_20AllSingle</v>
      </c>
      <c r="B4696" s="7" t="s">
        <v>108</v>
      </c>
      <c r="C4696" s="35">
        <v>42233</v>
      </c>
      <c r="D4696">
        <v>20</v>
      </c>
      <c r="E4696" t="s">
        <v>114</v>
      </c>
      <c r="F4696">
        <v>1.8564825457353309</v>
      </c>
      <c r="G4696">
        <v>1.5976267749650082</v>
      </c>
      <c r="H4696">
        <v>2771</v>
      </c>
      <c r="I4696">
        <v>1.5931290045893389</v>
      </c>
      <c r="J4696">
        <v>1.2962839527496743</v>
      </c>
      <c r="K4696">
        <v>710</v>
      </c>
      <c r="L4696">
        <v>0.26335352659225464</v>
      </c>
      <c r="M4696">
        <v>14.185619354248047</v>
      </c>
      <c r="N4696">
        <v>7069</v>
      </c>
      <c r="O4696">
        <v>5.7339414954185486E-2</v>
      </c>
      <c r="P4696">
        <v>0.18986733257770538</v>
      </c>
      <c r="Q4696">
        <v>0.22467350959777832</v>
      </c>
      <c r="R4696">
        <v>0.26335352659225464</v>
      </c>
      <c r="S4696">
        <v>0.30202895402908325</v>
      </c>
      <c r="T4696">
        <v>0.33683973550796509</v>
      </c>
      <c r="U4696" t="s">
        <v>18</v>
      </c>
      <c r="V4696" t="s">
        <v>84</v>
      </c>
      <c r="W4696">
        <v>67.290138244628906</v>
      </c>
    </row>
    <row r="4697" spans="1:23" x14ac:dyDescent="0.25">
      <c r="A4697" s="48" t="str">
        <f t="shared" si="73"/>
        <v>42233North Coast And North Bay9_20SmartAC-onlySingle</v>
      </c>
      <c r="B4697" t="s">
        <v>108</v>
      </c>
      <c r="C4697" s="35">
        <v>42233</v>
      </c>
      <c r="D4697">
        <v>20</v>
      </c>
      <c r="E4697" t="s">
        <v>114</v>
      </c>
      <c r="F4697">
        <v>1.8564825457353309</v>
      </c>
      <c r="G4697">
        <v>1.5976267749650082</v>
      </c>
      <c r="H4697">
        <v>2771</v>
      </c>
      <c r="I4697">
        <v>1.5931290045893389</v>
      </c>
      <c r="J4697">
        <v>1.2962839527496743</v>
      </c>
      <c r="K4697">
        <v>710</v>
      </c>
      <c r="L4697">
        <v>0.26335352659225464</v>
      </c>
      <c r="M4697">
        <v>14.185619354248047</v>
      </c>
      <c r="N4697">
        <v>7069</v>
      </c>
      <c r="O4697">
        <v>5.7339414954185486E-2</v>
      </c>
      <c r="P4697">
        <v>0.18986733257770538</v>
      </c>
      <c r="Q4697">
        <v>0.22467350959777832</v>
      </c>
      <c r="R4697">
        <v>0.26335352659225464</v>
      </c>
      <c r="S4697">
        <v>0.30202895402908325</v>
      </c>
      <c r="T4697">
        <v>0.33683973550796509</v>
      </c>
      <c r="U4697" t="s">
        <v>102</v>
      </c>
      <c r="V4697" t="s">
        <v>84</v>
      </c>
      <c r="W4697">
        <v>67.290138244628906</v>
      </c>
    </row>
    <row r="4698" spans="1:23" x14ac:dyDescent="0.25">
      <c r="A4698" s="48" t="str">
        <f t="shared" si="73"/>
        <v>42233North Coast And North Bay9_21AllSingle</v>
      </c>
      <c r="B4698" t="s">
        <v>108</v>
      </c>
      <c r="C4698" s="35">
        <v>42233</v>
      </c>
      <c r="D4698">
        <v>21</v>
      </c>
      <c r="E4698" t="s">
        <v>114</v>
      </c>
      <c r="F4698">
        <v>1.5175841326704023</v>
      </c>
      <c r="G4698">
        <v>1.3197531954043522</v>
      </c>
      <c r="H4698">
        <v>2771</v>
      </c>
      <c r="I4698">
        <v>1.4262910538594444</v>
      </c>
      <c r="J4698">
        <v>1.158564610633172</v>
      </c>
      <c r="K4698">
        <v>710</v>
      </c>
      <c r="L4698">
        <v>9.1293081641197205E-2</v>
      </c>
      <c r="M4698">
        <v>6.0156850814819336</v>
      </c>
      <c r="N4698">
        <v>7069</v>
      </c>
      <c r="O4698">
        <v>5.0190508365631104E-2</v>
      </c>
      <c r="P4698">
        <v>2.6968926191329956E-2</v>
      </c>
      <c r="Q4698">
        <v>5.7435568422079086E-2</v>
      </c>
      <c r="R4698">
        <v>9.1293081641197205E-2</v>
      </c>
      <c r="S4698">
        <v>0.12514658272266388</v>
      </c>
      <c r="T4698">
        <v>0.15561723709106445</v>
      </c>
      <c r="U4698" t="s">
        <v>18</v>
      </c>
      <c r="V4698" t="s">
        <v>84</v>
      </c>
      <c r="W4698">
        <v>63.339225769042969</v>
      </c>
    </row>
    <row r="4699" spans="1:23" x14ac:dyDescent="0.25">
      <c r="A4699" s="48" t="str">
        <f t="shared" si="73"/>
        <v>42233North Coast And North Bay9_21SmartAC-onlySingle</v>
      </c>
      <c r="B4699" t="s">
        <v>108</v>
      </c>
      <c r="C4699" s="35">
        <v>42233</v>
      </c>
      <c r="D4699">
        <v>21</v>
      </c>
      <c r="E4699" t="s">
        <v>114</v>
      </c>
      <c r="F4699">
        <v>1.5175841326704023</v>
      </c>
      <c r="G4699">
        <v>1.3197531954043522</v>
      </c>
      <c r="H4699">
        <v>2771</v>
      </c>
      <c r="I4699">
        <v>1.4262910538594444</v>
      </c>
      <c r="J4699">
        <v>1.158564610633172</v>
      </c>
      <c r="K4699">
        <v>710</v>
      </c>
      <c r="L4699">
        <v>9.1293081641197205E-2</v>
      </c>
      <c r="M4699">
        <v>6.0156850814819336</v>
      </c>
      <c r="N4699">
        <v>7069</v>
      </c>
      <c r="O4699">
        <v>5.0190508365631104E-2</v>
      </c>
      <c r="P4699">
        <v>2.6968926191329956E-2</v>
      </c>
      <c r="Q4699">
        <v>5.7435568422079086E-2</v>
      </c>
      <c r="R4699">
        <v>9.1293081641197205E-2</v>
      </c>
      <c r="S4699">
        <v>0.12514658272266388</v>
      </c>
      <c r="T4699">
        <v>0.15561723709106445</v>
      </c>
      <c r="U4699" t="s">
        <v>102</v>
      </c>
      <c r="V4699" t="s">
        <v>84</v>
      </c>
      <c r="W4699">
        <v>63.339225769042969</v>
      </c>
    </row>
    <row r="4700" spans="1:23" x14ac:dyDescent="0.25">
      <c r="A4700" s="48" t="str">
        <f t="shared" si="73"/>
        <v>42233North Coast And North Bay9_22AllSingle</v>
      </c>
      <c r="B4700" s="7" t="s">
        <v>108</v>
      </c>
      <c r="C4700" s="35">
        <v>42233</v>
      </c>
      <c r="D4700">
        <v>22</v>
      </c>
      <c r="E4700" t="s">
        <v>114</v>
      </c>
      <c r="F4700">
        <v>1.247603210116172</v>
      </c>
      <c r="G4700">
        <v>1.0992934620349639</v>
      </c>
      <c r="H4700">
        <v>2771</v>
      </c>
      <c r="I4700">
        <v>1.3204249637075494</v>
      </c>
      <c r="J4700">
        <v>1.2276952487066477</v>
      </c>
      <c r="K4700">
        <v>710</v>
      </c>
      <c r="L4700">
        <v>-7.2821751236915588E-2</v>
      </c>
      <c r="M4700">
        <v>-5.8369321823120117</v>
      </c>
      <c r="N4700">
        <v>7069</v>
      </c>
      <c r="O4700">
        <v>5.0586279481649399E-2</v>
      </c>
      <c r="P4700">
        <v>-0.13765312731266022</v>
      </c>
      <c r="Q4700">
        <v>-0.10694624483585358</v>
      </c>
      <c r="R4700">
        <v>-7.2821751236915588E-2</v>
      </c>
      <c r="S4700">
        <v>-3.8701307028532028E-2</v>
      </c>
      <c r="T4700">
        <v>-7.9903751611709595E-3</v>
      </c>
      <c r="U4700" t="s">
        <v>18</v>
      </c>
      <c r="V4700" t="s">
        <v>84</v>
      </c>
      <c r="W4700">
        <v>60.910312652587891</v>
      </c>
    </row>
    <row r="4701" spans="1:23" x14ac:dyDescent="0.25">
      <c r="A4701" s="48" t="str">
        <f t="shared" si="73"/>
        <v>42233North Coast And North Bay9_22SmartAC-onlySingle</v>
      </c>
      <c r="B4701" s="7" t="s">
        <v>108</v>
      </c>
      <c r="C4701" s="35">
        <v>42233</v>
      </c>
      <c r="D4701">
        <v>22</v>
      </c>
      <c r="E4701" t="s">
        <v>114</v>
      </c>
      <c r="F4701">
        <v>1.247603210116172</v>
      </c>
      <c r="G4701">
        <v>1.0992934620349639</v>
      </c>
      <c r="H4701">
        <v>2771</v>
      </c>
      <c r="I4701">
        <v>1.3204249637075494</v>
      </c>
      <c r="J4701">
        <v>1.2276952487066477</v>
      </c>
      <c r="K4701">
        <v>710</v>
      </c>
      <c r="L4701">
        <v>-7.2821751236915588E-2</v>
      </c>
      <c r="M4701">
        <v>-5.8369321823120117</v>
      </c>
      <c r="N4701">
        <v>7069</v>
      </c>
      <c r="O4701">
        <v>5.0586279481649399E-2</v>
      </c>
      <c r="P4701">
        <v>-0.13765312731266022</v>
      </c>
      <c r="Q4701">
        <v>-0.10694624483585358</v>
      </c>
      <c r="R4701">
        <v>-7.2821751236915588E-2</v>
      </c>
      <c r="S4701">
        <v>-3.8701307028532028E-2</v>
      </c>
      <c r="T4701">
        <v>-7.9903751611709595E-3</v>
      </c>
      <c r="U4701" t="s">
        <v>102</v>
      </c>
      <c r="V4701" t="s">
        <v>84</v>
      </c>
      <c r="W4701">
        <v>60.910312652587891</v>
      </c>
    </row>
    <row r="4702" spans="1:23" x14ac:dyDescent="0.25">
      <c r="A4702" s="48" t="str">
        <f t="shared" si="73"/>
        <v>42233North Coast And North Bay9_23AllSingle</v>
      </c>
      <c r="B4702" s="7" t="s">
        <v>108</v>
      </c>
      <c r="C4702" s="35">
        <v>42233</v>
      </c>
      <c r="D4702">
        <v>23</v>
      </c>
      <c r="E4702" t="s">
        <v>114</v>
      </c>
      <c r="F4702">
        <v>0.93241904071404114</v>
      </c>
      <c r="G4702">
        <v>0.86297679995067811</v>
      </c>
      <c r="H4702">
        <v>2771</v>
      </c>
      <c r="I4702">
        <v>0.99163838403943916</v>
      </c>
      <c r="J4702">
        <v>1.0078748388959213</v>
      </c>
      <c r="K4702">
        <v>710</v>
      </c>
      <c r="L4702">
        <v>-5.9219341725111008E-2</v>
      </c>
      <c r="M4702">
        <v>-6.3511509895324707</v>
      </c>
      <c r="N4702">
        <v>7069</v>
      </c>
      <c r="O4702">
        <v>4.1224736720323563E-2</v>
      </c>
      <c r="P4702">
        <v>-0.11205296218395233</v>
      </c>
      <c r="Q4702">
        <v>-8.7028726935386658E-2</v>
      </c>
      <c r="R4702">
        <v>-5.9219341725111008E-2</v>
      </c>
      <c r="S4702">
        <v>-3.1413257122039795E-2</v>
      </c>
      <c r="T4702">
        <v>-6.3857189379632473E-3</v>
      </c>
      <c r="U4702" t="s">
        <v>18</v>
      </c>
      <c r="V4702" t="s">
        <v>84</v>
      </c>
      <c r="W4702">
        <v>59.95770263671875</v>
      </c>
    </row>
    <row r="4703" spans="1:23" x14ac:dyDescent="0.25">
      <c r="A4703" s="48" t="str">
        <f t="shared" si="73"/>
        <v>42233North Coast And North Bay9_23SmartAC-onlySingle</v>
      </c>
      <c r="B4703" s="7" t="s">
        <v>108</v>
      </c>
      <c r="C4703" s="35">
        <v>42233</v>
      </c>
      <c r="D4703">
        <v>23</v>
      </c>
      <c r="E4703" t="s">
        <v>114</v>
      </c>
      <c r="F4703">
        <v>0.93241904071404114</v>
      </c>
      <c r="G4703">
        <v>0.86297679995067811</v>
      </c>
      <c r="H4703">
        <v>2771</v>
      </c>
      <c r="I4703">
        <v>0.99163838403943916</v>
      </c>
      <c r="J4703">
        <v>1.0078748388959213</v>
      </c>
      <c r="K4703">
        <v>710</v>
      </c>
      <c r="L4703">
        <v>-5.9219341725111008E-2</v>
      </c>
      <c r="M4703">
        <v>-6.3511509895324707</v>
      </c>
      <c r="N4703">
        <v>7069</v>
      </c>
      <c r="O4703">
        <v>4.1224736720323563E-2</v>
      </c>
      <c r="P4703">
        <v>-0.11205296218395233</v>
      </c>
      <c r="Q4703">
        <v>-8.7028726935386658E-2</v>
      </c>
      <c r="R4703">
        <v>-5.9219341725111008E-2</v>
      </c>
      <c r="S4703">
        <v>-3.1413257122039795E-2</v>
      </c>
      <c r="T4703">
        <v>-6.3857189379632473E-3</v>
      </c>
      <c r="U4703" t="s">
        <v>102</v>
      </c>
      <c r="V4703" t="s">
        <v>84</v>
      </c>
      <c r="W4703">
        <v>59.95770263671875</v>
      </c>
    </row>
    <row r="4704" spans="1:23" x14ac:dyDescent="0.25">
      <c r="A4704" s="48" t="str">
        <f t="shared" si="73"/>
        <v>42233North Coast And North Bay9_24AllSingle</v>
      </c>
      <c r="B4704" s="7" t="s">
        <v>108</v>
      </c>
      <c r="C4704" s="35">
        <v>42233</v>
      </c>
      <c r="D4704">
        <v>24</v>
      </c>
      <c r="E4704" t="s">
        <v>114</v>
      </c>
      <c r="F4704">
        <v>0.73141800736693063</v>
      </c>
      <c r="G4704">
        <v>0.71995192310183109</v>
      </c>
      <c r="H4704">
        <v>2771</v>
      </c>
      <c r="I4704">
        <v>0.74439754669428837</v>
      </c>
      <c r="J4704">
        <v>0.78872780340000703</v>
      </c>
      <c r="K4704">
        <v>710</v>
      </c>
      <c r="L4704">
        <v>-1.2979539111256599E-2</v>
      </c>
      <c r="M4704">
        <v>-1.7745720148086548</v>
      </c>
      <c r="N4704">
        <v>7069</v>
      </c>
      <c r="O4704">
        <v>3.2607372850179672E-2</v>
      </c>
      <c r="P4704">
        <v>-5.476914718747139E-2</v>
      </c>
      <c r="Q4704">
        <v>-3.4975819289684296E-2</v>
      </c>
      <c r="R4704">
        <v>-1.2979539111256599E-2</v>
      </c>
      <c r="S4704">
        <v>9.0141342952847481E-3</v>
      </c>
      <c r="T4704">
        <v>2.881007082760334E-2</v>
      </c>
      <c r="U4704" t="s">
        <v>18</v>
      </c>
      <c r="V4704" t="s">
        <v>84</v>
      </c>
      <c r="W4704">
        <v>59.481399536132813</v>
      </c>
    </row>
    <row r="4705" spans="1:23" x14ac:dyDescent="0.25">
      <c r="A4705" s="48" t="str">
        <f t="shared" si="73"/>
        <v>42233North Coast And North Bay9_24SmartAC-onlySingle</v>
      </c>
      <c r="B4705" s="7" t="s">
        <v>108</v>
      </c>
      <c r="C4705" s="35">
        <v>42233</v>
      </c>
      <c r="D4705">
        <v>24</v>
      </c>
      <c r="E4705" t="s">
        <v>114</v>
      </c>
      <c r="F4705">
        <v>0.73141800736693063</v>
      </c>
      <c r="G4705">
        <v>0.71995192310183109</v>
      </c>
      <c r="H4705">
        <v>2771</v>
      </c>
      <c r="I4705">
        <v>0.74439754669428837</v>
      </c>
      <c r="J4705">
        <v>0.78872780340000703</v>
      </c>
      <c r="K4705">
        <v>710</v>
      </c>
      <c r="L4705">
        <v>-1.2979539111256599E-2</v>
      </c>
      <c r="M4705">
        <v>-1.7745720148086548</v>
      </c>
      <c r="N4705">
        <v>7069</v>
      </c>
      <c r="O4705">
        <v>3.2607372850179672E-2</v>
      </c>
      <c r="P4705">
        <v>-5.476914718747139E-2</v>
      </c>
      <c r="Q4705">
        <v>-3.4975819289684296E-2</v>
      </c>
      <c r="R4705">
        <v>-1.2979539111256599E-2</v>
      </c>
      <c r="S4705">
        <v>9.0141342952847481E-3</v>
      </c>
      <c r="T4705">
        <v>2.881007082760334E-2</v>
      </c>
      <c r="U4705" t="s">
        <v>102</v>
      </c>
      <c r="V4705" t="s">
        <v>84</v>
      </c>
      <c r="W4705">
        <v>59.481399536132813</v>
      </c>
    </row>
    <row r="4706" spans="1:23" x14ac:dyDescent="0.25">
      <c r="A4706" s="48" t="str">
        <f t="shared" si="73"/>
        <v>42185North Coast And North BayN/A_1AllSingle</v>
      </c>
      <c r="B4706" t="s">
        <v>108</v>
      </c>
      <c r="C4706" s="35">
        <v>42185</v>
      </c>
      <c r="D4706">
        <v>1</v>
      </c>
      <c r="E4706" t="s">
        <v>32</v>
      </c>
      <c r="F4706">
        <v>0.59832443990564077</v>
      </c>
      <c r="G4706">
        <v>0.6554128911746977</v>
      </c>
      <c r="H4706">
        <v>6418</v>
      </c>
      <c r="I4706">
        <v>0.60413111799894503</v>
      </c>
      <c r="J4706">
        <v>0.74954691559186393</v>
      </c>
      <c r="K4706">
        <v>678</v>
      </c>
      <c r="L4706">
        <v>-5.8066779747605324E-3</v>
      </c>
      <c r="M4706">
        <v>-0.97048985958099365</v>
      </c>
      <c r="N4706">
        <v>7096</v>
      </c>
      <c r="O4706">
        <v>2.992616593837738E-2</v>
      </c>
      <c r="P4706">
        <v>-4.4160053133964539E-2</v>
      </c>
      <c r="Q4706">
        <v>-2.5994271039962769E-2</v>
      </c>
      <c r="R4706">
        <v>-5.8066779747605324E-3</v>
      </c>
      <c r="S4706">
        <v>1.4378520660102367E-2</v>
      </c>
      <c r="T4706">
        <v>3.2546695321798325E-2</v>
      </c>
      <c r="U4706" t="s">
        <v>18</v>
      </c>
      <c r="V4706" t="s">
        <v>84</v>
      </c>
      <c r="W4706">
        <v>59.521560668945313</v>
      </c>
    </row>
    <row r="4707" spans="1:23" x14ac:dyDescent="0.25">
      <c r="A4707" s="48" t="str">
        <f t="shared" si="73"/>
        <v>42185North Coast And North BayN/A_1SmartAC-onlySingle</v>
      </c>
      <c r="B4707" s="7" t="s">
        <v>108</v>
      </c>
      <c r="C4707" s="35">
        <v>42185</v>
      </c>
      <c r="D4707">
        <v>1</v>
      </c>
      <c r="E4707" t="s">
        <v>32</v>
      </c>
      <c r="F4707">
        <v>0.59832443990564077</v>
      </c>
      <c r="G4707">
        <v>0.6554128911746977</v>
      </c>
      <c r="H4707">
        <v>6418</v>
      </c>
      <c r="I4707">
        <v>0.60413111799894503</v>
      </c>
      <c r="J4707">
        <v>0.74954691559186393</v>
      </c>
      <c r="K4707">
        <v>678</v>
      </c>
      <c r="L4707">
        <v>-5.8066779747605324E-3</v>
      </c>
      <c r="M4707">
        <v>-0.97048985958099365</v>
      </c>
      <c r="N4707">
        <v>7096</v>
      </c>
      <c r="O4707">
        <v>2.992616593837738E-2</v>
      </c>
      <c r="P4707">
        <v>-4.4160053133964539E-2</v>
      </c>
      <c r="Q4707">
        <v>-2.5994271039962769E-2</v>
      </c>
      <c r="R4707">
        <v>-5.8066779747605324E-3</v>
      </c>
      <c r="S4707">
        <v>1.4378520660102367E-2</v>
      </c>
      <c r="T4707">
        <v>3.2546695321798325E-2</v>
      </c>
      <c r="U4707" t="s">
        <v>102</v>
      </c>
      <c r="V4707" t="s">
        <v>84</v>
      </c>
      <c r="W4707">
        <v>59.521560668945313</v>
      </c>
    </row>
    <row r="4708" spans="1:23" x14ac:dyDescent="0.25">
      <c r="A4708" s="48" t="str">
        <f t="shared" si="73"/>
        <v>42185North Coast And North BayN/A_2AllSingle</v>
      </c>
      <c r="B4708" s="7" t="s">
        <v>108</v>
      </c>
      <c r="C4708" s="35">
        <v>42185</v>
      </c>
      <c r="D4708">
        <v>2</v>
      </c>
      <c r="E4708" t="s">
        <v>32</v>
      </c>
      <c r="F4708">
        <v>0.53366634357208398</v>
      </c>
      <c r="G4708">
        <v>0.59445436123505091</v>
      </c>
      <c r="H4708">
        <v>6418</v>
      </c>
      <c r="I4708">
        <v>0.52508957732533135</v>
      </c>
      <c r="J4708">
        <v>0.61559430129426584</v>
      </c>
      <c r="K4708">
        <v>678</v>
      </c>
      <c r="L4708">
        <v>8.5767665877938271E-3</v>
      </c>
      <c r="M4708">
        <v>1.6071401834487915</v>
      </c>
      <c r="N4708">
        <v>7096</v>
      </c>
      <c r="O4708">
        <v>2.4778878316283226E-2</v>
      </c>
      <c r="P4708">
        <v>-2.317984402179718E-2</v>
      </c>
      <c r="Q4708">
        <v>-8.1385690718889236E-3</v>
      </c>
      <c r="R4708">
        <v>8.5767665877938271E-3</v>
      </c>
      <c r="S4708">
        <v>2.5290120393037796E-2</v>
      </c>
      <c r="T4708">
        <v>4.0333375334739685E-2</v>
      </c>
      <c r="U4708" t="s">
        <v>18</v>
      </c>
      <c r="V4708" t="s">
        <v>84</v>
      </c>
      <c r="W4708">
        <v>59.003383636474609</v>
      </c>
    </row>
    <row r="4709" spans="1:23" x14ac:dyDescent="0.25">
      <c r="A4709" s="48" t="str">
        <f t="shared" si="73"/>
        <v>42185North Coast And North BayN/A_2SmartAC-onlySingle</v>
      </c>
      <c r="B4709" t="s">
        <v>108</v>
      </c>
      <c r="C4709" s="35">
        <v>42185</v>
      </c>
      <c r="D4709">
        <v>2</v>
      </c>
      <c r="E4709" t="s">
        <v>32</v>
      </c>
      <c r="F4709">
        <v>0.53366634357208398</v>
      </c>
      <c r="G4709">
        <v>0.59445436123505091</v>
      </c>
      <c r="H4709">
        <v>6418</v>
      </c>
      <c r="I4709">
        <v>0.52508957732533135</v>
      </c>
      <c r="J4709">
        <v>0.61559430129426584</v>
      </c>
      <c r="K4709">
        <v>678</v>
      </c>
      <c r="L4709">
        <v>8.5767665877938271E-3</v>
      </c>
      <c r="M4709">
        <v>1.6071401834487915</v>
      </c>
      <c r="N4709">
        <v>7096</v>
      </c>
      <c r="O4709">
        <v>2.4778878316283226E-2</v>
      </c>
      <c r="P4709">
        <v>-2.317984402179718E-2</v>
      </c>
      <c r="Q4709">
        <v>-8.1385690718889236E-3</v>
      </c>
      <c r="R4709">
        <v>8.5767665877938271E-3</v>
      </c>
      <c r="S4709">
        <v>2.5290120393037796E-2</v>
      </c>
      <c r="T4709">
        <v>4.0333375334739685E-2</v>
      </c>
      <c r="U4709" t="s">
        <v>102</v>
      </c>
      <c r="V4709" t="s">
        <v>84</v>
      </c>
      <c r="W4709">
        <v>59.003383636474609</v>
      </c>
    </row>
    <row r="4710" spans="1:23" x14ac:dyDescent="0.25">
      <c r="A4710" s="48" t="str">
        <f t="shared" si="73"/>
        <v>42185North Coast And North BayN/A_3AllSingle</v>
      </c>
      <c r="B4710" t="s">
        <v>108</v>
      </c>
      <c r="C4710" s="35">
        <v>42185</v>
      </c>
      <c r="D4710">
        <v>3</v>
      </c>
      <c r="E4710" t="s">
        <v>32</v>
      </c>
      <c r="F4710">
        <v>0.49475736527344405</v>
      </c>
      <c r="G4710">
        <v>0.53811759646625956</v>
      </c>
      <c r="H4710">
        <v>6418</v>
      </c>
      <c r="I4710">
        <v>0.48876812673364628</v>
      </c>
      <c r="J4710">
        <v>0.60883223678959453</v>
      </c>
      <c r="K4710">
        <v>678</v>
      </c>
      <c r="L4710">
        <v>5.9892386198043823E-3</v>
      </c>
      <c r="M4710">
        <v>1.2105405330657959</v>
      </c>
      <c r="N4710">
        <v>7096</v>
      </c>
      <c r="O4710">
        <v>2.4327747523784637E-2</v>
      </c>
      <c r="P4710">
        <v>-2.5189202278852463E-2</v>
      </c>
      <c r="Q4710">
        <v>-1.0421773418784142E-2</v>
      </c>
      <c r="R4710">
        <v>5.9892386198043823E-3</v>
      </c>
      <c r="S4710">
        <v>2.239830419421196E-2</v>
      </c>
      <c r="T4710">
        <v>3.7167679518461227E-2</v>
      </c>
      <c r="U4710" t="s">
        <v>18</v>
      </c>
      <c r="V4710" t="s">
        <v>84</v>
      </c>
      <c r="W4710">
        <v>58.481819152832031</v>
      </c>
    </row>
    <row r="4711" spans="1:23" x14ac:dyDescent="0.25">
      <c r="A4711" s="48" t="str">
        <f t="shared" si="73"/>
        <v>42185North Coast And North BayN/A_3SmartAC-onlySingle</v>
      </c>
      <c r="B4711" t="s">
        <v>108</v>
      </c>
      <c r="C4711" s="35">
        <v>42185</v>
      </c>
      <c r="D4711">
        <v>3</v>
      </c>
      <c r="E4711" t="s">
        <v>32</v>
      </c>
      <c r="F4711">
        <v>0.49475736527344405</v>
      </c>
      <c r="G4711">
        <v>0.53811759646625956</v>
      </c>
      <c r="H4711">
        <v>6418</v>
      </c>
      <c r="I4711">
        <v>0.48876812673364628</v>
      </c>
      <c r="J4711">
        <v>0.60883223678959453</v>
      </c>
      <c r="K4711">
        <v>678</v>
      </c>
      <c r="L4711">
        <v>5.9892386198043823E-3</v>
      </c>
      <c r="M4711">
        <v>1.2105405330657959</v>
      </c>
      <c r="N4711">
        <v>7096</v>
      </c>
      <c r="O4711">
        <v>2.4327747523784637E-2</v>
      </c>
      <c r="P4711">
        <v>-2.5189202278852463E-2</v>
      </c>
      <c r="Q4711">
        <v>-1.0421773418784142E-2</v>
      </c>
      <c r="R4711">
        <v>5.9892386198043823E-3</v>
      </c>
      <c r="S4711">
        <v>2.239830419421196E-2</v>
      </c>
      <c r="T4711">
        <v>3.7167679518461227E-2</v>
      </c>
      <c r="U4711" t="s">
        <v>102</v>
      </c>
      <c r="V4711" t="s">
        <v>84</v>
      </c>
      <c r="W4711">
        <v>58.481819152832031</v>
      </c>
    </row>
    <row r="4712" spans="1:23" x14ac:dyDescent="0.25">
      <c r="A4712" s="48" t="str">
        <f t="shared" si="73"/>
        <v>42185North Coast And North BayN/A_4AllSingle</v>
      </c>
      <c r="B4712" s="7" t="s">
        <v>108</v>
      </c>
      <c r="C4712" s="35">
        <v>42185</v>
      </c>
      <c r="D4712">
        <v>4</v>
      </c>
      <c r="E4712" t="s">
        <v>32</v>
      </c>
      <c r="F4712">
        <v>0.47485453693163715</v>
      </c>
      <c r="G4712">
        <v>0.49952043707079058</v>
      </c>
      <c r="H4712">
        <v>6418</v>
      </c>
      <c r="I4712">
        <v>0.50042009059821435</v>
      </c>
      <c r="J4712">
        <v>0.65239796345157453</v>
      </c>
      <c r="K4712">
        <v>678</v>
      </c>
      <c r="L4712">
        <v>-2.5565553456544876E-2</v>
      </c>
      <c r="M4712">
        <v>-5.3838706016540527</v>
      </c>
      <c r="N4712">
        <v>7096</v>
      </c>
      <c r="O4712">
        <v>2.5819391012191772E-2</v>
      </c>
      <c r="P4712">
        <v>-5.8655686676502228E-2</v>
      </c>
      <c r="Q4712">
        <v>-4.29827980697155E-2</v>
      </c>
      <c r="R4712">
        <v>-2.5565553456544876E-2</v>
      </c>
      <c r="S4712">
        <v>-8.1503745168447495E-3</v>
      </c>
      <c r="T4712">
        <v>7.5245779007673264E-3</v>
      </c>
      <c r="U4712" t="s">
        <v>18</v>
      </c>
      <c r="V4712" t="s">
        <v>84</v>
      </c>
      <c r="W4712">
        <v>57.003383636474609</v>
      </c>
    </row>
    <row r="4713" spans="1:23" x14ac:dyDescent="0.25">
      <c r="A4713" s="48" t="str">
        <f t="shared" si="73"/>
        <v>42185North Coast And North BayN/A_4SmartAC-onlySingle</v>
      </c>
      <c r="B4713" s="7" t="s">
        <v>108</v>
      </c>
      <c r="C4713" s="35">
        <v>42185</v>
      </c>
      <c r="D4713">
        <v>4</v>
      </c>
      <c r="E4713" t="s">
        <v>32</v>
      </c>
      <c r="F4713">
        <v>0.47485453693163715</v>
      </c>
      <c r="G4713">
        <v>0.49952043707079058</v>
      </c>
      <c r="H4713">
        <v>6418</v>
      </c>
      <c r="I4713">
        <v>0.50042009059821435</v>
      </c>
      <c r="J4713">
        <v>0.65239796345157453</v>
      </c>
      <c r="K4713">
        <v>678</v>
      </c>
      <c r="L4713">
        <v>-2.5565553456544876E-2</v>
      </c>
      <c r="M4713">
        <v>-5.3838706016540527</v>
      </c>
      <c r="N4713">
        <v>7096</v>
      </c>
      <c r="O4713">
        <v>2.5819391012191772E-2</v>
      </c>
      <c r="P4713">
        <v>-5.8655686676502228E-2</v>
      </c>
      <c r="Q4713">
        <v>-4.29827980697155E-2</v>
      </c>
      <c r="R4713">
        <v>-2.5565553456544876E-2</v>
      </c>
      <c r="S4713">
        <v>-8.1503745168447495E-3</v>
      </c>
      <c r="T4713">
        <v>7.5245779007673264E-3</v>
      </c>
      <c r="U4713" t="s">
        <v>102</v>
      </c>
      <c r="V4713" t="s">
        <v>84</v>
      </c>
      <c r="W4713">
        <v>57.003383636474609</v>
      </c>
    </row>
    <row r="4714" spans="1:23" x14ac:dyDescent="0.25">
      <c r="A4714" s="48" t="str">
        <f t="shared" si="73"/>
        <v>42185North Coast And North BayN/A_5AllSingle</v>
      </c>
      <c r="B4714" s="7" t="s">
        <v>108</v>
      </c>
      <c r="C4714" s="35">
        <v>42185</v>
      </c>
      <c r="D4714">
        <v>5</v>
      </c>
      <c r="E4714" t="s">
        <v>32</v>
      </c>
      <c r="F4714">
        <v>0.47298018428514976</v>
      </c>
      <c r="G4714">
        <v>0.47002865962428247</v>
      </c>
      <c r="H4714">
        <v>6418</v>
      </c>
      <c r="I4714">
        <v>0.48699758315967367</v>
      </c>
      <c r="J4714">
        <v>0.48268442576709975</v>
      </c>
      <c r="K4714">
        <v>678</v>
      </c>
      <c r="L4714">
        <v>-1.4017398469150066E-2</v>
      </c>
      <c r="M4714">
        <v>-2.9636335372924805</v>
      </c>
      <c r="N4714">
        <v>7096</v>
      </c>
      <c r="O4714">
        <v>1.9443703815340996E-2</v>
      </c>
      <c r="P4714">
        <v>-3.8936451077461243E-2</v>
      </c>
      <c r="Q4714">
        <v>-2.7133733034133911E-2</v>
      </c>
      <c r="R4714">
        <v>-1.4017398469150066E-2</v>
      </c>
      <c r="S4714">
        <v>-9.0262026060372591E-4</v>
      </c>
      <c r="T4714">
        <v>1.0901652276515961E-2</v>
      </c>
      <c r="U4714" t="s">
        <v>18</v>
      </c>
      <c r="V4714" t="s">
        <v>84</v>
      </c>
      <c r="W4714">
        <v>57.044815063476562</v>
      </c>
    </row>
    <row r="4715" spans="1:23" x14ac:dyDescent="0.25">
      <c r="A4715" s="48" t="str">
        <f t="shared" si="73"/>
        <v>42185North Coast And North BayN/A_5SmartAC-onlySingle</v>
      </c>
      <c r="B4715" s="7" t="s">
        <v>108</v>
      </c>
      <c r="C4715" s="35">
        <v>42185</v>
      </c>
      <c r="D4715">
        <v>5</v>
      </c>
      <c r="E4715" t="s">
        <v>32</v>
      </c>
      <c r="F4715">
        <v>0.47298018428514976</v>
      </c>
      <c r="G4715">
        <v>0.47002865962428247</v>
      </c>
      <c r="H4715">
        <v>6418</v>
      </c>
      <c r="I4715">
        <v>0.48699758315967367</v>
      </c>
      <c r="J4715">
        <v>0.48268442576709975</v>
      </c>
      <c r="K4715">
        <v>678</v>
      </c>
      <c r="L4715">
        <v>-1.4017398469150066E-2</v>
      </c>
      <c r="M4715">
        <v>-2.9636335372924805</v>
      </c>
      <c r="N4715">
        <v>7096</v>
      </c>
      <c r="O4715">
        <v>1.9443703815340996E-2</v>
      </c>
      <c r="P4715">
        <v>-3.8936451077461243E-2</v>
      </c>
      <c r="Q4715">
        <v>-2.7133733034133911E-2</v>
      </c>
      <c r="R4715">
        <v>-1.4017398469150066E-2</v>
      </c>
      <c r="S4715">
        <v>-9.0262026060372591E-4</v>
      </c>
      <c r="T4715">
        <v>1.0901652276515961E-2</v>
      </c>
      <c r="U4715" t="s">
        <v>102</v>
      </c>
      <c r="V4715" t="s">
        <v>84</v>
      </c>
      <c r="W4715">
        <v>57.044815063476562</v>
      </c>
    </row>
    <row r="4716" spans="1:23" x14ac:dyDescent="0.25">
      <c r="A4716" s="48" t="str">
        <f t="shared" si="73"/>
        <v>42185North Coast And North BayN/A_6AllSingle</v>
      </c>
      <c r="B4716" s="7" t="s">
        <v>108</v>
      </c>
      <c r="C4716" s="35">
        <v>42185</v>
      </c>
      <c r="D4716">
        <v>6</v>
      </c>
      <c r="E4716" t="s">
        <v>32</v>
      </c>
      <c r="F4716">
        <v>0.50149232466674776</v>
      </c>
      <c r="G4716">
        <v>0.45947816284345477</v>
      </c>
      <c r="H4716">
        <v>6418</v>
      </c>
      <c r="I4716">
        <v>0.50213972816793695</v>
      </c>
      <c r="J4716">
        <v>0.45760919840546049</v>
      </c>
      <c r="K4716">
        <v>678</v>
      </c>
      <c r="L4716">
        <v>-6.4740347443148494E-4</v>
      </c>
      <c r="M4716">
        <v>-0.12909539043903351</v>
      </c>
      <c r="N4716">
        <v>7096</v>
      </c>
      <c r="O4716">
        <v>1.8486581742763519E-2</v>
      </c>
      <c r="P4716">
        <v>-2.4339806288480759E-2</v>
      </c>
      <c r="Q4716">
        <v>-1.3118081726133823E-2</v>
      </c>
      <c r="R4716">
        <v>-6.4740347443148494E-4</v>
      </c>
      <c r="S4716">
        <v>1.182179618626833E-2</v>
      </c>
      <c r="T4716">
        <v>2.3044999688863754E-2</v>
      </c>
      <c r="U4716" t="s">
        <v>18</v>
      </c>
      <c r="V4716" t="s">
        <v>84</v>
      </c>
      <c r="W4716">
        <v>57.003383636474609</v>
      </c>
    </row>
    <row r="4717" spans="1:23" x14ac:dyDescent="0.25">
      <c r="A4717" s="48" t="str">
        <f t="shared" si="73"/>
        <v>42185North Coast And North BayN/A_6SmartAC-onlySingle</v>
      </c>
      <c r="B4717" s="7" t="s">
        <v>108</v>
      </c>
      <c r="C4717" s="35">
        <v>42185</v>
      </c>
      <c r="D4717">
        <v>6</v>
      </c>
      <c r="E4717" t="s">
        <v>32</v>
      </c>
      <c r="F4717">
        <v>0.50149232466674776</v>
      </c>
      <c r="G4717">
        <v>0.45947816284345477</v>
      </c>
      <c r="H4717">
        <v>6418</v>
      </c>
      <c r="I4717">
        <v>0.50213972816793695</v>
      </c>
      <c r="J4717">
        <v>0.45760919840546049</v>
      </c>
      <c r="K4717">
        <v>678</v>
      </c>
      <c r="L4717">
        <v>-6.4740347443148494E-4</v>
      </c>
      <c r="M4717">
        <v>-0.12909539043903351</v>
      </c>
      <c r="N4717">
        <v>7096</v>
      </c>
      <c r="O4717">
        <v>1.8486581742763519E-2</v>
      </c>
      <c r="P4717">
        <v>-2.4339806288480759E-2</v>
      </c>
      <c r="Q4717">
        <v>-1.3118081726133823E-2</v>
      </c>
      <c r="R4717">
        <v>-6.4740347443148494E-4</v>
      </c>
      <c r="S4717">
        <v>1.182179618626833E-2</v>
      </c>
      <c r="T4717">
        <v>2.3044999688863754E-2</v>
      </c>
      <c r="U4717" t="s">
        <v>102</v>
      </c>
      <c r="V4717" t="s">
        <v>84</v>
      </c>
      <c r="W4717">
        <v>57.003383636474609</v>
      </c>
    </row>
    <row r="4718" spans="1:23" x14ac:dyDescent="0.25">
      <c r="A4718" s="48" t="str">
        <f t="shared" si="73"/>
        <v>42185North Coast And North BayN/A_7AllSingle</v>
      </c>
      <c r="B4718" t="s">
        <v>108</v>
      </c>
      <c r="C4718" s="35">
        <v>42185</v>
      </c>
      <c r="D4718">
        <v>7</v>
      </c>
      <c r="E4718" t="s">
        <v>32</v>
      </c>
      <c r="F4718">
        <v>0.56067587803124541</v>
      </c>
      <c r="G4718">
        <v>0.51169766120529403</v>
      </c>
      <c r="H4718">
        <v>6418</v>
      </c>
      <c r="I4718">
        <v>0.54311132952378616</v>
      </c>
      <c r="J4718">
        <v>0.47338010310765438</v>
      </c>
      <c r="K4718">
        <v>678</v>
      </c>
      <c r="L4718">
        <v>1.7564548179507256E-2</v>
      </c>
      <c r="M4718">
        <v>3.1327455043792725</v>
      </c>
      <c r="N4718">
        <v>7096</v>
      </c>
      <c r="O4718">
        <v>1.9269438460469246E-2</v>
      </c>
      <c r="P4718">
        <v>-7.1311639621853828E-3</v>
      </c>
      <c r="Q4718">
        <v>4.5657702721655369E-3</v>
      </c>
      <c r="R4718">
        <v>1.7564548179507256E-2</v>
      </c>
      <c r="S4718">
        <v>3.0561784282326698E-2</v>
      </c>
      <c r="T4718">
        <v>4.2260259389877319E-2</v>
      </c>
      <c r="U4718" t="s">
        <v>18</v>
      </c>
      <c r="V4718" t="s">
        <v>84</v>
      </c>
      <c r="W4718">
        <v>61.521560668945313</v>
      </c>
    </row>
    <row r="4719" spans="1:23" x14ac:dyDescent="0.25">
      <c r="A4719" s="48" t="str">
        <f t="shared" si="73"/>
        <v>42185North Coast And North BayN/A_7SmartAC-onlySingle</v>
      </c>
      <c r="B4719" s="7" t="s">
        <v>108</v>
      </c>
      <c r="C4719" s="35">
        <v>42185</v>
      </c>
      <c r="D4719">
        <v>7</v>
      </c>
      <c r="E4719" t="s">
        <v>32</v>
      </c>
      <c r="F4719">
        <v>0.56067587803124541</v>
      </c>
      <c r="G4719">
        <v>0.51169766120529403</v>
      </c>
      <c r="H4719">
        <v>6418</v>
      </c>
      <c r="I4719">
        <v>0.54311132952378616</v>
      </c>
      <c r="J4719">
        <v>0.47338010310765438</v>
      </c>
      <c r="K4719">
        <v>678</v>
      </c>
      <c r="L4719">
        <v>1.7564548179507256E-2</v>
      </c>
      <c r="M4719">
        <v>3.1327455043792725</v>
      </c>
      <c r="N4719">
        <v>7096</v>
      </c>
      <c r="O4719">
        <v>1.9269438460469246E-2</v>
      </c>
      <c r="P4719">
        <v>-7.1311639621853828E-3</v>
      </c>
      <c r="Q4719">
        <v>4.5657702721655369E-3</v>
      </c>
      <c r="R4719">
        <v>1.7564548179507256E-2</v>
      </c>
      <c r="S4719">
        <v>3.0561784282326698E-2</v>
      </c>
      <c r="T4719">
        <v>4.2260259389877319E-2</v>
      </c>
      <c r="U4719" t="s">
        <v>102</v>
      </c>
      <c r="V4719" t="s">
        <v>84</v>
      </c>
      <c r="W4719">
        <v>61.521560668945313</v>
      </c>
    </row>
    <row r="4720" spans="1:23" x14ac:dyDescent="0.25">
      <c r="A4720" s="48" t="str">
        <f t="shared" si="73"/>
        <v>42185North Coast And North BayN/A_8AllSingle</v>
      </c>
      <c r="B4720" s="7" t="s">
        <v>108</v>
      </c>
      <c r="C4720" s="35">
        <v>42185</v>
      </c>
      <c r="D4720">
        <v>8</v>
      </c>
      <c r="E4720" t="s">
        <v>32</v>
      </c>
      <c r="F4720">
        <v>0.61114285716435257</v>
      </c>
      <c r="G4720">
        <v>0.59833871022122709</v>
      </c>
      <c r="H4720">
        <v>6418</v>
      </c>
      <c r="I4720">
        <v>0.60322824818035448</v>
      </c>
      <c r="J4720">
        <v>0.59268698561319411</v>
      </c>
      <c r="K4720">
        <v>678</v>
      </c>
      <c r="L4720">
        <v>7.9146092757582664E-3</v>
      </c>
      <c r="M4720">
        <v>1.2950505018234253</v>
      </c>
      <c r="N4720">
        <v>7096</v>
      </c>
      <c r="O4720">
        <v>2.3956021293997765E-2</v>
      </c>
      <c r="P4720">
        <v>-2.278742752969265E-2</v>
      </c>
      <c r="Q4720">
        <v>-8.2456432282924652E-3</v>
      </c>
      <c r="R4720">
        <v>7.9146092757582664E-3</v>
      </c>
      <c r="S4720">
        <v>2.4072945117950439E-2</v>
      </c>
      <c r="T4720">
        <v>3.8616646081209183E-2</v>
      </c>
      <c r="U4720" t="s">
        <v>18</v>
      </c>
      <c r="V4720" t="s">
        <v>84</v>
      </c>
      <c r="W4720">
        <v>66.478439331054688</v>
      </c>
    </row>
    <row r="4721" spans="1:23" x14ac:dyDescent="0.25">
      <c r="A4721" s="48" t="str">
        <f t="shared" si="73"/>
        <v>42185North Coast And North BayN/A_8SmartAC-onlySingle</v>
      </c>
      <c r="B4721" t="s">
        <v>108</v>
      </c>
      <c r="C4721" s="35">
        <v>42185</v>
      </c>
      <c r="D4721">
        <v>8</v>
      </c>
      <c r="E4721" t="s">
        <v>32</v>
      </c>
      <c r="F4721">
        <v>0.61114285716435257</v>
      </c>
      <c r="G4721">
        <v>0.59833871022122709</v>
      </c>
      <c r="H4721">
        <v>6418</v>
      </c>
      <c r="I4721">
        <v>0.60322824818035448</v>
      </c>
      <c r="J4721">
        <v>0.59268698561319411</v>
      </c>
      <c r="K4721">
        <v>678</v>
      </c>
      <c r="L4721">
        <v>7.9146092757582664E-3</v>
      </c>
      <c r="M4721">
        <v>1.2950505018234253</v>
      </c>
      <c r="N4721">
        <v>7096</v>
      </c>
      <c r="O4721">
        <v>2.3956021293997765E-2</v>
      </c>
      <c r="P4721">
        <v>-2.278742752969265E-2</v>
      </c>
      <c r="Q4721">
        <v>-8.2456432282924652E-3</v>
      </c>
      <c r="R4721">
        <v>7.9146092757582664E-3</v>
      </c>
      <c r="S4721">
        <v>2.4072945117950439E-2</v>
      </c>
      <c r="T4721">
        <v>3.8616646081209183E-2</v>
      </c>
      <c r="U4721" t="s">
        <v>102</v>
      </c>
      <c r="V4721" t="s">
        <v>84</v>
      </c>
      <c r="W4721">
        <v>66.478439331054688</v>
      </c>
    </row>
    <row r="4722" spans="1:23" x14ac:dyDescent="0.25">
      <c r="A4722" s="48" t="str">
        <f t="shared" si="73"/>
        <v>42185North Coast And North BayN/A_9AllSingle</v>
      </c>
      <c r="B4722" t="s">
        <v>108</v>
      </c>
      <c r="C4722" s="35">
        <v>42185</v>
      </c>
      <c r="D4722">
        <v>9</v>
      </c>
      <c r="E4722" t="s">
        <v>32</v>
      </c>
      <c r="F4722">
        <v>0.59812691886178537</v>
      </c>
      <c r="G4722">
        <v>0.69593876804153521</v>
      </c>
      <c r="H4722">
        <v>6418</v>
      </c>
      <c r="I4722">
        <v>0.59328066477676444</v>
      </c>
      <c r="J4722">
        <v>0.76211492003126313</v>
      </c>
      <c r="K4722">
        <v>678</v>
      </c>
      <c r="L4722">
        <v>4.8462538979947567E-3</v>
      </c>
      <c r="M4722">
        <v>0.81023842096328735</v>
      </c>
      <c r="N4722">
        <v>7096</v>
      </c>
      <c r="O4722">
        <v>3.0530801042914391E-2</v>
      </c>
      <c r="P4722">
        <v>-3.4282021224498749E-2</v>
      </c>
      <c r="Q4722">
        <v>-1.5749214217066765E-2</v>
      </c>
      <c r="R4722">
        <v>4.8462538979947567E-3</v>
      </c>
      <c r="S4722">
        <v>2.5439279153943062E-2</v>
      </c>
      <c r="T4722">
        <v>4.3974529951810837E-2</v>
      </c>
      <c r="U4722" t="s">
        <v>18</v>
      </c>
      <c r="V4722" t="s">
        <v>84</v>
      </c>
      <c r="W4722">
        <v>72.473365783691406</v>
      </c>
    </row>
    <row r="4723" spans="1:23" x14ac:dyDescent="0.25">
      <c r="A4723" s="48" t="str">
        <f t="shared" si="73"/>
        <v>42185North Coast And North BayN/A_9SmartAC-onlySingle</v>
      </c>
      <c r="B4723" t="s">
        <v>108</v>
      </c>
      <c r="C4723" s="35">
        <v>42185</v>
      </c>
      <c r="D4723">
        <v>9</v>
      </c>
      <c r="E4723" t="s">
        <v>32</v>
      </c>
      <c r="F4723">
        <v>0.59812691886178537</v>
      </c>
      <c r="G4723">
        <v>0.69593876804153521</v>
      </c>
      <c r="H4723">
        <v>6418</v>
      </c>
      <c r="I4723">
        <v>0.59328066477676444</v>
      </c>
      <c r="J4723">
        <v>0.76211492003126313</v>
      </c>
      <c r="K4723">
        <v>678</v>
      </c>
      <c r="L4723">
        <v>4.8462538979947567E-3</v>
      </c>
      <c r="M4723">
        <v>0.81023842096328735</v>
      </c>
      <c r="N4723">
        <v>7096</v>
      </c>
      <c r="O4723">
        <v>3.0530801042914391E-2</v>
      </c>
      <c r="P4723">
        <v>-3.4282021224498749E-2</v>
      </c>
      <c r="Q4723">
        <v>-1.5749214217066765E-2</v>
      </c>
      <c r="R4723">
        <v>4.8462538979947567E-3</v>
      </c>
      <c r="S4723">
        <v>2.5439279153943062E-2</v>
      </c>
      <c r="T4723">
        <v>4.3974529951810837E-2</v>
      </c>
      <c r="U4723" t="s">
        <v>102</v>
      </c>
      <c r="V4723" t="s">
        <v>84</v>
      </c>
      <c r="W4723">
        <v>72.473365783691406</v>
      </c>
    </row>
    <row r="4724" spans="1:23" x14ac:dyDescent="0.25">
      <c r="A4724" s="48" t="str">
        <f t="shared" si="73"/>
        <v>42185North Coast And North BayN/A_10AllSingle</v>
      </c>
      <c r="B4724" s="7" t="s">
        <v>108</v>
      </c>
      <c r="C4724" s="35">
        <v>42185</v>
      </c>
      <c r="D4724">
        <v>10</v>
      </c>
      <c r="E4724" t="s">
        <v>32</v>
      </c>
      <c r="F4724">
        <v>0.56493197192566647</v>
      </c>
      <c r="G4724">
        <v>0.86827496519991176</v>
      </c>
      <c r="H4724">
        <v>6418</v>
      </c>
      <c r="I4724">
        <v>0.52557703918048837</v>
      </c>
      <c r="J4724">
        <v>0.84549912036398289</v>
      </c>
      <c r="K4724">
        <v>678</v>
      </c>
      <c r="L4724">
        <v>3.9354931563138962E-2</v>
      </c>
      <c r="M4724">
        <v>6.966313362121582</v>
      </c>
      <c r="N4724">
        <v>7096</v>
      </c>
      <c r="O4724">
        <v>3.4232228994369507E-2</v>
      </c>
      <c r="P4724">
        <v>-4.517093300819397E-3</v>
      </c>
      <c r="Q4724">
        <v>1.6262553632259369E-2</v>
      </c>
      <c r="R4724">
        <v>3.9354931563138962E-2</v>
      </c>
      <c r="S4724">
        <v>6.2444571405649185E-2</v>
      </c>
      <c r="T4724">
        <v>8.3226956427097321E-2</v>
      </c>
      <c r="U4724" t="s">
        <v>18</v>
      </c>
      <c r="V4724" t="s">
        <v>84</v>
      </c>
      <c r="W4724">
        <v>79.468292236328125</v>
      </c>
    </row>
    <row r="4725" spans="1:23" x14ac:dyDescent="0.25">
      <c r="A4725" s="48" t="str">
        <f t="shared" si="73"/>
        <v>42185North Coast And North BayN/A_10SmartAC-onlySingle</v>
      </c>
      <c r="B4725" s="7" t="s">
        <v>108</v>
      </c>
      <c r="C4725" s="35">
        <v>42185</v>
      </c>
      <c r="D4725">
        <v>10</v>
      </c>
      <c r="E4725" t="s">
        <v>32</v>
      </c>
      <c r="F4725">
        <v>0.56493197192566647</v>
      </c>
      <c r="G4725">
        <v>0.86827496519991176</v>
      </c>
      <c r="H4725">
        <v>6418</v>
      </c>
      <c r="I4725">
        <v>0.52557703918048837</v>
      </c>
      <c r="J4725">
        <v>0.84549912036398289</v>
      </c>
      <c r="K4725">
        <v>678</v>
      </c>
      <c r="L4725">
        <v>3.9354931563138962E-2</v>
      </c>
      <c r="M4725">
        <v>6.966313362121582</v>
      </c>
      <c r="N4725">
        <v>7096</v>
      </c>
      <c r="O4725">
        <v>3.4232228994369507E-2</v>
      </c>
      <c r="P4725">
        <v>-4.517093300819397E-3</v>
      </c>
      <c r="Q4725">
        <v>1.6262553632259369E-2</v>
      </c>
      <c r="R4725">
        <v>3.9354931563138962E-2</v>
      </c>
      <c r="S4725">
        <v>6.2444571405649185E-2</v>
      </c>
      <c r="T4725">
        <v>8.3226956427097321E-2</v>
      </c>
      <c r="U4725" t="s">
        <v>102</v>
      </c>
      <c r="V4725" t="s">
        <v>84</v>
      </c>
      <c r="W4725">
        <v>79.468292236328125</v>
      </c>
    </row>
    <row r="4726" spans="1:23" x14ac:dyDescent="0.25">
      <c r="A4726" s="48" t="str">
        <f t="shared" si="73"/>
        <v>42185North Coast And North BayN/A_11AllSingle</v>
      </c>
      <c r="B4726" s="7" t="s">
        <v>108</v>
      </c>
      <c r="C4726" s="35">
        <v>42185</v>
      </c>
      <c r="D4726">
        <v>11</v>
      </c>
      <c r="E4726" t="s">
        <v>32</v>
      </c>
      <c r="F4726">
        <v>0.54690756393723061</v>
      </c>
      <c r="G4726">
        <v>1.0345790892352675</v>
      </c>
      <c r="H4726">
        <v>6418</v>
      </c>
      <c r="I4726">
        <v>0.49475815711478838</v>
      </c>
      <c r="J4726">
        <v>0.96641090892072823</v>
      </c>
      <c r="K4726">
        <v>678</v>
      </c>
      <c r="L4726">
        <v>5.2149407565593719E-2</v>
      </c>
      <c r="M4726">
        <v>9.5353240966796875</v>
      </c>
      <c r="N4726">
        <v>7096</v>
      </c>
      <c r="O4726">
        <v>3.9297342300415039E-2</v>
      </c>
      <c r="P4726">
        <v>1.7859336221590638E-3</v>
      </c>
      <c r="Q4726">
        <v>2.5640206411480904E-2</v>
      </c>
      <c r="R4726">
        <v>5.2149407565593719E-2</v>
      </c>
      <c r="S4726">
        <v>7.8655466437339783E-2</v>
      </c>
      <c r="T4726">
        <v>0.10251288115978241</v>
      </c>
      <c r="U4726" t="s">
        <v>18</v>
      </c>
      <c r="V4726" t="s">
        <v>84</v>
      </c>
      <c r="W4726">
        <v>85.504653930664063</v>
      </c>
    </row>
    <row r="4727" spans="1:23" x14ac:dyDescent="0.25">
      <c r="A4727" s="48" t="str">
        <f t="shared" si="73"/>
        <v>42185North Coast And North BayN/A_11SmartAC-onlySingle</v>
      </c>
      <c r="B4727" s="7" t="s">
        <v>108</v>
      </c>
      <c r="C4727" s="35">
        <v>42185</v>
      </c>
      <c r="D4727">
        <v>11</v>
      </c>
      <c r="E4727" t="s">
        <v>32</v>
      </c>
      <c r="F4727">
        <v>0.54690756393723061</v>
      </c>
      <c r="G4727">
        <v>1.0345790892352675</v>
      </c>
      <c r="H4727">
        <v>6418</v>
      </c>
      <c r="I4727">
        <v>0.49475815711478838</v>
      </c>
      <c r="J4727">
        <v>0.96641090892072823</v>
      </c>
      <c r="K4727">
        <v>678</v>
      </c>
      <c r="L4727">
        <v>5.2149407565593719E-2</v>
      </c>
      <c r="M4727">
        <v>9.5353240966796875</v>
      </c>
      <c r="N4727">
        <v>7096</v>
      </c>
      <c r="O4727">
        <v>3.9297342300415039E-2</v>
      </c>
      <c r="P4727">
        <v>1.7859336221590638E-3</v>
      </c>
      <c r="Q4727">
        <v>2.5640206411480904E-2</v>
      </c>
      <c r="R4727">
        <v>5.2149407565593719E-2</v>
      </c>
      <c r="S4727">
        <v>7.8655466437339783E-2</v>
      </c>
      <c r="T4727">
        <v>0.10251288115978241</v>
      </c>
      <c r="U4727" t="s">
        <v>102</v>
      </c>
      <c r="V4727" t="s">
        <v>84</v>
      </c>
      <c r="W4727">
        <v>85.504653930664063</v>
      </c>
    </row>
    <row r="4728" spans="1:23" x14ac:dyDescent="0.25">
      <c r="A4728" s="48" t="str">
        <f t="shared" si="73"/>
        <v>42185North Coast And North BayN/A_12AllSingle</v>
      </c>
      <c r="B4728" s="7" t="s">
        <v>108</v>
      </c>
      <c r="C4728" s="35">
        <v>42185</v>
      </c>
      <c r="D4728">
        <v>12</v>
      </c>
      <c r="E4728" t="s">
        <v>32</v>
      </c>
      <c r="F4728">
        <v>0.60331185443011348</v>
      </c>
      <c r="G4728">
        <v>1.2003456101269738</v>
      </c>
      <c r="H4728">
        <v>6418</v>
      </c>
      <c r="I4728">
        <v>0.52588761346192525</v>
      </c>
      <c r="J4728">
        <v>1.1571112563459385</v>
      </c>
      <c r="K4728">
        <v>678</v>
      </c>
      <c r="L4728">
        <v>7.7424243092536926E-2</v>
      </c>
      <c r="M4728">
        <v>12.83320426940918</v>
      </c>
      <c r="N4728">
        <v>7096</v>
      </c>
      <c r="O4728">
        <v>4.6896550804376602E-2</v>
      </c>
      <c r="P4728">
        <v>1.7321623861789703E-2</v>
      </c>
      <c r="Q4728">
        <v>4.578876867890358E-2</v>
      </c>
      <c r="R4728">
        <v>7.7424243092536926E-2</v>
      </c>
      <c r="S4728">
        <v>0.10905596613883972</v>
      </c>
      <c r="T4728">
        <v>0.13752686977386475</v>
      </c>
      <c r="U4728" t="s">
        <v>18</v>
      </c>
      <c r="V4728" t="s">
        <v>84</v>
      </c>
      <c r="W4728">
        <v>91.978012084960938</v>
      </c>
    </row>
    <row r="4729" spans="1:23" x14ac:dyDescent="0.25">
      <c r="A4729" s="48" t="str">
        <f t="shared" si="73"/>
        <v>42185North Coast And North BayN/A_12SmartAC-onlySingle</v>
      </c>
      <c r="B4729" s="7" t="s">
        <v>108</v>
      </c>
      <c r="C4729" s="35">
        <v>42185</v>
      </c>
      <c r="D4729">
        <v>12</v>
      </c>
      <c r="E4729" t="s">
        <v>32</v>
      </c>
      <c r="F4729">
        <v>0.60331185443011348</v>
      </c>
      <c r="G4729">
        <v>1.2003456101269738</v>
      </c>
      <c r="H4729">
        <v>6418</v>
      </c>
      <c r="I4729">
        <v>0.52588761346192525</v>
      </c>
      <c r="J4729">
        <v>1.1571112563459385</v>
      </c>
      <c r="K4729">
        <v>678</v>
      </c>
      <c r="L4729">
        <v>7.7424243092536926E-2</v>
      </c>
      <c r="M4729">
        <v>12.83320426940918</v>
      </c>
      <c r="N4729">
        <v>7096</v>
      </c>
      <c r="O4729">
        <v>4.6896550804376602E-2</v>
      </c>
      <c r="P4729">
        <v>1.7321623861789703E-2</v>
      </c>
      <c r="Q4729">
        <v>4.578876867890358E-2</v>
      </c>
      <c r="R4729">
        <v>7.7424243092536926E-2</v>
      </c>
      <c r="S4729">
        <v>0.10905596613883972</v>
      </c>
      <c r="T4729">
        <v>0.13752686977386475</v>
      </c>
      <c r="U4729" t="s">
        <v>102</v>
      </c>
      <c r="V4729" t="s">
        <v>84</v>
      </c>
      <c r="W4729">
        <v>91.978012084960938</v>
      </c>
    </row>
    <row r="4730" spans="1:23" x14ac:dyDescent="0.25">
      <c r="A4730" s="48" t="str">
        <f t="shared" si="73"/>
        <v>42185North Coast And North BayN/A_13AllSingle</v>
      </c>
      <c r="B4730" t="s">
        <v>108</v>
      </c>
      <c r="C4730" s="35">
        <v>42185</v>
      </c>
      <c r="D4730">
        <v>13</v>
      </c>
      <c r="E4730" t="s">
        <v>32</v>
      </c>
      <c r="F4730">
        <v>0.73744638517413386</v>
      </c>
      <c r="G4730">
        <v>1.4055249621265282</v>
      </c>
      <c r="H4730">
        <v>6418</v>
      </c>
      <c r="I4730">
        <v>0.70711722058104609</v>
      </c>
      <c r="J4730">
        <v>1.3628582463434951</v>
      </c>
      <c r="K4730">
        <v>678</v>
      </c>
      <c r="L4730">
        <v>3.0329164117574692E-2</v>
      </c>
      <c r="M4730">
        <v>4.1127281188964844</v>
      </c>
      <c r="N4730">
        <v>7096</v>
      </c>
      <c r="O4730">
        <v>5.5202431976795197E-2</v>
      </c>
      <c r="P4730">
        <v>-4.0418270975351334E-2</v>
      </c>
      <c r="Q4730">
        <v>-6.9092926569283009E-3</v>
      </c>
      <c r="R4730">
        <v>3.0329164117574692E-2</v>
      </c>
      <c r="S4730">
        <v>6.756320595741272E-2</v>
      </c>
      <c r="T4730">
        <v>0.10107660293579102</v>
      </c>
      <c r="U4730" t="s">
        <v>18</v>
      </c>
      <c r="V4730" t="s">
        <v>84</v>
      </c>
      <c r="W4730">
        <v>95.501266479492188</v>
      </c>
    </row>
    <row r="4731" spans="1:23" x14ac:dyDescent="0.25">
      <c r="A4731" s="48" t="str">
        <f t="shared" si="73"/>
        <v>42185North Coast And North BayN/A_13SmartAC-onlySingle</v>
      </c>
      <c r="B4731" s="7" t="s">
        <v>108</v>
      </c>
      <c r="C4731" s="35">
        <v>42185</v>
      </c>
      <c r="D4731">
        <v>13</v>
      </c>
      <c r="E4731" t="s">
        <v>32</v>
      </c>
      <c r="F4731">
        <v>0.73744638517413386</v>
      </c>
      <c r="G4731">
        <v>1.4055249621265282</v>
      </c>
      <c r="H4731">
        <v>6418</v>
      </c>
      <c r="I4731">
        <v>0.70711722058104609</v>
      </c>
      <c r="J4731">
        <v>1.3628582463434951</v>
      </c>
      <c r="K4731">
        <v>678</v>
      </c>
      <c r="L4731">
        <v>3.0329164117574692E-2</v>
      </c>
      <c r="M4731">
        <v>4.1127281188964844</v>
      </c>
      <c r="N4731">
        <v>7096</v>
      </c>
      <c r="O4731">
        <v>5.5202431976795197E-2</v>
      </c>
      <c r="P4731">
        <v>-4.0418270975351334E-2</v>
      </c>
      <c r="Q4731">
        <v>-6.9092926569283009E-3</v>
      </c>
      <c r="R4731">
        <v>3.0329164117574692E-2</v>
      </c>
      <c r="S4731">
        <v>6.756320595741272E-2</v>
      </c>
      <c r="T4731">
        <v>0.10107660293579102</v>
      </c>
      <c r="U4731" t="s">
        <v>102</v>
      </c>
      <c r="V4731" t="s">
        <v>84</v>
      </c>
      <c r="W4731">
        <v>95.501266479492188</v>
      </c>
    </row>
    <row r="4732" spans="1:23" x14ac:dyDescent="0.25">
      <c r="A4732" s="48" t="str">
        <f t="shared" si="73"/>
        <v>42185North Coast And North BayN/A_14AllSingle</v>
      </c>
      <c r="B4732" s="7" t="s">
        <v>108</v>
      </c>
      <c r="C4732" s="35">
        <v>42185</v>
      </c>
      <c r="D4732">
        <v>14</v>
      </c>
      <c r="E4732" t="s">
        <v>32</v>
      </c>
      <c r="F4732">
        <v>0.9747504369102532</v>
      </c>
      <c r="G4732">
        <v>1.6111751932458214</v>
      </c>
      <c r="H4732">
        <v>6418</v>
      </c>
      <c r="I4732">
        <v>1.0139518130311356</v>
      </c>
      <c r="J4732">
        <v>1.622430697930404</v>
      </c>
      <c r="K4732">
        <v>678</v>
      </c>
      <c r="L4732">
        <v>-3.9201375097036362E-2</v>
      </c>
      <c r="M4732">
        <v>-4.0216832160949707</v>
      </c>
      <c r="N4732">
        <v>7096</v>
      </c>
      <c r="O4732">
        <v>6.5474346280097961E-2</v>
      </c>
      <c r="P4732">
        <v>-0.12311329692602158</v>
      </c>
      <c r="Q4732">
        <v>-8.3369061350822449E-2</v>
      </c>
      <c r="R4732">
        <v>-3.9201375097036362E-2</v>
      </c>
      <c r="S4732">
        <v>4.9610715359449387E-3</v>
      </c>
      <c r="T4732">
        <v>4.4710546731948853E-2</v>
      </c>
      <c r="U4732" t="s">
        <v>18</v>
      </c>
      <c r="V4732" t="s">
        <v>84</v>
      </c>
      <c r="W4732">
        <v>98.979705810546875</v>
      </c>
    </row>
    <row r="4733" spans="1:23" x14ac:dyDescent="0.25">
      <c r="A4733" s="48" t="str">
        <f t="shared" si="73"/>
        <v>42185North Coast And North BayN/A_14SmartAC-onlySingle</v>
      </c>
      <c r="B4733" t="s">
        <v>108</v>
      </c>
      <c r="C4733" s="35">
        <v>42185</v>
      </c>
      <c r="D4733">
        <v>14</v>
      </c>
      <c r="E4733" t="s">
        <v>32</v>
      </c>
      <c r="F4733">
        <v>0.9747504369102532</v>
      </c>
      <c r="G4733">
        <v>1.6111751932458214</v>
      </c>
      <c r="H4733">
        <v>6418</v>
      </c>
      <c r="I4733">
        <v>1.0139518130311356</v>
      </c>
      <c r="J4733">
        <v>1.622430697930404</v>
      </c>
      <c r="K4733">
        <v>678</v>
      </c>
      <c r="L4733">
        <v>-3.9201375097036362E-2</v>
      </c>
      <c r="M4733">
        <v>-4.0216832160949707</v>
      </c>
      <c r="N4733">
        <v>7096</v>
      </c>
      <c r="O4733">
        <v>6.5474346280097961E-2</v>
      </c>
      <c r="P4733">
        <v>-0.12311329692602158</v>
      </c>
      <c r="Q4733">
        <v>-8.3369061350822449E-2</v>
      </c>
      <c r="R4733">
        <v>-3.9201375097036362E-2</v>
      </c>
      <c r="S4733">
        <v>4.9610715359449387E-3</v>
      </c>
      <c r="T4733">
        <v>4.4710546731948853E-2</v>
      </c>
      <c r="U4733" t="s">
        <v>102</v>
      </c>
      <c r="V4733" t="s">
        <v>84</v>
      </c>
      <c r="W4733">
        <v>98.979705810546875</v>
      </c>
    </row>
    <row r="4734" spans="1:23" x14ac:dyDescent="0.25">
      <c r="A4734" s="48" t="str">
        <f t="shared" si="73"/>
        <v>42185North Coast And North BayN/A_15AllSingle</v>
      </c>
      <c r="B4734" t="s">
        <v>108</v>
      </c>
      <c r="C4734" s="35">
        <v>42185</v>
      </c>
      <c r="D4734">
        <v>15</v>
      </c>
      <c r="E4734" t="s">
        <v>32</v>
      </c>
      <c r="F4734">
        <v>1.3070702527039555</v>
      </c>
      <c r="G4734">
        <v>1.8337651449953867</v>
      </c>
      <c r="H4734">
        <v>6418</v>
      </c>
      <c r="I4734">
        <v>1.3479501511387622</v>
      </c>
      <c r="J4734">
        <v>1.8456602718079786</v>
      </c>
      <c r="K4734">
        <v>678</v>
      </c>
      <c r="L4734">
        <v>-4.0879897773265839E-2</v>
      </c>
      <c r="M4734">
        <v>-3.1275975704193115</v>
      </c>
      <c r="N4734">
        <v>7096</v>
      </c>
      <c r="O4734">
        <v>7.4486427009105682E-2</v>
      </c>
      <c r="P4734">
        <v>-0.13634170591831207</v>
      </c>
      <c r="Q4734">
        <v>-9.1126948595046997E-2</v>
      </c>
      <c r="R4734">
        <v>-4.0879897773265839E-2</v>
      </c>
      <c r="S4734">
        <v>9.3611972406506538E-3</v>
      </c>
      <c r="T4734">
        <v>5.4581906646490097E-2</v>
      </c>
      <c r="U4734" t="s">
        <v>18</v>
      </c>
      <c r="V4734" t="s">
        <v>84</v>
      </c>
      <c r="W4734">
        <v>100.45645141601562</v>
      </c>
    </row>
    <row r="4735" spans="1:23" x14ac:dyDescent="0.25">
      <c r="A4735" s="48" t="str">
        <f t="shared" si="73"/>
        <v>42185North Coast And North BayN/A_15SmartAC-onlySingle</v>
      </c>
      <c r="B4735" t="s">
        <v>108</v>
      </c>
      <c r="C4735" s="35">
        <v>42185</v>
      </c>
      <c r="D4735">
        <v>15</v>
      </c>
      <c r="E4735" t="s">
        <v>32</v>
      </c>
      <c r="F4735">
        <v>1.3070702527039555</v>
      </c>
      <c r="G4735">
        <v>1.8337651449953867</v>
      </c>
      <c r="H4735">
        <v>6418</v>
      </c>
      <c r="I4735">
        <v>1.3479501511387622</v>
      </c>
      <c r="J4735">
        <v>1.8456602718079786</v>
      </c>
      <c r="K4735">
        <v>678</v>
      </c>
      <c r="L4735">
        <v>-4.0879897773265839E-2</v>
      </c>
      <c r="M4735">
        <v>-3.1275975704193115</v>
      </c>
      <c r="N4735">
        <v>7096</v>
      </c>
      <c r="O4735">
        <v>7.4486427009105682E-2</v>
      </c>
      <c r="P4735">
        <v>-0.13634170591831207</v>
      </c>
      <c r="Q4735">
        <v>-9.1126948595046997E-2</v>
      </c>
      <c r="R4735">
        <v>-4.0879897773265839E-2</v>
      </c>
      <c r="S4735">
        <v>9.3611972406506538E-3</v>
      </c>
      <c r="T4735">
        <v>5.4581906646490097E-2</v>
      </c>
      <c r="U4735" t="s">
        <v>102</v>
      </c>
      <c r="V4735" t="s">
        <v>84</v>
      </c>
      <c r="W4735">
        <v>100.45645141601562</v>
      </c>
    </row>
    <row r="4736" spans="1:23" x14ac:dyDescent="0.25">
      <c r="A4736" s="48" t="str">
        <f t="shared" si="73"/>
        <v>42185North Coast And North BayN/A_16AllSingle</v>
      </c>
      <c r="B4736" s="7" t="s">
        <v>108</v>
      </c>
      <c r="C4736" s="35">
        <v>42185</v>
      </c>
      <c r="D4736">
        <v>16</v>
      </c>
      <c r="E4736" t="s">
        <v>32</v>
      </c>
      <c r="F4736">
        <v>1.7224931828719372</v>
      </c>
      <c r="G4736">
        <v>1.9978522723113294</v>
      </c>
      <c r="H4736">
        <v>6418</v>
      </c>
      <c r="I4736">
        <v>1.7249383673786394</v>
      </c>
      <c r="J4736">
        <v>1.9773561845109786</v>
      </c>
      <c r="K4736">
        <v>678</v>
      </c>
      <c r="L4736">
        <v>-2.4451843928545713E-3</v>
      </c>
      <c r="M4736">
        <v>-0.14195612072944641</v>
      </c>
      <c r="N4736">
        <v>7096</v>
      </c>
      <c r="O4736">
        <v>7.9929836094379425E-2</v>
      </c>
      <c r="P4736">
        <v>-0.10488326102495193</v>
      </c>
      <c r="Q4736">
        <v>-5.6364253163337708E-2</v>
      </c>
      <c r="R4736">
        <v>-2.4451843928545713E-3</v>
      </c>
      <c r="S4736">
        <v>5.1467489451169968E-2</v>
      </c>
      <c r="T4736">
        <v>9.9992893636226654E-2</v>
      </c>
      <c r="U4736" t="s">
        <v>18</v>
      </c>
      <c r="V4736" t="s">
        <v>84</v>
      </c>
      <c r="W4736">
        <v>98.582443237304688</v>
      </c>
    </row>
    <row r="4737" spans="1:23" x14ac:dyDescent="0.25">
      <c r="A4737" s="48" t="str">
        <f t="shared" si="73"/>
        <v>42185North Coast And North BayN/A_16SmartAC-onlySingle</v>
      </c>
      <c r="B4737" s="7" t="s">
        <v>108</v>
      </c>
      <c r="C4737" s="35">
        <v>42185</v>
      </c>
      <c r="D4737">
        <v>16</v>
      </c>
      <c r="E4737" t="s">
        <v>32</v>
      </c>
      <c r="F4737">
        <v>1.7224931828719372</v>
      </c>
      <c r="G4737">
        <v>1.9978522723113294</v>
      </c>
      <c r="H4737">
        <v>6418</v>
      </c>
      <c r="I4737">
        <v>1.7249383673786394</v>
      </c>
      <c r="J4737">
        <v>1.9773561845109786</v>
      </c>
      <c r="K4737">
        <v>678</v>
      </c>
      <c r="L4737">
        <v>-2.4451843928545713E-3</v>
      </c>
      <c r="M4737">
        <v>-0.14195612072944641</v>
      </c>
      <c r="N4737">
        <v>7096</v>
      </c>
      <c r="O4737">
        <v>7.9929836094379425E-2</v>
      </c>
      <c r="P4737">
        <v>-0.10488326102495193</v>
      </c>
      <c r="Q4737">
        <v>-5.6364253163337708E-2</v>
      </c>
      <c r="R4737">
        <v>-2.4451843928545713E-3</v>
      </c>
      <c r="S4737">
        <v>5.1467489451169968E-2</v>
      </c>
      <c r="T4737">
        <v>9.9992893636226654E-2</v>
      </c>
      <c r="U4737" t="s">
        <v>102</v>
      </c>
      <c r="V4737" t="s">
        <v>84</v>
      </c>
      <c r="W4737">
        <v>98.582443237304688</v>
      </c>
    </row>
    <row r="4738" spans="1:23" x14ac:dyDescent="0.25">
      <c r="A4738" s="48" t="str">
        <f t="shared" ref="A4738:A4801" si="74">CONCATENATE(C4738,B4738,E4738,"_",D4738,U4738,V4738)</f>
        <v>42185North Coast And North BayN/A_17AllSingle</v>
      </c>
      <c r="B4738" s="7" t="s">
        <v>108</v>
      </c>
      <c r="C4738" s="35">
        <v>42185</v>
      </c>
      <c r="D4738">
        <v>17</v>
      </c>
      <c r="E4738" t="s">
        <v>32</v>
      </c>
      <c r="F4738">
        <v>2.0765010492279821</v>
      </c>
      <c r="G4738">
        <v>2.0652760144546067</v>
      </c>
      <c r="H4738">
        <v>6418</v>
      </c>
      <c r="I4738">
        <v>2.1182123885200821</v>
      </c>
      <c r="J4738">
        <v>2.077045223857326</v>
      </c>
      <c r="K4738">
        <v>678</v>
      </c>
      <c r="L4738">
        <v>-4.1711337864398956E-2</v>
      </c>
      <c r="M4738">
        <v>-2.0087318420410156</v>
      </c>
      <c r="N4738">
        <v>7096</v>
      </c>
      <c r="O4738">
        <v>8.3830773830413818E-2</v>
      </c>
      <c r="P4738">
        <v>-0.1491488516330719</v>
      </c>
      <c r="Q4738">
        <v>-9.8261900246143341E-2</v>
      </c>
      <c r="R4738">
        <v>-4.1711337864398956E-2</v>
      </c>
      <c r="S4738">
        <v>1.4832518994808197E-2</v>
      </c>
      <c r="T4738">
        <v>6.5726183354854584E-2</v>
      </c>
      <c r="U4738" t="s">
        <v>18</v>
      </c>
      <c r="V4738" t="s">
        <v>84</v>
      </c>
      <c r="W4738">
        <v>98.016067504882813</v>
      </c>
    </row>
    <row r="4739" spans="1:23" x14ac:dyDescent="0.25">
      <c r="A4739" s="48" t="str">
        <f t="shared" si="74"/>
        <v>42185North Coast And North BayN/A_17SmartAC-onlySingle</v>
      </c>
      <c r="B4739" s="7" t="s">
        <v>108</v>
      </c>
      <c r="C4739" s="35">
        <v>42185</v>
      </c>
      <c r="D4739">
        <v>17</v>
      </c>
      <c r="E4739" t="s">
        <v>32</v>
      </c>
      <c r="F4739">
        <v>2.0765010492279821</v>
      </c>
      <c r="G4739">
        <v>2.0652760144546067</v>
      </c>
      <c r="H4739">
        <v>6418</v>
      </c>
      <c r="I4739">
        <v>2.1182123885200821</v>
      </c>
      <c r="J4739">
        <v>2.077045223857326</v>
      </c>
      <c r="K4739">
        <v>678</v>
      </c>
      <c r="L4739">
        <v>-4.1711337864398956E-2</v>
      </c>
      <c r="M4739">
        <v>-2.0087318420410156</v>
      </c>
      <c r="N4739">
        <v>7096</v>
      </c>
      <c r="O4739">
        <v>8.3830773830413818E-2</v>
      </c>
      <c r="P4739">
        <v>-0.1491488516330719</v>
      </c>
      <c r="Q4739">
        <v>-9.8261900246143341E-2</v>
      </c>
      <c r="R4739">
        <v>-4.1711337864398956E-2</v>
      </c>
      <c r="S4739">
        <v>1.4832518994808197E-2</v>
      </c>
      <c r="T4739">
        <v>6.5726183354854584E-2</v>
      </c>
      <c r="U4739" t="s">
        <v>102</v>
      </c>
      <c r="V4739" t="s">
        <v>84</v>
      </c>
      <c r="W4739">
        <v>98.016067504882813</v>
      </c>
    </row>
    <row r="4740" spans="1:23" x14ac:dyDescent="0.25">
      <c r="A4740" s="48" t="str">
        <f t="shared" si="74"/>
        <v>42185North Coast And North BayN/A_18AllSingle</v>
      </c>
      <c r="B4740" s="7" t="s">
        <v>108</v>
      </c>
      <c r="C4740" s="35">
        <v>42185</v>
      </c>
      <c r="D4740">
        <v>18</v>
      </c>
      <c r="E4740" t="s">
        <v>32</v>
      </c>
      <c r="F4740">
        <v>2.2903568728928119</v>
      </c>
      <c r="G4740">
        <v>2.0446564574882458</v>
      </c>
      <c r="H4740">
        <v>6418</v>
      </c>
      <c r="I4740">
        <v>2.2560626892562077</v>
      </c>
      <c r="J4740">
        <v>1.9891652638072457</v>
      </c>
      <c r="K4740">
        <v>678</v>
      </c>
      <c r="L4740">
        <v>3.4294184297323227E-2</v>
      </c>
      <c r="M4740">
        <v>1.4973292350769043</v>
      </c>
      <c r="N4740">
        <v>7096</v>
      </c>
      <c r="O4740">
        <v>8.0544061958789825E-2</v>
      </c>
      <c r="P4740">
        <v>-6.8931087851524353E-2</v>
      </c>
      <c r="Q4740">
        <v>-2.0039228722453117E-2</v>
      </c>
      <c r="R4740">
        <v>3.4294184297323227E-2</v>
      </c>
      <c r="S4740">
        <v>8.8621154427528381E-2</v>
      </c>
      <c r="T4740">
        <v>0.13751944899559021</v>
      </c>
      <c r="U4740" t="s">
        <v>18</v>
      </c>
      <c r="V4740" t="s">
        <v>84</v>
      </c>
      <c r="W4740">
        <v>93.976325988769531</v>
      </c>
    </row>
    <row r="4741" spans="1:23" x14ac:dyDescent="0.25">
      <c r="A4741" s="48" t="str">
        <f t="shared" si="74"/>
        <v>42185North Coast And North BayN/A_18SmartAC-onlySingle</v>
      </c>
      <c r="B4741" s="7" t="s">
        <v>108</v>
      </c>
      <c r="C4741" s="35">
        <v>42185</v>
      </c>
      <c r="D4741">
        <v>18</v>
      </c>
      <c r="E4741" t="s">
        <v>32</v>
      </c>
      <c r="F4741">
        <v>2.2903568728928119</v>
      </c>
      <c r="G4741">
        <v>2.0446564574882458</v>
      </c>
      <c r="H4741">
        <v>6418</v>
      </c>
      <c r="I4741">
        <v>2.2560626892562077</v>
      </c>
      <c r="J4741">
        <v>1.9891652638072457</v>
      </c>
      <c r="K4741">
        <v>678</v>
      </c>
      <c r="L4741">
        <v>3.4294184297323227E-2</v>
      </c>
      <c r="M4741">
        <v>1.4973292350769043</v>
      </c>
      <c r="N4741">
        <v>7096</v>
      </c>
      <c r="O4741">
        <v>8.0544061958789825E-2</v>
      </c>
      <c r="P4741">
        <v>-6.8931087851524353E-2</v>
      </c>
      <c r="Q4741">
        <v>-2.0039228722453117E-2</v>
      </c>
      <c r="R4741">
        <v>3.4294184297323227E-2</v>
      </c>
      <c r="S4741">
        <v>8.8621154427528381E-2</v>
      </c>
      <c r="T4741">
        <v>0.13751944899559021</v>
      </c>
      <c r="U4741" t="s">
        <v>102</v>
      </c>
      <c r="V4741" t="s">
        <v>84</v>
      </c>
      <c r="W4741">
        <v>93.976325988769531</v>
      </c>
    </row>
    <row r="4742" spans="1:23" x14ac:dyDescent="0.25">
      <c r="A4742" s="48" t="str">
        <f t="shared" si="74"/>
        <v>42185North Coast And North BayN/A_19AllSingle</v>
      </c>
      <c r="B4742" t="s">
        <v>108</v>
      </c>
      <c r="C4742" s="35">
        <v>42185</v>
      </c>
      <c r="D4742">
        <v>19</v>
      </c>
      <c r="E4742" t="s">
        <v>32</v>
      </c>
      <c r="F4742">
        <v>2.3842790242398584</v>
      </c>
      <c r="G4742">
        <v>2.0116697223329401</v>
      </c>
      <c r="H4742">
        <v>6418</v>
      </c>
      <c r="I4742">
        <v>2.1538820232572191</v>
      </c>
      <c r="J4742">
        <v>1.7062268174791266</v>
      </c>
      <c r="K4742">
        <v>678</v>
      </c>
      <c r="L4742">
        <v>0.23039700090885162</v>
      </c>
      <c r="M4742">
        <v>9.663172721862793</v>
      </c>
      <c r="N4742">
        <v>7096</v>
      </c>
      <c r="O4742">
        <v>7.0173792541027069E-2</v>
      </c>
      <c r="P4742">
        <v>0.14046226441860199</v>
      </c>
      <c r="Q4742">
        <v>0.18305917084217072</v>
      </c>
      <c r="R4742">
        <v>0.23039700090885162</v>
      </c>
      <c r="S4742">
        <v>0.27772921323776245</v>
      </c>
      <c r="T4742">
        <v>0.32033172249794006</v>
      </c>
      <c r="U4742" t="s">
        <v>18</v>
      </c>
      <c r="V4742" t="s">
        <v>84</v>
      </c>
      <c r="W4742">
        <v>88.024520874023438</v>
      </c>
    </row>
    <row r="4743" spans="1:23" x14ac:dyDescent="0.25">
      <c r="A4743" s="48" t="str">
        <f t="shared" si="74"/>
        <v>42185North Coast And North BayN/A_19SmartAC-onlySingle</v>
      </c>
      <c r="B4743" s="7" t="s">
        <v>108</v>
      </c>
      <c r="C4743" s="35">
        <v>42185</v>
      </c>
      <c r="D4743">
        <v>19</v>
      </c>
      <c r="E4743" t="s">
        <v>32</v>
      </c>
      <c r="F4743">
        <v>2.3842790242398584</v>
      </c>
      <c r="G4743">
        <v>2.0116697223329401</v>
      </c>
      <c r="H4743">
        <v>6418</v>
      </c>
      <c r="I4743">
        <v>2.1538820232572191</v>
      </c>
      <c r="J4743">
        <v>1.7062268174791266</v>
      </c>
      <c r="K4743">
        <v>678</v>
      </c>
      <c r="L4743">
        <v>0.23039700090885162</v>
      </c>
      <c r="M4743">
        <v>9.663172721862793</v>
      </c>
      <c r="N4743">
        <v>7096</v>
      </c>
      <c r="O4743">
        <v>7.0173792541027069E-2</v>
      </c>
      <c r="P4743">
        <v>0.14046226441860199</v>
      </c>
      <c r="Q4743">
        <v>0.18305917084217072</v>
      </c>
      <c r="R4743">
        <v>0.23039700090885162</v>
      </c>
      <c r="S4743">
        <v>0.27772921323776245</v>
      </c>
      <c r="T4743">
        <v>0.32033172249794006</v>
      </c>
      <c r="U4743" t="s">
        <v>102</v>
      </c>
      <c r="V4743" t="s">
        <v>84</v>
      </c>
      <c r="W4743">
        <v>88.024520874023438</v>
      </c>
    </row>
    <row r="4744" spans="1:23" x14ac:dyDescent="0.25">
      <c r="A4744" s="48" t="str">
        <f t="shared" si="74"/>
        <v>42185North Coast And North BayN/A_20AllSingle</v>
      </c>
      <c r="B4744" s="7" t="s">
        <v>108</v>
      </c>
      <c r="C4744" s="35">
        <v>42185</v>
      </c>
      <c r="D4744">
        <v>20</v>
      </c>
      <c r="E4744" t="s">
        <v>32</v>
      </c>
      <c r="F4744">
        <v>2.306163229227955</v>
      </c>
      <c r="G4744">
        <v>1.8920145620500286</v>
      </c>
      <c r="H4744">
        <v>6418</v>
      </c>
      <c r="I4744">
        <v>1.8602995481304969</v>
      </c>
      <c r="J4744">
        <v>1.4412536122810207</v>
      </c>
      <c r="K4744">
        <v>678</v>
      </c>
      <c r="L4744">
        <v>0.44586369395256042</v>
      </c>
      <c r="M4744">
        <v>19.33357048034668</v>
      </c>
      <c r="N4744">
        <v>7096</v>
      </c>
      <c r="O4744">
        <v>6.017887219786644E-2</v>
      </c>
      <c r="P4744">
        <v>0.36873844265937805</v>
      </c>
      <c r="Q4744">
        <v>0.40526822209358215</v>
      </c>
      <c r="R4744">
        <v>0.44586369395256042</v>
      </c>
      <c r="S4744">
        <v>0.48645433783531189</v>
      </c>
      <c r="T4744">
        <v>0.52298891544342041</v>
      </c>
      <c r="U4744" t="s">
        <v>18</v>
      </c>
      <c r="V4744" t="s">
        <v>84</v>
      </c>
      <c r="W4744">
        <v>81.0693359375</v>
      </c>
    </row>
    <row r="4745" spans="1:23" x14ac:dyDescent="0.25">
      <c r="A4745" s="48" t="str">
        <f t="shared" si="74"/>
        <v>42185North Coast And North BayN/A_20SmartAC-onlySingle</v>
      </c>
      <c r="B4745" t="s">
        <v>108</v>
      </c>
      <c r="C4745" s="35">
        <v>42185</v>
      </c>
      <c r="D4745">
        <v>20</v>
      </c>
      <c r="E4745" t="s">
        <v>32</v>
      </c>
      <c r="F4745">
        <v>2.306163229227955</v>
      </c>
      <c r="G4745">
        <v>1.8920145620500286</v>
      </c>
      <c r="H4745">
        <v>6418</v>
      </c>
      <c r="I4745">
        <v>1.8602995481304969</v>
      </c>
      <c r="J4745">
        <v>1.4412536122810207</v>
      </c>
      <c r="K4745">
        <v>678</v>
      </c>
      <c r="L4745">
        <v>0.44586369395256042</v>
      </c>
      <c r="M4745">
        <v>19.33357048034668</v>
      </c>
      <c r="N4745">
        <v>7096</v>
      </c>
      <c r="O4745">
        <v>6.017887219786644E-2</v>
      </c>
      <c r="P4745">
        <v>0.36873844265937805</v>
      </c>
      <c r="Q4745">
        <v>0.40526822209358215</v>
      </c>
      <c r="R4745">
        <v>0.44586369395256042</v>
      </c>
      <c r="S4745">
        <v>0.48645433783531189</v>
      </c>
      <c r="T4745">
        <v>0.52298891544342041</v>
      </c>
      <c r="U4745" t="s">
        <v>102</v>
      </c>
      <c r="V4745" t="s">
        <v>84</v>
      </c>
      <c r="W4745">
        <v>81.0693359375</v>
      </c>
    </row>
    <row r="4746" spans="1:23" x14ac:dyDescent="0.25">
      <c r="A4746" s="48" t="str">
        <f t="shared" si="74"/>
        <v>42185North Coast And North BayN/A_21AllSingle</v>
      </c>
      <c r="B4746" t="s">
        <v>108</v>
      </c>
      <c r="C4746" s="35">
        <v>42185</v>
      </c>
      <c r="D4746">
        <v>21</v>
      </c>
      <c r="E4746" t="s">
        <v>32</v>
      </c>
      <c r="F4746">
        <v>2.0314665502529228</v>
      </c>
      <c r="G4746">
        <v>1.7289945011518904</v>
      </c>
      <c r="H4746">
        <v>6418</v>
      </c>
      <c r="I4746">
        <v>2.1554856496322516</v>
      </c>
      <c r="J4746">
        <v>1.7255151882443887</v>
      </c>
      <c r="K4746">
        <v>678</v>
      </c>
      <c r="L4746">
        <v>-0.12401910126209259</v>
      </c>
      <c r="M4746">
        <v>-6.1049046516418457</v>
      </c>
      <c r="N4746">
        <v>7096</v>
      </c>
      <c r="O4746">
        <v>6.9693878293037415E-2</v>
      </c>
      <c r="P4746">
        <v>-0.21333877742290497</v>
      </c>
      <c r="Q4746">
        <v>-0.17103320360183716</v>
      </c>
      <c r="R4746">
        <v>-0.12401910126209259</v>
      </c>
      <c r="S4746">
        <v>-7.7010579407215118E-2</v>
      </c>
      <c r="T4746">
        <v>-3.4699425101280212E-2</v>
      </c>
      <c r="U4746" t="s">
        <v>18</v>
      </c>
      <c r="V4746" t="s">
        <v>84</v>
      </c>
      <c r="W4746">
        <v>75.508033752441406</v>
      </c>
    </row>
    <row r="4747" spans="1:23" x14ac:dyDescent="0.25">
      <c r="A4747" s="48" t="str">
        <f t="shared" si="74"/>
        <v>42185North Coast And North BayN/A_21SmartAC-onlySingle</v>
      </c>
      <c r="B4747" t="s">
        <v>108</v>
      </c>
      <c r="C4747" s="35">
        <v>42185</v>
      </c>
      <c r="D4747">
        <v>21</v>
      </c>
      <c r="E4747" t="s">
        <v>32</v>
      </c>
      <c r="F4747">
        <v>2.0314665502529228</v>
      </c>
      <c r="G4747">
        <v>1.7289945011518904</v>
      </c>
      <c r="H4747">
        <v>6418</v>
      </c>
      <c r="I4747">
        <v>2.1554856496322516</v>
      </c>
      <c r="J4747">
        <v>1.7255151882443887</v>
      </c>
      <c r="K4747">
        <v>678</v>
      </c>
      <c r="L4747">
        <v>-0.12401910126209259</v>
      </c>
      <c r="M4747">
        <v>-6.1049046516418457</v>
      </c>
      <c r="N4747">
        <v>7096</v>
      </c>
      <c r="O4747">
        <v>6.9693878293037415E-2</v>
      </c>
      <c r="P4747">
        <v>-0.21333877742290497</v>
      </c>
      <c r="Q4747">
        <v>-0.17103320360183716</v>
      </c>
      <c r="R4747">
        <v>-0.12401910126209259</v>
      </c>
      <c r="S4747">
        <v>-7.7010579407215118E-2</v>
      </c>
      <c r="T4747">
        <v>-3.4699425101280212E-2</v>
      </c>
      <c r="U4747" t="s">
        <v>102</v>
      </c>
      <c r="V4747" t="s">
        <v>84</v>
      </c>
      <c r="W4747">
        <v>75.508033752441406</v>
      </c>
    </row>
    <row r="4748" spans="1:23" x14ac:dyDescent="0.25">
      <c r="A4748" s="48" t="str">
        <f t="shared" si="74"/>
        <v>42185North Coast And North BayN/A_22AllSingle</v>
      </c>
      <c r="B4748" s="7" t="s">
        <v>108</v>
      </c>
      <c r="C4748" s="35">
        <v>42185</v>
      </c>
      <c r="D4748">
        <v>22</v>
      </c>
      <c r="E4748" t="s">
        <v>32</v>
      </c>
      <c r="F4748">
        <v>1.6909396313606926</v>
      </c>
      <c r="G4748">
        <v>1.4938457571228638</v>
      </c>
      <c r="H4748">
        <v>6418</v>
      </c>
      <c r="I4748">
        <v>1.8312179759461966</v>
      </c>
      <c r="J4748">
        <v>1.5700337736789083</v>
      </c>
      <c r="K4748">
        <v>678</v>
      </c>
      <c r="L4748">
        <v>-0.14027833938598633</v>
      </c>
      <c r="M4748">
        <v>-8.2958812713623047</v>
      </c>
      <c r="N4748">
        <v>7096</v>
      </c>
      <c r="O4748">
        <v>6.3114240765571594E-2</v>
      </c>
      <c r="P4748">
        <v>-0.22116555273532867</v>
      </c>
      <c r="Q4748">
        <v>-0.18285393714904785</v>
      </c>
      <c r="R4748">
        <v>-0.14027833938598633</v>
      </c>
      <c r="S4748">
        <v>-9.7707785665988922E-2</v>
      </c>
      <c r="T4748">
        <v>-5.939112976193428E-2</v>
      </c>
      <c r="U4748" t="s">
        <v>18</v>
      </c>
      <c r="V4748" t="s">
        <v>84</v>
      </c>
      <c r="W4748">
        <v>70.471672058105469</v>
      </c>
    </row>
    <row r="4749" spans="1:23" x14ac:dyDescent="0.25">
      <c r="A4749" s="48" t="str">
        <f t="shared" si="74"/>
        <v>42185North Coast And North BayN/A_22SmartAC-onlySingle</v>
      </c>
      <c r="B4749" s="7" t="s">
        <v>108</v>
      </c>
      <c r="C4749" s="35">
        <v>42185</v>
      </c>
      <c r="D4749">
        <v>22</v>
      </c>
      <c r="E4749" t="s">
        <v>32</v>
      </c>
      <c r="F4749">
        <v>1.6909396313606926</v>
      </c>
      <c r="G4749">
        <v>1.4938457571228638</v>
      </c>
      <c r="H4749">
        <v>6418</v>
      </c>
      <c r="I4749">
        <v>1.8312179759461966</v>
      </c>
      <c r="J4749">
        <v>1.5700337736789083</v>
      </c>
      <c r="K4749">
        <v>678</v>
      </c>
      <c r="L4749">
        <v>-0.14027833938598633</v>
      </c>
      <c r="M4749">
        <v>-8.2958812713623047</v>
      </c>
      <c r="N4749">
        <v>7096</v>
      </c>
      <c r="O4749">
        <v>6.3114240765571594E-2</v>
      </c>
      <c r="P4749">
        <v>-0.22116555273532867</v>
      </c>
      <c r="Q4749">
        <v>-0.18285393714904785</v>
      </c>
      <c r="R4749">
        <v>-0.14027833938598633</v>
      </c>
      <c r="S4749">
        <v>-9.7707785665988922E-2</v>
      </c>
      <c r="T4749">
        <v>-5.939112976193428E-2</v>
      </c>
      <c r="U4749" t="s">
        <v>102</v>
      </c>
      <c r="V4749" t="s">
        <v>84</v>
      </c>
      <c r="W4749">
        <v>70.471672058105469</v>
      </c>
    </row>
    <row r="4750" spans="1:23" x14ac:dyDescent="0.25">
      <c r="A4750" s="48" t="str">
        <f t="shared" si="74"/>
        <v>42185North Coast And North BayN/A_23AllSingle</v>
      </c>
      <c r="B4750" s="7" t="s">
        <v>108</v>
      </c>
      <c r="C4750" s="35">
        <v>42185</v>
      </c>
      <c r="D4750">
        <v>23</v>
      </c>
      <c r="E4750" t="s">
        <v>32</v>
      </c>
      <c r="F4750">
        <v>1.3055999842011028</v>
      </c>
      <c r="G4750">
        <v>1.2808725442123285</v>
      </c>
      <c r="H4750">
        <v>6418</v>
      </c>
      <c r="I4750">
        <v>1.3609638972667102</v>
      </c>
      <c r="J4750">
        <v>1.3242737640143114</v>
      </c>
      <c r="K4750">
        <v>678</v>
      </c>
      <c r="L4750">
        <v>-5.5363912135362625E-2</v>
      </c>
      <c r="M4750">
        <v>-4.2404956817626953</v>
      </c>
      <c r="N4750">
        <v>7096</v>
      </c>
      <c r="O4750">
        <v>5.3312379866838455E-2</v>
      </c>
      <c r="P4750">
        <v>-0.12368905544281006</v>
      </c>
      <c r="Q4750">
        <v>-9.1327376663684845E-2</v>
      </c>
      <c r="R4750">
        <v>-5.5363912135362625E-2</v>
      </c>
      <c r="S4750">
        <v>-1.9404711201786995E-2</v>
      </c>
      <c r="T4750">
        <v>1.2961233966052532E-2</v>
      </c>
      <c r="U4750" t="s">
        <v>18</v>
      </c>
      <c r="V4750" t="s">
        <v>84</v>
      </c>
      <c r="W4750">
        <v>66.9534912109375</v>
      </c>
    </row>
    <row r="4751" spans="1:23" x14ac:dyDescent="0.25">
      <c r="A4751" s="48" t="str">
        <f t="shared" si="74"/>
        <v>42185North Coast And North BayN/A_23SmartAC-onlySingle</v>
      </c>
      <c r="B4751" s="7" t="s">
        <v>108</v>
      </c>
      <c r="C4751" s="35">
        <v>42185</v>
      </c>
      <c r="D4751">
        <v>23</v>
      </c>
      <c r="E4751" t="s">
        <v>32</v>
      </c>
      <c r="F4751">
        <v>1.3055999842011028</v>
      </c>
      <c r="G4751">
        <v>1.2808725442123285</v>
      </c>
      <c r="H4751">
        <v>6418</v>
      </c>
      <c r="I4751">
        <v>1.3609638972667102</v>
      </c>
      <c r="J4751">
        <v>1.3242737640143114</v>
      </c>
      <c r="K4751">
        <v>678</v>
      </c>
      <c r="L4751">
        <v>-5.5363912135362625E-2</v>
      </c>
      <c r="M4751">
        <v>-4.2404956817626953</v>
      </c>
      <c r="N4751">
        <v>7096</v>
      </c>
      <c r="O4751">
        <v>5.3312379866838455E-2</v>
      </c>
      <c r="P4751">
        <v>-0.12368905544281006</v>
      </c>
      <c r="Q4751">
        <v>-9.1327376663684845E-2</v>
      </c>
      <c r="R4751">
        <v>-5.5363912135362625E-2</v>
      </c>
      <c r="S4751">
        <v>-1.9404711201786995E-2</v>
      </c>
      <c r="T4751">
        <v>1.2961233966052532E-2</v>
      </c>
      <c r="U4751" t="s">
        <v>102</v>
      </c>
      <c r="V4751" t="s">
        <v>84</v>
      </c>
      <c r="W4751">
        <v>66.9534912109375</v>
      </c>
    </row>
    <row r="4752" spans="1:23" x14ac:dyDescent="0.25">
      <c r="A4752" s="48" t="str">
        <f t="shared" si="74"/>
        <v>42185North Coast And North BayN/A_24AllSingle</v>
      </c>
      <c r="B4752" s="7" t="s">
        <v>108</v>
      </c>
      <c r="C4752" s="35">
        <v>42185</v>
      </c>
      <c r="D4752">
        <v>24</v>
      </c>
      <c r="E4752" t="s">
        <v>32</v>
      </c>
      <c r="F4752">
        <v>0.966385285359871</v>
      </c>
      <c r="G4752">
        <v>1.0585907248660398</v>
      </c>
      <c r="H4752">
        <v>6418</v>
      </c>
      <c r="I4752">
        <v>0.97271057420140983</v>
      </c>
      <c r="J4752">
        <v>1.0430125318260763</v>
      </c>
      <c r="K4752">
        <v>678</v>
      </c>
      <c r="L4752">
        <v>-6.3252886757254601E-3</v>
      </c>
      <c r="M4752">
        <v>-0.65453076362609863</v>
      </c>
      <c r="N4752">
        <v>7096</v>
      </c>
      <c r="O4752">
        <v>4.2179860174655914E-2</v>
      </c>
      <c r="P4752">
        <v>-6.0382995754480362E-2</v>
      </c>
      <c r="Q4752">
        <v>-3.4778978675603867E-2</v>
      </c>
      <c r="R4752">
        <v>-6.3252886757254601E-3</v>
      </c>
      <c r="S4752">
        <v>2.212502621114254E-2</v>
      </c>
      <c r="T4752">
        <v>4.7732420265674591E-2</v>
      </c>
      <c r="U4752" t="s">
        <v>18</v>
      </c>
      <c r="V4752" t="s">
        <v>84</v>
      </c>
      <c r="W4752">
        <v>64.955184936523438</v>
      </c>
    </row>
    <row r="4753" spans="1:23" x14ac:dyDescent="0.25">
      <c r="A4753" s="48" t="str">
        <f t="shared" si="74"/>
        <v>42185North Coast And North BayN/A_24SmartAC-onlySingle</v>
      </c>
      <c r="B4753" s="7" t="s">
        <v>108</v>
      </c>
      <c r="C4753" s="35">
        <v>42185</v>
      </c>
      <c r="D4753">
        <v>24</v>
      </c>
      <c r="E4753" t="s">
        <v>32</v>
      </c>
      <c r="F4753">
        <v>0.966385285359871</v>
      </c>
      <c r="G4753">
        <v>1.0585907248660398</v>
      </c>
      <c r="H4753">
        <v>6418</v>
      </c>
      <c r="I4753">
        <v>0.97271057420140983</v>
      </c>
      <c r="J4753">
        <v>1.0430125318260763</v>
      </c>
      <c r="K4753">
        <v>678</v>
      </c>
      <c r="L4753">
        <v>-6.3252886757254601E-3</v>
      </c>
      <c r="M4753">
        <v>-0.65453076362609863</v>
      </c>
      <c r="N4753">
        <v>7096</v>
      </c>
      <c r="O4753">
        <v>4.2179860174655914E-2</v>
      </c>
      <c r="P4753">
        <v>-6.0382995754480362E-2</v>
      </c>
      <c r="Q4753">
        <v>-3.4778978675603867E-2</v>
      </c>
      <c r="R4753">
        <v>-6.3252886757254601E-3</v>
      </c>
      <c r="S4753">
        <v>2.212502621114254E-2</v>
      </c>
      <c r="T4753">
        <v>4.7732420265674591E-2</v>
      </c>
      <c r="U4753" t="s">
        <v>102</v>
      </c>
      <c r="V4753" t="s">
        <v>84</v>
      </c>
      <c r="W4753">
        <v>64.955184936523438</v>
      </c>
    </row>
    <row r="4754" spans="1:23" x14ac:dyDescent="0.25">
      <c r="A4754" s="48" t="str">
        <f t="shared" si="74"/>
        <v>42186North Coast And North BayN/A_1AllSingle</v>
      </c>
      <c r="B4754" t="s">
        <v>108</v>
      </c>
      <c r="C4754" s="35">
        <v>42186</v>
      </c>
      <c r="D4754">
        <v>1</v>
      </c>
      <c r="E4754" t="s">
        <v>32</v>
      </c>
      <c r="F4754">
        <v>0.75512977951925453</v>
      </c>
      <c r="G4754">
        <v>0.8747627311619518</v>
      </c>
      <c r="H4754">
        <v>6380</v>
      </c>
      <c r="I4754">
        <v>0.73436176908386874</v>
      </c>
      <c r="J4754">
        <v>0.7858360956861532</v>
      </c>
      <c r="K4754">
        <v>718</v>
      </c>
      <c r="L4754">
        <v>2.076801098883152E-2</v>
      </c>
      <c r="M4754">
        <v>2.7502570152282715</v>
      </c>
      <c r="N4754">
        <v>7098</v>
      </c>
      <c r="O4754">
        <v>3.1305272132158279E-2</v>
      </c>
      <c r="P4754">
        <v>-1.9352825358510017E-2</v>
      </c>
      <c r="Q4754">
        <v>-3.498994919937104E-4</v>
      </c>
      <c r="R4754">
        <v>2.076801098883152E-2</v>
      </c>
      <c r="S4754">
        <v>4.1883416473865509E-2</v>
      </c>
      <c r="T4754">
        <v>6.0888849198818207E-2</v>
      </c>
      <c r="U4754" t="s">
        <v>18</v>
      </c>
      <c r="V4754" t="s">
        <v>84</v>
      </c>
      <c r="W4754">
        <v>62.438716888427734</v>
      </c>
    </row>
    <row r="4755" spans="1:23" x14ac:dyDescent="0.25">
      <c r="A4755" s="48" t="str">
        <f t="shared" si="74"/>
        <v>42186North Coast And North BayN/A_1SmartAC-onlySingle</v>
      </c>
      <c r="B4755" s="7" t="s">
        <v>108</v>
      </c>
      <c r="C4755" s="35">
        <v>42186</v>
      </c>
      <c r="D4755">
        <v>1</v>
      </c>
      <c r="E4755" t="s">
        <v>32</v>
      </c>
      <c r="F4755">
        <v>0.75512977951925453</v>
      </c>
      <c r="G4755">
        <v>0.8747627311619518</v>
      </c>
      <c r="H4755">
        <v>6380</v>
      </c>
      <c r="I4755">
        <v>0.73436176908386874</v>
      </c>
      <c r="J4755">
        <v>0.7858360956861532</v>
      </c>
      <c r="K4755">
        <v>718</v>
      </c>
      <c r="L4755">
        <v>2.076801098883152E-2</v>
      </c>
      <c r="M4755">
        <v>2.7502570152282715</v>
      </c>
      <c r="N4755">
        <v>7098</v>
      </c>
      <c r="O4755">
        <v>3.1305272132158279E-2</v>
      </c>
      <c r="P4755">
        <v>-1.9352825358510017E-2</v>
      </c>
      <c r="Q4755">
        <v>-3.498994919937104E-4</v>
      </c>
      <c r="R4755">
        <v>2.076801098883152E-2</v>
      </c>
      <c r="S4755">
        <v>4.1883416473865509E-2</v>
      </c>
      <c r="T4755">
        <v>6.0888849198818207E-2</v>
      </c>
      <c r="U4755" t="s">
        <v>102</v>
      </c>
      <c r="V4755" t="s">
        <v>84</v>
      </c>
      <c r="W4755">
        <v>62.438716888427734</v>
      </c>
    </row>
    <row r="4756" spans="1:23" x14ac:dyDescent="0.25">
      <c r="A4756" s="48" t="str">
        <f t="shared" si="74"/>
        <v>42186North Coast And North BayN/A_2AllSingle</v>
      </c>
      <c r="B4756" s="7" t="s">
        <v>108</v>
      </c>
      <c r="C4756" s="35">
        <v>42186</v>
      </c>
      <c r="D4756">
        <v>2</v>
      </c>
      <c r="E4756" t="s">
        <v>32</v>
      </c>
      <c r="F4756">
        <v>0.6426386029192116</v>
      </c>
      <c r="G4756">
        <v>0.76874135582770597</v>
      </c>
      <c r="H4756">
        <v>6380</v>
      </c>
      <c r="I4756">
        <v>0.61776861595104171</v>
      </c>
      <c r="J4756">
        <v>0.63211299354247497</v>
      </c>
      <c r="K4756">
        <v>718</v>
      </c>
      <c r="L4756">
        <v>2.4869987741112709E-2</v>
      </c>
      <c r="M4756">
        <v>3.8699803352355957</v>
      </c>
      <c r="N4756">
        <v>7098</v>
      </c>
      <c r="O4756">
        <v>2.5477975606918335E-2</v>
      </c>
      <c r="P4756">
        <v>-7.7825859189033508E-3</v>
      </c>
      <c r="Q4756">
        <v>7.6830550096929073E-3</v>
      </c>
      <c r="R4756">
        <v>2.4869987741112709E-2</v>
      </c>
      <c r="S4756">
        <v>4.2054884135723114E-2</v>
      </c>
      <c r="T4756">
        <v>5.7522561401128769E-2</v>
      </c>
      <c r="U4756" t="s">
        <v>18</v>
      </c>
      <c r="V4756" t="s">
        <v>84</v>
      </c>
      <c r="W4756">
        <v>60.438716888427734</v>
      </c>
    </row>
    <row r="4757" spans="1:23" x14ac:dyDescent="0.25">
      <c r="A4757" s="48" t="str">
        <f t="shared" si="74"/>
        <v>42186North Coast And North BayN/A_2SmartAC-onlySingle</v>
      </c>
      <c r="B4757" t="s">
        <v>108</v>
      </c>
      <c r="C4757" s="35">
        <v>42186</v>
      </c>
      <c r="D4757">
        <v>2</v>
      </c>
      <c r="E4757" t="s">
        <v>32</v>
      </c>
      <c r="F4757">
        <v>0.6426386029192116</v>
      </c>
      <c r="G4757">
        <v>0.76874135582770597</v>
      </c>
      <c r="H4757">
        <v>6380</v>
      </c>
      <c r="I4757">
        <v>0.61776861595104171</v>
      </c>
      <c r="J4757">
        <v>0.63211299354247497</v>
      </c>
      <c r="K4757">
        <v>718</v>
      </c>
      <c r="L4757">
        <v>2.4869987741112709E-2</v>
      </c>
      <c r="M4757">
        <v>3.8699803352355957</v>
      </c>
      <c r="N4757">
        <v>7098</v>
      </c>
      <c r="O4757">
        <v>2.5477975606918335E-2</v>
      </c>
      <c r="P4757">
        <v>-7.7825859189033508E-3</v>
      </c>
      <c r="Q4757">
        <v>7.6830550096929073E-3</v>
      </c>
      <c r="R4757">
        <v>2.4869987741112709E-2</v>
      </c>
      <c r="S4757">
        <v>4.2054884135723114E-2</v>
      </c>
      <c r="T4757">
        <v>5.7522561401128769E-2</v>
      </c>
      <c r="U4757" t="s">
        <v>102</v>
      </c>
      <c r="V4757" t="s">
        <v>84</v>
      </c>
      <c r="W4757">
        <v>60.438716888427734</v>
      </c>
    </row>
    <row r="4758" spans="1:23" x14ac:dyDescent="0.25">
      <c r="A4758" s="48" t="str">
        <f t="shared" si="74"/>
        <v>42186North Coast And North BayN/A_3AllSingle</v>
      </c>
      <c r="B4758" t="s">
        <v>108</v>
      </c>
      <c r="C4758" s="35">
        <v>42186</v>
      </c>
      <c r="D4758">
        <v>3</v>
      </c>
      <c r="E4758" t="s">
        <v>32</v>
      </c>
      <c r="F4758">
        <v>0.57173094622348264</v>
      </c>
      <c r="G4758">
        <v>0.64262619521061715</v>
      </c>
      <c r="H4758">
        <v>6380</v>
      </c>
      <c r="I4758">
        <v>0.54843666220709564</v>
      </c>
      <c r="J4758">
        <v>0.57753169197109566</v>
      </c>
      <c r="K4758">
        <v>718</v>
      </c>
      <c r="L4758">
        <v>2.329428493976593E-2</v>
      </c>
      <c r="M4758">
        <v>4.0743436813354492</v>
      </c>
      <c r="N4758">
        <v>7098</v>
      </c>
      <c r="O4758">
        <v>2.3005932569503784E-2</v>
      </c>
      <c r="P4758">
        <v>-6.1901183798909187E-3</v>
      </c>
      <c r="Q4758">
        <v>7.7749430201947689E-3</v>
      </c>
      <c r="R4758">
        <v>2.329428493976593E-2</v>
      </c>
      <c r="S4758">
        <v>3.8811787962913513E-2</v>
      </c>
      <c r="T4758">
        <v>5.2778687328100204E-2</v>
      </c>
      <c r="U4758" t="s">
        <v>18</v>
      </c>
      <c r="V4758" t="s">
        <v>84</v>
      </c>
      <c r="W4758">
        <v>59.438716888427734</v>
      </c>
    </row>
    <row r="4759" spans="1:23" x14ac:dyDescent="0.25">
      <c r="A4759" s="48" t="str">
        <f t="shared" si="74"/>
        <v>42186North Coast And North BayN/A_3SmartAC-onlySingle</v>
      </c>
      <c r="B4759" t="s">
        <v>108</v>
      </c>
      <c r="C4759" s="35">
        <v>42186</v>
      </c>
      <c r="D4759">
        <v>3</v>
      </c>
      <c r="E4759" t="s">
        <v>32</v>
      </c>
      <c r="F4759">
        <v>0.57173094622348264</v>
      </c>
      <c r="G4759">
        <v>0.64262619521061715</v>
      </c>
      <c r="H4759">
        <v>6380</v>
      </c>
      <c r="I4759">
        <v>0.54843666220709564</v>
      </c>
      <c r="J4759">
        <v>0.57753169197109566</v>
      </c>
      <c r="K4759">
        <v>718</v>
      </c>
      <c r="L4759">
        <v>2.329428493976593E-2</v>
      </c>
      <c r="M4759">
        <v>4.0743436813354492</v>
      </c>
      <c r="N4759">
        <v>7098</v>
      </c>
      <c r="O4759">
        <v>2.3005932569503784E-2</v>
      </c>
      <c r="P4759">
        <v>-6.1901183798909187E-3</v>
      </c>
      <c r="Q4759">
        <v>7.7749430201947689E-3</v>
      </c>
      <c r="R4759">
        <v>2.329428493976593E-2</v>
      </c>
      <c r="S4759">
        <v>3.8811787962913513E-2</v>
      </c>
      <c r="T4759">
        <v>5.2778687328100204E-2</v>
      </c>
      <c r="U4759" t="s">
        <v>102</v>
      </c>
      <c r="V4759" t="s">
        <v>84</v>
      </c>
      <c r="W4759">
        <v>59.438716888427734</v>
      </c>
    </row>
    <row r="4760" spans="1:23" x14ac:dyDescent="0.25">
      <c r="A4760" s="48" t="str">
        <f t="shared" si="74"/>
        <v>42186North Coast And North BayN/A_4AllSingle</v>
      </c>
      <c r="B4760" s="7" t="s">
        <v>108</v>
      </c>
      <c r="C4760" s="35">
        <v>42186</v>
      </c>
      <c r="D4760">
        <v>4</v>
      </c>
      <c r="E4760" t="s">
        <v>32</v>
      </c>
      <c r="F4760">
        <v>0.53529208764603209</v>
      </c>
      <c r="G4760">
        <v>0.56900026327143383</v>
      </c>
      <c r="H4760">
        <v>6380</v>
      </c>
      <c r="I4760">
        <v>0.52212710421792763</v>
      </c>
      <c r="J4760">
        <v>0.52330571027569051</v>
      </c>
      <c r="K4760">
        <v>718</v>
      </c>
      <c r="L4760">
        <v>1.3164983130991459E-2</v>
      </c>
      <c r="M4760">
        <v>2.4594018459320068</v>
      </c>
      <c r="N4760">
        <v>7098</v>
      </c>
      <c r="O4760">
        <v>2.0788250491023064E-2</v>
      </c>
      <c r="P4760">
        <v>-1.3477238826453686E-2</v>
      </c>
      <c r="Q4760">
        <v>-8.5835490608587861E-4</v>
      </c>
      <c r="R4760">
        <v>1.3164983130991459E-2</v>
      </c>
      <c r="S4760">
        <v>2.718665823340416E-2</v>
      </c>
      <c r="T4760">
        <v>3.9807204157114029E-2</v>
      </c>
      <c r="U4760" t="s">
        <v>18</v>
      </c>
      <c r="V4760" t="s">
        <v>84</v>
      </c>
      <c r="W4760">
        <v>58.960269927978516</v>
      </c>
    </row>
    <row r="4761" spans="1:23" x14ac:dyDescent="0.25">
      <c r="A4761" s="48" t="str">
        <f t="shared" si="74"/>
        <v>42186North Coast And North BayN/A_4SmartAC-onlySingle</v>
      </c>
      <c r="B4761" s="7" t="s">
        <v>108</v>
      </c>
      <c r="C4761" s="35">
        <v>42186</v>
      </c>
      <c r="D4761">
        <v>4</v>
      </c>
      <c r="E4761" t="s">
        <v>32</v>
      </c>
      <c r="F4761">
        <v>0.53529208764603209</v>
      </c>
      <c r="G4761">
        <v>0.56900026327143383</v>
      </c>
      <c r="H4761">
        <v>6380</v>
      </c>
      <c r="I4761">
        <v>0.52212710421792763</v>
      </c>
      <c r="J4761">
        <v>0.52330571027569051</v>
      </c>
      <c r="K4761">
        <v>718</v>
      </c>
      <c r="L4761">
        <v>1.3164983130991459E-2</v>
      </c>
      <c r="M4761">
        <v>2.4594018459320068</v>
      </c>
      <c r="N4761">
        <v>7098</v>
      </c>
      <c r="O4761">
        <v>2.0788250491023064E-2</v>
      </c>
      <c r="P4761">
        <v>-1.3477238826453686E-2</v>
      </c>
      <c r="Q4761">
        <v>-8.5835490608587861E-4</v>
      </c>
      <c r="R4761">
        <v>1.3164983130991459E-2</v>
      </c>
      <c r="S4761">
        <v>2.718665823340416E-2</v>
      </c>
      <c r="T4761">
        <v>3.9807204157114029E-2</v>
      </c>
      <c r="U4761" t="s">
        <v>102</v>
      </c>
      <c r="V4761" t="s">
        <v>84</v>
      </c>
      <c r="W4761">
        <v>58.960269927978516</v>
      </c>
    </row>
    <row r="4762" spans="1:23" x14ac:dyDescent="0.25">
      <c r="A4762" s="48" t="str">
        <f t="shared" si="74"/>
        <v>42186North Coast And North BayN/A_5AllSingle</v>
      </c>
      <c r="B4762" s="7" t="s">
        <v>108</v>
      </c>
      <c r="C4762" s="35">
        <v>42186</v>
      </c>
      <c r="D4762">
        <v>5</v>
      </c>
      <c r="E4762" t="s">
        <v>32</v>
      </c>
      <c r="F4762">
        <v>0.52038201737500422</v>
      </c>
      <c r="G4762">
        <v>0.53326661932502128</v>
      </c>
      <c r="H4762">
        <v>6380</v>
      </c>
      <c r="I4762">
        <v>0.50120970034029588</v>
      </c>
      <c r="J4762">
        <v>0.47541813367730246</v>
      </c>
      <c r="K4762">
        <v>718</v>
      </c>
      <c r="L4762">
        <v>1.9172316417098045E-2</v>
      </c>
      <c r="M4762">
        <v>3.6842772960662842</v>
      </c>
      <c r="N4762">
        <v>7098</v>
      </c>
      <c r="O4762">
        <v>1.8956979736685753E-2</v>
      </c>
      <c r="P4762">
        <v>-5.1229489035904408E-3</v>
      </c>
      <c r="Q4762">
        <v>6.3843168318271637E-3</v>
      </c>
      <c r="R4762">
        <v>1.9172316417098045E-2</v>
      </c>
      <c r="S4762">
        <v>3.1958799809217453E-2</v>
      </c>
      <c r="T4762">
        <v>4.3467581272125244E-2</v>
      </c>
      <c r="U4762" t="s">
        <v>18</v>
      </c>
      <c r="V4762" t="s">
        <v>84</v>
      </c>
      <c r="W4762">
        <v>58.483516693115234</v>
      </c>
    </row>
    <row r="4763" spans="1:23" x14ac:dyDescent="0.25">
      <c r="A4763" s="48" t="str">
        <f t="shared" si="74"/>
        <v>42186North Coast And North BayN/A_5SmartAC-onlySingle</v>
      </c>
      <c r="B4763" s="7" t="s">
        <v>108</v>
      </c>
      <c r="C4763" s="35">
        <v>42186</v>
      </c>
      <c r="D4763">
        <v>5</v>
      </c>
      <c r="E4763" t="s">
        <v>32</v>
      </c>
      <c r="F4763">
        <v>0.52038201737500422</v>
      </c>
      <c r="G4763">
        <v>0.53326661932502128</v>
      </c>
      <c r="H4763">
        <v>6380</v>
      </c>
      <c r="I4763">
        <v>0.50120970034029588</v>
      </c>
      <c r="J4763">
        <v>0.47541813367730246</v>
      </c>
      <c r="K4763">
        <v>718</v>
      </c>
      <c r="L4763">
        <v>1.9172316417098045E-2</v>
      </c>
      <c r="M4763">
        <v>3.6842772960662842</v>
      </c>
      <c r="N4763">
        <v>7098</v>
      </c>
      <c r="O4763">
        <v>1.8956979736685753E-2</v>
      </c>
      <c r="P4763">
        <v>-5.1229489035904408E-3</v>
      </c>
      <c r="Q4763">
        <v>6.3843168318271637E-3</v>
      </c>
      <c r="R4763">
        <v>1.9172316417098045E-2</v>
      </c>
      <c r="S4763">
        <v>3.1958799809217453E-2</v>
      </c>
      <c r="T4763">
        <v>4.3467581272125244E-2</v>
      </c>
      <c r="U4763" t="s">
        <v>102</v>
      </c>
      <c r="V4763" t="s">
        <v>84</v>
      </c>
      <c r="W4763">
        <v>58.483516693115234</v>
      </c>
    </row>
    <row r="4764" spans="1:23" x14ac:dyDescent="0.25">
      <c r="A4764" s="48" t="str">
        <f t="shared" si="74"/>
        <v>42186North Coast And North BayN/A_6AllSingle</v>
      </c>
      <c r="B4764" s="7" t="s">
        <v>108</v>
      </c>
      <c r="C4764" s="35">
        <v>42186</v>
      </c>
      <c r="D4764">
        <v>6</v>
      </c>
      <c r="E4764" t="s">
        <v>32</v>
      </c>
      <c r="F4764">
        <v>0.54241596883125953</v>
      </c>
      <c r="G4764">
        <v>0.50605013763231821</v>
      </c>
      <c r="H4764">
        <v>6380</v>
      </c>
      <c r="I4764">
        <v>0.53147774631381839</v>
      </c>
      <c r="J4764">
        <v>0.50063368402906094</v>
      </c>
      <c r="K4764">
        <v>718</v>
      </c>
      <c r="L4764">
        <v>1.0938222520053387E-2</v>
      </c>
      <c r="M4764">
        <v>2.0165746212005615</v>
      </c>
      <c r="N4764">
        <v>7098</v>
      </c>
      <c r="O4764">
        <v>1.9728444516658783E-2</v>
      </c>
      <c r="P4764">
        <v>-1.4345752075314522E-2</v>
      </c>
      <c r="Q4764">
        <v>-2.3701915051788092E-3</v>
      </c>
      <c r="R4764">
        <v>1.0938222520053387E-2</v>
      </c>
      <c r="S4764">
        <v>2.4245059117674828E-2</v>
      </c>
      <c r="T4764">
        <v>3.6222197115421295E-2</v>
      </c>
      <c r="U4764" t="s">
        <v>18</v>
      </c>
      <c r="V4764" t="s">
        <v>84</v>
      </c>
      <c r="W4764">
        <v>58.963653564453125</v>
      </c>
    </row>
    <row r="4765" spans="1:23" x14ac:dyDescent="0.25">
      <c r="A4765" s="48" t="str">
        <f t="shared" si="74"/>
        <v>42186North Coast And North BayN/A_6SmartAC-onlySingle</v>
      </c>
      <c r="B4765" s="7" t="s">
        <v>108</v>
      </c>
      <c r="C4765" s="35">
        <v>42186</v>
      </c>
      <c r="D4765">
        <v>6</v>
      </c>
      <c r="E4765" t="s">
        <v>32</v>
      </c>
      <c r="F4765">
        <v>0.54241596883125953</v>
      </c>
      <c r="G4765">
        <v>0.50605013763231821</v>
      </c>
      <c r="H4765">
        <v>6380</v>
      </c>
      <c r="I4765">
        <v>0.53147774631381839</v>
      </c>
      <c r="J4765">
        <v>0.50063368402906094</v>
      </c>
      <c r="K4765">
        <v>718</v>
      </c>
      <c r="L4765">
        <v>1.0938222520053387E-2</v>
      </c>
      <c r="M4765">
        <v>2.0165746212005615</v>
      </c>
      <c r="N4765">
        <v>7098</v>
      </c>
      <c r="O4765">
        <v>1.9728444516658783E-2</v>
      </c>
      <c r="P4765">
        <v>-1.4345752075314522E-2</v>
      </c>
      <c r="Q4765">
        <v>-2.3701915051788092E-3</v>
      </c>
      <c r="R4765">
        <v>1.0938222520053387E-2</v>
      </c>
      <c r="S4765">
        <v>2.4245059117674828E-2</v>
      </c>
      <c r="T4765">
        <v>3.6222197115421295E-2</v>
      </c>
      <c r="U4765" t="s">
        <v>102</v>
      </c>
      <c r="V4765" t="s">
        <v>84</v>
      </c>
      <c r="W4765">
        <v>58.963653564453125</v>
      </c>
    </row>
    <row r="4766" spans="1:23" x14ac:dyDescent="0.25">
      <c r="A4766" s="48" t="str">
        <f t="shared" si="74"/>
        <v>42186North Coast And North BayN/A_7AllSingle</v>
      </c>
      <c r="B4766" t="s">
        <v>108</v>
      </c>
      <c r="C4766" s="35">
        <v>42186</v>
      </c>
      <c r="D4766">
        <v>7</v>
      </c>
      <c r="E4766" t="s">
        <v>32</v>
      </c>
      <c r="F4766">
        <v>0.5951198369105547</v>
      </c>
      <c r="G4766">
        <v>0.53634054550551702</v>
      </c>
      <c r="H4766">
        <v>6380</v>
      </c>
      <c r="I4766">
        <v>0.59265948635317645</v>
      </c>
      <c r="J4766">
        <v>0.53627427111207415</v>
      </c>
      <c r="K4766">
        <v>718</v>
      </c>
      <c r="L4766">
        <v>2.4603505153208971E-3</v>
      </c>
      <c r="M4766">
        <v>0.41342103481292725</v>
      </c>
      <c r="N4766">
        <v>7098</v>
      </c>
      <c r="O4766">
        <v>2.1109979599714279E-2</v>
      </c>
      <c r="P4766">
        <v>-2.4594198912382126E-2</v>
      </c>
      <c r="Q4766">
        <v>-1.1780019849538803E-2</v>
      </c>
      <c r="R4766">
        <v>2.4603505153208971E-3</v>
      </c>
      <c r="S4766">
        <v>1.6699030995368958E-2</v>
      </c>
      <c r="T4766">
        <v>2.9514899477362633E-2</v>
      </c>
      <c r="U4766" t="s">
        <v>18</v>
      </c>
      <c r="V4766" t="s">
        <v>84</v>
      </c>
      <c r="W4766">
        <v>62.958580017089844</v>
      </c>
    </row>
    <row r="4767" spans="1:23" x14ac:dyDescent="0.25">
      <c r="A4767" s="48" t="str">
        <f t="shared" si="74"/>
        <v>42186North Coast And North BayN/A_7SmartAC-onlySingle</v>
      </c>
      <c r="B4767" s="7" t="s">
        <v>108</v>
      </c>
      <c r="C4767" s="35">
        <v>42186</v>
      </c>
      <c r="D4767">
        <v>7</v>
      </c>
      <c r="E4767" t="s">
        <v>32</v>
      </c>
      <c r="F4767">
        <v>0.5951198369105547</v>
      </c>
      <c r="G4767">
        <v>0.53634054550551702</v>
      </c>
      <c r="H4767">
        <v>6380</v>
      </c>
      <c r="I4767">
        <v>0.59265948635317645</v>
      </c>
      <c r="J4767">
        <v>0.53627427111207415</v>
      </c>
      <c r="K4767">
        <v>718</v>
      </c>
      <c r="L4767">
        <v>2.4603505153208971E-3</v>
      </c>
      <c r="M4767">
        <v>0.41342103481292725</v>
      </c>
      <c r="N4767">
        <v>7098</v>
      </c>
      <c r="O4767">
        <v>2.1109979599714279E-2</v>
      </c>
      <c r="P4767">
        <v>-2.4594198912382126E-2</v>
      </c>
      <c r="Q4767">
        <v>-1.1780019849538803E-2</v>
      </c>
      <c r="R4767">
        <v>2.4603505153208971E-3</v>
      </c>
      <c r="S4767">
        <v>1.6699030995368958E-2</v>
      </c>
      <c r="T4767">
        <v>2.9514899477362633E-2</v>
      </c>
      <c r="U4767" t="s">
        <v>102</v>
      </c>
      <c r="V4767" t="s">
        <v>84</v>
      </c>
      <c r="W4767">
        <v>62.958580017089844</v>
      </c>
    </row>
    <row r="4768" spans="1:23" x14ac:dyDescent="0.25">
      <c r="A4768" s="48" t="str">
        <f t="shared" si="74"/>
        <v>42186North Coast And North BayN/A_8AllSingle</v>
      </c>
      <c r="B4768" s="7" t="s">
        <v>108</v>
      </c>
      <c r="C4768" s="35">
        <v>42186</v>
      </c>
      <c r="D4768">
        <v>8</v>
      </c>
      <c r="E4768" t="s">
        <v>32</v>
      </c>
      <c r="F4768">
        <v>0.63718900249170307</v>
      </c>
      <c r="G4768">
        <v>0.58348907552524765</v>
      </c>
      <c r="H4768">
        <v>6380</v>
      </c>
      <c r="I4768">
        <v>0.63203666180038831</v>
      </c>
      <c r="J4768">
        <v>0.6155259235692131</v>
      </c>
      <c r="K4768">
        <v>718</v>
      </c>
      <c r="L4768">
        <v>5.1523405127227306E-3</v>
      </c>
      <c r="M4768">
        <v>0.80860477685928345</v>
      </c>
      <c r="N4768">
        <v>7098</v>
      </c>
      <c r="O4768">
        <v>2.4104785174131393E-2</v>
      </c>
      <c r="P4768">
        <v>-2.5740351527929306E-2</v>
      </c>
      <c r="Q4768">
        <v>-1.110826525837183E-2</v>
      </c>
      <c r="R4768">
        <v>5.1523405127227306E-3</v>
      </c>
      <c r="S4768">
        <v>2.1411018446087837E-2</v>
      </c>
      <c r="T4768">
        <v>3.6045033484697342E-2</v>
      </c>
      <c r="U4768" t="s">
        <v>18</v>
      </c>
      <c r="V4768" t="s">
        <v>84</v>
      </c>
      <c r="W4768">
        <v>67.9552001953125</v>
      </c>
    </row>
    <row r="4769" spans="1:23" x14ac:dyDescent="0.25">
      <c r="A4769" s="48" t="str">
        <f t="shared" si="74"/>
        <v>42186North Coast And North BayN/A_8SmartAC-onlySingle</v>
      </c>
      <c r="B4769" t="s">
        <v>108</v>
      </c>
      <c r="C4769" s="35">
        <v>42186</v>
      </c>
      <c r="D4769">
        <v>8</v>
      </c>
      <c r="E4769" t="s">
        <v>32</v>
      </c>
      <c r="F4769">
        <v>0.63718900249170307</v>
      </c>
      <c r="G4769">
        <v>0.58348907552524765</v>
      </c>
      <c r="H4769">
        <v>6380</v>
      </c>
      <c r="I4769">
        <v>0.63203666180038831</v>
      </c>
      <c r="J4769">
        <v>0.6155259235692131</v>
      </c>
      <c r="K4769">
        <v>718</v>
      </c>
      <c r="L4769">
        <v>5.1523405127227306E-3</v>
      </c>
      <c r="M4769">
        <v>0.80860477685928345</v>
      </c>
      <c r="N4769">
        <v>7098</v>
      </c>
      <c r="O4769">
        <v>2.4104785174131393E-2</v>
      </c>
      <c r="P4769">
        <v>-2.5740351527929306E-2</v>
      </c>
      <c r="Q4769">
        <v>-1.110826525837183E-2</v>
      </c>
      <c r="R4769">
        <v>5.1523405127227306E-3</v>
      </c>
      <c r="S4769">
        <v>2.1411018446087837E-2</v>
      </c>
      <c r="T4769">
        <v>3.6045033484697342E-2</v>
      </c>
      <c r="U4769" t="s">
        <v>102</v>
      </c>
      <c r="V4769" t="s">
        <v>84</v>
      </c>
      <c r="W4769">
        <v>67.9552001953125</v>
      </c>
    </row>
    <row r="4770" spans="1:23" x14ac:dyDescent="0.25">
      <c r="A4770" s="48" t="str">
        <f t="shared" si="74"/>
        <v>42186North Coast And North BayN/A_9AllSingle</v>
      </c>
      <c r="B4770" t="s">
        <v>108</v>
      </c>
      <c r="C4770" s="35">
        <v>42186</v>
      </c>
      <c r="D4770">
        <v>9</v>
      </c>
      <c r="E4770" t="s">
        <v>32</v>
      </c>
      <c r="F4770">
        <v>0.65122819678992838</v>
      </c>
      <c r="G4770">
        <v>0.72922916030150198</v>
      </c>
      <c r="H4770">
        <v>6380</v>
      </c>
      <c r="I4770">
        <v>0.64943281055772173</v>
      </c>
      <c r="J4770">
        <v>0.76548354777421612</v>
      </c>
      <c r="K4770">
        <v>718</v>
      </c>
      <c r="L4770">
        <v>1.7953861970454454E-3</v>
      </c>
      <c r="M4770">
        <v>0.27569234371185303</v>
      </c>
      <c r="N4770">
        <v>7098</v>
      </c>
      <c r="O4770">
        <v>2.9990959912538528E-2</v>
      </c>
      <c r="P4770">
        <v>-3.664102777838707E-2</v>
      </c>
      <c r="Q4770">
        <v>-1.8435915932059288E-2</v>
      </c>
      <c r="R4770">
        <v>1.7953861970454454E-3</v>
      </c>
      <c r="S4770">
        <v>2.2024288773536682E-2</v>
      </c>
      <c r="T4770">
        <v>4.0231801569461823E-2</v>
      </c>
      <c r="U4770" t="s">
        <v>18</v>
      </c>
      <c r="V4770" t="s">
        <v>84</v>
      </c>
      <c r="W4770">
        <v>73.994926452636719</v>
      </c>
    </row>
    <row r="4771" spans="1:23" x14ac:dyDescent="0.25">
      <c r="A4771" s="48" t="str">
        <f t="shared" si="74"/>
        <v>42186North Coast And North BayN/A_9SmartAC-onlySingle</v>
      </c>
      <c r="B4771" t="s">
        <v>108</v>
      </c>
      <c r="C4771" s="35">
        <v>42186</v>
      </c>
      <c r="D4771">
        <v>9</v>
      </c>
      <c r="E4771" t="s">
        <v>32</v>
      </c>
      <c r="F4771">
        <v>0.65122819678992838</v>
      </c>
      <c r="G4771">
        <v>0.72922916030150198</v>
      </c>
      <c r="H4771">
        <v>6380</v>
      </c>
      <c r="I4771">
        <v>0.64943281055772173</v>
      </c>
      <c r="J4771">
        <v>0.76548354777421612</v>
      </c>
      <c r="K4771">
        <v>718</v>
      </c>
      <c r="L4771">
        <v>1.7953861970454454E-3</v>
      </c>
      <c r="M4771">
        <v>0.27569234371185303</v>
      </c>
      <c r="N4771">
        <v>7098</v>
      </c>
      <c r="O4771">
        <v>2.9990959912538528E-2</v>
      </c>
      <c r="P4771">
        <v>-3.664102777838707E-2</v>
      </c>
      <c r="Q4771">
        <v>-1.8435915932059288E-2</v>
      </c>
      <c r="R4771">
        <v>1.7953861970454454E-3</v>
      </c>
      <c r="S4771">
        <v>2.2024288773536682E-2</v>
      </c>
      <c r="T4771">
        <v>4.0231801569461823E-2</v>
      </c>
      <c r="U4771" t="s">
        <v>102</v>
      </c>
      <c r="V4771" t="s">
        <v>84</v>
      </c>
      <c r="W4771">
        <v>73.994926452636719</v>
      </c>
    </row>
    <row r="4772" spans="1:23" x14ac:dyDescent="0.25">
      <c r="A4772" s="48" t="str">
        <f t="shared" si="74"/>
        <v>42186North Coast And North BayN/A_10AllSingle</v>
      </c>
      <c r="B4772" s="7" t="s">
        <v>108</v>
      </c>
      <c r="C4772" s="35">
        <v>42186</v>
      </c>
      <c r="D4772">
        <v>10</v>
      </c>
      <c r="E4772" t="s">
        <v>32</v>
      </c>
      <c r="F4772">
        <v>0.6373952685299652</v>
      </c>
      <c r="G4772">
        <v>0.89993353140416954</v>
      </c>
      <c r="H4772">
        <v>6380</v>
      </c>
      <c r="I4772">
        <v>0.63386818809072243</v>
      </c>
      <c r="J4772">
        <v>0.94462436186632837</v>
      </c>
      <c r="K4772">
        <v>718</v>
      </c>
      <c r="L4772">
        <v>3.5270804073661566E-3</v>
      </c>
      <c r="M4772">
        <v>0.55335843563079834</v>
      </c>
      <c r="N4772">
        <v>7098</v>
      </c>
      <c r="O4772">
        <v>3.7009719759225845E-2</v>
      </c>
      <c r="P4772">
        <v>-4.3904576450586319E-2</v>
      </c>
      <c r="Q4772">
        <v>-2.1438935771584511E-2</v>
      </c>
      <c r="R4772">
        <v>3.5270804073661566E-3</v>
      </c>
      <c r="S4772">
        <v>2.8490137308835983E-2</v>
      </c>
      <c r="T4772">
        <v>5.0958737730979919E-2</v>
      </c>
      <c r="U4772" t="s">
        <v>18</v>
      </c>
      <c r="V4772" t="s">
        <v>84</v>
      </c>
      <c r="W4772">
        <v>79.034660339355469</v>
      </c>
    </row>
    <row r="4773" spans="1:23" x14ac:dyDescent="0.25">
      <c r="A4773" s="48" t="str">
        <f t="shared" si="74"/>
        <v>42186North Coast And North BayN/A_10SmartAC-onlySingle</v>
      </c>
      <c r="B4773" s="7" t="s">
        <v>108</v>
      </c>
      <c r="C4773" s="35">
        <v>42186</v>
      </c>
      <c r="D4773">
        <v>10</v>
      </c>
      <c r="E4773" t="s">
        <v>32</v>
      </c>
      <c r="F4773">
        <v>0.6373952685299652</v>
      </c>
      <c r="G4773">
        <v>0.89993353140416954</v>
      </c>
      <c r="H4773">
        <v>6380</v>
      </c>
      <c r="I4773">
        <v>0.63386818809072243</v>
      </c>
      <c r="J4773">
        <v>0.94462436186632837</v>
      </c>
      <c r="K4773">
        <v>718</v>
      </c>
      <c r="L4773">
        <v>3.5270804073661566E-3</v>
      </c>
      <c r="M4773">
        <v>0.55335843563079834</v>
      </c>
      <c r="N4773">
        <v>7098</v>
      </c>
      <c r="O4773">
        <v>3.7009719759225845E-2</v>
      </c>
      <c r="P4773">
        <v>-4.3904576450586319E-2</v>
      </c>
      <c r="Q4773">
        <v>-2.1438935771584511E-2</v>
      </c>
      <c r="R4773">
        <v>3.5270804073661566E-3</v>
      </c>
      <c r="S4773">
        <v>2.8490137308835983E-2</v>
      </c>
      <c r="T4773">
        <v>5.0958737730979919E-2</v>
      </c>
      <c r="U4773" t="s">
        <v>102</v>
      </c>
      <c r="V4773" t="s">
        <v>84</v>
      </c>
      <c r="W4773">
        <v>79.034660339355469</v>
      </c>
    </row>
    <row r="4774" spans="1:23" x14ac:dyDescent="0.25">
      <c r="A4774" s="48" t="str">
        <f t="shared" si="74"/>
        <v>42186North Coast And North BayN/A_11AllSingle</v>
      </c>
      <c r="B4774" s="7" t="s">
        <v>108</v>
      </c>
      <c r="C4774" s="35">
        <v>42186</v>
      </c>
      <c r="D4774">
        <v>11</v>
      </c>
      <c r="E4774" t="s">
        <v>32</v>
      </c>
      <c r="F4774">
        <v>0.652115041732925</v>
      </c>
      <c r="G4774">
        <v>1.108312060345962</v>
      </c>
      <c r="H4774">
        <v>6380</v>
      </c>
      <c r="I4774">
        <v>0.62162867269232791</v>
      </c>
      <c r="J4774">
        <v>1.0302153067440027</v>
      </c>
      <c r="K4774">
        <v>718</v>
      </c>
      <c r="L4774">
        <v>3.0486369505524635E-2</v>
      </c>
      <c r="M4774">
        <v>4.6749987602233887</v>
      </c>
      <c r="N4774">
        <v>7098</v>
      </c>
      <c r="O4774">
        <v>4.0874522179365158E-2</v>
      </c>
      <c r="P4774">
        <v>-2.1898418664932251E-2</v>
      </c>
      <c r="Q4774">
        <v>2.9132342897355556E-3</v>
      </c>
      <c r="R4774">
        <v>3.0486369505524635E-2</v>
      </c>
      <c r="S4774">
        <v>5.8056235313415527E-2</v>
      </c>
      <c r="T4774">
        <v>8.2871153950691223E-2</v>
      </c>
      <c r="U4774" t="s">
        <v>18</v>
      </c>
      <c r="V4774" t="s">
        <v>84</v>
      </c>
      <c r="W4774">
        <v>84.948432922363281</v>
      </c>
    </row>
    <row r="4775" spans="1:23" x14ac:dyDescent="0.25">
      <c r="A4775" s="48" t="str">
        <f t="shared" si="74"/>
        <v>42186North Coast And North BayN/A_11SmartAC-onlySingle</v>
      </c>
      <c r="B4775" s="7" t="s">
        <v>108</v>
      </c>
      <c r="C4775" s="35">
        <v>42186</v>
      </c>
      <c r="D4775">
        <v>11</v>
      </c>
      <c r="E4775" t="s">
        <v>32</v>
      </c>
      <c r="F4775">
        <v>0.652115041732925</v>
      </c>
      <c r="G4775">
        <v>1.108312060345962</v>
      </c>
      <c r="H4775">
        <v>6380</v>
      </c>
      <c r="I4775">
        <v>0.62162867269232791</v>
      </c>
      <c r="J4775">
        <v>1.0302153067440027</v>
      </c>
      <c r="K4775">
        <v>718</v>
      </c>
      <c r="L4775">
        <v>3.0486369505524635E-2</v>
      </c>
      <c r="M4775">
        <v>4.6749987602233887</v>
      </c>
      <c r="N4775">
        <v>7098</v>
      </c>
      <c r="O4775">
        <v>4.0874522179365158E-2</v>
      </c>
      <c r="P4775">
        <v>-2.1898418664932251E-2</v>
      </c>
      <c r="Q4775">
        <v>2.9132342897355556E-3</v>
      </c>
      <c r="R4775">
        <v>3.0486369505524635E-2</v>
      </c>
      <c r="S4775">
        <v>5.8056235313415527E-2</v>
      </c>
      <c r="T4775">
        <v>8.2871153950691223E-2</v>
      </c>
      <c r="U4775" t="s">
        <v>102</v>
      </c>
      <c r="V4775" t="s">
        <v>84</v>
      </c>
      <c r="W4775">
        <v>84.948432922363281</v>
      </c>
    </row>
    <row r="4776" spans="1:23" x14ac:dyDescent="0.25">
      <c r="A4776" s="48" t="str">
        <f t="shared" si="74"/>
        <v>42186North Coast And North BayN/A_12AllSingle</v>
      </c>
      <c r="B4776" s="7" t="s">
        <v>108</v>
      </c>
      <c r="C4776" s="35">
        <v>42186</v>
      </c>
      <c r="D4776">
        <v>12</v>
      </c>
      <c r="E4776" t="s">
        <v>32</v>
      </c>
      <c r="F4776">
        <v>0.69858997769165487</v>
      </c>
      <c r="G4776">
        <v>1.2754795915029622</v>
      </c>
      <c r="H4776">
        <v>6380</v>
      </c>
      <c r="I4776">
        <v>0.66673794593086655</v>
      </c>
      <c r="J4776">
        <v>1.1841188866764236</v>
      </c>
      <c r="K4776">
        <v>718</v>
      </c>
      <c r="L4776">
        <v>3.1852032989263535E-2</v>
      </c>
      <c r="M4776">
        <v>4.5594744682312012</v>
      </c>
      <c r="N4776">
        <v>7098</v>
      </c>
      <c r="O4776">
        <v>4.6987548470497131E-2</v>
      </c>
      <c r="P4776">
        <v>-2.8367208316922188E-2</v>
      </c>
      <c r="Q4776">
        <v>1.5517254360020161E-4</v>
      </c>
      <c r="R4776">
        <v>3.1852032989263535E-2</v>
      </c>
      <c r="S4776">
        <v>6.3545137643814087E-2</v>
      </c>
      <c r="T4776">
        <v>9.2071272432804108E-2</v>
      </c>
      <c r="U4776" t="s">
        <v>18</v>
      </c>
      <c r="V4776" t="s">
        <v>84</v>
      </c>
      <c r="W4776">
        <v>87.814033508300781</v>
      </c>
    </row>
    <row r="4777" spans="1:23" x14ac:dyDescent="0.25">
      <c r="A4777" s="48" t="str">
        <f t="shared" si="74"/>
        <v>42186North Coast And North BayN/A_12SmartAC-onlySingle</v>
      </c>
      <c r="B4777" s="7" t="s">
        <v>108</v>
      </c>
      <c r="C4777" s="35">
        <v>42186</v>
      </c>
      <c r="D4777">
        <v>12</v>
      </c>
      <c r="E4777" t="s">
        <v>32</v>
      </c>
      <c r="F4777">
        <v>0.69858997769165487</v>
      </c>
      <c r="G4777">
        <v>1.2754795915029622</v>
      </c>
      <c r="H4777">
        <v>6380</v>
      </c>
      <c r="I4777">
        <v>0.66673794593086655</v>
      </c>
      <c r="J4777">
        <v>1.1841188866764236</v>
      </c>
      <c r="K4777">
        <v>718</v>
      </c>
      <c r="L4777">
        <v>3.1852032989263535E-2</v>
      </c>
      <c r="M4777">
        <v>4.5594744682312012</v>
      </c>
      <c r="N4777">
        <v>7098</v>
      </c>
      <c r="O4777">
        <v>4.6987548470497131E-2</v>
      </c>
      <c r="P4777">
        <v>-2.8367208316922188E-2</v>
      </c>
      <c r="Q4777">
        <v>1.5517254360020161E-4</v>
      </c>
      <c r="R4777">
        <v>3.1852032989263535E-2</v>
      </c>
      <c r="S4777">
        <v>6.3545137643814087E-2</v>
      </c>
      <c r="T4777">
        <v>9.2071272432804108E-2</v>
      </c>
      <c r="U4777" t="s">
        <v>102</v>
      </c>
      <c r="V4777" t="s">
        <v>84</v>
      </c>
      <c r="W4777">
        <v>87.814033508300781</v>
      </c>
    </row>
    <row r="4778" spans="1:23" x14ac:dyDescent="0.25">
      <c r="A4778" s="48" t="str">
        <f t="shared" si="74"/>
        <v>42186North Coast And North BayN/A_13AllSingle</v>
      </c>
      <c r="B4778" t="s">
        <v>108</v>
      </c>
      <c r="C4778" s="35">
        <v>42186</v>
      </c>
      <c r="D4778">
        <v>13</v>
      </c>
      <c r="E4778" t="s">
        <v>32</v>
      </c>
      <c r="F4778">
        <v>0.84993184113726372</v>
      </c>
      <c r="G4778">
        <v>1.4279776360620053</v>
      </c>
      <c r="H4778">
        <v>6380</v>
      </c>
      <c r="I4778">
        <v>0.81378074232214026</v>
      </c>
      <c r="J4778">
        <v>1.2874019038865043</v>
      </c>
      <c r="K4778">
        <v>718</v>
      </c>
      <c r="L4778">
        <v>3.615109995007515E-2</v>
      </c>
      <c r="M4778">
        <v>4.2534112930297852</v>
      </c>
      <c r="N4778">
        <v>7098</v>
      </c>
      <c r="O4778">
        <v>5.1263757050037384E-2</v>
      </c>
      <c r="P4778">
        <v>-2.9548531398177147E-2</v>
      </c>
      <c r="Q4778">
        <v>1.5695947222411633E-3</v>
      </c>
      <c r="R4778">
        <v>3.615109995007515E-2</v>
      </c>
      <c r="S4778">
        <v>7.0728503167629242E-2</v>
      </c>
      <c r="T4778">
        <v>0.1018507331609726</v>
      </c>
      <c r="U4778" t="s">
        <v>18</v>
      </c>
      <c r="V4778" t="s">
        <v>84</v>
      </c>
      <c r="W4778">
        <v>89.245986938476563</v>
      </c>
    </row>
    <row r="4779" spans="1:23" x14ac:dyDescent="0.25">
      <c r="A4779" s="48" t="str">
        <f t="shared" si="74"/>
        <v>42186North Coast And North BayN/A_13SmartAC-onlySingle</v>
      </c>
      <c r="B4779" s="7" t="s">
        <v>108</v>
      </c>
      <c r="C4779" s="35">
        <v>42186</v>
      </c>
      <c r="D4779">
        <v>13</v>
      </c>
      <c r="E4779" t="s">
        <v>32</v>
      </c>
      <c r="F4779">
        <v>0.84993184113726372</v>
      </c>
      <c r="G4779">
        <v>1.4279776360620053</v>
      </c>
      <c r="H4779">
        <v>6380</v>
      </c>
      <c r="I4779">
        <v>0.81378074232214026</v>
      </c>
      <c r="J4779">
        <v>1.2874019038865043</v>
      </c>
      <c r="K4779">
        <v>718</v>
      </c>
      <c r="L4779">
        <v>3.615109995007515E-2</v>
      </c>
      <c r="M4779">
        <v>4.2534112930297852</v>
      </c>
      <c r="N4779">
        <v>7098</v>
      </c>
      <c r="O4779">
        <v>5.1263757050037384E-2</v>
      </c>
      <c r="P4779">
        <v>-2.9548531398177147E-2</v>
      </c>
      <c r="Q4779">
        <v>1.5695947222411633E-3</v>
      </c>
      <c r="R4779">
        <v>3.615109995007515E-2</v>
      </c>
      <c r="S4779">
        <v>7.0728503167629242E-2</v>
      </c>
      <c r="T4779">
        <v>0.1018507331609726</v>
      </c>
      <c r="U4779" t="s">
        <v>102</v>
      </c>
      <c r="V4779" t="s">
        <v>84</v>
      </c>
      <c r="W4779">
        <v>89.245986938476563</v>
      </c>
    </row>
    <row r="4780" spans="1:23" x14ac:dyDescent="0.25">
      <c r="A4780" s="48" t="str">
        <f t="shared" si="74"/>
        <v>42186North Coast And North BayN/A_14AllSingle</v>
      </c>
      <c r="B4780" s="7" t="s">
        <v>108</v>
      </c>
      <c r="C4780" s="35">
        <v>42186</v>
      </c>
      <c r="D4780">
        <v>14</v>
      </c>
      <c r="E4780" t="s">
        <v>32</v>
      </c>
      <c r="F4780">
        <v>1.0384195651995591</v>
      </c>
      <c r="G4780">
        <v>1.5748451796357918</v>
      </c>
      <c r="H4780">
        <v>6380</v>
      </c>
      <c r="I4780">
        <v>1.0210592016638942</v>
      </c>
      <c r="J4780">
        <v>1.4786604803509182</v>
      </c>
      <c r="K4780">
        <v>718</v>
      </c>
      <c r="L4780">
        <v>1.7360363155603409E-2</v>
      </c>
      <c r="M4780">
        <v>1.6718063354492187</v>
      </c>
      <c r="N4780">
        <v>7098</v>
      </c>
      <c r="O4780">
        <v>5.8599598705768585E-2</v>
      </c>
      <c r="P4780">
        <v>-5.7740882039070129E-2</v>
      </c>
      <c r="Q4780">
        <v>-2.2169753909111023E-2</v>
      </c>
      <c r="R4780">
        <v>1.7360363155603409E-2</v>
      </c>
      <c r="S4780">
        <v>5.6885793805122375E-2</v>
      </c>
      <c r="T4780">
        <v>9.2461608350276947E-2</v>
      </c>
      <c r="U4780" t="s">
        <v>18</v>
      </c>
      <c r="V4780" t="s">
        <v>84</v>
      </c>
      <c r="W4780">
        <v>89.848686218261719</v>
      </c>
    </row>
    <row r="4781" spans="1:23" x14ac:dyDescent="0.25">
      <c r="A4781" s="48" t="str">
        <f t="shared" si="74"/>
        <v>42186North Coast And North BayN/A_14SmartAC-onlySingle</v>
      </c>
      <c r="B4781" t="s">
        <v>108</v>
      </c>
      <c r="C4781" s="35">
        <v>42186</v>
      </c>
      <c r="D4781">
        <v>14</v>
      </c>
      <c r="E4781" t="s">
        <v>32</v>
      </c>
      <c r="F4781">
        <v>1.0384195651995591</v>
      </c>
      <c r="G4781">
        <v>1.5748451796357918</v>
      </c>
      <c r="H4781">
        <v>6380</v>
      </c>
      <c r="I4781">
        <v>1.0210592016638942</v>
      </c>
      <c r="J4781">
        <v>1.4786604803509182</v>
      </c>
      <c r="K4781">
        <v>718</v>
      </c>
      <c r="L4781">
        <v>1.7360363155603409E-2</v>
      </c>
      <c r="M4781">
        <v>1.6718063354492187</v>
      </c>
      <c r="N4781">
        <v>7098</v>
      </c>
      <c r="O4781">
        <v>5.8599598705768585E-2</v>
      </c>
      <c r="P4781">
        <v>-5.7740882039070129E-2</v>
      </c>
      <c r="Q4781">
        <v>-2.2169753909111023E-2</v>
      </c>
      <c r="R4781">
        <v>1.7360363155603409E-2</v>
      </c>
      <c r="S4781">
        <v>5.6885793805122375E-2</v>
      </c>
      <c r="T4781">
        <v>9.2461608350276947E-2</v>
      </c>
      <c r="U4781" t="s">
        <v>102</v>
      </c>
      <c r="V4781" t="s">
        <v>84</v>
      </c>
      <c r="W4781">
        <v>89.848686218261719</v>
      </c>
    </row>
    <row r="4782" spans="1:23" x14ac:dyDescent="0.25">
      <c r="A4782" s="48" t="str">
        <f t="shared" si="74"/>
        <v>42186North Coast And North BayN/A_15AllSingle</v>
      </c>
      <c r="B4782" t="s">
        <v>108</v>
      </c>
      <c r="C4782" s="35">
        <v>42186</v>
      </c>
      <c r="D4782">
        <v>15</v>
      </c>
      <c r="E4782" t="s">
        <v>32</v>
      </c>
      <c r="F4782">
        <v>1.2434894980770741</v>
      </c>
      <c r="G4782">
        <v>1.6164939766716973</v>
      </c>
      <c r="H4782">
        <v>6380</v>
      </c>
      <c r="I4782">
        <v>1.2135740370448571</v>
      </c>
      <c r="J4782">
        <v>1.5290339808307225</v>
      </c>
      <c r="K4782">
        <v>718</v>
      </c>
      <c r="L4782">
        <v>2.991546131670475E-2</v>
      </c>
      <c r="M4782">
        <v>2.4057672023773193</v>
      </c>
      <c r="N4782">
        <v>7098</v>
      </c>
      <c r="O4782">
        <v>6.054551899433136E-2</v>
      </c>
      <c r="P4782">
        <v>-4.7679677605628967E-2</v>
      </c>
      <c r="Q4782">
        <v>-1.0927334427833557E-2</v>
      </c>
      <c r="R4782">
        <v>2.991546131670475E-2</v>
      </c>
      <c r="S4782">
        <v>7.0753410458564758E-2</v>
      </c>
      <c r="T4782">
        <v>0.10751059651374817</v>
      </c>
      <c r="U4782" t="s">
        <v>18</v>
      </c>
      <c r="V4782" t="s">
        <v>84</v>
      </c>
      <c r="W4782">
        <v>90.807266235351563</v>
      </c>
    </row>
    <row r="4783" spans="1:23" x14ac:dyDescent="0.25">
      <c r="A4783" s="48" t="str">
        <f t="shared" si="74"/>
        <v>42186North Coast And North BayN/A_15SmartAC-onlySingle</v>
      </c>
      <c r="B4783" t="s">
        <v>108</v>
      </c>
      <c r="C4783" s="35">
        <v>42186</v>
      </c>
      <c r="D4783">
        <v>15</v>
      </c>
      <c r="E4783" t="s">
        <v>32</v>
      </c>
      <c r="F4783">
        <v>1.2434894980770741</v>
      </c>
      <c r="G4783">
        <v>1.6164939766716973</v>
      </c>
      <c r="H4783">
        <v>6380</v>
      </c>
      <c r="I4783">
        <v>1.2135740370448571</v>
      </c>
      <c r="J4783">
        <v>1.5290339808307225</v>
      </c>
      <c r="K4783">
        <v>718</v>
      </c>
      <c r="L4783">
        <v>2.991546131670475E-2</v>
      </c>
      <c r="M4783">
        <v>2.4057672023773193</v>
      </c>
      <c r="N4783">
        <v>7098</v>
      </c>
      <c r="O4783">
        <v>6.054551899433136E-2</v>
      </c>
      <c r="P4783">
        <v>-4.7679677605628967E-2</v>
      </c>
      <c r="Q4783">
        <v>-1.0927334427833557E-2</v>
      </c>
      <c r="R4783">
        <v>2.991546131670475E-2</v>
      </c>
      <c r="S4783">
        <v>7.0753410458564758E-2</v>
      </c>
      <c r="T4783">
        <v>0.10751059651374817</v>
      </c>
      <c r="U4783" t="s">
        <v>102</v>
      </c>
      <c r="V4783" t="s">
        <v>84</v>
      </c>
      <c r="W4783">
        <v>90.807266235351563</v>
      </c>
    </row>
    <row r="4784" spans="1:23" x14ac:dyDescent="0.25">
      <c r="A4784" s="48" t="str">
        <f t="shared" si="74"/>
        <v>42186North Coast And North BayN/A_16AllSingle</v>
      </c>
      <c r="B4784" s="7" t="s">
        <v>108</v>
      </c>
      <c r="C4784" s="35">
        <v>42186</v>
      </c>
      <c r="D4784">
        <v>16</v>
      </c>
      <c r="E4784" t="s">
        <v>32</v>
      </c>
      <c r="F4784">
        <v>1.4178039003117935</v>
      </c>
      <c r="G4784">
        <v>1.6612858111843691</v>
      </c>
      <c r="H4784">
        <v>6380</v>
      </c>
      <c r="I4784">
        <v>1.278222966761799</v>
      </c>
      <c r="J4784">
        <v>1.4313994458032169</v>
      </c>
      <c r="K4784">
        <v>718</v>
      </c>
      <c r="L4784">
        <v>0.13958093523979187</v>
      </c>
      <c r="M4784">
        <v>9.8448686599731445</v>
      </c>
      <c r="N4784">
        <v>7098</v>
      </c>
      <c r="O4784">
        <v>5.7325463742017746E-2</v>
      </c>
      <c r="P4784">
        <v>6.6112622618675232E-2</v>
      </c>
      <c r="Q4784">
        <v>0.10091032087802887</v>
      </c>
      <c r="R4784">
        <v>0.13958093523979187</v>
      </c>
      <c r="S4784">
        <v>0.17824696004390717</v>
      </c>
      <c r="T4784">
        <v>0.21304924786090851</v>
      </c>
      <c r="U4784" t="s">
        <v>18</v>
      </c>
      <c r="V4784" t="s">
        <v>84</v>
      </c>
      <c r="W4784">
        <v>90.891799926757813</v>
      </c>
    </row>
    <row r="4785" spans="1:23" x14ac:dyDescent="0.25">
      <c r="A4785" s="48" t="str">
        <f t="shared" si="74"/>
        <v>42186North Coast And North BayN/A_16SmartAC-onlySingle</v>
      </c>
      <c r="B4785" s="7" t="s">
        <v>108</v>
      </c>
      <c r="C4785" s="35">
        <v>42186</v>
      </c>
      <c r="D4785">
        <v>16</v>
      </c>
      <c r="E4785" t="s">
        <v>32</v>
      </c>
      <c r="F4785">
        <v>1.4178039003117935</v>
      </c>
      <c r="G4785">
        <v>1.6612858111843691</v>
      </c>
      <c r="H4785">
        <v>6380</v>
      </c>
      <c r="I4785">
        <v>1.278222966761799</v>
      </c>
      <c r="J4785">
        <v>1.4313994458032169</v>
      </c>
      <c r="K4785">
        <v>718</v>
      </c>
      <c r="L4785">
        <v>0.13958093523979187</v>
      </c>
      <c r="M4785">
        <v>9.8448686599731445</v>
      </c>
      <c r="N4785">
        <v>7098</v>
      </c>
      <c r="O4785">
        <v>5.7325463742017746E-2</v>
      </c>
      <c r="P4785">
        <v>6.6112622618675232E-2</v>
      </c>
      <c r="Q4785">
        <v>0.10091032087802887</v>
      </c>
      <c r="R4785">
        <v>0.13958093523979187</v>
      </c>
      <c r="S4785">
        <v>0.17824696004390717</v>
      </c>
      <c r="T4785">
        <v>0.21304924786090851</v>
      </c>
      <c r="U4785" t="s">
        <v>102</v>
      </c>
      <c r="V4785" t="s">
        <v>84</v>
      </c>
      <c r="W4785">
        <v>90.891799926757813</v>
      </c>
    </row>
    <row r="4786" spans="1:23" x14ac:dyDescent="0.25">
      <c r="A4786" s="48" t="str">
        <f t="shared" si="74"/>
        <v>42186North Coast And North BayN/A_17AllSingle</v>
      </c>
      <c r="B4786" s="7" t="s">
        <v>108</v>
      </c>
      <c r="C4786" s="35">
        <v>42186</v>
      </c>
      <c r="D4786">
        <v>17</v>
      </c>
      <c r="E4786" t="s">
        <v>32</v>
      </c>
      <c r="F4786">
        <v>1.6285671037345621</v>
      </c>
      <c r="G4786">
        <v>1.6982352809552972</v>
      </c>
      <c r="H4786">
        <v>6380</v>
      </c>
      <c r="I4786">
        <v>1.291653066555613</v>
      </c>
      <c r="J4786">
        <v>1.2489567564127717</v>
      </c>
      <c r="K4786">
        <v>718</v>
      </c>
      <c r="L4786">
        <v>0.33691403269767761</v>
      </c>
      <c r="M4786">
        <v>20.687759399414063</v>
      </c>
      <c r="N4786">
        <v>7098</v>
      </c>
      <c r="O4786">
        <v>5.1230762153863907E-2</v>
      </c>
      <c r="P4786">
        <v>0.27125668525695801</v>
      </c>
      <c r="Q4786">
        <v>0.30235478281974792</v>
      </c>
      <c r="R4786">
        <v>0.33691403269767761</v>
      </c>
      <c r="S4786">
        <v>0.3714691698551178</v>
      </c>
      <c r="T4786">
        <v>0.40257138013839722</v>
      </c>
      <c r="U4786" t="s">
        <v>18</v>
      </c>
      <c r="V4786" t="s">
        <v>84</v>
      </c>
      <c r="W4786">
        <v>89.45477294921875</v>
      </c>
    </row>
    <row r="4787" spans="1:23" x14ac:dyDescent="0.25">
      <c r="A4787" s="48" t="str">
        <f t="shared" si="74"/>
        <v>42186North Coast And North BayN/A_17SmartAC-onlySingle</v>
      </c>
      <c r="B4787" s="7" t="s">
        <v>108</v>
      </c>
      <c r="C4787" s="35">
        <v>42186</v>
      </c>
      <c r="D4787">
        <v>17</v>
      </c>
      <c r="E4787" t="s">
        <v>32</v>
      </c>
      <c r="F4787">
        <v>1.6285671037345621</v>
      </c>
      <c r="G4787">
        <v>1.6982352809552972</v>
      </c>
      <c r="H4787">
        <v>6380</v>
      </c>
      <c r="I4787">
        <v>1.291653066555613</v>
      </c>
      <c r="J4787">
        <v>1.2489567564127717</v>
      </c>
      <c r="K4787">
        <v>718</v>
      </c>
      <c r="L4787">
        <v>0.33691403269767761</v>
      </c>
      <c r="M4787">
        <v>20.687759399414063</v>
      </c>
      <c r="N4787">
        <v>7098</v>
      </c>
      <c r="O4787">
        <v>5.1230762153863907E-2</v>
      </c>
      <c r="P4787">
        <v>0.27125668525695801</v>
      </c>
      <c r="Q4787">
        <v>0.30235478281974792</v>
      </c>
      <c r="R4787">
        <v>0.33691403269767761</v>
      </c>
      <c r="S4787">
        <v>0.3714691698551178</v>
      </c>
      <c r="T4787">
        <v>0.40257138013839722</v>
      </c>
      <c r="U4787" t="s">
        <v>102</v>
      </c>
      <c r="V4787" t="s">
        <v>84</v>
      </c>
      <c r="W4787">
        <v>89.45477294921875</v>
      </c>
    </row>
    <row r="4788" spans="1:23" x14ac:dyDescent="0.25">
      <c r="A4788" s="48" t="str">
        <f t="shared" si="74"/>
        <v>42186North Coast And North BayN/A_18AllSingle</v>
      </c>
      <c r="B4788" s="7" t="s">
        <v>108</v>
      </c>
      <c r="C4788" s="35">
        <v>42186</v>
      </c>
      <c r="D4788">
        <v>18</v>
      </c>
      <c r="E4788" t="s">
        <v>32</v>
      </c>
      <c r="F4788">
        <v>1.7760807865604422</v>
      </c>
      <c r="G4788">
        <v>1.6901294433207428</v>
      </c>
      <c r="H4788">
        <v>6380</v>
      </c>
      <c r="I4788">
        <v>1.4271740372123449</v>
      </c>
      <c r="J4788">
        <v>1.2330491278318412</v>
      </c>
      <c r="K4788">
        <v>718</v>
      </c>
      <c r="L4788">
        <v>0.3489067554473877</v>
      </c>
      <c r="M4788">
        <v>19.644756317138672</v>
      </c>
      <c r="N4788">
        <v>7098</v>
      </c>
      <c r="O4788">
        <v>5.0648752599954605E-2</v>
      </c>
      <c r="P4788">
        <v>0.28399530053138733</v>
      </c>
      <c r="Q4788">
        <v>0.31474012136459351</v>
      </c>
      <c r="R4788">
        <v>0.3489067554473877</v>
      </c>
      <c r="S4788">
        <v>0.38306933641433716</v>
      </c>
      <c r="T4788">
        <v>0.41381821036338806</v>
      </c>
      <c r="U4788" t="s">
        <v>18</v>
      </c>
      <c r="V4788" t="s">
        <v>84</v>
      </c>
      <c r="W4788">
        <v>87.971260070800781</v>
      </c>
    </row>
    <row r="4789" spans="1:23" x14ac:dyDescent="0.25">
      <c r="A4789" s="48" t="str">
        <f t="shared" si="74"/>
        <v>42186North Coast And North BayN/A_18SmartAC-onlySingle</v>
      </c>
      <c r="B4789" s="7" t="s">
        <v>108</v>
      </c>
      <c r="C4789" s="35">
        <v>42186</v>
      </c>
      <c r="D4789">
        <v>18</v>
      </c>
      <c r="E4789" t="s">
        <v>32</v>
      </c>
      <c r="F4789">
        <v>1.7760807865604422</v>
      </c>
      <c r="G4789">
        <v>1.6901294433207428</v>
      </c>
      <c r="H4789">
        <v>6380</v>
      </c>
      <c r="I4789">
        <v>1.4271740372123449</v>
      </c>
      <c r="J4789">
        <v>1.2330491278318412</v>
      </c>
      <c r="K4789">
        <v>718</v>
      </c>
      <c r="L4789">
        <v>0.3489067554473877</v>
      </c>
      <c r="M4789">
        <v>19.644756317138672</v>
      </c>
      <c r="N4789">
        <v>7098</v>
      </c>
      <c r="O4789">
        <v>5.0648752599954605E-2</v>
      </c>
      <c r="P4789">
        <v>0.28399530053138733</v>
      </c>
      <c r="Q4789">
        <v>0.31474012136459351</v>
      </c>
      <c r="R4789">
        <v>0.3489067554473877</v>
      </c>
      <c r="S4789">
        <v>0.38306933641433716</v>
      </c>
      <c r="T4789">
        <v>0.41381821036338806</v>
      </c>
      <c r="U4789" t="s">
        <v>102</v>
      </c>
      <c r="V4789" t="s">
        <v>84</v>
      </c>
      <c r="W4789">
        <v>87.971260070800781</v>
      </c>
    </row>
    <row r="4790" spans="1:23" x14ac:dyDescent="0.25">
      <c r="A4790" s="48" t="str">
        <f t="shared" si="74"/>
        <v>42186North Coast And North BayN/A_19AllSingle</v>
      </c>
      <c r="B4790" t="s">
        <v>108</v>
      </c>
      <c r="C4790" s="35">
        <v>42186</v>
      </c>
      <c r="D4790">
        <v>19</v>
      </c>
      <c r="E4790" t="s">
        <v>32</v>
      </c>
      <c r="F4790">
        <v>1.7939314736545879</v>
      </c>
      <c r="G4790">
        <v>1.6442801485507073</v>
      </c>
      <c r="H4790">
        <v>6380</v>
      </c>
      <c r="I4790">
        <v>1.5271319543836803</v>
      </c>
      <c r="J4790">
        <v>1.2747014505347565</v>
      </c>
      <c r="K4790">
        <v>718</v>
      </c>
      <c r="L4790">
        <v>0.26679950952529907</v>
      </c>
      <c r="M4790">
        <v>14.872336387634277</v>
      </c>
      <c r="N4790">
        <v>7098</v>
      </c>
      <c r="O4790">
        <v>5.1834467798471451E-2</v>
      </c>
      <c r="P4790">
        <v>0.20036844909191132</v>
      </c>
      <c r="Q4790">
        <v>0.23183301091194153</v>
      </c>
      <c r="R4790">
        <v>0.26679950952529907</v>
      </c>
      <c r="S4790">
        <v>0.30176186561584473</v>
      </c>
      <c r="T4790">
        <v>0.33323055505752563</v>
      </c>
      <c r="U4790" t="s">
        <v>18</v>
      </c>
      <c r="V4790" t="s">
        <v>84</v>
      </c>
      <c r="W4790">
        <v>84.496192932128906</v>
      </c>
    </row>
    <row r="4791" spans="1:23" x14ac:dyDescent="0.25">
      <c r="A4791" s="48" t="str">
        <f t="shared" si="74"/>
        <v>42186North Coast And North BayN/A_19SmartAC-onlySingle</v>
      </c>
      <c r="B4791" s="7" t="s">
        <v>108</v>
      </c>
      <c r="C4791" s="35">
        <v>42186</v>
      </c>
      <c r="D4791">
        <v>19</v>
      </c>
      <c r="E4791" t="s">
        <v>32</v>
      </c>
      <c r="F4791">
        <v>1.7939314736545879</v>
      </c>
      <c r="G4791">
        <v>1.6442801485507073</v>
      </c>
      <c r="H4791">
        <v>6380</v>
      </c>
      <c r="I4791">
        <v>1.5271319543836803</v>
      </c>
      <c r="J4791">
        <v>1.2747014505347565</v>
      </c>
      <c r="K4791">
        <v>718</v>
      </c>
      <c r="L4791">
        <v>0.26679950952529907</v>
      </c>
      <c r="M4791">
        <v>14.872336387634277</v>
      </c>
      <c r="N4791">
        <v>7098</v>
      </c>
      <c r="O4791">
        <v>5.1834467798471451E-2</v>
      </c>
      <c r="P4791">
        <v>0.20036844909191132</v>
      </c>
      <c r="Q4791">
        <v>0.23183301091194153</v>
      </c>
      <c r="R4791">
        <v>0.26679950952529907</v>
      </c>
      <c r="S4791">
        <v>0.30176186561584473</v>
      </c>
      <c r="T4791">
        <v>0.33323055505752563</v>
      </c>
      <c r="U4791" t="s">
        <v>102</v>
      </c>
      <c r="V4791" t="s">
        <v>84</v>
      </c>
      <c r="W4791">
        <v>84.496192932128906</v>
      </c>
    </row>
    <row r="4792" spans="1:23" x14ac:dyDescent="0.25">
      <c r="A4792" s="48" t="str">
        <f t="shared" si="74"/>
        <v>42186North Coast And North BayN/A_20AllSingle</v>
      </c>
      <c r="B4792" s="7" t="s">
        <v>108</v>
      </c>
      <c r="C4792" s="35">
        <v>42186</v>
      </c>
      <c r="D4792">
        <v>20</v>
      </c>
      <c r="E4792" t="s">
        <v>32</v>
      </c>
      <c r="F4792">
        <v>1.7449879796128238</v>
      </c>
      <c r="G4792">
        <v>1.5772374234595314</v>
      </c>
      <c r="H4792">
        <v>6380</v>
      </c>
      <c r="I4792">
        <v>1.9751045650250385</v>
      </c>
      <c r="J4792">
        <v>1.7533701667167867</v>
      </c>
      <c r="K4792">
        <v>718</v>
      </c>
      <c r="L4792">
        <v>-0.2301165908575058</v>
      </c>
      <c r="M4792">
        <v>-13.187287330627441</v>
      </c>
      <c r="N4792">
        <v>7098</v>
      </c>
      <c r="O4792">
        <v>6.834971159696579E-2</v>
      </c>
      <c r="P4792">
        <v>-0.31771358847618103</v>
      </c>
      <c r="Q4792">
        <v>-0.27622392773628235</v>
      </c>
      <c r="R4792">
        <v>-0.2301165908575058</v>
      </c>
      <c r="S4792">
        <v>-0.1840147078037262</v>
      </c>
      <c r="T4792">
        <v>-0.14251959323883057</v>
      </c>
      <c r="U4792" t="s">
        <v>18</v>
      </c>
      <c r="V4792" t="s">
        <v>84</v>
      </c>
      <c r="W4792">
        <v>78.630599975585938</v>
      </c>
    </row>
    <row r="4793" spans="1:23" x14ac:dyDescent="0.25">
      <c r="A4793" s="48" t="str">
        <f t="shared" si="74"/>
        <v>42186North Coast And North BayN/A_20SmartAC-onlySingle</v>
      </c>
      <c r="B4793" t="s">
        <v>108</v>
      </c>
      <c r="C4793" s="35">
        <v>42186</v>
      </c>
      <c r="D4793">
        <v>20</v>
      </c>
      <c r="E4793" t="s">
        <v>32</v>
      </c>
      <c r="F4793">
        <v>1.7449879796128238</v>
      </c>
      <c r="G4793">
        <v>1.5772374234595314</v>
      </c>
      <c r="H4793">
        <v>6380</v>
      </c>
      <c r="I4793">
        <v>1.9751045650250385</v>
      </c>
      <c r="J4793">
        <v>1.7533701667167867</v>
      </c>
      <c r="K4793">
        <v>718</v>
      </c>
      <c r="L4793">
        <v>-0.2301165908575058</v>
      </c>
      <c r="M4793">
        <v>-13.187287330627441</v>
      </c>
      <c r="N4793">
        <v>7098</v>
      </c>
      <c r="O4793">
        <v>6.834971159696579E-2</v>
      </c>
      <c r="P4793">
        <v>-0.31771358847618103</v>
      </c>
      <c r="Q4793">
        <v>-0.27622392773628235</v>
      </c>
      <c r="R4793">
        <v>-0.2301165908575058</v>
      </c>
      <c r="S4793">
        <v>-0.1840147078037262</v>
      </c>
      <c r="T4793">
        <v>-0.14251959323883057</v>
      </c>
      <c r="U4793" t="s">
        <v>102</v>
      </c>
      <c r="V4793" t="s">
        <v>84</v>
      </c>
      <c r="W4793">
        <v>78.630599975585938</v>
      </c>
    </row>
    <row r="4794" spans="1:23" x14ac:dyDescent="0.25">
      <c r="A4794" s="48" t="str">
        <f t="shared" si="74"/>
        <v>42186North Coast And North BayN/A_21AllSingle</v>
      </c>
      <c r="B4794" t="s">
        <v>108</v>
      </c>
      <c r="C4794" s="35">
        <v>42186</v>
      </c>
      <c r="D4794">
        <v>21</v>
      </c>
      <c r="E4794" t="s">
        <v>32</v>
      </c>
      <c r="F4794">
        <v>1.6090436863307118</v>
      </c>
      <c r="G4794">
        <v>1.4414944110246342</v>
      </c>
      <c r="H4794">
        <v>6380</v>
      </c>
      <c r="I4794">
        <v>1.8186840216542772</v>
      </c>
      <c r="J4794">
        <v>1.6860109584477607</v>
      </c>
      <c r="K4794">
        <v>718</v>
      </c>
      <c r="L4794">
        <v>-0.20964033901691437</v>
      </c>
      <c r="M4794">
        <v>-13.028878211975098</v>
      </c>
      <c r="N4794">
        <v>7098</v>
      </c>
      <c r="O4794">
        <v>6.5458305180072784E-2</v>
      </c>
      <c r="P4794">
        <v>-0.29353171586990356</v>
      </c>
      <c r="Q4794">
        <v>-0.25379720330238342</v>
      </c>
      <c r="R4794">
        <v>-0.20964033901691437</v>
      </c>
      <c r="S4794">
        <v>-0.16548870503902435</v>
      </c>
      <c r="T4794">
        <v>-0.12574897706508636</v>
      </c>
      <c r="U4794" t="s">
        <v>18</v>
      </c>
      <c r="V4794" t="s">
        <v>84</v>
      </c>
      <c r="W4794">
        <v>76.587486267089844</v>
      </c>
    </row>
    <row r="4795" spans="1:23" x14ac:dyDescent="0.25">
      <c r="A4795" s="48" t="str">
        <f t="shared" si="74"/>
        <v>42186North Coast And North BayN/A_21SmartAC-onlySingle</v>
      </c>
      <c r="B4795" t="s">
        <v>108</v>
      </c>
      <c r="C4795" s="35">
        <v>42186</v>
      </c>
      <c r="D4795">
        <v>21</v>
      </c>
      <c r="E4795" t="s">
        <v>32</v>
      </c>
      <c r="F4795">
        <v>1.6090436863307118</v>
      </c>
      <c r="G4795">
        <v>1.4414944110246342</v>
      </c>
      <c r="H4795">
        <v>6380</v>
      </c>
      <c r="I4795">
        <v>1.8186840216542772</v>
      </c>
      <c r="J4795">
        <v>1.6860109584477607</v>
      </c>
      <c r="K4795">
        <v>718</v>
      </c>
      <c r="L4795">
        <v>-0.20964033901691437</v>
      </c>
      <c r="M4795">
        <v>-13.028878211975098</v>
      </c>
      <c r="N4795">
        <v>7098</v>
      </c>
      <c r="O4795">
        <v>6.5458305180072784E-2</v>
      </c>
      <c r="P4795">
        <v>-0.29353171586990356</v>
      </c>
      <c r="Q4795">
        <v>-0.25379720330238342</v>
      </c>
      <c r="R4795">
        <v>-0.20964033901691437</v>
      </c>
      <c r="S4795">
        <v>-0.16548870503902435</v>
      </c>
      <c r="T4795">
        <v>-0.12574897706508636</v>
      </c>
      <c r="U4795" t="s">
        <v>102</v>
      </c>
      <c r="V4795" t="s">
        <v>84</v>
      </c>
      <c r="W4795">
        <v>76.587486267089844</v>
      </c>
    </row>
    <row r="4796" spans="1:23" x14ac:dyDescent="0.25">
      <c r="A4796" s="48" t="str">
        <f t="shared" si="74"/>
        <v>42186North Coast And North BayN/A_22AllSingle</v>
      </c>
      <c r="B4796" s="7" t="s">
        <v>108</v>
      </c>
      <c r="C4796" s="35">
        <v>42186</v>
      </c>
      <c r="D4796">
        <v>22</v>
      </c>
      <c r="E4796" t="s">
        <v>32</v>
      </c>
      <c r="F4796">
        <v>1.4151100705411461</v>
      </c>
      <c r="G4796">
        <v>1.2645358630205557</v>
      </c>
      <c r="H4796">
        <v>6380</v>
      </c>
      <c r="I4796">
        <v>1.4854696144132578</v>
      </c>
      <c r="J4796">
        <v>1.3726790303185743</v>
      </c>
      <c r="K4796">
        <v>718</v>
      </c>
      <c r="L4796">
        <v>-7.0359542965888977E-2</v>
      </c>
      <c r="M4796">
        <v>-4.9720191955566406</v>
      </c>
      <c r="N4796">
        <v>7098</v>
      </c>
      <c r="O4796">
        <v>5.3618423640727997E-2</v>
      </c>
      <c r="P4796">
        <v>-0.13907691836357117</v>
      </c>
      <c r="Q4796">
        <v>-0.10652945935726166</v>
      </c>
      <c r="R4796">
        <v>-7.0359542965888977E-2</v>
      </c>
      <c r="S4796">
        <v>-3.4193914383649826E-2</v>
      </c>
      <c r="T4796">
        <v>-1.6421711770817637E-3</v>
      </c>
      <c r="U4796" t="s">
        <v>18</v>
      </c>
      <c r="V4796" t="s">
        <v>84</v>
      </c>
      <c r="W4796">
        <v>72.552833557128906</v>
      </c>
    </row>
    <row r="4797" spans="1:23" x14ac:dyDescent="0.25">
      <c r="A4797" s="48" t="str">
        <f t="shared" si="74"/>
        <v>42186North Coast And North BayN/A_22SmartAC-onlySingle</v>
      </c>
      <c r="B4797" s="7" t="s">
        <v>108</v>
      </c>
      <c r="C4797" s="35">
        <v>42186</v>
      </c>
      <c r="D4797">
        <v>22</v>
      </c>
      <c r="E4797" t="s">
        <v>32</v>
      </c>
      <c r="F4797">
        <v>1.4151100705411461</v>
      </c>
      <c r="G4797">
        <v>1.2645358630205557</v>
      </c>
      <c r="H4797">
        <v>6380</v>
      </c>
      <c r="I4797">
        <v>1.4854696144132578</v>
      </c>
      <c r="J4797">
        <v>1.3726790303185743</v>
      </c>
      <c r="K4797">
        <v>718</v>
      </c>
      <c r="L4797">
        <v>-7.0359542965888977E-2</v>
      </c>
      <c r="M4797">
        <v>-4.9720191955566406</v>
      </c>
      <c r="N4797">
        <v>7098</v>
      </c>
      <c r="O4797">
        <v>5.3618423640727997E-2</v>
      </c>
      <c r="P4797">
        <v>-0.13907691836357117</v>
      </c>
      <c r="Q4797">
        <v>-0.10652945935726166</v>
      </c>
      <c r="R4797">
        <v>-7.0359542965888977E-2</v>
      </c>
      <c r="S4797">
        <v>-3.4193914383649826E-2</v>
      </c>
      <c r="T4797">
        <v>-1.6421711770817637E-3</v>
      </c>
      <c r="U4797" t="s">
        <v>102</v>
      </c>
      <c r="V4797" t="s">
        <v>84</v>
      </c>
      <c r="W4797">
        <v>72.552833557128906</v>
      </c>
    </row>
    <row r="4798" spans="1:23" x14ac:dyDescent="0.25">
      <c r="A4798" s="48" t="str">
        <f t="shared" si="74"/>
        <v>42186North Coast And North BayN/A_23AllSingle</v>
      </c>
      <c r="B4798" s="7" t="s">
        <v>108</v>
      </c>
      <c r="C4798" s="35">
        <v>42186</v>
      </c>
      <c r="D4798">
        <v>23</v>
      </c>
      <c r="E4798" t="s">
        <v>32</v>
      </c>
      <c r="F4798">
        <v>1.1242522696730459</v>
      </c>
      <c r="G4798">
        <v>1.0996386704478842</v>
      </c>
      <c r="H4798">
        <v>6380</v>
      </c>
      <c r="I4798">
        <v>1.16278701867695</v>
      </c>
      <c r="J4798">
        <v>1.1497120010957957</v>
      </c>
      <c r="K4798">
        <v>718</v>
      </c>
      <c r="L4798">
        <v>-3.8534749299287796E-2</v>
      </c>
      <c r="M4798">
        <v>-3.4275891780853271</v>
      </c>
      <c r="N4798">
        <v>7098</v>
      </c>
      <c r="O4798">
        <v>4.5061405748128891E-2</v>
      </c>
      <c r="P4798">
        <v>-9.6285447478294373E-2</v>
      </c>
      <c r="Q4798">
        <v>-6.8932272493839264E-2</v>
      </c>
      <c r="R4798">
        <v>-3.8534749299287796E-2</v>
      </c>
      <c r="S4798">
        <v>-8.1408312544226646E-3</v>
      </c>
      <c r="T4798">
        <v>1.9215948879718781E-2</v>
      </c>
      <c r="U4798" t="s">
        <v>18</v>
      </c>
      <c r="V4798" t="s">
        <v>84</v>
      </c>
      <c r="W4798">
        <v>68.476753234863281</v>
      </c>
    </row>
    <row r="4799" spans="1:23" x14ac:dyDescent="0.25">
      <c r="A4799" s="48" t="str">
        <f t="shared" si="74"/>
        <v>42186North Coast And North BayN/A_23SmartAC-onlySingle</v>
      </c>
      <c r="B4799" s="7" t="s">
        <v>108</v>
      </c>
      <c r="C4799" s="35">
        <v>42186</v>
      </c>
      <c r="D4799">
        <v>23</v>
      </c>
      <c r="E4799" t="s">
        <v>32</v>
      </c>
      <c r="F4799">
        <v>1.1242522696730459</v>
      </c>
      <c r="G4799">
        <v>1.0996386704478842</v>
      </c>
      <c r="H4799">
        <v>6380</v>
      </c>
      <c r="I4799">
        <v>1.16278701867695</v>
      </c>
      <c r="J4799">
        <v>1.1497120010957957</v>
      </c>
      <c r="K4799">
        <v>718</v>
      </c>
      <c r="L4799">
        <v>-3.8534749299287796E-2</v>
      </c>
      <c r="M4799">
        <v>-3.4275891780853271</v>
      </c>
      <c r="N4799">
        <v>7098</v>
      </c>
      <c r="O4799">
        <v>4.5061405748128891E-2</v>
      </c>
      <c r="P4799">
        <v>-9.6285447478294373E-2</v>
      </c>
      <c r="Q4799">
        <v>-6.8932272493839264E-2</v>
      </c>
      <c r="R4799">
        <v>-3.8534749299287796E-2</v>
      </c>
      <c r="S4799">
        <v>-8.1408312544226646E-3</v>
      </c>
      <c r="T4799">
        <v>1.9215948879718781E-2</v>
      </c>
      <c r="U4799" t="s">
        <v>102</v>
      </c>
      <c r="V4799" t="s">
        <v>84</v>
      </c>
      <c r="W4799">
        <v>68.476753234863281</v>
      </c>
    </row>
    <row r="4800" spans="1:23" x14ac:dyDescent="0.25">
      <c r="A4800" s="48" t="str">
        <f t="shared" si="74"/>
        <v>42186North Coast And North BayN/A_24AllSingle</v>
      </c>
      <c r="B4800" s="7" t="s">
        <v>108</v>
      </c>
      <c r="C4800" s="35">
        <v>42186</v>
      </c>
      <c r="D4800">
        <v>24</v>
      </c>
      <c r="E4800" t="s">
        <v>32</v>
      </c>
      <c r="F4800">
        <v>0.85792397692222588</v>
      </c>
      <c r="G4800">
        <v>0.90984411931536335</v>
      </c>
      <c r="H4800">
        <v>6380</v>
      </c>
      <c r="I4800">
        <v>0.8698596288857724</v>
      </c>
      <c r="J4800">
        <v>0.94072622369680359</v>
      </c>
      <c r="K4800">
        <v>718</v>
      </c>
      <c r="L4800">
        <v>-1.1935652233660221E-2</v>
      </c>
      <c r="M4800">
        <v>-1.3912248611450195</v>
      </c>
      <c r="N4800">
        <v>7098</v>
      </c>
      <c r="O4800">
        <v>3.6909278482198715E-2</v>
      </c>
      <c r="P4800">
        <v>-5.9238582849502563E-2</v>
      </c>
      <c r="Q4800">
        <v>-3.6833912134170532E-2</v>
      </c>
      <c r="R4800">
        <v>-1.1935652233660221E-2</v>
      </c>
      <c r="S4800">
        <v>1.2959656305611134E-2</v>
      </c>
      <c r="T4800">
        <v>3.5367280244827271E-2</v>
      </c>
      <c r="U4800" t="s">
        <v>18</v>
      </c>
      <c r="V4800" t="s">
        <v>84</v>
      </c>
      <c r="W4800">
        <v>65.397293090820312</v>
      </c>
    </row>
    <row r="4801" spans="1:23" x14ac:dyDescent="0.25">
      <c r="A4801" s="48" t="str">
        <f t="shared" si="74"/>
        <v>42186North Coast And North BayN/A_24SmartAC-onlySingle</v>
      </c>
      <c r="B4801" s="7" t="s">
        <v>108</v>
      </c>
      <c r="C4801" s="35">
        <v>42186</v>
      </c>
      <c r="D4801">
        <v>24</v>
      </c>
      <c r="E4801" t="s">
        <v>32</v>
      </c>
      <c r="F4801">
        <v>0.85792397692222588</v>
      </c>
      <c r="G4801">
        <v>0.90984411931536335</v>
      </c>
      <c r="H4801">
        <v>6380</v>
      </c>
      <c r="I4801">
        <v>0.8698596288857724</v>
      </c>
      <c r="J4801">
        <v>0.94072622369680359</v>
      </c>
      <c r="K4801">
        <v>718</v>
      </c>
      <c r="L4801">
        <v>-1.1935652233660221E-2</v>
      </c>
      <c r="M4801">
        <v>-1.3912248611450195</v>
      </c>
      <c r="N4801">
        <v>7098</v>
      </c>
      <c r="O4801">
        <v>3.6909278482198715E-2</v>
      </c>
      <c r="P4801">
        <v>-5.9238582849502563E-2</v>
      </c>
      <c r="Q4801">
        <v>-3.6833912134170532E-2</v>
      </c>
      <c r="R4801">
        <v>-1.1935652233660221E-2</v>
      </c>
      <c r="S4801">
        <v>1.2959656305611134E-2</v>
      </c>
      <c r="T4801">
        <v>3.5367280244827271E-2</v>
      </c>
      <c r="U4801" t="s">
        <v>102</v>
      </c>
      <c r="V4801" t="s">
        <v>84</v>
      </c>
      <c r="W4801">
        <v>65.397293090820312</v>
      </c>
    </row>
    <row r="4802" spans="1:23" x14ac:dyDescent="0.25">
      <c r="A4802" s="48" t="str">
        <f t="shared" ref="A4802:A4865" si="75">CONCATENATE(C4802,B4802,E4802,"_",D4802,U4802,V4802)</f>
        <v>42213North Coast And North BayN/A_1AllSingle</v>
      </c>
      <c r="B4802" t="s">
        <v>108</v>
      </c>
      <c r="C4802" s="35">
        <v>42213</v>
      </c>
      <c r="D4802">
        <v>1</v>
      </c>
      <c r="E4802" t="s">
        <v>32</v>
      </c>
      <c r="F4802">
        <v>0.63496254739894031</v>
      </c>
      <c r="G4802">
        <v>0.73146478004916704</v>
      </c>
      <c r="H4802">
        <v>4294</v>
      </c>
      <c r="I4802">
        <v>0.63224792904216731</v>
      </c>
      <c r="J4802">
        <v>0.71444111603469962</v>
      </c>
      <c r="K4802">
        <v>2764</v>
      </c>
      <c r="L4802">
        <v>2.7146183419972658E-3</v>
      </c>
      <c r="M4802">
        <v>0.42752417922019958</v>
      </c>
      <c r="N4802">
        <v>7058</v>
      </c>
      <c r="O4802">
        <v>1.7586110159754753E-2</v>
      </c>
      <c r="P4802">
        <v>-1.9823741167783737E-2</v>
      </c>
      <c r="Q4802">
        <v>-9.148620069026947E-3</v>
      </c>
      <c r="R4802">
        <v>2.7146183419972658E-3</v>
      </c>
      <c r="S4802">
        <v>1.4576449990272522E-2</v>
      </c>
      <c r="T4802">
        <v>2.5252977386116982E-2</v>
      </c>
      <c r="U4802" t="s">
        <v>18</v>
      </c>
      <c r="V4802" t="s">
        <v>84</v>
      </c>
      <c r="W4802">
        <v>60.482856750488281</v>
      </c>
    </row>
    <row r="4803" spans="1:23" x14ac:dyDescent="0.25">
      <c r="A4803" s="48" t="str">
        <f t="shared" si="75"/>
        <v>42213North Coast And North BayN/A_1SmartAC-onlySingle</v>
      </c>
      <c r="B4803" s="7" t="s">
        <v>108</v>
      </c>
      <c r="C4803" s="35">
        <v>42213</v>
      </c>
      <c r="D4803">
        <v>1</v>
      </c>
      <c r="E4803" t="s">
        <v>32</v>
      </c>
      <c r="F4803">
        <v>0.63496254739894031</v>
      </c>
      <c r="G4803">
        <v>0.73146478004916704</v>
      </c>
      <c r="H4803">
        <v>4294</v>
      </c>
      <c r="I4803">
        <v>0.63224792904216731</v>
      </c>
      <c r="J4803">
        <v>0.71444111603469962</v>
      </c>
      <c r="K4803">
        <v>2764</v>
      </c>
      <c r="L4803">
        <v>2.7146183419972658E-3</v>
      </c>
      <c r="M4803">
        <v>0.42752417922019958</v>
      </c>
      <c r="N4803">
        <v>7058</v>
      </c>
      <c r="O4803">
        <v>1.7586110159754753E-2</v>
      </c>
      <c r="P4803">
        <v>-1.9823741167783737E-2</v>
      </c>
      <c r="Q4803">
        <v>-9.148620069026947E-3</v>
      </c>
      <c r="R4803">
        <v>2.7146183419972658E-3</v>
      </c>
      <c r="S4803">
        <v>1.4576449990272522E-2</v>
      </c>
      <c r="T4803">
        <v>2.5252977386116982E-2</v>
      </c>
      <c r="U4803" t="s">
        <v>102</v>
      </c>
      <c r="V4803" t="s">
        <v>84</v>
      </c>
      <c r="W4803">
        <v>60.482856750488281</v>
      </c>
    </row>
    <row r="4804" spans="1:23" x14ac:dyDescent="0.25">
      <c r="A4804" s="48" t="str">
        <f t="shared" si="75"/>
        <v>42213North Coast And North BayN/A_2AllSingle</v>
      </c>
      <c r="B4804" s="7" t="s">
        <v>108</v>
      </c>
      <c r="C4804" s="35">
        <v>42213</v>
      </c>
      <c r="D4804">
        <v>2</v>
      </c>
      <c r="E4804" t="s">
        <v>32</v>
      </c>
      <c r="F4804">
        <v>0.54878614808474324</v>
      </c>
      <c r="G4804">
        <v>0.66244650597215271</v>
      </c>
      <c r="H4804">
        <v>4294</v>
      </c>
      <c r="I4804">
        <v>0.55019182683938683</v>
      </c>
      <c r="J4804">
        <v>0.6230346638661981</v>
      </c>
      <c r="K4804">
        <v>2764</v>
      </c>
      <c r="L4804">
        <v>-1.4056788058951497E-3</v>
      </c>
      <c r="M4804">
        <v>-0.25614327192306519</v>
      </c>
      <c r="N4804">
        <v>7058</v>
      </c>
      <c r="O4804">
        <v>1.5576774254441261E-2</v>
      </c>
      <c r="P4804">
        <v>-2.1368872374296188E-2</v>
      </c>
      <c r="Q4804">
        <v>-1.1913458816707134E-2</v>
      </c>
      <c r="R4804">
        <v>-1.4056788058951497E-3</v>
      </c>
      <c r="S4804">
        <v>9.100855328142643E-3</v>
      </c>
      <c r="T4804">
        <v>1.8557514995336533E-2</v>
      </c>
      <c r="U4804" t="s">
        <v>18</v>
      </c>
      <c r="V4804" t="s">
        <v>84</v>
      </c>
      <c r="W4804">
        <v>58.52734375</v>
      </c>
    </row>
    <row r="4805" spans="1:23" x14ac:dyDescent="0.25">
      <c r="A4805" s="48" t="str">
        <f t="shared" si="75"/>
        <v>42213North Coast And North BayN/A_2SmartAC-onlySingle</v>
      </c>
      <c r="B4805" t="s">
        <v>108</v>
      </c>
      <c r="C4805" s="35">
        <v>42213</v>
      </c>
      <c r="D4805">
        <v>2</v>
      </c>
      <c r="E4805" t="s">
        <v>32</v>
      </c>
      <c r="F4805">
        <v>0.54878614808474324</v>
      </c>
      <c r="G4805">
        <v>0.66244650597215271</v>
      </c>
      <c r="H4805">
        <v>4294</v>
      </c>
      <c r="I4805">
        <v>0.55019182683938683</v>
      </c>
      <c r="J4805">
        <v>0.6230346638661981</v>
      </c>
      <c r="K4805">
        <v>2764</v>
      </c>
      <c r="L4805">
        <v>-1.4056788058951497E-3</v>
      </c>
      <c r="M4805">
        <v>-0.25614327192306519</v>
      </c>
      <c r="N4805">
        <v>7058</v>
      </c>
      <c r="O4805">
        <v>1.5576774254441261E-2</v>
      </c>
      <c r="P4805">
        <v>-2.1368872374296188E-2</v>
      </c>
      <c r="Q4805">
        <v>-1.1913458816707134E-2</v>
      </c>
      <c r="R4805">
        <v>-1.4056788058951497E-3</v>
      </c>
      <c r="S4805">
        <v>9.100855328142643E-3</v>
      </c>
      <c r="T4805">
        <v>1.8557514995336533E-2</v>
      </c>
      <c r="U4805" t="s">
        <v>102</v>
      </c>
      <c r="V4805" t="s">
        <v>84</v>
      </c>
      <c r="W4805">
        <v>58.52734375</v>
      </c>
    </row>
    <row r="4806" spans="1:23" x14ac:dyDescent="0.25">
      <c r="A4806" s="48" t="str">
        <f t="shared" si="75"/>
        <v>42213North Coast And North BayN/A_3AllSingle</v>
      </c>
      <c r="B4806" t="s">
        <v>108</v>
      </c>
      <c r="C4806" s="35">
        <v>42213</v>
      </c>
      <c r="D4806">
        <v>3</v>
      </c>
      <c r="E4806" t="s">
        <v>32</v>
      </c>
      <c r="F4806">
        <v>0.5152765891004859</v>
      </c>
      <c r="G4806">
        <v>0.61241661535294567</v>
      </c>
      <c r="H4806">
        <v>4294</v>
      </c>
      <c r="I4806">
        <v>0.51557847615252528</v>
      </c>
      <c r="J4806">
        <v>0.56927558751376073</v>
      </c>
      <c r="K4806">
        <v>2764</v>
      </c>
      <c r="L4806">
        <v>-3.0188704840838909E-4</v>
      </c>
      <c r="M4806">
        <v>-5.858737975358963E-2</v>
      </c>
      <c r="N4806">
        <v>7058</v>
      </c>
      <c r="O4806">
        <v>1.4303573407232761E-2</v>
      </c>
      <c r="P4806">
        <v>-1.8633347004652023E-2</v>
      </c>
      <c r="Q4806">
        <v>-9.9507914856076241E-3</v>
      </c>
      <c r="R4806">
        <v>-3.0188704840838909E-4</v>
      </c>
      <c r="S4806">
        <v>9.3458732590079308E-3</v>
      </c>
      <c r="T4806">
        <v>1.8029572442173958E-2</v>
      </c>
      <c r="U4806" t="s">
        <v>18</v>
      </c>
      <c r="V4806" t="s">
        <v>84</v>
      </c>
      <c r="W4806">
        <v>57.529045104980469</v>
      </c>
    </row>
    <row r="4807" spans="1:23" x14ac:dyDescent="0.25">
      <c r="A4807" s="48" t="str">
        <f t="shared" si="75"/>
        <v>42213North Coast And North BayN/A_3SmartAC-onlySingle</v>
      </c>
      <c r="B4807" t="s">
        <v>108</v>
      </c>
      <c r="C4807" s="35">
        <v>42213</v>
      </c>
      <c r="D4807">
        <v>3</v>
      </c>
      <c r="E4807" t="s">
        <v>32</v>
      </c>
      <c r="F4807">
        <v>0.5152765891004859</v>
      </c>
      <c r="G4807">
        <v>0.61241661535294567</v>
      </c>
      <c r="H4807">
        <v>4294</v>
      </c>
      <c r="I4807">
        <v>0.51557847615252528</v>
      </c>
      <c r="J4807">
        <v>0.56927558751376073</v>
      </c>
      <c r="K4807">
        <v>2764</v>
      </c>
      <c r="L4807">
        <v>-3.0188704840838909E-4</v>
      </c>
      <c r="M4807">
        <v>-5.858737975358963E-2</v>
      </c>
      <c r="N4807">
        <v>7058</v>
      </c>
      <c r="O4807">
        <v>1.4303573407232761E-2</v>
      </c>
      <c r="P4807">
        <v>-1.8633347004652023E-2</v>
      </c>
      <c r="Q4807">
        <v>-9.9507914856076241E-3</v>
      </c>
      <c r="R4807">
        <v>-3.0188704840838909E-4</v>
      </c>
      <c r="S4807">
        <v>9.3458732590079308E-3</v>
      </c>
      <c r="T4807">
        <v>1.8029572442173958E-2</v>
      </c>
      <c r="U4807" t="s">
        <v>102</v>
      </c>
      <c r="V4807" t="s">
        <v>84</v>
      </c>
      <c r="W4807">
        <v>57.529045104980469</v>
      </c>
    </row>
    <row r="4808" spans="1:23" x14ac:dyDescent="0.25">
      <c r="A4808" s="48" t="str">
        <f t="shared" si="75"/>
        <v>42213North Coast And North BayN/A_4AllSingle</v>
      </c>
      <c r="B4808" s="7" t="s">
        <v>108</v>
      </c>
      <c r="C4808" s="35">
        <v>42213</v>
      </c>
      <c r="D4808">
        <v>4</v>
      </c>
      <c r="E4808" t="s">
        <v>32</v>
      </c>
      <c r="F4808">
        <v>0.49517590137916623</v>
      </c>
      <c r="G4808">
        <v>0.57838573408346761</v>
      </c>
      <c r="H4808">
        <v>4294</v>
      </c>
      <c r="I4808">
        <v>0.4886366124799848</v>
      </c>
      <c r="J4808">
        <v>0.52882328271631562</v>
      </c>
      <c r="K4808">
        <v>2764</v>
      </c>
      <c r="L4808">
        <v>6.5392889082431793E-3</v>
      </c>
      <c r="M4808">
        <v>1.3205991983413696</v>
      </c>
      <c r="N4808">
        <v>7058</v>
      </c>
      <c r="O4808">
        <v>1.3382215984165668E-2</v>
      </c>
      <c r="P4808">
        <v>-1.0611359030008316E-2</v>
      </c>
      <c r="Q4808">
        <v>-2.4880864657461643E-3</v>
      </c>
      <c r="R4808">
        <v>6.5392889082431793E-3</v>
      </c>
      <c r="S4808">
        <v>1.5565593726933002E-2</v>
      </c>
      <c r="T4808">
        <v>2.3689936846494675E-2</v>
      </c>
      <c r="U4808" t="s">
        <v>18</v>
      </c>
      <c r="V4808" t="s">
        <v>84</v>
      </c>
      <c r="W4808">
        <v>56.529045104980469</v>
      </c>
    </row>
    <row r="4809" spans="1:23" x14ac:dyDescent="0.25">
      <c r="A4809" s="48" t="str">
        <f t="shared" si="75"/>
        <v>42213North Coast And North BayN/A_4SmartAC-onlySingle</v>
      </c>
      <c r="B4809" s="7" t="s">
        <v>108</v>
      </c>
      <c r="C4809" s="35">
        <v>42213</v>
      </c>
      <c r="D4809">
        <v>4</v>
      </c>
      <c r="E4809" t="s">
        <v>32</v>
      </c>
      <c r="F4809">
        <v>0.49517590137916623</v>
      </c>
      <c r="G4809">
        <v>0.57838573408346761</v>
      </c>
      <c r="H4809">
        <v>4294</v>
      </c>
      <c r="I4809">
        <v>0.4886366124799848</v>
      </c>
      <c r="J4809">
        <v>0.52882328271631562</v>
      </c>
      <c r="K4809">
        <v>2764</v>
      </c>
      <c r="L4809">
        <v>6.5392889082431793E-3</v>
      </c>
      <c r="M4809">
        <v>1.3205991983413696</v>
      </c>
      <c r="N4809">
        <v>7058</v>
      </c>
      <c r="O4809">
        <v>1.3382215984165668E-2</v>
      </c>
      <c r="P4809">
        <v>-1.0611359030008316E-2</v>
      </c>
      <c r="Q4809">
        <v>-2.4880864657461643E-3</v>
      </c>
      <c r="R4809">
        <v>6.5392889082431793E-3</v>
      </c>
      <c r="S4809">
        <v>1.5565593726933002E-2</v>
      </c>
      <c r="T4809">
        <v>2.3689936846494675E-2</v>
      </c>
      <c r="U4809" t="s">
        <v>102</v>
      </c>
      <c r="V4809" t="s">
        <v>84</v>
      </c>
      <c r="W4809">
        <v>56.529045104980469</v>
      </c>
    </row>
    <row r="4810" spans="1:23" x14ac:dyDescent="0.25">
      <c r="A4810" s="48" t="str">
        <f t="shared" si="75"/>
        <v>42213North Coast And North BayN/A_5AllSingle</v>
      </c>
      <c r="B4810" s="7" t="s">
        <v>108</v>
      </c>
      <c r="C4810" s="35">
        <v>42213</v>
      </c>
      <c r="D4810">
        <v>5</v>
      </c>
      <c r="E4810" t="s">
        <v>32</v>
      </c>
      <c r="F4810">
        <v>0.48602253311817378</v>
      </c>
      <c r="G4810">
        <v>0.54184762105185791</v>
      </c>
      <c r="H4810">
        <v>4294</v>
      </c>
      <c r="I4810">
        <v>0.48796505175903948</v>
      </c>
      <c r="J4810">
        <v>0.51591134593180454</v>
      </c>
      <c r="K4810">
        <v>2764</v>
      </c>
      <c r="L4810">
        <v>-1.9425186328589916E-3</v>
      </c>
      <c r="M4810">
        <v>-0.39967665076255798</v>
      </c>
      <c r="N4810">
        <v>7058</v>
      </c>
      <c r="O4810">
        <v>1.2832422740757465E-2</v>
      </c>
      <c r="P4810">
        <v>-1.8388550728559494E-2</v>
      </c>
      <c r="Q4810">
        <v>-1.0599014349281788E-2</v>
      </c>
      <c r="R4810">
        <v>-1.9425186328589916E-3</v>
      </c>
      <c r="S4810">
        <v>6.7129503004252911E-3</v>
      </c>
      <c r="T4810">
        <v>1.4503514394164085E-2</v>
      </c>
      <c r="U4810" t="s">
        <v>18</v>
      </c>
      <c r="V4810" t="s">
        <v>84</v>
      </c>
      <c r="W4810">
        <v>55.529045104980469</v>
      </c>
    </row>
    <row r="4811" spans="1:23" x14ac:dyDescent="0.25">
      <c r="A4811" s="48" t="str">
        <f t="shared" si="75"/>
        <v>42213North Coast And North BayN/A_5SmartAC-onlySingle</v>
      </c>
      <c r="B4811" s="7" t="s">
        <v>108</v>
      </c>
      <c r="C4811" s="35">
        <v>42213</v>
      </c>
      <c r="D4811">
        <v>5</v>
      </c>
      <c r="E4811" t="s">
        <v>32</v>
      </c>
      <c r="F4811">
        <v>0.48602253311817378</v>
      </c>
      <c r="G4811">
        <v>0.54184762105185791</v>
      </c>
      <c r="H4811">
        <v>4294</v>
      </c>
      <c r="I4811">
        <v>0.48796505175903948</v>
      </c>
      <c r="J4811">
        <v>0.51591134593180454</v>
      </c>
      <c r="K4811">
        <v>2764</v>
      </c>
      <c r="L4811">
        <v>-1.9425186328589916E-3</v>
      </c>
      <c r="M4811">
        <v>-0.39967665076255798</v>
      </c>
      <c r="N4811">
        <v>7058</v>
      </c>
      <c r="O4811">
        <v>1.2832422740757465E-2</v>
      </c>
      <c r="P4811">
        <v>-1.8388550728559494E-2</v>
      </c>
      <c r="Q4811">
        <v>-1.0599014349281788E-2</v>
      </c>
      <c r="R4811">
        <v>-1.9425186328589916E-3</v>
      </c>
      <c r="S4811">
        <v>6.7129503004252911E-3</v>
      </c>
      <c r="T4811">
        <v>1.4503514394164085E-2</v>
      </c>
      <c r="U4811" t="s">
        <v>102</v>
      </c>
      <c r="V4811" t="s">
        <v>84</v>
      </c>
      <c r="W4811">
        <v>55.529045104980469</v>
      </c>
    </row>
    <row r="4812" spans="1:23" x14ac:dyDescent="0.25">
      <c r="A4812" s="48" t="str">
        <f t="shared" si="75"/>
        <v>42213North Coast And North BayN/A_6AllSingle</v>
      </c>
      <c r="B4812" s="7" t="s">
        <v>108</v>
      </c>
      <c r="C4812" s="35">
        <v>42213</v>
      </c>
      <c r="D4812">
        <v>6</v>
      </c>
      <c r="E4812" t="s">
        <v>32</v>
      </c>
      <c r="F4812">
        <v>0.50727386148994591</v>
      </c>
      <c r="G4812">
        <v>0.52760363546879185</v>
      </c>
      <c r="H4812">
        <v>4294</v>
      </c>
      <c r="I4812">
        <v>0.51210310657804092</v>
      </c>
      <c r="J4812">
        <v>0.51184304559791527</v>
      </c>
      <c r="K4812">
        <v>2764</v>
      </c>
      <c r="L4812">
        <v>-4.8292451538145542E-3</v>
      </c>
      <c r="M4812">
        <v>-0.95199960470199585</v>
      </c>
      <c r="N4812">
        <v>7058</v>
      </c>
      <c r="O4812">
        <v>1.2633714824914932E-2</v>
      </c>
      <c r="P4812">
        <v>-2.1020613610744476E-2</v>
      </c>
      <c r="Q4812">
        <v>-1.3351696543395519E-2</v>
      </c>
      <c r="R4812">
        <v>-4.8292451538145542E-3</v>
      </c>
      <c r="S4812">
        <v>3.6921955179423094E-3</v>
      </c>
      <c r="T4812">
        <v>1.1362123303115368E-2</v>
      </c>
      <c r="U4812" t="s">
        <v>18</v>
      </c>
      <c r="V4812" t="s">
        <v>84</v>
      </c>
      <c r="W4812">
        <v>56.529045104980469</v>
      </c>
    </row>
    <row r="4813" spans="1:23" x14ac:dyDescent="0.25">
      <c r="A4813" s="48" t="str">
        <f t="shared" si="75"/>
        <v>42213North Coast And North BayN/A_6SmartAC-onlySingle</v>
      </c>
      <c r="B4813" s="7" t="s">
        <v>108</v>
      </c>
      <c r="C4813" s="35">
        <v>42213</v>
      </c>
      <c r="D4813">
        <v>6</v>
      </c>
      <c r="E4813" t="s">
        <v>32</v>
      </c>
      <c r="F4813">
        <v>0.50727386148994591</v>
      </c>
      <c r="G4813">
        <v>0.52760363546879185</v>
      </c>
      <c r="H4813">
        <v>4294</v>
      </c>
      <c r="I4813">
        <v>0.51210310657804092</v>
      </c>
      <c r="J4813">
        <v>0.51184304559791527</v>
      </c>
      <c r="K4813">
        <v>2764</v>
      </c>
      <c r="L4813">
        <v>-4.8292451538145542E-3</v>
      </c>
      <c r="M4813">
        <v>-0.95199960470199585</v>
      </c>
      <c r="N4813">
        <v>7058</v>
      </c>
      <c r="O4813">
        <v>1.2633714824914932E-2</v>
      </c>
      <c r="P4813">
        <v>-2.1020613610744476E-2</v>
      </c>
      <c r="Q4813">
        <v>-1.3351696543395519E-2</v>
      </c>
      <c r="R4813">
        <v>-4.8292451538145542E-3</v>
      </c>
      <c r="S4813">
        <v>3.6921955179423094E-3</v>
      </c>
      <c r="T4813">
        <v>1.1362123303115368E-2</v>
      </c>
      <c r="U4813" t="s">
        <v>102</v>
      </c>
      <c r="V4813" t="s">
        <v>84</v>
      </c>
      <c r="W4813">
        <v>56.529045104980469</v>
      </c>
    </row>
    <row r="4814" spans="1:23" x14ac:dyDescent="0.25">
      <c r="A4814" s="48" t="str">
        <f t="shared" si="75"/>
        <v>42213North Coast And North BayN/A_7AllSingle</v>
      </c>
      <c r="B4814" t="s">
        <v>108</v>
      </c>
      <c r="C4814" s="35">
        <v>42213</v>
      </c>
      <c r="D4814">
        <v>7</v>
      </c>
      <c r="E4814" t="s">
        <v>32</v>
      </c>
      <c r="F4814">
        <v>0.56413145143302212</v>
      </c>
      <c r="G4814">
        <v>0.54336413355898905</v>
      </c>
      <c r="H4814">
        <v>4294</v>
      </c>
      <c r="I4814">
        <v>0.56804016290909265</v>
      </c>
      <c r="J4814">
        <v>0.50469562190460315</v>
      </c>
      <c r="K4814">
        <v>2764</v>
      </c>
      <c r="L4814">
        <v>-3.9087114855647087E-3</v>
      </c>
      <c r="M4814">
        <v>-0.69287246465682983</v>
      </c>
      <c r="N4814">
        <v>7058</v>
      </c>
      <c r="O4814">
        <v>1.2685146182775497E-2</v>
      </c>
      <c r="P4814">
        <v>-2.0165994763374329E-2</v>
      </c>
      <c r="Q4814">
        <v>-1.2465856969356537E-2</v>
      </c>
      <c r="R4814">
        <v>-3.9087114855647087E-3</v>
      </c>
      <c r="S4814">
        <v>4.6474197879433632E-3</v>
      </c>
      <c r="T4814">
        <v>1.2348571792244911E-2</v>
      </c>
      <c r="U4814" t="s">
        <v>18</v>
      </c>
      <c r="V4814" t="s">
        <v>84</v>
      </c>
      <c r="W4814">
        <v>61.964012145996094</v>
      </c>
    </row>
    <row r="4815" spans="1:23" x14ac:dyDescent="0.25">
      <c r="A4815" s="48" t="str">
        <f t="shared" si="75"/>
        <v>42213North Coast And North BayN/A_7SmartAC-onlySingle</v>
      </c>
      <c r="B4815" s="7" t="s">
        <v>108</v>
      </c>
      <c r="C4815" s="35">
        <v>42213</v>
      </c>
      <c r="D4815">
        <v>7</v>
      </c>
      <c r="E4815" t="s">
        <v>32</v>
      </c>
      <c r="F4815">
        <v>0.56413145143302212</v>
      </c>
      <c r="G4815">
        <v>0.54336413355898905</v>
      </c>
      <c r="H4815">
        <v>4294</v>
      </c>
      <c r="I4815">
        <v>0.56804016290909265</v>
      </c>
      <c r="J4815">
        <v>0.50469562190460315</v>
      </c>
      <c r="K4815">
        <v>2764</v>
      </c>
      <c r="L4815">
        <v>-3.9087114855647087E-3</v>
      </c>
      <c r="M4815">
        <v>-0.69287246465682983</v>
      </c>
      <c r="N4815">
        <v>7058</v>
      </c>
      <c r="O4815">
        <v>1.2685146182775497E-2</v>
      </c>
      <c r="P4815">
        <v>-2.0165994763374329E-2</v>
      </c>
      <c r="Q4815">
        <v>-1.2465856969356537E-2</v>
      </c>
      <c r="R4815">
        <v>-3.9087114855647087E-3</v>
      </c>
      <c r="S4815">
        <v>4.6474197879433632E-3</v>
      </c>
      <c r="T4815">
        <v>1.2348571792244911E-2</v>
      </c>
      <c r="U4815" t="s">
        <v>102</v>
      </c>
      <c r="V4815" t="s">
        <v>84</v>
      </c>
      <c r="W4815">
        <v>61.964012145996094</v>
      </c>
    </row>
    <row r="4816" spans="1:23" x14ac:dyDescent="0.25">
      <c r="A4816" s="48" t="str">
        <f t="shared" si="75"/>
        <v>42213North Coast And North BayN/A_8AllSingle</v>
      </c>
      <c r="B4816" s="7" t="s">
        <v>108</v>
      </c>
      <c r="C4816" s="35">
        <v>42213</v>
      </c>
      <c r="D4816">
        <v>8</v>
      </c>
      <c r="E4816" t="s">
        <v>32</v>
      </c>
      <c r="F4816">
        <v>0.62463261397805636</v>
      </c>
      <c r="G4816">
        <v>0.61771422153788935</v>
      </c>
      <c r="H4816">
        <v>4294</v>
      </c>
      <c r="I4816">
        <v>0.60777189344073224</v>
      </c>
      <c r="J4816">
        <v>0.55849202700081979</v>
      </c>
      <c r="K4816">
        <v>2764</v>
      </c>
      <c r="L4816">
        <v>1.68607197701931E-2</v>
      </c>
      <c r="M4816">
        <v>2.6993019580841064</v>
      </c>
      <c r="N4816">
        <v>7058</v>
      </c>
      <c r="O4816">
        <v>1.4202462509274483E-2</v>
      </c>
      <c r="P4816">
        <v>-1.3411561958491802E-3</v>
      </c>
      <c r="Q4816">
        <v>7.2800228372216225E-3</v>
      </c>
      <c r="R4816">
        <v>1.68607197701931E-2</v>
      </c>
      <c r="S4816">
        <v>2.6440281420946121E-2</v>
      </c>
      <c r="T4816">
        <v>3.5062596201896667E-2</v>
      </c>
      <c r="U4816" t="s">
        <v>18</v>
      </c>
      <c r="V4816" t="s">
        <v>84</v>
      </c>
      <c r="W4816">
        <v>67.960609436035156</v>
      </c>
    </row>
    <row r="4817" spans="1:23" x14ac:dyDescent="0.25">
      <c r="A4817" s="48" t="str">
        <f t="shared" si="75"/>
        <v>42213North Coast And North BayN/A_8SmartAC-onlySingle</v>
      </c>
      <c r="B4817" t="s">
        <v>108</v>
      </c>
      <c r="C4817" s="35">
        <v>42213</v>
      </c>
      <c r="D4817">
        <v>8</v>
      </c>
      <c r="E4817" t="s">
        <v>32</v>
      </c>
      <c r="F4817">
        <v>0.62463261397805636</v>
      </c>
      <c r="G4817">
        <v>0.61771422153788935</v>
      </c>
      <c r="H4817">
        <v>4294</v>
      </c>
      <c r="I4817">
        <v>0.60777189344073224</v>
      </c>
      <c r="J4817">
        <v>0.55849202700081979</v>
      </c>
      <c r="K4817">
        <v>2764</v>
      </c>
      <c r="L4817">
        <v>1.68607197701931E-2</v>
      </c>
      <c r="M4817">
        <v>2.6993019580841064</v>
      </c>
      <c r="N4817">
        <v>7058</v>
      </c>
      <c r="O4817">
        <v>1.4202462509274483E-2</v>
      </c>
      <c r="P4817">
        <v>-1.3411561958491802E-3</v>
      </c>
      <c r="Q4817">
        <v>7.2800228372216225E-3</v>
      </c>
      <c r="R4817">
        <v>1.68607197701931E-2</v>
      </c>
      <c r="S4817">
        <v>2.6440281420946121E-2</v>
      </c>
      <c r="T4817">
        <v>3.5062596201896667E-2</v>
      </c>
      <c r="U4817" t="s">
        <v>102</v>
      </c>
      <c r="V4817" t="s">
        <v>84</v>
      </c>
      <c r="W4817">
        <v>67.960609436035156</v>
      </c>
    </row>
    <row r="4818" spans="1:23" x14ac:dyDescent="0.25">
      <c r="A4818" s="48" t="str">
        <f t="shared" si="75"/>
        <v>42213North Coast And North BayN/A_9AllSingle</v>
      </c>
      <c r="B4818" t="s">
        <v>108</v>
      </c>
      <c r="C4818" s="35">
        <v>42213</v>
      </c>
      <c r="D4818">
        <v>9</v>
      </c>
      <c r="E4818" t="s">
        <v>32</v>
      </c>
      <c r="F4818">
        <v>0.61095116220719747</v>
      </c>
      <c r="G4818">
        <v>0.7229768717941305</v>
      </c>
      <c r="H4818">
        <v>4294</v>
      </c>
      <c r="I4818">
        <v>0.60386642015676251</v>
      </c>
      <c r="J4818">
        <v>0.68854049400423301</v>
      </c>
      <c r="K4818">
        <v>2764</v>
      </c>
      <c r="L4818">
        <v>7.0847421884536743E-3</v>
      </c>
      <c r="M4818">
        <v>1.1596249341964722</v>
      </c>
      <c r="N4818">
        <v>7058</v>
      </c>
      <c r="O4818">
        <v>1.712452620267868E-2</v>
      </c>
      <c r="P4818">
        <v>-1.4862050302326679E-2</v>
      </c>
      <c r="Q4818">
        <v>-4.4671208597719669E-3</v>
      </c>
      <c r="R4818">
        <v>7.0847421884536743E-3</v>
      </c>
      <c r="S4818">
        <v>1.8635235726833344E-2</v>
      </c>
      <c r="T4818">
        <v>2.9031535610556602E-2</v>
      </c>
      <c r="U4818" t="s">
        <v>18</v>
      </c>
      <c r="V4818" t="s">
        <v>84</v>
      </c>
      <c r="W4818">
        <v>74.955513000488281</v>
      </c>
    </row>
    <row r="4819" spans="1:23" x14ac:dyDescent="0.25">
      <c r="A4819" s="48" t="str">
        <f t="shared" si="75"/>
        <v>42213North Coast And North BayN/A_9SmartAC-onlySingle</v>
      </c>
      <c r="B4819" t="s">
        <v>108</v>
      </c>
      <c r="C4819" s="35">
        <v>42213</v>
      </c>
      <c r="D4819">
        <v>9</v>
      </c>
      <c r="E4819" t="s">
        <v>32</v>
      </c>
      <c r="F4819">
        <v>0.61095116220719747</v>
      </c>
      <c r="G4819">
        <v>0.7229768717941305</v>
      </c>
      <c r="H4819">
        <v>4294</v>
      </c>
      <c r="I4819">
        <v>0.60386642015676251</v>
      </c>
      <c r="J4819">
        <v>0.68854049400423301</v>
      </c>
      <c r="K4819">
        <v>2764</v>
      </c>
      <c r="L4819">
        <v>7.0847421884536743E-3</v>
      </c>
      <c r="M4819">
        <v>1.1596249341964722</v>
      </c>
      <c r="N4819">
        <v>7058</v>
      </c>
      <c r="O4819">
        <v>1.712452620267868E-2</v>
      </c>
      <c r="P4819">
        <v>-1.4862050302326679E-2</v>
      </c>
      <c r="Q4819">
        <v>-4.4671208597719669E-3</v>
      </c>
      <c r="R4819">
        <v>7.0847421884536743E-3</v>
      </c>
      <c r="S4819">
        <v>1.8635235726833344E-2</v>
      </c>
      <c r="T4819">
        <v>2.9031535610556602E-2</v>
      </c>
      <c r="U4819" t="s">
        <v>102</v>
      </c>
      <c r="V4819" t="s">
        <v>84</v>
      </c>
      <c r="W4819">
        <v>74.955513000488281</v>
      </c>
    </row>
    <row r="4820" spans="1:23" x14ac:dyDescent="0.25">
      <c r="A4820" s="48" t="str">
        <f t="shared" si="75"/>
        <v>42213North Coast And North BayN/A_10AllSingle</v>
      </c>
      <c r="B4820" s="7" t="s">
        <v>108</v>
      </c>
      <c r="C4820" s="35">
        <v>42213</v>
      </c>
      <c r="D4820">
        <v>10</v>
      </c>
      <c r="E4820" t="s">
        <v>32</v>
      </c>
      <c r="F4820">
        <v>0.56785431687680821</v>
      </c>
      <c r="G4820">
        <v>0.87172658255580038</v>
      </c>
      <c r="H4820">
        <v>4294</v>
      </c>
      <c r="I4820">
        <v>0.56176257417796627</v>
      </c>
      <c r="J4820">
        <v>0.84109926761756881</v>
      </c>
      <c r="K4820">
        <v>2764</v>
      </c>
      <c r="L4820">
        <v>6.0917427763342857E-3</v>
      </c>
      <c r="M4820">
        <v>1.0727651119232178</v>
      </c>
      <c r="N4820">
        <v>7058</v>
      </c>
      <c r="O4820">
        <v>2.0806737244129181E-2</v>
      </c>
      <c r="P4820">
        <v>-2.0574171096086502E-2</v>
      </c>
      <c r="Q4820">
        <v>-7.9440660774707794E-3</v>
      </c>
      <c r="R4820">
        <v>6.0917427763342857E-3</v>
      </c>
      <c r="S4820">
        <v>2.0125886425375938E-2</v>
      </c>
      <c r="T4820">
        <v>3.2757658511400223E-2</v>
      </c>
      <c r="U4820" t="s">
        <v>18</v>
      </c>
      <c r="V4820" t="s">
        <v>84</v>
      </c>
      <c r="W4820">
        <v>81.42987060546875</v>
      </c>
    </row>
    <row r="4821" spans="1:23" x14ac:dyDescent="0.25">
      <c r="A4821" s="48" t="str">
        <f t="shared" si="75"/>
        <v>42213North Coast And North BayN/A_10SmartAC-onlySingle</v>
      </c>
      <c r="B4821" s="7" t="s">
        <v>108</v>
      </c>
      <c r="C4821" s="35">
        <v>42213</v>
      </c>
      <c r="D4821">
        <v>10</v>
      </c>
      <c r="E4821" t="s">
        <v>32</v>
      </c>
      <c r="F4821">
        <v>0.56785431687680821</v>
      </c>
      <c r="G4821">
        <v>0.87172658255580038</v>
      </c>
      <c r="H4821">
        <v>4294</v>
      </c>
      <c r="I4821">
        <v>0.56176257417796627</v>
      </c>
      <c r="J4821">
        <v>0.84109926761756881</v>
      </c>
      <c r="K4821">
        <v>2764</v>
      </c>
      <c r="L4821">
        <v>6.0917427763342857E-3</v>
      </c>
      <c r="M4821">
        <v>1.0727651119232178</v>
      </c>
      <c r="N4821">
        <v>7058</v>
      </c>
      <c r="O4821">
        <v>2.0806737244129181E-2</v>
      </c>
      <c r="P4821">
        <v>-2.0574171096086502E-2</v>
      </c>
      <c r="Q4821">
        <v>-7.9440660774707794E-3</v>
      </c>
      <c r="R4821">
        <v>6.0917427763342857E-3</v>
      </c>
      <c r="S4821">
        <v>2.0125886425375938E-2</v>
      </c>
      <c r="T4821">
        <v>3.2757658511400223E-2</v>
      </c>
      <c r="U4821" t="s">
        <v>102</v>
      </c>
      <c r="V4821" t="s">
        <v>84</v>
      </c>
      <c r="W4821">
        <v>81.42987060546875</v>
      </c>
    </row>
    <row r="4822" spans="1:23" x14ac:dyDescent="0.25">
      <c r="A4822" s="48" t="str">
        <f t="shared" si="75"/>
        <v>42213North Coast And North BayN/A_11AllSingle</v>
      </c>
      <c r="B4822" s="7" t="s">
        <v>108</v>
      </c>
      <c r="C4822" s="35">
        <v>42213</v>
      </c>
      <c r="D4822">
        <v>11</v>
      </c>
      <c r="E4822" t="s">
        <v>32</v>
      </c>
      <c r="F4822">
        <v>0.54536971074460761</v>
      </c>
      <c r="G4822">
        <v>1.030565571346215</v>
      </c>
      <c r="H4822">
        <v>4294</v>
      </c>
      <c r="I4822">
        <v>0.55447644228141302</v>
      </c>
      <c r="J4822">
        <v>1.0127592630972777</v>
      </c>
      <c r="K4822">
        <v>2764</v>
      </c>
      <c r="L4822">
        <v>-9.1067319735884666E-3</v>
      </c>
      <c r="M4822">
        <v>-1.6698271036148071</v>
      </c>
      <c r="N4822">
        <v>7058</v>
      </c>
      <c r="O4822">
        <v>2.4868110194802284E-2</v>
      </c>
      <c r="P4822">
        <v>-4.0977701544761658E-2</v>
      </c>
      <c r="Q4822">
        <v>-2.5882260873913765E-2</v>
      </c>
      <c r="R4822">
        <v>-9.1067319735884666E-3</v>
      </c>
      <c r="S4822">
        <v>7.6668085530400276E-3</v>
      </c>
      <c r="T4822">
        <v>2.2764237597584724E-2</v>
      </c>
      <c r="U4822" t="s">
        <v>18</v>
      </c>
      <c r="V4822" t="s">
        <v>84</v>
      </c>
      <c r="W4822">
        <v>89.9453125</v>
      </c>
    </row>
    <row r="4823" spans="1:23" x14ac:dyDescent="0.25">
      <c r="A4823" s="48" t="str">
        <f t="shared" si="75"/>
        <v>42213North Coast And North BayN/A_11SmartAC-onlySingle</v>
      </c>
      <c r="B4823" s="7" t="s">
        <v>108</v>
      </c>
      <c r="C4823" s="35">
        <v>42213</v>
      </c>
      <c r="D4823">
        <v>11</v>
      </c>
      <c r="E4823" t="s">
        <v>32</v>
      </c>
      <c r="F4823">
        <v>0.54536971074460761</v>
      </c>
      <c r="G4823">
        <v>1.030565571346215</v>
      </c>
      <c r="H4823">
        <v>4294</v>
      </c>
      <c r="I4823">
        <v>0.55447644228141302</v>
      </c>
      <c r="J4823">
        <v>1.0127592630972777</v>
      </c>
      <c r="K4823">
        <v>2764</v>
      </c>
      <c r="L4823">
        <v>-9.1067319735884666E-3</v>
      </c>
      <c r="M4823">
        <v>-1.6698271036148071</v>
      </c>
      <c r="N4823">
        <v>7058</v>
      </c>
      <c r="O4823">
        <v>2.4868110194802284E-2</v>
      </c>
      <c r="P4823">
        <v>-4.0977701544761658E-2</v>
      </c>
      <c r="Q4823">
        <v>-2.5882260873913765E-2</v>
      </c>
      <c r="R4823">
        <v>-9.1067319735884666E-3</v>
      </c>
      <c r="S4823">
        <v>7.6668085530400276E-3</v>
      </c>
      <c r="T4823">
        <v>2.2764237597584724E-2</v>
      </c>
      <c r="U4823" t="s">
        <v>102</v>
      </c>
      <c r="V4823" t="s">
        <v>84</v>
      </c>
      <c r="W4823">
        <v>89.9453125</v>
      </c>
    </row>
    <row r="4824" spans="1:23" x14ac:dyDescent="0.25">
      <c r="A4824" s="48" t="str">
        <f t="shared" si="75"/>
        <v>42213North Coast And North BayN/A_12AllSingle</v>
      </c>
      <c r="B4824" s="7" t="s">
        <v>108</v>
      </c>
      <c r="C4824" s="35">
        <v>42213</v>
      </c>
      <c r="D4824">
        <v>12</v>
      </c>
      <c r="E4824" t="s">
        <v>32</v>
      </c>
      <c r="F4824">
        <v>0.60813906549265606</v>
      </c>
      <c r="G4824">
        <v>1.2609952002130851</v>
      </c>
      <c r="H4824">
        <v>4294</v>
      </c>
      <c r="I4824">
        <v>0.59461582839527249</v>
      </c>
      <c r="J4824">
        <v>1.1931464985358702</v>
      </c>
      <c r="K4824">
        <v>2764</v>
      </c>
      <c r="L4824">
        <v>1.3523236848413944E-2</v>
      </c>
      <c r="M4824">
        <v>2.223707914352417</v>
      </c>
      <c r="N4824">
        <v>7058</v>
      </c>
      <c r="O4824">
        <v>2.9754992574453354E-2</v>
      </c>
      <c r="P4824">
        <v>-2.4610761553049088E-2</v>
      </c>
      <c r="Q4824">
        <v>-6.5488861873745918E-3</v>
      </c>
      <c r="R4824">
        <v>1.3523236848413944E-2</v>
      </c>
      <c r="S4824">
        <v>3.3592980355024338E-2</v>
      </c>
      <c r="T4824">
        <v>5.1657237112522125E-2</v>
      </c>
      <c r="U4824" t="s">
        <v>18</v>
      </c>
      <c r="V4824" t="s">
        <v>84</v>
      </c>
      <c r="W4824">
        <v>94.98809814453125</v>
      </c>
    </row>
    <row r="4825" spans="1:23" x14ac:dyDescent="0.25">
      <c r="A4825" s="48" t="str">
        <f t="shared" si="75"/>
        <v>42213North Coast And North BayN/A_12SmartAC-onlySingle</v>
      </c>
      <c r="B4825" s="7" t="s">
        <v>108</v>
      </c>
      <c r="C4825" s="35">
        <v>42213</v>
      </c>
      <c r="D4825">
        <v>12</v>
      </c>
      <c r="E4825" t="s">
        <v>32</v>
      </c>
      <c r="F4825">
        <v>0.60813906549265606</v>
      </c>
      <c r="G4825">
        <v>1.2609952002130851</v>
      </c>
      <c r="H4825">
        <v>4294</v>
      </c>
      <c r="I4825">
        <v>0.59461582839527249</v>
      </c>
      <c r="J4825">
        <v>1.1931464985358702</v>
      </c>
      <c r="K4825">
        <v>2764</v>
      </c>
      <c r="L4825">
        <v>1.3523236848413944E-2</v>
      </c>
      <c r="M4825">
        <v>2.223707914352417</v>
      </c>
      <c r="N4825">
        <v>7058</v>
      </c>
      <c r="O4825">
        <v>2.9754992574453354E-2</v>
      </c>
      <c r="P4825">
        <v>-2.4610761553049088E-2</v>
      </c>
      <c r="Q4825">
        <v>-6.5488861873745918E-3</v>
      </c>
      <c r="R4825">
        <v>1.3523236848413944E-2</v>
      </c>
      <c r="S4825">
        <v>3.3592980355024338E-2</v>
      </c>
      <c r="T4825">
        <v>5.1657237112522125E-2</v>
      </c>
      <c r="U4825" t="s">
        <v>102</v>
      </c>
      <c r="V4825" t="s">
        <v>84</v>
      </c>
      <c r="W4825">
        <v>94.98809814453125</v>
      </c>
    </row>
    <row r="4826" spans="1:23" x14ac:dyDescent="0.25">
      <c r="A4826" s="48" t="str">
        <f t="shared" si="75"/>
        <v>42213North Coast And North BayN/A_13AllSingle</v>
      </c>
      <c r="B4826" t="s">
        <v>108</v>
      </c>
      <c r="C4826" s="35">
        <v>42213</v>
      </c>
      <c r="D4826">
        <v>13</v>
      </c>
      <c r="E4826" t="s">
        <v>32</v>
      </c>
      <c r="F4826">
        <v>0.74827737181065379</v>
      </c>
      <c r="G4826">
        <v>1.4578378979526181</v>
      </c>
      <c r="H4826">
        <v>4294</v>
      </c>
      <c r="I4826">
        <v>0.7424382767514468</v>
      </c>
      <c r="J4826">
        <v>1.3949355092814195</v>
      </c>
      <c r="K4826">
        <v>2764</v>
      </c>
      <c r="L4826">
        <v>5.8390949852764606E-3</v>
      </c>
      <c r="M4826">
        <v>0.7803383469581604</v>
      </c>
      <c r="N4826">
        <v>7058</v>
      </c>
      <c r="O4826">
        <v>3.4625720232725143E-2</v>
      </c>
      <c r="P4826">
        <v>-3.8537226617336273E-2</v>
      </c>
      <c r="Q4826">
        <v>-1.7518723383545876E-2</v>
      </c>
      <c r="R4826">
        <v>5.8390949852764606E-3</v>
      </c>
      <c r="S4826">
        <v>2.9194142669439316E-2</v>
      </c>
      <c r="T4826">
        <v>5.0215419381856918E-2</v>
      </c>
      <c r="U4826" t="s">
        <v>18</v>
      </c>
      <c r="V4826" t="s">
        <v>84</v>
      </c>
      <c r="W4826">
        <v>97.986396789550781</v>
      </c>
    </row>
    <row r="4827" spans="1:23" x14ac:dyDescent="0.25">
      <c r="A4827" s="48" t="str">
        <f t="shared" si="75"/>
        <v>42213North Coast And North BayN/A_13SmartAC-onlySingle</v>
      </c>
      <c r="B4827" s="7" t="s">
        <v>108</v>
      </c>
      <c r="C4827" s="35">
        <v>42213</v>
      </c>
      <c r="D4827">
        <v>13</v>
      </c>
      <c r="E4827" t="s">
        <v>32</v>
      </c>
      <c r="F4827">
        <v>0.74827737181065379</v>
      </c>
      <c r="G4827">
        <v>1.4578378979526181</v>
      </c>
      <c r="H4827">
        <v>4294</v>
      </c>
      <c r="I4827">
        <v>0.7424382767514468</v>
      </c>
      <c r="J4827">
        <v>1.3949355092814195</v>
      </c>
      <c r="K4827">
        <v>2764</v>
      </c>
      <c r="L4827">
        <v>5.8390949852764606E-3</v>
      </c>
      <c r="M4827">
        <v>0.7803383469581604</v>
      </c>
      <c r="N4827">
        <v>7058</v>
      </c>
      <c r="O4827">
        <v>3.4625720232725143E-2</v>
      </c>
      <c r="P4827">
        <v>-3.8537226617336273E-2</v>
      </c>
      <c r="Q4827">
        <v>-1.7518723383545876E-2</v>
      </c>
      <c r="R4827">
        <v>5.8390949852764606E-3</v>
      </c>
      <c r="S4827">
        <v>2.9194142669439316E-2</v>
      </c>
      <c r="T4827">
        <v>5.0215419381856918E-2</v>
      </c>
      <c r="U4827" t="s">
        <v>102</v>
      </c>
      <c r="V4827" t="s">
        <v>84</v>
      </c>
      <c r="W4827">
        <v>97.986396789550781</v>
      </c>
    </row>
    <row r="4828" spans="1:23" x14ac:dyDescent="0.25">
      <c r="A4828" s="48" t="str">
        <f t="shared" si="75"/>
        <v>42213North Coast And North BayN/A_14AllSingle</v>
      </c>
      <c r="B4828" s="7" t="s">
        <v>108</v>
      </c>
      <c r="C4828" s="35">
        <v>42213</v>
      </c>
      <c r="D4828">
        <v>14</v>
      </c>
      <c r="E4828" t="s">
        <v>32</v>
      </c>
      <c r="F4828">
        <v>0.97985208707356586</v>
      </c>
      <c r="G4828">
        <v>1.660336250729856</v>
      </c>
      <c r="H4828">
        <v>4294</v>
      </c>
      <c r="I4828">
        <v>1.0145089873809998</v>
      </c>
      <c r="J4828">
        <v>1.6592112287220557</v>
      </c>
      <c r="K4828">
        <v>2764</v>
      </c>
      <c r="L4828">
        <v>-3.465690091252327E-2</v>
      </c>
      <c r="M4828">
        <v>-3.5369522571563721</v>
      </c>
      <c r="N4828">
        <v>7058</v>
      </c>
      <c r="O4828">
        <v>4.047229140996933E-2</v>
      </c>
      <c r="P4828">
        <v>-8.6526192724704742E-2</v>
      </c>
      <c r="Q4828">
        <v>-6.195870041847229E-2</v>
      </c>
      <c r="R4828">
        <v>-3.465690091252327E-2</v>
      </c>
      <c r="S4828">
        <v>-7.3583405464887619E-3</v>
      </c>
      <c r="T4828">
        <v>1.7212387174367905E-2</v>
      </c>
      <c r="U4828" t="s">
        <v>18</v>
      </c>
      <c r="V4828" t="s">
        <v>84</v>
      </c>
      <c r="W4828">
        <v>98.462455749511719</v>
      </c>
    </row>
    <row r="4829" spans="1:23" x14ac:dyDescent="0.25">
      <c r="A4829" s="48" t="str">
        <f t="shared" si="75"/>
        <v>42213North Coast And North BayN/A_14SmartAC-onlySingle</v>
      </c>
      <c r="B4829" t="s">
        <v>108</v>
      </c>
      <c r="C4829" s="35">
        <v>42213</v>
      </c>
      <c r="D4829">
        <v>14</v>
      </c>
      <c r="E4829" t="s">
        <v>32</v>
      </c>
      <c r="F4829">
        <v>0.97985208707356586</v>
      </c>
      <c r="G4829">
        <v>1.660336250729856</v>
      </c>
      <c r="H4829">
        <v>4294</v>
      </c>
      <c r="I4829">
        <v>1.0145089873809998</v>
      </c>
      <c r="J4829">
        <v>1.6592112287220557</v>
      </c>
      <c r="K4829">
        <v>2764</v>
      </c>
      <c r="L4829">
        <v>-3.465690091252327E-2</v>
      </c>
      <c r="M4829">
        <v>-3.5369522571563721</v>
      </c>
      <c r="N4829">
        <v>7058</v>
      </c>
      <c r="O4829">
        <v>4.047229140996933E-2</v>
      </c>
      <c r="P4829">
        <v>-8.6526192724704742E-2</v>
      </c>
      <c r="Q4829">
        <v>-6.195870041847229E-2</v>
      </c>
      <c r="R4829">
        <v>-3.465690091252327E-2</v>
      </c>
      <c r="S4829">
        <v>-7.3583405464887619E-3</v>
      </c>
      <c r="T4829">
        <v>1.7212387174367905E-2</v>
      </c>
      <c r="U4829" t="s">
        <v>102</v>
      </c>
      <c r="V4829" t="s">
        <v>84</v>
      </c>
      <c r="W4829">
        <v>98.462455749511719</v>
      </c>
    </row>
    <row r="4830" spans="1:23" x14ac:dyDescent="0.25">
      <c r="A4830" s="48" t="str">
        <f t="shared" si="75"/>
        <v>42213North Coast And North BayN/A_15AllSingle</v>
      </c>
      <c r="B4830" t="s">
        <v>108</v>
      </c>
      <c r="C4830" s="35">
        <v>42213</v>
      </c>
      <c r="D4830">
        <v>15</v>
      </c>
      <c r="E4830" t="s">
        <v>32</v>
      </c>
      <c r="F4830">
        <v>1.3088035337363371</v>
      </c>
      <c r="G4830">
        <v>1.8505867889840688</v>
      </c>
      <c r="H4830">
        <v>4294</v>
      </c>
      <c r="I4830">
        <v>1.3379810283163867</v>
      </c>
      <c r="J4830">
        <v>1.8070435902417685</v>
      </c>
      <c r="K4830">
        <v>2764</v>
      </c>
      <c r="L4830">
        <v>-2.917749434709549E-2</v>
      </c>
      <c r="M4830">
        <v>-2.2293257713317871</v>
      </c>
      <c r="N4830">
        <v>7058</v>
      </c>
      <c r="O4830">
        <v>4.4485438615083694E-2</v>
      </c>
      <c r="P4830">
        <v>-8.6190029978752136E-2</v>
      </c>
      <c r="Q4830">
        <v>-5.9186480939388275E-2</v>
      </c>
      <c r="R4830">
        <v>-2.917749434709549E-2</v>
      </c>
      <c r="S4830">
        <v>8.2793401088565588E-4</v>
      </c>
      <c r="T4830">
        <v>2.7835043147206306E-2</v>
      </c>
      <c r="U4830" t="s">
        <v>18</v>
      </c>
      <c r="V4830" t="s">
        <v>84</v>
      </c>
      <c r="W4830">
        <v>99.936805725097656</v>
      </c>
    </row>
    <row r="4831" spans="1:23" x14ac:dyDescent="0.25">
      <c r="A4831" s="48" t="str">
        <f t="shared" si="75"/>
        <v>42213North Coast And North BayN/A_15SmartAC-onlySingle</v>
      </c>
      <c r="B4831" t="s">
        <v>108</v>
      </c>
      <c r="C4831" s="35">
        <v>42213</v>
      </c>
      <c r="D4831">
        <v>15</v>
      </c>
      <c r="E4831" t="s">
        <v>32</v>
      </c>
      <c r="F4831">
        <v>1.3088035337363371</v>
      </c>
      <c r="G4831">
        <v>1.8505867889840688</v>
      </c>
      <c r="H4831">
        <v>4294</v>
      </c>
      <c r="I4831">
        <v>1.3379810283163867</v>
      </c>
      <c r="J4831">
        <v>1.8070435902417685</v>
      </c>
      <c r="K4831">
        <v>2764</v>
      </c>
      <c r="L4831">
        <v>-2.917749434709549E-2</v>
      </c>
      <c r="M4831">
        <v>-2.2293257713317871</v>
      </c>
      <c r="N4831">
        <v>7058</v>
      </c>
      <c r="O4831">
        <v>4.4485438615083694E-2</v>
      </c>
      <c r="P4831">
        <v>-8.6190029978752136E-2</v>
      </c>
      <c r="Q4831">
        <v>-5.9186480939388275E-2</v>
      </c>
      <c r="R4831">
        <v>-2.917749434709549E-2</v>
      </c>
      <c r="S4831">
        <v>8.2793401088565588E-4</v>
      </c>
      <c r="T4831">
        <v>2.7835043147206306E-2</v>
      </c>
      <c r="U4831" t="s">
        <v>102</v>
      </c>
      <c r="V4831" t="s">
        <v>84</v>
      </c>
      <c r="W4831">
        <v>99.936805725097656</v>
      </c>
    </row>
    <row r="4832" spans="1:23" x14ac:dyDescent="0.25">
      <c r="A4832" s="48" t="str">
        <f t="shared" si="75"/>
        <v>42213North Coast And North BayN/A_16AllSingle</v>
      </c>
      <c r="B4832" s="7" t="s">
        <v>108</v>
      </c>
      <c r="C4832" s="35">
        <v>42213</v>
      </c>
      <c r="D4832">
        <v>16</v>
      </c>
      <c r="E4832" t="s">
        <v>32</v>
      </c>
      <c r="F4832">
        <v>1.6732948530233738</v>
      </c>
      <c r="G4832">
        <v>1.9805859480360832</v>
      </c>
      <c r="H4832">
        <v>4294</v>
      </c>
      <c r="I4832">
        <v>1.5333020704663629</v>
      </c>
      <c r="J4832">
        <v>1.7574138153402987</v>
      </c>
      <c r="K4832">
        <v>2764</v>
      </c>
      <c r="L4832">
        <v>0.13999278843402863</v>
      </c>
      <c r="M4832">
        <v>8.3662948608398437</v>
      </c>
      <c r="N4832">
        <v>7058</v>
      </c>
      <c r="O4832">
        <v>4.5065939426422119E-2</v>
      </c>
      <c r="P4832">
        <v>8.2236282527446747E-2</v>
      </c>
      <c r="Q4832">
        <v>0.10959220677614212</v>
      </c>
      <c r="R4832">
        <v>0.13999278843402863</v>
      </c>
      <c r="S4832">
        <v>0.17038977146148682</v>
      </c>
      <c r="T4832">
        <v>0.1977493017911911</v>
      </c>
      <c r="U4832" t="s">
        <v>18</v>
      </c>
      <c r="V4832" t="s">
        <v>84</v>
      </c>
      <c r="W4832">
        <v>97.983001708984375</v>
      </c>
    </row>
    <row r="4833" spans="1:23" x14ac:dyDescent="0.25">
      <c r="A4833" s="48" t="str">
        <f t="shared" si="75"/>
        <v>42213North Coast And North BayN/A_16SmartAC-onlySingle</v>
      </c>
      <c r="B4833" s="7" t="s">
        <v>108</v>
      </c>
      <c r="C4833" s="35">
        <v>42213</v>
      </c>
      <c r="D4833">
        <v>16</v>
      </c>
      <c r="E4833" t="s">
        <v>32</v>
      </c>
      <c r="F4833">
        <v>1.6732948530233738</v>
      </c>
      <c r="G4833">
        <v>1.9805859480360832</v>
      </c>
      <c r="H4833">
        <v>4294</v>
      </c>
      <c r="I4833">
        <v>1.5333020704663629</v>
      </c>
      <c r="J4833">
        <v>1.7574138153402987</v>
      </c>
      <c r="K4833">
        <v>2764</v>
      </c>
      <c r="L4833">
        <v>0.13999278843402863</v>
      </c>
      <c r="M4833">
        <v>8.3662948608398437</v>
      </c>
      <c r="N4833">
        <v>7058</v>
      </c>
      <c r="O4833">
        <v>4.5065939426422119E-2</v>
      </c>
      <c r="P4833">
        <v>8.2236282527446747E-2</v>
      </c>
      <c r="Q4833">
        <v>0.10959220677614212</v>
      </c>
      <c r="R4833">
        <v>0.13999278843402863</v>
      </c>
      <c r="S4833">
        <v>0.17038977146148682</v>
      </c>
      <c r="T4833">
        <v>0.1977493017911911</v>
      </c>
      <c r="U4833" t="s">
        <v>102</v>
      </c>
      <c r="V4833" t="s">
        <v>84</v>
      </c>
      <c r="W4833">
        <v>97.983001708984375</v>
      </c>
    </row>
    <row r="4834" spans="1:23" x14ac:dyDescent="0.25">
      <c r="A4834" s="48" t="str">
        <f t="shared" si="75"/>
        <v>42213North Coast And North BayN/A_17AllSingle</v>
      </c>
      <c r="B4834" s="7" t="s">
        <v>108</v>
      </c>
      <c r="C4834" s="35">
        <v>42213</v>
      </c>
      <c r="D4834">
        <v>17</v>
      </c>
      <c r="E4834" t="s">
        <v>32</v>
      </c>
      <c r="F4834">
        <v>2.0510891608494157</v>
      </c>
      <c r="G4834">
        <v>2.0321131948403948</v>
      </c>
      <c r="H4834">
        <v>4294</v>
      </c>
      <c r="I4834">
        <v>1.5553955621381379</v>
      </c>
      <c r="J4834">
        <v>1.5246654698101438</v>
      </c>
      <c r="K4834">
        <v>2764</v>
      </c>
      <c r="L4834">
        <v>0.49569359421730042</v>
      </c>
      <c r="M4834">
        <v>24.167335510253906</v>
      </c>
      <c r="N4834">
        <v>7058</v>
      </c>
      <c r="O4834">
        <v>4.2458407580852509E-2</v>
      </c>
      <c r="P4834">
        <v>0.44127890467643738</v>
      </c>
      <c r="Q4834">
        <v>0.46705201268196106</v>
      </c>
      <c r="R4834">
        <v>0.49569359421730042</v>
      </c>
      <c r="S4834">
        <v>0.52433180809020996</v>
      </c>
      <c r="T4834">
        <v>0.55010831356048584</v>
      </c>
      <c r="U4834" t="s">
        <v>18</v>
      </c>
      <c r="V4834" t="s">
        <v>84</v>
      </c>
      <c r="W4834">
        <v>95.984695434570313</v>
      </c>
    </row>
    <row r="4835" spans="1:23" x14ac:dyDescent="0.25">
      <c r="A4835" s="48" t="str">
        <f t="shared" si="75"/>
        <v>42213North Coast And North BayN/A_17SmartAC-onlySingle</v>
      </c>
      <c r="B4835" s="7" t="s">
        <v>108</v>
      </c>
      <c r="C4835" s="35">
        <v>42213</v>
      </c>
      <c r="D4835">
        <v>17</v>
      </c>
      <c r="E4835" t="s">
        <v>32</v>
      </c>
      <c r="F4835">
        <v>2.0510891608494157</v>
      </c>
      <c r="G4835">
        <v>2.0321131948403948</v>
      </c>
      <c r="H4835">
        <v>4294</v>
      </c>
      <c r="I4835">
        <v>1.5553955621381379</v>
      </c>
      <c r="J4835">
        <v>1.5246654698101438</v>
      </c>
      <c r="K4835">
        <v>2764</v>
      </c>
      <c r="L4835">
        <v>0.49569359421730042</v>
      </c>
      <c r="M4835">
        <v>24.167335510253906</v>
      </c>
      <c r="N4835">
        <v>7058</v>
      </c>
      <c r="O4835">
        <v>4.2458407580852509E-2</v>
      </c>
      <c r="P4835">
        <v>0.44127890467643738</v>
      </c>
      <c r="Q4835">
        <v>0.46705201268196106</v>
      </c>
      <c r="R4835">
        <v>0.49569359421730042</v>
      </c>
      <c r="S4835">
        <v>0.52433180809020996</v>
      </c>
      <c r="T4835">
        <v>0.55010831356048584</v>
      </c>
      <c r="U4835" t="s">
        <v>102</v>
      </c>
      <c r="V4835" t="s">
        <v>84</v>
      </c>
      <c r="W4835">
        <v>95.984695434570313</v>
      </c>
    </row>
    <row r="4836" spans="1:23" x14ac:dyDescent="0.25">
      <c r="A4836" s="48" t="str">
        <f t="shared" si="75"/>
        <v>42213North Coast And North BayN/A_18AllSingle</v>
      </c>
      <c r="B4836" s="7" t="s">
        <v>108</v>
      </c>
      <c r="C4836" s="35">
        <v>42213</v>
      </c>
      <c r="D4836">
        <v>18</v>
      </c>
      <c r="E4836" t="s">
        <v>32</v>
      </c>
      <c r="F4836">
        <v>2.2344073056250866</v>
      </c>
      <c r="G4836">
        <v>2.0089417052055234</v>
      </c>
      <c r="H4836">
        <v>4294</v>
      </c>
      <c r="I4836">
        <v>1.722814644649179</v>
      </c>
      <c r="J4836">
        <v>1.4938537603329007</v>
      </c>
      <c r="K4836">
        <v>2764</v>
      </c>
      <c r="L4836">
        <v>0.51159268617630005</v>
      </c>
      <c r="M4836">
        <v>22.896123886108398</v>
      </c>
      <c r="N4836">
        <v>7058</v>
      </c>
      <c r="O4836">
        <v>4.1800249367952347E-2</v>
      </c>
      <c r="P4836">
        <v>0.45802149176597595</v>
      </c>
      <c r="Q4836">
        <v>0.48339506983757019</v>
      </c>
      <c r="R4836">
        <v>0.51159268617630005</v>
      </c>
      <c r="S4836">
        <v>0.5397869348526001</v>
      </c>
      <c r="T4836">
        <v>0.56516391038894653</v>
      </c>
      <c r="U4836" t="s">
        <v>18</v>
      </c>
      <c r="V4836" t="s">
        <v>84</v>
      </c>
      <c r="W4836">
        <v>92.506942749023438</v>
      </c>
    </row>
    <row r="4837" spans="1:23" x14ac:dyDescent="0.25">
      <c r="A4837" s="48" t="str">
        <f t="shared" si="75"/>
        <v>42213North Coast And North BayN/A_18SmartAC-onlySingle</v>
      </c>
      <c r="B4837" s="7" t="s">
        <v>108</v>
      </c>
      <c r="C4837" s="35">
        <v>42213</v>
      </c>
      <c r="D4837">
        <v>18</v>
      </c>
      <c r="E4837" t="s">
        <v>32</v>
      </c>
      <c r="F4837">
        <v>2.2344073056250866</v>
      </c>
      <c r="G4837">
        <v>2.0089417052055234</v>
      </c>
      <c r="H4837">
        <v>4294</v>
      </c>
      <c r="I4837">
        <v>1.722814644649179</v>
      </c>
      <c r="J4837">
        <v>1.4938537603329007</v>
      </c>
      <c r="K4837">
        <v>2764</v>
      </c>
      <c r="L4837">
        <v>0.51159268617630005</v>
      </c>
      <c r="M4837">
        <v>22.896123886108398</v>
      </c>
      <c r="N4837">
        <v>7058</v>
      </c>
      <c r="O4837">
        <v>4.1800249367952347E-2</v>
      </c>
      <c r="P4837">
        <v>0.45802149176597595</v>
      </c>
      <c r="Q4837">
        <v>0.48339506983757019</v>
      </c>
      <c r="R4837">
        <v>0.51159268617630005</v>
      </c>
      <c r="S4837">
        <v>0.5397869348526001</v>
      </c>
      <c r="T4837">
        <v>0.56516391038894653</v>
      </c>
      <c r="U4837" t="s">
        <v>102</v>
      </c>
      <c r="V4837" t="s">
        <v>84</v>
      </c>
      <c r="W4837">
        <v>92.506942749023438</v>
      </c>
    </row>
    <row r="4838" spans="1:23" x14ac:dyDescent="0.25">
      <c r="A4838" s="48" t="str">
        <f t="shared" si="75"/>
        <v>42213North Coast And North BayN/A_19AllSingle</v>
      </c>
      <c r="B4838" t="s">
        <v>108</v>
      </c>
      <c r="C4838" s="35">
        <v>42213</v>
      </c>
      <c r="D4838">
        <v>19</v>
      </c>
      <c r="E4838" t="s">
        <v>32</v>
      </c>
      <c r="F4838">
        <v>2.2838462289955279</v>
      </c>
      <c r="G4838">
        <v>1.9063157540099585</v>
      </c>
      <c r="H4838">
        <v>4294</v>
      </c>
      <c r="I4838">
        <v>1.8101642012401893</v>
      </c>
      <c r="J4838">
        <v>1.398119467813137</v>
      </c>
      <c r="K4838">
        <v>2764</v>
      </c>
      <c r="L4838">
        <v>0.47368201613426208</v>
      </c>
      <c r="M4838">
        <v>20.74053955078125</v>
      </c>
      <c r="N4838">
        <v>7058</v>
      </c>
      <c r="O4838">
        <v>3.9414715021848679E-2</v>
      </c>
      <c r="P4838">
        <v>0.4231681227684021</v>
      </c>
      <c r="Q4838">
        <v>0.44709363579750061</v>
      </c>
      <c r="R4838">
        <v>0.47368201613426208</v>
      </c>
      <c r="S4838">
        <v>0.50026726722717285</v>
      </c>
      <c r="T4838">
        <v>0.52419590950012207</v>
      </c>
      <c r="U4838" t="s">
        <v>18</v>
      </c>
      <c r="V4838" t="s">
        <v>84</v>
      </c>
      <c r="W4838">
        <v>87.984695434570313</v>
      </c>
    </row>
    <row r="4839" spans="1:23" x14ac:dyDescent="0.25">
      <c r="A4839" s="48" t="str">
        <f t="shared" si="75"/>
        <v>42213North Coast And North BayN/A_19SmartAC-onlySingle</v>
      </c>
      <c r="B4839" s="7" t="s">
        <v>108</v>
      </c>
      <c r="C4839" s="35">
        <v>42213</v>
      </c>
      <c r="D4839">
        <v>19</v>
      </c>
      <c r="E4839" t="s">
        <v>32</v>
      </c>
      <c r="F4839">
        <v>2.2838462289955279</v>
      </c>
      <c r="G4839">
        <v>1.9063157540099585</v>
      </c>
      <c r="H4839">
        <v>4294</v>
      </c>
      <c r="I4839">
        <v>1.8101642012401893</v>
      </c>
      <c r="J4839">
        <v>1.398119467813137</v>
      </c>
      <c r="K4839">
        <v>2764</v>
      </c>
      <c r="L4839">
        <v>0.47368201613426208</v>
      </c>
      <c r="M4839">
        <v>20.74053955078125</v>
      </c>
      <c r="N4839">
        <v>7058</v>
      </c>
      <c r="O4839">
        <v>3.9414715021848679E-2</v>
      </c>
      <c r="P4839">
        <v>0.4231681227684021</v>
      </c>
      <c r="Q4839">
        <v>0.44709363579750061</v>
      </c>
      <c r="R4839">
        <v>0.47368201613426208</v>
      </c>
      <c r="S4839">
        <v>0.50026726722717285</v>
      </c>
      <c r="T4839">
        <v>0.52419590950012207</v>
      </c>
      <c r="U4839" t="s">
        <v>102</v>
      </c>
      <c r="V4839" t="s">
        <v>84</v>
      </c>
      <c r="W4839">
        <v>87.984695434570313</v>
      </c>
    </row>
    <row r="4840" spans="1:23" x14ac:dyDescent="0.25">
      <c r="A4840" s="48" t="str">
        <f t="shared" si="75"/>
        <v>42213North Coast And North BayN/A_20AllSingle</v>
      </c>
      <c r="B4840" s="7" t="s">
        <v>108</v>
      </c>
      <c r="C4840" s="35">
        <v>42213</v>
      </c>
      <c r="D4840">
        <v>20</v>
      </c>
      <c r="E4840" t="s">
        <v>32</v>
      </c>
      <c r="F4840">
        <v>2.1623735766152534</v>
      </c>
      <c r="G4840">
        <v>1.7616623382615366</v>
      </c>
      <c r="H4840">
        <v>4294</v>
      </c>
      <c r="I4840">
        <v>2.4139389796339379</v>
      </c>
      <c r="J4840">
        <v>1.9025057882264884</v>
      </c>
      <c r="K4840">
        <v>2764</v>
      </c>
      <c r="L4840">
        <v>-0.25156539678573608</v>
      </c>
      <c r="M4840">
        <v>-11.633762359619141</v>
      </c>
      <c r="N4840">
        <v>7058</v>
      </c>
      <c r="O4840">
        <v>4.5080676674842834E-2</v>
      </c>
      <c r="P4840">
        <v>-0.30934080481529236</v>
      </c>
      <c r="Q4840">
        <v>-0.28197592496871948</v>
      </c>
      <c r="R4840">
        <v>-0.25156539678573608</v>
      </c>
      <c r="S4840">
        <v>-0.2211584746837616</v>
      </c>
      <c r="T4840">
        <v>-0.193790003657341</v>
      </c>
      <c r="U4840" t="s">
        <v>18</v>
      </c>
      <c r="V4840" t="s">
        <v>84</v>
      </c>
      <c r="W4840">
        <v>81.943611145019531</v>
      </c>
    </row>
    <row r="4841" spans="1:23" x14ac:dyDescent="0.25">
      <c r="A4841" s="48" t="str">
        <f t="shared" si="75"/>
        <v>42213North Coast And North BayN/A_20SmartAC-onlySingle</v>
      </c>
      <c r="B4841" t="s">
        <v>108</v>
      </c>
      <c r="C4841" s="35">
        <v>42213</v>
      </c>
      <c r="D4841">
        <v>20</v>
      </c>
      <c r="E4841" t="s">
        <v>32</v>
      </c>
      <c r="F4841">
        <v>2.1623735766152534</v>
      </c>
      <c r="G4841">
        <v>1.7616623382615366</v>
      </c>
      <c r="H4841">
        <v>4294</v>
      </c>
      <c r="I4841">
        <v>2.4139389796339379</v>
      </c>
      <c r="J4841">
        <v>1.9025057882264884</v>
      </c>
      <c r="K4841">
        <v>2764</v>
      </c>
      <c r="L4841">
        <v>-0.25156539678573608</v>
      </c>
      <c r="M4841">
        <v>-11.633762359619141</v>
      </c>
      <c r="N4841">
        <v>7058</v>
      </c>
      <c r="O4841">
        <v>4.5080676674842834E-2</v>
      </c>
      <c r="P4841">
        <v>-0.30934080481529236</v>
      </c>
      <c r="Q4841">
        <v>-0.28197592496871948</v>
      </c>
      <c r="R4841">
        <v>-0.25156539678573608</v>
      </c>
      <c r="S4841">
        <v>-0.2211584746837616</v>
      </c>
      <c r="T4841">
        <v>-0.193790003657341</v>
      </c>
      <c r="U4841" t="s">
        <v>102</v>
      </c>
      <c r="V4841" t="s">
        <v>84</v>
      </c>
      <c r="W4841">
        <v>81.943611145019531</v>
      </c>
    </row>
    <row r="4842" spans="1:23" x14ac:dyDescent="0.25">
      <c r="A4842" s="48" t="str">
        <f t="shared" si="75"/>
        <v>42213North Coast And North BayN/A_21AllSingle</v>
      </c>
      <c r="B4842" t="s">
        <v>108</v>
      </c>
      <c r="C4842" s="35">
        <v>42213</v>
      </c>
      <c r="D4842">
        <v>21</v>
      </c>
      <c r="E4842" t="s">
        <v>32</v>
      </c>
      <c r="F4842">
        <v>1.8704146582745256</v>
      </c>
      <c r="G4842">
        <v>1.602627350026095</v>
      </c>
      <c r="H4842">
        <v>4294</v>
      </c>
      <c r="I4842">
        <v>2.1201437870509583</v>
      </c>
      <c r="J4842">
        <v>1.7722029081482065</v>
      </c>
      <c r="K4842">
        <v>2764</v>
      </c>
      <c r="L4842">
        <v>-0.24972912669181824</v>
      </c>
      <c r="M4842">
        <v>-13.35153865814209</v>
      </c>
      <c r="N4842">
        <v>7058</v>
      </c>
      <c r="O4842">
        <v>4.1646480560302734E-2</v>
      </c>
      <c r="P4842">
        <v>-0.30310326814651489</v>
      </c>
      <c r="Q4842">
        <v>-0.27782300114631653</v>
      </c>
      <c r="R4842">
        <v>-0.24972912669181824</v>
      </c>
      <c r="S4842">
        <v>-0.22163857519626617</v>
      </c>
      <c r="T4842">
        <v>-0.19635500013828278</v>
      </c>
      <c r="U4842" t="s">
        <v>18</v>
      </c>
      <c r="V4842" t="s">
        <v>84</v>
      </c>
      <c r="W4842">
        <v>76.428169250488281</v>
      </c>
    </row>
    <row r="4843" spans="1:23" x14ac:dyDescent="0.25">
      <c r="A4843" s="48" t="str">
        <f t="shared" si="75"/>
        <v>42213North Coast And North BayN/A_21SmartAC-onlySingle</v>
      </c>
      <c r="B4843" t="s">
        <v>108</v>
      </c>
      <c r="C4843" s="35">
        <v>42213</v>
      </c>
      <c r="D4843">
        <v>21</v>
      </c>
      <c r="E4843" t="s">
        <v>32</v>
      </c>
      <c r="F4843">
        <v>1.8704146582745256</v>
      </c>
      <c r="G4843">
        <v>1.602627350026095</v>
      </c>
      <c r="H4843">
        <v>4294</v>
      </c>
      <c r="I4843">
        <v>2.1201437870509583</v>
      </c>
      <c r="J4843">
        <v>1.7722029081482065</v>
      </c>
      <c r="K4843">
        <v>2764</v>
      </c>
      <c r="L4843">
        <v>-0.24972912669181824</v>
      </c>
      <c r="M4843">
        <v>-13.35153865814209</v>
      </c>
      <c r="N4843">
        <v>7058</v>
      </c>
      <c r="O4843">
        <v>4.1646480560302734E-2</v>
      </c>
      <c r="P4843">
        <v>-0.30310326814651489</v>
      </c>
      <c r="Q4843">
        <v>-0.27782300114631653</v>
      </c>
      <c r="R4843">
        <v>-0.24972912669181824</v>
      </c>
      <c r="S4843">
        <v>-0.22163857519626617</v>
      </c>
      <c r="T4843">
        <v>-0.19635500013828278</v>
      </c>
      <c r="U4843" t="s">
        <v>102</v>
      </c>
      <c r="V4843" t="s">
        <v>84</v>
      </c>
      <c r="W4843">
        <v>76.428169250488281</v>
      </c>
    </row>
    <row r="4844" spans="1:23" x14ac:dyDescent="0.25">
      <c r="A4844" s="48" t="str">
        <f t="shared" si="75"/>
        <v>42213North Coast And North BayN/A_22AllSingle</v>
      </c>
      <c r="B4844" s="7" t="s">
        <v>108</v>
      </c>
      <c r="C4844" s="35">
        <v>42213</v>
      </c>
      <c r="D4844">
        <v>22</v>
      </c>
      <c r="E4844" t="s">
        <v>32</v>
      </c>
      <c r="F4844">
        <v>1.5508474147932243</v>
      </c>
      <c r="G4844">
        <v>1.3903867199594437</v>
      </c>
      <c r="H4844">
        <v>4294</v>
      </c>
      <c r="I4844">
        <v>1.6756582470775845</v>
      </c>
      <c r="J4844">
        <v>1.5286134699353764</v>
      </c>
      <c r="K4844">
        <v>2764</v>
      </c>
      <c r="L4844">
        <v>-0.1248108297586441</v>
      </c>
      <c r="M4844">
        <v>-8.0479116439819336</v>
      </c>
      <c r="N4844">
        <v>7058</v>
      </c>
      <c r="O4844">
        <v>3.5994365811347961E-2</v>
      </c>
      <c r="P4844">
        <v>-0.17094120383262634</v>
      </c>
      <c r="Q4844">
        <v>-0.14909191429615021</v>
      </c>
      <c r="R4844">
        <v>-0.1248108297586441</v>
      </c>
      <c r="S4844">
        <v>-0.10053262859582901</v>
      </c>
      <c r="T4844">
        <v>-7.8680448234081268E-2</v>
      </c>
      <c r="U4844" t="s">
        <v>18</v>
      </c>
      <c r="V4844" t="s">
        <v>84</v>
      </c>
      <c r="W4844">
        <v>71.955513000488281</v>
      </c>
    </row>
    <row r="4845" spans="1:23" x14ac:dyDescent="0.25">
      <c r="A4845" s="48" t="str">
        <f t="shared" si="75"/>
        <v>42213North Coast And North BayN/A_22SmartAC-onlySingle</v>
      </c>
      <c r="B4845" s="7" t="s">
        <v>108</v>
      </c>
      <c r="C4845" s="35">
        <v>42213</v>
      </c>
      <c r="D4845">
        <v>22</v>
      </c>
      <c r="E4845" t="s">
        <v>32</v>
      </c>
      <c r="F4845">
        <v>1.5508474147932243</v>
      </c>
      <c r="G4845">
        <v>1.3903867199594437</v>
      </c>
      <c r="H4845">
        <v>4294</v>
      </c>
      <c r="I4845">
        <v>1.6756582470775845</v>
      </c>
      <c r="J4845">
        <v>1.5286134699353764</v>
      </c>
      <c r="K4845">
        <v>2764</v>
      </c>
      <c r="L4845">
        <v>-0.1248108297586441</v>
      </c>
      <c r="M4845">
        <v>-8.0479116439819336</v>
      </c>
      <c r="N4845">
        <v>7058</v>
      </c>
      <c r="O4845">
        <v>3.5994365811347961E-2</v>
      </c>
      <c r="P4845">
        <v>-0.17094120383262634</v>
      </c>
      <c r="Q4845">
        <v>-0.14909191429615021</v>
      </c>
      <c r="R4845">
        <v>-0.1248108297586441</v>
      </c>
      <c r="S4845">
        <v>-0.10053262859582901</v>
      </c>
      <c r="T4845">
        <v>-7.8680448234081268E-2</v>
      </c>
      <c r="U4845" t="s">
        <v>102</v>
      </c>
      <c r="V4845" t="s">
        <v>84</v>
      </c>
      <c r="W4845">
        <v>71.955513000488281</v>
      </c>
    </row>
    <row r="4846" spans="1:23" x14ac:dyDescent="0.25">
      <c r="A4846" s="48" t="str">
        <f t="shared" si="75"/>
        <v>42213North Coast And North BayN/A_23AllSingle</v>
      </c>
      <c r="B4846" s="7" t="s">
        <v>108</v>
      </c>
      <c r="C4846" s="35">
        <v>42213</v>
      </c>
      <c r="D4846">
        <v>23</v>
      </c>
      <c r="E4846" t="s">
        <v>32</v>
      </c>
      <c r="F4846">
        <v>1.1980926469640996</v>
      </c>
      <c r="G4846">
        <v>1.1996210969689982</v>
      </c>
      <c r="H4846">
        <v>4294</v>
      </c>
      <c r="I4846">
        <v>1.2364177145659483</v>
      </c>
      <c r="J4846">
        <v>1.2464868578059562</v>
      </c>
      <c r="K4846">
        <v>2764</v>
      </c>
      <c r="L4846">
        <v>-3.8325067609548569E-2</v>
      </c>
      <c r="M4846">
        <v>-3.1988401412963867</v>
      </c>
      <c r="N4846">
        <v>7058</v>
      </c>
      <c r="O4846">
        <v>2.9954476282000542E-2</v>
      </c>
      <c r="P4846">
        <v>-7.671472430229187E-2</v>
      </c>
      <c r="Q4846">
        <v>-5.8531757444143295E-2</v>
      </c>
      <c r="R4846">
        <v>-3.8325067609548569E-2</v>
      </c>
      <c r="S4846">
        <v>-1.8120773136615753E-2</v>
      </c>
      <c r="T4846">
        <v>6.4589192334096879E-5</v>
      </c>
      <c r="U4846" t="s">
        <v>18</v>
      </c>
      <c r="V4846" t="s">
        <v>84</v>
      </c>
      <c r="W4846">
        <v>69.95721435546875</v>
      </c>
    </row>
    <row r="4847" spans="1:23" x14ac:dyDescent="0.25">
      <c r="A4847" s="48" t="str">
        <f t="shared" si="75"/>
        <v>42213North Coast And North BayN/A_23SmartAC-onlySingle</v>
      </c>
      <c r="B4847" s="7" t="s">
        <v>108</v>
      </c>
      <c r="C4847" s="35">
        <v>42213</v>
      </c>
      <c r="D4847">
        <v>23</v>
      </c>
      <c r="E4847" t="s">
        <v>32</v>
      </c>
      <c r="F4847">
        <v>1.1980926469640996</v>
      </c>
      <c r="G4847">
        <v>1.1996210969689982</v>
      </c>
      <c r="H4847">
        <v>4294</v>
      </c>
      <c r="I4847">
        <v>1.2364177145659483</v>
      </c>
      <c r="J4847">
        <v>1.2464868578059562</v>
      </c>
      <c r="K4847">
        <v>2764</v>
      </c>
      <c r="L4847">
        <v>-3.8325067609548569E-2</v>
      </c>
      <c r="M4847">
        <v>-3.1988401412963867</v>
      </c>
      <c r="N4847">
        <v>7058</v>
      </c>
      <c r="O4847">
        <v>2.9954476282000542E-2</v>
      </c>
      <c r="P4847">
        <v>-7.671472430229187E-2</v>
      </c>
      <c r="Q4847">
        <v>-5.8531757444143295E-2</v>
      </c>
      <c r="R4847">
        <v>-3.8325067609548569E-2</v>
      </c>
      <c r="S4847">
        <v>-1.8120773136615753E-2</v>
      </c>
      <c r="T4847">
        <v>6.4589192334096879E-5</v>
      </c>
      <c r="U4847" t="s">
        <v>102</v>
      </c>
      <c r="V4847" t="s">
        <v>84</v>
      </c>
      <c r="W4847">
        <v>69.95721435546875</v>
      </c>
    </row>
    <row r="4848" spans="1:23" x14ac:dyDescent="0.25">
      <c r="A4848" s="48" t="str">
        <f t="shared" si="75"/>
        <v>42213North Coast And North BayN/A_24AllSingle</v>
      </c>
      <c r="B4848" s="7" t="s">
        <v>108</v>
      </c>
      <c r="C4848" s="35">
        <v>42213</v>
      </c>
      <c r="D4848">
        <v>24</v>
      </c>
      <c r="E4848" t="s">
        <v>32</v>
      </c>
      <c r="F4848">
        <v>0.90797481041384764</v>
      </c>
      <c r="G4848">
        <v>0.99981317938817349</v>
      </c>
      <c r="H4848">
        <v>4294</v>
      </c>
      <c r="I4848">
        <v>0.9303822483714731</v>
      </c>
      <c r="J4848">
        <v>1.0025177029274275</v>
      </c>
      <c r="K4848">
        <v>2764</v>
      </c>
      <c r="L4848">
        <v>-2.2407438606023788E-2</v>
      </c>
      <c r="M4848">
        <v>-2.4678480625152588</v>
      </c>
      <c r="N4848">
        <v>7058</v>
      </c>
      <c r="O4848">
        <v>2.4421602487564087E-2</v>
      </c>
      <c r="P4848">
        <v>-5.370616540312767E-2</v>
      </c>
      <c r="Q4848">
        <v>-3.8881763815879822E-2</v>
      </c>
      <c r="R4848">
        <v>-2.2407438606023788E-2</v>
      </c>
      <c r="S4848">
        <v>-5.9350677765905857E-3</v>
      </c>
      <c r="T4848">
        <v>8.8912872597575188E-3</v>
      </c>
      <c r="U4848" t="s">
        <v>18</v>
      </c>
      <c r="V4848" t="s">
        <v>84</v>
      </c>
      <c r="W4848">
        <v>67.479454040527344</v>
      </c>
    </row>
    <row r="4849" spans="1:23" x14ac:dyDescent="0.25">
      <c r="A4849" s="48" t="str">
        <f t="shared" si="75"/>
        <v>42213North Coast And North BayN/A_24SmartAC-onlySingle</v>
      </c>
      <c r="B4849" s="7" t="s">
        <v>108</v>
      </c>
      <c r="C4849" s="35">
        <v>42213</v>
      </c>
      <c r="D4849">
        <v>24</v>
      </c>
      <c r="E4849" t="s">
        <v>32</v>
      </c>
      <c r="F4849">
        <v>0.90797481041384764</v>
      </c>
      <c r="G4849">
        <v>0.99981317938817349</v>
      </c>
      <c r="H4849">
        <v>4294</v>
      </c>
      <c r="I4849">
        <v>0.9303822483714731</v>
      </c>
      <c r="J4849">
        <v>1.0025177029274275</v>
      </c>
      <c r="K4849">
        <v>2764</v>
      </c>
      <c r="L4849">
        <v>-2.2407438606023788E-2</v>
      </c>
      <c r="M4849">
        <v>-2.4678480625152588</v>
      </c>
      <c r="N4849">
        <v>7058</v>
      </c>
      <c r="O4849">
        <v>2.4421602487564087E-2</v>
      </c>
      <c r="P4849">
        <v>-5.370616540312767E-2</v>
      </c>
      <c r="Q4849">
        <v>-3.8881763815879822E-2</v>
      </c>
      <c r="R4849">
        <v>-2.2407438606023788E-2</v>
      </c>
      <c r="S4849">
        <v>-5.9350677765905857E-3</v>
      </c>
      <c r="T4849">
        <v>8.8912872597575188E-3</v>
      </c>
      <c r="U4849" t="s">
        <v>102</v>
      </c>
      <c r="V4849" t="s">
        <v>84</v>
      </c>
      <c r="W4849">
        <v>67.479454040527344</v>
      </c>
    </row>
    <row r="4850" spans="1:23" x14ac:dyDescent="0.25">
      <c r="A4850" s="48" t="str">
        <f t="shared" si="75"/>
        <v>42214North Coast And North BayN/A_1AllSingle</v>
      </c>
      <c r="B4850" t="s">
        <v>108</v>
      </c>
      <c r="C4850" s="35">
        <v>42214</v>
      </c>
      <c r="D4850">
        <v>1</v>
      </c>
      <c r="E4850" t="s">
        <v>32</v>
      </c>
      <c r="F4850">
        <v>0.73470921065897532</v>
      </c>
      <c r="G4850">
        <v>0.85716384589335015</v>
      </c>
      <c r="H4850">
        <v>6343</v>
      </c>
      <c r="I4850">
        <v>0.73663888085613638</v>
      </c>
      <c r="J4850">
        <v>0.84550141711482385</v>
      </c>
      <c r="K4850">
        <v>714</v>
      </c>
      <c r="L4850">
        <v>-1.9296702230349183E-3</v>
      </c>
      <c r="M4850">
        <v>-0.26264408230781555</v>
      </c>
      <c r="N4850">
        <v>7057</v>
      </c>
      <c r="O4850">
        <v>3.3422376960515976E-2</v>
      </c>
      <c r="P4850">
        <v>-4.476378858089447E-2</v>
      </c>
      <c r="Q4850">
        <v>-2.4475736543536186E-2</v>
      </c>
      <c r="R4850">
        <v>-1.9296702230349183E-3</v>
      </c>
      <c r="S4850">
        <v>2.0613722503185272E-2</v>
      </c>
      <c r="T4850">
        <v>4.0904447436332703E-2</v>
      </c>
      <c r="U4850" t="s">
        <v>18</v>
      </c>
      <c r="V4850" t="s">
        <v>84</v>
      </c>
      <c r="W4850">
        <v>64.961029052734375</v>
      </c>
    </row>
    <row r="4851" spans="1:23" x14ac:dyDescent="0.25">
      <c r="A4851" s="48" t="str">
        <f t="shared" si="75"/>
        <v>42214North Coast And North BayN/A_1SmartAC-onlySingle</v>
      </c>
      <c r="B4851" s="7" t="s">
        <v>108</v>
      </c>
      <c r="C4851" s="35">
        <v>42214</v>
      </c>
      <c r="D4851">
        <v>1</v>
      </c>
      <c r="E4851" t="s">
        <v>32</v>
      </c>
      <c r="F4851">
        <v>0.73470921065897532</v>
      </c>
      <c r="G4851">
        <v>0.85716384589335015</v>
      </c>
      <c r="H4851">
        <v>6343</v>
      </c>
      <c r="I4851">
        <v>0.73663888085613638</v>
      </c>
      <c r="J4851">
        <v>0.84550141711482385</v>
      </c>
      <c r="K4851">
        <v>714</v>
      </c>
      <c r="L4851">
        <v>-1.9296702230349183E-3</v>
      </c>
      <c r="M4851">
        <v>-0.26264408230781555</v>
      </c>
      <c r="N4851">
        <v>7057</v>
      </c>
      <c r="O4851">
        <v>3.3422376960515976E-2</v>
      </c>
      <c r="P4851">
        <v>-4.476378858089447E-2</v>
      </c>
      <c r="Q4851">
        <v>-2.4475736543536186E-2</v>
      </c>
      <c r="R4851">
        <v>-1.9296702230349183E-3</v>
      </c>
      <c r="S4851">
        <v>2.0613722503185272E-2</v>
      </c>
      <c r="T4851">
        <v>4.0904447436332703E-2</v>
      </c>
      <c r="U4851" t="s">
        <v>102</v>
      </c>
      <c r="V4851" t="s">
        <v>84</v>
      </c>
      <c r="W4851">
        <v>64.961029052734375</v>
      </c>
    </row>
    <row r="4852" spans="1:23" x14ac:dyDescent="0.25">
      <c r="A4852" s="48" t="str">
        <f t="shared" si="75"/>
        <v>42214North Coast And North BayN/A_2AllSingle</v>
      </c>
      <c r="B4852" s="7" t="s">
        <v>108</v>
      </c>
      <c r="C4852" s="35">
        <v>42214</v>
      </c>
      <c r="D4852">
        <v>2</v>
      </c>
      <c r="E4852" t="s">
        <v>32</v>
      </c>
      <c r="F4852">
        <v>0.6397703101056974</v>
      </c>
      <c r="G4852">
        <v>0.7693264722858596</v>
      </c>
      <c r="H4852">
        <v>6343</v>
      </c>
      <c r="I4852">
        <v>0.6207083215228284</v>
      </c>
      <c r="J4852">
        <v>0.72210272614542281</v>
      </c>
      <c r="K4852">
        <v>714</v>
      </c>
      <c r="L4852">
        <v>1.9061988219618797E-2</v>
      </c>
      <c r="M4852">
        <v>2.9795050621032715</v>
      </c>
      <c r="N4852">
        <v>7057</v>
      </c>
      <c r="O4852">
        <v>2.8698556125164032E-2</v>
      </c>
      <c r="P4852">
        <v>-1.7718080431222916E-2</v>
      </c>
      <c r="Q4852">
        <v>-2.9748378437943757E-4</v>
      </c>
      <c r="R4852">
        <v>1.9061988219618797E-2</v>
      </c>
      <c r="S4852">
        <v>3.8419164717197418E-2</v>
      </c>
      <c r="T4852">
        <v>5.584205687046051E-2</v>
      </c>
      <c r="U4852" t="s">
        <v>18</v>
      </c>
      <c r="V4852" t="s">
        <v>84</v>
      </c>
      <c r="W4852">
        <v>63.525436401367188</v>
      </c>
    </row>
    <row r="4853" spans="1:23" x14ac:dyDescent="0.25">
      <c r="A4853" s="48" t="str">
        <f t="shared" si="75"/>
        <v>42214North Coast And North BayN/A_2SmartAC-onlySingle</v>
      </c>
      <c r="B4853" t="s">
        <v>108</v>
      </c>
      <c r="C4853" s="35">
        <v>42214</v>
      </c>
      <c r="D4853">
        <v>2</v>
      </c>
      <c r="E4853" t="s">
        <v>32</v>
      </c>
      <c r="F4853">
        <v>0.6397703101056974</v>
      </c>
      <c r="G4853">
        <v>0.7693264722858596</v>
      </c>
      <c r="H4853">
        <v>6343</v>
      </c>
      <c r="I4853">
        <v>0.6207083215228284</v>
      </c>
      <c r="J4853">
        <v>0.72210272614542281</v>
      </c>
      <c r="K4853">
        <v>714</v>
      </c>
      <c r="L4853">
        <v>1.9061988219618797E-2</v>
      </c>
      <c r="M4853">
        <v>2.9795050621032715</v>
      </c>
      <c r="N4853">
        <v>7057</v>
      </c>
      <c r="O4853">
        <v>2.8698556125164032E-2</v>
      </c>
      <c r="P4853">
        <v>-1.7718080431222916E-2</v>
      </c>
      <c r="Q4853">
        <v>-2.9748378437943757E-4</v>
      </c>
      <c r="R4853">
        <v>1.9061988219618797E-2</v>
      </c>
      <c r="S4853">
        <v>3.8419164717197418E-2</v>
      </c>
      <c r="T4853">
        <v>5.584205687046051E-2</v>
      </c>
      <c r="U4853" t="s">
        <v>102</v>
      </c>
      <c r="V4853" t="s">
        <v>84</v>
      </c>
      <c r="W4853">
        <v>63.525436401367188</v>
      </c>
    </row>
    <row r="4854" spans="1:23" x14ac:dyDescent="0.25">
      <c r="A4854" s="48" t="str">
        <f t="shared" si="75"/>
        <v>42214North Coast And North BayN/A_3AllSingle</v>
      </c>
      <c r="B4854" t="s">
        <v>108</v>
      </c>
      <c r="C4854" s="35">
        <v>42214</v>
      </c>
      <c r="D4854">
        <v>3</v>
      </c>
      <c r="E4854" t="s">
        <v>32</v>
      </c>
      <c r="F4854">
        <v>0.57820425984700141</v>
      </c>
      <c r="G4854">
        <v>0.72218426423761062</v>
      </c>
      <c r="H4854">
        <v>6343</v>
      </c>
      <c r="I4854">
        <v>0.54244619843822983</v>
      </c>
      <c r="J4854">
        <v>0.58725456812444055</v>
      </c>
      <c r="K4854">
        <v>714</v>
      </c>
      <c r="L4854">
        <v>3.5758063197135925E-2</v>
      </c>
      <c r="M4854">
        <v>6.1843304634094238</v>
      </c>
      <c r="N4854">
        <v>7057</v>
      </c>
      <c r="O4854">
        <v>2.3774625733494759E-2</v>
      </c>
      <c r="P4854">
        <v>5.2885026670992374E-3</v>
      </c>
      <c r="Q4854">
        <v>1.9720176234841347E-2</v>
      </c>
      <c r="R4854">
        <v>3.5758063197135925E-2</v>
      </c>
      <c r="S4854">
        <v>5.1794048398733139E-2</v>
      </c>
      <c r="T4854">
        <v>6.6227622330188751E-2</v>
      </c>
      <c r="U4854" t="s">
        <v>18</v>
      </c>
      <c r="V4854" t="s">
        <v>84</v>
      </c>
      <c r="W4854">
        <v>62.047470092773438</v>
      </c>
    </row>
    <row r="4855" spans="1:23" x14ac:dyDescent="0.25">
      <c r="A4855" s="48" t="str">
        <f t="shared" si="75"/>
        <v>42214North Coast And North BayN/A_3SmartAC-onlySingle</v>
      </c>
      <c r="B4855" t="s">
        <v>108</v>
      </c>
      <c r="C4855" s="35">
        <v>42214</v>
      </c>
      <c r="D4855">
        <v>3</v>
      </c>
      <c r="E4855" t="s">
        <v>32</v>
      </c>
      <c r="F4855">
        <v>0.57820425984700141</v>
      </c>
      <c r="G4855">
        <v>0.72218426423761062</v>
      </c>
      <c r="H4855">
        <v>6343</v>
      </c>
      <c r="I4855">
        <v>0.54244619843822983</v>
      </c>
      <c r="J4855">
        <v>0.58725456812444055</v>
      </c>
      <c r="K4855">
        <v>714</v>
      </c>
      <c r="L4855">
        <v>3.5758063197135925E-2</v>
      </c>
      <c r="M4855">
        <v>6.1843304634094238</v>
      </c>
      <c r="N4855">
        <v>7057</v>
      </c>
      <c r="O4855">
        <v>2.3774625733494759E-2</v>
      </c>
      <c r="P4855">
        <v>5.2885026670992374E-3</v>
      </c>
      <c r="Q4855">
        <v>1.9720176234841347E-2</v>
      </c>
      <c r="R4855">
        <v>3.5758063197135925E-2</v>
      </c>
      <c r="S4855">
        <v>5.1794048398733139E-2</v>
      </c>
      <c r="T4855">
        <v>6.6227622330188751E-2</v>
      </c>
      <c r="U4855" t="s">
        <v>102</v>
      </c>
      <c r="V4855" t="s">
        <v>84</v>
      </c>
      <c r="W4855">
        <v>62.047470092773438</v>
      </c>
    </row>
    <row r="4856" spans="1:23" x14ac:dyDescent="0.25">
      <c r="A4856" s="48" t="str">
        <f t="shared" si="75"/>
        <v>42214North Coast And North BayN/A_4AllSingle</v>
      </c>
      <c r="B4856" s="7" t="s">
        <v>108</v>
      </c>
      <c r="C4856" s="35">
        <v>42214</v>
      </c>
      <c r="D4856">
        <v>4</v>
      </c>
      <c r="E4856" t="s">
        <v>32</v>
      </c>
      <c r="F4856">
        <v>0.54712811450391563</v>
      </c>
      <c r="G4856">
        <v>0.68996094647373851</v>
      </c>
      <c r="H4856">
        <v>6343</v>
      </c>
      <c r="I4856">
        <v>0.52184289794404382</v>
      </c>
      <c r="J4856">
        <v>0.55101197372727861</v>
      </c>
      <c r="K4856">
        <v>714</v>
      </c>
      <c r="L4856">
        <v>2.5285216048359871E-2</v>
      </c>
      <c r="M4856">
        <v>4.6214432716369629</v>
      </c>
      <c r="N4856">
        <v>7057</v>
      </c>
      <c r="O4856">
        <v>2.2366952151060104E-2</v>
      </c>
      <c r="P4856">
        <v>-3.38026974350214E-3</v>
      </c>
      <c r="Q4856">
        <v>1.0196917690336704E-2</v>
      </c>
      <c r="R4856">
        <v>2.5285216048359871E-2</v>
      </c>
      <c r="S4856">
        <v>4.0371723473072052E-2</v>
      </c>
      <c r="T4856">
        <v>5.3950700908899307E-2</v>
      </c>
      <c r="U4856" t="s">
        <v>18</v>
      </c>
      <c r="V4856" t="s">
        <v>84</v>
      </c>
      <c r="W4856">
        <v>60.049171447753906</v>
      </c>
    </row>
    <row r="4857" spans="1:23" x14ac:dyDescent="0.25">
      <c r="A4857" s="48" t="str">
        <f t="shared" si="75"/>
        <v>42214North Coast And North BayN/A_4SmartAC-onlySingle</v>
      </c>
      <c r="B4857" s="7" t="s">
        <v>108</v>
      </c>
      <c r="C4857" s="35">
        <v>42214</v>
      </c>
      <c r="D4857">
        <v>4</v>
      </c>
      <c r="E4857" t="s">
        <v>32</v>
      </c>
      <c r="F4857">
        <v>0.54712811450391563</v>
      </c>
      <c r="G4857">
        <v>0.68996094647373851</v>
      </c>
      <c r="H4857">
        <v>6343</v>
      </c>
      <c r="I4857">
        <v>0.52184289794404382</v>
      </c>
      <c r="J4857">
        <v>0.55101197372727861</v>
      </c>
      <c r="K4857">
        <v>714</v>
      </c>
      <c r="L4857">
        <v>2.5285216048359871E-2</v>
      </c>
      <c r="M4857">
        <v>4.6214432716369629</v>
      </c>
      <c r="N4857">
        <v>7057</v>
      </c>
      <c r="O4857">
        <v>2.2366952151060104E-2</v>
      </c>
      <c r="P4857">
        <v>-3.38026974350214E-3</v>
      </c>
      <c r="Q4857">
        <v>1.0196917690336704E-2</v>
      </c>
      <c r="R4857">
        <v>2.5285216048359871E-2</v>
      </c>
      <c r="S4857">
        <v>4.0371723473072052E-2</v>
      </c>
      <c r="T4857">
        <v>5.3950700908899307E-2</v>
      </c>
      <c r="U4857" t="s">
        <v>102</v>
      </c>
      <c r="V4857" t="s">
        <v>84</v>
      </c>
      <c r="W4857">
        <v>60.049171447753906</v>
      </c>
    </row>
    <row r="4858" spans="1:23" x14ac:dyDescent="0.25">
      <c r="A4858" s="48" t="str">
        <f t="shared" si="75"/>
        <v>42214North Coast And North BayN/A_5AllSingle</v>
      </c>
      <c r="B4858" s="7" t="s">
        <v>108</v>
      </c>
      <c r="C4858" s="35">
        <v>42214</v>
      </c>
      <c r="D4858">
        <v>5</v>
      </c>
      <c r="E4858" t="s">
        <v>32</v>
      </c>
      <c r="F4858">
        <v>0.53225272468767348</v>
      </c>
      <c r="G4858">
        <v>0.61466101424974895</v>
      </c>
      <c r="H4858">
        <v>6343</v>
      </c>
      <c r="I4858">
        <v>0.50709583938791447</v>
      </c>
      <c r="J4858">
        <v>0.55447912505938968</v>
      </c>
      <c r="K4858">
        <v>714</v>
      </c>
      <c r="L4858">
        <v>2.5156885385513306E-2</v>
      </c>
      <c r="M4858">
        <v>4.7264924049377441</v>
      </c>
      <c r="N4858">
        <v>7057</v>
      </c>
      <c r="O4858">
        <v>2.2139584645628929E-2</v>
      </c>
      <c r="P4858">
        <v>-3.2172063365578651E-3</v>
      </c>
      <c r="Q4858">
        <v>1.0221964679658413E-2</v>
      </c>
      <c r="R4858">
        <v>2.5156885385513306E-2</v>
      </c>
      <c r="S4858">
        <v>4.0090035647153854E-2</v>
      </c>
      <c r="T4858">
        <v>5.3530976176261902E-2</v>
      </c>
      <c r="U4858" t="s">
        <v>18</v>
      </c>
      <c r="V4858" t="s">
        <v>84</v>
      </c>
      <c r="W4858">
        <v>58.528835296630859</v>
      </c>
    </row>
    <row r="4859" spans="1:23" x14ac:dyDescent="0.25">
      <c r="A4859" s="48" t="str">
        <f t="shared" si="75"/>
        <v>42214North Coast And North BayN/A_5SmartAC-onlySingle</v>
      </c>
      <c r="B4859" s="7" t="s">
        <v>108</v>
      </c>
      <c r="C4859" s="35">
        <v>42214</v>
      </c>
      <c r="D4859">
        <v>5</v>
      </c>
      <c r="E4859" t="s">
        <v>32</v>
      </c>
      <c r="F4859">
        <v>0.53225272468767348</v>
      </c>
      <c r="G4859">
        <v>0.61466101424974895</v>
      </c>
      <c r="H4859">
        <v>6343</v>
      </c>
      <c r="I4859">
        <v>0.50709583938791447</v>
      </c>
      <c r="J4859">
        <v>0.55447912505938968</v>
      </c>
      <c r="K4859">
        <v>714</v>
      </c>
      <c r="L4859">
        <v>2.5156885385513306E-2</v>
      </c>
      <c r="M4859">
        <v>4.7264924049377441</v>
      </c>
      <c r="N4859">
        <v>7057</v>
      </c>
      <c r="O4859">
        <v>2.2139584645628929E-2</v>
      </c>
      <c r="P4859">
        <v>-3.2172063365578651E-3</v>
      </c>
      <c r="Q4859">
        <v>1.0221964679658413E-2</v>
      </c>
      <c r="R4859">
        <v>2.5156885385513306E-2</v>
      </c>
      <c r="S4859">
        <v>4.0090035647153854E-2</v>
      </c>
      <c r="T4859">
        <v>5.3530976176261902E-2</v>
      </c>
      <c r="U4859" t="s">
        <v>102</v>
      </c>
      <c r="V4859" t="s">
        <v>84</v>
      </c>
      <c r="W4859">
        <v>58.528835296630859</v>
      </c>
    </row>
    <row r="4860" spans="1:23" x14ac:dyDescent="0.25">
      <c r="A4860" s="48" t="str">
        <f t="shared" si="75"/>
        <v>42214North Coast And North BayN/A_6AllSingle</v>
      </c>
      <c r="B4860" s="7" t="s">
        <v>108</v>
      </c>
      <c r="C4860" s="35">
        <v>42214</v>
      </c>
      <c r="D4860">
        <v>6</v>
      </c>
      <c r="E4860" t="s">
        <v>32</v>
      </c>
      <c r="F4860">
        <v>0.55030601175694127</v>
      </c>
      <c r="G4860">
        <v>0.57369344226271846</v>
      </c>
      <c r="H4860">
        <v>6343</v>
      </c>
      <c r="I4860">
        <v>0.5414503586541638</v>
      </c>
      <c r="J4860">
        <v>0.55924187565206618</v>
      </c>
      <c r="K4860">
        <v>714</v>
      </c>
      <c r="L4860">
        <v>8.8556529954075813E-3</v>
      </c>
      <c r="M4860">
        <v>1.6092233657836914</v>
      </c>
      <c r="N4860">
        <v>7057</v>
      </c>
      <c r="O4860">
        <v>2.2134024649858475E-2</v>
      </c>
      <c r="P4860">
        <v>-1.9511312246322632E-2</v>
      </c>
      <c r="Q4860">
        <v>-6.0755172744393349E-3</v>
      </c>
      <c r="R4860">
        <v>8.8556529954075813E-3</v>
      </c>
      <c r="S4860">
        <v>2.3785052821040154E-2</v>
      </c>
      <c r="T4860">
        <v>3.7222620099782944E-2</v>
      </c>
      <c r="U4860" t="s">
        <v>18</v>
      </c>
      <c r="V4860" t="s">
        <v>84</v>
      </c>
      <c r="W4860">
        <v>58.049171447753906</v>
      </c>
    </row>
    <row r="4861" spans="1:23" x14ac:dyDescent="0.25">
      <c r="A4861" s="48" t="str">
        <f t="shared" si="75"/>
        <v>42214North Coast And North BayN/A_6SmartAC-onlySingle</v>
      </c>
      <c r="B4861" s="7" t="s">
        <v>108</v>
      </c>
      <c r="C4861" s="35">
        <v>42214</v>
      </c>
      <c r="D4861">
        <v>6</v>
      </c>
      <c r="E4861" t="s">
        <v>32</v>
      </c>
      <c r="F4861">
        <v>0.55030601175694127</v>
      </c>
      <c r="G4861">
        <v>0.57369344226271846</v>
      </c>
      <c r="H4861">
        <v>6343</v>
      </c>
      <c r="I4861">
        <v>0.5414503586541638</v>
      </c>
      <c r="J4861">
        <v>0.55924187565206618</v>
      </c>
      <c r="K4861">
        <v>714</v>
      </c>
      <c r="L4861">
        <v>8.8556529954075813E-3</v>
      </c>
      <c r="M4861">
        <v>1.6092233657836914</v>
      </c>
      <c r="N4861">
        <v>7057</v>
      </c>
      <c r="O4861">
        <v>2.2134024649858475E-2</v>
      </c>
      <c r="P4861">
        <v>-1.9511312246322632E-2</v>
      </c>
      <c r="Q4861">
        <v>-6.0755172744393349E-3</v>
      </c>
      <c r="R4861">
        <v>8.8556529954075813E-3</v>
      </c>
      <c r="S4861">
        <v>2.3785052821040154E-2</v>
      </c>
      <c r="T4861">
        <v>3.7222620099782944E-2</v>
      </c>
      <c r="U4861" t="s">
        <v>102</v>
      </c>
      <c r="V4861" t="s">
        <v>84</v>
      </c>
      <c r="W4861">
        <v>58.049171447753906</v>
      </c>
    </row>
    <row r="4862" spans="1:23" x14ac:dyDescent="0.25">
      <c r="A4862" s="48" t="str">
        <f t="shared" si="75"/>
        <v>42214North Coast And North BayN/A_7AllSingle</v>
      </c>
      <c r="B4862" t="s">
        <v>108</v>
      </c>
      <c r="C4862" s="35">
        <v>42214</v>
      </c>
      <c r="D4862">
        <v>7</v>
      </c>
      <c r="E4862" t="s">
        <v>32</v>
      </c>
      <c r="F4862">
        <v>0.60050811758801648</v>
      </c>
      <c r="G4862">
        <v>0.57683409178788414</v>
      </c>
      <c r="H4862">
        <v>6343</v>
      </c>
      <c r="I4862">
        <v>0.5675787659617374</v>
      </c>
      <c r="J4862">
        <v>0.52245495501496009</v>
      </c>
      <c r="K4862">
        <v>714</v>
      </c>
      <c r="L4862">
        <v>3.2929353415966034E-2</v>
      </c>
      <c r="M4862">
        <v>5.48358154296875</v>
      </c>
      <c r="N4862">
        <v>7057</v>
      </c>
      <c r="O4862">
        <v>2.0850736647844315E-2</v>
      </c>
      <c r="P4862">
        <v>6.2070493586361408E-3</v>
      </c>
      <c r="Q4862">
        <v>1.8863864243030548E-2</v>
      </c>
      <c r="R4862">
        <v>3.2929353415966034E-2</v>
      </c>
      <c r="S4862">
        <v>4.6993173658847809E-2</v>
      </c>
      <c r="T4862">
        <v>5.9651657938957214E-2</v>
      </c>
      <c r="U4862" t="s">
        <v>18</v>
      </c>
      <c r="V4862" t="s">
        <v>84</v>
      </c>
      <c r="W4862">
        <v>63.52203369140625</v>
      </c>
    </row>
    <row r="4863" spans="1:23" x14ac:dyDescent="0.25">
      <c r="A4863" s="48" t="str">
        <f t="shared" si="75"/>
        <v>42214North Coast And North BayN/A_7SmartAC-onlySingle</v>
      </c>
      <c r="B4863" s="7" t="s">
        <v>108</v>
      </c>
      <c r="C4863" s="35">
        <v>42214</v>
      </c>
      <c r="D4863">
        <v>7</v>
      </c>
      <c r="E4863" t="s">
        <v>32</v>
      </c>
      <c r="F4863">
        <v>0.60050811758801648</v>
      </c>
      <c r="G4863">
        <v>0.57683409178788414</v>
      </c>
      <c r="H4863">
        <v>6343</v>
      </c>
      <c r="I4863">
        <v>0.5675787659617374</v>
      </c>
      <c r="J4863">
        <v>0.52245495501496009</v>
      </c>
      <c r="K4863">
        <v>714</v>
      </c>
      <c r="L4863">
        <v>3.2929353415966034E-2</v>
      </c>
      <c r="M4863">
        <v>5.48358154296875</v>
      </c>
      <c r="N4863">
        <v>7057</v>
      </c>
      <c r="O4863">
        <v>2.0850736647844315E-2</v>
      </c>
      <c r="P4863">
        <v>6.2070493586361408E-3</v>
      </c>
      <c r="Q4863">
        <v>1.8863864243030548E-2</v>
      </c>
      <c r="R4863">
        <v>3.2929353415966034E-2</v>
      </c>
      <c r="S4863">
        <v>4.6993173658847809E-2</v>
      </c>
      <c r="T4863">
        <v>5.9651657938957214E-2</v>
      </c>
      <c r="U4863" t="s">
        <v>102</v>
      </c>
      <c r="V4863" t="s">
        <v>84</v>
      </c>
      <c r="W4863">
        <v>63.52203369140625</v>
      </c>
    </row>
    <row r="4864" spans="1:23" x14ac:dyDescent="0.25">
      <c r="A4864" s="48" t="str">
        <f t="shared" si="75"/>
        <v>42214North Coast And North BayN/A_8AllSingle</v>
      </c>
      <c r="B4864" s="7" t="s">
        <v>108</v>
      </c>
      <c r="C4864" s="35">
        <v>42214</v>
      </c>
      <c r="D4864">
        <v>8</v>
      </c>
      <c r="E4864" t="s">
        <v>32</v>
      </c>
      <c r="F4864">
        <v>0.64629250935756577</v>
      </c>
      <c r="G4864">
        <v>0.62972239161341959</v>
      </c>
      <c r="H4864">
        <v>6343</v>
      </c>
      <c r="I4864">
        <v>0.60809626987089904</v>
      </c>
      <c r="J4864">
        <v>0.54708942706974883</v>
      </c>
      <c r="K4864">
        <v>714</v>
      </c>
      <c r="L4864">
        <v>3.8196239620447159E-2</v>
      </c>
      <c r="M4864">
        <v>5.9100546836853027</v>
      </c>
      <c r="N4864">
        <v>7057</v>
      </c>
      <c r="O4864">
        <v>2.1948007866740227E-2</v>
      </c>
      <c r="P4864">
        <v>1.0067672468721867E-2</v>
      </c>
      <c r="Q4864">
        <v>2.3390552029013634E-2</v>
      </c>
      <c r="R4864">
        <v>3.8196239620447159E-2</v>
      </c>
      <c r="S4864">
        <v>5.3000170737504959E-2</v>
      </c>
      <c r="T4864">
        <v>6.6324807703495026E-2</v>
      </c>
      <c r="U4864" t="s">
        <v>18</v>
      </c>
      <c r="V4864" t="s">
        <v>84</v>
      </c>
      <c r="W4864">
        <v>69.516937255859375</v>
      </c>
    </row>
    <row r="4865" spans="1:23" x14ac:dyDescent="0.25">
      <c r="A4865" s="48" t="str">
        <f t="shared" si="75"/>
        <v>42214North Coast And North BayN/A_8SmartAC-onlySingle</v>
      </c>
      <c r="B4865" t="s">
        <v>108</v>
      </c>
      <c r="C4865" s="35">
        <v>42214</v>
      </c>
      <c r="D4865">
        <v>8</v>
      </c>
      <c r="E4865" t="s">
        <v>32</v>
      </c>
      <c r="F4865">
        <v>0.64629250935756577</v>
      </c>
      <c r="G4865">
        <v>0.62972239161341959</v>
      </c>
      <c r="H4865">
        <v>6343</v>
      </c>
      <c r="I4865">
        <v>0.60809626987089904</v>
      </c>
      <c r="J4865">
        <v>0.54708942706974883</v>
      </c>
      <c r="K4865">
        <v>714</v>
      </c>
      <c r="L4865">
        <v>3.8196239620447159E-2</v>
      </c>
      <c r="M4865">
        <v>5.9100546836853027</v>
      </c>
      <c r="N4865">
        <v>7057</v>
      </c>
      <c r="O4865">
        <v>2.1948007866740227E-2</v>
      </c>
      <c r="P4865">
        <v>1.0067672468721867E-2</v>
      </c>
      <c r="Q4865">
        <v>2.3390552029013634E-2</v>
      </c>
      <c r="R4865">
        <v>3.8196239620447159E-2</v>
      </c>
      <c r="S4865">
        <v>5.3000170737504959E-2</v>
      </c>
      <c r="T4865">
        <v>6.6324807703495026E-2</v>
      </c>
      <c r="U4865" t="s">
        <v>102</v>
      </c>
      <c r="V4865" t="s">
        <v>84</v>
      </c>
      <c r="W4865">
        <v>69.516937255859375</v>
      </c>
    </row>
    <row r="4866" spans="1:23" x14ac:dyDescent="0.25">
      <c r="A4866" s="48" t="str">
        <f t="shared" ref="A4866:A4929" si="76">CONCATENATE(C4866,B4866,E4866,"_",D4866,U4866,V4866)</f>
        <v>42214North Coast And North BayN/A_9AllSingle</v>
      </c>
      <c r="B4866" t="s">
        <v>108</v>
      </c>
      <c r="C4866" s="35">
        <v>42214</v>
      </c>
      <c r="D4866">
        <v>9</v>
      </c>
      <c r="E4866" t="s">
        <v>32</v>
      </c>
      <c r="F4866">
        <v>0.6466295289913957</v>
      </c>
      <c r="G4866">
        <v>0.73244860815126611</v>
      </c>
      <c r="H4866">
        <v>6343</v>
      </c>
      <c r="I4866">
        <v>0.6277901007396246</v>
      </c>
      <c r="J4866">
        <v>0.76047941889066084</v>
      </c>
      <c r="K4866">
        <v>714</v>
      </c>
      <c r="L4866">
        <v>1.8839428201317787E-2</v>
      </c>
      <c r="M4866">
        <v>2.9134809970855713</v>
      </c>
      <c r="N4866">
        <v>7057</v>
      </c>
      <c r="O4866">
        <v>2.9909245669841766E-2</v>
      </c>
      <c r="P4866">
        <v>-1.9492261111736298E-2</v>
      </c>
      <c r="Q4866">
        <v>-1.3367506908252835E-3</v>
      </c>
      <c r="R4866">
        <v>1.8839428201317787E-2</v>
      </c>
      <c r="S4866">
        <v>3.9013214409351349E-2</v>
      </c>
      <c r="T4866">
        <v>5.7171117514371872E-2</v>
      </c>
      <c r="U4866" t="s">
        <v>18</v>
      </c>
      <c r="V4866" t="s">
        <v>84</v>
      </c>
      <c r="W4866">
        <v>74.994895935058594</v>
      </c>
    </row>
    <row r="4867" spans="1:23" x14ac:dyDescent="0.25">
      <c r="A4867" s="48" t="str">
        <f t="shared" si="76"/>
        <v>42214North Coast And North BayN/A_9SmartAC-onlySingle</v>
      </c>
      <c r="B4867" t="s">
        <v>108</v>
      </c>
      <c r="C4867" s="35">
        <v>42214</v>
      </c>
      <c r="D4867">
        <v>9</v>
      </c>
      <c r="E4867" t="s">
        <v>32</v>
      </c>
      <c r="F4867">
        <v>0.6466295289913957</v>
      </c>
      <c r="G4867">
        <v>0.73244860815126611</v>
      </c>
      <c r="H4867">
        <v>6343</v>
      </c>
      <c r="I4867">
        <v>0.6277901007396246</v>
      </c>
      <c r="J4867">
        <v>0.76047941889066084</v>
      </c>
      <c r="K4867">
        <v>714</v>
      </c>
      <c r="L4867">
        <v>1.8839428201317787E-2</v>
      </c>
      <c r="M4867">
        <v>2.9134809970855713</v>
      </c>
      <c r="N4867">
        <v>7057</v>
      </c>
      <c r="O4867">
        <v>2.9909245669841766E-2</v>
      </c>
      <c r="P4867">
        <v>-1.9492261111736298E-2</v>
      </c>
      <c r="Q4867">
        <v>-1.3367506908252835E-3</v>
      </c>
      <c r="R4867">
        <v>1.8839428201317787E-2</v>
      </c>
      <c r="S4867">
        <v>3.9013214409351349E-2</v>
      </c>
      <c r="T4867">
        <v>5.7171117514371872E-2</v>
      </c>
      <c r="U4867" t="s">
        <v>102</v>
      </c>
      <c r="V4867" t="s">
        <v>84</v>
      </c>
      <c r="W4867">
        <v>74.994895935058594</v>
      </c>
    </row>
    <row r="4868" spans="1:23" x14ac:dyDescent="0.25">
      <c r="A4868" s="48" t="str">
        <f t="shared" si="76"/>
        <v>42214North Coast And North BayN/A_10AllSingle</v>
      </c>
      <c r="B4868" s="7" t="s">
        <v>108</v>
      </c>
      <c r="C4868" s="35">
        <v>42214</v>
      </c>
      <c r="D4868">
        <v>10</v>
      </c>
      <c r="E4868" t="s">
        <v>32</v>
      </c>
      <c r="F4868">
        <v>0.63211755347835274</v>
      </c>
      <c r="G4868">
        <v>0.92331975248748299</v>
      </c>
      <c r="H4868">
        <v>6343</v>
      </c>
      <c r="I4868">
        <v>0.61776355771041869</v>
      </c>
      <c r="J4868">
        <v>0.93858386889947876</v>
      </c>
      <c r="K4868">
        <v>714</v>
      </c>
      <c r="L4868">
        <v>1.4353996142745018E-2</v>
      </c>
      <c r="M4868">
        <v>2.2707796096801758</v>
      </c>
      <c r="N4868">
        <v>7057</v>
      </c>
      <c r="O4868">
        <v>3.6989353597164154E-2</v>
      </c>
      <c r="P4868">
        <v>-3.3051557838916779E-2</v>
      </c>
      <c r="Q4868">
        <v>-1.059828232973814E-2</v>
      </c>
      <c r="R4868">
        <v>1.4353996142745018E-2</v>
      </c>
      <c r="S4868">
        <v>3.9303313940763474E-2</v>
      </c>
      <c r="T4868">
        <v>6.1759550124406815E-2</v>
      </c>
      <c r="U4868" t="s">
        <v>18</v>
      </c>
      <c r="V4868" t="s">
        <v>84</v>
      </c>
      <c r="W4868">
        <v>80.991500854492188</v>
      </c>
    </row>
    <row r="4869" spans="1:23" x14ac:dyDescent="0.25">
      <c r="A4869" s="48" t="str">
        <f t="shared" si="76"/>
        <v>42214North Coast And North BayN/A_10SmartAC-onlySingle</v>
      </c>
      <c r="B4869" s="7" t="s">
        <v>108</v>
      </c>
      <c r="C4869" s="35">
        <v>42214</v>
      </c>
      <c r="D4869">
        <v>10</v>
      </c>
      <c r="E4869" t="s">
        <v>32</v>
      </c>
      <c r="F4869">
        <v>0.63211755347835274</v>
      </c>
      <c r="G4869">
        <v>0.92331975248748299</v>
      </c>
      <c r="H4869">
        <v>6343</v>
      </c>
      <c r="I4869">
        <v>0.61776355771041869</v>
      </c>
      <c r="J4869">
        <v>0.93858386889947876</v>
      </c>
      <c r="K4869">
        <v>714</v>
      </c>
      <c r="L4869">
        <v>1.4353996142745018E-2</v>
      </c>
      <c r="M4869">
        <v>2.2707796096801758</v>
      </c>
      <c r="N4869">
        <v>7057</v>
      </c>
      <c r="O4869">
        <v>3.6989353597164154E-2</v>
      </c>
      <c r="P4869">
        <v>-3.3051557838916779E-2</v>
      </c>
      <c r="Q4869">
        <v>-1.059828232973814E-2</v>
      </c>
      <c r="R4869">
        <v>1.4353996142745018E-2</v>
      </c>
      <c r="S4869">
        <v>3.9303313940763474E-2</v>
      </c>
      <c r="T4869">
        <v>6.1759550124406815E-2</v>
      </c>
      <c r="U4869" t="s">
        <v>102</v>
      </c>
      <c r="V4869" t="s">
        <v>84</v>
      </c>
      <c r="W4869">
        <v>80.991500854492188</v>
      </c>
    </row>
    <row r="4870" spans="1:23" x14ac:dyDescent="0.25">
      <c r="A4870" s="48" t="str">
        <f t="shared" si="76"/>
        <v>42214North Coast And North BayN/A_11AllSingle</v>
      </c>
      <c r="B4870" s="7" t="s">
        <v>108</v>
      </c>
      <c r="C4870" s="35">
        <v>42214</v>
      </c>
      <c r="D4870">
        <v>11</v>
      </c>
      <c r="E4870" t="s">
        <v>32</v>
      </c>
      <c r="F4870">
        <v>0.64241699074636072</v>
      </c>
      <c r="G4870">
        <v>1.1132110163748337</v>
      </c>
      <c r="H4870">
        <v>6343</v>
      </c>
      <c r="I4870">
        <v>0.64599555293465338</v>
      </c>
      <c r="J4870">
        <v>1.2104706156199838</v>
      </c>
      <c r="K4870">
        <v>714</v>
      </c>
      <c r="L4870">
        <v>-3.5785622894763947E-3</v>
      </c>
      <c r="M4870">
        <v>-0.55704665184020996</v>
      </c>
      <c r="N4870">
        <v>7057</v>
      </c>
      <c r="O4870">
        <v>4.7408085316419601E-2</v>
      </c>
      <c r="P4870">
        <v>-6.4336761832237244E-2</v>
      </c>
      <c r="Q4870">
        <v>-3.5559110343456268E-2</v>
      </c>
      <c r="R4870">
        <v>-3.5785622894763947E-3</v>
      </c>
      <c r="S4870">
        <v>2.8398191556334496E-2</v>
      </c>
      <c r="T4870">
        <v>5.7179640978574753E-2</v>
      </c>
      <c r="U4870" t="s">
        <v>18</v>
      </c>
      <c r="V4870" t="s">
        <v>84</v>
      </c>
      <c r="W4870">
        <v>86.027069091796875</v>
      </c>
    </row>
    <row r="4871" spans="1:23" x14ac:dyDescent="0.25">
      <c r="A4871" s="48" t="str">
        <f t="shared" si="76"/>
        <v>42214North Coast And North BayN/A_11SmartAC-onlySingle</v>
      </c>
      <c r="B4871" s="7" t="s">
        <v>108</v>
      </c>
      <c r="C4871" s="35">
        <v>42214</v>
      </c>
      <c r="D4871">
        <v>11</v>
      </c>
      <c r="E4871" t="s">
        <v>32</v>
      </c>
      <c r="F4871">
        <v>0.64241699074636072</v>
      </c>
      <c r="G4871">
        <v>1.1132110163748337</v>
      </c>
      <c r="H4871">
        <v>6343</v>
      </c>
      <c r="I4871">
        <v>0.64599555293465338</v>
      </c>
      <c r="J4871">
        <v>1.2104706156199838</v>
      </c>
      <c r="K4871">
        <v>714</v>
      </c>
      <c r="L4871">
        <v>-3.5785622894763947E-3</v>
      </c>
      <c r="M4871">
        <v>-0.55704665184020996</v>
      </c>
      <c r="N4871">
        <v>7057</v>
      </c>
      <c r="O4871">
        <v>4.7408085316419601E-2</v>
      </c>
      <c r="P4871">
        <v>-6.4336761832237244E-2</v>
      </c>
      <c r="Q4871">
        <v>-3.5559110343456268E-2</v>
      </c>
      <c r="R4871">
        <v>-3.5785622894763947E-3</v>
      </c>
      <c r="S4871">
        <v>2.8398191556334496E-2</v>
      </c>
      <c r="T4871">
        <v>5.7179640978574753E-2</v>
      </c>
      <c r="U4871" t="s">
        <v>102</v>
      </c>
      <c r="V4871" t="s">
        <v>84</v>
      </c>
      <c r="W4871">
        <v>86.027069091796875</v>
      </c>
    </row>
    <row r="4872" spans="1:23" x14ac:dyDescent="0.25">
      <c r="A4872" s="48" t="str">
        <f t="shared" si="76"/>
        <v>42214North Coast And North BayN/A_12AllSingle</v>
      </c>
      <c r="B4872" s="7" t="s">
        <v>108</v>
      </c>
      <c r="C4872" s="35">
        <v>42214</v>
      </c>
      <c r="D4872">
        <v>12</v>
      </c>
      <c r="E4872" t="s">
        <v>32</v>
      </c>
      <c r="F4872">
        <v>0.71992555870633179</v>
      </c>
      <c r="G4872">
        <v>1.3307027905725179</v>
      </c>
      <c r="H4872">
        <v>6343</v>
      </c>
      <c r="I4872">
        <v>0.66862941142608023</v>
      </c>
      <c r="J4872">
        <v>1.3536862360151527</v>
      </c>
      <c r="K4872">
        <v>714</v>
      </c>
      <c r="L4872">
        <v>5.129614844918251E-2</v>
      </c>
      <c r="M4872">
        <v>7.1252017021179199</v>
      </c>
      <c r="N4872">
        <v>7057</v>
      </c>
      <c r="O4872">
        <v>5.3344622254371643E-2</v>
      </c>
      <c r="P4872">
        <v>-1.7070319503545761E-2</v>
      </c>
      <c r="Q4872">
        <v>1.5310932882130146E-2</v>
      </c>
      <c r="R4872">
        <v>5.129614844918251E-2</v>
      </c>
      <c r="S4872">
        <v>8.727709949016571E-2</v>
      </c>
      <c r="T4872">
        <v>0.11966261267662048</v>
      </c>
      <c r="U4872" t="s">
        <v>18</v>
      </c>
      <c r="V4872" t="s">
        <v>84</v>
      </c>
      <c r="W4872">
        <v>90.0643310546875</v>
      </c>
    </row>
    <row r="4873" spans="1:23" x14ac:dyDescent="0.25">
      <c r="A4873" s="48" t="str">
        <f t="shared" si="76"/>
        <v>42214North Coast And North BayN/A_12SmartAC-onlySingle</v>
      </c>
      <c r="B4873" s="7" t="s">
        <v>108</v>
      </c>
      <c r="C4873" s="35">
        <v>42214</v>
      </c>
      <c r="D4873">
        <v>12</v>
      </c>
      <c r="E4873" t="s">
        <v>32</v>
      </c>
      <c r="F4873">
        <v>0.71992555870633179</v>
      </c>
      <c r="G4873">
        <v>1.3307027905725179</v>
      </c>
      <c r="H4873">
        <v>6343</v>
      </c>
      <c r="I4873">
        <v>0.66862941142608023</v>
      </c>
      <c r="J4873">
        <v>1.3536862360151527</v>
      </c>
      <c r="K4873">
        <v>714</v>
      </c>
      <c r="L4873">
        <v>5.129614844918251E-2</v>
      </c>
      <c r="M4873">
        <v>7.1252017021179199</v>
      </c>
      <c r="N4873">
        <v>7057</v>
      </c>
      <c r="O4873">
        <v>5.3344622254371643E-2</v>
      </c>
      <c r="P4873">
        <v>-1.7070319503545761E-2</v>
      </c>
      <c r="Q4873">
        <v>1.5310932882130146E-2</v>
      </c>
      <c r="R4873">
        <v>5.129614844918251E-2</v>
      </c>
      <c r="S4873">
        <v>8.727709949016571E-2</v>
      </c>
      <c r="T4873">
        <v>0.11966261267662048</v>
      </c>
      <c r="U4873" t="s">
        <v>102</v>
      </c>
      <c r="V4873" t="s">
        <v>84</v>
      </c>
      <c r="W4873">
        <v>90.0643310546875</v>
      </c>
    </row>
    <row r="4874" spans="1:23" x14ac:dyDescent="0.25">
      <c r="A4874" s="48" t="str">
        <f t="shared" si="76"/>
        <v>42214North Coast And North BayN/A_13AllSingle</v>
      </c>
      <c r="B4874" t="s">
        <v>108</v>
      </c>
      <c r="C4874" s="35">
        <v>42214</v>
      </c>
      <c r="D4874">
        <v>13</v>
      </c>
      <c r="E4874" t="s">
        <v>32</v>
      </c>
      <c r="F4874">
        <v>0.87599405242435358</v>
      </c>
      <c r="G4874">
        <v>1.5288452490737114</v>
      </c>
      <c r="H4874">
        <v>6343</v>
      </c>
      <c r="I4874">
        <v>0.75995494962992316</v>
      </c>
      <c r="J4874">
        <v>1.3444658216724819</v>
      </c>
      <c r="K4874">
        <v>714</v>
      </c>
      <c r="L4874">
        <v>0.11603910475969315</v>
      </c>
      <c r="M4874">
        <v>13.246562957763672</v>
      </c>
      <c r="N4874">
        <v>7057</v>
      </c>
      <c r="O4874">
        <v>5.3852874785661697E-2</v>
      </c>
      <c r="P4874">
        <v>4.7021258622407913E-2</v>
      </c>
      <c r="Q4874">
        <v>7.9711034893989563E-2</v>
      </c>
      <c r="R4874">
        <v>0.11603910475969315</v>
      </c>
      <c r="S4874">
        <v>0.15236286818981171</v>
      </c>
      <c r="T4874">
        <v>0.18505695462226868</v>
      </c>
      <c r="U4874" t="s">
        <v>18</v>
      </c>
      <c r="V4874" t="s">
        <v>84</v>
      </c>
      <c r="W4874">
        <v>94.059234619140625</v>
      </c>
    </row>
    <row r="4875" spans="1:23" x14ac:dyDescent="0.25">
      <c r="A4875" s="48" t="str">
        <f t="shared" si="76"/>
        <v>42214North Coast And North BayN/A_13SmartAC-onlySingle</v>
      </c>
      <c r="B4875" s="7" t="s">
        <v>108</v>
      </c>
      <c r="C4875" s="35">
        <v>42214</v>
      </c>
      <c r="D4875">
        <v>13</v>
      </c>
      <c r="E4875" t="s">
        <v>32</v>
      </c>
      <c r="F4875">
        <v>0.87599405242435358</v>
      </c>
      <c r="G4875">
        <v>1.5288452490737114</v>
      </c>
      <c r="H4875">
        <v>6343</v>
      </c>
      <c r="I4875">
        <v>0.75995494962992316</v>
      </c>
      <c r="J4875">
        <v>1.3444658216724819</v>
      </c>
      <c r="K4875">
        <v>714</v>
      </c>
      <c r="L4875">
        <v>0.11603910475969315</v>
      </c>
      <c r="M4875">
        <v>13.246562957763672</v>
      </c>
      <c r="N4875">
        <v>7057</v>
      </c>
      <c r="O4875">
        <v>5.3852874785661697E-2</v>
      </c>
      <c r="P4875">
        <v>4.7021258622407913E-2</v>
      </c>
      <c r="Q4875">
        <v>7.9711034893989563E-2</v>
      </c>
      <c r="R4875">
        <v>0.11603910475969315</v>
      </c>
      <c r="S4875">
        <v>0.15236286818981171</v>
      </c>
      <c r="T4875">
        <v>0.18505695462226868</v>
      </c>
      <c r="U4875" t="s">
        <v>102</v>
      </c>
      <c r="V4875" t="s">
        <v>84</v>
      </c>
      <c r="W4875">
        <v>94.059234619140625</v>
      </c>
    </row>
    <row r="4876" spans="1:23" x14ac:dyDescent="0.25">
      <c r="A4876" s="48" t="str">
        <f t="shared" si="76"/>
        <v>42214North Coast And North BayN/A_14AllSingle</v>
      </c>
      <c r="B4876" s="7" t="s">
        <v>108</v>
      </c>
      <c r="C4876" s="35">
        <v>42214</v>
      </c>
      <c r="D4876">
        <v>14</v>
      </c>
      <c r="E4876" t="s">
        <v>32</v>
      </c>
      <c r="F4876">
        <v>1.1443630926726074</v>
      </c>
      <c r="G4876">
        <v>1.7265663611164255</v>
      </c>
      <c r="H4876">
        <v>6343</v>
      </c>
      <c r="I4876">
        <v>0.88750688674096734</v>
      </c>
      <c r="J4876">
        <v>1.4177017377849555</v>
      </c>
      <c r="K4876">
        <v>714</v>
      </c>
      <c r="L4876">
        <v>0.25685620307922363</v>
      </c>
      <c r="M4876">
        <v>22.445341110229492</v>
      </c>
      <c r="N4876">
        <v>7057</v>
      </c>
      <c r="O4876">
        <v>5.7314284145832062E-2</v>
      </c>
      <c r="P4876">
        <v>0.18340221047401428</v>
      </c>
      <c r="Q4876">
        <v>0.21819312870502472</v>
      </c>
      <c r="R4876">
        <v>0.25685620307922363</v>
      </c>
      <c r="S4876">
        <v>0.29551467299461365</v>
      </c>
      <c r="T4876">
        <v>0.33031019568443298</v>
      </c>
      <c r="U4876" t="s">
        <v>18</v>
      </c>
      <c r="V4876" t="s">
        <v>84</v>
      </c>
      <c r="W4876">
        <v>94.060935974121094</v>
      </c>
    </row>
    <row r="4877" spans="1:23" x14ac:dyDescent="0.25">
      <c r="A4877" s="48" t="str">
        <f t="shared" si="76"/>
        <v>42214North Coast And North BayN/A_14SmartAC-onlySingle</v>
      </c>
      <c r="B4877" t="s">
        <v>108</v>
      </c>
      <c r="C4877" s="35">
        <v>42214</v>
      </c>
      <c r="D4877">
        <v>14</v>
      </c>
      <c r="E4877" t="s">
        <v>32</v>
      </c>
      <c r="F4877">
        <v>1.1443630926726074</v>
      </c>
      <c r="G4877">
        <v>1.7265663611164255</v>
      </c>
      <c r="H4877">
        <v>6343</v>
      </c>
      <c r="I4877">
        <v>0.88750688674096734</v>
      </c>
      <c r="J4877">
        <v>1.4177017377849555</v>
      </c>
      <c r="K4877">
        <v>714</v>
      </c>
      <c r="L4877">
        <v>0.25685620307922363</v>
      </c>
      <c r="M4877">
        <v>22.445341110229492</v>
      </c>
      <c r="N4877">
        <v>7057</v>
      </c>
      <c r="O4877">
        <v>5.7314284145832062E-2</v>
      </c>
      <c r="P4877">
        <v>0.18340221047401428</v>
      </c>
      <c r="Q4877">
        <v>0.21819312870502472</v>
      </c>
      <c r="R4877">
        <v>0.25685620307922363</v>
      </c>
      <c r="S4877">
        <v>0.29551467299461365</v>
      </c>
      <c r="T4877">
        <v>0.33031019568443298</v>
      </c>
      <c r="U4877" t="s">
        <v>102</v>
      </c>
      <c r="V4877" t="s">
        <v>84</v>
      </c>
      <c r="W4877">
        <v>94.060935974121094</v>
      </c>
    </row>
    <row r="4878" spans="1:23" x14ac:dyDescent="0.25">
      <c r="A4878" s="48" t="str">
        <f t="shared" si="76"/>
        <v>42214North Coast And North BayN/A_15AllSingle</v>
      </c>
      <c r="B4878" t="s">
        <v>108</v>
      </c>
      <c r="C4878" s="35">
        <v>42214</v>
      </c>
      <c r="D4878">
        <v>15</v>
      </c>
      <c r="E4878" t="s">
        <v>32</v>
      </c>
      <c r="F4878">
        <v>1.4787653268893224</v>
      </c>
      <c r="G4878">
        <v>1.9049494818893771</v>
      </c>
      <c r="H4878">
        <v>6343</v>
      </c>
      <c r="I4878">
        <v>1.1540670021134201</v>
      </c>
      <c r="J4878">
        <v>1.4715093232309662</v>
      </c>
      <c r="K4878">
        <v>714</v>
      </c>
      <c r="L4878">
        <v>0.32469832897186279</v>
      </c>
      <c r="M4878">
        <v>21.957393646240234</v>
      </c>
      <c r="N4878">
        <v>7057</v>
      </c>
      <c r="O4878">
        <v>6.003989651799202E-2</v>
      </c>
      <c r="P4878">
        <v>0.24775119125843048</v>
      </c>
      <c r="Q4878">
        <v>0.28419661521911621</v>
      </c>
      <c r="R4878">
        <v>0.32469832897186279</v>
      </c>
      <c r="S4878">
        <v>0.36519524455070496</v>
      </c>
      <c r="T4878">
        <v>0.40164545178413391</v>
      </c>
      <c r="U4878" t="s">
        <v>18</v>
      </c>
      <c r="V4878" t="s">
        <v>84</v>
      </c>
      <c r="W4878">
        <v>93.059234619140625</v>
      </c>
    </row>
    <row r="4879" spans="1:23" x14ac:dyDescent="0.25">
      <c r="A4879" s="48" t="str">
        <f t="shared" si="76"/>
        <v>42214North Coast And North BayN/A_15SmartAC-onlySingle</v>
      </c>
      <c r="B4879" t="s">
        <v>108</v>
      </c>
      <c r="C4879" s="35">
        <v>42214</v>
      </c>
      <c r="D4879">
        <v>15</v>
      </c>
      <c r="E4879" t="s">
        <v>32</v>
      </c>
      <c r="F4879">
        <v>1.4787653268893224</v>
      </c>
      <c r="G4879">
        <v>1.9049494818893771</v>
      </c>
      <c r="H4879">
        <v>6343</v>
      </c>
      <c r="I4879">
        <v>1.1540670021134201</v>
      </c>
      <c r="J4879">
        <v>1.4715093232309662</v>
      </c>
      <c r="K4879">
        <v>714</v>
      </c>
      <c r="L4879">
        <v>0.32469832897186279</v>
      </c>
      <c r="M4879">
        <v>21.957393646240234</v>
      </c>
      <c r="N4879">
        <v>7057</v>
      </c>
      <c r="O4879">
        <v>6.003989651799202E-2</v>
      </c>
      <c r="P4879">
        <v>0.24775119125843048</v>
      </c>
      <c r="Q4879">
        <v>0.28419661521911621</v>
      </c>
      <c r="R4879">
        <v>0.32469832897186279</v>
      </c>
      <c r="S4879">
        <v>0.36519524455070496</v>
      </c>
      <c r="T4879">
        <v>0.40164545178413391</v>
      </c>
      <c r="U4879" t="s">
        <v>102</v>
      </c>
      <c r="V4879" t="s">
        <v>84</v>
      </c>
      <c r="W4879">
        <v>93.059234619140625</v>
      </c>
    </row>
    <row r="4880" spans="1:23" x14ac:dyDescent="0.25">
      <c r="A4880" s="48" t="str">
        <f t="shared" si="76"/>
        <v>42214North Coast And North BayN/A_16AllSingle</v>
      </c>
      <c r="B4880" s="7" t="s">
        <v>108</v>
      </c>
      <c r="C4880" s="35">
        <v>42214</v>
      </c>
      <c r="D4880">
        <v>16</v>
      </c>
      <c r="E4880" t="s">
        <v>32</v>
      </c>
      <c r="F4880">
        <v>1.8041140494337853</v>
      </c>
      <c r="G4880">
        <v>2.0083348477393623</v>
      </c>
      <c r="H4880">
        <v>6343</v>
      </c>
      <c r="I4880">
        <v>1.3567958391119448</v>
      </c>
      <c r="J4880">
        <v>1.5127265394593838</v>
      </c>
      <c r="K4880">
        <v>714</v>
      </c>
      <c r="L4880">
        <v>0.44731819629669189</v>
      </c>
      <c r="M4880">
        <v>24.794342041015625</v>
      </c>
      <c r="N4880">
        <v>7057</v>
      </c>
      <c r="O4880">
        <v>6.197454035282135E-2</v>
      </c>
      <c r="P4880">
        <v>0.36789163947105408</v>
      </c>
      <c r="Q4880">
        <v>0.40551140904426575</v>
      </c>
      <c r="R4880">
        <v>0.44731819629669189</v>
      </c>
      <c r="S4880">
        <v>0.48912003636360168</v>
      </c>
      <c r="T4880">
        <v>0.5267447829246521</v>
      </c>
      <c r="U4880" t="s">
        <v>18</v>
      </c>
      <c r="V4880" t="s">
        <v>84</v>
      </c>
      <c r="W4880">
        <v>90.972793579101563</v>
      </c>
    </row>
    <row r="4881" spans="1:23" x14ac:dyDescent="0.25">
      <c r="A4881" s="48" t="str">
        <f t="shared" si="76"/>
        <v>42214North Coast And North BayN/A_16SmartAC-onlySingle</v>
      </c>
      <c r="B4881" s="7" t="s">
        <v>108</v>
      </c>
      <c r="C4881" s="35">
        <v>42214</v>
      </c>
      <c r="D4881">
        <v>16</v>
      </c>
      <c r="E4881" t="s">
        <v>32</v>
      </c>
      <c r="F4881">
        <v>1.8041140494337853</v>
      </c>
      <c r="G4881">
        <v>2.0083348477393623</v>
      </c>
      <c r="H4881">
        <v>6343</v>
      </c>
      <c r="I4881">
        <v>1.3567958391119448</v>
      </c>
      <c r="J4881">
        <v>1.5127265394593838</v>
      </c>
      <c r="K4881">
        <v>714</v>
      </c>
      <c r="L4881">
        <v>0.44731819629669189</v>
      </c>
      <c r="M4881">
        <v>24.794342041015625</v>
      </c>
      <c r="N4881">
        <v>7057</v>
      </c>
      <c r="O4881">
        <v>6.197454035282135E-2</v>
      </c>
      <c r="P4881">
        <v>0.36789163947105408</v>
      </c>
      <c r="Q4881">
        <v>0.40551140904426575</v>
      </c>
      <c r="R4881">
        <v>0.44731819629669189</v>
      </c>
      <c r="S4881">
        <v>0.48912003636360168</v>
      </c>
      <c r="T4881">
        <v>0.5267447829246521</v>
      </c>
      <c r="U4881" t="s">
        <v>102</v>
      </c>
      <c r="V4881" t="s">
        <v>84</v>
      </c>
      <c r="W4881">
        <v>90.972793579101563</v>
      </c>
    </row>
    <row r="4882" spans="1:23" x14ac:dyDescent="0.25">
      <c r="A4882" s="48" t="str">
        <f t="shared" si="76"/>
        <v>42214North Coast And North BayN/A_17AllSingle</v>
      </c>
      <c r="B4882" s="7" t="s">
        <v>108</v>
      </c>
      <c r="C4882" s="35">
        <v>42214</v>
      </c>
      <c r="D4882">
        <v>17</v>
      </c>
      <c r="E4882" t="s">
        <v>32</v>
      </c>
      <c r="F4882">
        <v>2.0814153996777938</v>
      </c>
      <c r="G4882">
        <v>2.0151584414040342</v>
      </c>
      <c r="H4882">
        <v>6343</v>
      </c>
      <c r="I4882">
        <v>1.5142317077001688</v>
      </c>
      <c r="J4882">
        <v>1.3985394750224629</v>
      </c>
      <c r="K4882">
        <v>714</v>
      </c>
      <c r="L4882">
        <v>0.56718367338180542</v>
      </c>
      <c r="M4882">
        <v>27.249904632568359</v>
      </c>
      <c r="N4882">
        <v>7057</v>
      </c>
      <c r="O4882">
        <v>5.8134201914072037E-2</v>
      </c>
      <c r="P4882">
        <v>0.49267888069152832</v>
      </c>
      <c r="Q4882">
        <v>0.52796751260757446</v>
      </c>
      <c r="R4882">
        <v>0.56718367338180542</v>
      </c>
      <c r="S4882">
        <v>0.6063951849937439</v>
      </c>
      <c r="T4882">
        <v>0.64168846607208252</v>
      </c>
      <c r="U4882" t="s">
        <v>18</v>
      </c>
      <c r="V4882" t="s">
        <v>84</v>
      </c>
      <c r="W4882">
        <v>88.325347900390625</v>
      </c>
    </row>
    <row r="4883" spans="1:23" x14ac:dyDescent="0.25">
      <c r="A4883" s="48" t="str">
        <f t="shared" si="76"/>
        <v>42214North Coast And North BayN/A_17SmartAC-onlySingle</v>
      </c>
      <c r="B4883" s="7" t="s">
        <v>108</v>
      </c>
      <c r="C4883" s="35">
        <v>42214</v>
      </c>
      <c r="D4883">
        <v>17</v>
      </c>
      <c r="E4883" t="s">
        <v>32</v>
      </c>
      <c r="F4883">
        <v>2.0814153996777938</v>
      </c>
      <c r="G4883">
        <v>2.0151584414040342</v>
      </c>
      <c r="H4883">
        <v>6343</v>
      </c>
      <c r="I4883">
        <v>1.5142317077001688</v>
      </c>
      <c r="J4883">
        <v>1.3985394750224629</v>
      </c>
      <c r="K4883">
        <v>714</v>
      </c>
      <c r="L4883">
        <v>0.56718367338180542</v>
      </c>
      <c r="M4883">
        <v>27.249904632568359</v>
      </c>
      <c r="N4883">
        <v>7057</v>
      </c>
      <c r="O4883">
        <v>5.8134201914072037E-2</v>
      </c>
      <c r="P4883">
        <v>0.49267888069152832</v>
      </c>
      <c r="Q4883">
        <v>0.52796751260757446</v>
      </c>
      <c r="R4883">
        <v>0.56718367338180542</v>
      </c>
      <c r="S4883">
        <v>0.6063951849937439</v>
      </c>
      <c r="T4883">
        <v>0.64168846607208252</v>
      </c>
      <c r="U4883" t="s">
        <v>102</v>
      </c>
      <c r="V4883" t="s">
        <v>84</v>
      </c>
      <c r="W4883">
        <v>88.325347900390625</v>
      </c>
    </row>
    <row r="4884" spans="1:23" x14ac:dyDescent="0.25">
      <c r="A4884" s="48" t="str">
        <f t="shared" si="76"/>
        <v>42214North Coast And North BayN/A_18AllSingle</v>
      </c>
      <c r="B4884" s="7" t="s">
        <v>108</v>
      </c>
      <c r="C4884" s="35">
        <v>42214</v>
      </c>
      <c r="D4884">
        <v>18</v>
      </c>
      <c r="E4884" t="s">
        <v>32</v>
      </c>
      <c r="F4884">
        <v>2.2137455717465446</v>
      </c>
      <c r="G4884">
        <v>1.9409865360218779</v>
      </c>
      <c r="H4884">
        <v>6343</v>
      </c>
      <c r="I4884">
        <v>2.3776536589510298</v>
      </c>
      <c r="J4884">
        <v>1.9898479322017333</v>
      </c>
      <c r="K4884">
        <v>714</v>
      </c>
      <c r="L4884">
        <v>-0.16390809416770935</v>
      </c>
      <c r="M4884">
        <v>-7.404106616973877</v>
      </c>
      <c r="N4884">
        <v>7057</v>
      </c>
      <c r="O4884">
        <v>7.8354716300964355E-2</v>
      </c>
      <c r="P4884">
        <v>-0.26432749629020691</v>
      </c>
      <c r="Q4884">
        <v>-0.21676461398601532</v>
      </c>
      <c r="R4884">
        <v>-0.16390809416770935</v>
      </c>
      <c r="S4884">
        <v>-0.11105784028768539</v>
      </c>
      <c r="T4884">
        <v>-6.3488692045211792E-2</v>
      </c>
      <c r="U4884" t="s">
        <v>18</v>
      </c>
      <c r="V4884" t="s">
        <v>84</v>
      </c>
      <c r="W4884">
        <v>83.245712280273438</v>
      </c>
    </row>
    <row r="4885" spans="1:23" x14ac:dyDescent="0.25">
      <c r="A4885" s="48" t="str">
        <f t="shared" si="76"/>
        <v>42214North Coast And North BayN/A_18SmartAC-onlySingle</v>
      </c>
      <c r="B4885" s="7" t="s">
        <v>108</v>
      </c>
      <c r="C4885" s="35">
        <v>42214</v>
      </c>
      <c r="D4885">
        <v>18</v>
      </c>
      <c r="E4885" t="s">
        <v>32</v>
      </c>
      <c r="F4885">
        <v>2.2137455717465446</v>
      </c>
      <c r="G4885">
        <v>1.9409865360218779</v>
      </c>
      <c r="H4885">
        <v>6343</v>
      </c>
      <c r="I4885">
        <v>2.3776536589510298</v>
      </c>
      <c r="J4885">
        <v>1.9898479322017333</v>
      </c>
      <c r="K4885">
        <v>714</v>
      </c>
      <c r="L4885">
        <v>-0.16390809416770935</v>
      </c>
      <c r="M4885">
        <v>-7.404106616973877</v>
      </c>
      <c r="N4885">
        <v>7057</v>
      </c>
      <c r="O4885">
        <v>7.8354716300964355E-2</v>
      </c>
      <c r="P4885">
        <v>-0.26432749629020691</v>
      </c>
      <c r="Q4885">
        <v>-0.21676461398601532</v>
      </c>
      <c r="R4885">
        <v>-0.16390809416770935</v>
      </c>
      <c r="S4885">
        <v>-0.11105784028768539</v>
      </c>
      <c r="T4885">
        <v>-6.3488692045211792E-2</v>
      </c>
      <c r="U4885" t="s">
        <v>102</v>
      </c>
      <c r="V4885" t="s">
        <v>84</v>
      </c>
      <c r="W4885">
        <v>83.245712280273438</v>
      </c>
    </row>
    <row r="4886" spans="1:23" x14ac:dyDescent="0.25">
      <c r="A4886" s="48" t="str">
        <f t="shared" si="76"/>
        <v>42214North Coast And North BayN/A_19AllSingle</v>
      </c>
      <c r="B4886" t="s">
        <v>108</v>
      </c>
      <c r="C4886" s="35">
        <v>42214</v>
      </c>
      <c r="D4886">
        <v>19</v>
      </c>
      <c r="E4886" t="s">
        <v>32</v>
      </c>
      <c r="F4886">
        <v>2.1419273427909324</v>
      </c>
      <c r="G4886">
        <v>1.8253110106288755</v>
      </c>
      <c r="H4886">
        <v>6343</v>
      </c>
      <c r="I4886">
        <v>2.382107030082151</v>
      </c>
      <c r="J4886">
        <v>1.9666826535874518</v>
      </c>
      <c r="K4886">
        <v>714</v>
      </c>
      <c r="L4886">
        <v>-0.24017968773841858</v>
      </c>
      <c r="M4886">
        <v>-11.213251113891602</v>
      </c>
      <c r="N4886">
        <v>7057</v>
      </c>
      <c r="O4886">
        <v>7.7087022364139557E-2</v>
      </c>
      <c r="P4886">
        <v>-0.33897441625595093</v>
      </c>
      <c r="Q4886">
        <v>-0.29218104481697083</v>
      </c>
      <c r="R4886">
        <v>-0.24017968773841858</v>
      </c>
      <c r="S4886">
        <v>-0.18818448483943939</v>
      </c>
      <c r="T4886">
        <v>-0.14138495922088623</v>
      </c>
      <c r="U4886" t="s">
        <v>18</v>
      </c>
      <c r="V4886" t="s">
        <v>84</v>
      </c>
      <c r="W4886">
        <v>76.250816345214844</v>
      </c>
    </row>
    <row r="4887" spans="1:23" x14ac:dyDescent="0.25">
      <c r="A4887" s="48" t="str">
        <f t="shared" si="76"/>
        <v>42214North Coast And North BayN/A_19SmartAC-onlySingle</v>
      </c>
      <c r="B4887" s="7" t="s">
        <v>108</v>
      </c>
      <c r="C4887" s="35">
        <v>42214</v>
      </c>
      <c r="D4887">
        <v>19</v>
      </c>
      <c r="E4887" t="s">
        <v>32</v>
      </c>
      <c r="F4887">
        <v>2.1419273427909324</v>
      </c>
      <c r="G4887">
        <v>1.8253110106288755</v>
      </c>
      <c r="H4887">
        <v>6343</v>
      </c>
      <c r="I4887">
        <v>2.382107030082151</v>
      </c>
      <c r="J4887">
        <v>1.9666826535874518</v>
      </c>
      <c r="K4887">
        <v>714</v>
      </c>
      <c r="L4887">
        <v>-0.24017968773841858</v>
      </c>
      <c r="M4887">
        <v>-11.213251113891602</v>
      </c>
      <c r="N4887">
        <v>7057</v>
      </c>
      <c r="O4887">
        <v>7.7087022364139557E-2</v>
      </c>
      <c r="P4887">
        <v>-0.33897441625595093</v>
      </c>
      <c r="Q4887">
        <v>-0.29218104481697083</v>
      </c>
      <c r="R4887">
        <v>-0.24017968773841858</v>
      </c>
      <c r="S4887">
        <v>-0.18818448483943939</v>
      </c>
      <c r="T4887">
        <v>-0.14138495922088623</v>
      </c>
      <c r="U4887" t="s">
        <v>102</v>
      </c>
      <c r="V4887" t="s">
        <v>84</v>
      </c>
      <c r="W4887">
        <v>76.250816345214844</v>
      </c>
    </row>
    <row r="4888" spans="1:23" x14ac:dyDescent="0.25">
      <c r="A4888" s="48" t="str">
        <f t="shared" si="76"/>
        <v>42214North Coast And North BayN/A_20AllSingle</v>
      </c>
      <c r="B4888" s="7" t="s">
        <v>108</v>
      </c>
      <c r="C4888" s="35">
        <v>42214</v>
      </c>
      <c r="D4888">
        <v>20</v>
      </c>
      <c r="E4888" t="s">
        <v>32</v>
      </c>
      <c r="F4888">
        <v>1.8279133099888156</v>
      </c>
      <c r="G4888">
        <v>1.6073408266492542</v>
      </c>
      <c r="H4888">
        <v>6343</v>
      </c>
      <c r="I4888">
        <v>1.9731645617507267</v>
      </c>
      <c r="J4888">
        <v>1.7197887695325622</v>
      </c>
      <c r="K4888">
        <v>714</v>
      </c>
      <c r="L4888">
        <v>-0.14525125920772552</v>
      </c>
      <c r="M4888">
        <v>-7.9462876319885254</v>
      </c>
      <c r="N4888">
        <v>7057</v>
      </c>
      <c r="O4888">
        <v>6.7451506853103638E-2</v>
      </c>
      <c r="P4888">
        <v>-0.23169711232185364</v>
      </c>
      <c r="Q4888">
        <v>-0.19075269997119904</v>
      </c>
      <c r="R4888">
        <v>-0.14525125920772552</v>
      </c>
      <c r="S4888">
        <v>-9.9755220115184784E-2</v>
      </c>
      <c r="T4888">
        <v>-5.8805409818887711E-2</v>
      </c>
      <c r="U4888" t="s">
        <v>18</v>
      </c>
      <c r="V4888" t="s">
        <v>84</v>
      </c>
      <c r="W4888">
        <v>68.8660888671875</v>
      </c>
    </row>
    <row r="4889" spans="1:23" x14ac:dyDescent="0.25">
      <c r="A4889" s="48" t="str">
        <f t="shared" si="76"/>
        <v>42214North Coast And North BayN/A_20SmartAC-onlySingle</v>
      </c>
      <c r="B4889" t="s">
        <v>108</v>
      </c>
      <c r="C4889" s="35">
        <v>42214</v>
      </c>
      <c r="D4889">
        <v>20</v>
      </c>
      <c r="E4889" t="s">
        <v>32</v>
      </c>
      <c r="F4889">
        <v>1.8279133099888156</v>
      </c>
      <c r="G4889">
        <v>1.6073408266492542</v>
      </c>
      <c r="H4889">
        <v>6343</v>
      </c>
      <c r="I4889">
        <v>1.9731645617507267</v>
      </c>
      <c r="J4889">
        <v>1.7197887695325622</v>
      </c>
      <c r="K4889">
        <v>714</v>
      </c>
      <c r="L4889">
        <v>-0.14525125920772552</v>
      </c>
      <c r="M4889">
        <v>-7.9462876319885254</v>
      </c>
      <c r="N4889">
        <v>7057</v>
      </c>
      <c r="O4889">
        <v>6.7451506853103638E-2</v>
      </c>
      <c r="P4889">
        <v>-0.23169711232185364</v>
      </c>
      <c r="Q4889">
        <v>-0.19075269997119904</v>
      </c>
      <c r="R4889">
        <v>-0.14525125920772552</v>
      </c>
      <c r="S4889">
        <v>-9.9755220115184784E-2</v>
      </c>
      <c r="T4889">
        <v>-5.8805409818887711E-2</v>
      </c>
      <c r="U4889" t="s">
        <v>102</v>
      </c>
      <c r="V4889" t="s">
        <v>84</v>
      </c>
      <c r="W4889">
        <v>68.8660888671875</v>
      </c>
    </row>
    <row r="4890" spans="1:23" x14ac:dyDescent="0.25">
      <c r="A4890" s="48" t="str">
        <f t="shared" si="76"/>
        <v>42214North Coast And North BayN/A_21AllSingle</v>
      </c>
      <c r="B4890" t="s">
        <v>108</v>
      </c>
      <c r="C4890" s="35">
        <v>42214</v>
      </c>
      <c r="D4890">
        <v>21</v>
      </c>
      <c r="E4890" t="s">
        <v>32</v>
      </c>
      <c r="F4890">
        <v>1.4949502814592759</v>
      </c>
      <c r="G4890">
        <v>1.3654019909171362</v>
      </c>
      <c r="H4890">
        <v>6343</v>
      </c>
      <c r="I4890">
        <v>1.5091667144284873</v>
      </c>
      <c r="J4890">
        <v>1.4147678108471025</v>
      </c>
      <c r="K4890">
        <v>714</v>
      </c>
      <c r="L4890">
        <v>-1.421643327921629E-2</v>
      </c>
      <c r="M4890">
        <v>-0.95096361637115479</v>
      </c>
      <c r="N4890">
        <v>7057</v>
      </c>
      <c r="O4890">
        <v>5.5652804672718048E-2</v>
      </c>
      <c r="P4890">
        <v>-8.5541069507598877E-2</v>
      </c>
      <c r="Q4890">
        <v>-5.1758702844381332E-2</v>
      </c>
      <c r="R4890">
        <v>-1.421643327921629E-2</v>
      </c>
      <c r="S4890">
        <v>2.3321382701396942E-2</v>
      </c>
      <c r="T4890">
        <v>5.7108201086521149E-2</v>
      </c>
      <c r="U4890" t="s">
        <v>18</v>
      </c>
      <c r="V4890" t="s">
        <v>84</v>
      </c>
      <c r="W4890">
        <v>65.911857604980469</v>
      </c>
    </row>
    <row r="4891" spans="1:23" x14ac:dyDescent="0.25">
      <c r="A4891" s="48" t="str">
        <f t="shared" si="76"/>
        <v>42214North Coast And North BayN/A_21SmartAC-onlySingle</v>
      </c>
      <c r="B4891" t="s">
        <v>108</v>
      </c>
      <c r="C4891" s="35">
        <v>42214</v>
      </c>
      <c r="D4891">
        <v>21</v>
      </c>
      <c r="E4891" t="s">
        <v>32</v>
      </c>
      <c r="F4891">
        <v>1.4949502814592759</v>
      </c>
      <c r="G4891">
        <v>1.3654019909171362</v>
      </c>
      <c r="H4891">
        <v>6343</v>
      </c>
      <c r="I4891">
        <v>1.5091667144284873</v>
      </c>
      <c r="J4891">
        <v>1.4147678108471025</v>
      </c>
      <c r="K4891">
        <v>714</v>
      </c>
      <c r="L4891">
        <v>-1.421643327921629E-2</v>
      </c>
      <c r="M4891">
        <v>-0.95096361637115479</v>
      </c>
      <c r="N4891">
        <v>7057</v>
      </c>
      <c r="O4891">
        <v>5.5652804672718048E-2</v>
      </c>
      <c r="P4891">
        <v>-8.5541069507598877E-2</v>
      </c>
      <c r="Q4891">
        <v>-5.1758702844381332E-2</v>
      </c>
      <c r="R4891">
        <v>-1.421643327921629E-2</v>
      </c>
      <c r="S4891">
        <v>2.3321382701396942E-2</v>
      </c>
      <c r="T4891">
        <v>5.7108201086521149E-2</v>
      </c>
      <c r="U4891" t="s">
        <v>102</v>
      </c>
      <c r="V4891" t="s">
        <v>84</v>
      </c>
      <c r="W4891">
        <v>65.911857604980469</v>
      </c>
    </row>
    <row r="4892" spans="1:23" x14ac:dyDescent="0.25">
      <c r="A4892" s="48" t="str">
        <f t="shared" si="76"/>
        <v>42214North Coast And North BayN/A_22AllSingle</v>
      </c>
      <c r="B4892" s="7" t="s">
        <v>108</v>
      </c>
      <c r="C4892" s="35">
        <v>42214</v>
      </c>
      <c r="D4892">
        <v>22</v>
      </c>
      <c r="E4892" t="s">
        <v>32</v>
      </c>
      <c r="F4892">
        <v>1.2604869796386078</v>
      </c>
      <c r="G4892">
        <v>1.1762536534838273</v>
      </c>
      <c r="H4892">
        <v>6343</v>
      </c>
      <c r="I4892">
        <v>1.2416856527319931</v>
      </c>
      <c r="J4892">
        <v>1.1395506179265156</v>
      </c>
      <c r="K4892">
        <v>714</v>
      </c>
      <c r="L4892">
        <v>1.8801327794790268E-2</v>
      </c>
      <c r="M4892">
        <v>1.4915922880172729</v>
      </c>
      <c r="N4892">
        <v>7057</v>
      </c>
      <c r="O4892">
        <v>4.5131579041481018E-2</v>
      </c>
      <c r="P4892">
        <v>-3.9039302617311478E-2</v>
      </c>
      <c r="Q4892">
        <v>-1.1643532663583755E-2</v>
      </c>
      <c r="R4892">
        <v>1.8801327794790268E-2</v>
      </c>
      <c r="S4892">
        <v>4.9242578446865082E-2</v>
      </c>
      <c r="T4892">
        <v>7.6641961932182312E-2</v>
      </c>
      <c r="U4892" t="s">
        <v>18</v>
      </c>
      <c r="V4892" t="s">
        <v>84</v>
      </c>
      <c r="W4892">
        <v>63.437297821044922</v>
      </c>
    </row>
    <row r="4893" spans="1:23" x14ac:dyDescent="0.25">
      <c r="A4893" s="48" t="str">
        <f t="shared" si="76"/>
        <v>42214North Coast And North BayN/A_22SmartAC-onlySingle</v>
      </c>
      <c r="B4893" s="7" t="s">
        <v>108</v>
      </c>
      <c r="C4893" s="35">
        <v>42214</v>
      </c>
      <c r="D4893">
        <v>22</v>
      </c>
      <c r="E4893" t="s">
        <v>32</v>
      </c>
      <c r="F4893">
        <v>1.2604869796386078</v>
      </c>
      <c r="G4893">
        <v>1.1762536534838273</v>
      </c>
      <c r="H4893">
        <v>6343</v>
      </c>
      <c r="I4893">
        <v>1.2416856527319931</v>
      </c>
      <c r="J4893">
        <v>1.1395506179265156</v>
      </c>
      <c r="K4893">
        <v>714</v>
      </c>
      <c r="L4893">
        <v>1.8801327794790268E-2</v>
      </c>
      <c r="M4893">
        <v>1.4915922880172729</v>
      </c>
      <c r="N4893">
        <v>7057</v>
      </c>
      <c r="O4893">
        <v>4.5131579041481018E-2</v>
      </c>
      <c r="P4893">
        <v>-3.9039302617311478E-2</v>
      </c>
      <c r="Q4893">
        <v>-1.1643532663583755E-2</v>
      </c>
      <c r="R4893">
        <v>1.8801327794790268E-2</v>
      </c>
      <c r="S4893">
        <v>4.9242578446865082E-2</v>
      </c>
      <c r="T4893">
        <v>7.6641961932182312E-2</v>
      </c>
      <c r="U4893" t="s">
        <v>102</v>
      </c>
      <c r="V4893" t="s">
        <v>84</v>
      </c>
      <c r="W4893">
        <v>63.437297821044922</v>
      </c>
    </row>
    <row r="4894" spans="1:23" x14ac:dyDescent="0.25">
      <c r="A4894" s="48" t="str">
        <f t="shared" si="76"/>
        <v>42214North Coast And North BayN/A_23AllSingle</v>
      </c>
      <c r="B4894" s="7" t="s">
        <v>108</v>
      </c>
      <c r="C4894" s="35">
        <v>42214</v>
      </c>
      <c r="D4894">
        <v>23</v>
      </c>
      <c r="E4894" t="s">
        <v>32</v>
      </c>
      <c r="F4894">
        <v>1.0002863044903527</v>
      </c>
      <c r="G4894">
        <v>0.99535724811722015</v>
      </c>
      <c r="H4894">
        <v>6343</v>
      </c>
      <c r="I4894">
        <v>1.0196592537489135</v>
      </c>
      <c r="J4894">
        <v>0.99570960921889695</v>
      </c>
      <c r="K4894">
        <v>714</v>
      </c>
      <c r="L4894">
        <v>-1.9372949376702309E-2</v>
      </c>
      <c r="M4894">
        <v>-1.9367403984069824</v>
      </c>
      <c r="N4894">
        <v>7057</v>
      </c>
      <c r="O4894">
        <v>3.9303455501794815E-2</v>
      </c>
      <c r="P4894">
        <v>-6.9744259119033813E-2</v>
      </c>
      <c r="Q4894">
        <v>-4.5886274427175522E-2</v>
      </c>
      <c r="R4894">
        <v>-1.9372949376702309E-2</v>
      </c>
      <c r="S4894">
        <v>7.1372315287590027E-3</v>
      </c>
      <c r="T4894">
        <v>3.0998358502984047E-2</v>
      </c>
      <c r="U4894" t="s">
        <v>18</v>
      </c>
      <c r="V4894" t="s">
        <v>84</v>
      </c>
      <c r="W4894">
        <v>61.959331512451172</v>
      </c>
    </row>
    <row r="4895" spans="1:23" x14ac:dyDescent="0.25">
      <c r="A4895" s="48" t="str">
        <f t="shared" si="76"/>
        <v>42214North Coast And North BayN/A_23SmartAC-onlySingle</v>
      </c>
      <c r="B4895" s="7" t="s">
        <v>108</v>
      </c>
      <c r="C4895" s="35">
        <v>42214</v>
      </c>
      <c r="D4895">
        <v>23</v>
      </c>
      <c r="E4895" t="s">
        <v>32</v>
      </c>
      <c r="F4895">
        <v>1.0002863044903527</v>
      </c>
      <c r="G4895">
        <v>0.99535724811722015</v>
      </c>
      <c r="H4895">
        <v>6343</v>
      </c>
      <c r="I4895">
        <v>1.0196592537489135</v>
      </c>
      <c r="J4895">
        <v>0.99570960921889695</v>
      </c>
      <c r="K4895">
        <v>714</v>
      </c>
      <c r="L4895">
        <v>-1.9372949376702309E-2</v>
      </c>
      <c r="M4895">
        <v>-1.9367403984069824</v>
      </c>
      <c r="N4895">
        <v>7057</v>
      </c>
      <c r="O4895">
        <v>3.9303455501794815E-2</v>
      </c>
      <c r="P4895">
        <v>-6.9744259119033813E-2</v>
      </c>
      <c r="Q4895">
        <v>-4.5886274427175522E-2</v>
      </c>
      <c r="R4895">
        <v>-1.9372949376702309E-2</v>
      </c>
      <c r="S4895">
        <v>7.1372315287590027E-3</v>
      </c>
      <c r="T4895">
        <v>3.0998358502984047E-2</v>
      </c>
      <c r="U4895" t="s">
        <v>102</v>
      </c>
      <c r="V4895" t="s">
        <v>84</v>
      </c>
      <c r="W4895">
        <v>61.959331512451172</v>
      </c>
    </row>
    <row r="4896" spans="1:23" x14ac:dyDescent="0.25">
      <c r="A4896" s="48" t="str">
        <f t="shared" si="76"/>
        <v>42214North Coast And North BayN/A_24AllSingle</v>
      </c>
      <c r="B4896" s="7" t="s">
        <v>108</v>
      </c>
      <c r="C4896" s="35">
        <v>42214</v>
      </c>
      <c r="D4896">
        <v>24</v>
      </c>
      <c r="E4896" t="s">
        <v>32</v>
      </c>
      <c r="F4896">
        <v>0.78332387059694275</v>
      </c>
      <c r="G4896">
        <v>0.85224342475140014</v>
      </c>
      <c r="H4896">
        <v>6343</v>
      </c>
      <c r="I4896">
        <v>0.77550875248264239</v>
      </c>
      <c r="J4896">
        <v>0.86734954088463778</v>
      </c>
      <c r="K4896">
        <v>714</v>
      </c>
      <c r="L4896">
        <v>7.8151179477572441E-3</v>
      </c>
      <c r="M4896">
        <v>0.99768668413162231</v>
      </c>
      <c r="N4896">
        <v>7057</v>
      </c>
      <c r="O4896">
        <v>3.4178093075752258E-2</v>
      </c>
      <c r="P4896">
        <v>-3.5987526178359985E-2</v>
      </c>
      <c r="Q4896">
        <v>-1.5240740031003952E-2</v>
      </c>
      <c r="R4896">
        <v>7.8151179477572441E-3</v>
      </c>
      <c r="S4896">
        <v>3.0868241563439369E-2</v>
      </c>
      <c r="T4896">
        <v>5.1617760211229324E-2</v>
      </c>
      <c r="U4896" t="s">
        <v>18</v>
      </c>
      <c r="V4896" t="s">
        <v>84</v>
      </c>
      <c r="W4896">
        <v>61.003402709960937</v>
      </c>
    </row>
    <row r="4897" spans="1:23" x14ac:dyDescent="0.25">
      <c r="A4897" s="48" t="str">
        <f t="shared" si="76"/>
        <v>42214North Coast And North BayN/A_24SmartAC-onlySingle</v>
      </c>
      <c r="B4897" s="7" t="s">
        <v>108</v>
      </c>
      <c r="C4897" s="35">
        <v>42214</v>
      </c>
      <c r="D4897">
        <v>24</v>
      </c>
      <c r="E4897" t="s">
        <v>32</v>
      </c>
      <c r="F4897">
        <v>0.78332387059694275</v>
      </c>
      <c r="G4897">
        <v>0.85224342475140014</v>
      </c>
      <c r="H4897">
        <v>6343</v>
      </c>
      <c r="I4897">
        <v>0.77550875248264239</v>
      </c>
      <c r="J4897">
        <v>0.86734954088463778</v>
      </c>
      <c r="K4897">
        <v>714</v>
      </c>
      <c r="L4897">
        <v>7.8151179477572441E-3</v>
      </c>
      <c r="M4897">
        <v>0.99768668413162231</v>
      </c>
      <c r="N4897">
        <v>7057</v>
      </c>
      <c r="O4897">
        <v>3.4178093075752258E-2</v>
      </c>
      <c r="P4897">
        <v>-3.5987526178359985E-2</v>
      </c>
      <c r="Q4897">
        <v>-1.5240740031003952E-2</v>
      </c>
      <c r="R4897">
        <v>7.8151179477572441E-3</v>
      </c>
      <c r="S4897">
        <v>3.0868241563439369E-2</v>
      </c>
      <c r="T4897">
        <v>5.1617760211229324E-2</v>
      </c>
      <c r="U4897" t="s">
        <v>102</v>
      </c>
      <c r="V4897" t="s">
        <v>84</v>
      </c>
      <c r="W4897">
        <v>61.003402709960937</v>
      </c>
    </row>
    <row r="4898" spans="1:23" x14ac:dyDescent="0.25">
      <c r="A4898" s="48" t="str">
        <f t="shared" si="76"/>
        <v>42231North Coast And North BayN/A_1AllSingle</v>
      </c>
      <c r="B4898" t="s">
        <v>108</v>
      </c>
      <c r="C4898" s="35">
        <v>42231</v>
      </c>
      <c r="D4898">
        <v>1</v>
      </c>
      <c r="E4898" t="s">
        <v>32</v>
      </c>
      <c r="F4898">
        <v>0.62641164992026777</v>
      </c>
      <c r="G4898">
        <v>0.72154203867353306</v>
      </c>
      <c r="H4898">
        <v>7403</v>
      </c>
      <c r="I4898">
        <v>0.59183867008480429</v>
      </c>
      <c r="J4898">
        <v>0.63399309353180477</v>
      </c>
      <c r="K4898">
        <v>827</v>
      </c>
      <c r="L4898">
        <v>3.4572981297969818E-2</v>
      </c>
      <c r="M4898">
        <v>5.5192108154296875</v>
      </c>
      <c r="N4898">
        <v>8230</v>
      </c>
      <c r="O4898">
        <v>2.3587210103869438E-2</v>
      </c>
      <c r="P4898">
        <v>4.3436130508780479E-3</v>
      </c>
      <c r="Q4898">
        <v>1.8661521375179291E-2</v>
      </c>
      <c r="R4898">
        <v>3.4572981297969818E-2</v>
      </c>
      <c r="S4898">
        <v>5.0482556223869324E-2</v>
      </c>
      <c r="T4898">
        <v>6.4802348613739014E-2</v>
      </c>
      <c r="U4898" t="s">
        <v>18</v>
      </c>
      <c r="V4898" t="s">
        <v>84</v>
      </c>
      <c r="W4898">
        <v>61.452613830566406</v>
      </c>
    </row>
    <row r="4899" spans="1:23" x14ac:dyDescent="0.25">
      <c r="A4899" s="48" t="str">
        <f t="shared" si="76"/>
        <v>42231North Coast And North BayN/A_2AllSingle</v>
      </c>
      <c r="B4899" s="7" t="s">
        <v>108</v>
      </c>
      <c r="C4899" s="35">
        <v>42231</v>
      </c>
      <c r="D4899">
        <v>2</v>
      </c>
      <c r="E4899" t="s">
        <v>32</v>
      </c>
      <c r="F4899">
        <v>0.55178623442189556</v>
      </c>
      <c r="G4899">
        <v>0.63676112363427639</v>
      </c>
      <c r="H4899">
        <v>7403</v>
      </c>
      <c r="I4899">
        <v>0.52497672395277528</v>
      </c>
      <c r="J4899">
        <v>0.53995836291129595</v>
      </c>
      <c r="K4899">
        <v>827</v>
      </c>
      <c r="L4899">
        <v>2.6809509843587875E-2</v>
      </c>
      <c r="M4899">
        <v>4.8586769104003906</v>
      </c>
      <c r="N4899">
        <v>8230</v>
      </c>
      <c r="O4899">
        <v>2.0182063803076744E-2</v>
      </c>
      <c r="P4899">
        <v>9.4417686341330409E-4</v>
      </c>
      <c r="Q4899">
        <v>1.3195092789828777E-2</v>
      </c>
      <c r="R4899">
        <v>2.6809509843587875E-2</v>
      </c>
      <c r="S4899">
        <v>4.0422312915325165E-2</v>
      </c>
      <c r="T4899">
        <v>5.267484113574028E-2</v>
      </c>
      <c r="U4899" t="s">
        <v>18</v>
      </c>
      <c r="V4899" t="s">
        <v>84</v>
      </c>
      <c r="W4899">
        <v>60.454433441162109</v>
      </c>
    </row>
    <row r="4900" spans="1:23" x14ac:dyDescent="0.25">
      <c r="A4900" s="48" t="str">
        <f t="shared" si="76"/>
        <v>42231North Coast And North BayN/A_3AllSingle</v>
      </c>
      <c r="B4900" s="7" t="s">
        <v>108</v>
      </c>
      <c r="C4900" s="35">
        <v>42231</v>
      </c>
      <c r="D4900">
        <v>3</v>
      </c>
      <c r="E4900" t="s">
        <v>32</v>
      </c>
      <c r="F4900">
        <v>0.51165000691848594</v>
      </c>
      <c r="G4900">
        <v>0.62815626953471915</v>
      </c>
      <c r="H4900">
        <v>7403</v>
      </c>
      <c r="I4900">
        <v>0.48951527106672377</v>
      </c>
      <c r="J4900">
        <v>0.49759824940643455</v>
      </c>
      <c r="K4900">
        <v>827</v>
      </c>
      <c r="L4900">
        <v>2.2134736180305481E-2</v>
      </c>
      <c r="M4900">
        <v>4.3261480331420898</v>
      </c>
      <c r="N4900">
        <v>8230</v>
      </c>
      <c r="O4900">
        <v>1.8780317157506943E-2</v>
      </c>
      <c r="P4900">
        <v>-1.9341183360666037E-3</v>
      </c>
      <c r="Q4900">
        <v>9.4659095630049706E-3</v>
      </c>
      <c r="R4900">
        <v>2.2134736180305481E-2</v>
      </c>
      <c r="S4900">
        <v>3.4802060574293137E-2</v>
      </c>
      <c r="T4900">
        <v>4.6203590929508209E-2</v>
      </c>
      <c r="U4900" t="s">
        <v>18</v>
      </c>
      <c r="V4900" t="s">
        <v>84</v>
      </c>
      <c r="W4900">
        <v>59.454433441162109</v>
      </c>
    </row>
    <row r="4901" spans="1:23" x14ac:dyDescent="0.25">
      <c r="A4901" s="48" t="str">
        <f t="shared" si="76"/>
        <v>42231North Coast And North BayN/A_4AllSingle</v>
      </c>
      <c r="B4901" t="s">
        <v>108</v>
      </c>
      <c r="C4901" s="35">
        <v>42231</v>
      </c>
      <c r="D4901">
        <v>4</v>
      </c>
      <c r="E4901" t="s">
        <v>32</v>
      </c>
      <c r="F4901">
        <v>0.4825899573677922</v>
      </c>
      <c r="G4901">
        <v>0.53604960761034848</v>
      </c>
      <c r="H4901">
        <v>7403</v>
      </c>
      <c r="I4901">
        <v>0.4674554187515535</v>
      </c>
      <c r="J4901">
        <v>0.45195466831912801</v>
      </c>
      <c r="K4901">
        <v>827</v>
      </c>
      <c r="L4901">
        <v>1.5134538523852825E-2</v>
      </c>
      <c r="M4901">
        <v>3.1361072063446045</v>
      </c>
      <c r="N4901">
        <v>8230</v>
      </c>
      <c r="O4901">
        <v>1.6905857250094414E-2</v>
      </c>
      <c r="P4901">
        <v>-6.5320082940161228E-3</v>
      </c>
      <c r="Q4901">
        <v>3.730185329914093E-3</v>
      </c>
      <c r="R4901">
        <v>1.5134538523852825E-2</v>
      </c>
      <c r="S4901">
        <v>2.6537539437413216E-2</v>
      </c>
      <c r="T4901">
        <v>3.6801084876060486E-2</v>
      </c>
      <c r="U4901" t="s">
        <v>18</v>
      </c>
      <c r="V4901" t="s">
        <v>84</v>
      </c>
      <c r="W4901">
        <v>58.454433441162109</v>
      </c>
    </row>
    <row r="4902" spans="1:23" x14ac:dyDescent="0.25">
      <c r="A4902" s="48" t="str">
        <f t="shared" si="76"/>
        <v>42231North Coast And North BayN/A_5AllSingle</v>
      </c>
      <c r="B4902" t="s">
        <v>108</v>
      </c>
      <c r="C4902" s="35">
        <v>42231</v>
      </c>
      <c r="D4902">
        <v>5</v>
      </c>
      <c r="E4902" t="s">
        <v>32</v>
      </c>
      <c r="F4902">
        <v>0.46912759989501612</v>
      </c>
      <c r="G4902">
        <v>0.47619442301306036</v>
      </c>
      <c r="H4902">
        <v>7403</v>
      </c>
      <c r="I4902">
        <v>0.44262844834884085</v>
      </c>
      <c r="J4902">
        <v>0.35844577157778296</v>
      </c>
      <c r="K4902">
        <v>827</v>
      </c>
      <c r="L4902">
        <v>2.6499152183532715E-2</v>
      </c>
      <c r="M4902">
        <v>5.6486020088195801</v>
      </c>
      <c r="N4902">
        <v>8230</v>
      </c>
      <c r="O4902">
        <v>1.3637879863381386E-2</v>
      </c>
      <c r="P4902">
        <v>9.0208454057574272E-3</v>
      </c>
      <c r="Q4902">
        <v>1.7299311235547066E-2</v>
      </c>
      <c r="R4902">
        <v>2.6499152183532715E-2</v>
      </c>
      <c r="S4902">
        <v>3.5697903484106064E-2</v>
      </c>
      <c r="T4902">
        <v>4.3977458029985428E-2</v>
      </c>
      <c r="U4902" t="s">
        <v>18</v>
      </c>
      <c r="V4902" t="s">
        <v>84</v>
      </c>
      <c r="W4902">
        <v>57.454433441162109</v>
      </c>
    </row>
    <row r="4903" spans="1:23" x14ac:dyDescent="0.25">
      <c r="A4903" s="48" t="str">
        <f t="shared" si="76"/>
        <v>42231North Coast And North BayN/A_6AllSingle</v>
      </c>
      <c r="B4903" t="s">
        <v>108</v>
      </c>
      <c r="C4903" s="35">
        <v>42231</v>
      </c>
      <c r="D4903">
        <v>6</v>
      </c>
      <c r="E4903" t="s">
        <v>32</v>
      </c>
      <c r="F4903">
        <v>0.47616860822958446</v>
      </c>
      <c r="G4903">
        <v>0.48337936145419591</v>
      </c>
      <c r="H4903">
        <v>7403</v>
      </c>
      <c r="I4903">
        <v>0.44232044312733737</v>
      </c>
      <c r="J4903">
        <v>0.340857420071289</v>
      </c>
      <c r="K4903">
        <v>827</v>
      </c>
      <c r="L4903">
        <v>3.3848166465759277E-2</v>
      </c>
      <c r="M4903">
        <v>7.1084408760070801</v>
      </c>
      <c r="N4903">
        <v>8230</v>
      </c>
      <c r="O4903">
        <v>1.3116803951561451E-2</v>
      </c>
      <c r="P4903">
        <v>1.7037671059370041E-2</v>
      </c>
      <c r="Q4903">
        <v>2.4999832734465599E-2</v>
      </c>
      <c r="R4903">
        <v>3.3848166465759277E-2</v>
      </c>
      <c r="S4903">
        <v>4.2695451527833939E-2</v>
      </c>
      <c r="T4903">
        <v>5.0658661872148514E-2</v>
      </c>
      <c r="U4903" t="s">
        <v>18</v>
      </c>
      <c r="V4903" t="s">
        <v>84</v>
      </c>
      <c r="W4903">
        <v>56.937423706054687</v>
      </c>
    </row>
    <row r="4904" spans="1:23" x14ac:dyDescent="0.25">
      <c r="A4904" s="48" t="str">
        <f t="shared" si="76"/>
        <v>42231North Coast And North BayN/A_7AllSingle</v>
      </c>
      <c r="B4904" s="7" t="s">
        <v>108</v>
      </c>
      <c r="C4904" s="35">
        <v>42231</v>
      </c>
      <c r="D4904">
        <v>7</v>
      </c>
      <c r="E4904" t="s">
        <v>32</v>
      </c>
      <c r="F4904">
        <v>0.52739090540026057</v>
      </c>
      <c r="G4904">
        <v>0.50651922765060242</v>
      </c>
      <c r="H4904">
        <v>7403</v>
      </c>
      <c r="I4904">
        <v>0.50268115763743493</v>
      </c>
      <c r="J4904">
        <v>0.40502734041770655</v>
      </c>
      <c r="K4904">
        <v>827</v>
      </c>
      <c r="L4904">
        <v>2.4709748104214668E-2</v>
      </c>
      <c r="M4904">
        <v>4.6852812767028809</v>
      </c>
      <c r="N4904">
        <v>8230</v>
      </c>
      <c r="O4904">
        <v>1.5265012159943581E-2</v>
      </c>
      <c r="P4904">
        <v>5.1461085677146912E-3</v>
      </c>
      <c r="Q4904">
        <v>1.4412276446819305E-2</v>
      </c>
      <c r="R4904">
        <v>2.4709748104214668E-2</v>
      </c>
      <c r="S4904">
        <v>3.5005997866392136E-2</v>
      </c>
      <c r="T4904">
        <v>4.4273387640714645E-2</v>
      </c>
      <c r="U4904" t="s">
        <v>18</v>
      </c>
      <c r="V4904" t="s">
        <v>84</v>
      </c>
      <c r="W4904">
        <v>58.975090026855469</v>
      </c>
    </row>
    <row r="4905" spans="1:23" x14ac:dyDescent="0.25">
      <c r="A4905" s="48" t="str">
        <f t="shared" si="76"/>
        <v>42231North Coast And North BayN/A_8AllSingle</v>
      </c>
      <c r="B4905" s="7" t="s">
        <v>108</v>
      </c>
      <c r="C4905" s="35">
        <v>42231</v>
      </c>
      <c r="D4905">
        <v>8</v>
      </c>
      <c r="E4905" t="s">
        <v>32</v>
      </c>
      <c r="F4905">
        <v>0.58938035445550685</v>
      </c>
      <c r="G4905">
        <v>0.55970657433652582</v>
      </c>
      <c r="H4905">
        <v>7403</v>
      </c>
      <c r="I4905">
        <v>0.56724310361821861</v>
      </c>
      <c r="J4905">
        <v>0.49637555412943779</v>
      </c>
      <c r="K4905">
        <v>827</v>
      </c>
      <c r="L4905">
        <v>2.2137250751256943E-2</v>
      </c>
      <c r="M4905">
        <v>3.75602126121521</v>
      </c>
      <c r="N4905">
        <v>8230</v>
      </c>
      <c r="O4905">
        <v>1.8445799127221107E-2</v>
      </c>
      <c r="P4905">
        <v>-1.5028853667899966E-3</v>
      </c>
      <c r="Q4905">
        <v>9.6940835937857628E-3</v>
      </c>
      <c r="R4905">
        <v>2.2137250751256943E-2</v>
      </c>
      <c r="S4905">
        <v>3.4578941762447357E-2</v>
      </c>
      <c r="T4905">
        <v>4.5777387917041779E-2</v>
      </c>
      <c r="U4905" t="s">
        <v>18</v>
      </c>
      <c r="V4905" t="s">
        <v>84</v>
      </c>
      <c r="W4905">
        <v>66.007293701171875</v>
      </c>
    </row>
    <row r="4906" spans="1:23" x14ac:dyDescent="0.25">
      <c r="A4906" s="48" t="str">
        <f t="shared" si="76"/>
        <v>42231North Coast And North BayN/A_9AllSingle</v>
      </c>
      <c r="B4906" s="7" t="s">
        <v>108</v>
      </c>
      <c r="C4906" s="35">
        <v>42231</v>
      </c>
      <c r="D4906">
        <v>9</v>
      </c>
      <c r="E4906" t="s">
        <v>32</v>
      </c>
      <c r="F4906">
        <v>0.63664763005655045</v>
      </c>
      <c r="G4906">
        <v>0.67536152656411752</v>
      </c>
      <c r="H4906">
        <v>7403</v>
      </c>
      <c r="I4906">
        <v>0.60104753647610698</v>
      </c>
      <c r="J4906">
        <v>0.60643267471469831</v>
      </c>
      <c r="K4906">
        <v>827</v>
      </c>
      <c r="L4906">
        <v>3.5600092262029648E-2</v>
      </c>
      <c r="M4906">
        <v>5.5918049812316895</v>
      </c>
      <c r="N4906">
        <v>8230</v>
      </c>
      <c r="O4906">
        <v>2.2501206025481224E-2</v>
      </c>
      <c r="P4906">
        <v>6.7625464871525764E-3</v>
      </c>
      <c r="Q4906">
        <v>2.0421229302883148E-2</v>
      </c>
      <c r="R4906">
        <v>3.5600092262029648E-2</v>
      </c>
      <c r="S4906">
        <v>5.077715590596199E-2</v>
      </c>
      <c r="T4906">
        <v>6.4437635242938995E-2</v>
      </c>
      <c r="U4906" t="s">
        <v>18</v>
      </c>
      <c r="V4906" t="s">
        <v>84</v>
      </c>
      <c r="W4906">
        <v>72.965980529785156</v>
      </c>
    </row>
    <row r="4907" spans="1:23" x14ac:dyDescent="0.25">
      <c r="A4907" s="48" t="str">
        <f t="shared" si="76"/>
        <v>42231North Coast And North BayN/A_10AllSingle</v>
      </c>
      <c r="B4907" s="7" t="s">
        <v>108</v>
      </c>
      <c r="C4907" s="35">
        <v>42231</v>
      </c>
      <c r="D4907">
        <v>10</v>
      </c>
      <c r="E4907" t="s">
        <v>32</v>
      </c>
      <c r="F4907">
        <v>0.64268216795228406</v>
      </c>
      <c r="G4907">
        <v>0.82994007418088311</v>
      </c>
      <c r="H4907">
        <v>7403</v>
      </c>
      <c r="I4907">
        <v>0.60227007349331441</v>
      </c>
      <c r="J4907">
        <v>0.74292833267432923</v>
      </c>
      <c r="K4907">
        <v>827</v>
      </c>
      <c r="L4907">
        <v>4.0412094444036484E-2</v>
      </c>
      <c r="M4907">
        <v>6.2880373001098633</v>
      </c>
      <c r="N4907">
        <v>8230</v>
      </c>
      <c r="O4907">
        <v>2.7576198801398277E-2</v>
      </c>
      <c r="P4907">
        <v>5.0704381428658962E-3</v>
      </c>
      <c r="Q4907">
        <v>2.1809741854667664E-2</v>
      </c>
      <c r="R4907">
        <v>4.0412094444036484E-2</v>
      </c>
      <c r="S4907">
        <v>5.9012241661548615E-2</v>
      </c>
      <c r="T4907">
        <v>7.5753748416900635E-2</v>
      </c>
      <c r="U4907" t="s">
        <v>18</v>
      </c>
      <c r="V4907" t="s">
        <v>84</v>
      </c>
      <c r="W4907">
        <v>79.443496704101563</v>
      </c>
    </row>
    <row r="4908" spans="1:23" x14ac:dyDescent="0.25">
      <c r="A4908" s="48" t="str">
        <f t="shared" si="76"/>
        <v>42231North Coast And North BayN/A_11AllSingle</v>
      </c>
      <c r="B4908" s="7" t="s">
        <v>108</v>
      </c>
      <c r="C4908" s="35">
        <v>42231</v>
      </c>
      <c r="D4908">
        <v>11</v>
      </c>
      <c r="E4908" t="s">
        <v>32</v>
      </c>
      <c r="F4908">
        <v>0.64161353201955384</v>
      </c>
      <c r="G4908">
        <v>0.9791917258112337</v>
      </c>
      <c r="H4908">
        <v>7403</v>
      </c>
      <c r="I4908">
        <v>0.59847179784701388</v>
      </c>
      <c r="J4908">
        <v>0.89873442447939289</v>
      </c>
      <c r="K4908">
        <v>827</v>
      </c>
      <c r="L4908">
        <v>4.3141733855009079E-2</v>
      </c>
      <c r="M4908">
        <v>6.7239437103271484</v>
      </c>
      <c r="N4908">
        <v>8230</v>
      </c>
      <c r="O4908">
        <v>3.3259712159633636E-2</v>
      </c>
      <c r="P4908">
        <v>5.1608675858005881E-4</v>
      </c>
      <c r="Q4908">
        <v>2.0705396309494972E-2</v>
      </c>
      <c r="R4908">
        <v>4.3141733855009079E-2</v>
      </c>
      <c r="S4908">
        <v>6.5575413405895233E-2</v>
      </c>
      <c r="T4908">
        <v>8.5767380893230438E-2</v>
      </c>
      <c r="U4908" t="s">
        <v>18</v>
      </c>
      <c r="V4908" t="s">
        <v>84</v>
      </c>
      <c r="W4908">
        <v>85.989067077636719</v>
      </c>
    </row>
    <row r="4909" spans="1:23" x14ac:dyDescent="0.25">
      <c r="A4909" s="48" t="str">
        <f t="shared" si="76"/>
        <v>42231North Coast And North BayN/A_12AllSingle</v>
      </c>
      <c r="B4909" s="7" t="s">
        <v>108</v>
      </c>
      <c r="C4909" s="35">
        <v>42231</v>
      </c>
      <c r="D4909">
        <v>12</v>
      </c>
      <c r="E4909" t="s">
        <v>32</v>
      </c>
      <c r="F4909">
        <v>0.70174177766876356</v>
      </c>
      <c r="G4909">
        <v>1.1846780899825859</v>
      </c>
      <c r="H4909">
        <v>7403</v>
      </c>
      <c r="I4909">
        <v>0.7089763541420836</v>
      </c>
      <c r="J4909">
        <v>1.1347687080887439</v>
      </c>
      <c r="K4909">
        <v>827</v>
      </c>
      <c r="L4909">
        <v>-7.2345766238868237E-3</v>
      </c>
      <c r="M4909">
        <v>-1.0309456586837769</v>
      </c>
      <c r="N4909">
        <v>8230</v>
      </c>
      <c r="O4909">
        <v>4.1792988777160645E-2</v>
      </c>
      <c r="P4909">
        <v>-6.0796469449996948E-2</v>
      </c>
      <c r="Q4909">
        <v>-3.5427290946245193E-2</v>
      </c>
      <c r="R4909">
        <v>-7.2345766238868237E-3</v>
      </c>
      <c r="S4909">
        <v>2.0954795181751251E-2</v>
      </c>
      <c r="T4909">
        <v>4.6327318996191025E-2</v>
      </c>
      <c r="U4909" t="s">
        <v>18</v>
      </c>
      <c r="V4909" t="s">
        <v>84</v>
      </c>
      <c r="W4909">
        <v>91.470230102539063</v>
      </c>
    </row>
    <row r="4910" spans="1:23" x14ac:dyDescent="0.25">
      <c r="A4910" s="48" t="str">
        <f t="shared" si="76"/>
        <v>42231North Coast And North BayN/A_13AllSingle</v>
      </c>
      <c r="B4910" t="s">
        <v>108</v>
      </c>
      <c r="C4910" s="35">
        <v>42231</v>
      </c>
      <c r="D4910">
        <v>13</v>
      </c>
      <c r="E4910" t="s">
        <v>32</v>
      </c>
      <c r="F4910">
        <v>0.84842652808438768</v>
      </c>
      <c r="G4910">
        <v>1.3955841041759363</v>
      </c>
      <c r="H4910">
        <v>7403</v>
      </c>
      <c r="I4910">
        <v>0.83698202041992331</v>
      </c>
      <c r="J4910">
        <v>1.2612820948042855</v>
      </c>
      <c r="K4910">
        <v>827</v>
      </c>
      <c r="L4910">
        <v>1.1444508098065853E-2</v>
      </c>
      <c r="M4910">
        <v>1.3489097356796265</v>
      </c>
      <c r="N4910">
        <v>8230</v>
      </c>
      <c r="O4910">
        <v>4.676225408911705E-2</v>
      </c>
      <c r="P4910">
        <v>-4.8485998064279556E-2</v>
      </c>
      <c r="Q4910">
        <v>-2.0100373774766922E-2</v>
      </c>
      <c r="R4910">
        <v>1.1444508098065853E-2</v>
      </c>
      <c r="S4910">
        <v>4.2985647916793823E-2</v>
      </c>
      <c r="T4910">
        <v>7.1375012397766113E-2</v>
      </c>
      <c r="U4910" t="s">
        <v>18</v>
      </c>
      <c r="V4910" t="s">
        <v>84</v>
      </c>
      <c r="W4910">
        <v>94.990890502929688</v>
      </c>
    </row>
    <row r="4911" spans="1:23" x14ac:dyDescent="0.25">
      <c r="A4911" s="48" t="str">
        <f t="shared" si="76"/>
        <v>42231North Coast And North BayN/A_14AllSingle</v>
      </c>
      <c r="B4911" s="7" t="s">
        <v>108</v>
      </c>
      <c r="C4911" s="35">
        <v>42231</v>
      </c>
      <c r="D4911">
        <v>14</v>
      </c>
      <c r="E4911" t="s">
        <v>32</v>
      </c>
      <c r="F4911">
        <v>1.0914167055984141</v>
      </c>
      <c r="G4911">
        <v>1.616458452779673</v>
      </c>
      <c r="H4911">
        <v>7403</v>
      </c>
      <c r="I4911">
        <v>1.0606088668901033</v>
      </c>
      <c r="J4911">
        <v>1.4846000759255138</v>
      </c>
      <c r="K4911">
        <v>827</v>
      </c>
      <c r="L4911">
        <v>3.0807837843894958E-2</v>
      </c>
      <c r="M4911">
        <v>2.8227384090423584</v>
      </c>
      <c r="N4911">
        <v>8230</v>
      </c>
      <c r="O4911">
        <v>5.4936837404966354E-2</v>
      </c>
      <c r="P4911">
        <v>-3.9599213749170303E-2</v>
      </c>
      <c r="Q4911">
        <v>-6.2514538876712322E-3</v>
      </c>
      <c r="R4911">
        <v>3.0807837843894958E-2</v>
      </c>
      <c r="S4911">
        <v>6.7862734198570251E-2</v>
      </c>
      <c r="T4911">
        <v>0.10121488571166992</v>
      </c>
      <c r="U4911" t="s">
        <v>18</v>
      </c>
      <c r="V4911" t="s">
        <v>84</v>
      </c>
      <c r="W4911">
        <v>97.509719848632813</v>
      </c>
    </row>
    <row r="4912" spans="1:23" x14ac:dyDescent="0.25">
      <c r="A4912" s="48" t="str">
        <f t="shared" si="76"/>
        <v>42231North Coast And North BayN/A_15AllSingle</v>
      </c>
      <c r="B4912" s="7" t="s">
        <v>108</v>
      </c>
      <c r="C4912" s="35">
        <v>42231</v>
      </c>
      <c r="D4912">
        <v>15</v>
      </c>
      <c r="E4912" t="s">
        <v>32</v>
      </c>
      <c r="F4912">
        <v>1.3729927598577962</v>
      </c>
      <c r="G4912">
        <v>1.7704267076699181</v>
      </c>
      <c r="H4912">
        <v>7403</v>
      </c>
      <c r="I4912">
        <v>1.3793708127974451</v>
      </c>
      <c r="J4912">
        <v>1.7654903400805639</v>
      </c>
      <c r="K4912">
        <v>827</v>
      </c>
      <c r="L4912">
        <v>-6.3780527561903E-3</v>
      </c>
      <c r="M4912">
        <v>-0.46453651785850525</v>
      </c>
      <c r="N4912">
        <v>8230</v>
      </c>
      <c r="O4912">
        <v>6.4748659729957581E-2</v>
      </c>
      <c r="P4912">
        <v>-8.9359931647777557E-2</v>
      </c>
      <c r="Q4912">
        <v>-5.0056204199790955E-2</v>
      </c>
      <c r="R4912">
        <v>-6.3780527561903E-3</v>
      </c>
      <c r="S4912">
        <v>3.7294916808605194E-2</v>
      </c>
      <c r="T4912">
        <v>7.6603829860687256E-2</v>
      </c>
      <c r="U4912" t="s">
        <v>18</v>
      </c>
      <c r="V4912" t="s">
        <v>84</v>
      </c>
      <c r="W4912">
        <v>97.545562744140625</v>
      </c>
    </row>
    <row r="4913" spans="1:23" x14ac:dyDescent="0.25">
      <c r="A4913" s="48" t="str">
        <f t="shared" si="76"/>
        <v>42231North Coast And North BayN/A_16AllSingle</v>
      </c>
      <c r="B4913" t="s">
        <v>108</v>
      </c>
      <c r="C4913" s="35">
        <v>42231</v>
      </c>
      <c r="D4913">
        <v>16</v>
      </c>
      <c r="E4913" t="s">
        <v>32</v>
      </c>
      <c r="F4913">
        <v>1.7297031460937913</v>
      </c>
      <c r="G4913">
        <v>1.9191472109743619</v>
      </c>
      <c r="H4913">
        <v>7403</v>
      </c>
      <c r="I4913">
        <v>1.5757290630967158</v>
      </c>
      <c r="J4913">
        <v>1.7798073127977552</v>
      </c>
      <c r="K4913">
        <v>827</v>
      </c>
      <c r="L4913">
        <v>0.15397408604621887</v>
      </c>
      <c r="M4913">
        <v>8.901763916015625</v>
      </c>
      <c r="N4913">
        <v>8230</v>
      </c>
      <c r="O4913">
        <v>6.5786667168140411E-2</v>
      </c>
      <c r="P4913">
        <v>6.9661892950534821E-2</v>
      </c>
      <c r="Q4913">
        <v>0.10959571599960327</v>
      </c>
      <c r="R4913">
        <v>0.15397408604621887</v>
      </c>
      <c r="S4913">
        <v>0.19834719598293304</v>
      </c>
      <c r="T4913">
        <v>0.23828627169132233</v>
      </c>
      <c r="U4913" t="s">
        <v>18</v>
      </c>
      <c r="V4913" t="s">
        <v>84</v>
      </c>
      <c r="W4913">
        <v>96.473876953125</v>
      </c>
    </row>
    <row r="4914" spans="1:23" x14ac:dyDescent="0.25">
      <c r="A4914" s="48" t="str">
        <f t="shared" si="76"/>
        <v>42231North Coast And North BayN/A_17AllSingle</v>
      </c>
      <c r="B4914" t="s">
        <v>108</v>
      </c>
      <c r="C4914" s="35">
        <v>42231</v>
      </c>
      <c r="D4914">
        <v>17</v>
      </c>
      <c r="E4914" t="s">
        <v>32</v>
      </c>
      <c r="F4914">
        <v>2.0354497733829042</v>
      </c>
      <c r="G4914">
        <v>2.0136253358239675</v>
      </c>
      <c r="H4914">
        <v>7403</v>
      </c>
      <c r="I4914">
        <v>1.5203120688140377</v>
      </c>
      <c r="J4914">
        <v>1.5085002912158376</v>
      </c>
      <c r="K4914">
        <v>827</v>
      </c>
      <c r="L4914">
        <v>0.51513773202896118</v>
      </c>
      <c r="M4914">
        <v>25.308298110961914</v>
      </c>
      <c r="N4914">
        <v>8230</v>
      </c>
      <c r="O4914">
        <v>5.7439606636762619E-2</v>
      </c>
      <c r="P4914">
        <v>0.44152313470840454</v>
      </c>
      <c r="Q4914">
        <v>0.47639012336730957</v>
      </c>
      <c r="R4914">
        <v>0.51513773202896118</v>
      </c>
      <c r="S4914">
        <v>0.55388075113296509</v>
      </c>
      <c r="T4914">
        <v>0.58875232934951782</v>
      </c>
      <c r="U4914" t="s">
        <v>18</v>
      </c>
      <c r="V4914" t="s">
        <v>84</v>
      </c>
      <c r="W4914">
        <v>95.951400756835938</v>
      </c>
    </row>
    <row r="4915" spans="1:23" x14ac:dyDescent="0.25">
      <c r="A4915" s="48" t="str">
        <f t="shared" si="76"/>
        <v>42231North Coast And North BayN/A_18AllSingle</v>
      </c>
      <c r="B4915" t="s">
        <v>108</v>
      </c>
      <c r="C4915" s="35">
        <v>42231</v>
      </c>
      <c r="D4915">
        <v>18</v>
      </c>
      <c r="E4915" t="s">
        <v>32</v>
      </c>
      <c r="F4915">
        <v>2.1902747906679632</v>
      </c>
      <c r="G4915">
        <v>1.9847634688633133</v>
      </c>
      <c r="H4915">
        <v>7403</v>
      </c>
      <c r="I4915">
        <v>1.6665359609485275</v>
      </c>
      <c r="J4915">
        <v>1.5079667864624238</v>
      </c>
      <c r="K4915">
        <v>827</v>
      </c>
      <c r="L4915">
        <v>0.5237388014793396</v>
      </c>
      <c r="M4915">
        <v>23.912014007568359</v>
      </c>
      <c r="N4915">
        <v>8230</v>
      </c>
      <c r="O4915">
        <v>5.7286772876977921E-2</v>
      </c>
      <c r="P4915">
        <v>0.45032006502151489</v>
      </c>
      <c r="Q4915">
        <v>0.48509427905082703</v>
      </c>
      <c r="R4915">
        <v>0.5237388014793396</v>
      </c>
      <c r="S4915">
        <v>0.56237870454788208</v>
      </c>
      <c r="T4915">
        <v>0.59715753793716431</v>
      </c>
      <c r="U4915" t="s">
        <v>18</v>
      </c>
      <c r="V4915" t="s">
        <v>84</v>
      </c>
      <c r="W4915">
        <v>92.953216552734375</v>
      </c>
    </row>
    <row r="4916" spans="1:23" x14ac:dyDescent="0.25">
      <c r="A4916" s="48" t="str">
        <f t="shared" si="76"/>
        <v>42231North Coast And North BayN/A_19AllSingle</v>
      </c>
      <c r="B4916" s="7" t="s">
        <v>108</v>
      </c>
      <c r="C4916" s="35">
        <v>42231</v>
      </c>
      <c r="D4916">
        <v>19</v>
      </c>
      <c r="E4916" t="s">
        <v>32</v>
      </c>
      <c r="F4916">
        <v>2.2238042035410701</v>
      </c>
      <c r="G4916">
        <v>1.9231689681448851</v>
      </c>
      <c r="H4916">
        <v>7403</v>
      </c>
      <c r="I4916">
        <v>2.3873471671913387</v>
      </c>
      <c r="J4916">
        <v>2.0170921458208091</v>
      </c>
      <c r="K4916">
        <v>827</v>
      </c>
      <c r="L4916">
        <v>-0.1635429710149765</v>
      </c>
      <c r="M4916">
        <v>-7.3541979789733887</v>
      </c>
      <c r="N4916">
        <v>8230</v>
      </c>
      <c r="O4916">
        <v>7.3616497218608856E-2</v>
      </c>
      <c r="P4916">
        <v>-0.25788986682891846</v>
      </c>
      <c r="Q4916">
        <v>-0.21320319175720215</v>
      </c>
      <c r="R4916">
        <v>-0.1635429710149765</v>
      </c>
      <c r="S4916">
        <v>-0.11388864368200302</v>
      </c>
      <c r="T4916">
        <v>-6.9196067750453949E-2</v>
      </c>
      <c r="U4916" t="s">
        <v>18</v>
      </c>
      <c r="V4916" t="s">
        <v>84</v>
      </c>
      <c r="W4916">
        <v>86.477523803710938</v>
      </c>
    </row>
    <row r="4917" spans="1:23" x14ac:dyDescent="0.25">
      <c r="A4917" s="48" t="str">
        <f t="shared" si="76"/>
        <v>42231North Coast And North BayN/A_20AllSingle</v>
      </c>
      <c r="B4917" s="7" t="s">
        <v>108</v>
      </c>
      <c r="C4917" s="35">
        <v>42231</v>
      </c>
      <c r="D4917">
        <v>20</v>
      </c>
      <c r="E4917" t="s">
        <v>32</v>
      </c>
      <c r="F4917">
        <v>2.0457342352547654</v>
      </c>
      <c r="G4917">
        <v>1.7635085330410998</v>
      </c>
      <c r="H4917">
        <v>7403</v>
      </c>
      <c r="I4917">
        <v>2.3022948270064587</v>
      </c>
      <c r="J4917">
        <v>1.971975201471404</v>
      </c>
      <c r="K4917">
        <v>827</v>
      </c>
      <c r="L4917">
        <v>-0.25656059384346008</v>
      </c>
      <c r="M4917">
        <v>-12.541247367858887</v>
      </c>
      <c r="N4917">
        <v>8230</v>
      </c>
      <c r="O4917">
        <v>7.1569927036762238E-2</v>
      </c>
      <c r="P4917">
        <v>-0.34828460216522217</v>
      </c>
      <c r="Q4917">
        <v>-0.30484023690223694</v>
      </c>
      <c r="R4917">
        <v>-0.25656059384346008</v>
      </c>
      <c r="S4917">
        <v>-0.20828667283058167</v>
      </c>
      <c r="T4917">
        <v>-0.1648365706205368</v>
      </c>
      <c r="U4917" t="s">
        <v>18</v>
      </c>
      <c r="V4917" t="s">
        <v>84</v>
      </c>
      <c r="W4917">
        <v>80.994529724121094</v>
      </c>
    </row>
    <row r="4918" spans="1:23" x14ac:dyDescent="0.25">
      <c r="A4918" s="48" t="str">
        <f t="shared" si="76"/>
        <v>42231North Coast And North BayN/A_21AllSingle</v>
      </c>
      <c r="B4918" s="7" t="s">
        <v>108</v>
      </c>
      <c r="C4918" s="35">
        <v>42231</v>
      </c>
      <c r="D4918">
        <v>21</v>
      </c>
      <c r="E4918" t="s">
        <v>32</v>
      </c>
      <c r="F4918">
        <v>1.8072258553080434</v>
      </c>
      <c r="G4918">
        <v>1.6004292422060411</v>
      </c>
      <c r="H4918">
        <v>7403</v>
      </c>
      <c r="I4918">
        <v>1.9702149021970523</v>
      </c>
      <c r="J4918">
        <v>1.6955216167435438</v>
      </c>
      <c r="K4918">
        <v>827</v>
      </c>
      <c r="L4918">
        <v>-0.1629890501499176</v>
      </c>
      <c r="M4918">
        <v>-9.018742561340332</v>
      </c>
      <c r="N4918">
        <v>8230</v>
      </c>
      <c r="O4918">
        <v>6.1823640018701553E-2</v>
      </c>
      <c r="P4918">
        <v>-0.24222223460674286</v>
      </c>
      <c r="Q4918">
        <v>-0.20469404757022858</v>
      </c>
      <c r="R4918">
        <v>-0.1629890501499176</v>
      </c>
      <c r="S4918">
        <v>-0.12128900736570358</v>
      </c>
      <c r="T4918">
        <v>-8.3755873143672943E-2</v>
      </c>
      <c r="U4918" t="s">
        <v>18</v>
      </c>
      <c r="V4918" t="s">
        <v>84</v>
      </c>
      <c r="W4918">
        <v>74</v>
      </c>
    </row>
    <row r="4919" spans="1:23" x14ac:dyDescent="0.25">
      <c r="A4919" s="48" t="str">
        <f t="shared" si="76"/>
        <v>42231North Coast And North BayN/A_22AllSingle</v>
      </c>
      <c r="B4919" s="7" t="s">
        <v>108</v>
      </c>
      <c r="C4919" s="35">
        <v>42231</v>
      </c>
      <c r="D4919">
        <v>22</v>
      </c>
      <c r="E4919" t="s">
        <v>32</v>
      </c>
      <c r="F4919">
        <v>1.5394492375475011</v>
      </c>
      <c r="G4919">
        <v>1.4204232249287281</v>
      </c>
      <c r="H4919">
        <v>7403</v>
      </c>
      <c r="I4919">
        <v>1.6431923640057651</v>
      </c>
      <c r="J4919">
        <v>1.5134711995456731</v>
      </c>
      <c r="K4919">
        <v>827</v>
      </c>
      <c r="L4919">
        <v>-0.10374312847852707</v>
      </c>
      <c r="M4919">
        <v>-6.7389769554138184</v>
      </c>
      <c r="N4919">
        <v>8230</v>
      </c>
      <c r="O4919">
        <v>5.5157072842121124E-2</v>
      </c>
      <c r="P4919">
        <v>-0.1744324266910553</v>
      </c>
      <c r="Q4919">
        <v>-0.14095099270343781</v>
      </c>
      <c r="R4919">
        <v>-0.10374312847852707</v>
      </c>
      <c r="S4919">
        <v>-6.6539682447910309E-2</v>
      </c>
      <c r="T4919">
        <v>-3.3053822815418243E-2</v>
      </c>
      <c r="U4919" t="s">
        <v>18</v>
      </c>
      <c r="V4919" t="s">
        <v>84</v>
      </c>
      <c r="W4919">
        <v>70.003646850585937</v>
      </c>
    </row>
    <row r="4920" spans="1:23" x14ac:dyDescent="0.25">
      <c r="A4920" s="48" t="str">
        <f t="shared" si="76"/>
        <v>42231North Coast And North BayN/A_23AllSingle</v>
      </c>
      <c r="B4920" s="7" t="s">
        <v>108</v>
      </c>
      <c r="C4920" s="35">
        <v>42231</v>
      </c>
      <c r="D4920">
        <v>23</v>
      </c>
      <c r="E4920" t="s">
        <v>32</v>
      </c>
      <c r="F4920">
        <v>1.2156461325873846</v>
      </c>
      <c r="G4920">
        <v>1.2048246347897436</v>
      </c>
      <c r="H4920">
        <v>7403</v>
      </c>
      <c r="I4920">
        <v>1.2540794330154426</v>
      </c>
      <c r="J4920">
        <v>1.2346272368172237</v>
      </c>
      <c r="K4920">
        <v>827</v>
      </c>
      <c r="L4920">
        <v>-3.8433302193880081E-2</v>
      </c>
      <c r="M4920">
        <v>-3.1615533828735352</v>
      </c>
      <c r="N4920">
        <v>8230</v>
      </c>
      <c r="O4920">
        <v>4.5158125460147858E-2</v>
      </c>
      <c r="P4920">
        <v>-9.6307955682277679E-2</v>
      </c>
      <c r="Q4920">
        <v>-6.8896070122718811E-2</v>
      </c>
      <c r="R4920">
        <v>-3.8433302193880081E-2</v>
      </c>
      <c r="S4920">
        <v>-7.9741468653082848E-3</v>
      </c>
      <c r="T4920">
        <v>1.9441351294517517E-2</v>
      </c>
      <c r="U4920" t="s">
        <v>18</v>
      </c>
      <c r="V4920" t="s">
        <v>84</v>
      </c>
      <c r="W4920">
        <v>68.001823425292969</v>
      </c>
    </row>
    <row r="4921" spans="1:23" x14ac:dyDescent="0.25">
      <c r="A4921" s="48" t="str">
        <f t="shared" si="76"/>
        <v>42231North Coast And North BayN/A_24AllSingle</v>
      </c>
      <c r="B4921" s="7" t="s">
        <v>108</v>
      </c>
      <c r="C4921" s="35">
        <v>42231</v>
      </c>
      <c r="D4921">
        <v>24</v>
      </c>
      <c r="E4921" t="s">
        <v>32</v>
      </c>
      <c r="F4921">
        <v>0.94023144673943193</v>
      </c>
      <c r="G4921">
        <v>1.0272783707655389</v>
      </c>
      <c r="H4921">
        <v>7403</v>
      </c>
      <c r="I4921">
        <v>0.94497142808495982</v>
      </c>
      <c r="J4921">
        <v>1.0138856051974912</v>
      </c>
      <c r="K4921">
        <v>827</v>
      </c>
      <c r="L4921">
        <v>-4.7399811446666718E-3</v>
      </c>
      <c r="M4921">
        <v>-0.50412923097610474</v>
      </c>
      <c r="N4921">
        <v>8230</v>
      </c>
      <c r="O4921">
        <v>3.7223029881715775E-2</v>
      </c>
      <c r="P4921">
        <v>-5.2445016801357269E-2</v>
      </c>
      <c r="Q4921">
        <v>-2.9849892482161522E-2</v>
      </c>
      <c r="R4921">
        <v>-4.7399811446666718E-3</v>
      </c>
      <c r="S4921">
        <v>2.0366951823234558E-2</v>
      </c>
      <c r="T4921">
        <v>4.2965054512023926E-2</v>
      </c>
      <c r="U4921" t="s">
        <v>18</v>
      </c>
      <c r="V4921" t="s">
        <v>84</v>
      </c>
      <c r="W4921">
        <v>65.48663330078125</v>
      </c>
    </row>
    <row r="4922" spans="1:23" x14ac:dyDescent="0.25">
      <c r="A4922" s="48" t="str">
        <f t="shared" si="76"/>
        <v>42255North Coast And North BayN/A_1AllSingle</v>
      </c>
      <c r="B4922" t="s">
        <v>108</v>
      </c>
      <c r="C4922" s="35">
        <v>42255</v>
      </c>
      <c r="D4922">
        <v>1</v>
      </c>
      <c r="E4922" t="s">
        <v>32</v>
      </c>
      <c r="F4922">
        <v>0.60418230346814683</v>
      </c>
      <c r="G4922">
        <v>0.69227534621927023</v>
      </c>
      <c r="H4922">
        <v>7396</v>
      </c>
      <c r="I4922">
        <v>0.55744950989899633</v>
      </c>
      <c r="J4922">
        <v>0.61966413109206986</v>
      </c>
      <c r="K4922">
        <v>825</v>
      </c>
      <c r="L4922">
        <v>4.6732794493436813E-2</v>
      </c>
      <c r="M4922">
        <v>7.7348828315734863</v>
      </c>
      <c r="N4922">
        <v>8221</v>
      </c>
      <c r="O4922">
        <v>2.3026779294013977E-2</v>
      </c>
      <c r="P4922">
        <v>1.722167432308197E-2</v>
      </c>
      <c r="Q4922">
        <v>3.1199390068650246E-2</v>
      </c>
      <c r="R4922">
        <v>4.6732794493436813E-2</v>
      </c>
      <c r="S4922">
        <v>6.2264356762170792E-2</v>
      </c>
      <c r="T4922">
        <v>7.6243914663791656E-2</v>
      </c>
      <c r="U4922" t="s">
        <v>18</v>
      </c>
      <c r="V4922" t="s">
        <v>84</v>
      </c>
      <c r="W4922">
        <v>61.493858337402344</v>
      </c>
    </row>
    <row r="4923" spans="1:23" x14ac:dyDescent="0.25">
      <c r="A4923" s="48" t="str">
        <f t="shared" si="76"/>
        <v>42255North Coast And North BayN/A_2AllSingle</v>
      </c>
      <c r="B4923" s="7" t="s">
        <v>108</v>
      </c>
      <c r="C4923" s="35">
        <v>42255</v>
      </c>
      <c r="D4923">
        <v>2</v>
      </c>
      <c r="E4923" t="s">
        <v>32</v>
      </c>
      <c r="F4923">
        <v>0.53308871617655396</v>
      </c>
      <c r="G4923">
        <v>0.60776671451398911</v>
      </c>
      <c r="H4923">
        <v>7396</v>
      </c>
      <c r="I4923">
        <v>0.50689522053732317</v>
      </c>
      <c r="J4923">
        <v>0.59397134704782539</v>
      </c>
      <c r="K4923">
        <v>825</v>
      </c>
      <c r="L4923">
        <v>2.6193495839834213E-2</v>
      </c>
      <c r="M4923">
        <v>4.9135341644287109</v>
      </c>
      <c r="N4923">
        <v>8221</v>
      </c>
      <c r="O4923">
        <v>2.1853649988770485E-2</v>
      </c>
      <c r="P4923">
        <v>-1.8141419859603047E-3</v>
      </c>
      <c r="Q4923">
        <v>1.1451460421085358E-2</v>
      </c>
      <c r="R4923">
        <v>2.6193495839834213E-2</v>
      </c>
      <c r="S4923">
        <v>4.093378409743309E-2</v>
      </c>
      <c r="T4923">
        <v>5.4201133549213409E-2</v>
      </c>
      <c r="U4923" t="s">
        <v>18</v>
      </c>
      <c r="V4923" t="s">
        <v>84</v>
      </c>
      <c r="W4923">
        <v>59.976768493652344</v>
      </c>
    </row>
    <row r="4924" spans="1:23" x14ac:dyDescent="0.25">
      <c r="A4924" s="48" t="str">
        <f t="shared" si="76"/>
        <v>42255North Coast And North BayN/A_3AllSingle</v>
      </c>
      <c r="B4924" s="7" t="s">
        <v>108</v>
      </c>
      <c r="C4924" s="35">
        <v>42255</v>
      </c>
      <c r="D4924">
        <v>3</v>
      </c>
      <c r="E4924" t="s">
        <v>32</v>
      </c>
      <c r="F4924">
        <v>0.49437082701069202</v>
      </c>
      <c r="G4924">
        <v>0.56843710924676638</v>
      </c>
      <c r="H4924">
        <v>7396</v>
      </c>
      <c r="I4924">
        <v>0.47042696066985185</v>
      </c>
      <c r="J4924">
        <v>0.54760246441908877</v>
      </c>
      <c r="K4924">
        <v>825</v>
      </c>
      <c r="L4924">
        <v>2.3943865671753883E-2</v>
      </c>
      <c r="M4924">
        <v>4.8433008193969727</v>
      </c>
      <c r="N4924">
        <v>8221</v>
      </c>
      <c r="O4924">
        <v>2.0178342238068581E-2</v>
      </c>
      <c r="P4924">
        <v>-1.9166977144777775E-3</v>
      </c>
      <c r="Q4924">
        <v>1.0331959463655949E-2</v>
      </c>
      <c r="R4924">
        <v>2.3943865671753883E-2</v>
      </c>
      <c r="S4924">
        <v>3.755415603518486E-2</v>
      </c>
      <c r="T4924">
        <v>4.9804430454969406E-2</v>
      </c>
      <c r="U4924" t="s">
        <v>18</v>
      </c>
      <c r="V4924" t="s">
        <v>84</v>
      </c>
      <c r="W4924">
        <v>58.974941253662109</v>
      </c>
    </row>
    <row r="4925" spans="1:23" x14ac:dyDescent="0.25">
      <c r="A4925" s="48" t="str">
        <f t="shared" si="76"/>
        <v>42255North Coast And North BayN/A_4AllSingle</v>
      </c>
      <c r="B4925" t="s">
        <v>108</v>
      </c>
      <c r="C4925" s="35">
        <v>42255</v>
      </c>
      <c r="D4925">
        <v>4</v>
      </c>
      <c r="E4925" t="s">
        <v>32</v>
      </c>
      <c r="F4925">
        <v>0.4739363148305451</v>
      </c>
      <c r="G4925">
        <v>0.5017134781970165</v>
      </c>
      <c r="H4925">
        <v>7396</v>
      </c>
      <c r="I4925">
        <v>0.46552683835510306</v>
      </c>
      <c r="J4925">
        <v>0.54792779039492467</v>
      </c>
      <c r="K4925">
        <v>825</v>
      </c>
      <c r="L4925">
        <v>8.4094768390059471E-3</v>
      </c>
      <c r="M4925">
        <v>1.7743895053863525</v>
      </c>
      <c r="N4925">
        <v>8221</v>
      </c>
      <c r="O4925">
        <v>1.9948510453104973E-2</v>
      </c>
      <c r="P4925">
        <v>-1.7156533896923065E-2</v>
      </c>
      <c r="Q4925">
        <v>-5.0473893061280251E-3</v>
      </c>
      <c r="R4925">
        <v>8.4094768390059471E-3</v>
      </c>
      <c r="S4925">
        <v>2.1864747628569603E-2</v>
      </c>
      <c r="T4925">
        <v>3.3975489437580109E-2</v>
      </c>
      <c r="U4925" t="s">
        <v>18</v>
      </c>
      <c r="V4925" t="s">
        <v>84</v>
      </c>
      <c r="W4925">
        <v>56.495681762695312</v>
      </c>
    </row>
    <row r="4926" spans="1:23" x14ac:dyDescent="0.25">
      <c r="A4926" s="48" t="str">
        <f t="shared" si="76"/>
        <v>42255North Coast And North BayN/A_5AllSingle</v>
      </c>
      <c r="B4926" t="s">
        <v>108</v>
      </c>
      <c r="C4926" s="35">
        <v>42255</v>
      </c>
      <c r="D4926">
        <v>5</v>
      </c>
      <c r="E4926" t="s">
        <v>32</v>
      </c>
      <c r="F4926">
        <v>0.47251275634296619</v>
      </c>
      <c r="G4926">
        <v>0.44858790135914101</v>
      </c>
      <c r="H4926">
        <v>7396</v>
      </c>
      <c r="I4926">
        <v>0.46741813776262287</v>
      </c>
      <c r="J4926">
        <v>0.53211253403146641</v>
      </c>
      <c r="K4926">
        <v>825</v>
      </c>
      <c r="L4926">
        <v>5.0946185365319252E-3</v>
      </c>
      <c r="M4926">
        <v>1.0781970024108887</v>
      </c>
      <c r="N4926">
        <v>8221</v>
      </c>
      <c r="O4926">
        <v>1.9246106967329979E-2</v>
      </c>
      <c r="P4926">
        <v>-1.9571192562580109E-2</v>
      </c>
      <c r="Q4926">
        <v>-7.8884204849600792E-3</v>
      </c>
      <c r="R4926">
        <v>5.0946185365319252E-3</v>
      </c>
      <c r="S4926">
        <v>1.807611808180809E-2</v>
      </c>
      <c r="T4926">
        <v>2.9760429635643959E-2</v>
      </c>
      <c r="U4926" t="s">
        <v>18</v>
      </c>
      <c r="V4926" t="s">
        <v>84</v>
      </c>
      <c r="W4926">
        <v>56.495681762695312</v>
      </c>
    </row>
    <row r="4927" spans="1:23" x14ac:dyDescent="0.25">
      <c r="A4927" s="48" t="str">
        <f t="shared" si="76"/>
        <v>42255North Coast And North BayN/A_6AllSingle</v>
      </c>
      <c r="B4927" t="s">
        <v>108</v>
      </c>
      <c r="C4927" s="35">
        <v>42255</v>
      </c>
      <c r="D4927">
        <v>6</v>
      </c>
      <c r="E4927" t="s">
        <v>32</v>
      </c>
      <c r="F4927">
        <v>0.50658929407604814</v>
      </c>
      <c r="G4927">
        <v>0.44872408672873221</v>
      </c>
      <c r="H4927">
        <v>7396</v>
      </c>
      <c r="I4927">
        <v>0.5046159314917873</v>
      </c>
      <c r="J4927">
        <v>0.56549109082385363</v>
      </c>
      <c r="K4927">
        <v>825</v>
      </c>
      <c r="L4927">
        <v>1.9733626395463943E-3</v>
      </c>
      <c r="M4927">
        <v>0.38953894376754761</v>
      </c>
      <c r="N4927">
        <v>8221</v>
      </c>
      <c r="O4927">
        <v>2.0367546007037163E-2</v>
      </c>
      <c r="P4927">
        <v>-2.4129685014486313E-2</v>
      </c>
      <c r="Q4927">
        <v>-1.1766176670789719E-2</v>
      </c>
      <c r="R4927">
        <v>1.9733626395463943E-3</v>
      </c>
      <c r="S4927">
        <v>1.571127213537693E-2</v>
      </c>
      <c r="T4927">
        <v>2.8076410293579102E-2</v>
      </c>
      <c r="U4927" t="s">
        <v>18</v>
      </c>
      <c r="V4927" t="s">
        <v>84</v>
      </c>
      <c r="W4927">
        <v>55.497505187988281</v>
      </c>
    </row>
    <row r="4928" spans="1:23" x14ac:dyDescent="0.25">
      <c r="A4928" s="48" t="str">
        <f t="shared" si="76"/>
        <v>42255North Coast And North BayN/A_7AllSingle</v>
      </c>
      <c r="B4928" s="7" t="s">
        <v>108</v>
      </c>
      <c r="C4928" s="35">
        <v>42255</v>
      </c>
      <c r="D4928">
        <v>7</v>
      </c>
      <c r="E4928" t="s">
        <v>32</v>
      </c>
      <c r="F4928">
        <v>0.59778915641956809</v>
      </c>
      <c r="G4928">
        <v>0.52282627541442617</v>
      </c>
      <c r="H4928">
        <v>7396</v>
      </c>
      <c r="I4928">
        <v>0.61103553900014562</v>
      </c>
      <c r="J4928">
        <v>0.66112054207869442</v>
      </c>
      <c r="K4928">
        <v>825</v>
      </c>
      <c r="L4928">
        <v>-1.3246382586658001E-2</v>
      </c>
      <c r="M4928">
        <v>-2.215895414352417</v>
      </c>
      <c r="N4928">
        <v>8221</v>
      </c>
      <c r="O4928">
        <v>2.3806579411029816E-2</v>
      </c>
      <c r="P4928">
        <v>-4.3756894767284393E-2</v>
      </c>
      <c r="Q4928">
        <v>-2.9305825009942055E-2</v>
      </c>
      <c r="R4928">
        <v>-1.3246382586658001E-2</v>
      </c>
      <c r="S4928">
        <v>2.8111552819609642E-3</v>
      </c>
      <c r="T4928">
        <v>1.7264129593968391E-2</v>
      </c>
      <c r="U4928" t="s">
        <v>18</v>
      </c>
      <c r="V4928" t="s">
        <v>84</v>
      </c>
      <c r="W4928">
        <v>57.535335540771484</v>
      </c>
    </row>
    <row r="4929" spans="1:23" x14ac:dyDescent="0.25">
      <c r="A4929" s="48" t="str">
        <f t="shared" si="76"/>
        <v>42255North Coast And North BayN/A_8AllSingle</v>
      </c>
      <c r="B4929" s="7" t="s">
        <v>108</v>
      </c>
      <c r="C4929" s="35">
        <v>42255</v>
      </c>
      <c r="D4929">
        <v>8</v>
      </c>
      <c r="E4929" t="s">
        <v>32</v>
      </c>
      <c r="F4929">
        <v>0.65832470074347837</v>
      </c>
      <c r="G4929">
        <v>0.58281640755774189</v>
      </c>
      <c r="H4929">
        <v>7396</v>
      </c>
      <c r="I4929">
        <v>0.66798578454890001</v>
      </c>
      <c r="J4929">
        <v>0.66802651602686092</v>
      </c>
      <c r="K4929">
        <v>825</v>
      </c>
      <c r="L4929">
        <v>-9.6610840409994125E-3</v>
      </c>
      <c r="M4929">
        <v>-1.4675256013870239</v>
      </c>
      <c r="N4929">
        <v>8221</v>
      </c>
      <c r="O4929">
        <v>2.4224933236837387E-2</v>
      </c>
      <c r="P4929">
        <v>-4.070775955915451E-2</v>
      </c>
      <c r="Q4929">
        <v>-2.6002738624811172E-2</v>
      </c>
      <c r="R4929">
        <v>-9.6610840409994125E-3</v>
      </c>
      <c r="S4929">
        <v>6.6786333918571472E-3</v>
      </c>
      <c r="T4929">
        <v>2.1385589614510536E-2</v>
      </c>
      <c r="U4929" t="s">
        <v>18</v>
      </c>
      <c r="V4929" t="s">
        <v>84</v>
      </c>
      <c r="W4929">
        <v>65.08660888671875</v>
      </c>
    </row>
    <row r="4930" spans="1:23" x14ac:dyDescent="0.25">
      <c r="A4930" s="48" t="str">
        <f t="shared" ref="A4930:A4993" si="77">CONCATENATE(C4930,B4930,E4930,"_",D4930,U4930,V4930)</f>
        <v>42255North Coast And North BayN/A_9AllSingle</v>
      </c>
      <c r="B4930" s="7" t="s">
        <v>108</v>
      </c>
      <c r="C4930" s="35">
        <v>42255</v>
      </c>
      <c r="D4930">
        <v>9</v>
      </c>
      <c r="E4930" t="s">
        <v>32</v>
      </c>
      <c r="F4930">
        <v>0.60927323520627497</v>
      </c>
      <c r="G4930">
        <v>0.65339919368253918</v>
      </c>
      <c r="H4930">
        <v>7396</v>
      </c>
      <c r="I4930">
        <v>0.60203946106746498</v>
      </c>
      <c r="J4930">
        <v>0.58059830658270095</v>
      </c>
      <c r="K4930">
        <v>825</v>
      </c>
      <c r="L4930">
        <v>7.2337742894887924E-3</v>
      </c>
      <c r="M4930">
        <v>1.1872791051864624</v>
      </c>
      <c r="N4930">
        <v>8221</v>
      </c>
      <c r="O4930">
        <v>2.1594531834125519E-2</v>
      </c>
      <c r="P4930">
        <v>-2.0441778004169464E-2</v>
      </c>
      <c r="Q4930">
        <v>-7.3334649205207825E-3</v>
      </c>
      <c r="R4930">
        <v>7.2337742894887924E-3</v>
      </c>
      <c r="S4930">
        <v>2.179928682744503E-2</v>
      </c>
      <c r="T4930">
        <v>3.4909326583147049E-2</v>
      </c>
      <c r="U4930" t="s">
        <v>18</v>
      </c>
      <c r="V4930" t="s">
        <v>84</v>
      </c>
      <c r="W4930">
        <v>72.014595031738281</v>
      </c>
    </row>
    <row r="4931" spans="1:23" x14ac:dyDescent="0.25">
      <c r="A4931" s="48" t="str">
        <f t="shared" si="77"/>
        <v>42255North Coast And North BayN/A_10AllSingle</v>
      </c>
      <c r="B4931" s="7" t="s">
        <v>108</v>
      </c>
      <c r="C4931" s="35">
        <v>42255</v>
      </c>
      <c r="D4931">
        <v>10</v>
      </c>
      <c r="E4931" t="s">
        <v>32</v>
      </c>
      <c r="F4931">
        <v>0.56553828262170613</v>
      </c>
      <c r="G4931">
        <v>0.79051099040226036</v>
      </c>
      <c r="H4931">
        <v>7396</v>
      </c>
      <c r="I4931">
        <v>0.52484411782572837</v>
      </c>
      <c r="J4931">
        <v>0.73121027181996734</v>
      </c>
      <c r="K4931">
        <v>825</v>
      </c>
      <c r="L4931">
        <v>4.0694165974855423E-2</v>
      </c>
      <c r="M4931">
        <v>7.1956515312194824</v>
      </c>
      <c r="N4931">
        <v>8221</v>
      </c>
      <c r="O4931">
        <v>2.7066133916378021E-2</v>
      </c>
      <c r="P4931">
        <v>6.0062087140977383E-3</v>
      </c>
      <c r="Q4931">
        <v>2.243589423596859E-2</v>
      </c>
      <c r="R4931">
        <v>4.0694165974855423E-2</v>
      </c>
      <c r="S4931">
        <v>5.8950271457433701E-2</v>
      </c>
      <c r="T4931">
        <v>7.5382120907306671E-2</v>
      </c>
      <c r="U4931" t="s">
        <v>18</v>
      </c>
      <c r="V4931" t="s">
        <v>84</v>
      </c>
      <c r="W4931">
        <v>80.520736694335937</v>
      </c>
    </row>
    <row r="4932" spans="1:23" x14ac:dyDescent="0.25">
      <c r="A4932" s="48" t="str">
        <f t="shared" si="77"/>
        <v>42255North Coast And North BayN/A_11AllSingle</v>
      </c>
      <c r="B4932" s="7" t="s">
        <v>108</v>
      </c>
      <c r="C4932" s="35">
        <v>42255</v>
      </c>
      <c r="D4932">
        <v>11</v>
      </c>
      <c r="E4932" t="s">
        <v>32</v>
      </c>
      <c r="F4932">
        <v>0.53876396037637519</v>
      </c>
      <c r="G4932">
        <v>0.94197820197098958</v>
      </c>
      <c r="H4932">
        <v>7396</v>
      </c>
      <c r="I4932">
        <v>0.53012671574091164</v>
      </c>
      <c r="J4932">
        <v>1.0034392534090464</v>
      </c>
      <c r="K4932">
        <v>825</v>
      </c>
      <c r="L4932">
        <v>8.637244813144207E-3</v>
      </c>
      <c r="M4932">
        <v>1.6031593084335327</v>
      </c>
      <c r="N4932">
        <v>8221</v>
      </c>
      <c r="O4932">
        <v>3.661210834980011E-2</v>
      </c>
      <c r="P4932">
        <v>-3.828483447432518E-2</v>
      </c>
      <c r="Q4932">
        <v>-1.6060551628470421E-2</v>
      </c>
      <c r="R4932">
        <v>8.637244813144207E-3</v>
      </c>
      <c r="S4932">
        <v>3.3332113176584244E-2</v>
      </c>
      <c r="T4932">
        <v>5.5559322237968445E-2</v>
      </c>
      <c r="U4932" t="s">
        <v>18</v>
      </c>
      <c r="V4932" t="s">
        <v>84</v>
      </c>
      <c r="W4932">
        <v>87.030532836914062</v>
      </c>
    </row>
    <row r="4933" spans="1:23" x14ac:dyDescent="0.25">
      <c r="A4933" s="48" t="str">
        <f t="shared" si="77"/>
        <v>42255North Coast And North BayN/A_12AllSingle</v>
      </c>
      <c r="B4933" s="7" t="s">
        <v>108</v>
      </c>
      <c r="C4933" s="35">
        <v>42255</v>
      </c>
      <c r="D4933">
        <v>12</v>
      </c>
      <c r="E4933" t="s">
        <v>32</v>
      </c>
      <c r="F4933">
        <v>0.56417846422369133</v>
      </c>
      <c r="G4933">
        <v>1.1068235924439718</v>
      </c>
      <c r="H4933">
        <v>7396</v>
      </c>
      <c r="I4933">
        <v>0.54531017123161274</v>
      </c>
      <c r="J4933">
        <v>1.2435146538513762</v>
      </c>
      <c r="K4933">
        <v>825</v>
      </c>
      <c r="L4933">
        <v>1.8868293613195419E-2</v>
      </c>
      <c r="M4933">
        <v>3.344383716583252</v>
      </c>
      <c r="N4933">
        <v>8221</v>
      </c>
      <c r="O4933">
        <v>4.5166090130805969E-2</v>
      </c>
      <c r="P4933">
        <v>-3.9016567170619965E-2</v>
      </c>
      <c r="Q4933">
        <v>-1.1599847115576267E-2</v>
      </c>
      <c r="R4933">
        <v>1.8868293613195419E-2</v>
      </c>
      <c r="S4933">
        <v>4.9332819879055023E-2</v>
      </c>
      <c r="T4933">
        <v>7.6753154397010803E-2</v>
      </c>
      <c r="U4933" t="s">
        <v>18</v>
      </c>
      <c r="V4933" t="s">
        <v>84</v>
      </c>
      <c r="W4933">
        <v>91.958518981933594</v>
      </c>
    </row>
    <row r="4934" spans="1:23" x14ac:dyDescent="0.25">
      <c r="A4934" s="48" t="str">
        <f t="shared" si="77"/>
        <v>42255North Coast And North BayN/A_13AllSingle</v>
      </c>
      <c r="B4934" t="s">
        <v>108</v>
      </c>
      <c r="C4934" s="35">
        <v>42255</v>
      </c>
      <c r="D4934">
        <v>13</v>
      </c>
      <c r="E4934" t="s">
        <v>32</v>
      </c>
      <c r="F4934">
        <v>0.67246115315423194</v>
      </c>
      <c r="G4934">
        <v>1.2750054110888542</v>
      </c>
      <c r="H4934">
        <v>7396</v>
      </c>
      <c r="I4934">
        <v>0.60676924069076787</v>
      </c>
      <c r="J4934">
        <v>1.3110683621111143</v>
      </c>
      <c r="K4934">
        <v>825</v>
      </c>
      <c r="L4934">
        <v>6.5691910684108734E-2</v>
      </c>
      <c r="M4934">
        <v>9.7688779830932617</v>
      </c>
      <c r="N4934">
        <v>8221</v>
      </c>
      <c r="O4934">
        <v>4.7992866486310959E-2</v>
      </c>
      <c r="P4934">
        <v>4.1842530481517315E-3</v>
      </c>
      <c r="Q4934">
        <v>3.3316884189844131E-2</v>
      </c>
      <c r="R4934">
        <v>6.5691910684108734E-2</v>
      </c>
      <c r="S4934">
        <v>9.8063096404075623E-2</v>
      </c>
      <c r="T4934">
        <v>0.12719957530498505</v>
      </c>
      <c r="U4934" t="s">
        <v>18</v>
      </c>
      <c r="V4934" t="s">
        <v>84</v>
      </c>
      <c r="W4934">
        <v>95.441429138183594</v>
      </c>
    </row>
    <row r="4935" spans="1:23" x14ac:dyDescent="0.25">
      <c r="A4935" s="48" t="str">
        <f t="shared" si="77"/>
        <v>42255North Coast And North BayN/A_14AllSingle</v>
      </c>
      <c r="B4935" s="7" t="s">
        <v>108</v>
      </c>
      <c r="C4935" s="35">
        <v>42255</v>
      </c>
      <c r="D4935">
        <v>14</v>
      </c>
      <c r="E4935" t="s">
        <v>32</v>
      </c>
      <c r="F4935">
        <v>0.85383086563807109</v>
      </c>
      <c r="G4935">
        <v>1.4684267691917969</v>
      </c>
      <c r="H4935">
        <v>7396</v>
      </c>
      <c r="I4935">
        <v>0.69923982747667801</v>
      </c>
      <c r="J4935">
        <v>1.3615740323049617</v>
      </c>
      <c r="K4935">
        <v>825</v>
      </c>
      <c r="L4935">
        <v>0.15459103882312775</v>
      </c>
      <c r="M4935">
        <v>18.105581283569336</v>
      </c>
      <c r="N4935">
        <v>8221</v>
      </c>
      <c r="O4935">
        <v>5.0385300070047379E-2</v>
      </c>
      <c r="P4935">
        <v>9.0017236769199371E-2</v>
      </c>
      <c r="Q4935">
        <v>0.12060212343931198</v>
      </c>
      <c r="R4935">
        <v>0.15459103882312775</v>
      </c>
      <c r="S4935">
        <v>0.18857592344284058</v>
      </c>
      <c r="T4935">
        <v>0.21916483342647552</v>
      </c>
      <c r="U4935" t="s">
        <v>18</v>
      </c>
      <c r="V4935" t="s">
        <v>84</v>
      </c>
      <c r="W4935">
        <v>98.922515869140625</v>
      </c>
    </row>
    <row r="4936" spans="1:23" x14ac:dyDescent="0.25">
      <c r="A4936" s="48" t="str">
        <f t="shared" si="77"/>
        <v>42255North Coast And North BayN/A_15AllSingle</v>
      </c>
      <c r="B4936" s="7" t="s">
        <v>108</v>
      </c>
      <c r="C4936" s="35">
        <v>42255</v>
      </c>
      <c r="D4936">
        <v>15</v>
      </c>
      <c r="E4936" t="s">
        <v>32</v>
      </c>
      <c r="F4936">
        <v>1.1470987477366599</v>
      </c>
      <c r="G4936">
        <v>1.6540798562897965</v>
      </c>
      <c r="H4936">
        <v>7396</v>
      </c>
      <c r="I4936">
        <v>0.89293651941373553</v>
      </c>
      <c r="J4936">
        <v>1.4597552176699993</v>
      </c>
      <c r="K4936">
        <v>825</v>
      </c>
      <c r="L4936">
        <v>0.25416222214698792</v>
      </c>
      <c r="M4936">
        <v>22.156961441040039</v>
      </c>
      <c r="N4936">
        <v>8221</v>
      </c>
      <c r="O4936">
        <v>5.433984100818634E-2</v>
      </c>
      <c r="P4936">
        <v>0.18452028930187225</v>
      </c>
      <c r="Q4936">
        <v>0.21750564873218536</v>
      </c>
      <c r="R4936">
        <v>0.25416222214698792</v>
      </c>
      <c r="S4936">
        <v>0.29081445932388306</v>
      </c>
      <c r="T4936">
        <v>0.32380416989326477</v>
      </c>
      <c r="U4936" t="s">
        <v>18</v>
      </c>
      <c r="V4936" t="s">
        <v>84</v>
      </c>
      <c r="W4936">
        <v>100.47560882568359</v>
      </c>
    </row>
    <row r="4937" spans="1:23" x14ac:dyDescent="0.25">
      <c r="A4937" s="48" t="str">
        <f t="shared" si="77"/>
        <v>42255North Coast And North BayN/A_16AllSingle</v>
      </c>
      <c r="B4937" t="s">
        <v>108</v>
      </c>
      <c r="C4937" s="35">
        <v>42255</v>
      </c>
      <c r="D4937">
        <v>16</v>
      </c>
      <c r="E4937" t="s">
        <v>32</v>
      </c>
      <c r="F4937">
        <v>1.5224596805560526</v>
      </c>
      <c r="G4937">
        <v>1.8331184545606884</v>
      </c>
      <c r="H4937">
        <v>7396</v>
      </c>
      <c r="I4937">
        <v>1.5362984069085766</v>
      </c>
      <c r="J4937">
        <v>1.9763933969327765</v>
      </c>
      <c r="K4937">
        <v>825</v>
      </c>
      <c r="L4937">
        <v>-1.3838726095855236E-2</v>
      </c>
      <c r="M4937">
        <v>-0.90897160768508911</v>
      </c>
      <c r="N4937">
        <v>8221</v>
      </c>
      <c r="O4937">
        <v>7.2035044431686401E-2</v>
      </c>
      <c r="P4937">
        <v>-0.10615883767604828</v>
      </c>
      <c r="Q4937">
        <v>-6.2432125210762024E-2</v>
      </c>
      <c r="R4937">
        <v>-1.3838726095855236E-2</v>
      </c>
      <c r="S4937">
        <v>3.474891185760498E-2</v>
      </c>
      <c r="T4937">
        <v>7.8481383621692657E-2</v>
      </c>
      <c r="U4937" t="s">
        <v>18</v>
      </c>
      <c r="V4937" t="s">
        <v>84</v>
      </c>
      <c r="W4937">
        <v>100.03053283691406</v>
      </c>
    </row>
    <row r="4938" spans="1:23" x14ac:dyDescent="0.25">
      <c r="A4938" s="48" t="str">
        <f t="shared" si="77"/>
        <v>42255North Coast And North BayN/A_17AllSingle</v>
      </c>
      <c r="B4938" t="s">
        <v>108</v>
      </c>
      <c r="C4938" s="35">
        <v>42255</v>
      </c>
      <c r="D4938">
        <v>17</v>
      </c>
      <c r="E4938" t="s">
        <v>32</v>
      </c>
      <c r="F4938">
        <v>1.9163937527454458</v>
      </c>
      <c r="G4938">
        <v>1.935824162119216</v>
      </c>
      <c r="H4938">
        <v>7396</v>
      </c>
      <c r="I4938">
        <v>1.9804785541033525</v>
      </c>
      <c r="J4938">
        <v>2.0483983257313318</v>
      </c>
      <c r="K4938">
        <v>825</v>
      </c>
      <c r="L4938">
        <v>-6.4084798097610474E-2</v>
      </c>
      <c r="M4938">
        <v>-3.3440310955047607</v>
      </c>
      <c r="N4938">
        <v>8221</v>
      </c>
      <c r="O4938">
        <v>7.4784114956855774E-2</v>
      </c>
      <c r="P4938">
        <v>-0.15992811322212219</v>
      </c>
      <c r="Q4938">
        <v>-0.11453266441822052</v>
      </c>
      <c r="R4938">
        <v>-6.4084798097610474E-2</v>
      </c>
      <c r="S4938">
        <v>-1.3642912730574608E-2</v>
      </c>
      <c r="T4938">
        <v>3.1758524477481842E-2</v>
      </c>
      <c r="U4938" t="s">
        <v>18</v>
      </c>
      <c r="V4938" t="s">
        <v>84</v>
      </c>
      <c r="W4938">
        <v>98.064712524414063</v>
      </c>
    </row>
    <row r="4939" spans="1:23" x14ac:dyDescent="0.25">
      <c r="A4939" s="48" t="str">
        <f t="shared" si="77"/>
        <v>42255North Coast And North BayN/A_18AllSingle</v>
      </c>
      <c r="B4939" t="s">
        <v>108</v>
      </c>
      <c r="C4939" s="35">
        <v>42255</v>
      </c>
      <c r="D4939">
        <v>18</v>
      </c>
      <c r="E4939" t="s">
        <v>32</v>
      </c>
      <c r="F4939">
        <v>2.19199316088207</v>
      </c>
      <c r="G4939">
        <v>1.9482521225973002</v>
      </c>
      <c r="H4939">
        <v>7396</v>
      </c>
      <c r="I4939">
        <v>2.2455350490902153</v>
      </c>
      <c r="J4939">
        <v>1.9820054353758678</v>
      </c>
      <c r="K4939">
        <v>825</v>
      </c>
      <c r="L4939">
        <v>-5.3541887551546097E-2</v>
      </c>
      <c r="M4939">
        <v>-2.4426119327545166</v>
      </c>
      <c r="N4939">
        <v>8221</v>
      </c>
      <c r="O4939">
        <v>7.2628088295459747E-2</v>
      </c>
      <c r="P4939">
        <v>-0.14662204682826996</v>
      </c>
      <c r="Q4939">
        <v>-0.10253534466028214</v>
      </c>
      <c r="R4939">
        <v>-5.3541887551546097E-2</v>
      </c>
      <c r="S4939">
        <v>-4.5542418956756592E-3</v>
      </c>
      <c r="T4939">
        <v>3.9538271725177765E-2</v>
      </c>
      <c r="U4939" t="s">
        <v>18</v>
      </c>
      <c r="V4939" t="s">
        <v>84</v>
      </c>
      <c r="W4939">
        <v>94.028709411621094</v>
      </c>
    </row>
    <row r="4940" spans="1:23" x14ac:dyDescent="0.25">
      <c r="A4940" s="48" t="str">
        <f t="shared" si="77"/>
        <v>42255North Coast And North BayN/A_19AllSingle</v>
      </c>
      <c r="B4940" s="7" t="s">
        <v>108</v>
      </c>
      <c r="C4940" s="35">
        <v>42255</v>
      </c>
      <c r="D4940">
        <v>19</v>
      </c>
      <c r="E4940" t="s">
        <v>32</v>
      </c>
      <c r="F4940">
        <v>2.2676275631100187</v>
      </c>
      <c r="G4940">
        <v>1.8927808664646089</v>
      </c>
      <c r="H4940">
        <v>7396</v>
      </c>
      <c r="I4940">
        <v>2.3478362742571917</v>
      </c>
      <c r="J4940">
        <v>1.8987248780434351</v>
      </c>
      <c r="K4940">
        <v>825</v>
      </c>
      <c r="L4940">
        <v>-8.0208711326122284E-2</v>
      </c>
      <c r="M4940">
        <v>-3.5371201038360596</v>
      </c>
      <c r="N4940">
        <v>8221</v>
      </c>
      <c r="O4940">
        <v>6.9672703742980957E-2</v>
      </c>
      <c r="P4940">
        <v>-0.16950124502182007</v>
      </c>
      <c r="Q4940">
        <v>-0.12720853090286255</v>
      </c>
      <c r="R4940">
        <v>-8.0208711326122284E-2</v>
      </c>
      <c r="S4940">
        <v>-3.3214472234249115E-2</v>
      </c>
      <c r="T4940">
        <v>9.083826094865799E-3</v>
      </c>
      <c r="U4940" t="s">
        <v>18</v>
      </c>
      <c r="V4940" t="s">
        <v>84</v>
      </c>
      <c r="W4940">
        <v>86.445075988769531</v>
      </c>
    </row>
    <row r="4941" spans="1:23" x14ac:dyDescent="0.25">
      <c r="A4941" s="48" t="str">
        <f t="shared" si="77"/>
        <v>42255North Coast And North BayN/A_20AllSingle</v>
      </c>
      <c r="B4941" s="7" t="s">
        <v>108</v>
      </c>
      <c r="C4941" s="35">
        <v>42255</v>
      </c>
      <c r="D4941">
        <v>20</v>
      </c>
      <c r="E4941" t="s">
        <v>32</v>
      </c>
      <c r="F4941">
        <v>2.0724460576596346</v>
      </c>
      <c r="G4941">
        <v>1.7265521094760203</v>
      </c>
      <c r="H4941">
        <v>7396</v>
      </c>
      <c r="I4941">
        <v>2.1423051458337747</v>
      </c>
      <c r="J4941">
        <v>1.7057491158676004</v>
      </c>
      <c r="K4941">
        <v>825</v>
      </c>
      <c r="L4941">
        <v>-6.9859087467193604E-2</v>
      </c>
      <c r="M4941">
        <v>-3.370851993560791</v>
      </c>
      <c r="N4941">
        <v>8221</v>
      </c>
      <c r="O4941">
        <v>6.2688253819942474E-2</v>
      </c>
      <c r="P4941">
        <v>-0.15020035207271576</v>
      </c>
      <c r="Q4941">
        <v>-0.11214733123779297</v>
      </c>
      <c r="R4941">
        <v>-6.9859087467193604E-2</v>
      </c>
      <c r="S4941">
        <v>-2.7575859799981117E-2</v>
      </c>
      <c r="T4941">
        <v>1.0482179000973701E-2</v>
      </c>
      <c r="U4941" t="s">
        <v>18</v>
      </c>
      <c r="V4941" t="s">
        <v>84</v>
      </c>
      <c r="W4941">
        <v>79.41455078125</v>
      </c>
    </row>
    <row r="4942" spans="1:23" x14ac:dyDescent="0.25">
      <c r="A4942" s="48" t="str">
        <f t="shared" si="77"/>
        <v>42255North Coast And North BayN/A_21AllSingle</v>
      </c>
      <c r="B4942" s="7" t="s">
        <v>108</v>
      </c>
      <c r="C4942" s="35">
        <v>42255</v>
      </c>
      <c r="D4942">
        <v>21</v>
      </c>
      <c r="E4942" t="s">
        <v>32</v>
      </c>
      <c r="F4942">
        <v>1.7896938214368721</v>
      </c>
      <c r="G4942">
        <v>1.5373763878723634</v>
      </c>
      <c r="H4942">
        <v>7396</v>
      </c>
      <c r="I4942">
        <v>1.9001653177426721</v>
      </c>
      <c r="J4942">
        <v>1.6561726229157692</v>
      </c>
      <c r="K4942">
        <v>825</v>
      </c>
      <c r="L4942">
        <v>-0.11047149449586868</v>
      </c>
      <c r="M4942">
        <v>-6.1726479530334473</v>
      </c>
      <c r="N4942">
        <v>8221</v>
      </c>
      <c r="O4942">
        <v>6.036807969212532E-2</v>
      </c>
      <c r="P4942">
        <v>-0.18783922493457794</v>
      </c>
      <c r="Q4942">
        <v>-0.15119458734989166</v>
      </c>
      <c r="R4942">
        <v>-0.11047149449586868</v>
      </c>
      <c r="S4942">
        <v>-6.9753222167491913E-2</v>
      </c>
      <c r="T4942">
        <v>-3.3103764057159424E-2</v>
      </c>
      <c r="U4942" t="s">
        <v>18</v>
      </c>
      <c r="V4942" t="s">
        <v>84</v>
      </c>
      <c r="W4942">
        <v>75.446907043457031</v>
      </c>
    </row>
    <row r="4943" spans="1:23" x14ac:dyDescent="0.25">
      <c r="A4943" s="48" t="str">
        <f t="shared" si="77"/>
        <v>42255North Coast And North BayN/A_22AllSingle</v>
      </c>
      <c r="B4943" s="7" t="s">
        <v>108</v>
      </c>
      <c r="C4943" s="35">
        <v>42255</v>
      </c>
      <c r="D4943">
        <v>22</v>
      </c>
      <c r="E4943" t="s">
        <v>32</v>
      </c>
      <c r="F4943">
        <v>1.4440454933844873</v>
      </c>
      <c r="G4943">
        <v>1.3172006838222767</v>
      </c>
      <c r="H4943">
        <v>7396</v>
      </c>
      <c r="I4943">
        <v>1.4999513479885522</v>
      </c>
      <c r="J4943">
        <v>1.3892639085411445</v>
      </c>
      <c r="K4943">
        <v>825</v>
      </c>
      <c r="L4943">
        <v>-5.5905856192111969E-2</v>
      </c>
      <c r="M4943">
        <v>-3.8714745044708252</v>
      </c>
      <c r="N4943">
        <v>8221</v>
      </c>
      <c r="O4943">
        <v>5.0735078752040863E-2</v>
      </c>
      <c r="P4943">
        <v>-0.12092792987823486</v>
      </c>
      <c r="Q4943">
        <v>-9.0130724012851715E-2</v>
      </c>
      <c r="R4943">
        <v>-5.5905856192111969E-2</v>
      </c>
      <c r="S4943">
        <v>-2.1685045212507248E-2</v>
      </c>
      <c r="T4943">
        <v>9.1162202879786491E-3</v>
      </c>
      <c r="U4943" t="s">
        <v>18</v>
      </c>
      <c r="V4943" t="s">
        <v>84</v>
      </c>
      <c r="W4943">
        <v>70.974945068359375</v>
      </c>
    </row>
    <row r="4944" spans="1:23" x14ac:dyDescent="0.25">
      <c r="A4944" s="48" t="str">
        <f t="shared" si="77"/>
        <v>42255North Coast And North BayN/A_23AllSingle</v>
      </c>
      <c r="B4944" s="7" t="s">
        <v>108</v>
      </c>
      <c r="C4944" s="35">
        <v>42255</v>
      </c>
      <c r="D4944">
        <v>23</v>
      </c>
      <c r="E4944" t="s">
        <v>32</v>
      </c>
      <c r="F4944">
        <v>1.0879628457688313</v>
      </c>
      <c r="G4944">
        <v>1.0842592751153504</v>
      </c>
      <c r="H4944">
        <v>7396</v>
      </c>
      <c r="I4944">
        <v>1.0877121318219334</v>
      </c>
      <c r="J4944">
        <v>1.1092096661840758</v>
      </c>
      <c r="K4944">
        <v>825</v>
      </c>
      <c r="L4944">
        <v>2.5071395793929696E-4</v>
      </c>
      <c r="M4944">
        <v>2.3044347763061523E-2</v>
      </c>
      <c r="N4944">
        <v>8221</v>
      </c>
      <c r="O4944">
        <v>4.0623661130666733E-2</v>
      </c>
      <c r="P4944">
        <v>-5.1812570542097092E-2</v>
      </c>
      <c r="Q4944">
        <v>-2.7153195813298225E-2</v>
      </c>
      <c r="R4944">
        <v>2.5071395793929696E-4</v>
      </c>
      <c r="S4944">
        <v>2.7651373296976089E-2</v>
      </c>
      <c r="T4944">
        <v>5.2313998341560364E-2</v>
      </c>
      <c r="U4944" t="s">
        <v>18</v>
      </c>
      <c r="V4944" t="s">
        <v>84</v>
      </c>
      <c r="W4944">
        <v>67.973114013671875</v>
      </c>
    </row>
    <row r="4945" spans="1:23" x14ac:dyDescent="0.25">
      <c r="A4945" s="48" t="str">
        <f t="shared" si="77"/>
        <v>42255North Coast And North BayN/A_24AllSingle</v>
      </c>
      <c r="B4945" s="7" t="s">
        <v>108</v>
      </c>
      <c r="C4945" s="35">
        <v>42255</v>
      </c>
      <c r="D4945">
        <v>24</v>
      </c>
      <c r="E4945" t="s">
        <v>32</v>
      </c>
      <c r="F4945">
        <v>0.83017926240718232</v>
      </c>
      <c r="G4945">
        <v>0.89926498577715219</v>
      </c>
      <c r="H4945">
        <v>7396</v>
      </c>
      <c r="I4945">
        <v>0.82995257373171671</v>
      </c>
      <c r="J4945">
        <v>0.95251380453990242</v>
      </c>
      <c r="K4945">
        <v>825</v>
      </c>
      <c r="L4945">
        <v>2.2668867313768715E-4</v>
      </c>
      <c r="M4945">
        <v>2.730599045753479E-2</v>
      </c>
      <c r="N4945">
        <v>8221</v>
      </c>
      <c r="O4945">
        <v>3.4771773964166641E-2</v>
      </c>
      <c r="P4945">
        <v>-4.4336818158626556E-2</v>
      </c>
      <c r="Q4945">
        <v>-2.3229654878377914E-2</v>
      </c>
      <c r="R4945">
        <v>2.2668867313768715E-4</v>
      </c>
      <c r="S4945">
        <v>2.3680251091718674E-2</v>
      </c>
      <c r="T4945">
        <v>4.4790193438529968E-2</v>
      </c>
      <c r="U4945" t="s">
        <v>18</v>
      </c>
      <c r="V4945" t="s">
        <v>84</v>
      </c>
      <c r="W4945">
        <v>65.495681762695313</v>
      </c>
    </row>
    <row r="4946" spans="1:23" x14ac:dyDescent="0.25">
      <c r="A4946" s="48" t="str">
        <f t="shared" si="77"/>
        <v>42256North Coast And North BayN/A_1AllSingle</v>
      </c>
      <c r="B4946" s="7" t="s">
        <v>108</v>
      </c>
      <c r="C4946" s="35">
        <v>42256</v>
      </c>
      <c r="D4946">
        <v>1</v>
      </c>
      <c r="E4946" t="s">
        <v>32</v>
      </c>
      <c r="F4946">
        <v>0.67319198569487182</v>
      </c>
      <c r="G4946">
        <v>0.79857506039507842</v>
      </c>
      <c r="H4946">
        <v>4307</v>
      </c>
      <c r="I4946">
        <v>0.68483396299751353</v>
      </c>
      <c r="J4946">
        <v>0.77782472277525216</v>
      </c>
      <c r="K4946">
        <v>2761</v>
      </c>
      <c r="L4946">
        <v>-1.1641977354884148E-2</v>
      </c>
      <c r="M4946">
        <v>-1.7293695211410522</v>
      </c>
      <c r="N4946">
        <v>7068</v>
      </c>
      <c r="O4946">
        <v>1.9162308424711227E-2</v>
      </c>
      <c r="P4946">
        <v>-3.6200392991304398E-2</v>
      </c>
      <c r="Q4946">
        <v>-2.4568486958742142E-2</v>
      </c>
      <c r="R4946">
        <v>-1.1641977354884148E-2</v>
      </c>
      <c r="S4946">
        <v>1.2829996412619948E-3</v>
      </c>
      <c r="T4946">
        <v>1.2916437350213528E-2</v>
      </c>
      <c r="U4946" t="s">
        <v>18</v>
      </c>
      <c r="V4946" t="s">
        <v>84</v>
      </c>
      <c r="W4946">
        <v>64.011886596679688</v>
      </c>
    </row>
    <row r="4947" spans="1:23" x14ac:dyDescent="0.25">
      <c r="A4947" s="48" t="str">
        <f t="shared" si="77"/>
        <v>42256North Coast And North BayN/A_1SmartAC-onlySingle</v>
      </c>
      <c r="B4947" s="7" t="s">
        <v>108</v>
      </c>
      <c r="C4947" s="35">
        <v>42256</v>
      </c>
      <c r="D4947">
        <v>1</v>
      </c>
      <c r="E4947" t="s">
        <v>32</v>
      </c>
      <c r="F4947">
        <v>0.67319198569487182</v>
      </c>
      <c r="G4947">
        <v>0.79857506039507842</v>
      </c>
      <c r="H4947">
        <v>4307</v>
      </c>
      <c r="I4947">
        <v>0.68483396299751353</v>
      </c>
      <c r="J4947">
        <v>0.77782472277525216</v>
      </c>
      <c r="K4947">
        <v>2761</v>
      </c>
      <c r="L4947">
        <v>-1.1641977354884148E-2</v>
      </c>
      <c r="M4947">
        <v>-1.7293695211410522</v>
      </c>
      <c r="N4947">
        <v>7068</v>
      </c>
      <c r="O4947">
        <v>1.9162308424711227E-2</v>
      </c>
      <c r="P4947">
        <v>-3.6200392991304398E-2</v>
      </c>
      <c r="Q4947">
        <v>-2.4568486958742142E-2</v>
      </c>
      <c r="R4947">
        <v>-1.1641977354884148E-2</v>
      </c>
      <c r="S4947">
        <v>1.2829996412619948E-3</v>
      </c>
      <c r="T4947">
        <v>1.2916437350213528E-2</v>
      </c>
      <c r="U4947" t="s">
        <v>102</v>
      </c>
      <c r="V4947" t="s">
        <v>84</v>
      </c>
      <c r="W4947">
        <v>64.011886596679688</v>
      </c>
    </row>
    <row r="4948" spans="1:23" x14ac:dyDescent="0.25">
      <c r="A4948" s="48" t="str">
        <f t="shared" si="77"/>
        <v>42256North Coast And North BayN/A_2AllSingle</v>
      </c>
      <c r="B4948" s="7" t="s">
        <v>108</v>
      </c>
      <c r="C4948" s="35">
        <v>42256</v>
      </c>
      <c r="D4948">
        <v>2</v>
      </c>
      <c r="E4948" t="s">
        <v>32</v>
      </c>
      <c r="F4948">
        <v>0.59434713945612516</v>
      </c>
      <c r="G4948">
        <v>0.72687069621379263</v>
      </c>
      <c r="H4948">
        <v>4307</v>
      </c>
      <c r="I4948">
        <v>0.59848811124450452</v>
      </c>
      <c r="J4948">
        <v>0.68897354592588589</v>
      </c>
      <c r="K4948">
        <v>2761</v>
      </c>
      <c r="L4948">
        <v>-4.1409716941416264E-3</v>
      </c>
      <c r="M4948">
        <v>-0.69672614336013794</v>
      </c>
      <c r="N4948">
        <v>7068</v>
      </c>
      <c r="O4948">
        <v>1.7163773998618126E-2</v>
      </c>
      <c r="P4948">
        <v>-2.61380635201931E-2</v>
      </c>
      <c r="Q4948">
        <v>-1.5719309449195862E-2</v>
      </c>
      <c r="R4948">
        <v>-4.1409716941416264E-3</v>
      </c>
      <c r="S4948">
        <v>7.4359937570989132E-3</v>
      </c>
      <c r="T4948">
        <v>1.7856121063232422E-2</v>
      </c>
      <c r="U4948" t="s">
        <v>18</v>
      </c>
      <c r="V4948" t="s">
        <v>84</v>
      </c>
      <c r="W4948">
        <v>61.493209838867187</v>
      </c>
    </row>
    <row r="4949" spans="1:23" x14ac:dyDescent="0.25">
      <c r="A4949" s="48" t="str">
        <f t="shared" si="77"/>
        <v>42256North Coast And North BayN/A_2SmartAC-onlySingle</v>
      </c>
      <c r="B4949" s="7" t="s">
        <v>108</v>
      </c>
      <c r="C4949" s="35">
        <v>42256</v>
      </c>
      <c r="D4949">
        <v>2</v>
      </c>
      <c r="E4949" t="s">
        <v>32</v>
      </c>
      <c r="F4949">
        <v>0.59434713945612516</v>
      </c>
      <c r="G4949">
        <v>0.72687069621379263</v>
      </c>
      <c r="H4949">
        <v>4307</v>
      </c>
      <c r="I4949">
        <v>0.59848811124450452</v>
      </c>
      <c r="J4949">
        <v>0.68897354592588589</v>
      </c>
      <c r="K4949">
        <v>2761</v>
      </c>
      <c r="L4949">
        <v>-4.1409716941416264E-3</v>
      </c>
      <c r="M4949">
        <v>-0.69672614336013794</v>
      </c>
      <c r="N4949">
        <v>7068</v>
      </c>
      <c r="O4949">
        <v>1.7163773998618126E-2</v>
      </c>
      <c r="P4949">
        <v>-2.61380635201931E-2</v>
      </c>
      <c r="Q4949">
        <v>-1.5719309449195862E-2</v>
      </c>
      <c r="R4949">
        <v>-4.1409716941416264E-3</v>
      </c>
      <c r="S4949">
        <v>7.4359937570989132E-3</v>
      </c>
      <c r="T4949">
        <v>1.7856121063232422E-2</v>
      </c>
      <c r="U4949" t="s">
        <v>102</v>
      </c>
      <c r="V4949" t="s">
        <v>84</v>
      </c>
      <c r="W4949">
        <v>61.493209838867187</v>
      </c>
    </row>
    <row r="4950" spans="1:23" x14ac:dyDescent="0.25">
      <c r="A4950" s="48" t="str">
        <f t="shared" si="77"/>
        <v>42256North Coast And North BayN/A_3AllSingle</v>
      </c>
      <c r="B4950" s="7" t="s">
        <v>108</v>
      </c>
      <c r="C4950" s="35">
        <v>42256</v>
      </c>
      <c r="D4950">
        <v>3</v>
      </c>
      <c r="E4950" t="s">
        <v>32</v>
      </c>
      <c r="F4950">
        <v>0.54473593365266237</v>
      </c>
      <c r="G4950">
        <v>0.68491671105225194</v>
      </c>
      <c r="H4950">
        <v>4307</v>
      </c>
      <c r="I4950">
        <v>0.54982362983262423</v>
      </c>
      <c r="J4950">
        <v>0.69413915801448578</v>
      </c>
      <c r="K4950">
        <v>2761</v>
      </c>
      <c r="L4950">
        <v>-5.0876960158348083E-3</v>
      </c>
      <c r="M4950">
        <v>-0.9339747428894043</v>
      </c>
      <c r="N4950">
        <v>7068</v>
      </c>
      <c r="O4950">
        <v>1.6835402697324753E-2</v>
      </c>
      <c r="P4950">
        <v>-2.6663947850465775E-2</v>
      </c>
      <c r="Q4950">
        <v>-1.6444522887468338E-2</v>
      </c>
      <c r="R4950">
        <v>-5.0876960158348083E-3</v>
      </c>
      <c r="S4950">
        <v>6.2677832320332527E-3</v>
      </c>
      <c r="T4950">
        <v>1.6488555818796158E-2</v>
      </c>
      <c r="U4950" t="s">
        <v>18</v>
      </c>
      <c r="V4950" t="s">
        <v>84</v>
      </c>
      <c r="W4950">
        <v>60.535652160644531</v>
      </c>
    </row>
    <row r="4951" spans="1:23" x14ac:dyDescent="0.25">
      <c r="A4951" s="48" t="str">
        <f t="shared" si="77"/>
        <v>42256North Coast And North BayN/A_3SmartAC-onlySingle</v>
      </c>
      <c r="B4951" s="7" t="s">
        <v>108</v>
      </c>
      <c r="C4951" s="35">
        <v>42256</v>
      </c>
      <c r="D4951">
        <v>3</v>
      </c>
      <c r="E4951" t="s">
        <v>32</v>
      </c>
      <c r="F4951">
        <v>0.54473593365266237</v>
      </c>
      <c r="G4951">
        <v>0.68491671105225194</v>
      </c>
      <c r="H4951">
        <v>4307</v>
      </c>
      <c r="I4951">
        <v>0.54982362983262423</v>
      </c>
      <c r="J4951">
        <v>0.69413915801448578</v>
      </c>
      <c r="K4951">
        <v>2761</v>
      </c>
      <c r="L4951">
        <v>-5.0876960158348083E-3</v>
      </c>
      <c r="M4951">
        <v>-0.9339747428894043</v>
      </c>
      <c r="N4951">
        <v>7068</v>
      </c>
      <c r="O4951">
        <v>1.6835402697324753E-2</v>
      </c>
      <c r="P4951">
        <v>-2.6663947850465775E-2</v>
      </c>
      <c r="Q4951">
        <v>-1.6444522887468338E-2</v>
      </c>
      <c r="R4951">
        <v>-5.0876960158348083E-3</v>
      </c>
      <c r="S4951">
        <v>6.2677832320332527E-3</v>
      </c>
      <c r="T4951">
        <v>1.6488555818796158E-2</v>
      </c>
      <c r="U4951" t="s">
        <v>102</v>
      </c>
      <c r="V4951" t="s">
        <v>84</v>
      </c>
      <c r="W4951">
        <v>60.535652160644531</v>
      </c>
    </row>
    <row r="4952" spans="1:23" x14ac:dyDescent="0.25">
      <c r="A4952" s="48" t="str">
        <f t="shared" si="77"/>
        <v>42256North Coast And North BayN/A_4AllSingle</v>
      </c>
      <c r="B4952" s="7" t="s">
        <v>108</v>
      </c>
      <c r="C4952" s="35">
        <v>42256</v>
      </c>
      <c r="D4952">
        <v>4</v>
      </c>
      <c r="E4952" t="s">
        <v>32</v>
      </c>
      <c r="F4952">
        <v>0.52042579192219685</v>
      </c>
      <c r="G4952">
        <v>0.62131324951349598</v>
      </c>
      <c r="H4952">
        <v>4307</v>
      </c>
      <c r="I4952">
        <v>0.514322592638502</v>
      </c>
      <c r="J4952">
        <v>0.51511501344180211</v>
      </c>
      <c r="K4952">
        <v>2761</v>
      </c>
      <c r="L4952">
        <v>6.103199440985918E-3</v>
      </c>
      <c r="M4952">
        <v>1.172731876373291</v>
      </c>
      <c r="N4952">
        <v>7068</v>
      </c>
      <c r="O4952">
        <v>1.3628377579152584E-2</v>
      </c>
      <c r="P4952">
        <v>-1.136292889714241E-2</v>
      </c>
      <c r="Q4952">
        <v>-3.0902314465492964E-3</v>
      </c>
      <c r="R4952">
        <v>6.103199440985918E-3</v>
      </c>
      <c r="S4952">
        <v>1.5295539982616901E-2</v>
      </c>
      <c r="T4952">
        <v>2.3569328710436821E-2</v>
      </c>
      <c r="U4952" t="s">
        <v>18</v>
      </c>
      <c r="V4952" t="s">
        <v>84</v>
      </c>
      <c r="W4952">
        <v>59.013584136962891</v>
      </c>
    </row>
    <row r="4953" spans="1:23" x14ac:dyDescent="0.25">
      <c r="A4953" s="48" t="str">
        <f t="shared" si="77"/>
        <v>42256North Coast And North BayN/A_4SmartAC-onlySingle</v>
      </c>
      <c r="B4953" s="7" t="s">
        <v>108</v>
      </c>
      <c r="C4953" s="35">
        <v>42256</v>
      </c>
      <c r="D4953">
        <v>4</v>
      </c>
      <c r="E4953" t="s">
        <v>32</v>
      </c>
      <c r="F4953">
        <v>0.52042579192219685</v>
      </c>
      <c r="G4953">
        <v>0.62131324951349598</v>
      </c>
      <c r="H4953">
        <v>4307</v>
      </c>
      <c r="I4953">
        <v>0.514322592638502</v>
      </c>
      <c r="J4953">
        <v>0.51511501344180211</v>
      </c>
      <c r="K4953">
        <v>2761</v>
      </c>
      <c r="L4953">
        <v>6.103199440985918E-3</v>
      </c>
      <c r="M4953">
        <v>1.172731876373291</v>
      </c>
      <c r="N4953">
        <v>7068</v>
      </c>
      <c r="O4953">
        <v>1.3628377579152584E-2</v>
      </c>
      <c r="P4953">
        <v>-1.136292889714241E-2</v>
      </c>
      <c r="Q4953">
        <v>-3.0902314465492964E-3</v>
      </c>
      <c r="R4953">
        <v>6.103199440985918E-3</v>
      </c>
      <c r="S4953">
        <v>1.5295539982616901E-2</v>
      </c>
      <c r="T4953">
        <v>2.3569328710436821E-2</v>
      </c>
      <c r="U4953" t="s">
        <v>102</v>
      </c>
      <c r="V4953" t="s">
        <v>84</v>
      </c>
      <c r="W4953">
        <v>59.013584136962891</v>
      </c>
    </row>
    <row r="4954" spans="1:23" x14ac:dyDescent="0.25">
      <c r="A4954" s="48" t="str">
        <f t="shared" si="77"/>
        <v>42256North Coast And North BayN/A_5AllSingle</v>
      </c>
      <c r="B4954" s="7" t="s">
        <v>108</v>
      </c>
      <c r="C4954" s="35">
        <v>42256</v>
      </c>
      <c r="D4954">
        <v>5</v>
      </c>
      <c r="E4954" t="s">
        <v>32</v>
      </c>
      <c r="F4954">
        <v>0.5034131442477825</v>
      </c>
      <c r="G4954">
        <v>0.56414831981722646</v>
      </c>
      <c r="H4954">
        <v>4307</v>
      </c>
      <c r="I4954">
        <v>0.50934759259199658</v>
      </c>
      <c r="J4954">
        <v>0.47704714477271093</v>
      </c>
      <c r="K4954">
        <v>2761</v>
      </c>
      <c r="L4954">
        <v>-5.9344484470784664E-3</v>
      </c>
      <c r="M4954">
        <v>-1.1788425445556641</v>
      </c>
      <c r="N4954">
        <v>7068</v>
      </c>
      <c r="O4954">
        <v>1.2502755969762802E-2</v>
      </c>
      <c r="P4954">
        <v>-2.1957980468869209E-2</v>
      </c>
      <c r="Q4954">
        <v>-1.4368557371199131E-2</v>
      </c>
      <c r="R4954">
        <v>-5.9344484470784664E-3</v>
      </c>
      <c r="S4954">
        <v>2.4986604694277048E-3</v>
      </c>
      <c r="T4954">
        <v>1.0089083574712276E-2</v>
      </c>
      <c r="U4954" t="s">
        <v>18</v>
      </c>
      <c r="V4954" t="s">
        <v>84</v>
      </c>
      <c r="W4954">
        <v>58.015281677246094</v>
      </c>
    </row>
    <row r="4955" spans="1:23" x14ac:dyDescent="0.25">
      <c r="A4955" s="48" t="str">
        <f t="shared" si="77"/>
        <v>42256North Coast And North BayN/A_5SmartAC-onlySingle</v>
      </c>
      <c r="B4955" s="7" t="s">
        <v>108</v>
      </c>
      <c r="C4955" s="35">
        <v>42256</v>
      </c>
      <c r="D4955">
        <v>5</v>
      </c>
      <c r="E4955" t="s">
        <v>32</v>
      </c>
      <c r="F4955">
        <v>0.5034131442477825</v>
      </c>
      <c r="G4955">
        <v>0.56414831981722646</v>
      </c>
      <c r="H4955">
        <v>4307</v>
      </c>
      <c r="I4955">
        <v>0.50934759259199658</v>
      </c>
      <c r="J4955">
        <v>0.47704714477271093</v>
      </c>
      <c r="K4955">
        <v>2761</v>
      </c>
      <c r="L4955">
        <v>-5.9344484470784664E-3</v>
      </c>
      <c r="M4955">
        <v>-1.1788425445556641</v>
      </c>
      <c r="N4955">
        <v>7068</v>
      </c>
      <c r="O4955">
        <v>1.2502755969762802E-2</v>
      </c>
      <c r="P4955">
        <v>-2.1957980468869209E-2</v>
      </c>
      <c r="Q4955">
        <v>-1.4368557371199131E-2</v>
      </c>
      <c r="R4955">
        <v>-5.9344484470784664E-3</v>
      </c>
      <c r="S4955">
        <v>2.4986604694277048E-3</v>
      </c>
      <c r="T4955">
        <v>1.0089083574712276E-2</v>
      </c>
      <c r="U4955" t="s">
        <v>102</v>
      </c>
      <c r="V4955" t="s">
        <v>84</v>
      </c>
      <c r="W4955">
        <v>58.015281677246094</v>
      </c>
    </row>
    <row r="4956" spans="1:23" x14ac:dyDescent="0.25">
      <c r="A4956" s="48" t="str">
        <f t="shared" si="77"/>
        <v>42256North Coast And North BayN/A_6AllSingle</v>
      </c>
      <c r="B4956" s="7" t="s">
        <v>108</v>
      </c>
      <c r="C4956" s="35">
        <v>42256</v>
      </c>
      <c r="D4956">
        <v>6</v>
      </c>
      <c r="E4956" t="s">
        <v>32</v>
      </c>
      <c r="F4956">
        <v>0.52917170211481934</v>
      </c>
      <c r="G4956">
        <v>0.52014948877824463</v>
      </c>
      <c r="H4956">
        <v>4307</v>
      </c>
      <c r="I4956">
        <v>0.5327964074037137</v>
      </c>
      <c r="J4956">
        <v>0.4727509398408804</v>
      </c>
      <c r="K4956">
        <v>2761</v>
      </c>
      <c r="L4956">
        <v>-3.6247053649276495E-3</v>
      </c>
      <c r="M4956">
        <v>-0.68497717380523682</v>
      </c>
      <c r="N4956">
        <v>7068</v>
      </c>
      <c r="O4956">
        <v>1.1990169994533062E-2</v>
      </c>
      <c r="P4956">
        <v>-1.899130642414093E-2</v>
      </c>
      <c r="Q4956">
        <v>-1.1713034473359585E-2</v>
      </c>
      <c r="R4956">
        <v>-3.6247053649276495E-3</v>
      </c>
      <c r="S4956">
        <v>4.4626644812524319E-3</v>
      </c>
      <c r="T4956">
        <v>1.1741896159946918E-2</v>
      </c>
      <c r="U4956" t="s">
        <v>18</v>
      </c>
      <c r="V4956" t="s">
        <v>84</v>
      </c>
      <c r="W4956">
        <v>57.015281677246094</v>
      </c>
    </row>
    <row r="4957" spans="1:23" x14ac:dyDescent="0.25">
      <c r="A4957" s="48" t="str">
        <f t="shared" si="77"/>
        <v>42256North Coast And North BayN/A_6SmartAC-onlySingle</v>
      </c>
      <c r="B4957" s="7" t="s">
        <v>108</v>
      </c>
      <c r="C4957" s="35">
        <v>42256</v>
      </c>
      <c r="D4957">
        <v>6</v>
      </c>
      <c r="E4957" t="s">
        <v>32</v>
      </c>
      <c r="F4957">
        <v>0.52917170211481934</v>
      </c>
      <c r="G4957">
        <v>0.52014948877824463</v>
      </c>
      <c r="H4957">
        <v>4307</v>
      </c>
      <c r="I4957">
        <v>0.5327964074037137</v>
      </c>
      <c r="J4957">
        <v>0.4727509398408804</v>
      </c>
      <c r="K4957">
        <v>2761</v>
      </c>
      <c r="L4957">
        <v>-3.6247053649276495E-3</v>
      </c>
      <c r="M4957">
        <v>-0.68497717380523682</v>
      </c>
      <c r="N4957">
        <v>7068</v>
      </c>
      <c r="O4957">
        <v>1.1990169994533062E-2</v>
      </c>
      <c r="P4957">
        <v>-1.899130642414093E-2</v>
      </c>
      <c r="Q4957">
        <v>-1.1713034473359585E-2</v>
      </c>
      <c r="R4957">
        <v>-3.6247053649276495E-3</v>
      </c>
      <c r="S4957">
        <v>4.4626644812524319E-3</v>
      </c>
      <c r="T4957">
        <v>1.1741896159946918E-2</v>
      </c>
      <c r="U4957" t="s">
        <v>102</v>
      </c>
      <c r="V4957" t="s">
        <v>84</v>
      </c>
      <c r="W4957">
        <v>57.015281677246094</v>
      </c>
    </row>
    <row r="4958" spans="1:23" x14ac:dyDescent="0.25">
      <c r="A4958" s="48" t="str">
        <f t="shared" si="77"/>
        <v>42256North Coast And North BayN/A_7AllSingle</v>
      </c>
      <c r="B4958" s="7" t="s">
        <v>108</v>
      </c>
      <c r="C4958" s="35">
        <v>42256</v>
      </c>
      <c r="D4958">
        <v>7</v>
      </c>
      <c r="E4958" t="s">
        <v>32</v>
      </c>
      <c r="F4958">
        <v>0.61798739959661875</v>
      </c>
      <c r="G4958">
        <v>0.55148212694895771</v>
      </c>
      <c r="H4958">
        <v>4307</v>
      </c>
      <c r="I4958">
        <v>0.63144496305549958</v>
      </c>
      <c r="J4958">
        <v>0.61214681723899933</v>
      </c>
      <c r="K4958">
        <v>2761</v>
      </c>
      <c r="L4958">
        <v>-1.3457563705742359E-2</v>
      </c>
      <c r="M4958">
        <v>-2.1776437759399414</v>
      </c>
      <c r="N4958">
        <v>7068</v>
      </c>
      <c r="O4958">
        <v>1.4364325441420078E-2</v>
      </c>
      <c r="P4958">
        <v>-3.1866881996393204E-2</v>
      </c>
      <c r="Q4958">
        <v>-2.3147450760006905E-2</v>
      </c>
      <c r="R4958">
        <v>-1.3457563705742359E-2</v>
      </c>
      <c r="S4958">
        <v>-3.7688261363655329E-3</v>
      </c>
      <c r="T4958">
        <v>4.9517559818923473E-3</v>
      </c>
      <c r="U4958" t="s">
        <v>18</v>
      </c>
      <c r="V4958" t="s">
        <v>84</v>
      </c>
      <c r="W4958">
        <v>60.015281677246094</v>
      </c>
    </row>
    <row r="4959" spans="1:23" x14ac:dyDescent="0.25">
      <c r="A4959" s="48" t="str">
        <f t="shared" si="77"/>
        <v>42256North Coast And North BayN/A_7SmartAC-onlySingle</v>
      </c>
      <c r="B4959" s="7" t="s">
        <v>108</v>
      </c>
      <c r="C4959" s="35">
        <v>42256</v>
      </c>
      <c r="D4959">
        <v>7</v>
      </c>
      <c r="E4959" t="s">
        <v>32</v>
      </c>
      <c r="F4959">
        <v>0.61798739959661875</v>
      </c>
      <c r="G4959">
        <v>0.55148212694895771</v>
      </c>
      <c r="H4959">
        <v>4307</v>
      </c>
      <c r="I4959">
        <v>0.63144496305549958</v>
      </c>
      <c r="J4959">
        <v>0.61214681723899933</v>
      </c>
      <c r="K4959">
        <v>2761</v>
      </c>
      <c r="L4959">
        <v>-1.3457563705742359E-2</v>
      </c>
      <c r="M4959">
        <v>-2.1776437759399414</v>
      </c>
      <c r="N4959">
        <v>7068</v>
      </c>
      <c r="O4959">
        <v>1.4364325441420078E-2</v>
      </c>
      <c r="P4959">
        <v>-3.1866881996393204E-2</v>
      </c>
      <c r="Q4959">
        <v>-2.3147450760006905E-2</v>
      </c>
      <c r="R4959">
        <v>-1.3457563705742359E-2</v>
      </c>
      <c r="S4959">
        <v>-3.7688261363655329E-3</v>
      </c>
      <c r="T4959">
        <v>4.9517559818923473E-3</v>
      </c>
      <c r="U4959" t="s">
        <v>102</v>
      </c>
      <c r="V4959" t="s">
        <v>84</v>
      </c>
      <c r="W4959">
        <v>60.015281677246094</v>
      </c>
    </row>
    <row r="4960" spans="1:23" x14ac:dyDescent="0.25">
      <c r="A4960" s="48" t="str">
        <f t="shared" si="77"/>
        <v>42256North Coast And North BayN/A_8AllSingle</v>
      </c>
      <c r="B4960" s="7" t="s">
        <v>108</v>
      </c>
      <c r="C4960" s="35">
        <v>42256</v>
      </c>
      <c r="D4960">
        <v>8</v>
      </c>
      <c r="E4960" t="s">
        <v>32</v>
      </c>
      <c r="F4960">
        <v>0.69158196210150802</v>
      </c>
      <c r="G4960">
        <v>0.63471476560968387</v>
      </c>
      <c r="H4960">
        <v>4307</v>
      </c>
      <c r="I4960">
        <v>0.68662285152978542</v>
      </c>
      <c r="J4960">
        <v>0.6194939683577112</v>
      </c>
      <c r="K4960">
        <v>2761</v>
      </c>
      <c r="L4960">
        <v>4.9591106362640858E-3</v>
      </c>
      <c r="M4960">
        <v>0.7170676589012146</v>
      </c>
      <c r="N4960">
        <v>7068</v>
      </c>
      <c r="O4960">
        <v>1.5249081887304783E-2</v>
      </c>
      <c r="P4960">
        <v>-1.4584112912416458E-2</v>
      </c>
      <c r="Q4960">
        <v>-5.3276149556040764E-3</v>
      </c>
      <c r="R4960">
        <v>4.9591106362640858E-3</v>
      </c>
      <c r="S4960">
        <v>1.5244616195559502E-2</v>
      </c>
      <c r="T4960">
        <v>2.4502333253622055E-2</v>
      </c>
      <c r="U4960" t="s">
        <v>18</v>
      </c>
      <c r="V4960" t="s">
        <v>84</v>
      </c>
      <c r="W4960">
        <v>67.966041564941406</v>
      </c>
    </row>
    <row r="4961" spans="1:23" x14ac:dyDescent="0.25">
      <c r="A4961" s="48" t="str">
        <f t="shared" si="77"/>
        <v>42256North Coast And North BayN/A_8SmartAC-onlySingle</v>
      </c>
      <c r="B4961" s="7" t="s">
        <v>108</v>
      </c>
      <c r="C4961" s="35">
        <v>42256</v>
      </c>
      <c r="D4961">
        <v>8</v>
      </c>
      <c r="E4961" t="s">
        <v>32</v>
      </c>
      <c r="F4961">
        <v>0.69158196210150802</v>
      </c>
      <c r="G4961">
        <v>0.63471476560968387</v>
      </c>
      <c r="H4961">
        <v>4307</v>
      </c>
      <c r="I4961">
        <v>0.68662285152978542</v>
      </c>
      <c r="J4961">
        <v>0.6194939683577112</v>
      </c>
      <c r="K4961">
        <v>2761</v>
      </c>
      <c r="L4961">
        <v>4.9591106362640858E-3</v>
      </c>
      <c r="M4961">
        <v>0.7170676589012146</v>
      </c>
      <c r="N4961">
        <v>7068</v>
      </c>
      <c r="O4961">
        <v>1.5249081887304783E-2</v>
      </c>
      <c r="P4961">
        <v>-1.4584112912416458E-2</v>
      </c>
      <c r="Q4961">
        <v>-5.3276149556040764E-3</v>
      </c>
      <c r="R4961">
        <v>4.9591106362640858E-3</v>
      </c>
      <c r="S4961">
        <v>1.5244616195559502E-2</v>
      </c>
      <c r="T4961">
        <v>2.4502333253622055E-2</v>
      </c>
      <c r="U4961" t="s">
        <v>102</v>
      </c>
      <c r="V4961" t="s">
        <v>84</v>
      </c>
      <c r="W4961">
        <v>67.966041564941406</v>
      </c>
    </row>
    <row r="4962" spans="1:23" x14ac:dyDescent="0.25">
      <c r="A4962" s="48" t="str">
        <f t="shared" si="77"/>
        <v>42256North Coast And North BayN/A_9AllSingle</v>
      </c>
      <c r="B4962" s="7" t="s">
        <v>108</v>
      </c>
      <c r="C4962" s="35">
        <v>42256</v>
      </c>
      <c r="D4962">
        <v>9</v>
      </c>
      <c r="E4962" t="s">
        <v>32</v>
      </c>
      <c r="F4962">
        <v>0.63114959836340023</v>
      </c>
      <c r="G4962">
        <v>0.65263007917746574</v>
      </c>
      <c r="H4962">
        <v>4307</v>
      </c>
      <c r="I4962">
        <v>0.63893877790668852</v>
      </c>
      <c r="J4962">
        <v>0.68383891164496524</v>
      </c>
      <c r="K4962">
        <v>2761</v>
      </c>
      <c r="L4962">
        <v>-7.7891796827316284E-3</v>
      </c>
      <c r="M4962">
        <v>-1.2341257333755493</v>
      </c>
      <c r="N4962">
        <v>7068</v>
      </c>
      <c r="O4962">
        <v>1.6378749161958694E-2</v>
      </c>
      <c r="P4962">
        <v>-2.8780184686183929E-2</v>
      </c>
      <c r="Q4962">
        <v>-1.8837956711649895E-2</v>
      </c>
      <c r="R4962">
        <v>-7.7891796827316284E-3</v>
      </c>
      <c r="S4962">
        <v>3.2582867424935102E-3</v>
      </c>
      <c r="T4962">
        <v>1.3201825320720673E-2</v>
      </c>
      <c r="U4962" t="s">
        <v>18</v>
      </c>
      <c r="V4962" t="s">
        <v>84</v>
      </c>
      <c r="W4962">
        <v>74.008491516113281</v>
      </c>
    </row>
    <row r="4963" spans="1:23" x14ac:dyDescent="0.25">
      <c r="A4963" s="48" t="str">
        <f t="shared" si="77"/>
        <v>42256North Coast And North BayN/A_9SmartAC-onlySingle</v>
      </c>
      <c r="B4963" s="7" t="s">
        <v>108</v>
      </c>
      <c r="C4963" s="35">
        <v>42256</v>
      </c>
      <c r="D4963">
        <v>9</v>
      </c>
      <c r="E4963" t="s">
        <v>32</v>
      </c>
      <c r="F4963">
        <v>0.63114959836340023</v>
      </c>
      <c r="G4963">
        <v>0.65263007917746574</v>
      </c>
      <c r="H4963">
        <v>4307</v>
      </c>
      <c r="I4963">
        <v>0.63893877790668852</v>
      </c>
      <c r="J4963">
        <v>0.68383891164496524</v>
      </c>
      <c r="K4963">
        <v>2761</v>
      </c>
      <c r="L4963">
        <v>-7.7891796827316284E-3</v>
      </c>
      <c r="M4963">
        <v>-1.2341257333755493</v>
      </c>
      <c r="N4963">
        <v>7068</v>
      </c>
      <c r="O4963">
        <v>1.6378749161958694E-2</v>
      </c>
      <c r="P4963">
        <v>-2.8780184686183929E-2</v>
      </c>
      <c r="Q4963">
        <v>-1.8837956711649895E-2</v>
      </c>
      <c r="R4963">
        <v>-7.7891796827316284E-3</v>
      </c>
      <c r="S4963">
        <v>3.2582867424935102E-3</v>
      </c>
      <c r="T4963">
        <v>1.3201825320720673E-2</v>
      </c>
      <c r="U4963" t="s">
        <v>102</v>
      </c>
      <c r="V4963" t="s">
        <v>84</v>
      </c>
      <c r="W4963">
        <v>74.008491516113281</v>
      </c>
    </row>
    <row r="4964" spans="1:23" x14ac:dyDescent="0.25">
      <c r="A4964" s="48" t="str">
        <f t="shared" si="77"/>
        <v>42256North Coast And North BayN/A_10AllSingle</v>
      </c>
      <c r="B4964" s="7" t="s">
        <v>108</v>
      </c>
      <c r="C4964" s="35">
        <v>42256</v>
      </c>
      <c r="D4964">
        <v>10</v>
      </c>
      <c r="E4964" t="s">
        <v>32</v>
      </c>
      <c r="F4964">
        <v>0.5760005674000187</v>
      </c>
      <c r="G4964">
        <v>0.84097812568115449</v>
      </c>
      <c r="H4964">
        <v>4307</v>
      </c>
      <c r="I4964">
        <v>0.59619274086510599</v>
      </c>
      <c r="J4964">
        <v>0.84681104935060714</v>
      </c>
      <c r="K4964">
        <v>2761</v>
      </c>
      <c r="L4964">
        <v>-2.019217424094677E-2</v>
      </c>
      <c r="M4964">
        <v>-3.505582332611084</v>
      </c>
      <c r="N4964">
        <v>7068</v>
      </c>
      <c r="O4964">
        <v>2.058953233063221E-2</v>
      </c>
      <c r="P4964">
        <v>-4.6579718589782715E-2</v>
      </c>
      <c r="Q4964">
        <v>-3.4081462770700455E-2</v>
      </c>
      <c r="R4964">
        <v>-2.019217424094677E-2</v>
      </c>
      <c r="S4964">
        <v>-6.3045346178114414E-3</v>
      </c>
      <c r="T4964">
        <v>6.1953705735504627E-3</v>
      </c>
      <c r="U4964" t="s">
        <v>18</v>
      </c>
      <c r="V4964" t="s">
        <v>84</v>
      </c>
      <c r="W4964">
        <v>81.005096435546875</v>
      </c>
    </row>
    <row r="4965" spans="1:23" x14ac:dyDescent="0.25">
      <c r="A4965" s="48" t="str">
        <f t="shared" si="77"/>
        <v>42256North Coast And North BayN/A_10SmartAC-onlySingle</v>
      </c>
      <c r="B4965" s="7" t="s">
        <v>108</v>
      </c>
      <c r="C4965" s="35">
        <v>42256</v>
      </c>
      <c r="D4965">
        <v>10</v>
      </c>
      <c r="E4965" t="s">
        <v>32</v>
      </c>
      <c r="F4965">
        <v>0.5760005674000187</v>
      </c>
      <c r="G4965">
        <v>0.84097812568115449</v>
      </c>
      <c r="H4965">
        <v>4307</v>
      </c>
      <c r="I4965">
        <v>0.59619274086510599</v>
      </c>
      <c r="J4965">
        <v>0.84681104935060714</v>
      </c>
      <c r="K4965">
        <v>2761</v>
      </c>
      <c r="L4965">
        <v>-2.019217424094677E-2</v>
      </c>
      <c r="M4965">
        <v>-3.505582332611084</v>
      </c>
      <c r="N4965">
        <v>7068</v>
      </c>
      <c r="O4965">
        <v>2.058953233063221E-2</v>
      </c>
      <c r="P4965">
        <v>-4.6579718589782715E-2</v>
      </c>
      <c r="Q4965">
        <v>-3.4081462770700455E-2</v>
      </c>
      <c r="R4965">
        <v>-2.019217424094677E-2</v>
      </c>
      <c r="S4965">
        <v>-6.3045346178114414E-3</v>
      </c>
      <c r="T4965">
        <v>6.1953705735504627E-3</v>
      </c>
      <c r="U4965" t="s">
        <v>102</v>
      </c>
      <c r="V4965" t="s">
        <v>84</v>
      </c>
      <c r="W4965">
        <v>81.005096435546875</v>
      </c>
    </row>
    <row r="4966" spans="1:23" x14ac:dyDescent="0.25">
      <c r="A4966" s="48" t="str">
        <f t="shared" si="77"/>
        <v>42256North Coast And North BayN/A_11AllSingle</v>
      </c>
      <c r="B4966" s="7" t="s">
        <v>108</v>
      </c>
      <c r="C4966" s="35">
        <v>42256</v>
      </c>
      <c r="D4966">
        <v>11</v>
      </c>
      <c r="E4966" t="s">
        <v>32</v>
      </c>
      <c r="F4966">
        <v>0.5764197400364941</v>
      </c>
      <c r="G4966">
        <v>1.0473347717306258</v>
      </c>
      <c r="H4966">
        <v>4307</v>
      </c>
      <c r="I4966">
        <v>0.58920440756979731</v>
      </c>
      <c r="J4966">
        <v>1.0533001654325822</v>
      </c>
      <c r="K4966">
        <v>2761</v>
      </c>
      <c r="L4966">
        <v>-1.2784667313098907E-2</v>
      </c>
      <c r="M4966">
        <v>-2.2179441452026367</v>
      </c>
      <c r="N4966">
        <v>7068</v>
      </c>
      <c r="O4966">
        <v>2.5622386485338211E-2</v>
      </c>
      <c r="P4966">
        <v>-4.5622318983078003E-2</v>
      </c>
      <c r="Q4966">
        <v>-3.0069015920162201E-2</v>
      </c>
      <c r="R4966">
        <v>-1.2784667313098907E-2</v>
      </c>
      <c r="S4966">
        <v>4.4976323843002319E-3</v>
      </c>
      <c r="T4966">
        <v>2.0052982494235039E-2</v>
      </c>
      <c r="U4966" t="s">
        <v>18</v>
      </c>
      <c r="V4966" t="s">
        <v>84</v>
      </c>
      <c r="W4966">
        <v>88.044143676757813</v>
      </c>
    </row>
    <row r="4967" spans="1:23" x14ac:dyDescent="0.25">
      <c r="A4967" s="48" t="str">
        <f t="shared" si="77"/>
        <v>42256North Coast And North BayN/A_11SmartAC-onlySingle</v>
      </c>
      <c r="B4967" s="7" t="s">
        <v>108</v>
      </c>
      <c r="C4967" s="35">
        <v>42256</v>
      </c>
      <c r="D4967">
        <v>11</v>
      </c>
      <c r="E4967" t="s">
        <v>32</v>
      </c>
      <c r="F4967">
        <v>0.5764197400364941</v>
      </c>
      <c r="G4967">
        <v>1.0473347717306258</v>
      </c>
      <c r="H4967">
        <v>4307</v>
      </c>
      <c r="I4967">
        <v>0.58920440756979731</v>
      </c>
      <c r="J4967">
        <v>1.0533001654325822</v>
      </c>
      <c r="K4967">
        <v>2761</v>
      </c>
      <c r="L4967">
        <v>-1.2784667313098907E-2</v>
      </c>
      <c r="M4967">
        <v>-2.2179441452026367</v>
      </c>
      <c r="N4967">
        <v>7068</v>
      </c>
      <c r="O4967">
        <v>2.5622386485338211E-2</v>
      </c>
      <c r="P4967">
        <v>-4.5622318983078003E-2</v>
      </c>
      <c r="Q4967">
        <v>-3.0069015920162201E-2</v>
      </c>
      <c r="R4967">
        <v>-1.2784667313098907E-2</v>
      </c>
      <c r="S4967">
        <v>4.4976323843002319E-3</v>
      </c>
      <c r="T4967">
        <v>2.0052982494235039E-2</v>
      </c>
      <c r="U4967" t="s">
        <v>102</v>
      </c>
      <c r="V4967" t="s">
        <v>84</v>
      </c>
      <c r="W4967">
        <v>88.044143676757813</v>
      </c>
    </row>
    <row r="4968" spans="1:23" x14ac:dyDescent="0.25">
      <c r="A4968" s="48" t="str">
        <f t="shared" si="77"/>
        <v>42256North Coast And North BayN/A_12AllSingle</v>
      </c>
      <c r="B4968" s="7" t="s">
        <v>108</v>
      </c>
      <c r="C4968" s="35">
        <v>42256</v>
      </c>
      <c r="D4968">
        <v>12</v>
      </c>
      <c r="E4968" t="s">
        <v>32</v>
      </c>
      <c r="F4968">
        <v>0.65296439745302159</v>
      </c>
      <c r="G4968">
        <v>1.2592035164772932</v>
      </c>
      <c r="H4968">
        <v>4307</v>
      </c>
      <c r="I4968">
        <v>0.63949014821813144</v>
      </c>
      <c r="J4968">
        <v>1.2521396763756307</v>
      </c>
      <c r="K4968">
        <v>2761</v>
      </c>
      <c r="L4968">
        <v>1.347424928098917E-2</v>
      </c>
      <c r="M4968">
        <v>2.0635504722595215</v>
      </c>
      <c r="N4968">
        <v>7068</v>
      </c>
      <c r="O4968">
        <v>3.0594127252697945E-2</v>
      </c>
      <c r="P4968">
        <v>-2.5735184550285339E-2</v>
      </c>
      <c r="Q4968">
        <v>-7.1639372035861015E-3</v>
      </c>
      <c r="R4968">
        <v>1.347424928098917E-2</v>
      </c>
      <c r="S4968">
        <v>3.4109987318515778E-2</v>
      </c>
      <c r="T4968">
        <v>5.268368124961853E-2</v>
      </c>
      <c r="U4968" t="s">
        <v>18</v>
      </c>
      <c r="V4968" t="s">
        <v>84</v>
      </c>
      <c r="W4968">
        <v>93.044143676757813</v>
      </c>
    </row>
    <row r="4969" spans="1:23" x14ac:dyDescent="0.25">
      <c r="A4969" s="48" t="str">
        <f t="shared" si="77"/>
        <v>42256North Coast And North BayN/A_12SmartAC-onlySingle</v>
      </c>
      <c r="B4969" s="7" t="s">
        <v>108</v>
      </c>
      <c r="C4969" s="35">
        <v>42256</v>
      </c>
      <c r="D4969">
        <v>12</v>
      </c>
      <c r="E4969" t="s">
        <v>32</v>
      </c>
      <c r="F4969">
        <v>0.65296439745302159</v>
      </c>
      <c r="G4969">
        <v>1.2592035164772932</v>
      </c>
      <c r="H4969">
        <v>4307</v>
      </c>
      <c r="I4969">
        <v>0.63949014821813144</v>
      </c>
      <c r="J4969">
        <v>1.2521396763756307</v>
      </c>
      <c r="K4969">
        <v>2761</v>
      </c>
      <c r="L4969">
        <v>1.347424928098917E-2</v>
      </c>
      <c r="M4969">
        <v>2.0635504722595215</v>
      </c>
      <c r="N4969">
        <v>7068</v>
      </c>
      <c r="O4969">
        <v>3.0594127252697945E-2</v>
      </c>
      <c r="P4969">
        <v>-2.5735184550285339E-2</v>
      </c>
      <c r="Q4969">
        <v>-7.1639372035861015E-3</v>
      </c>
      <c r="R4969">
        <v>1.347424928098917E-2</v>
      </c>
      <c r="S4969">
        <v>3.4109987318515778E-2</v>
      </c>
      <c r="T4969">
        <v>5.268368124961853E-2</v>
      </c>
      <c r="U4969" t="s">
        <v>102</v>
      </c>
      <c r="V4969" t="s">
        <v>84</v>
      </c>
      <c r="W4969">
        <v>93.044143676757813</v>
      </c>
    </row>
    <row r="4970" spans="1:23" x14ac:dyDescent="0.25">
      <c r="A4970" s="48" t="str">
        <f t="shared" si="77"/>
        <v>42256North Coast And North BayN/A_13AllSingle</v>
      </c>
      <c r="B4970" s="7" t="s">
        <v>108</v>
      </c>
      <c r="C4970" s="35">
        <v>42256</v>
      </c>
      <c r="D4970">
        <v>13</v>
      </c>
      <c r="E4970" t="s">
        <v>32</v>
      </c>
      <c r="F4970">
        <v>0.82718550811348057</v>
      </c>
      <c r="G4970">
        <v>1.4881710845610925</v>
      </c>
      <c r="H4970">
        <v>4307</v>
      </c>
      <c r="I4970">
        <v>0.78325311091692951</v>
      </c>
      <c r="J4970">
        <v>1.4398930583796801</v>
      </c>
      <c r="K4970">
        <v>2761</v>
      </c>
      <c r="L4970">
        <v>4.3932396918535233E-2</v>
      </c>
      <c r="M4970">
        <v>5.3110694885253906</v>
      </c>
      <c r="N4970">
        <v>7068</v>
      </c>
      <c r="O4970">
        <v>3.5568512976169586E-2</v>
      </c>
      <c r="P4970">
        <v>-1.6522093210369349E-3</v>
      </c>
      <c r="Q4970">
        <v>1.9938590005040169E-2</v>
      </c>
      <c r="R4970">
        <v>4.3932396918535233E-2</v>
      </c>
      <c r="S4970">
        <v>6.7923359572887421E-2</v>
      </c>
      <c r="T4970">
        <v>8.9517004787921906E-2</v>
      </c>
      <c r="U4970" t="s">
        <v>18</v>
      </c>
      <c r="V4970" t="s">
        <v>84</v>
      </c>
      <c r="W4970">
        <v>97.991508483886719</v>
      </c>
    </row>
    <row r="4971" spans="1:23" x14ac:dyDescent="0.25">
      <c r="A4971" s="48" t="str">
        <f t="shared" si="77"/>
        <v>42256North Coast And North BayN/A_13SmartAC-onlySingle</v>
      </c>
      <c r="B4971" s="7" t="s">
        <v>108</v>
      </c>
      <c r="C4971" s="35">
        <v>42256</v>
      </c>
      <c r="D4971">
        <v>13</v>
      </c>
      <c r="E4971" t="s">
        <v>32</v>
      </c>
      <c r="F4971">
        <v>0.82718550811348057</v>
      </c>
      <c r="G4971">
        <v>1.4881710845610925</v>
      </c>
      <c r="H4971">
        <v>4307</v>
      </c>
      <c r="I4971">
        <v>0.78325311091692951</v>
      </c>
      <c r="J4971">
        <v>1.4398930583796801</v>
      </c>
      <c r="K4971">
        <v>2761</v>
      </c>
      <c r="L4971">
        <v>4.3932396918535233E-2</v>
      </c>
      <c r="M4971">
        <v>5.3110694885253906</v>
      </c>
      <c r="N4971">
        <v>7068</v>
      </c>
      <c r="O4971">
        <v>3.5568512976169586E-2</v>
      </c>
      <c r="P4971">
        <v>-1.6522093210369349E-3</v>
      </c>
      <c r="Q4971">
        <v>1.9938590005040169E-2</v>
      </c>
      <c r="R4971">
        <v>4.3932396918535233E-2</v>
      </c>
      <c r="S4971">
        <v>6.7923359572887421E-2</v>
      </c>
      <c r="T4971">
        <v>8.9517004787921906E-2</v>
      </c>
      <c r="U4971" t="s">
        <v>102</v>
      </c>
      <c r="V4971" t="s">
        <v>84</v>
      </c>
      <c r="W4971">
        <v>97.991508483886719</v>
      </c>
    </row>
    <row r="4972" spans="1:23" x14ac:dyDescent="0.25">
      <c r="A4972" s="48" t="str">
        <f t="shared" si="77"/>
        <v>42256North Coast And North BayN/A_14AllSingle</v>
      </c>
      <c r="B4972" s="7" t="s">
        <v>108</v>
      </c>
      <c r="C4972" s="35">
        <v>42256</v>
      </c>
      <c r="D4972">
        <v>14</v>
      </c>
      <c r="E4972" t="s">
        <v>32</v>
      </c>
      <c r="F4972">
        <v>1.0829859811738021</v>
      </c>
      <c r="G4972">
        <v>1.7113450643916692</v>
      </c>
      <c r="H4972">
        <v>4307</v>
      </c>
      <c r="I4972">
        <v>1.0918936294383155</v>
      </c>
      <c r="J4972">
        <v>1.685508477821783</v>
      </c>
      <c r="K4972">
        <v>2761</v>
      </c>
      <c r="L4972">
        <v>-8.9076478034257889E-3</v>
      </c>
      <c r="M4972">
        <v>-0.82250815629959106</v>
      </c>
      <c r="N4972">
        <v>7068</v>
      </c>
      <c r="O4972">
        <v>4.1339319199323654E-2</v>
      </c>
      <c r="P4972">
        <v>-6.1888121068477631E-2</v>
      </c>
      <c r="Q4972">
        <v>-3.6794327199459076E-2</v>
      </c>
      <c r="R4972">
        <v>-8.9076478034257889E-3</v>
      </c>
      <c r="S4972">
        <v>1.8975723534822464E-2</v>
      </c>
      <c r="T4972">
        <v>4.4072825461626053E-2</v>
      </c>
      <c r="U4972" t="s">
        <v>18</v>
      </c>
      <c r="V4972" t="s">
        <v>84</v>
      </c>
      <c r="W4972">
        <v>101.98811340332031</v>
      </c>
    </row>
    <row r="4973" spans="1:23" x14ac:dyDescent="0.25">
      <c r="A4973" s="48" t="str">
        <f t="shared" si="77"/>
        <v>42256North Coast And North BayN/A_14SmartAC-onlySingle</v>
      </c>
      <c r="B4973" s="7" t="s">
        <v>108</v>
      </c>
      <c r="C4973" s="35">
        <v>42256</v>
      </c>
      <c r="D4973">
        <v>14</v>
      </c>
      <c r="E4973" t="s">
        <v>32</v>
      </c>
      <c r="F4973">
        <v>1.0829859811738021</v>
      </c>
      <c r="G4973">
        <v>1.7113450643916692</v>
      </c>
      <c r="H4973">
        <v>4307</v>
      </c>
      <c r="I4973">
        <v>1.0918936294383155</v>
      </c>
      <c r="J4973">
        <v>1.685508477821783</v>
      </c>
      <c r="K4973">
        <v>2761</v>
      </c>
      <c r="L4973">
        <v>-8.9076478034257889E-3</v>
      </c>
      <c r="M4973">
        <v>-0.82250815629959106</v>
      </c>
      <c r="N4973">
        <v>7068</v>
      </c>
      <c r="O4973">
        <v>4.1339319199323654E-2</v>
      </c>
      <c r="P4973">
        <v>-6.1888121068477631E-2</v>
      </c>
      <c r="Q4973">
        <v>-3.6794327199459076E-2</v>
      </c>
      <c r="R4973">
        <v>-8.9076478034257889E-3</v>
      </c>
      <c r="S4973">
        <v>1.8975723534822464E-2</v>
      </c>
      <c r="T4973">
        <v>4.4072825461626053E-2</v>
      </c>
      <c r="U4973" t="s">
        <v>102</v>
      </c>
      <c r="V4973" t="s">
        <v>84</v>
      </c>
      <c r="W4973">
        <v>101.98811340332031</v>
      </c>
    </row>
    <row r="4974" spans="1:23" x14ac:dyDescent="0.25">
      <c r="A4974" s="48" t="str">
        <f t="shared" si="77"/>
        <v>42256North Coast And North BayN/A_15AllSingle</v>
      </c>
      <c r="B4974" s="7" t="s">
        <v>108</v>
      </c>
      <c r="C4974" s="35">
        <v>42256</v>
      </c>
      <c r="D4974">
        <v>15</v>
      </c>
      <c r="E4974" t="s">
        <v>32</v>
      </c>
      <c r="F4974">
        <v>1.4822132621699693</v>
      </c>
      <c r="G4974">
        <v>1.9113072768724597</v>
      </c>
      <c r="H4974">
        <v>4307</v>
      </c>
      <c r="I4974">
        <v>1.4728034811662851</v>
      </c>
      <c r="J4974">
        <v>1.8894030300043569</v>
      </c>
      <c r="K4974">
        <v>2761</v>
      </c>
      <c r="L4974">
        <v>9.4097806140780449E-3</v>
      </c>
      <c r="M4974">
        <v>0.63484662771224976</v>
      </c>
      <c r="N4974">
        <v>7068</v>
      </c>
      <c r="O4974">
        <v>4.6272341161966324E-2</v>
      </c>
      <c r="P4974">
        <v>-4.98928502202034E-2</v>
      </c>
      <c r="Q4974">
        <v>-2.180461585521698E-2</v>
      </c>
      <c r="R4974">
        <v>9.4097806140780449E-3</v>
      </c>
      <c r="S4974">
        <v>4.0620476007461548E-2</v>
      </c>
      <c r="T4974">
        <v>6.8712413311004639E-2</v>
      </c>
      <c r="U4974" t="s">
        <v>18</v>
      </c>
      <c r="V4974" t="s">
        <v>84</v>
      </c>
      <c r="W4974">
        <v>102.46434783935547</v>
      </c>
    </row>
    <row r="4975" spans="1:23" x14ac:dyDescent="0.25">
      <c r="A4975" s="48" t="str">
        <f t="shared" si="77"/>
        <v>42256North Coast And North BayN/A_15SmartAC-onlySingle</v>
      </c>
      <c r="B4975" s="7" t="s">
        <v>108</v>
      </c>
      <c r="C4975" s="35">
        <v>42256</v>
      </c>
      <c r="D4975">
        <v>15</v>
      </c>
      <c r="E4975" t="s">
        <v>32</v>
      </c>
      <c r="F4975">
        <v>1.4822132621699693</v>
      </c>
      <c r="G4975">
        <v>1.9113072768724597</v>
      </c>
      <c r="H4975">
        <v>4307</v>
      </c>
      <c r="I4975">
        <v>1.4728034811662851</v>
      </c>
      <c r="J4975">
        <v>1.8894030300043569</v>
      </c>
      <c r="K4975">
        <v>2761</v>
      </c>
      <c r="L4975">
        <v>9.4097806140780449E-3</v>
      </c>
      <c r="M4975">
        <v>0.63484662771224976</v>
      </c>
      <c r="N4975">
        <v>7068</v>
      </c>
      <c r="O4975">
        <v>4.6272341161966324E-2</v>
      </c>
      <c r="P4975">
        <v>-4.98928502202034E-2</v>
      </c>
      <c r="Q4975">
        <v>-2.180461585521698E-2</v>
      </c>
      <c r="R4975">
        <v>9.4097806140780449E-3</v>
      </c>
      <c r="S4975">
        <v>4.0620476007461548E-2</v>
      </c>
      <c r="T4975">
        <v>6.8712413311004639E-2</v>
      </c>
      <c r="U4975" t="s">
        <v>102</v>
      </c>
      <c r="V4975" t="s">
        <v>84</v>
      </c>
      <c r="W4975">
        <v>102.46434783935547</v>
      </c>
    </row>
    <row r="4976" spans="1:23" x14ac:dyDescent="0.25">
      <c r="A4976" s="48" t="str">
        <f t="shared" si="77"/>
        <v>42256North Coast And North BayN/A_16AllSingle</v>
      </c>
      <c r="B4976" s="7" t="s">
        <v>108</v>
      </c>
      <c r="C4976" s="35">
        <v>42256</v>
      </c>
      <c r="D4976">
        <v>16</v>
      </c>
      <c r="E4976" t="s">
        <v>32</v>
      </c>
      <c r="F4976">
        <v>1.9316089597480997</v>
      </c>
      <c r="G4976">
        <v>2.0619950064155455</v>
      </c>
      <c r="H4976">
        <v>4307</v>
      </c>
      <c r="I4976">
        <v>1.7545763336649014</v>
      </c>
      <c r="J4976">
        <v>1.8920231213732481</v>
      </c>
      <c r="K4976">
        <v>2761</v>
      </c>
      <c r="L4976">
        <v>0.17703261971473694</v>
      </c>
      <c r="M4976">
        <v>9.165034294128418</v>
      </c>
      <c r="N4976">
        <v>7068</v>
      </c>
      <c r="O4976">
        <v>4.778839647769928E-2</v>
      </c>
      <c r="P4976">
        <v>0.11578701436519623</v>
      </c>
      <c r="Q4976">
        <v>0.14479552209377289</v>
      </c>
      <c r="R4976">
        <v>0.17703261971473694</v>
      </c>
      <c r="S4976">
        <v>0.20926588773727417</v>
      </c>
      <c r="T4976">
        <v>0.23827822506427765</v>
      </c>
      <c r="U4976" t="s">
        <v>18</v>
      </c>
      <c r="V4976" t="s">
        <v>84</v>
      </c>
      <c r="W4976">
        <v>102.50849151611328</v>
      </c>
    </row>
    <row r="4977" spans="1:23" x14ac:dyDescent="0.25">
      <c r="A4977" s="48" t="str">
        <f t="shared" si="77"/>
        <v>42256North Coast And North BayN/A_16SmartAC-onlySingle</v>
      </c>
      <c r="B4977" s="7" t="s">
        <v>108</v>
      </c>
      <c r="C4977" s="35">
        <v>42256</v>
      </c>
      <c r="D4977">
        <v>16</v>
      </c>
      <c r="E4977" t="s">
        <v>32</v>
      </c>
      <c r="F4977">
        <v>1.9316089597480997</v>
      </c>
      <c r="G4977">
        <v>2.0619950064155455</v>
      </c>
      <c r="H4977">
        <v>4307</v>
      </c>
      <c r="I4977">
        <v>1.7545763336649014</v>
      </c>
      <c r="J4977">
        <v>1.8920231213732481</v>
      </c>
      <c r="K4977">
        <v>2761</v>
      </c>
      <c r="L4977">
        <v>0.17703261971473694</v>
      </c>
      <c r="M4977">
        <v>9.165034294128418</v>
      </c>
      <c r="N4977">
        <v>7068</v>
      </c>
      <c r="O4977">
        <v>4.778839647769928E-2</v>
      </c>
      <c r="P4977">
        <v>0.11578701436519623</v>
      </c>
      <c r="Q4977">
        <v>0.14479552209377289</v>
      </c>
      <c r="R4977">
        <v>0.17703261971473694</v>
      </c>
      <c r="S4977">
        <v>0.20926588773727417</v>
      </c>
      <c r="T4977">
        <v>0.23827822506427765</v>
      </c>
      <c r="U4977" t="s">
        <v>102</v>
      </c>
      <c r="V4977" t="s">
        <v>84</v>
      </c>
      <c r="W4977">
        <v>102.50849151611328</v>
      </c>
    </row>
    <row r="4978" spans="1:23" x14ac:dyDescent="0.25">
      <c r="A4978" s="48" t="str">
        <f t="shared" si="77"/>
        <v>42256North Coast And North BayN/A_17AllSingle</v>
      </c>
      <c r="B4978" s="7" t="s">
        <v>108</v>
      </c>
      <c r="C4978" s="35">
        <v>42256</v>
      </c>
      <c r="D4978">
        <v>17</v>
      </c>
      <c r="E4978" t="s">
        <v>32</v>
      </c>
      <c r="F4978">
        <v>2.3448808747807699</v>
      </c>
      <c r="G4978">
        <v>2.1003049326311403</v>
      </c>
      <c r="H4978">
        <v>4307</v>
      </c>
      <c r="I4978">
        <v>1.737772111262732</v>
      </c>
      <c r="J4978">
        <v>1.6140202492235847</v>
      </c>
      <c r="K4978">
        <v>2761</v>
      </c>
      <c r="L4978">
        <v>0.60710877180099487</v>
      </c>
      <c r="M4978">
        <v>25.890813827514648</v>
      </c>
      <c r="N4978">
        <v>7068</v>
      </c>
      <c r="O4978">
        <v>4.4359136372804642E-2</v>
      </c>
      <c r="P4978">
        <v>0.5502581000328064</v>
      </c>
      <c r="Q4978">
        <v>0.57718497514724731</v>
      </c>
      <c r="R4978">
        <v>0.60710877180099487</v>
      </c>
      <c r="S4978">
        <v>0.63702899217605591</v>
      </c>
      <c r="T4978">
        <v>0.66395944356918335</v>
      </c>
      <c r="U4978" t="s">
        <v>18</v>
      </c>
      <c r="V4978" t="s">
        <v>84</v>
      </c>
      <c r="W4978">
        <v>100.03056335449219</v>
      </c>
    </row>
    <row r="4979" spans="1:23" x14ac:dyDescent="0.25">
      <c r="A4979" s="48" t="str">
        <f t="shared" si="77"/>
        <v>42256North Coast And North BayN/A_17SmartAC-onlySingle</v>
      </c>
      <c r="B4979" s="7" t="s">
        <v>108</v>
      </c>
      <c r="C4979" s="35">
        <v>42256</v>
      </c>
      <c r="D4979">
        <v>17</v>
      </c>
      <c r="E4979" t="s">
        <v>32</v>
      </c>
      <c r="F4979">
        <v>2.3448808747807699</v>
      </c>
      <c r="G4979">
        <v>2.1003049326311403</v>
      </c>
      <c r="H4979">
        <v>4307</v>
      </c>
      <c r="I4979">
        <v>1.737772111262732</v>
      </c>
      <c r="J4979">
        <v>1.6140202492235847</v>
      </c>
      <c r="K4979">
        <v>2761</v>
      </c>
      <c r="L4979">
        <v>0.60710877180099487</v>
      </c>
      <c r="M4979">
        <v>25.890813827514648</v>
      </c>
      <c r="N4979">
        <v>7068</v>
      </c>
      <c r="O4979">
        <v>4.4359136372804642E-2</v>
      </c>
      <c r="P4979">
        <v>0.5502581000328064</v>
      </c>
      <c r="Q4979">
        <v>0.57718497514724731</v>
      </c>
      <c r="R4979">
        <v>0.60710877180099487</v>
      </c>
      <c r="S4979">
        <v>0.63702899217605591</v>
      </c>
      <c r="T4979">
        <v>0.66395944356918335</v>
      </c>
      <c r="U4979" t="s">
        <v>102</v>
      </c>
      <c r="V4979" t="s">
        <v>84</v>
      </c>
      <c r="W4979">
        <v>100.03056335449219</v>
      </c>
    </row>
    <row r="4980" spans="1:23" x14ac:dyDescent="0.25">
      <c r="A4980" s="48" t="str">
        <f t="shared" si="77"/>
        <v>42256North Coast And North BayN/A_18AllSingle</v>
      </c>
      <c r="B4980" s="7" t="s">
        <v>108</v>
      </c>
      <c r="C4980" s="35">
        <v>42256</v>
      </c>
      <c r="D4980">
        <v>18</v>
      </c>
      <c r="E4980" t="s">
        <v>32</v>
      </c>
      <c r="F4980">
        <v>2.6409416549432598</v>
      </c>
      <c r="G4980">
        <v>2.0895435914006919</v>
      </c>
      <c r="H4980">
        <v>4307</v>
      </c>
      <c r="I4980">
        <v>1.9121950366081362</v>
      </c>
      <c r="J4980">
        <v>1.5386632752885729</v>
      </c>
      <c r="K4980">
        <v>2761</v>
      </c>
      <c r="L4980">
        <v>0.72874659299850464</v>
      </c>
      <c r="M4980">
        <v>27.594196319580078</v>
      </c>
      <c r="N4980">
        <v>7068</v>
      </c>
      <c r="O4980">
        <v>4.3257564306259155E-2</v>
      </c>
      <c r="P4980">
        <v>0.67330771684646606</v>
      </c>
      <c r="Q4980">
        <v>0.69956588745117188</v>
      </c>
      <c r="R4980">
        <v>0.72874659299850464</v>
      </c>
      <c r="S4980">
        <v>0.75792384147644043</v>
      </c>
      <c r="T4980">
        <v>0.78418546915054321</v>
      </c>
      <c r="U4980" t="s">
        <v>18</v>
      </c>
      <c r="V4980" t="s">
        <v>84</v>
      </c>
      <c r="W4980">
        <v>95.032257080078125</v>
      </c>
    </row>
    <row r="4981" spans="1:23" x14ac:dyDescent="0.25">
      <c r="A4981" s="48" t="str">
        <f t="shared" si="77"/>
        <v>42256North Coast And North BayN/A_18SmartAC-onlySingle</v>
      </c>
      <c r="B4981" s="7" t="s">
        <v>108</v>
      </c>
      <c r="C4981" s="35">
        <v>42256</v>
      </c>
      <c r="D4981">
        <v>18</v>
      </c>
      <c r="E4981" t="s">
        <v>32</v>
      </c>
      <c r="F4981">
        <v>2.6409416549432598</v>
      </c>
      <c r="G4981">
        <v>2.0895435914006919</v>
      </c>
      <c r="H4981">
        <v>4307</v>
      </c>
      <c r="I4981">
        <v>1.9121950366081362</v>
      </c>
      <c r="J4981">
        <v>1.5386632752885729</v>
      </c>
      <c r="K4981">
        <v>2761</v>
      </c>
      <c r="L4981">
        <v>0.72874659299850464</v>
      </c>
      <c r="M4981">
        <v>27.594196319580078</v>
      </c>
      <c r="N4981">
        <v>7068</v>
      </c>
      <c r="O4981">
        <v>4.3257564306259155E-2</v>
      </c>
      <c r="P4981">
        <v>0.67330771684646606</v>
      </c>
      <c r="Q4981">
        <v>0.69956588745117188</v>
      </c>
      <c r="R4981">
        <v>0.72874659299850464</v>
      </c>
      <c r="S4981">
        <v>0.75792384147644043</v>
      </c>
      <c r="T4981">
        <v>0.78418546915054321</v>
      </c>
      <c r="U4981" t="s">
        <v>102</v>
      </c>
      <c r="V4981" t="s">
        <v>84</v>
      </c>
      <c r="W4981">
        <v>95.032257080078125</v>
      </c>
    </row>
    <row r="4982" spans="1:23" x14ac:dyDescent="0.25">
      <c r="A4982" s="48" t="str">
        <f t="shared" si="77"/>
        <v>42256North Coast And North BayN/A_19AllSingle</v>
      </c>
      <c r="B4982" s="7" t="s">
        <v>108</v>
      </c>
      <c r="C4982" s="35">
        <v>42256</v>
      </c>
      <c r="D4982">
        <v>19</v>
      </c>
      <c r="E4982" t="s">
        <v>32</v>
      </c>
      <c r="F4982">
        <v>2.657970804159814</v>
      </c>
      <c r="G4982">
        <v>1.9893668148572816</v>
      </c>
      <c r="H4982">
        <v>4307</v>
      </c>
      <c r="I4982">
        <v>2.0092724446150045</v>
      </c>
      <c r="J4982">
        <v>1.4538760776274238</v>
      </c>
      <c r="K4982">
        <v>2761</v>
      </c>
      <c r="L4982">
        <v>0.64869832992553711</v>
      </c>
      <c r="M4982">
        <v>24.40577507019043</v>
      </c>
      <c r="N4982">
        <v>7068</v>
      </c>
      <c r="O4982">
        <v>4.10420261323452E-2</v>
      </c>
      <c r="P4982">
        <v>0.59609884023666382</v>
      </c>
      <c r="Q4982">
        <v>0.62101221084594727</v>
      </c>
      <c r="R4982">
        <v>0.64869832992553711</v>
      </c>
      <c r="S4982">
        <v>0.67638117074966431</v>
      </c>
      <c r="T4982">
        <v>0.7012978196144104</v>
      </c>
      <c r="U4982" t="s">
        <v>18</v>
      </c>
      <c r="V4982" t="s">
        <v>84</v>
      </c>
      <c r="W4982">
        <v>87.508491516113281</v>
      </c>
    </row>
    <row r="4983" spans="1:23" x14ac:dyDescent="0.25">
      <c r="A4983" s="48" t="str">
        <f t="shared" si="77"/>
        <v>42256North Coast And North BayN/A_19SmartAC-onlySingle</v>
      </c>
      <c r="B4983" s="7" t="s">
        <v>108</v>
      </c>
      <c r="C4983" s="35">
        <v>42256</v>
      </c>
      <c r="D4983">
        <v>19</v>
      </c>
      <c r="E4983" t="s">
        <v>32</v>
      </c>
      <c r="F4983">
        <v>2.657970804159814</v>
      </c>
      <c r="G4983">
        <v>1.9893668148572816</v>
      </c>
      <c r="H4983">
        <v>4307</v>
      </c>
      <c r="I4983">
        <v>2.0092724446150045</v>
      </c>
      <c r="J4983">
        <v>1.4538760776274238</v>
      </c>
      <c r="K4983">
        <v>2761</v>
      </c>
      <c r="L4983">
        <v>0.64869832992553711</v>
      </c>
      <c r="M4983">
        <v>24.40577507019043</v>
      </c>
      <c r="N4983">
        <v>7068</v>
      </c>
      <c r="O4983">
        <v>4.10420261323452E-2</v>
      </c>
      <c r="P4983">
        <v>0.59609884023666382</v>
      </c>
      <c r="Q4983">
        <v>0.62101221084594727</v>
      </c>
      <c r="R4983">
        <v>0.64869832992553711</v>
      </c>
      <c r="S4983">
        <v>0.67638117074966431</v>
      </c>
      <c r="T4983">
        <v>0.7012978196144104</v>
      </c>
      <c r="U4983" t="s">
        <v>102</v>
      </c>
      <c r="V4983" t="s">
        <v>84</v>
      </c>
      <c r="W4983">
        <v>87.508491516113281</v>
      </c>
    </row>
    <row r="4984" spans="1:23" x14ac:dyDescent="0.25">
      <c r="A4984" s="48" t="str">
        <f t="shared" si="77"/>
        <v>42256North Coast And North BayN/A_20AllSingle</v>
      </c>
      <c r="B4984" s="7" t="s">
        <v>108</v>
      </c>
      <c r="C4984" s="35">
        <v>42256</v>
      </c>
      <c r="D4984">
        <v>20</v>
      </c>
      <c r="E4984" t="s">
        <v>32</v>
      </c>
      <c r="F4984">
        <v>2.4108314182756594</v>
      </c>
      <c r="G4984">
        <v>1.8525427431439554</v>
      </c>
      <c r="H4984">
        <v>4307</v>
      </c>
      <c r="I4984">
        <v>2.6324798515812522</v>
      </c>
      <c r="J4984">
        <v>1.927754720253595</v>
      </c>
      <c r="K4984">
        <v>2761</v>
      </c>
      <c r="L4984">
        <v>-0.2216484397649765</v>
      </c>
      <c r="M4984">
        <v>-9.1938591003417969</v>
      </c>
      <c r="N4984">
        <v>7068</v>
      </c>
      <c r="O4984">
        <v>4.6290367841720581E-2</v>
      </c>
      <c r="P4984">
        <v>-0.28097417950630188</v>
      </c>
      <c r="Q4984">
        <v>-0.25287500023841858</v>
      </c>
      <c r="R4984">
        <v>-0.2216484397649765</v>
      </c>
      <c r="S4984">
        <v>-0.19042558968067169</v>
      </c>
      <c r="T4984">
        <v>-0.16232270002365112</v>
      </c>
      <c r="U4984" t="s">
        <v>18</v>
      </c>
      <c r="V4984" t="s">
        <v>84</v>
      </c>
      <c r="W4984">
        <v>81.466041564941406</v>
      </c>
    </row>
    <row r="4985" spans="1:23" x14ac:dyDescent="0.25">
      <c r="A4985" s="48" t="str">
        <f t="shared" si="77"/>
        <v>42256North Coast And North BayN/A_20SmartAC-onlySingle</v>
      </c>
      <c r="B4985" s="7" t="s">
        <v>108</v>
      </c>
      <c r="C4985" s="35">
        <v>42256</v>
      </c>
      <c r="D4985">
        <v>20</v>
      </c>
      <c r="E4985" t="s">
        <v>32</v>
      </c>
      <c r="F4985">
        <v>2.4108314182756594</v>
      </c>
      <c r="G4985">
        <v>1.8525427431439554</v>
      </c>
      <c r="H4985">
        <v>4307</v>
      </c>
      <c r="I4985">
        <v>2.6324798515812522</v>
      </c>
      <c r="J4985">
        <v>1.927754720253595</v>
      </c>
      <c r="K4985">
        <v>2761</v>
      </c>
      <c r="L4985">
        <v>-0.2216484397649765</v>
      </c>
      <c r="M4985">
        <v>-9.1938591003417969</v>
      </c>
      <c r="N4985">
        <v>7068</v>
      </c>
      <c r="O4985">
        <v>4.6290367841720581E-2</v>
      </c>
      <c r="P4985">
        <v>-0.28097417950630188</v>
      </c>
      <c r="Q4985">
        <v>-0.25287500023841858</v>
      </c>
      <c r="R4985">
        <v>-0.2216484397649765</v>
      </c>
      <c r="S4985">
        <v>-0.19042558968067169</v>
      </c>
      <c r="T4985">
        <v>-0.16232270002365112</v>
      </c>
      <c r="U4985" t="s">
        <v>102</v>
      </c>
      <c r="V4985" t="s">
        <v>84</v>
      </c>
      <c r="W4985">
        <v>81.466041564941406</v>
      </c>
    </row>
    <row r="4986" spans="1:23" x14ac:dyDescent="0.25">
      <c r="A4986" s="48" t="str">
        <f t="shared" si="77"/>
        <v>42256North Coast And North BayN/A_21AllSingle</v>
      </c>
      <c r="B4986" s="7" t="s">
        <v>108</v>
      </c>
      <c r="C4986" s="35">
        <v>42256</v>
      </c>
      <c r="D4986">
        <v>21</v>
      </c>
      <c r="E4986" t="s">
        <v>32</v>
      </c>
      <c r="F4986">
        <v>2.0795311583090954</v>
      </c>
      <c r="G4986">
        <v>1.71498223463566</v>
      </c>
      <c r="H4986">
        <v>4307</v>
      </c>
      <c r="I4986">
        <v>2.3561527777713156</v>
      </c>
      <c r="J4986">
        <v>1.8699644788683607</v>
      </c>
      <c r="K4986">
        <v>2761</v>
      </c>
      <c r="L4986">
        <v>-0.27662160992622375</v>
      </c>
      <c r="M4986">
        <v>-13.302114486694336</v>
      </c>
      <c r="N4986">
        <v>7068</v>
      </c>
      <c r="O4986">
        <v>4.4151622802019119E-2</v>
      </c>
      <c r="P4986">
        <v>-0.33320632576942444</v>
      </c>
      <c r="Q4986">
        <v>-0.30640542507171631</v>
      </c>
      <c r="R4986">
        <v>-0.27662160992622375</v>
      </c>
      <c r="S4986">
        <v>-0.24684134125709534</v>
      </c>
      <c r="T4986">
        <v>-0.22003689408302307</v>
      </c>
      <c r="U4986" t="s">
        <v>18</v>
      </c>
      <c r="V4986" t="s">
        <v>84</v>
      </c>
      <c r="W4986">
        <v>76.469436645507812</v>
      </c>
    </row>
    <row r="4987" spans="1:23" x14ac:dyDescent="0.25">
      <c r="A4987" s="48" t="str">
        <f t="shared" si="77"/>
        <v>42256North Coast And North BayN/A_21SmartAC-onlySingle</v>
      </c>
      <c r="B4987" s="7" t="s">
        <v>108</v>
      </c>
      <c r="C4987" s="35">
        <v>42256</v>
      </c>
      <c r="D4987">
        <v>21</v>
      </c>
      <c r="E4987" t="s">
        <v>32</v>
      </c>
      <c r="F4987">
        <v>2.0795311583090954</v>
      </c>
      <c r="G4987">
        <v>1.71498223463566</v>
      </c>
      <c r="H4987">
        <v>4307</v>
      </c>
      <c r="I4987">
        <v>2.3561527777713156</v>
      </c>
      <c r="J4987">
        <v>1.8699644788683607</v>
      </c>
      <c r="K4987">
        <v>2761</v>
      </c>
      <c r="L4987">
        <v>-0.27662160992622375</v>
      </c>
      <c r="M4987">
        <v>-13.302114486694336</v>
      </c>
      <c r="N4987">
        <v>7068</v>
      </c>
      <c r="O4987">
        <v>4.4151622802019119E-2</v>
      </c>
      <c r="P4987">
        <v>-0.33320632576942444</v>
      </c>
      <c r="Q4987">
        <v>-0.30640542507171631</v>
      </c>
      <c r="R4987">
        <v>-0.27662160992622375</v>
      </c>
      <c r="S4987">
        <v>-0.24684134125709534</v>
      </c>
      <c r="T4987">
        <v>-0.22003689408302307</v>
      </c>
      <c r="U4987" t="s">
        <v>102</v>
      </c>
      <c r="V4987" t="s">
        <v>84</v>
      </c>
      <c r="W4987">
        <v>76.469436645507812</v>
      </c>
    </row>
    <row r="4988" spans="1:23" x14ac:dyDescent="0.25">
      <c r="A4988" s="48" t="str">
        <f t="shared" si="77"/>
        <v>42256North Coast And North BayN/A_22AllSingle</v>
      </c>
      <c r="B4988" s="7" t="s">
        <v>108</v>
      </c>
      <c r="C4988" s="35">
        <v>42256</v>
      </c>
      <c r="D4988">
        <v>22</v>
      </c>
      <c r="E4988" t="s">
        <v>32</v>
      </c>
      <c r="F4988">
        <v>1.6276430497541494</v>
      </c>
      <c r="G4988">
        <v>1.4659974290153126</v>
      </c>
      <c r="H4988">
        <v>4307</v>
      </c>
      <c r="I4988">
        <v>1.8109720380188989</v>
      </c>
      <c r="J4988">
        <v>1.6072367936227321</v>
      </c>
      <c r="K4988">
        <v>2761</v>
      </c>
      <c r="L4988">
        <v>-0.18332898616790771</v>
      </c>
      <c r="M4988">
        <v>-11.263463973999023</v>
      </c>
      <c r="N4988">
        <v>7068</v>
      </c>
      <c r="O4988">
        <v>3.7876065820455551E-2</v>
      </c>
      <c r="P4988">
        <v>-0.23187094926834106</v>
      </c>
      <c r="Q4988">
        <v>-0.20887942612171173</v>
      </c>
      <c r="R4988">
        <v>-0.18332898616790771</v>
      </c>
      <c r="S4988">
        <v>-0.15778158605098724</v>
      </c>
      <c r="T4988">
        <v>-0.13478702306747437</v>
      </c>
      <c r="U4988" t="s">
        <v>18</v>
      </c>
      <c r="V4988" t="s">
        <v>84</v>
      </c>
      <c r="W4988">
        <v>71.474533081054688</v>
      </c>
    </row>
    <row r="4989" spans="1:23" x14ac:dyDescent="0.25">
      <c r="A4989" s="48" t="str">
        <f t="shared" si="77"/>
        <v>42256North Coast And North BayN/A_22SmartAC-onlySingle</v>
      </c>
      <c r="B4989" s="7" t="s">
        <v>108</v>
      </c>
      <c r="C4989" s="35">
        <v>42256</v>
      </c>
      <c r="D4989">
        <v>22</v>
      </c>
      <c r="E4989" t="s">
        <v>32</v>
      </c>
      <c r="F4989">
        <v>1.6276430497541494</v>
      </c>
      <c r="G4989">
        <v>1.4659974290153126</v>
      </c>
      <c r="H4989">
        <v>4307</v>
      </c>
      <c r="I4989">
        <v>1.8109720380188989</v>
      </c>
      <c r="J4989">
        <v>1.6072367936227321</v>
      </c>
      <c r="K4989">
        <v>2761</v>
      </c>
      <c r="L4989">
        <v>-0.18332898616790771</v>
      </c>
      <c r="M4989">
        <v>-11.263463973999023</v>
      </c>
      <c r="N4989">
        <v>7068</v>
      </c>
      <c r="O4989">
        <v>3.7876065820455551E-2</v>
      </c>
      <c r="P4989">
        <v>-0.23187094926834106</v>
      </c>
      <c r="Q4989">
        <v>-0.20887942612171173</v>
      </c>
      <c r="R4989">
        <v>-0.18332898616790771</v>
      </c>
      <c r="S4989">
        <v>-0.15778158605098724</v>
      </c>
      <c r="T4989">
        <v>-0.13478702306747437</v>
      </c>
      <c r="U4989" t="s">
        <v>102</v>
      </c>
      <c r="V4989" t="s">
        <v>84</v>
      </c>
      <c r="W4989">
        <v>71.474533081054688</v>
      </c>
    </row>
    <row r="4990" spans="1:23" x14ac:dyDescent="0.25">
      <c r="A4990" s="48" t="str">
        <f t="shared" si="77"/>
        <v>42256North Coast And North BayN/A_23AllSingle</v>
      </c>
      <c r="B4990" s="7" t="s">
        <v>108</v>
      </c>
      <c r="C4990" s="35">
        <v>42256</v>
      </c>
      <c r="D4990">
        <v>23</v>
      </c>
      <c r="E4990" t="s">
        <v>32</v>
      </c>
      <c r="F4990">
        <v>1.2318557684976819</v>
      </c>
      <c r="G4990">
        <v>1.2376686061623954</v>
      </c>
      <c r="H4990">
        <v>4307</v>
      </c>
      <c r="I4990">
        <v>1.3107598521127972</v>
      </c>
      <c r="J4990">
        <v>1.3131152715600689</v>
      </c>
      <c r="K4990">
        <v>2761</v>
      </c>
      <c r="L4990">
        <v>-7.8904084861278534E-2</v>
      </c>
      <c r="M4990">
        <v>-6.4053020477294922</v>
      </c>
      <c r="N4990">
        <v>7068</v>
      </c>
      <c r="O4990">
        <v>3.1307648867368698E-2</v>
      </c>
      <c r="P4990">
        <v>-0.11902796477079391</v>
      </c>
      <c r="Q4990">
        <v>-0.10002359747886658</v>
      </c>
      <c r="R4990">
        <v>-7.8904084861278534E-2</v>
      </c>
      <c r="S4990">
        <v>-5.7787075638771057E-2</v>
      </c>
      <c r="T4990">
        <v>-3.8780201226472855E-2</v>
      </c>
      <c r="U4990" t="s">
        <v>18</v>
      </c>
      <c r="V4990" t="s">
        <v>84</v>
      </c>
      <c r="W4990">
        <v>68.955856323242188</v>
      </c>
    </row>
    <row r="4991" spans="1:23" x14ac:dyDescent="0.25">
      <c r="A4991" s="48" t="str">
        <f t="shared" si="77"/>
        <v>42256North Coast And North BayN/A_23SmartAC-onlySingle</v>
      </c>
      <c r="B4991" s="7" t="s">
        <v>108</v>
      </c>
      <c r="C4991" s="35">
        <v>42256</v>
      </c>
      <c r="D4991">
        <v>23</v>
      </c>
      <c r="E4991" t="s">
        <v>32</v>
      </c>
      <c r="F4991">
        <v>1.2318557684976819</v>
      </c>
      <c r="G4991">
        <v>1.2376686061623954</v>
      </c>
      <c r="H4991">
        <v>4307</v>
      </c>
      <c r="I4991">
        <v>1.3107598521127972</v>
      </c>
      <c r="J4991">
        <v>1.3131152715600689</v>
      </c>
      <c r="K4991">
        <v>2761</v>
      </c>
      <c r="L4991">
        <v>-7.8904084861278534E-2</v>
      </c>
      <c r="M4991">
        <v>-6.4053020477294922</v>
      </c>
      <c r="N4991">
        <v>7068</v>
      </c>
      <c r="O4991">
        <v>3.1307648867368698E-2</v>
      </c>
      <c r="P4991">
        <v>-0.11902796477079391</v>
      </c>
      <c r="Q4991">
        <v>-0.10002359747886658</v>
      </c>
      <c r="R4991">
        <v>-7.8904084861278534E-2</v>
      </c>
      <c r="S4991">
        <v>-5.7787075638771057E-2</v>
      </c>
      <c r="T4991">
        <v>-3.8780201226472855E-2</v>
      </c>
      <c r="U4991" t="s">
        <v>102</v>
      </c>
      <c r="V4991" t="s">
        <v>84</v>
      </c>
      <c r="W4991">
        <v>68.955856323242188</v>
      </c>
    </row>
    <row r="4992" spans="1:23" x14ac:dyDescent="0.25">
      <c r="A4992" s="48" t="str">
        <f t="shared" si="77"/>
        <v>42256North Coast And North BayN/A_24AllSingle</v>
      </c>
      <c r="B4992" s="7" t="s">
        <v>108</v>
      </c>
      <c r="C4992" s="35">
        <v>42256</v>
      </c>
      <c r="D4992">
        <v>24</v>
      </c>
      <c r="E4992" t="s">
        <v>32</v>
      </c>
      <c r="F4992">
        <v>0.91779914875071855</v>
      </c>
      <c r="G4992">
        <v>1.0238919120435674</v>
      </c>
      <c r="H4992">
        <v>4307</v>
      </c>
      <c r="I4992">
        <v>0.97418300048735273</v>
      </c>
      <c r="J4992">
        <v>1.0696166201823465</v>
      </c>
      <c r="K4992">
        <v>2761</v>
      </c>
      <c r="L4992">
        <v>-5.6383851915597916E-2</v>
      </c>
      <c r="M4992">
        <v>-6.1433758735656738</v>
      </c>
      <c r="N4992">
        <v>7068</v>
      </c>
      <c r="O4992">
        <v>2.5647196918725967E-2</v>
      </c>
      <c r="P4992">
        <v>-8.9253298938274384E-2</v>
      </c>
      <c r="Q4992">
        <v>-7.3684938251972198E-2</v>
      </c>
      <c r="R4992">
        <v>-5.6383851915597916E-2</v>
      </c>
      <c r="S4992">
        <v>-3.9084818214178085E-2</v>
      </c>
      <c r="T4992">
        <v>-2.3514404892921448E-2</v>
      </c>
      <c r="U4992" t="s">
        <v>18</v>
      </c>
      <c r="V4992" t="s">
        <v>84</v>
      </c>
      <c r="W4992">
        <v>67.432090759277344</v>
      </c>
    </row>
    <row r="4993" spans="1:23" x14ac:dyDescent="0.25">
      <c r="A4993" s="48" t="str">
        <f t="shared" si="77"/>
        <v>42256North Coast And North BayN/A_24SmartAC-onlySingle</v>
      </c>
      <c r="B4993" s="7" t="s">
        <v>108</v>
      </c>
      <c r="C4993" s="35">
        <v>42256</v>
      </c>
      <c r="D4993">
        <v>24</v>
      </c>
      <c r="E4993" t="s">
        <v>32</v>
      </c>
      <c r="F4993">
        <v>0.91779914875071855</v>
      </c>
      <c r="G4993">
        <v>1.0238919120435674</v>
      </c>
      <c r="H4993">
        <v>4307</v>
      </c>
      <c r="I4993">
        <v>0.97418300048735273</v>
      </c>
      <c r="J4993">
        <v>1.0696166201823465</v>
      </c>
      <c r="K4993">
        <v>2761</v>
      </c>
      <c r="L4993">
        <v>-5.6383851915597916E-2</v>
      </c>
      <c r="M4993">
        <v>-6.1433758735656738</v>
      </c>
      <c r="N4993">
        <v>7068</v>
      </c>
      <c r="O4993">
        <v>2.5647196918725967E-2</v>
      </c>
      <c r="P4993">
        <v>-8.9253298938274384E-2</v>
      </c>
      <c r="Q4993">
        <v>-7.3684938251972198E-2</v>
      </c>
      <c r="R4993">
        <v>-5.6383851915597916E-2</v>
      </c>
      <c r="S4993">
        <v>-3.9084818214178085E-2</v>
      </c>
      <c r="T4993">
        <v>-2.3514404892921448E-2</v>
      </c>
      <c r="U4993" t="s">
        <v>102</v>
      </c>
      <c r="V4993" t="s">
        <v>84</v>
      </c>
      <c r="W4993">
        <v>67.432090759277344</v>
      </c>
    </row>
    <row r="4994" spans="1:23" x14ac:dyDescent="0.25">
      <c r="A4994" s="48" t="str">
        <f t="shared" ref="A4994:A5057" si="78">CONCATENATE(C4994,B4994,E4994,"_",D4994,U4994,V4994)</f>
        <v>42257North Coast And North BayN/A_1AllSingle</v>
      </c>
      <c r="B4994" s="7" t="s">
        <v>108</v>
      </c>
      <c r="C4994" s="35">
        <v>42257</v>
      </c>
      <c r="D4994">
        <v>1</v>
      </c>
      <c r="E4994" t="s">
        <v>32</v>
      </c>
      <c r="F4994">
        <v>0.75236203966508897</v>
      </c>
      <c r="G4994">
        <v>0.87789728103355646</v>
      </c>
      <c r="H4994">
        <v>6369</v>
      </c>
      <c r="I4994">
        <v>0.74287814770628124</v>
      </c>
      <c r="J4994">
        <v>0.94038752707578077</v>
      </c>
      <c r="K4994">
        <v>706</v>
      </c>
      <c r="L4994">
        <v>9.4838915392756462E-3</v>
      </c>
      <c r="M4994">
        <v>1.2605489492416382</v>
      </c>
      <c r="N4994">
        <v>7075</v>
      </c>
      <c r="O4994">
        <v>3.7062093615531921E-2</v>
      </c>
      <c r="P4994">
        <v>-3.8014888763427734E-2</v>
      </c>
      <c r="Q4994">
        <v>-1.5517455525696278E-2</v>
      </c>
      <c r="R4994">
        <v>9.4838915392756462E-3</v>
      </c>
      <c r="S4994">
        <v>3.4482274204492569E-2</v>
      </c>
      <c r="T4994">
        <v>5.6982669979333878E-2</v>
      </c>
      <c r="U4994" t="s">
        <v>18</v>
      </c>
      <c r="V4994" t="s">
        <v>84</v>
      </c>
      <c r="W4994">
        <v>65.434913635253906</v>
      </c>
    </row>
    <row r="4995" spans="1:23" x14ac:dyDescent="0.25">
      <c r="A4995" s="48" t="str">
        <f t="shared" si="78"/>
        <v>42257North Coast And North BayN/A_1SmartAC-onlySingle</v>
      </c>
      <c r="B4995" s="7" t="s">
        <v>108</v>
      </c>
      <c r="C4995" s="35">
        <v>42257</v>
      </c>
      <c r="D4995">
        <v>1</v>
      </c>
      <c r="E4995" t="s">
        <v>32</v>
      </c>
      <c r="F4995">
        <v>0.75236203966508897</v>
      </c>
      <c r="G4995">
        <v>0.87789728103355646</v>
      </c>
      <c r="H4995">
        <v>6369</v>
      </c>
      <c r="I4995">
        <v>0.74287814770628124</v>
      </c>
      <c r="J4995">
        <v>0.94038752707578077</v>
      </c>
      <c r="K4995">
        <v>706</v>
      </c>
      <c r="L4995">
        <v>9.4838915392756462E-3</v>
      </c>
      <c r="M4995">
        <v>1.2605489492416382</v>
      </c>
      <c r="N4995">
        <v>7075</v>
      </c>
      <c r="O4995">
        <v>3.7062093615531921E-2</v>
      </c>
      <c r="P4995">
        <v>-3.8014888763427734E-2</v>
      </c>
      <c r="Q4995">
        <v>-1.5517455525696278E-2</v>
      </c>
      <c r="R4995">
        <v>9.4838915392756462E-3</v>
      </c>
      <c r="S4995">
        <v>3.4482274204492569E-2</v>
      </c>
      <c r="T4995">
        <v>5.6982669979333878E-2</v>
      </c>
      <c r="U4995" t="s">
        <v>102</v>
      </c>
      <c r="V4995" t="s">
        <v>84</v>
      </c>
      <c r="W4995">
        <v>65.434913635253906</v>
      </c>
    </row>
    <row r="4996" spans="1:23" x14ac:dyDescent="0.25">
      <c r="A4996" s="48" t="str">
        <f t="shared" si="78"/>
        <v>42257North Coast And North BayN/A_2AllSingle</v>
      </c>
      <c r="B4996" s="7" t="s">
        <v>108</v>
      </c>
      <c r="C4996" s="35">
        <v>42257</v>
      </c>
      <c r="D4996">
        <v>2</v>
      </c>
      <c r="E4996" t="s">
        <v>32</v>
      </c>
      <c r="F4996">
        <v>0.64621072694121362</v>
      </c>
      <c r="G4996">
        <v>0.78924070758093556</v>
      </c>
      <c r="H4996">
        <v>6369</v>
      </c>
      <c r="I4996">
        <v>0.64633039094208</v>
      </c>
      <c r="J4996">
        <v>0.79256175371927506</v>
      </c>
      <c r="K4996">
        <v>706</v>
      </c>
      <c r="L4996">
        <v>-1.1966400052187964E-4</v>
      </c>
      <c r="M4996">
        <v>-1.8517797812819481E-2</v>
      </c>
      <c r="N4996">
        <v>7075</v>
      </c>
      <c r="O4996">
        <v>3.1425129622220993E-2</v>
      </c>
      <c r="P4996">
        <v>-4.039410874247551E-2</v>
      </c>
      <c r="Q4996">
        <v>-2.1318428218364716E-2</v>
      </c>
      <c r="R4996">
        <v>-1.1966400052187964E-4</v>
      </c>
      <c r="S4996">
        <v>2.1076586097478867E-2</v>
      </c>
      <c r="T4996">
        <v>4.0154781192541122E-2</v>
      </c>
      <c r="U4996" t="s">
        <v>18</v>
      </c>
      <c r="V4996" t="s">
        <v>84</v>
      </c>
      <c r="W4996">
        <v>63.438304901123047</v>
      </c>
    </row>
    <row r="4997" spans="1:23" x14ac:dyDescent="0.25">
      <c r="A4997" s="48" t="str">
        <f t="shared" si="78"/>
        <v>42257North Coast And North BayN/A_2SmartAC-onlySingle</v>
      </c>
      <c r="B4997" s="7" t="s">
        <v>108</v>
      </c>
      <c r="C4997" s="35">
        <v>42257</v>
      </c>
      <c r="D4997">
        <v>2</v>
      </c>
      <c r="E4997" t="s">
        <v>32</v>
      </c>
      <c r="F4997">
        <v>0.64621072694121362</v>
      </c>
      <c r="G4997">
        <v>0.78924070758093556</v>
      </c>
      <c r="H4997">
        <v>6369</v>
      </c>
      <c r="I4997">
        <v>0.64633039094208</v>
      </c>
      <c r="J4997">
        <v>0.79256175371927506</v>
      </c>
      <c r="K4997">
        <v>706</v>
      </c>
      <c r="L4997">
        <v>-1.1966400052187964E-4</v>
      </c>
      <c r="M4997">
        <v>-1.8517797812819481E-2</v>
      </c>
      <c r="N4997">
        <v>7075</v>
      </c>
      <c r="O4997">
        <v>3.1425129622220993E-2</v>
      </c>
      <c r="P4997">
        <v>-4.039410874247551E-2</v>
      </c>
      <c r="Q4997">
        <v>-2.1318428218364716E-2</v>
      </c>
      <c r="R4997">
        <v>-1.1966400052187964E-4</v>
      </c>
      <c r="S4997">
        <v>2.1076586097478867E-2</v>
      </c>
      <c r="T4997">
        <v>4.0154781192541122E-2</v>
      </c>
      <c r="U4997" t="s">
        <v>102</v>
      </c>
      <c r="V4997" t="s">
        <v>84</v>
      </c>
      <c r="W4997">
        <v>63.438304901123047</v>
      </c>
    </row>
    <row r="4998" spans="1:23" x14ac:dyDescent="0.25">
      <c r="A4998" s="48" t="str">
        <f t="shared" si="78"/>
        <v>42257North Coast And North BayN/A_3AllSingle</v>
      </c>
      <c r="B4998" s="7" t="s">
        <v>108</v>
      </c>
      <c r="C4998" s="35">
        <v>42257</v>
      </c>
      <c r="D4998">
        <v>3</v>
      </c>
      <c r="E4998" t="s">
        <v>32</v>
      </c>
      <c r="F4998">
        <v>0.58730379448983672</v>
      </c>
      <c r="G4998">
        <v>0.74409963014874936</v>
      </c>
      <c r="H4998">
        <v>6369</v>
      </c>
      <c r="I4998">
        <v>0.58755716367342326</v>
      </c>
      <c r="J4998">
        <v>0.66980432735808104</v>
      </c>
      <c r="K4998">
        <v>706</v>
      </c>
      <c r="L4998">
        <v>-2.5336918770335615E-4</v>
      </c>
      <c r="M4998">
        <v>-4.314107820391655E-2</v>
      </c>
      <c r="N4998">
        <v>7075</v>
      </c>
      <c r="O4998">
        <v>2.6877474039793015E-2</v>
      </c>
      <c r="P4998">
        <v>-3.4699540585279465E-2</v>
      </c>
      <c r="Q4998">
        <v>-1.8384376540780067E-2</v>
      </c>
      <c r="R4998">
        <v>-2.5336918770335615E-4</v>
      </c>
      <c r="S4998">
        <v>1.7875486984848976E-2</v>
      </c>
      <c r="T4998">
        <v>3.4192800521850586E-2</v>
      </c>
      <c r="U4998" t="s">
        <v>18</v>
      </c>
      <c r="V4998" t="s">
        <v>84</v>
      </c>
      <c r="W4998">
        <v>61.961696624755859</v>
      </c>
    </row>
    <row r="4999" spans="1:23" x14ac:dyDescent="0.25">
      <c r="A4999" s="48" t="str">
        <f t="shared" si="78"/>
        <v>42257North Coast And North BayN/A_3SmartAC-onlySingle</v>
      </c>
      <c r="B4999" s="7" t="s">
        <v>108</v>
      </c>
      <c r="C4999" s="35">
        <v>42257</v>
      </c>
      <c r="D4999">
        <v>3</v>
      </c>
      <c r="E4999" t="s">
        <v>32</v>
      </c>
      <c r="F4999">
        <v>0.58730379448983672</v>
      </c>
      <c r="G4999">
        <v>0.74409963014874936</v>
      </c>
      <c r="H4999">
        <v>6369</v>
      </c>
      <c r="I4999">
        <v>0.58755716367342326</v>
      </c>
      <c r="J4999">
        <v>0.66980432735808104</v>
      </c>
      <c r="K4999">
        <v>706</v>
      </c>
      <c r="L4999">
        <v>-2.5336918770335615E-4</v>
      </c>
      <c r="M4999">
        <v>-4.314107820391655E-2</v>
      </c>
      <c r="N4999">
        <v>7075</v>
      </c>
      <c r="O4999">
        <v>2.6877474039793015E-2</v>
      </c>
      <c r="P4999">
        <v>-3.4699540585279465E-2</v>
      </c>
      <c r="Q4999">
        <v>-1.8384376540780067E-2</v>
      </c>
      <c r="R4999">
        <v>-2.5336918770335615E-4</v>
      </c>
      <c r="S4999">
        <v>1.7875486984848976E-2</v>
      </c>
      <c r="T4999">
        <v>3.4192800521850586E-2</v>
      </c>
      <c r="U4999" t="s">
        <v>102</v>
      </c>
      <c r="V4999" t="s">
        <v>84</v>
      </c>
      <c r="W4999">
        <v>61.961696624755859</v>
      </c>
    </row>
    <row r="5000" spans="1:23" x14ac:dyDescent="0.25">
      <c r="A5000" s="48" t="str">
        <f t="shared" si="78"/>
        <v>42257North Coast And North BayN/A_4AllSingle</v>
      </c>
      <c r="B5000" s="7" t="s">
        <v>108</v>
      </c>
      <c r="C5000" s="35">
        <v>42257</v>
      </c>
      <c r="D5000">
        <v>4</v>
      </c>
      <c r="E5000" t="s">
        <v>32</v>
      </c>
      <c r="F5000">
        <v>0.55610198518456755</v>
      </c>
      <c r="G5000">
        <v>0.68552077464736161</v>
      </c>
      <c r="H5000">
        <v>6369</v>
      </c>
      <c r="I5000">
        <v>0.53998740951939028</v>
      </c>
      <c r="J5000">
        <v>0.54320727412147163</v>
      </c>
      <c r="K5000">
        <v>706</v>
      </c>
      <c r="L5000">
        <v>1.6114575788378716E-2</v>
      </c>
      <c r="M5000">
        <v>2.8977735042572021</v>
      </c>
      <c r="N5000">
        <v>7075</v>
      </c>
      <c r="O5000">
        <v>2.2175151854753494E-2</v>
      </c>
      <c r="P5000">
        <v>-1.2305098585784435E-2</v>
      </c>
      <c r="Q5000">
        <v>1.1556618846952915E-3</v>
      </c>
      <c r="R5000">
        <v>1.6114575788378716E-2</v>
      </c>
      <c r="S5000">
        <v>3.107171505689621E-2</v>
      </c>
      <c r="T5000">
        <v>4.4534251093864441E-2</v>
      </c>
      <c r="U5000" t="s">
        <v>18</v>
      </c>
      <c r="V5000" t="s">
        <v>84</v>
      </c>
      <c r="W5000">
        <v>59.963390350341797</v>
      </c>
    </row>
    <row r="5001" spans="1:23" x14ac:dyDescent="0.25">
      <c r="A5001" s="48" t="str">
        <f t="shared" si="78"/>
        <v>42257North Coast And North BayN/A_4SmartAC-onlySingle</v>
      </c>
      <c r="B5001" s="7" t="s">
        <v>108</v>
      </c>
      <c r="C5001" s="35">
        <v>42257</v>
      </c>
      <c r="D5001">
        <v>4</v>
      </c>
      <c r="E5001" t="s">
        <v>32</v>
      </c>
      <c r="F5001">
        <v>0.55610198518456755</v>
      </c>
      <c r="G5001">
        <v>0.68552077464736161</v>
      </c>
      <c r="H5001">
        <v>6369</v>
      </c>
      <c r="I5001">
        <v>0.53998740951939028</v>
      </c>
      <c r="J5001">
        <v>0.54320727412147163</v>
      </c>
      <c r="K5001">
        <v>706</v>
      </c>
      <c r="L5001">
        <v>1.6114575788378716E-2</v>
      </c>
      <c r="M5001">
        <v>2.8977735042572021</v>
      </c>
      <c r="N5001">
        <v>7075</v>
      </c>
      <c r="O5001">
        <v>2.2175151854753494E-2</v>
      </c>
      <c r="P5001">
        <v>-1.2305098585784435E-2</v>
      </c>
      <c r="Q5001">
        <v>1.1556618846952915E-3</v>
      </c>
      <c r="R5001">
        <v>1.6114575788378716E-2</v>
      </c>
      <c r="S5001">
        <v>3.107171505689621E-2</v>
      </c>
      <c r="T5001">
        <v>4.4534251093864441E-2</v>
      </c>
      <c r="U5001" t="s">
        <v>102</v>
      </c>
      <c r="V5001" t="s">
        <v>84</v>
      </c>
      <c r="W5001">
        <v>59.963390350341797</v>
      </c>
    </row>
    <row r="5002" spans="1:23" x14ac:dyDescent="0.25">
      <c r="A5002" s="48" t="str">
        <f t="shared" si="78"/>
        <v>42257North Coast And North BayN/A_5AllSingle</v>
      </c>
      <c r="B5002" s="7" t="s">
        <v>108</v>
      </c>
      <c r="C5002" s="35">
        <v>42257</v>
      </c>
      <c r="D5002">
        <v>5</v>
      </c>
      <c r="E5002" t="s">
        <v>32</v>
      </c>
      <c r="F5002">
        <v>0.53705539549935477</v>
      </c>
      <c r="G5002">
        <v>0.62915134036771281</v>
      </c>
      <c r="H5002">
        <v>6369</v>
      </c>
      <c r="I5002">
        <v>0.52161693223336969</v>
      </c>
      <c r="J5002">
        <v>0.47320511769161577</v>
      </c>
      <c r="K5002">
        <v>706</v>
      </c>
      <c r="L5002">
        <v>1.5438463538885117E-2</v>
      </c>
      <c r="M5002">
        <v>2.8746500015258789</v>
      </c>
      <c r="N5002">
        <v>7075</v>
      </c>
      <c r="O5002">
        <v>1.9476169720292091E-2</v>
      </c>
      <c r="P5002">
        <v>-9.5221959054470062E-3</v>
      </c>
      <c r="Q5002">
        <v>2.3002289235591888E-3</v>
      </c>
      <c r="R5002">
        <v>1.5438463538885117E-2</v>
      </c>
      <c r="S5002">
        <v>2.8575139120221138E-2</v>
      </c>
      <c r="T5002">
        <v>4.0399122983217239E-2</v>
      </c>
      <c r="U5002" t="s">
        <v>18</v>
      </c>
      <c r="V5002" t="s">
        <v>84</v>
      </c>
      <c r="W5002">
        <v>57.965087890625</v>
      </c>
    </row>
    <row r="5003" spans="1:23" x14ac:dyDescent="0.25">
      <c r="A5003" s="48" t="str">
        <f t="shared" si="78"/>
        <v>42257North Coast And North BayN/A_5SmartAC-onlySingle</v>
      </c>
      <c r="B5003" s="7" t="s">
        <v>108</v>
      </c>
      <c r="C5003" s="35">
        <v>42257</v>
      </c>
      <c r="D5003">
        <v>5</v>
      </c>
      <c r="E5003" t="s">
        <v>32</v>
      </c>
      <c r="F5003">
        <v>0.53705539549935477</v>
      </c>
      <c r="G5003">
        <v>0.62915134036771281</v>
      </c>
      <c r="H5003">
        <v>6369</v>
      </c>
      <c r="I5003">
        <v>0.52161693223336969</v>
      </c>
      <c r="J5003">
        <v>0.47320511769161577</v>
      </c>
      <c r="K5003">
        <v>706</v>
      </c>
      <c r="L5003">
        <v>1.5438463538885117E-2</v>
      </c>
      <c r="M5003">
        <v>2.8746500015258789</v>
      </c>
      <c r="N5003">
        <v>7075</v>
      </c>
      <c r="O5003">
        <v>1.9476169720292091E-2</v>
      </c>
      <c r="P5003">
        <v>-9.5221959054470062E-3</v>
      </c>
      <c r="Q5003">
        <v>2.3002289235591888E-3</v>
      </c>
      <c r="R5003">
        <v>1.5438463538885117E-2</v>
      </c>
      <c r="S5003">
        <v>2.8575139120221138E-2</v>
      </c>
      <c r="T5003">
        <v>4.0399122983217239E-2</v>
      </c>
      <c r="U5003" t="s">
        <v>102</v>
      </c>
      <c r="V5003" t="s">
        <v>84</v>
      </c>
      <c r="W5003">
        <v>57.965087890625</v>
      </c>
    </row>
    <row r="5004" spans="1:23" x14ac:dyDescent="0.25">
      <c r="A5004" s="48" t="str">
        <f t="shared" si="78"/>
        <v>42257North Coast And North BayN/A_6AllSingle</v>
      </c>
      <c r="B5004" s="7" t="s">
        <v>108</v>
      </c>
      <c r="C5004" s="35">
        <v>42257</v>
      </c>
      <c r="D5004">
        <v>6</v>
      </c>
      <c r="E5004" t="s">
        <v>32</v>
      </c>
      <c r="F5004">
        <v>0.5547585174802161</v>
      </c>
      <c r="G5004">
        <v>0.53925541402709176</v>
      </c>
      <c r="H5004">
        <v>6369</v>
      </c>
      <c r="I5004">
        <v>0.54532836456812928</v>
      </c>
      <c r="J5004">
        <v>0.51612351365972187</v>
      </c>
      <c r="K5004">
        <v>706</v>
      </c>
      <c r="L5004">
        <v>9.4301532953977585E-3</v>
      </c>
      <c r="M5004">
        <v>1.6998662948608398</v>
      </c>
      <c r="N5004">
        <v>7075</v>
      </c>
      <c r="O5004">
        <v>2.0566279068589211E-2</v>
      </c>
      <c r="P5004">
        <v>-1.6927590593695641E-2</v>
      </c>
      <c r="Q5004">
        <v>-4.4434471055865288E-3</v>
      </c>
      <c r="R5004">
        <v>9.4301532953977585E-3</v>
      </c>
      <c r="S5004">
        <v>2.33021080493927E-2</v>
      </c>
      <c r="T5004">
        <v>3.5787895321846008E-2</v>
      </c>
      <c r="U5004" t="s">
        <v>18</v>
      </c>
      <c r="V5004" t="s">
        <v>84</v>
      </c>
      <c r="W5004">
        <v>56.965087890625</v>
      </c>
    </row>
    <row r="5005" spans="1:23" x14ac:dyDescent="0.25">
      <c r="A5005" s="48" t="str">
        <f t="shared" si="78"/>
        <v>42257North Coast And North BayN/A_6SmartAC-onlySingle</v>
      </c>
      <c r="B5005" s="7" t="s">
        <v>108</v>
      </c>
      <c r="C5005" s="35">
        <v>42257</v>
      </c>
      <c r="D5005">
        <v>6</v>
      </c>
      <c r="E5005" t="s">
        <v>32</v>
      </c>
      <c r="F5005">
        <v>0.5547585174802161</v>
      </c>
      <c r="G5005">
        <v>0.53925541402709176</v>
      </c>
      <c r="H5005">
        <v>6369</v>
      </c>
      <c r="I5005">
        <v>0.54532836456812928</v>
      </c>
      <c r="J5005">
        <v>0.51612351365972187</v>
      </c>
      <c r="K5005">
        <v>706</v>
      </c>
      <c r="L5005">
        <v>9.4301532953977585E-3</v>
      </c>
      <c r="M5005">
        <v>1.6998662948608398</v>
      </c>
      <c r="N5005">
        <v>7075</v>
      </c>
      <c r="O5005">
        <v>2.0566279068589211E-2</v>
      </c>
      <c r="P5005">
        <v>-1.6927590593695641E-2</v>
      </c>
      <c r="Q5005">
        <v>-4.4434471055865288E-3</v>
      </c>
      <c r="R5005">
        <v>9.4301532953977585E-3</v>
      </c>
      <c r="S5005">
        <v>2.33021080493927E-2</v>
      </c>
      <c r="T5005">
        <v>3.5787895321846008E-2</v>
      </c>
      <c r="U5005" t="s">
        <v>102</v>
      </c>
      <c r="V5005" t="s">
        <v>84</v>
      </c>
      <c r="W5005">
        <v>56.965087890625</v>
      </c>
    </row>
    <row r="5006" spans="1:23" x14ac:dyDescent="0.25">
      <c r="A5006" s="48" t="str">
        <f t="shared" si="78"/>
        <v>42257North Coast And North BayN/A_7AllSingle</v>
      </c>
      <c r="B5006" s="7" t="s">
        <v>108</v>
      </c>
      <c r="C5006" s="35">
        <v>42257</v>
      </c>
      <c r="D5006">
        <v>7</v>
      </c>
      <c r="E5006" t="s">
        <v>32</v>
      </c>
      <c r="F5006">
        <v>0.64843226070916715</v>
      </c>
      <c r="G5006">
        <v>0.59783817094843539</v>
      </c>
      <c r="H5006">
        <v>6369</v>
      </c>
      <c r="I5006">
        <v>0.64041085356170291</v>
      </c>
      <c r="J5006">
        <v>0.59600137905079731</v>
      </c>
      <c r="K5006">
        <v>706</v>
      </c>
      <c r="L5006">
        <v>8.0214068293571472E-3</v>
      </c>
      <c r="M5006">
        <v>1.2370462417602539</v>
      </c>
      <c r="N5006">
        <v>7075</v>
      </c>
      <c r="O5006">
        <v>2.3648643866181374E-2</v>
      </c>
      <c r="P5006">
        <v>-2.2286694496870041E-2</v>
      </c>
      <c r="Q5006">
        <v>-7.9314950853586197E-3</v>
      </c>
      <c r="R5006">
        <v>8.0214068293571472E-3</v>
      </c>
      <c r="S5006">
        <v>2.3972416296601295E-2</v>
      </c>
      <c r="T5006">
        <v>3.8329508155584335E-2</v>
      </c>
      <c r="U5006" t="s">
        <v>18</v>
      </c>
      <c r="V5006" t="s">
        <v>84</v>
      </c>
      <c r="W5006">
        <v>60.485088348388672</v>
      </c>
    </row>
    <row r="5007" spans="1:23" x14ac:dyDescent="0.25">
      <c r="A5007" s="48" t="str">
        <f t="shared" si="78"/>
        <v>42257North Coast And North BayN/A_7SmartAC-onlySingle</v>
      </c>
      <c r="B5007" s="7" t="s">
        <v>108</v>
      </c>
      <c r="C5007" s="35">
        <v>42257</v>
      </c>
      <c r="D5007">
        <v>7</v>
      </c>
      <c r="E5007" t="s">
        <v>32</v>
      </c>
      <c r="F5007">
        <v>0.64843226070916715</v>
      </c>
      <c r="G5007">
        <v>0.59783817094843539</v>
      </c>
      <c r="H5007">
        <v>6369</v>
      </c>
      <c r="I5007">
        <v>0.64041085356170291</v>
      </c>
      <c r="J5007">
        <v>0.59600137905079731</v>
      </c>
      <c r="K5007">
        <v>706</v>
      </c>
      <c r="L5007">
        <v>8.0214068293571472E-3</v>
      </c>
      <c r="M5007">
        <v>1.2370462417602539</v>
      </c>
      <c r="N5007">
        <v>7075</v>
      </c>
      <c r="O5007">
        <v>2.3648643866181374E-2</v>
      </c>
      <c r="P5007">
        <v>-2.2286694496870041E-2</v>
      </c>
      <c r="Q5007">
        <v>-7.9314950853586197E-3</v>
      </c>
      <c r="R5007">
        <v>8.0214068293571472E-3</v>
      </c>
      <c r="S5007">
        <v>2.3972416296601295E-2</v>
      </c>
      <c r="T5007">
        <v>3.8329508155584335E-2</v>
      </c>
      <c r="U5007" t="s">
        <v>102</v>
      </c>
      <c r="V5007" t="s">
        <v>84</v>
      </c>
      <c r="W5007">
        <v>60.485088348388672</v>
      </c>
    </row>
    <row r="5008" spans="1:23" x14ac:dyDescent="0.25">
      <c r="A5008" s="48" t="str">
        <f t="shared" si="78"/>
        <v>42257North Coast And North BayN/A_8AllSingle</v>
      </c>
      <c r="B5008" s="7" t="s">
        <v>108</v>
      </c>
      <c r="C5008" s="35">
        <v>42257</v>
      </c>
      <c r="D5008">
        <v>8</v>
      </c>
      <c r="E5008" t="s">
        <v>32</v>
      </c>
      <c r="F5008">
        <v>0.69980464288897126</v>
      </c>
      <c r="G5008">
        <v>0.64582301185031432</v>
      </c>
      <c r="H5008">
        <v>6369</v>
      </c>
      <c r="I5008">
        <v>0.71196830645106379</v>
      </c>
      <c r="J5008">
        <v>0.63992008050129434</v>
      </c>
      <c r="K5008">
        <v>706</v>
      </c>
      <c r="L5008">
        <v>-1.2163663282990456E-2</v>
      </c>
      <c r="M5008">
        <v>-1.7381513118743896</v>
      </c>
      <c r="N5008">
        <v>7075</v>
      </c>
      <c r="O5008">
        <v>2.5406932458281517E-2</v>
      </c>
      <c r="P5008">
        <v>-4.4725187122821808E-2</v>
      </c>
      <c r="Q5008">
        <v>-2.9302671551704407E-2</v>
      </c>
      <c r="R5008">
        <v>-1.2163663282990456E-2</v>
      </c>
      <c r="S5008">
        <v>4.9733128398656845E-3</v>
      </c>
      <c r="T5008">
        <v>2.0397860556840897E-2</v>
      </c>
      <c r="U5008" t="s">
        <v>18</v>
      </c>
      <c r="V5008" t="s">
        <v>84</v>
      </c>
      <c r="W5008">
        <v>66.483390808105469</v>
      </c>
    </row>
    <row r="5009" spans="1:23" x14ac:dyDescent="0.25">
      <c r="A5009" s="48" t="str">
        <f t="shared" si="78"/>
        <v>42257North Coast And North BayN/A_8SmartAC-onlySingle</v>
      </c>
      <c r="B5009" s="7" t="s">
        <v>108</v>
      </c>
      <c r="C5009" s="35">
        <v>42257</v>
      </c>
      <c r="D5009">
        <v>8</v>
      </c>
      <c r="E5009" t="s">
        <v>32</v>
      </c>
      <c r="F5009">
        <v>0.69980464288897126</v>
      </c>
      <c r="G5009">
        <v>0.64582301185031432</v>
      </c>
      <c r="H5009">
        <v>6369</v>
      </c>
      <c r="I5009">
        <v>0.71196830645106379</v>
      </c>
      <c r="J5009">
        <v>0.63992008050129434</v>
      </c>
      <c r="K5009">
        <v>706</v>
      </c>
      <c r="L5009">
        <v>-1.2163663282990456E-2</v>
      </c>
      <c r="M5009">
        <v>-1.7381513118743896</v>
      </c>
      <c r="N5009">
        <v>7075</v>
      </c>
      <c r="O5009">
        <v>2.5406932458281517E-2</v>
      </c>
      <c r="P5009">
        <v>-4.4725187122821808E-2</v>
      </c>
      <c r="Q5009">
        <v>-2.9302671551704407E-2</v>
      </c>
      <c r="R5009">
        <v>-1.2163663282990456E-2</v>
      </c>
      <c r="S5009">
        <v>4.9733128398656845E-3</v>
      </c>
      <c r="T5009">
        <v>2.0397860556840897E-2</v>
      </c>
      <c r="U5009" t="s">
        <v>102</v>
      </c>
      <c r="V5009" t="s">
        <v>84</v>
      </c>
      <c r="W5009">
        <v>66.483390808105469</v>
      </c>
    </row>
    <row r="5010" spans="1:23" x14ac:dyDescent="0.25">
      <c r="A5010" s="48" t="str">
        <f t="shared" si="78"/>
        <v>42257North Coast And North BayN/A_9AllSingle</v>
      </c>
      <c r="B5010" s="7" t="s">
        <v>108</v>
      </c>
      <c r="C5010" s="35">
        <v>42257</v>
      </c>
      <c r="D5010">
        <v>9</v>
      </c>
      <c r="E5010" t="s">
        <v>32</v>
      </c>
      <c r="F5010">
        <v>0.6553203330980869</v>
      </c>
      <c r="G5010">
        <v>0.72291926733136991</v>
      </c>
      <c r="H5010">
        <v>6369</v>
      </c>
      <c r="I5010">
        <v>0.6538140378615438</v>
      </c>
      <c r="J5010">
        <v>0.64378617175210973</v>
      </c>
      <c r="K5010">
        <v>706</v>
      </c>
      <c r="L5010">
        <v>1.5062952879816294E-3</v>
      </c>
      <c r="M5010">
        <v>0.22985632717609406</v>
      </c>
      <c r="N5010">
        <v>7075</v>
      </c>
      <c r="O5010">
        <v>2.5867167860269547E-2</v>
      </c>
      <c r="P5010">
        <v>-3.1645067036151886E-2</v>
      </c>
      <c r="Q5010">
        <v>-1.5943178907036781E-2</v>
      </c>
      <c r="R5010">
        <v>1.5062952879816294E-3</v>
      </c>
      <c r="S5010">
        <v>1.8953699618577957E-2</v>
      </c>
      <c r="T5010">
        <v>3.4657657146453857E-2</v>
      </c>
      <c r="U5010" t="s">
        <v>18</v>
      </c>
      <c r="V5010" t="s">
        <v>84</v>
      </c>
      <c r="W5010">
        <v>72.528480529785156</v>
      </c>
    </row>
    <row r="5011" spans="1:23" x14ac:dyDescent="0.25">
      <c r="A5011" s="48" t="str">
        <f t="shared" si="78"/>
        <v>42257North Coast And North BayN/A_9SmartAC-onlySingle</v>
      </c>
      <c r="B5011" s="7" t="s">
        <v>108</v>
      </c>
      <c r="C5011" s="35">
        <v>42257</v>
      </c>
      <c r="D5011">
        <v>9</v>
      </c>
      <c r="E5011" t="s">
        <v>32</v>
      </c>
      <c r="F5011">
        <v>0.6553203330980869</v>
      </c>
      <c r="G5011">
        <v>0.72291926733136991</v>
      </c>
      <c r="H5011">
        <v>6369</v>
      </c>
      <c r="I5011">
        <v>0.6538140378615438</v>
      </c>
      <c r="J5011">
        <v>0.64378617175210973</v>
      </c>
      <c r="K5011">
        <v>706</v>
      </c>
      <c r="L5011">
        <v>1.5062952879816294E-3</v>
      </c>
      <c r="M5011">
        <v>0.22985632717609406</v>
      </c>
      <c r="N5011">
        <v>7075</v>
      </c>
      <c r="O5011">
        <v>2.5867167860269547E-2</v>
      </c>
      <c r="P5011">
        <v>-3.1645067036151886E-2</v>
      </c>
      <c r="Q5011">
        <v>-1.5943178907036781E-2</v>
      </c>
      <c r="R5011">
        <v>1.5062952879816294E-3</v>
      </c>
      <c r="S5011">
        <v>1.8953699618577957E-2</v>
      </c>
      <c r="T5011">
        <v>3.4657657146453857E-2</v>
      </c>
      <c r="U5011" t="s">
        <v>102</v>
      </c>
      <c r="V5011" t="s">
        <v>84</v>
      </c>
      <c r="W5011">
        <v>72.528480529785156</v>
      </c>
    </row>
    <row r="5012" spans="1:23" x14ac:dyDescent="0.25">
      <c r="A5012" s="48" t="str">
        <f t="shared" si="78"/>
        <v>42257North Coast And North BayN/A_10AllSingle</v>
      </c>
      <c r="B5012" s="7" t="s">
        <v>108</v>
      </c>
      <c r="C5012" s="35">
        <v>42257</v>
      </c>
      <c r="D5012">
        <v>10</v>
      </c>
      <c r="E5012" t="s">
        <v>32</v>
      </c>
      <c r="F5012">
        <v>0.6170701890255148</v>
      </c>
      <c r="G5012">
        <v>0.84152526140219297</v>
      </c>
      <c r="H5012">
        <v>6369</v>
      </c>
      <c r="I5012">
        <v>0.62411085383523102</v>
      </c>
      <c r="J5012">
        <v>0.79957754692997607</v>
      </c>
      <c r="K5012">
        <v>706</v>
      </c>
      <c r="L5012">
        <v>-7.0406650193035603E-3</v>
      </c>
      <c r="M5012">
        <v>-1.1409828662872314</v>
      </c>
      <c r="N5012">
        <v>7075</v>
      </c>
      <c r="O5012">
        <v>3.1886480748653412E-2</v>
      </c>
      <c r="P5012">
        <v>-4.7906380146741867E-2</v>
      </c>
      <c r="Q5012">
        <v>-2.85506471991539E-2</v>
      </c>
      <c r="R5012">
        <v>-7.0406650193035603E-3</v>
      </c>
      <c r="S5012">
        <v>1.4466766268014908E-2</v>
      </c>
      <c r="T5012">
        <v>3.3825047314167023E-2</v>
      </c>
      <c r="U5012" t="s">
        <v>18</v>
      </c>
      <c r="V5012" t="s">
        <v>84</v>
      </c>
      <c r="W5012">
        <v>78.480003356933594</v>
      </c>
    </row>
    <row r="5013" spans="1:23" x14ac:dyDescent="0.25">
      <c r="A5013" s="48" t="str">
        <f t="shared" si="78"/>
        <v>42257North Coast And North BayN/A_10SmartAC-onlySingle</v>
      </c>
      <c r="B5013" s="7" t="s">
        <v>108</v>
      </c>
      <c r="C5013" s="35">
        <v>42257</v>
      </c>
      <c r="D5013">
        <v>10</v>
      </c>
      <c r="E5013" t="s">
        <v>32</v>
      </c>
      <c r="F5013">
        <v>0.6170701890255148</v>
      </c>
      <c r="G5013">
        <v>0.84152526140219297</v>
      </c>
      <c r="H5013">
        <v>6369</v>
      </c>
      <c r="I5013">
        <v>0.62411085383523102</v>
      </c>
      <c r="J5013">
        <v>0.79957754692997607</v>
      </c>
      <c r="K5013">
        <v>706</v>
      </c>
      <c r="L5013">
        <v>-7.0406650193035603E-3</v>
      </c>
      <c r="M5013">
        <v>-1.1409828662872314</v>
      </c>
      <c r="N5013">
        <v>7075</v>
      </c>
      <c r="O5013">
        <v>3.1886480748653412E-2</v>
      </c>
      <c r="P5013">
        <v>-4.7906380146741867E-2</v>
      </c>
      <c r="Q5013">
        <v>-2.85506471991539E-2</v>
      </c>
      <c r="R5013">
        <v>-7.0406650193035603E-3</v>
      </c>
      <c r="S5013">
        <v>1.4466766268014908E-2</v>
      </c>
      <c r="T5013">
        <v>3.3825047314167023E-2</v>
      </c>
      <c r="U5013" t="s">
        <v>102</v>
      </c>
      <c r="V5013" t="s">
        <v>84</v>
      </c>
      <c r="W5013">
        <v>78.480003356933594</v>
      </c>
    </row>
    <row r="5014" spans="1:23" x14ac:dyDescent="0.25">
      <c r="A5014" s="48" t="str">
        <f t="shared" si="78"/>
        <v>42257North Coast And North BayN/A_11AllSingle</v>
      </c>
      <c r="B5014" s="7" t="s">
        <v>108</v>
      </c>
      <c r="C5014" s="35">
        <v>42257</v>
      </c>
      <c r="D5014">
        <v>11</v>
      </c>
      <c r="E5014" t="s">
        <v>32</v>
      </c>
      <c r="F5014">
        <v>0.60963551090989898</v>
      </c>
      <c r="G5014">
        <v>1.0169796662691761</v>
      </c>
      <c r="H5014">
        <v>6369</v>
      </c>
      <c r="I5014">
        <v>0.62411678713403118</v>
      </c>
      <c r="J5014">
        <v>1.0401519031519635</v>
      </c>
      <c r="K5014">
        <v>706</v>
      </c>
      <c r="L5014">
        <v>-1.4481276273727417E-2</v>
      </c>
      <c r="M5014">
        <v>-2.375399112701416</v>
      </c>
      <c r="N5014">
        <v>7075</v>
      </c>
      <c r="O5014">
        <v>4.1168514639139175E-2</v>
      </c>
      <c r="P5014">
        <v>-6.7242845892906189E-2</v>
      </c>
      <c r="Q5014">
        <v>-4.2252734303474426E-2</v>
      </c>
      <c r="R5014">
        <v>-1.4481276273727417E-2</v>
      </c>
      <c r="S5014">
        <v>1.3286886736750603E-2</v>
      </c>
      <c r="T5014">
        <v>3.8280293345451355E-2</v>
      </c>
      <c r="U5014" t="s">
        <v>18</v>
      </c>
      <c r="V5014" t="s">
        <v>84</v>
      </c>
      <c r="W5014">
        <v>84.521697998046875</v>
      </c>
    </row>
    <row r="5015" spans="1:23" x14ac:dyDescent="0.25">
      <c r="A5015" s="48" t="str">
        <f t="shared" si="78"/>
        <v>42257North Coast And North BayN/A_11SmartAC-onlySingle</v>
      </c>
      <c r="B5015" s="7" t="s">
        <v>108</v>
      </c>
      <c r="C5015" s="35">
        <v>42257</v>
      </c>
      <c r="D5015">
        <v>11</v>
      </c>
      <c r="E5015" t="s">
        <v>32</v>
      </c>
      <c r="F5015">
        <v>0.60963551090989898</v>
      </c>
      <c r="G5015">
        <v>1.0169796662691761</v>
      </c>
      <c r="H5015">
        <v>6369</v>
      </c>
      <c r="I5015">
        <v>0.62411678713403118</v>
      </c>
      <c r="J5015">
        <v>1.0401519031519635</v>
      </c>
      <c r="K5015">
        <v>706</v>
      </c>
      <c r="L5015">
        <v>-1.4481276273727417E-2</v>
      </c>
      <c r="M5015">
        <v>-2.375399112701416</v>
      </c>
      <c r="N5015">
        <v>7075</v>
      </c>
      <c r="O5015">
        <v>4.1168514639139175E-2</v>
      </c>
      <c r="P5015">
        <v>-6.7242845892906189E-2</v>
      </c>
      <c r="Q5015">
        <v>-4.2252734303474426E-2</v>
      </c>
      <c r="R5015">
        <v>-1.4481276273727417E-2</v>
      </c>
      <c r="S5015">
        <v>1.3286886736750603E-2</v>
      </c>
      <c r="T5015">
        <v>3.8280293345451355E-2</v>
      </c>
      <c r="U5015" t="s">
        <v>102</v>
      </c>
      <c r="V5015" t="s">
        <v>84</v>
      </c>
      <c r="W5015">
        <v>84.521697998046875</v>
      </c>
    </row>
    <row r="5016" spans="1:23" x14ac:dyDescent="0.25">
      <c r="A5016" s="48" t="str">
        <f t="shared" si="78"/>
        <v>42257North Coast And North BayN/A_12AllSingle</v>
      </c>
      <c r="B5016" s="7" t="s">
        <v>108</v>
      </c>
      <c r="C5016" s="35">
        <v>42257</v>
      </c>
      <c r="D5016">
        <v>12</v>
      </c>
      <c r="E5016" t="s">
        <v>32</v>
      </c>
      <c r="F5016">
        <v>0.67592632093421623</v>
      </c>
      <c r="G5016">
        <v>1.2235105492586786</v>
      </c>
      <c r="H5016">
        <v>6369</v>
      </c>
      <c r="I5016">
        <v>0.70796512245414311</v>
      </c>
      <c r="J5016">
        <v>1.217783971537117</v>
      </c>
      <c r="K5016">
        <v>706</v>
      </c>
      <c r="L5016">
        <v>-3.2038800418376923E-2</v>
      </c>
      <c r="M5016">
        <v>-4.7399845123291016</v>
      </c>
      <c r="N5016">
        <v>7075</v>
      </c>
      <c r="O5016">
        <v>4.8328094184398651E-2</v>
      </c>
      <c r="P5016">
        <v>-9.3976087868213654E-2</v>
      </c>
      <c r="Q5016">
        <v>-6.4639963209629059E-2</v>
      </c>
      <c r="R5016">
        <v>-3.2038800418376923E-2</v>
      </c>
      <c r="S5016">
        <v>5.5849913042038679E-4</v>
      </c>
      <c r="T5016">
        <v>2.9898485168814659E-2</v>
      </c>
      <c r="U5016" t="s">
        <v>18</v>
      </c>
      <c r="V5016" t="s">
        <v>84</v>
      </c>
      <c r="W5016">
        <v>92.469825744628906</v>
      </c>
    </row>
    <row r="5017" spans="1:23" x14ac:dyDescent="0.25">
      <c r="A5017" s="48" t="str">
        <f t="shared" si="78"/>
        <v>42257North Coast And North BayN/A_12SmartAC-onlySingle</v>
      </c>
      <c r="B5017" s="7" t="s">
        <v>108</v>
      </c>
      <c r="C5017" s="35">
        <v>42257</v>
      </c>
      <c r="D5017">
        <v>12</v>
      </c>
      <c r="E5017" t="s">
        <v>32</v>
      </c>
      <c r="F5017">
        <v>0.67592632093421623</v>
      </c>
      <c r="G5017">
        <v>1.2235105492586786</v>
      </c>
      <c r="H5017">
        <v>6369</v>
      </c>
      <c r="I5017">
        <v>0.70796512245414311</v>
      </c>
      <c r="J5017">
        <v>1.217783971537117</v>
      </c>
      <c r="K5017">
        <v>706</v>
      </c>
      <c r="L5017">
        <v>-3.2038800418376923E-2</v>
      </c>
      <c r="M5017">
        <v>-4.7399845123291016</v>
      </c>
      <c r="N5017">
        <v>7075</v>
      </c>
      <c r="O5017">
        <v>4.8328094184398651E-2</v>
      </c>
      <c r="P5017">
        <v>-9.3976087868213654E-2</v>
      </c>
      <c r="Q5017">
        <v>-6.4639963209629059E-2</v>
      </c>
      <c r="R5017">
        <v>-3.2038800418376923E-2</v>
      </c>
      <c r="S5017">
        <v>5.5849913042038679E-4</v>
      </c>
      <c r="T5017">
        <v>2.9898485168814659E-2</v>
      </c>
      <c r="U5017" t="s">
        <v>102</v>
      </c>
      <c r="V5017" t="s">
        <v>84</v>
      </c>
      <c r="W5017">
        <v>92.469825744628906</v>
      </c>
    </row>
    <row r="5018" spans="1:23" x14ac:dyDescent="0.25">
      <c r="A5018" s="48" t="str">
        <f t="shared" si="78"/>
        <v>42257North Coast And North BayN/A_13AllSingle</v>
      </c>
      <c r="B5018" s="7" t="s">
        <v>108</v>
      </c>
      <c r="C5018" s="35">
        <v>42257</v>
      </c>
      <c r="D5018">
        <v>13</v>
      </c>
      <c r="E5018" t="s">
        <v>32</v>
      </c>
      <c r="F5018">
        <v>0.84584687807779269</v>
      </c>
      <c r="G5018">
        <v>1.4434652189129056</v>
      </c>
      <c r="H5018">
        <v>6369</v>
      </c>
      <c r="I5018">
        <v>0.93417264765407715</v>
      </c>
      <c r="J5018">
        <v>1.5120266940811127</v>
      </c>
      <c r="K5018">
        <v>706</v>
      </c>
      <c r="L5018">
        <v>-8.8325768709182739E-2</v>
      </c>
      <c r="M5018">
        <v>-10.442288398742676</v>
      </c>
      <c r="N5018">
        <v>7075</v>
      </c>
      <c r="O5018">
        <v>5.971117690205574E-2</v>
      </c>
      <c r="P5018">
        <v>-0.1648516058921814</v>
      </c>
      <c r="Q5018">
        <v>-0.12860573828220367</v>
      </c>
      <c r="R5018">
        <v>-8.8325768709182739E-2</v>
      </c>
      <c r="S5018">
        <v>-4.8050578683614731E-2</v>
      </c>
      <c r="T5018">
        <v>-1.1799924075603485E-2</v>
      </c>
      <c r="U5018" t="s">
        <v>18</v>
      </c>
      <c r="V5018" t="s">
        <v>84</v>
      </c>
      <c r="W5018">
        <v>97.988128662109375</v>
      </c>
    </row>
    <row r="5019" spans="1:23" x14ac:dyDescent="0.25">
      <c r="A5019" s="48" t="str">
        <f t="shared" si="78"/>
        <v>42257North Coast And North BayN/A_13SmartAC-onlySingle</v>
      </c>
      <c r="B5019" s="7" t="s">
        <v>108</v>
      </c>
      <c r="C5019" s="35">
        <v>42257</v>
      </c>
      <c r="D5019">
        <v>13</v>
      </c>
      <c r="E5019" t="s">
        <v>32</v>
      </c>
      <c r="F5019">
        <v>0.84584687807779269</v>
      </c>
      <c r="G5019">
        <v>1.4434652189129056</v>
      </c>
      <c r="H5019">
        <v>6369</v>
      </c>
      <c r="I5019">
        <v>0.93417264765407715</v>
      </c>
      <c r="J5019">
        <v>1.5120266940811127</v>
      </c>
      <c r="K5019">
        <v>706</v>
      </c>
      <c r="L5019">
        <v>-8.8325768709182739E-2</v>
      </c>
      <c r="M5019">
        <v>-10.442288398742676</v>
      </c>
      <c r="N5019">
        <v>7075</v>
      </c>
      <c r="O5019">
        <v>5.971117690205574E-2</v>
      </c>
      <c r="P5019">
        <v>-0.1648516058921814</v>
      </c>
      <c r="Q5019">
        <v>-0.12860573828220367</v>
      </c>
      <c r="R5019">
        <v>-8.8325768709182739E-2</v>
      </c>
      <c r="S5019">
        <v>-4.8050578683614731E-2</v>
      </c>
      <c r="T5019">
        <v>-1.1799924075603485E-2</v>
      </c>
      <c r="U5019" t="s">
        <v>102</v>
      </c>
      <c r="V5019" t="s">
        <v>84</v>
      </c>
      <c r="W5019">
        <v>97.988128662109375</v>
      </c>
    </row>
    <row r="5020" spans="1:23" x14ac:dyDescent="0.25">
      <c r="A5020" s="48" t="str">
        <f t="shared" si="78"/>
        <v>42257North Coast And North BayN/A_14AllSingle</v>
      </c>
      <c r="B5020" s="7" t="s">
        <v>108</v>
      </c>
      <c r="C5020" s="35">
        <v>42257</v>
      </c>
      <c r="D5020">
        <v>14</v>
      </c>
      <c r="E5020" t="s">
        <v>32</v>
      </c>
      <c r="F5020">
        <v>1.148971373750918</v>
      </c>
      <c r="G5020">
        <v>1.6934101813599673</v>
      </c>
      <c r="H5020">
        <v>6369</v>
      </c>
      <c r="I5020">
        <v>1.2042561498144768</v>
      </c>
      <c r="J5020">
        <v>1.8030150563592151</v>
      </c>
      <c r="K5020">
        <v>706</v>
      </c>
      <c r="L5020">
        <v>-5.5284775793552399E-2</v>
      </c>
      <c r="M5020">
        <v>-4.8116755485534668</v>
      </c>
      <c r="N5020">
        <v>7075</v>
      </c>
      <c r="O5020">
        <v>7.1097619831562042E-2</v>
      </c>
      <c r="P5020">
        <v>-0.14640349149703979</v>
      </c>
      <c r="Q5020">
        <v>-0.103245809674263</v>
      </c>
      <c r="R5020">
        <v>-5.5284775793552399E-2</v>
      </c>
      <c r="S5020">
        <v>-7.3294313624501228E-3</v>
      </c>
      <c r="T5020">
        <v>3.5833932459354401E-2</v>
      </c>
      <c r="U5020" t="s">
        <v>18</v>
      </c>
      <c r="V5020" t="s">
        <v>84</v>
      </c>
      <c r="W5020">
        <v>100.02473449707031</v>
      </c>
    </row>
    <row r="5021" spans="1:23" x14ac:dyDescent="0.25">
      <c r="A5021" s="48" t="str">
        <f t="shared" si="78"/>
        <v>42257North Coast And North BayN/A_14SmartAC-onlySingle</v>
      </c>
      <c r="B5021" s="7" t="s">
        <v>108</v>
      </c>
      <c r="C5021" s="35">
        <v>42257</v>
      </c>
      <c r="D5021">
        <v>14</v>
      </c>
      <c r="E5021" t="s">
        <v>32</v>
      </c>
      <c r="F5021">
        <v>1.148971373750918</v>
      </c>
      <c r="G5021">
        <v>1.6934101813599673</v>
      </c>
      <c r="H5021">
        <v>6369</v>
      </c>
      <c r="I5021">
        <v>1.2042561498144768</v>
      </c>
      <c r="J5021">
        <v>1.8030150563592151</v>
      </c>
      <c r="K5021">
        <v>706</v>
      </c>
      <c r="L5021">
        <v>-5.5284775793552399E-2</v>
      </c>
      <c r="M5021">
        <v>-4.8116755485534668</v>
      </c>
      <c r="N5021">
        <v>7075</v>
      </c>
      <c r="O5021">
        <v>7.1097619831562042E-2</v>
      </c>
      <c r="P5021">
        <v>-0.14640349149703979</v>
      </c>
      <c r="Q5021">
        <v>-0.103245809674263</v>
      </c>
      <c r="R5021">
        <v>-5.5284775793552399E-2</v>
      </c>
      <c r="S5021">
        <v>-7.3294313624501228E-3</v>
      </c>
      <c r="T5021">
        <v>3.5833932459354401E-2</v>
      </c>
      <c r="U5021" t="s">
        <v>102</v>
      </c>
      <c r="V5021" t="s">
        <v>84</v>
      </c>
      <c r="W5021">
        <v>100.02473449707031</v>
      </c>
    </row>
    <row r="5022" spans="1:23" x14ac:dyDescent="0.25">
      <c r="A5022" s="48" t="str">
        <f t="shared" si="78"/>
        <v>42257North Coast And North BayN/A_15AllSingle</v>
      </c>
      <c r="B5022" s="7" t="s">
        <v>108</v>
      </c>
      <c r="C5022" s="35">
        <v>42257</v>
      </c>
      <c r="D5022">
        <v>15</v>
      </c>
      <c r="E5022" t="s">
        <v>32</v>
      </c>
      <c r="F5022">
        <v>1.5303214856345084</v>
      </c>
      <c r="G5022">
        <v>1.9044178938246517</v>
      </c>
      <c r="H5022">
        <v>6369</v>
      </c>
      <c r="I5022">
        <v>1.6015468896728868</v>
      </c>
      <c r="J5022">
        <v>2.0092819993352418</v>
      </c>
      <c r="K5022">
        <v>706</v>
      </c>
      <c r="L5022">
        <v>-7.1225404739379883E-2</v>
      </c>
      <c r="M5022">
        <v>-4.6542773246765137</v>
      </c>
      <c r="N5022">
        <v>7075</v>
      </c>
      <c r="O5022">
        <v>7.9296156764030457E-2</v>
      </c>
      <c r="P5022">
        <v>-0.17285135388374329</v>
      </c>
      <c r="Q5022">
        <v>-0.12471700459718704</v>
      </c>
      <c r="R5022">
        <v>-7.1225404739379883E-2</v>
      </c>
      <c r="S5022">
        <v>-1.7740147188305855E-2</v>
      </c>
      <c r="T5022">
        <v>3.0400549992918968E-2</v>
      </c>
      <c r="U5022" t="s">
        <v>18</v>
      </c>
      <c r="V5022" t="s">
        <v>84</v>
      </c>
      <c r="W5022">
        <v>100.02304077148437</v>
      </c>
    </row>
    <row r="5023" spans="1:23" x14ac:dyDescent="0.25">
      <c r="A5023" s="48" t="str">
        <f t="shared" si="78"/>
        <v>42257North Coast And North BayN/A_15SmartAC-onlySingle</v>
      </c>
      <c r="B5023" s="7" t="s">
        <v>108</v>
      </c>
      <c r="C5023" s="35">
        <v>42257</v>
      </c>
      <c r="D5023">
        <v>15</v>
      </c>
      <c r="E5023" t="s">
        <v>32</v>
      </c>
      <c r="F5023">
        <v>1.5303214856345084</v>
      </c>
      <c r="G5023">
        <v>1.9044178938246517</v>
      </c>
      <c r="H5023">
        <v>6369</v>
      </c>
      <c r="I5023">
        <v>1.6015468896728868</v>
      </c>
      <c r="J5023">
        <v>2.0092819993352418</v>
      </c>
      <c r="K5023">
        <v>706</v>
      </c>
      <c r="L5023">
        <v>-7.1225404739379883E-2</v>
      </c>
      <c r="M5023">
        <v>-4.6542773246765137</v>
      </c>
      <c r="N5023">
        <v>7075</v>
      </c>
      <c r="O5023">
        <v>7.9296156764030457E-2</v>
      </c>
      <c r="P5023">
        <v>-0.17285135388374329</v>
      </c>
      <c r="Q5023">
        <v>-0.12471700459718704</v>
      </c>
      <c r="R5023">
        <v>-7.1225404739379883E-2</v>
      </c>
      <c r="S5023">
        <v>-1.7740147188305855E-2</v>
      </c>
      <c r="T5023">
        <v>3.0400549992918968E-2</v>
      </c>
      <c r="U5023" t="s">
        <v>102</v>
      </c>
      <c r="V5023" t="s">
        <v>84</v>
      </c>
      <c r="W5023">
        <v>100.02304077148437</v>
      </c>
    </row>
    <row r="5024" spans="1:23" x14ac:dyDescent="0.25">
      <c r="A5024" s="48" t="str">
        <f t="shared" si="78"/>
        <v>42257North Coast And North BayN/A_16AllSingle</v>
      </c>
      <c r="B5024" s="7" t="s">
        <v>108</v>
      </c>
      <c r="C5024" s="35">
        <v>42257</v>
      </c>
      <c r="D5024">
        <v>16</v>
      </c>
      <c r="E5024" t="s">
        <v>32</v>
      </c>
      <c r="F5024">
        <v>1.9461457891147744</v>
      </c>
      <c r="G5024">
        <v>1.9978717394647372</v>
      </c>
      <c r="H5024">
        <v>6369</v>
      </c>
      <c r="I5024">
        <v>1.7874551367041158</v>
      </c>
      <c r="J5024">
        <v>1.9160320936248452</v>
      </c>
      <c r="K5024">
        <v>706</v>
      </c>
      <c r="L5024">
        <v>0.15869064629077911</v>
      </c>
      <c r="M5024">
        <v>8.1540985107421875</v>
      </c>
      <c r="N5024">
        <v>7075</v>
      </c>
      <c r="O5024">
        <v>7.6332665979862213E-2</v>
      </c>
      <c r="P5024">
        <v>6.0862701386213303E-2</v>
      </c>
      <c r="Q5024">
        <v>0.10719815641641617</v>
      </c>
      <c r="R5024">
        <v>0.15869064629077911</v>
      </c>
      <c r="S5024">
        <v>0.21017703413963318</v>
      </c>
      <c r="T5024">
        <v>0.25651860237121582</v>
      </c>
      <c r="U5024" t="s">
        <v>18</v>
      </c>
      <c r="V5024" t="s">
        <v>84</v>
      </c>
      <c r="W5024">
        <v>98.54473876953125</v>
      </c>
    </row>
    <row r="5025" spans="1:23" x14ac:dyDescent="0.25">
      <c r="A5025" s="48" t="str">
        <f t="shared" si="78"/>
        <v>42257North Coast And North BayN/A_16SmartAC-onlySingle</v>
      </c>
      <c r="B5025" s="7" t="s">
        <v>108</v>
      </c>
      <c r="C5025" s="35">
        <v>42257</v>
      </c>
      <c r="D5025">
        <v>16</v>
      </c>
      <c r="E5025" t="s">
        <v>32</v>
      </c>
      <c r="F5025">
        <v>1.9461457891147744</v>
      </c>
      <c r="G5025">
        <v>1.9978717394647372</v>
      </c>
      <c r="H5025">
        <v>6369</v>
      </c>
      <c r="I5025">
        <v>1.7874551367041158</v>
      </c>
      <c r="J5025">
        <v>1.9160320936248452</v>
      </c>
      <c r="K5025">
        <v>706</v>
      </c>
      <c r="L5025">
        <v>0.15869064629077911</v>
      </c>
      <c r="M5025">
        <v>8.1540985107421875</v>
      </c>
      <c r="N5025">
        <v>7075</v>
      </c>
      <c r="O5025">
        <v>7.6332665979862213E-2</v>
      </c>
      <c r="P5025">
        <v>6.0862701386213303E-2</v>
      </c>
      <c r="Q5025">
        <v>0.10719815641641617</v>
      </c>
      <c r="R5025">
        <v>0.15869064629077911</v>
      </c>
      <c r="S5025">
        <v>0.21017703413963318</v>
      </c>
      <c r="T5025">
        <v>0.25651860237121582</v>
      </c>
      <c r="U5025" t="s">
        <v>102</v>
      </c>
      <c r="V5025" t="s">
        <v>84</v>
      </c>
      <c r="W5025">
        <v>98.54473876953125</v>
      </c>
    </row>
    <row r="5026" spans="1:23" x14ac:dyDescent="0.25">
      <c r="A5026" s="48" t="str">
        <f t="shared" si="78"/>
        <v>42257North Coast And North BayN/A_17AllSingle</v>
      </c>
      <c r="B5026" s="7" t="s">
        <v>108</v>
      </c>
      <c r="C5026" s="35">
        <v>42257</v>
      </c>
      <c r="D5026">
        <v>17</v>
      </c>
      <c r="E5026" t="s">
        <v>32</v>
      </c>
      <c r="F5026">
        <v>2.272668828455167</v>
      </c>
      <c r="G5026">
        <v>2.0018502108367882</v>
      </c>
      <c r="H5026">
        <v>6369</v>
      </c>
      <c r="I5026">
        <v>1.746124168348165</v>
      </c>
      <c r="J5026">
        <v>1.5595972278617747</v>
      </c>
      <c r="K5026">
        <v>706</v>
      </c>
      <c r="L5026">
        <v>0.52654463052749634</v>
      </c>
      <c r="M5026">
        <v>23.168560028076172</v>
      </c>
      <c r="N5026">
        <v>7075</v>
      </c>
      <c r="O5026">
        <v>6.3831418752670288E-2</v>
      </c>
      <c r="P5026">
        <v>0.44473829865455627</v>
      </c>
      <c r="Q5026">
        <v>0.48348522186279297</v>
      </c>
      <c r="R5026">
        <v>0.52654463052749634</v>
      </c>
      <c r="S5026">
        <v>0.56959891319274902</v>
      </c>
      <c r="T5026">
        <v>0.60835099220275879</v>
      </c>
      <c r="U5026" t="s">
        <v>18</v>
      </c>
      <c r="V5026" t="s">
        <v>84</v>
      </c>
      <c r="W5026">
        <v>96.504737854003906</v>
      </c>
    </row>
    <row r="5027" spans="1:23" x14ac:dyDescent="0.25">
      <c r="A5027" s="48" t="str">
        <f t="shared" si="78"/>
        <v>42257North Coast And North BayN/A_17SmartAC-onlySingle</v>
      </c>
      <c r="B5027" s="7" t="s">
        <v>108</v>
      </c>
      <c r="C5027" s="35">
        <v>42257</v>
      </c>
      <c r="D5027">
        <v>17</v>
      </c>
      <c r="E5027" t="s">
        <v>32</v>
      </c>
      <c r="F5027">
        <v>2.272668828455167</v>
      </c>
      <c r="G5027">
        <v>2.0018502108367882</v>
      </c>
      <c r="H5027">
        <v>6369</v>
      </c>
      <c r="I5027">
        <v>1.746124168348165</v>
      </c>
      <c r="J5027">
        <v>1.5595972278617747</v>
      </c>
      <c r="K5027">
        <v>706</v>
      </c>
      <c r="L5027">
        <v>0.52654463052749634</v>
      </c>
      <c r="M5027">
        <v>23.168560028076172</v>
      </c>
      <c r="N5027">
        <v>7075</v>
      </c>
      <c r="O5027">
        <v>6.3831418752670288E-2</v>
      </c>
      <c r="P5027">
        <v>0.44473829865455627</v>
      </c>
      <c r="Q5027">
        <v>0.48348522186279297</v>
      </c>
      <c r="R5027">
        <v>0.52654463052749634</v>
      </c>
      <c r="S5027">
        <v>0.56959891319274902</v>
      </c>
      <c r="T5027">
        <v>0.60835099220275879</v>
      </c>
      <c r="U5027" t="s">
        <v>102</v>
      </c>
      <c r="V5027" t="s">
        <v>84</v>
      </c>
      <c r="W5027">
        <v>96.504737854003906</v>
      </c>
    </row>
    <row r="5028" spans="1:23" x14ac:dyDescent="0.25">
      <c r="A5028" s="48" t="str">
        <f t="shared" si="78"/>
        <v>42257North Coast And North BayN/A_18AllSingle</v>
      </c>
      <c r="B5028" s="7" t="s">
        <v>108</v>
      </c>
      <c r="C5028" s="35">
        <v>42257</v>
      </c>
      <c r="D5028">
        <v>18</v>
      </c>
      <c r="E5028" t="s">
        <v>32</v>
      </c>
      <c r="F5028">
        <v>2.4339829812812601</v>
      </c>
      <c r="G5028">
        <v>1.9897410702756246</v>
      </c>
      <c r="H5028">
        <v>6369</v>
      </c>
      <c r="I5028">
        <v>1.8891234437565552</v>
      </c>
      <c r="J5028">
        <v>1.5115978172174476</v>
      </c>
      <c r="K5028">
        <v>706</v>
      </c>
      <c r="L5028">
        <v>0.54485952854156494</v>
      </c>
      <c r="M5028">
        <v>22.38551139831543</v>
      </c>
      <c r="N5028">
        <v>7075</v>
      </c>
      <c r="O5028">
        <v>6.2113262712955475E-2</v>
      </c>
      <c r="P5028">
        <v>0.46525517106056213</v>
      </c>
      <c r="Q5028">
        <v>0.50295919179916382</v>
      </c>
      <c r="R5028">
        <v>0.54485952854156494</v>
      </c>
      <c r="S5028">
        <v>0.58675491809844971</v>
      </c>
      <c r="T5028">
        <v>0.62446391582489014</v>
      </c>
      <c r="U5028" t="s">
        <v>18</v>
      </c>
      <c r="V5028" t="s">
        <v>84</v>
      </c>
      <c r="W5028">
        <v>91.506431579589844</v>
      </c>
    </row>
    <row r="5029" spans="1:23" x14ac:dyDescent="0.25">
      <c r="A5029" s="48" t="str">
        <f t="shared" si="78"/>
        <v>42257North Coast And North BayN/A_18SmartAC-onlySingle</v>
      </c>
      <c r="B5029" s="7" t="s">
        <v>108</v>
      </c>
      <c r="C5029" s="35">
        <v>42257</v>
      </c>
      <c r="D5029">
        <v>18</v>
      </c>
      <c r="E5029" t="s">
        <v>32</v>
      </c>
      <c r="F5029">
        <v>2.4339829812812601</v>
      </c>
      <c r="G5029">
        <v>1.9897410702756246</v>
      </c>
      <c r="H5029">
        <v>6369</v>
      </c>
      <c r="I5029">
        <v>1.8891234437565552</v>
      </c>
      <c r="J5029">
        <v>1.5115978172174476</v>
      </c>
      <c r="K5029">
        <v>706</v>
      </c>
      <c r="L5029">
        <v>0.54485952854156494</v>
      </c>
      <c r="M5029">
        <v>22.38551139831543</v>
      </c>
      <c r="N5029">
        <v>7075</v>
      </c>
      <c r="O5029">
        <v>6.2113262712955475E-2</v>
      </c>
      <c r="P5029">
        <v>0.46525517106056213</v>
      </c>
      <c r="Q5029">
        <v>0.50295919179916382</v>
      </c>
      <c r="R5029">
        <v>0.54485952854156494</v>
      </c>
      <c r="S5029">
        <v>0.58675491809844971</v>
      </c>
      <c r="T5029">
        <v>0.62446391582489014</v>
      </c>
      <c r="U5029" t="s">
        <v>102</v>
      </c>
      <c r="V5029" t="s">
        <v>84</v>
      </c>
      <c r="W5029">
        <v>91.506431579589844</v>
      </c>
    </row>
    <row r="5030" spans="1:23" x14ac:dyDescent="0.25">
      <c r="A5030" s="48" t="str">
        <f t="shared" si="78"/>
        <v>42257North Coast And North BayN/A_19AllSingle</v>
      </c>
      <c r="B5030" s="7" t="s">
        <v>108</v>
      </c>
      <c r="C5030" s="35">
        <v>42257</v>
      </c>
      <c r="D5030">
        <v>19</v>
      </c>
      <c r="E5030" t="s">
        <v>32</v>
      </c>
      <c r="F5030">
        <v>2.4535255524569815</v>
      </c>
      <c r="G5030">
        <v>1.9075130378893486</v>
      </c>
      <c r="H5030">
        <v>6369</v>
      </c>
      <c r="I5030">
        <v>1.9612833568786381</v>
      </c>
      <c r="J5030">
        <v>1.4811668081966689</v>
      </c>
      <c r="K5030">
        <v>706</v>
      </c>
      <c r="L5030">
        <v>0.49224218726158142</v>
      </c>
      <c r="M5030">
        <v>20.062648773193359</v>
      </c>
      <c r="N5030">
        <v>7075</v>
      </c>
      <c r="O5030">
        <v>6.0652639716863632E-2</v>
      </c>
      <c r="P5030">
        <v>0.41450977325439453</v>
      </c>
      <c r="Q5030">
        <v>0.4513271152973175</v>
      </c>
      <c r="R5030">
        <v>0.49224218726158142</v>
      </c>
      <c r="S5030">
        <v>0.53315240144729614</v>
      </c>
      <c r="T5030">
        <v>0.56997460126876831</v>
      </c>
      <c r="U5030" t="s">
        <v>18</v>
      </c>
      <c r="V5030" t="s">
        <v>84</v>
      </c>
      <c r="W5030">
        <v>84.94134521484375</v>
      </c>
    </row>
    <row r="5031" spans="1:23" x14ac:dyDescent="0.25">
      <c r="A5031" s="48" t="str">
        <f t="shared" si="78"/>
        <v>42257North Coast And North BayN/A_19SmartAC-onlySingle</v>
      </c>
      <c r="B5031" s="7" t="s">
        <v>108</v>
      </c>
      <c r="C5031" s="35">
        <v>42257</v>
      </c>
      <c r="D5031">
        <v>19</v>
      </c>
      <c r="E5031" t="s">
        <v>32</v>
      </c>
      <c r="F5031">
        <v>2.4535255524569815</v>
      </c>
      <c r="G5031">
        <v>1.9075130378893486</v>
      </c>
      <c r="H5031">
        <v>6369</v>
      </c>
      <c r="I5031">
        <v>1.9612833568786381</v>
      </c>
      <c r="J5031">
        <v>1.4811668081966689</v>
      </c>
      <c r="K5031">
        <v>706</v>
      </c>
      <c r="L5031">
        <v>0.49224218726158142</v>
      </c>
      <c r="M5031">
        <v>20.062648773193359</v>
      </c>
      <c r="N5031">
        <v>7075</v>
      </c>
      <c r="O5031">
        <v>6.0652639716863632E-2</v>
      </c>
      <c r="P5031">
        <v>0.41450977325439453</v>
      </c>
      <c r="Q5031">
        <v>0.4513271152973175</v>
      </c>
      <c r="R5031">
        <v>0.49224218726158142</v>
      </c>
      <c r="S5031">
        <v>0.53315240144729614</v>
      </c>
      <c r="T5031">
        <v>0.56997460126876831</v>
      </c>
      <c r="U5031" t="s">
        <v>102</v>
      </c>
      <c r="V5031" t="s">
        <v>84</v>
      </c>
      <c r="W5031">
        <v>84.94134521484375</v>
      </c>
    </row>
    <row r="5032" spans="1:23" x14ac:dyDescent="0.25">
      <c r="A5032" s="48" t="str">
        <f t="shared" si="78"/>
        <v>42257North Coast And North BayN/A_20AllSingle</v>
      </c>
      <c r="B5032" s="7" t="s">
        <v>108</v>
      </c>
      <c r="C5032" s="35">
        <v>42257</v>
      </c>
      <c r="D5032">
        <v>20</v>
      </c>
      <c r="E5032" t="s">
        <v>32</v>
      </c>
      <c r="F5032">
        <v>2.2080589019171626</v>
      </c>
      <c r="G5032">
        <v>1.7818337315409818</v>
      </c>
      <c r="H5032">
        <v>6369</v>
      </c>
      <c r="I5032">
        <v>2.4511507970482524</v>
      </c>
      <c r="J5032">
        <v>1.8867245416402527</v>
      </c>
      <c r="K5032">
        <v>706</v>
      </c>
      <c r="L5032">
        <v>-0.2430918961763382</v>
      </c>
      <c r="M5032">
        <v>-11.009303092956543</v>
      </c>
      <c r="N5032">
        <v>7075</v>
      </c>
      <c r="O5032">
        <v>7.443525642156601E-2</v>
      </c>
      <c r="P5032">
        <v>-0.3384881317615509</v>
      </c>
      <c r="Q5032">
        <v>-0.293304443359375</v>
      </c>
      <c r="R5032">
        <v>-0.2430918961763382</v>
      </c>
      <c r="S5032">
        <v>-0.19288530945777893</v>
      </c>
      <c r="T5032">
        <v>-0.14769567549228668</v>
      </c>
      <c r="U5032" t="s">
        <v>18</v>
      </c>
      <c r="V5032" t="s">
        <v>84</v>
      </c>
      <c r="W5032">
        <v>79.852859497070313</v>
      </c>
    </row>
    <row r="5033" spans="1:23" x14ac:dyDescent="0.25">
      <c r="A5033" s="48" t="str">
        <f t="shared" si="78"/>
        <v>42257North Coast And North BayN/A_20SmartAC-onlySingle</v>
      </c>
      <c r="B5033" s="7" t="s">
        <v>108</v>
      </c>
      <c r="C5033" s="35">
        <v>42257</v>
      </c>
      <c r="D5033">
        <v>20</v>
      </c>
      <c r="E5033" t="s">
        <v>32</v>
      </c>
      <c r="F5033">
        <v>2.2080589019171626</v>
      </c>
      <c r="G5033">
        <v>1.7818337315409818</v>
      </c>
      <c r="H5033">
        <v>6369</v>
      </c>
      <c r="I5033">
        <v>2.4511507970482524</v>
      </c>
      <c r="J5033">
        <v>1.8867245416402527</v>
      </c>
      <c r="K5033">
        <v>706</v>
      </c>
      <c r="L5033">
        <v>-0.2430918961763382</v>
      </c>
      <c r="M5033">
        <v>-11.009303092956543</v>
      </c>
      <c r="N5033">
        <v>7075</v>
      </c>
      <c r="O5033">
        <v>7.443525642156601E-2</v>
      </c>
      <c r="P5033">
        <v>-0.3384881317615509</v>
      </c>
      <c r="Q5033">
        <v>-0.293304443359375</v>
      </c>
      <c r="R5033">
        <v>-0.2430918961763382</v>
      </c>
      <c r="S5033">
        <v>-0.19288530945777893</v>
      </c>
      <c r="T5033">
        <v>-0.14769567549228668</v>
      </c>
      <c r="U5033" t="s">
        <v>102</v>
      </c>
      <c r="V5033" t="s">
        <v>84</v>
      </c>
      <c r="W5033">
        <v>79.852859497070313</v>
      </c>
    </row>
    <row r="5034" spans="1:23" x14ac:dyDescent="0.25">
      <c r="A5034" s="48" t="str">
        <f t="shared" si="78"/>
        <v>42257North Coast And North BayN/A_21AllSingle</v>
      </c>
      <c r="B5034" s="7" t="s">
        <v>108</v>
      </c>
      <c r="C5034" s="35">
        <v>42257</v>
      </c>
      <c r="D5034">
        <v>21</v>
      </c>
      <c r="E5034" t="s">
        <v>32</v>
      </c>
      <c r="F5034">
        <v>1.8891772011691272</v>
      </c>
      <c r="G5034">
        <v>1.5965284403935907</v>
      </c>
      <c r="H5034">
        <v>6369</v>
      </c>
      <c r="I5034">
        <v>2.1352134596464083</v>
      </c>
      <c r="J5034">
        <v>1.7967672328908777</v>
      </c>
      <c r="K5034">
        <v>706</v>
      </c>
      <c r="L5034">
        <v>-0.24603626132011414</v>
      </c>
      <c r="M5034">
        <v>-13.02346134185791</v>
      </c>
      <c r="N5034">
        <v>7075</v>
      </c>
      <c r="O5034">
        <v>7.0519290864467621E-2</v>
      </c>
      <c r="P5034">
        <v>-0.33641377091407776</v>
      </c>
      <c r="Q5034">
        <v>-0.29360717535018921</v>
      </c>
      <c r="R5034">
        <v>-0.24603626132011414</v>
      </c>
      <c r="S5034">
        <v>-0.19847099483013153</v>
      </c>
      <c r="T5034">
        <v>-0.15565873682498932</v>
      </c>
      <c r="U5034" t="s">
        <v>18</v>
      </c>
      <c r="V5034" t="s">
        <v>84</v>
      </c>
      <c r="W5034">
        <v>72.904731750488281</v>
      </c>
    </row>
    <row r="5035" spans="1:23" x14ac:dyDescent="0.25">
      <c r="A5035" s="48" t="str">
        <f t="shared" si="78"/>
        <v>42257North Coast And North BayN/A_21SmartAC-onlySingle</v>
      </c>
      <c r="B5035" s="7" t="s">
        <v>108</v>
      </c>
      <c r="C5035" s="35">
        <v>42257</v>
      </c>
      <c r="D5035">
        <v>21</v>
      </c>
      <c r="E5035" t="s">
        <v>32</v>
      </c>
      <c r="F5035">
        <v>1.8891772011691272</v>
      </c>
      <c r="G5035">
        <v>1.5965284403935907</v>
      </c>
      <c r="H5035">
        <v>6369</v>
      </c>
      <c r="I5035">
        <v>2.1352134596464083</v>
      </c>
      <c r="J5035">
        <v>1.7967672328908777</v>
      </c>
      <c r="K5035">
        <v>706</v>
      </c>
      <c r="L5035">
        <v>-0.24603626132011414</v>
      </c>
      <c r="M5035">
        <v>-13.02346134185791</v>
      </c>
      <c r="N5035">
        <v>7075</v>
      </c>
      <c r="O5035">
        <v>7.0519290864467621E-2</v>
      </c>
      <c r="P5035">
        <v>-0.33641377091407776</v>
      </c>
      <c r="Q5035">
        <v>-0.29360717535018921</v>
      </c>
      <c r="R5035">
        <v>-0.24603626132011414</v>
      </c>
      <c r="S5035">
        <v>-0.19847099483013153</v>
      </c>
      <c r="T5035">
        <v>-0.15565873682498932</v>
      </c>
      <c r="U5035" t="s">
        <v>102</v>
      </c>
      <c r="V5035" t="s">
        <v>84</v>
      </c>
      <c r="W5035">
        <v>72.904731750488281</v>
      </c>
    </row>
    <row r="5036" spans="1:23" x14ac:dyDescent="0.25">
      <c r="A5036" s="48" t="str">
        <f t="shared" si="78"/>
        <v>42257North Coast And North BayN/A_22AllSingle</v>
      </c>
      <c r="B5036" s="7" t="s">
        <v>108</v>
      </c>
      <c r="C5036" s="35">
        <v>42257</v>
      </c>
      <c r="D5036">
        <v>22</v>
      </c>
      <c r="E5036" t="s">
        <v>32</v>
      </c>
      <c r="F5036">
        <v>1.5041867113030083</v>
      </c>
      <c r="G5036">
        <v>1.36335870655491</v>
      </c>
      <c r="H5036">
        <v>6369</v>
      </c>
      <c r="I5036">
        <v>1.6350497829012514</v>
      </c>
      <c r="J5036">
        <v>1.5343921337983402</v>
      </c>
      <c r="K5036">
        <v>706</v>
      </c>
      <c r="L5036">
        <v>-0.13086307048797607</v>
      </c>
      <c r="M5036">
        <v>-8.6999216079711914</v>
      </c>
      <c r="N5036">
        <v>7075</v>
      </c>
      <c r="O5036">
        <v>6.022150069475174E-2</v>
      </c>
      <c r="P5036">
        <v>-0.20804294943809509</v>
      </c>
      <c r="Q5036">
        <v>-0.17148728668689728</v>
      </c>
      <c r="R5036">
        <v>-0.13086307048797607</v>
      </c>
      <c r="S5036">
        <v>-9.0243667364120483E-2</v>
      </c>
      <c r="T5036">
        <v>-5.3683195263147354E-2</v>
      </c>
      <c r="U5036" t="s">
        <v>18</v>
      </c>
      <c r="V5036" t="s">
        <v>84</v>
      </c>
      <c r="W5036">
        <v>68.429824829101563</v>
      </c>
    </row>
    <row r="5037" spans="1:23" x14ac:dyDescent="0.25">
      <c r="A5037" s="48" t="str">
        <f t="shared" si="78"/>
        <v>42257North Coast And North BayN/A_22SmartAC-onlySingle</v>
      </c>
      <c r="B5037" s="7" t="s">
        <v>108</v>
      </c>
      <c r="C5037" s="35">
        <v>42257</v>
      </c>
      <c r="D5037">
        <v>22</v>
      </c>
      <c r="E5037" t="s">
        <v>32</v>
      </c>
      <c r="F5037">
        <v>1.5041867113030083</v>
      </c>
      <c r="G5037">
        <v>1.36335870655491</v>
      </c>
      <c r="H5037">
        <v>6369</v>
      </c>
      <c r="I5037">
        <v>1.6350497829012514</v>
      </c>
      <c r="J5037">
        <v>1.5343921337983402</v>
      </c>
      <c r="K5037">
        <v>706</v>
      </c>
      <c r="L5037">
        <v>-0.13086307048797607</v>
      </c>
      <c r="M5037">
        <v>-8.6999216079711914</v>
      </c>
      <c r="N5037">
        <v>7075</v>
      </c>
      <c r="O5037">
        <v>6.022150069475174E-2</v>
      </c>
      <c r="P5037">
        <v>-0.20804294943809509</v>
      </c>
      <c r="Q5037">
        <v>-0.17148728668689728</v>
      </c>
      <c r="R5037">
        <v>-0.13086307048797607</v>
      </c>
      <c r="S5037">
        <v>-9.0243667364120483E-2</v>
      </c>
      <c r="T5037">
        <v>-5.3683195263147354E-2</v>
      </c>
      <c r="U5037" t="s">
        <v>102</v>
      </c>
      <c r="V5037" t="s">
        <v>84</v>
      </c>
      <c r="W5037">
        <v>68.429824829101563</v>
      </c>
    </row>
    <row r="5038" spans="1:23" x14ac:dyDescent="0.25">
      <c r="A5038" s="48" t="str">
        <f t="shared" si="78"/>
        <v>42257North Coast And North BayN/A_23AllSingle</v>
      </c>
      <c r="B5038" s="7" t="s">
        <v>108</v>
      </c>
      <c r="C5038" s="35">
        <v>42257</v>
      </c>
      <c r="D5038">
        <v>23</v>
      </c>
      <c r="E5038" t="s">
        <v>32</v>
      </c>
      <c r="F5038">
        <v>1.1582808353713083</v>
      </c>
      <c r="G5038">
        <v>1.1474520627477232</v>
      </c>
      <c r="H5038">
        <v>6369</v>
      </c>
      <c r="I5038">
        <v>1.1594387846813894</v>
      </c>
      <c r="J5038">
        <v>1.1729137587941756</v>
      </c>
      <c r="K5038">
        <v>706</v>
      </c>
      <c r="L5038">
        <v>-1.157949329353869E-3</v>
      </c>
      <c r="M5038">
        <v>-9.9971376359462738E-2</v>
      </c>
      <c r="N5038">
        <v>7075</v>
      </c>
      <c r="O5038">
        <v>4.6425733715295792E-2</v>
      </c>
      <c r="P5038">
        <v>-6.0657169669866562E-2</v>
      </c>
      <c r="Q5038">
        <v>-3.2475821673870087E-2</v>
      </c>
      <c r="R5038">
        <v>-1.157949329353869E-3</v>
      </c>
      <c r="S5038">
        <v>3.0156208202242851E-2</v>
      </c>
      <c r="T5038">
        <v>5.8341272175312042E-2</v>
      </c>
      <c r="U5038" t="s">
        <v>18</v>
      </c>
      <c r="V5038" t="s">
        <v>84</v>
      </c>
      <c r="W5038">
        <v>66.4315185546875</v>
      </c>
    </row>
    <row r="5039" spans="1:23" x14ac:dyDescent="0.25">
      <c r="A5039" s="48" t="str">
        <f t="shared" si="78"/>
        <v>42257North Coast And North BayN/A_23SmartAC-onlySingle</v>
      </c>
      <c r="B5039" s="7" t="s">
        <v>108</v>
      </c>
      <c r="C5039" s="35">
        <v>42257</v>
      </c>
      <c r="D5039">
        <v>23</v>
      </c>
      <c r="E5039" t="s">
        <v>32</v>
      </c>
      <c r="F5039">
        <v>1.1582808353713083</v>
      </c>
      <c r="G5039">
        <v>1.1474520627477232</v>
      </c>
      <c r="H5039">
        <v>6369</v>
      </c>
      <c r="I5039">
        <v>1.1594387846813894</v>
      </c>
      <c r="J5039">
        <v>1.1729137587941756</v>
      </c>
      <c r="K5039">
        <v>706</v>
      </c>
      <c r="L5039">
        <v>-1.157949329353869E-3</v>
      </c>
      <c r="M5039">
        <v>-9.9971376359462738E-2</v>
      </c>
      <c r="N5039">
        <v>7075</v>
      </c>
      <c r="O5039">
        <v>4.6425733715295792E-2</v>
      </c>
      <c r="P5039">
        <v>-6.0657169669866562E-2</v>
      </c>
      <c r="Q5039">
        <v>-3.2475821673870087E-2</v>
      </c>
      <c r="R5039">
        <v>-1.157949329353869E-3</v>
      </c>
      <c r="S5039">
        <v>3.0156208202242851E-2</v>
      </c>
      <c r="T5039">
        <v>5.8341272175312042E-2</v>
      </c>
      <c r="U5039" t="s">
        <v>102</v>
      </c>
      <c r="V5039" t="s">
        <v>84</v>
      </c>
      <c r="W5039">
        <v>66.4315185546875</v>
      </c>
    </row>
    <row r="5040" spans="1:23" x14ac:dyDescent="0.25">
      <c r="A5040" s="48" t="str">
        <f t="shared" si="78"/>
        <v>42257North Coast And North BayN/A_24AllSingle</v>
      </c>
      <c r="B5040" s="7" t="s">
        <v>108</v>
      </c>
      <c r="C5040" s="35">
        <v>42257</v>
      </c>
      <c r="D5040">
        <v>24</v>
      </c>
      <c r="E5040" t="s">
        <v>32</v>
      </c>
      <c r="F5040">
        <v>0.87914194702123627</v>
      </c>
      <c r="G5040">
        <v>0.95389464767076859</v>
      </c>
      <c r="H5040">
        <v>6369</v>
      </c>
      <c r="I5040">
        <v>0.89668856724109014</v>
      </c>
      <c r="J5040">
        <v>1.0190841331422591</v>
      </c>
      <c r="K5040">
        <v>706</v>
      </c>
      <c r="L5040">
        <v>-1.7546620219945908E-2</v>
      </c>
      <c r="M5040">
        <v>-1.9958802461624146</v>
      </c>
      <c r="N5040">
        <v>7075</v>
      </c>
      <c r="O5040">
        <v>4.0173068642616272E-2</v>
      </c>
      <c r="P5040">
        <v>-6.9032423198223114E-2</v>
      </c>
      <c r="Q5040">
        <v>-4.4646568596363068E-2</v>
      </c>
      <c r="R5040">
        <v>-1.7546620219945908E-2</v>
      </c>
      <c r="S5040">
        <v>9.5501141622662544E-3</v>
      </c>
      <c r="T5040">
        <v>3.3939182758331299E-2</v>
      </c>
      <c r="U5040" t="s">
        <v>18</v>
      </c>
      <c r="V5040" t="s">
        <v>84</v>
      </c>
      <c r="W5040">
        <v>63.913215637207031</v>
      </c>
    </row>
    <row r="5041" spans="1:23" x14ac:dyDescent="0.25">
      <c r="A5041" s="48" t="str">
        <f t="shared" si="78"/>
        <v>42257North Coast And North BayN/A_24SmartAC-onlySingle</v>
      </c>
      <c r="B5041" s="7" t="s">
        <v>108</v>
      </c>
      <c r="C5041" s="35">
        <v>42257</v>
      </c>
      <c r="D5041">
        <v>24</v>
      </c>
      <c r="E5041" t="s">
        <v>32</v>
      </c>
      <c r="F5041">
        <v>0.87914194702123627</v>
      </c>
      <c r="G5041">
        <v>0.95389464767076859</v>
      </c>
      <c r="H5041">
        <v>6369</v>
      </c>
      <c r="I5041">
        <v>0.89668856724109014</v>
      </c>
      <c r="J5041">
        <v>1.0190841331422591</v>
      </c>
      <c r="K5041">
        <v>706</v>
      </c>
      <c r="L5041">
        <v>-1.7546620219945908E-2</v>
      </c>
      <c r="M5041">
        <v>-1.9958802461624146</v>
      </c>
      <c r="N5041">
        <v>7075</v>
      </c>
      <c r="O5041">
        <v>4.0173068642616272E-2</v>
      </c>
      <c r="P5041">
        <v>-6.9032423198223114E-2</v>
      </c>
      <c r="Q5041">
        <v>-4.4646568596363068E-2</v>
      </c>
      <c r="R5041">
        <v>-1.7546620219945908E-2</v>
      </c>
      <c r="S5041">
        <v>9.5501141622662544E-3</v>
      </c>
      <c r="T5041">
        <v>3.3939182758331299E-2</v>
      </c>
      <c r="U5041" t="s">
        <v>102</v>
      </c>
      <c r="V5041" t="s">
        <v>84</v>
      </c>
      <c r="W5041">
        <v>63.913215637207031</v>
      </c>
    </row>
    <row r="5042" spans="1:23" x14ac:dyDescent="0.25">
      <c r="A5042" s="48" t="str">
        <f t="shared" si="78"/>
        <v>42258North Coast And North BayN/A_1AllSingle</v>
      </c>
      <c r="B5042" s="7" t="s">
        <v>108</v>
      </c>
      <c r="C5042" s="35">
        <v>42258</v>
      </c>
      <c r="D5042">
        <v>1</v>
      </c>
      <c r="E5042" t="s">
        <v>32</v>
      </c>
      <c r="F5042">
        <v>0.71558426931068153</v>
      </c>
      <c r="G5042">
        <v>0.86798002582036726</v>
      </c>
      <c r="H5042">
        <v>6380</v>
      </c>
      <c r="I5042">
        <v>0.69205014462205705</v>
      </c>
      <c r="J5042">
        <v>0.75874897296089316</v>
      </c>
      <c r="K5042">
        <v>700</v>
      </c>
      <c r="L5042">
        <v>2.3534124717116356E-2</v>
      </c>
      <c r="M5042">
        <v>3.2887985706329346</v>
      </c>
      <c r="N5042">
        <v>7080</v>
      </c>
      <c r="O5042">
        <v>3.0667811632156372E-2</v>
      </c>
      <c r="P5042">
        <v>-1.5769742429256439E-2</v>
      </c>
      <c r="Q5042">
        <v>2.8462323825806379E-3</v>
      </c>
      <c r="R5042">
        <v>2.3534124717116356E-2</v>
      </c>
      <c r="S5042">
        <v>4.4219564646482468E-2</v>
      </c>
      <c r="T5042">
        <v>6.2837995588779449E-2</v>
      </c>
      <c r="U5042" t="s">
        <v>18</v>
      </c>
      <c r="V5042" t="s">
        <v>84</v>
      </c>
      <c r="W5042">
        <v>61.912994384765625</v>
      </c>
    </row>
    <row r="5043" spans="1:23" x14ac:dyDescent="0.25">
      <c r="A5043" s="48" t="str">
        <f t="shared" si="78"/>
        <v>42258North Coast And North BayN/A_1SmartAC-onlySingle</v>
      </c>
      <c r="B5043" s="7" t="s">
        <v>108</v>
      </c>
      <c r="C5043" s="35">
        <v>42258</v>
      </c>
      <c r="D5043">
        <v>1</v>
      </c>
      <c r="E5043" t="s">
        <v>32</v>
      </c>
      <c r="F5043">
        <v>0.71558426931068153</v>
      </c>
      <c r="G5043">
        <v>0.86798002582036726</v>
      </c>
      <c r="H5043">
        <v>6380</v>
      </c>
      <c r="I5043">
        <v>0.69205014462205705</v>
      </c>
      <c r="J5043">
        <v>0.75874897296089316</v>
      </c>
      <c r="K5043">
        <v>700</v>
      </c>
      <c r="L5043">
        <v>2.3534124717116356E-2</v>
      </c>
      <c r="M5043">
        <v>3.2887985706329346</v>
      </c>
      <c r="N5043">
        <v>7080</v>
      </c>
      <c r="O5043">
        <v>3.0667811632156372E-2</v>
      </c>
      <c r="P5043">
        <v>-1.5769742429256439E-2</v>
      </c>
      <c r="Q5043">
        <v>2.8462323825806379E-3</v>
      </c>
      <c r="R5043">
        <v>2.3534124717116356E-2</v>
      </c>
      <c r="S5043">
        <v>4.4219564646482468E-2</v>
      </c>
      <c r="T5043">
        <v>6.2837995588779449E-2</v>
      </c>
      <c r="U5043" t="s">
        <v>102</v>
      </c>
      <c r="V5043" t="s">
        <v>84</v>
      </c>
      <c r="W5043">
        <v>61.912994384765625</v>
      </c>
    </row>
    <row r="5044" spans="1:23" x14ac:dyDescent="0.25">
      <c r="A5044" s="48" t="str">
        <f t="shared" si="78"/>
        <v>42258North Coast And North BayN/A_2AllSingle</v>
      </c>
      <c r="B5044" t="s">
        <v>108</v>
      </c>
      <c r="C5044" s="35">
        <v>42258</v>
      </c>
      <c r="D5044">
        <v>2</v>
      </c>
      <c r="E5044" t="s">
        <v>32</v>
      </c>
      <c r="F5044">
        <v>0.61648727798149749</v>
      </c>
      <c r="G5044">
        <v>0.77412007030820651</v>
      </c>
      <c r="H5044">
        <v>6380</v>
      </c>
      <c r="I5044">
        <v>0.63028872820726412</v>
      </c>
      <c r="J5044">
        <v>0.76915684964956466</v>
      </c>
      <c r="K5044">
        <v>700</v>
      </c>
      <c r="L5044">
        <v>-1.3801449909806252E-2</v>
      </c>
      <c r="M5044">
        <v>-2.2387242317199707</v>
      </c>
      <c r="N5044">
        <v>7080</v>
      </c>
      <c r="O5044">
        <v>3.0644318088889122E-2</v>
      </c>
      <c r="P5044">
        <v>-5.3075209259986877E-2</v>
      </c>
      <c r="Q5044">
        <v>-3.4473493695259094E-2</v>
      </c>
      <c r="R5044">
        <v>-1.3801449909806252E-2</v>
      </c>
      <c r="S5044">
        <v>6.8681426346302032E-3</v>
      </c>
      <c r="T5044">
        <v>2.5472307577729225E-2</v>
      </c>
      <c r="U5044" t="s">
        <v>18</v>
      </c>
      <c r="V5044" t="s">
        <v>84</v>
      </c>
      <c r="W5044">
        <v>59.437286376953125</v>
      </c>
    </row>
    <row r="5045" spans="1:23" x14ac:dyDescent="0.25">
      <c r="A5045" s="48" t="str">
        <f t="shared" si="78"/>
        <v>42258North Coast And North BayN/A_2SmartAC-onlySingle</v>
      </c>
      <c r="B5045" t="s">
        <v>108</v>
      </c>
      <c r="C5045" s="35">
        <v>42258</v>
      </c>
      <c r="D5045">
        <v>2</v>
      </c>
      <c r="E5045" t="s">
        <v>32</v>
      </c>
      <c r="F5045">
        <v>0.61648727798149749</v>
      </c>
      <c r="G5045">
        <v>0.77412007030820651</v>
      </c>
      <c r="H5045">
        <v>6380</v>
      </c>
      <c r="I5045">
        <v>0.63028872820726412</v>
      </c>
      <c r="J5045">
        <v>0.76915684964956466</v>
      </c>
      <c r="K5045">
        <v>700</v>
      </c>
      <c r="L5045">
        <v>-1.3801449909806252E-2</v>
      </c>
      <c r="M5045">
        <v>-2.2387242317199707</v>
      </c>
      <c r="N5045">
        <v>7080</v>
      </c>
      <c r="O5045">
        <v>3.0644318088889122E-2</v>
      </c>
      <c r="P5045">
        <v>-5.3075209259986877E-2</v>
      </c>
      <c r="Q5045">
        <v>-3.4473493695259094E-2</v>
      </c>
      <c r="R5045">
        <v>-1.3801449909806252E-2</v>
      </c>
      <c r="S5045">
        <v>6.8681426346302032E-3</v>
      </c>
      <c r="T5045">
        <v>2.5472307577729225E-2</v>
      </c>
      <c r="U5045" t="s">
        <v>102</v>
      </c>
      <c r="V5045" t="s">
        <v>84</v>
      </c>
      <c r="W5045">
        <v>59.437286376953125</v>
      </c>
    </row>
    <row r="5046" spans="1:23" x14ac:dyDescent="0.25">
      <c r="A5046" s="48" t="str">
        <f t="shared" si="78"/>
        <v>42258North Coast And North BayN/A_3AllSingle</v>
      </c>
      <c r="B5046" s="7" t="s">
        <v>108</v>
      </c>
      <c r="C5046" s="35">
        <v>42258</v>
      </c>
      <c r="D5046">
        <v>3</v>
      </c>
      <c r="E5046" t="s">
        <v>32</v>
      </c>
      <c r="F5046">
        <v>0.56418330928236382</v>
      </c>
      <c r="G5046">
        <v>0.71332190620227998</v>
      </c>
      <c r="H5046">
        <v>6380</v>
      </c>
      <c r="I5046">
        <v>0.57569161815622616</v>
      </c>
      <c r="J5046">
        <v>0.68463128607343193</v>
      </c>
      <c r="K5046">
        <v>700</v>
      </c>
      <c r="L5046">
        <v>-1.1508309282362461E-2</v>
      </c>
      <c r="M5046">
        <v>-2.0398173332214355</v>
      </c>
      <c r="N5046">
        <v>7080</v>
      </c>
      <c r="O5046">
        <v>2.7374323457479477E-2</v>
      </c>
      <c r="P5046">
        <v>-4.6591240912675858E-2</v>
      </c>
      <c r="Q5046">
        <v>-2.9974481090903282E-2</v>
      </c>
      <c r="R5046">
        <v>-1.1508309282362461E-2</v>
      </c>
      <c r="S5046">
        <v>6.9556720554828644E-3</v>
      </c>
      <c r="T5046">
        <v>2.3574624210596085E-2</v>
      </c>
      <c r="U5046" t="s">
        <v>18</v>
      </c>
      <c r="V5046" t="s">
        <v>84</v>
      </c>
      <c r="W5046">
        <v>57.963275909423828</v>
      </c>
    </row>
    <row r="5047" spans="1:23" x14ac:dyDescent="0.25">
      <c r="A5047" s="48" t="str">
        <f t="shared" si="78"/>
        <v>42258North Coast And North BayN/A_3SmartAC-onlySingle</v>
      </c>
      <c r="B5047" s="7" t="s">
        <v>108</v>
      </c>
      <c r="C5047" s="35">
        <v>42258</v>
      </c>
      <c r="D5047">
        <v>3</v>
      </c>
      <c r="E5047" t="s">
        <v>32</v>
      </c>
      <c r="F5047">
        <v>0.56418330928236382</v>
      </c>
      <c r="G5047">
        <v>0.71332190620227998</v>
      </c>
      <c r="H5047">
        <v>6380</v>
      </c>
      <c r="I5047">
        <v>0.57569161815622616</v>
      </c>
      <c r="J5047">
        <v>0.68463128607343193</v>
      </c>
      <c r="K5047">
        <v>700</v>
      </c>
      <c r="L5047">
        <v>-1.1508309282362461E-2</v>
      </c>
      <c r="M5047">
        <v>-2.0398173332214355</v>
      </c>
      <c r="N5047">
        <v>7080</v>
      </c>
      <c r="O5047">
        <v>2.7374323457479477E-2</v>
      </c>
      <c r="P5047">
        <v>-4.6591240912675858E-2</v>
      </c>
      <c r="Q5047">
        <v>-2.9974481090903282E-2</v>
      </c>
      <c r="R5047">
        <v>-1.1508309282362461E-2</v>
      </c>
      <c r="S5047">
        <v>6.9556720554828644E-3</v>
      </c>
      <c r="T5047">
        <v>2.3574624210596085E-2</v>
      </c>
      <c r="U5047" t="s">
        <v>102</v>
      </c>
      <c r="V5047" t="s">
        <v>84</v>
      </c>
      <c r="W5047">
        <v>57.963275909423828</v>
      </c>
    </row>
    <row r="5048" spans="1:23" x14ac:dyDescent="0.25">
      <c r="A5048" s="48" t="str">
        <f t="shared" si="78"/>
        <v>42258North Coast And North BayN/A_4AllSingle</v>
      </c>
      <c r="B5048" t="s">
        <v>108</v>
      </c>
      <c r="C5048" s="35">
        <v>42258</v>
      </c>
      <c r="D5048">
        <v>4</v>
      </c>
      <c r="E5048" t="s">
        <v>32</v>
      </c>
      <c r="F5048">
        <v>0.52481054563801011</v>
      </c>
      <c r="G5048">
        <v>0.59766422744619263</v>
      </c>
      <c r="H5048">
        <v>6380</v>
      </c>
      <c r="I5048">
        <v>0.54126141604235045</v>
      </c>
      <c r="J5048">
        <v>0.63232509002637372</v>
      </c>
      <c r="K5048">
        <v>700</v>
      </c>
      <c r="L5048">
        <v>-1.6450870782136917E-2</v>
      </c>
      <c r="M5048">
        <v>-3.1346302032470703</v>
      </c>
      <c r="N5048">
        <v>7080</v>
      </c>
      <c r="O5048">
        <v>2.5043576955795288E-2</v>
      </c>
      <c r="P5048">
        <v>-4.8546720296144485E-2</v>
      </c>
      <c r="Q5048">
        <v>-3.3344767987728119E-2</v>
      </c>
      <c r="R5048">
        <v>-1.6450870782136917E-2</v>
      </c>
      <c r="S5048">
        <v>4.4102186802774668E-4</v>
      </c>
      <c r="T5048">
        <v>1.5644976869225502E-2</v>
      </c>
      <c r="U5048" t="s">
        <v>18</v>
      </c>
      <c r="V5048" t="s">
        <v>84</v>
      </c>
      <c r="W5048">
        <v>56.440677642822266</v>
      </c>
    </row>
    <row r="5049" spans="1:23" x14ac:dyDescent="0.25">
      <c r="A5049" s="48" t="str">
        <f t="shared" si="78"/>
        <v>42258North Coast And North BayN/A_4SmartAC-onlySingle</v>
      </c>
      <c r="B5049" t="s">
        <v>108</v>
      </c>
      <c r="C5049" s="35">
        <v>42258</v>
      </c>
      <c r="D5049">
        <v>4</v>
      </c>
      <c r="E5049" t="s">
        <v>32</v>
      </c>
      <c r="F5049">
        <v>0.52481054563801011</v>
      </c>
      <c r="G5049">
        <v>0.59766422744619263</v>
      </c>
      <c r="H5049">
        <v>6380</v>
      </c>
      <c r="I5049">
        <v>0.54126141604235045</v>
      </c>
      <c r="J5049">
        <v>0.63232509002637372</v>
      </c>
      <c r="K5049">
        <v>700</v>
      </c>
      <c r="L5049">
        <v>-1.6450870782136917E-2</v>
      </c>
      <c r="M5049">
        <v>-3.1346302032470703</v>
      </c>
      <c r="N5049">
        <v>7080</v>
      </c>
      <c r="O5049">
        <v>2.5043576955795288E-2</v>
      </c>
      <c r="P5049">
        <v>-4.8546720296144485E-2</v>
      </c>
      <c r="Q5049">
        <v>-3.3344767987728119E-2</v>
      </c>
      <c r="R5049">
        <v>-1.6450870782136917E-2</v>
      </c>
      <c r="S5049">
        <v>4.4102186802774668E-4</v>
      </c>
      <c r="T5049">
        <v>1.5644976869225502E-2</v>
      </c>
      <c r="U5049" t="s">
        <v>102</v>
      </c>
      <c r="V5049" t="s">
        <v>84</v>
      </c>
      <c r="W5049">
        <v>56.440677642822266</v>
      </c>
    </row>
    <row r="5050" spans="1:23" x14ac:dyDescent="0.25">
      <c r="A5050" s="48" t="str">
        <f t="shared" si="78"/>
        <v>42258North Coast And North BayN/A_5AllSingle</v>
      </c>
      <c r="B5050" s="7" t="s">
        <v>108</v>
      </c>
      <c r="C5050" s="35">
        <v>42258</v>
      </c>
      <c r="D5050">
        <v>5</v>
      </c>
      <c r="E5050" t="s">
        <v>32</v>
      </c>
      <c r="F5050">
        <v>0.52122904452771968</v>
      </c>
      <c r="G5050">
        <v>0.56054259450621258</v>
      </c>
      <c r="H5050">
        <v>6380</v>
      </c>
      <c r="I5050">
        <v>0.52438135878998393</v>
      </c>
      <c r="J5050">
        <v>0.58062014477464596</v>
      </c>
      <c r="K5050">
        <v>700</v>
      </c>
      <c r="L5050">
        <v>-3.1523143406957388E-3</v>
      </c>
      <c r="M5050">
        <v>-0.60478484630584717</v>
      </c>
      <c r="N5050">
        <v>7080</v>
      </c>
      <c r="O5050">
        <v>2.3040151223540306E-2</v>
      </c>
      <c r="P5050">
        <v>-3.268057107925415E-2</v>
      </c>
      <c r="Q5050">
        <v>-1.8694739788770676E-2</v>
      </c>
      <c r="R5050">
        <v>-3.1523143406957388E-3</v>
      </c>
      <c r="S5050">
        <v>1.2388267554342747E-2</v>
      </c>
      <c r="T5050">
        <v>2.6375943794846535E-2</v>
      </c>
      <c r="U5050" t="s">
        <v>18</v>
      </c>
      <c r="V5050" t="s">
        <v>84</v>
      </c>
      <c r="W5050">
        <v>55.964973449707031</v>
      </c>
    </row>
    <row r="5051" spans="1:23" x14ac:dyDescent="0.25">
      <c r="A5051" s="48" t="str">
        <f t="shared" si="78"/>
        <v>42258North Coast And North BayN/A_5SmartAC-onlySingle</v>
      </c>
      <c r="B5051" s="7" t="s">
        <v>108</v>
      </c>
      <c r="C5051" s="35">
        <v>42258</v>
      </c>
      <c r="D5051">
        <v>5</v>
      </c>
      <c r="E5051" t="s">
        <v>32</v>
      </c>
      <c r="F5051">
        <v>0.52122904452771968</v>
      </c>
      <c r="G5051">
        <v>0.56054259450621258</v>
      </c>
      <c r="H5051">
        <v>6380</v>
      </c>
      <c r="I5051">
        <v>0.52438135878998393</v>
      </c>
      <c r="J5051">
        <v>0.58062014477464596</v>
      </c>
      <c r="K5051">
        <v>700</v>
      </c>
      <c r="L5051">
        <v>-3.1523143406957388E-3</v>
      </c>
      <c r="M5051">
        <v>-0.60478484630584717</v>
      </c>
      <c r="N5051">
        <v>7080</v>
      </c>
      <c r="O5051">
        <v>2.3040151223540306E-2</v>
      </c>
      <c r="P5051">
        <v>-3.268057107925415E-2</v>
      </c>
      <c r="Q5051">
        <v>-1.8694739788770676E-2</v>
      </c>
      <c r="R5051">
        <v>-3.1523143406957388E-3</v>
      </c>
      <c r="S5051">
        <v>1.2388267554342747E-2</v>
      </c>
      <c r="T5051">
        <v>2.6375943794846535E-2</v>
      </c>
      <c r="U5051" t="s">
        <v>102</v>
      </c>
      <c r="V5051" t="s">
        <v>84</v>
      </c>
      <c r="W5051">
        <v>55.964973449707031</v>
      </c>
    </row>
    <row r="5052" spans="1:23" x14ac:dyDescent="0.25">
      <c r="A5052" s="48" t="str">
        <f t="shared" si="78"/>
        <v>42258North Coast And North BayN/A_6AllSingle</v>
      </c>
      <c r="B5052" t="s">
        <v>108</v>
      </c>
      <c r="C5052" s="35">
        <v>42258</v>
      </c>
      <c r="D5052">
        <v>6</v>
      </c>
      <c r="E5052" t="s">
        <v>32</v>
      </c>
      <c r="F5052">
        <v>0.54900516874471705</v>
      </c>
      <c r="G5052">
        <v>0.54542818885244337</v>
      </c>
      <c r="H5052">
        <v>6380</v>
      </c>
      <c r="I5052">
        <v>0.56604913297333503</v>
      </c>
      <c r="J5052">
        <v>0.595093582056056</v>
      </c>
      <c r="K5052">
        <v>700</v>
      </c>
      <c r="L5052">
        <v>-1.7043964937329292E-2</v>
      </c>
      <c r="M5052">
        <v>-3.104517936706543</v>
      </c>
      <c r="N5052">
        <v>7080</v>
      </c>
      <c r="O5052">
        <v>2.3506125435233116E-2</v>
      </c>
      <c r="P5052">
        <v>-4.7169417142868042E-2</v>
      </c>
      <c r="Q5052">
        <v>-3.2900728285312653E-2</v>
      </c>
      <c r="R5052">
        <v>-1.7043964937329292E-2</v>
      </c>
      <c r="S5052">
        <v>-1.1890833266079426E-3</v>
      </c>
      <c r="T5052">
        <v>1.3081485405564308E-2</v>
      </c>
      <c r="U5052" t="s">
        <v>18</v>
      </c>
      <c r="V5052" t="s">
        <v>84</v>
      </c>
      <c r="W5052">
        <v>55.440677642822266</v>
      </c>
    </row>
    <row r="5053" spans="1:23" x14ac:dyDescent="0.25">
      <c r="A5053" s="48" t="str">
        <f t="shared" si="78"/>
        <v>42258North Coast And North BayN/A_6SmartAC-onlySingle</v>
      </c>
      <c r="B5053" t="s">
        <v>108</v>
      </c>
      <c r="C5053" s="35">
        <v>42258</v>
      </c>
      <c r="D5053">
        <v>6</v>
      </c>
      <c r="E5053" t="s">
        <v>32</v>
      </c>
      <c r="F5053">
        <v>0.54900516874471705</v>
      </c>
      <c r="G5053">
        <v>0.54542818885244337</v>
      </c>
      <c r="H5053">
        <v>6380</v>
      </c>
      <c r="I5053">
        <v>0.56604913297333503</v>
      </c>
      <c r="J5053">
        <v>0.595093582056056</v>
      </c>
      <c r="K5053">
        <v>700</v>
      </c>
      <c r="L5053">
        <v>-1.7043964937329292E-2</v>
      </c>
      <c r="M5053">
        <v>-3.104517936706543</v>
      </c>
      <c r="N5053">
        <v>7080</v>
      </c>
      <c r="O5053">
        <v>2.3506125435233116E-2</v>
      </c>
      <c r="P5053">
        <v>-4.7169417142868042E-2</v>
      </c>
      <c r="Q5053">
        <v>-3.2900728285312653E-2</v>
      </c>
      <c r="R5053">
        <v>-1.7043964937329292E-2</v>
      </c>
      <c r="S5053">
        <v>-1.1890833266079426E-3</v>
      </c>
      <c r="T5053">
        <v>1.3081485405564308E-2</v>
      </c>
      <c r="U5053" t="s">
        <v>102</v>
      </c>
      <c r="V5053" t="s">
        <v>84</v>
      </c>
      <c r="W5053">
        <v>55.440677642822266</v>
      </c>
    </row>
    <row r="5054" spans="1:23" x14ac:dyDescent="0.25">
      <c r="A5054" s="48" t="str">
        <f t="shared" si="78"/>
        <v>42258North Coast And North BayN/A_7AllSingle</v>
      </c>
      <c r="B5054" s="7" t="s">
        <v>108</v>
      </c>
      <c r="C5054" s="35">
        <v>42258</v>
      </c>
      <c r="D5054">
        <v>7</v>
      </c>
      <c r="E5054" t="s">
        <v>32</v>
      </c>
      <c r="F5054">
        <v>0.63517127553467845</v>
      </c>
      <c r="G5054">
        <v>0.58981189314382698</v>
      </c>
      <c r="H5054">
        <v>6380</v>
      </c>
      <c r="I5054">
        <v>0.66096025966352412</v>
      </c>
      <c r="J5054">
        <v>0.69565491051830675</v>
      </c>
      <c r="K5054">
        <v>700</v>
      </c>
      <c r="L5054">
        <v>-2.5788983330130577E-2</v>
      </c>
      <c r="M5054">
        <v>-4.0601620674133301</v>
      </c>
      <c r="N5054">
        <v>7080</v>
      </c>
      <c r="O5054">
        <v>2.731049433350563E-2</v>
      </c>
      <c r="P5054">
        <v>-6.0790114104747772E-2</v>
      </c>
      <c r="Q5054">
        <v>-4.4212095439434052E-2</v>
      </c>
      <c r="R5054">
        <v>-2.5788983330130577E-2</v>
      </c>
      <c r="S5054">
        <v>-7.3680547066032887E-3</v>
      </c>
      <c r="T5054">
        <v>9.2121465131640434E-3</v>
      </c>
      <c r="U5054" t="s">
        <v>18</v>
      </c>
      <c r="V5054" t="s">
        <v>84</v>
      </c>
      <c r="W5054">
        <v>55.871185302734375</v>
      </c>
    </row>
    <row r="5055" spans="1:23" x14ac:dyDescent="0.25">
      <c r="A5055" s="48" t="str">
        <f t="shared" si="78"/>
        <v>42258North Coast And North BayN/A_7SmartAC-onlySingle</v>
      </c>
      <c r="B5055" s="7" t="s">
        <v>108</v>
      </c>
      <c r="C5055" s="35">
        <v>42258</v>
      </c>
      <c r="D5055">
        <v>7</v>
      </c>
      <c r="E5055" t="s">
        <v>32</v>
      </c>
      <c r="F5055">
        <v>0.63517127553467845</v>
      </c>
      <c r="G5055">
        <v>0.58981189314382698</v>
      </c>
      <c r="H5055">
        <v>6380</v>
      </c>
      <c r="I5055">
        <v>0.66096025966352412</v>
      </c>
      <c r="J5055">
        <v>0.69565491051830675</v>
      </c>
      <c r="K5055">
        <v>700</v>
      </c>
      <c r="L5055">
        <v>-2.5788983330130577E-2</v>
      </c>
      <c r="M5055">
        <v>-4.0601620674133301</v>
      </c>
      <c r="N5055">
        <v>7080</v>
      </c>
      <c r="O5055">
        <v>2.731049433350563E-2</v>
      </c>
      <c r="P5055">
        <v>-6.0790114104747772E-2</v>
      </c>
      <c r="Q5055">
        <v>-4.4212095439434052E-2</v>
      </c>
      <c r="R5055">
        <v>-2.5788983330130577E-2</v>
      </c>
      <c r="S5055">
        <v>-7.3680547066032887E-3</v>
      </c>
      <c r="T5055">
        <v>9.2121465131640434E-3</v>
      </c>
      <c r="U5055" t="s">
        <v>102</v>
      </c>
      <c r="V5055" t="s">
        <v>84</v>
      </c>
      <c r="W5055">
        <v>55.871185302734375</v>
      </c>
    </row>
    <row r="5056" spans="1:23" x14ac:dyDescent="0.25">
      <c r="A5056" s="48" t="str">
        <f t="shared" si="78"/>
        <v>42258North Coast And North BayN/A_8AllSingle</v>
      </c>
      <c r="B5056" t="s">
        <v>108</v>
      </c>
      <c r="C5056" s="35">
        <v>42258</v>
      </c>
      <c r="D5056">
        <v>8</v>
      </c>
      <c r="E5056" t="s">
        <v>32</v>
      </c>
      <c r="F5056">
        <v>0.70183667770933478</v>
      </c>
      <c r="G5056">
        <v>0.63643108039700946</v>
      </c>
      <c r="H5056">
        <v>6380</v>
      </c>
      <c r="I5056">
        <v>0.70834884382951435</v>
      </c>
      <c r="J5056">
        <v>0.64209613250153696</v>
      </c>
      <c r="K5056">
        <v>700</v>
      </c>
      <c r="L5056">
        <v>-6.5121660009026527E-3</v>
      </c>
      <c r="M5056">
        <v>-0.9278748631477356</v>
      </c>
      <c r="N5056">
        <v>7080</v>
      </c>
      <c r="O5056">
        <v>2.5543466210365295E-2</v>
      </c>
      <c r="P5056">
        <v>-3.9248671382665634E-2</v>
      </c>
      <c r="Q5056">
        <v>-2.3743277415633202E-2</v>
      </c>
      <c r="R5056">
        <v>-6.5121660009026527E-3</v>
      </c>
      <c r="S5056">
        <v>1.071690209209919E-2</v>
      </c>
      <c r="T5056">
        <v>2.6224339380860329E-2</v>
      </c>
      <c r="U5056" t="s">
        <v>18</v>
      </c>
      <c r="V5056" t="s">
        <v>84</v>
      </c>
      <c r="W5056">
        <v>59.914688110351562</v>
      </c>
    </row>
    <row r="5057" spans="1:23" x14ac:dyDescent="0.25">
      <c r="A5057" s="48" t="str">
        <f t="shared" si="78"/>
        <v>42258North Coast And North BayN/A_8SmartAC-onlySingle</v>
      </c>
      <c r="B5057" t="s">
        <v>108</v>
      </c>
      <c r="C5057" s="35">
        <v>42258</v>
      </c>
      <c r="D5057">
        <v>8</v>
      </c>
      <c r="E5057" t="s">
        <v>32</v>
      </c>
      <c r="F5057">
        <v>0.70183667770933478</v>
      </c>
      <c r="G5057">
        <v>0.63643108039700946</v>
      </c>
      <c r="H5057">
        <v>6380</v>
      </c>
      <c r="I5057">
        <v>0.70834884382951435</v>
      </c>
      <c r="J5057">
        <v>0.64209613250153696</v>
      </c>
      <c r="K5057">
        <v>700</v>
      </c>
      <c r="L5057">
        <v>-6.5121660009026527E-3</v>
      </c>
      <c r="M5057">
        <v>-0.9278748631477356</v>
      </c>
      <c r="N5057">
        <v>7080</v>
      </c>
      <c r="O5057">
        <v>2.5543466210365295E-2</v>
      </c>
      <c r="P5057">
        <v>-3.9248671382665634E-2</v>
      </c>
      <c r="Q5057">
        <v>-2.3743277415633202E-2</v>
      </c>
      <c r="R5057">
        <v>-6.5121660009026527E-3</v>
      </c>
      <c r="S5057">
        <v>1.071690209209919E-2</v>
      </c>
      <c r="T5057">
        <v>2.6224339380860329E-2</v>
      </c>
      <c r="U5057" t="s">
        <v>102</v>
      </c>
      <c r="V5057" t="s">
        <v>84</v>
      </c>
      <c r="W5057">
        <v>59.914688110351562</v>
      </c>
    </row>
    <row r="5058" spans="1:23" x14ac:dyDescent="0.25">
      <c r="A5058" s="48" t="str">
        <f t="shared" ref="A5058:A5121" si="79">CONCATENATE(C5058,B5058,E5058,"_",D5058,U5058,V5058)</f>
        <v>42258North Coast And North BayN/A_9AllSingle</v>
      </c>
      <c r="B5058" s="7" t="s">
        <v>108</v>
      </c>
      <c r="C5058" s="35">
        <v>42258</v>
      </c>
      <c r="D5058">
        <v>9</v>
      </c>
      <c r="E5058" t="s">
        <v>32</v>
      </c>
      <c r="F5058">
        <v>0.64485868145506442</v>
      </c>
      <c r="G5058">
        <v>0.65809258573819551</v>
      </c>
      <c r="H5058">
        <v>6380</v>
      </c>
      <c r="I5058">
        <v>0.63063554883613104</v>
      </c>
      <c r="J5058">
        <v>0.65644506522354085</v>
      </c>
      <c r="K5058">
        <v>700</v>
      </c>
      <c r="L5058">
        <v>1.4223132282495499E-2</v>
      </c>
      <c r="M5058">
        <v>2.2056200504302979</v>
      </c>
      <c r="N5058">
        <v>7080</v>
      </c>
      <c r="O5058">
        <v>2.6143487542867661E-2</v>
      </c>
      <c r="P5058">
        <v>-1.928236149251461E-2</v>
      </c>
      <c r="Q5058">
        <v>-3.412741469219327E-3</v>
      </c>
      <c r="R5058">
        <v>1.4223132282495499E-2</v>
      </c>
      <c r="S5058">
        <v>3.185691311955452E-2</v>
      </c>
      <c r="T5058">
        <v>4.7728624194860458E-2</v>
      </c>
      <c r="U5058" t="s">
        <v>18</v>
      </c>
      <c r="V5058" t="s">
        <v>84</v>
      </c>
      <c r="W5058">
        <v>64.39208984375</v>
      </c>
    </row>
    <row r="5059" spans="1:23" x14ac:dyDescent="0.25">
      <c r="A5059" s="48" t="str">
        <f t="shared" si="79"/>
        <v>42258North Coast And North BayN/A_9SmartAC-onlySingle</v>
      </c>
      <c r="B5059" s="7" t="s">
        <v>108</v>
      </c>
      <c r="C5059" s="35">
        <v>42258</v>
      </c>
      <c r="D5059">
        <v>9</v>
      </c>
      <c r="E5059" t="s">
        <v>32</v>
      </c>
      <c r="F5059">
        <v>0.64485868145506442</v>
      </c>
      <c r="G5059">
        <v>0.65809258573819551</v>
      </c>
      <c r="H5059">
        <v>6380</v>
      </c>
      <c r="I5059">
        <v>0.63063554883613104</v>
      </c>
      <c r="J5059">
        <v>0.65644506522354085</v>
      </c>
      <c r="K5059">
        <v>700</v>
      </c>
      <c r="L5059">
        <v>1.4223132282495499E-2</v>
      </c>
      <c r="M5059">
        <v>2.2056200504302979</v>
      </c>
      <c r="N5059">
        <v>7080</v>
      </c>
      <c r="O5059">
        <v>2.6143487542867661E-2</v>
      </c>
      <c r="P5059">
        <v>-1.928236149251461E-2</v>
      </c>
      <c r="Q5059">
        <v>-3.412741469219327E-3</v>
      </c>
      <c r="R5059">
        <v>1.4223132282495499E-2</v>
      </c>
      <c r="S5059">
        <v>3.185691311955452E-2</v>
      </c>
      <c r="T5059">
        <v>4.7728624194860458E-2</v>
      </c>
      <c r="U5059" t="s">
        <v>102</v>
      </c>
      <c r="V5059" t="s">
        <v>84</v>
      </c>
      <c r="W5059">
        <v>64.39208984375</v>
      </c>
    </row>
    <row r="5060" spans="1:23" x14ac:dyDescent="0.25">
      <c r="A5060" s="48" t="str">
        <f t="shared" si="79"/>
        <v>42258North Coast And North BayN/A_10AllSingle</v>
      </c>
      <c r="B5060" t="s">
        <v>108</v>
      </c>
      <c r="C5060" s="35">
        <v>42258</v>
      </c>
      <c r="D5060">
        <v>10</v>
      </c>
      <c r="E5060" t="s">
        <v>32</v>
      </c>
      <c r="F5060">
        <v>0.58684469515796778</v>
      </c>
      <c r="G5060">
        <v>0.75828546726652002</v>
      </c>
      <c r="H5060">
        <v>6380</v>
      </c>
      <c r="I5060">
        <v>0.58985910409339215</v>
      </c>
      <c r="J5060">
        <v>0.78174230985871052</v>
      </c>
      <c r="K5060">
        <v>700</v>
      </c>
      <c r="L5060">
        <v>-3.0144089832901955E-3</v>
      </c>
      <c r="M5060">
        <v>-0.51366382837295532</v>
      </c>
      <c r="N5060">
        <v>7080</v>
      </c>
      <c r="O5060">
        <v>3.1034737825393677E-2</v>
      </c>
      <c r="P5060">
        <v>-4.278852790594101E-2</v>
      </c>
      <c r="Q5060">
        <v>-2.3949822410941124E-2</v>
      </c>
      <c r="R5060">
        <v>-3.0144089832901955E-3</v>
      </c>
      <c r="S5060">
        <v>1.7918521538376808E-2</v>
      </c>
      <c r="T5060">
        <v>3.6759711802005768E-2</v>
      </c>
      <c r="U5060" t="s">
        <v>18</v>
      </c>
      <c r="V5060" t="s">
        <v>84</v>
      </c>
      <c r="W5060">
        <v>70.911300659179688</v>
      </c>
    </row>
    <row r="5061" spans="1:23" x14ac:dyDescent="0.25">
      <c r="A5061" s="48" t="str">
        <f t="shared" si="79"/>
        <v>42258North Coast And North BayN/A_10SmartAC-onlySingle</v>
      </c>
      <c r="B5061" t="s">
        <v>108</v>
      </c>
      <c r="C5061" s="35">
        <v>42258</v>
      </c>
      <c r="D5061">
        <v>10</v>
      </c>
      <c r="E5061" t="s">
        <v>32</v>
      </c>
      <c r="F5061">
        <v>0.58684469515796778</v>
      </c>
      <c r="G5061">
        <v>0.75828546726652002</v>
      </c>
      <c r="H5061">
        <v>6380</v>
      </c>
      <c r="I5061">
        <v>0.58985910409339215</v>
      </c>
      <c r="J5061">
        <v>0.78174230985871052</v>
      </c>
      <c r="K5061">
        <v>700</v>
      </c>
      <c r="L5061">
        <v>-3.0144089832901955E-3</v>
      </c>
      <c r="M5061">
        <v>-0.51366382837295532</v>
      </c>
      <c r="N5061">
        <v>7080</v>
      </c>
      <c r="O5061">
        <v>3.1034737825393677E-2</v>
      </c>
      <c r="P5061">
        <v>-4.278852790594101E-2</v>
      </c>
      <c r="Q5061">
        <v>-2.3949822410941124E-2</v>
      </c>
      <c r="R5061">
        <v>-3.0144089832901955E-3</v>
      </c>
      <c r="S5061">
        <v>1.7918521538376808E-2</v>
      </c>
      <c r="T5061">
        <v>3.6759711802005768E-2</v>
      </c>
      <c r="U5061" t="s">
        <v>102</v>
      </c>
      <c r="V5061" t="s">
        <v>84</v>
      </c>
      <c r="W5061">
        <v>70.911300659179688</v>
      </c>
    </row>
    <row r="5062" spans="1:23" x14ac:dyDescent="0.25">
      <c r="A5062" s="48" t="str">
        <f t="shared" si="79"/>
        <v>42258North Coast And North BayN/A_11AllSingle</v>
      </c>
      <c r="B5062" s="7" t="s">
        <v>108</v>
      </c>
      <c r="C5062" s="35">
        <v>42258</v>
      </c>
      <c r="D5062">
        <v>11</v>
      </c>
      <c r="E5062" t="s">
        <v>32</v>
      </c>
      <c r="F5062">
        <v>0.55043502943610778</v>
      </c>
      <c r="G5062">
        <v>0.95632781302525671</v>
      </c>
      <c r="H5062">
        <v>6380</v>
      </c>
      <c r="I5062">
        <v>0.54215101145092459</v>
      </c>
      <c r="J5062">
        <v>0.9256172243877725</v>
      </c>
      <c r="K5062">
        <v>700</v>
      </c>
      <c r="L5062">
        <v>8.284018374979496E-3</v>
      </c>
      <c r="M5062">
        <v>1.5049947500228882</v>
      </c>
      <c r="N5062">
        <v>7080</v>
      </c>
      <c r="O5062">
        <v>3.6977041512727737E-2</v>
      </c>
      <c r="P5062">
        <v>-3.910575807094574E-2</v>
      </c>
      <c r="Q5062">
        <v>-1.6659954562783241E-2</v>
      </c>
      <c r="R5062">
        <v>8.284018374979496E-3</v>
      </c>
      <c r="S5062">
        <v>3.3225033432245255E-2</v>
      </c>
      <c r="T5062">
        <v>5.5673792958259583E-2</v>
      </c>
      <c r="U5062" t="s">
        <v>18</v>
      </c>
      <c r="V5062" t="s">
        <v>84</v>
      </c>
      <c r="W5062">
        <v>78.948020935058594</v>
      </c>
    </row>
    <row r="5063" spans="1:23" x14ac:dyDescent="0.25">
      <c r="A5063" s="48" t="str">
        <f t="shared" si="79"/>
        <v>42258North Coast And North BayN/A_11SmartAC-onlySingle</v>
      </c>
      <c r="B5063" s="7" t="s">
        <v>108</v>
      </c>
      <c r="C5063" s="35">
        <v>42258</v>
      </c>
      <c r="D5063">
        <v>11</v>
      </c>
      <c r="E5063" t="s">
        <v>32</v>
      </c>
      <c r="F5063">
        <v>0.55043502943610778</v>
      </c>
      <c r="G5063">
        <v>0.95632781302525671</v>
      </c>
      <c r="H5063">
        <v>6380</v>
      </c>
      <c r="I5063">
        <v>0.54215101145092459</v>
      </c>
      <c r="J5063">
        <v>0.9256172243877725</v>
      </c>
      <c r="K5063">
        <v>700</v>
      </c>
      <c r="L5063">
        <v>8.284018374979496E-3</v>
      </c>
      <c r="M5063">
        <v>1.5049947500228882</v>
      </c>
      <c r="N5063">
        <v>7080</v>
      </c>
      <c r="O5063">
        <v>3.6977041512727737E-2</v>
      </c>
      <c r="P5063">
        <v>-3.910575807094574E-2</v>
      </c>
      <c r="Q5063">
        <v>-1.6659954562783241E-2</v>
      </c>
      <c r="R5063">
        <v>8.284018374979496E-3</v>
      </c>
      <c r="S5063">
        <v>3.3225033432245255E-2</v>
      </c>
      <c r="T5063">
        <v>5.5673792958259583E-2</v>
      </c>
      <c r="U5063" t="s">
        <v>102</v>
      </c>
      <c r="V5063" t="s">
        <v>84</v>
      </c>
      <c r="W5063">
        <v>78.948020935058594</v>
      </c>
    </row>
    <row r="5064" spans="1:23" x14ac:dyDescent="0.25">
      <c r="A5064" s="48" t="str">
        <f t="shared" si="79"/>
        <v>42258North Coast And North BayN/A_12AllSingle</v>
      </c>
      <c r="B5064" t="s">
        <v>108</v>
      </c>
      <c r="C5064" s="35">
        <v>42258</v>
      </c>
      <c r="D5064">
        <v>12</v>
      </c>
      <c r="E5064" t="s">
        <v>32</v>
      </c>
      <c r="F5064">
        <v>0.54792025916778064</v>
      </c>
      <c r="G5064">
        <v>1.1087319001912597</v>
      </c>
      <c r="H5064">
        <v>6380</v>
      </c>
      <c r="I5064">
        <v>0.56092572291898157</v>
      </c>
      <c r="J5064">
        <v>1.0559191442091544</v>
      </c>
      <c r="K5064">
        <v>700</v>
      </c>
      <c r="L5064">
        <v>-1.3005463406443596E-2</v>
      </c>
      <c r="M5064">
        <v>-2.3736052513122559</v>
      </c>
      <c r="N5064">
        <v>7080</v>
      </c>
      <c r="O5064">
        <v>4.2255006730556488E-2</v>
      </c>
      <c r="P5064">
        <v>-6.7159481346607208E-2</v>
      </c>
      <c r="Q5064">
        <v>-4.1509844362735748E-2</v>
      </c>
      <c r="R5064">
        <v>-1.3005463406443596E-2</v>
      </c>
      <c r="S5064">
        <v>1.5495538711547852E-2</v>
      </c>
      <c r="T5064">
        <v>4.1148554533720016E-2</v>
      </c>
      <c r="U5064" t="s">
        <v>18</v>
      </c>
      <c r="V5064" t="s">
        <v>84</v>
      </c>
      <c r="W5064">
        <v>85.512428283691406</v>
      </c>
    </row>
    <row r="5065" spans="1:23" x14ac:dyDescent="0.25">
      <c r="A5065" s="48" t="str">
        <f t="shared" si="79"/>
        <v>42258North Coast And North BayN/A_12SmartAC-onlySingle</v>
      </c>
      <c r="B5065" t="s">
        <v>108</v>
      </c>
      <c r="C5065" s="35">
        <v>42258</v>
      </c>
      <c r="D5065">
        <v>12</v>
      </c>
      <c r="E5065" t="s">
        <v>32</v>
      </c>
      <c r="F5065">
        <v>0.54792025916778064</v>
      </c>
      <c r="G5065">
        <v>1.1087319001912597</v>
      </c>
      <c r="H5065">
        <v>6380</v>
      </c>
      <c r="I5065">
        <v>0.56092572291898157</v>
      </c>
      <c r="J5065">
        <v>1.0559191442091544</v>
      </c>
      <c r="K5065">
        <v>700</v>
      </c>
      <c r="L5065">
        <v>-1.3005463406443596E-2</v>
      </c>
      <c r="M5065">
        <v>-2.3736052513122559</v>
      </c>
      <c r="N5065">
        <v>7080</v>
      </c>
      <c r="O5065">
        <v>4.2255006730556488E-2</v>
      </c>
      <c r="P5065">
        <v>-6.7159481346607208E-2</v>
      </c>
      <c r="Q5065">
        <v>-4.1509844362735748E-2</v>
      </c>
      <c r="R5065">
        <v>-1.3005463406443596E-2</v>
      </c>
      <c r="S5065">
        <v>1.5495538711547852E-2</v>
      </c>
      <c r="T5065">
        <v>4.1148554533720016E-2</v>
      </c>
      <c r="U5065" t="s">
        <v>102</v>
      </c>
      <c r="V5065" t="s">
        <v>84</v>
      </c>
      <c r="W5065">
        <v>85.512428283691406</v>
      </c>
    </row>
    <row r="5066" spans="1:23" x14ac:dyDescent="0.25">
      <c r="A5066" s="48" t="str">
        <f t="shared" si="79"/>
        <v>42258North Coast And North BayN/A_13AllSingle</v>
      </c>
      <c r="B5066" s="7" t="s">
        <v>108</v>
      </c>
      <c r="C5066" s="35">
        <v>42258</v>
      </c>
      <c r="D5066">
        <v>13</v>
      </c>
      <c r="E5066" t="s">
        <v>32</v>
      </c>
      <c r="F5066">
        <v>0.61220616113754378</v>
      </c>
      <c r="G5066">
        <v>1.2340849985437092</v>
      </c>
      <c r="H5066">
        <v>6380</v>
      </c>
      <c r="I5066">
        <v>0.59226170425175662</v>
      </c>
      <c r="J5066">
        <v>1.187327176406346</v>
      </c>
      <c r="K5066">
        <v>700</v>
      </c>
      <c r="L5066">
        <v>1.9944457337260246E-2</v>
      </c>
      <c r="M5066">
        <v>3.257800817489624</v>
      </c>
      <c r="N5066">
        <v>7080</v>
      </c>
      <c r="O5066">
        <v>4.7461900860071182E-2</v>
      </c>
      <c r="P5066">
        <v>-4.0882714092731476E-2</v>
      </c>
      <c r="Q5066">
        <v>-1.207239180803299E-2</v>
      </c>
      <c r="R5066">
        <v>1.9944457337260246E-2</v>
      </c>
      <c r="S5066">
        <v>5.1957510411739349E-2</v>
      </c>
      <c r="T5066">
        <v>8.0771632492542267E-2</v>
      </c>
      <c r="U5066" t="s">
        <v>18</v>
      </c>
      <c r="V5066" t="s">
        <v>84</v>
      </c>
      <c r="W5066">
        <v>91.503952026367188</v>
      </c>
    </row>
    <row r="5067" spans="1:23" x14ac:dyDescent="0.25">
      <c r="A5067" s="48" t="str">
        <f t="shared" si="79"/>
        <v>42258North Coast And North BayN/A_13SmartAC-onlySingle</v>
      </c>
      <c r="B5067" s="7" t="s">
        <v>108</v>
      </c>
      <c r="C5067" s="35">
        <v>42258</v>
      </c>
      <c r="D5067">
        <v>13</v>
      </c>
      <c r="E5067" t="s">
        <v>32</v>
      </c>
      <c r="F5067">
        <v>0.61220616113754378</v>
      </c>
      <c r="G5067">
        <v>1.2340849985437092</v>
      </c>
      <c r="H5067">
        <v>6380</v>
      </c>
      <c r="I5067">
        <v>0.59226170425175662</v>
      </c>
      <c r="J5067">
        <v>1.187327176406346</v>
      </c>
      <c r="K5067">
        <v>700</v>
      </c>
      <c r="L5067">
        <v>1.9944457337260246E-2</v>
      </c>
      <c r="M5067">
        <v>3.257800817489624</v>
      </c>
      <c r="N5067">
        <v>7080</v>
      </c>
      <c r="O5067">
        <v>4.7461900860071182E-2</v>
      </c>
      <c r="P5067">
        <v>-4.0882714092731476E-2</v>
      </c>
      <c r="Q5067">
        <v>-1.207239180803299E-2</v>
      </c>
      <c r="R5067">
        <v>1.9944457337260246E-2</v>
      </c>
      <c r="S5067">
        <v>5.1957510411739349E-2</v>
      </c>
      <c r="T5067">
        <v>8.0771632492542267E-2</v>
      </c>
      <c r="U5067" t="s">
        <v>102</v>
      </c>
      <c r="V5067" t="s">
        <v>84</v>
      </c>
      <c r="W5067">
        <v>91.503952026367188</v>
      </c>
    </row>
    <row r="5068" spans="1:23" x14ac:dyDescent="0.25">
      <c r="A5068" s="48" t="str">
        <f t="shared" si="79"/>
        <v>42258North Coast And North BayN/A_14AllSingle</v>
      </c>
      <c r="B5068" t="s">
        <v>108</v>
      </c>
      <c r="C5068" s="35">
        <v>42258</v>
      </c>
      <c r="D5068">
        <v>14</v>
      </c>
      <c r="E5068" t="s">
        <v>32</v>
      </c>
      <c r="F5068">
        <v>0.7869933110061319</v>
      </c>
      <c r="G5068">
        <v>1.4197824888714463</v>
      </c>
      <c r="H5068">
        <v>6380</v>
      </c>
      <c r="I5068">
        <v>0.72795780323290715</v>
      </c>
      <c r="J5068">
        <v>1.3600639053431456</v>
      </c>
      <c r="K5068">
        <v>700</v>
      </c>
      <c r="L5068">
        <v>5.9035506099462509E-2</v>
      </c>
      <c r="M5068">
        <v>7.501399040222168</v>
      </c>
      <c r="N5068">
        <v>7080</v>
      </c>
      <c r="O5068">
        <v>5.4391980171203613E-2</v>
      </c>
      <c r="P5068">
        <v>-1.0673255659639835E-2</v>
      </c>
      <c r="Q5068">
        <v>2.2343764081597328E-2</v>
      </c>
      <c r="R5068">
        <v>5.9035506099462509E-2</v>
      </c>
      <c r="S5068">
        <v>9.5722898840904236E-2</v>
      </c>
      <c r="T5068">
        <v>0.12874427437782288</v>
      </c>
      <c r="U5068" t="s">
        <v>18</v>
      </c>
      <c r="V5068" t="s">
        <v>84</v>
      </c>
      <c r="W5068">
        <v>94.024856567382812</v>
      </c>
    </row>
    <row r="5069" spans="1:23" x14ac:dyDescent="0.25">
      <c r="A5069" s="48" t="str">
        <f t="shared" si="79"/>
        <v>42258North Coast And North BayN/A_14SmartAC-onlySingle</v>
      </c>
      <c r="B5069" t="s">
        <v>108</v>
      </c>
      <c r="C5069" s="35">
        <v>42258</v>
      </c>
      <c r="D5069">
        <v>14</v>
      </c>
      <c r="E5069" t="s">
        <v>32</v>
      </c>
      <c r="F5069">
        <v>0.7869933110061319</v>
      </c>
      <c r="G5069">
        <v>1.4197824888714463</v>
      </c>
      <c r="H5069">
        <v>6380</v>
      </c>
      <c r="I5069">
        <v>0.72795780323290715</v>
      </c>
      <c r="J5069">
        <v>1.3600639053431456</v>
      </c>
      <c r="K5069">
        <v>700</v>
      </c>
      <c r="L5069">
        <v>5.9035506099462509E-2</v>
      </c>
      <c r="M5069">
        <v>7.501399040222168</v>
      </c>
      <c r="N5069">
        <v>7080</v>
      </c>
      <c r="O5069">
        <v>5.4391980171203613E-2</v>
      </c>
      <c r="P5069">
        <v>-1.0673255659639835E-2</v>
      </c>
      <c r="Q5069">
        <v>2.2343764081597328E-2</v>
      </c>
      <c r="R5069">
        <v>5.9035506099462509E-2</v>
      </c>
      <c r="S5069">
        <v>9.5722898840904236E-2</v>
      </c>
      <c r="T5069">
        <v>0.12874427437782288</v>
      </c>
      <c r="U5069" t="s">
        <v>102</v>
      </c>
      <c r="V5069" t="s">
        <v>84</v>
      </c>
      <c r="W5069">
        <v>94.024856567382812</v>
      </c>
    </row>
    <row r="5070" spans="1:23" x14ac:dyDescent="0.25">
      <c r="A5070" s="48" t="str">
        <f t="shared" si="79"/>
        <v>42258North Coast And North BayN/A_15AllSingle</v>
      </c>
      <c r="B5070" s="7" t="s">
        <v>108</v>
      </c>
      <c r="C5070" s="35">
        <v>42258</v>
      </c>
      <c r="D5070">
        <v>15</v>
      </c>
      <c r="E5070" t="s">
        <v>32</v>
      </c>
      <c r="F5070">
        <v>1.0776743797638548</v>
      </c>
      <c r="G5070">
        <v>1.6210079191393132</v>
      </c>
      <c r="H5070">
        <v>6380</v>
      </c>
      <c r="I5070">
        <v>0.91555982742221709</v>
      </c>
      <c r="J5070">
        <v>1.470685454646202</v>
      </c>
      <c r="K5070">
        <v>700</v>
      </c>
      <c r="L5070">
        <v>0.16211454570293427</v>
      </c>
      <c r="M5070">
        <v>15.042999267578125</v>
      </c>
      <c r="N5070">
        <v>7080</v>
      </c>
      <c r="O5070">
        <v>5.9175498783588409E-2</v>
      </c>
      <c r="P5070">
        <v>8.627522736787796E-2</v>
      </c>
      <c r="Q5070">
        <v>0.12219593673944473</v>
      </c>
      <c r="R5070">
        <v>0.16211454570293427</v>
      </c>
      <c r="S5070">
        <v>0.20202842354774475</v>
      </c>
      <c r="T5070">
        <v>0.23795387148857117</v>
      </c>
      <c r="U5070" t="s">
        <v>18</v>
      </c>
      <c r="V5070" t="s">
        <v>84</v>
      </c>
      <c r="W5070">
        <v>94.932769775390625</v>
      </c>
    </row>
    <row r="5071" spans="1:23" x14ac:dyDescent="0.25">
      <c r="A5071" s="48" t="str">
        <f t="shared" si="79"/>
        <v>42258North Coast And North BayN/A_15SmartAC-onlySingle</v>
      </c>
      <c r="B5071" s="7" t="s">
        <v>108</v>
      </c>
      <c r="C5071" s="35">
        <v>42258</v>
      </c>
      <c r="D5071">
        <v>15</v>
      </c>
      <c r="E5071" t="s">
        <v>32</v>
      </c>
      <c r="F5071">
        <v>1.0776743797638548</v>
      </c>
      <c r="G5071">
        <v>1.6210079191393132</v>
      </c>
      <c r="H5071">
        <v>6380</v>
      </c>
      <c r="I5071">
        <v>0.91555982742221709</v>
      </c>
      <c r="J5071">
        <v>1.470685454646202</v>
      </c>
      <c r="K5071">
        <v>700</v>
      </c>
      <c r="L5071">
        <v>0.16211454570293427</v>
      </c>
      <c r="M5071">
        <v>15.042999267578125</v>
      </c>
      <c r="N5071">
        <v>7080</v>
      </c>
      <c r="O5071">
        <v>5.9175498783588409E-2</v>
      </c>
      <c r="P5071">
        <v>8.627522736787796E-2</v>
      </c>
      <c r="Q5071">
        <v>0.12219593673944473</v>
      </c>
      <c r="R5071">
        <v>0.16211454570293427</v>
      </c>
      <c r="S5071">
        <v>0.20202842354774475</v>
      </c>
      <c r="T5071">
        <v>0.23795387148857117</v>
      </c>
      <c r="U5071" t="s">
        <v>102</v>
      </c>
      <c r="V5071" t="s">
        <v>84</v>
      </c>
      <c r="W5071">
        <v>94.932769775390625</v>
      </c>
    </row>
    <row r="5072" spans="1:23" x14ac:dyDescent="0.25">
      <c r="A5072" s="48" t="str">
        <f t="shared" si="79"/>
        <v>42258North Coast And North BayN/A_16AllSingle</v>
      </c>
      <c r="B5072" t="s">
        <v>108</v>
      </c>
      <c r="C5072" s="35">
        <v>42258</v>
      </c>
      <c r="D5072">
        <v>16</v>
      </c>
      <c r="E5072" t="s">
        <v>32</v>
      </c>
      <c r="F5072">
        <v>1.4492422789001245</v>
      </c>
      <c r="G5072">
        <v>1.772466783294175</v>
      </c>
      <c r="H5072">
        <v>6380</v>
      </c>
      <c r="I5072">
        <v>1.0897310702767491</v>
      </c>
      <c r="J5072">
        <v>1.3470220661740706</v>
      </c>
      <c r="K5072">
        <v>700</v>
      </c>
      <c r="L5072">
        <v>0.35951119661331177</v>
      </c>
      <c r="M5072">
        <v>24.806838989257813</v>
      </c>
      <c r="N5072">
        <v>7080</v>
      </c>
      <c r="O5072">
        <v>5.5538434535264969E-2</v>
      </c>
      <c r="P5072">
        <v>0.28833314776420593</v>
      </c>
      <c r="Q5072">
        <v>0.32204607129096985</v>
      </c>
      <c r="R5072">
        <v>0.35951119661331177</v>
      </c>
      <c r="S5072">
        <v>0.39697188138961792</v>
      </c>
      <c r="T5072">
        <v>0.4306892454624176</v>
      </c>
      <c r="U5072" t="s">
        <v>18</v>
      </c>
      <c r="V5072" t="s">
        <v>84</v>
      </c>
      <c r="W5072">
        <v>93.457061767578125</v>
      </c>
    </row>
    <row r="5073" spans="1:23" x14ac:dyDescent="0.25">
      <c r="A5073" s="48" t="str">
        <f t="shared" si="79"/>
        <v>42258North Coast And North BayN/A_16SmartAC-onlySingle</v>
      </c>
      <c r="B5073" t="s">
        <v>108</v>
      </c>
      <c r="C5073" s="35">
        <v>42258</v>
      </c>
      <c r="D5073">
        <v>16</v>
      </c>
      <c r="E5073" t="s">
        <v>32</v>
      </c>
      <c r="F5073">
        <v>1.4492422789001245</v>
      </c>
      <c r="G5073">
        <v>1.772466783294175</v>
      </c>
      <c r="H5073">
        <v>6380</v>
      </c>
      <c r="I5073">
        <v>1.0897310702767491</v>
      </c>
      <c r="J5073">
        <v>1.3470220661740706</v>
      </c>
      <c r="K5073">
        <v>700</v>
      </c>
      <c r="L5073">
        <v>0.35951119661331177</v>
      </c>
      <c r="M5073">
        <v>24.806838989257813</v>
      </c>
      <c r="N5073">
        <v>7080</v>
      </c>
      <c r="O5073">
        <v>5.5538434535264969E-2</v>
      </c>
      <c r="P5073">
        <v>0.28833314776420593</v>
      </c>
      <c r="Q5073">
        <v>0.32204607129096985</v>
      </c>
      <c r="R5073">
        <v>0.35951119661331177</v>
      </c>
      <c r="S5073">
        <v>0.39697188138961792</v>
      </c>
      <c r="T5073">
        <v>0.4306892454624176</v>
      </c>
      <c r="U5073" t="s">
        <v>102</v>
      </c>
      <c r="V5073" t="s">
        <v>84</v>
      </c>
      <c r="W5073">
        <v>93.457061767578125</v>
      </c>
    </row>
    <row r="5074" spans="1:23" x14ac:dyDescent="0.25">
      <c r="A5074" s="48" t="str">
        <f t="shared" si="79"/>
        <v>42258North Coast And North BayN/A_17AllSingle</v>
      </c>
      <c r="B5074" s="7" t="s">
        <v>108</v>
      </c>
      <c r="C5074" s="35">
        <v>42258</v>
      </c>
      <c r="D5074">
        <v>17</v>
      </c>
      <c r="E5074" t="s">
        <v>32</v>
      </c>
      <c r="F5074">
        <v>1.7532811331795073</v>
      </c>
      <c r="G5074">
        <v>1.8364526767450384</v>
      </c>
      <c r="H5074">
        <v>6380</v>
      </c>
      <c r="I5074">
        <v>1.3497669074895247</v>
      </c>
      <c r="J5074">
        <v>1.3971366806757402</v>
      </c>
      <c r="K5074">
        <v>700</v>
      </c>
      <c r="L5074">
        <v>0.40351423621177673</v>
      </c>
      <c r="M5074">
        <v>23.014804840087891</v>
      </c>
      <c r="N5074">
        <v>7080</v>
      </c>
      <c r="O5074">
        <v>5.7594899088144302E-2</v>
      </c>
      <c r="P5074">
        <v>0.32970061898231506</v>
      </c>
      <c r="Q5074">
        <v>0.36466187238693237</v>
      </c>
      <c r="R5074">
        <v>0.40351423621177673</v>
      </c>
      <c r="S5074">
        <v>0.44236201047897339</v>
      </c>
      <c r="T5074">
        <v>0.4773278534412384</v>
      </c>
      <c r="U5074" t="s">
        <v>18</v>
      </c>
      <c r="V5074" t="s">
        <v>84</v>
      </c>
      <c r="W5074">
        <v>90.981353759765625</v>
      </c>
    </row>
    <row r="5075" spans="1:23" x14ac:dyDescent="0.25">
      <c r="A5075" s="48" t="str">
        <f t="shared" si="79"/>
        <v>42258North Coast And North BayN/A_17SmartAC-onlySingle</v>
      </c>
      <c r="B5075" s="7" t="s">
        <v>108</v>
      </c>
      <c r="C5075" s="35">
        <v>42258</v>
      </c>
      <c r="D5075">
        <v>17</v>
      </c>
      <c r="E5075" t="s">
        <v>32</v>
      </c>
      <c r="F5075">
        <v>1.7532811331795073</v>
      </c>
      <c r="G5075">
        <v>1.8364526767450384</v>
      </c>
      <c r="H5075">
        <v>6380</v>
      </c>
      <c r="I5075">
        <v>1.3497669074895247</v>
      </c>
      <c r="J5075">
        <v>1.3971366806757402</v>
      </c>
      <c r="K5075">
        <v>700</v>
      </c>
      <c r="L5075">
        <v>0.40351423621177673</v>
      </c>
      <c r="M5075">
        <v>23.014804840087891</v>
      </c>
      <c r="N5075">
        <v>7080</v>
      </c>
      <c r="O5075">
        <v>5.7594899088144302E-2</v>
      </c>
      <c r="P5075">
        <v>0.32970061898231506</v>
      </c>
      <c r="Q5075">
        <v>0.36466187238693237</v>
      </c>
      <c r="R5075">
        <v>0.40351423621177673</v>
      </c>
      <c r="S5075">
        <v>0.44236201047897339</v>
      </c>
      <c r="T5075">
        <v>0.4773278534412384</v>
      </c>
      <c r="U5075" t="s">
        <v>102</v>
      </c>
      <c r="V5075" t="s">
        <v>84</v>
      </c>
      <c r="W5075">
        <v>90.981353759765625</v>
      </c>
    </row>
    <row r="5076" spans="1:23" x14ac:dyDescent="0.25">
      <c r="A5076" s="48" t="str">
        <f t="shared" si="79"/>
        <v>42258North Coast And North BayN/A_18AllSingle</v>
      </c>
      <c r="B5076" t="s">
        <v>108</v>
      </c>
      <c r="C5076" s="35">
        <v>42258</v>
      </c>
      <c r="D5076">
        <v>18</v>
      </c>
      <c r="E5076" t="s">
        <v>32</v>
      </c>
      <c r="F5076">
        <v>1.984003664463414</v>
      </c>
      <c r="G5076">
        <v>1.8363612636934339</v>
      </c>
      <c r="H5076">
        <v>6380</v>
      </c>
      <c r="I5076">
        <v>1.5346228322926123</v>
      </c>
      <c r="J5076">
        <v>1.3397392589109167</v>
      </c>
      <c r="K5076">
        <v>700</v>
      </c>
      <c r="L5076">
        <v>0.44938084483146667</v>
      </c>
      <c r="M5076">
        <v>22.650201797485352</v>
      </c>
      <c r="N5076">
        <v>7080</v>
      </c>
      <c r="O5076">
        <v>5.5612105876207352E-2</v>
      </c>
      <c r="P5076">
        <v>0.37810838222503662</v>
      </c>
      <c r="Q5076">
        <v>0.41186603903770447</v>
      </c>
      <c r="R5076">
        <v>0.44938084483146667</v>
      </c>
      <c r="S5076">
        <v>0.48689121007919312</v>
      </c>
      <c r="T5076">
        <v>0.52065330743789673</v>
      </c>
      <c r="U5076" t="s">
        <v>18</v>
      </c>
      <c r="V5076" t="s">
        <v>84</v>
      </c>
      <c r="W5076">
        <v>85.507347106933594</v>
      </c>
    </row>
    <row r="5077" spans="1:23" x14ac:dyDescent="0.25">
      <c r="A5077" s="48" t="str">
        <f t="shared" si="79"/>
        <v>42258North Coast And North BayN/A_18SmartAC-onlySingle</v>
      </c>
      <c r="B5077" t="s">
        <v>108</v>
      </c>
      <c r="C5077" s="35">
        <v>42258</v>
      </c>
      <c r="D5077">
        <v>18</v>
      </c>
      <c r="E5077" t="s">
        <v>32</v>
      </c>
      <c r="F5077">
        <v>1.984003664463414</v>
      </c>
      <c r="G5077">
        <v>1.8363612636934339</v>
      </c>
      <c r="H5077">
        <v>6380</v>
      </c>
      <c r="I5077">
        <v>1.5346228322926123</v>
      </c>
      <c r="J5077">
        <v>1.3397392589109167</v>
      </c>
      <c r="K5077">
        <v>700</v>
      </c>
      <c r="L5077">
        <v>0.44938084483146667</v>
      </c>
      <c r="M5077">
        <v>22.650201797485352</v>
      </c>
      <c r="N5077">
        <v>7080</v>
      </c>
      <c r="O5077">
        <v>5.5612105876207352E-2</v>
      </c>
      <c r="P5077">
        <v>0.37810838222503662</v>
      </c>
      <c r="Q5077">
        <v>0.41186603903770447</v>
      </c>
      <c r="R5077">
        <v>0.44938084483146667</v>
      </c>
      <c r="S5077">
        <v>0.48689121007919312</v>
      </c>
      <c r="T5077">
        <v>0.52065330743789673</v>
      </c>
      <c r="U5077" t="s">
        <v>102</v>
      </c>
      <c r="V5077" t="s">
        <v>84</v>
      </c>
      <c r="W5077">
        <v>85.507347106933594</v>
      </c>
    </row>
    <row r="5078" spans="1:23" x14ac:dyDescent="0.25">
      <c r="A5078" s="48" t="str">
        <f t="shared" si="79"/>
        <v>42258North Coast And North BayN/A_19AllSingle</v>
      </c>
      <c r="B5078" s="7" t="s">
        <v>108</v>
      </c>
      <c r="C5078" s="35">
        <v>42258</v>
      </c>
      <c r="D5078">
        <v>19</v>
      </c>
      <c r="E5078" t="s">
        <v>32</v>
      </c>
      <c r="F5078">
        <v>1.9635146107838215</v>
      </c>
      <c r="G5078">
        <v>1.7350838619873494</v>
      </c>
      <c r="H5078">
        <v>6380</v>
      </c>
      <c r="I5078">
        <v>2.0307582371884316</v>
      </c>
      <c r="J5078">
        <v>1.740714121810939</v>
      </c>
      <c r="K5078">
        <v>700</v>
      </c>
      <c r="L5078">
        <v>-6.7243628203868866E-2</v>
      </c>
      <c r="M5078">
        <v>-3.4246563911437988</v>
      </c>
      <c r="N5078">
        <v>7080</v>
      </c>
      <c r="O5078">
        <v>6.9286085665225983E-2</v>
      </c>
      <c r="P5078">
        <v>-0.15604066848754883</v>
      </c>
      <c r="Q5078">
        <v>-0.11398263275623322</v>
      </c>
      <c r="R5078">
        <v>-6.7243628203868866E-2</v>
      </c>
      <c r="S5078">
        <v>-2.0510163158178329E-2</v>
      </c>
      <c r="T5078">
        <v>2.1553419530391693E-2</v>
      </c>
      <c r="U5078" t="s">
        <v>18</v>
      </c>
      <c r="V5078" t="s">
        <v>84</v>
      </c>
      <c r="W5078">
        <v>78.9361572265625</v>
      </c>
    </row>
    <row r="5079" spans="1:23" x14ac:dyDescent="0.25">
      <c r="A5079" s="48" t="str">
        <f t="shared" si="79"/>
        <v>42258North Coast And North BayN/A_19SmartAC-onlySingle</v>
      </c>
      <c r="B5079" s="7" t="s">
        <v>108</v>
      </c>
      <c r="C5079" s="35">
        <v>42258</v>
      </c>
      <c r="D5079">
        <v>19</v>
      </c>
      <c r="E5079" t="s">
        <v>32</v>
      </c>
      <c r="F5079">
        <v>1.9635146107838215</v>
      </c>
      <c r="G5079">
        <v>1.7350838619873494</v>
      </c>
      <c r="H5079">
        <v>6380</v>
      </c>
      <c r="I5079">
        <v>2.0307582371884316</v>
      </c>
      <c r="J5079">
        <v>1.740714121810939</v>
      </c>
      <c r="K5079">
        <v>700</v>
      </c>
      <c r="L5079">
        <v>-6.7243628203868866E-2</v>
      </c>
      <c r="M5079">
        <v>-3.4246563911437988</v>
      </c>
      <c r="N5079">
        <v>7080</v>
      </c>
      <c r="O5079">
        <v>6.9286085665225983E-2</v>
      </c>
      <c r="P5079">
        <v>-0.15604066848754883</v>
      </c>
      <c r="Q5079">
        <v>-0.11398263275623322</v>
      </c>
      <c r="R5079">
        <v>-6.7243628203868866E-2</v>
      </c>
      <c r="S5079">
        <v>-2.0510163158178329E-2</v>
      </c>
      <c r="T5079">
        <v>2.1553419530391693E-2</v>
      </c>
      <c r="U5079" t="s">
        <v>102</v>
      </c>
      <c r="V5079" t="s">
        <v>84</v>
      </c>
      <c r="W5079">
        <v>78.9361572265625</v>
      </c>
    </row>
    <row r="5080" spans="1:23" x14ac:dyDescent="0.25">
      <c r="A5080" s="48" t="str">
        <f t="shared" si="79"/>
        <v>42258North Coast And North BayN/A_20AllSingle</v>
      </c>
      <c r="B5080" t="s">
        <v>108</v>
      </c>
      <c r="C5080" s="35">
        <v>42258</v>
      </c>
      <c r="D5080">
        <v>20</v>
      </c>
      <c r="E5080" t="s">
        <v>32</v>
      </c>
      <c r="F5080">
        <v>1.7360012960597477</v>
      </c>
      <c r="G5080">
        <v>1.5370871982433716</v>
      </c>
      <c r="H5080">
        <v>6380</v>
      </c>
      <c r="I5080">
        <v>1.8454242777924457</v>
      </c>
      <c r="J5080">
        <v>1.6505841758515316</v>
      </c>
      <c r="K5080">
        <v>700</v>
      </c>
      <c r="L5080">
        <v>-0.10942298173904419</v>
      </c>
      <c r="M5080">
        <v>-6.3031625747680664</v>
      </c>
      <c r="N5080">
        <v>7080</v>
      </c>
      <c r="O5080">
        <v>6.5286748111248016E-2</v>
      </c>
      <c r="P5080">
        <v>-0.19309447705745697</v>
      </c>
      <c r="Q5080">
        <v>-0.15346412360668182</v>
      </c>
      <c r="R5080">
        <v>-0.10942298173904419</v>
      </c>
      <c r="S5080">
        <v>-6.5387070178985596E-2</v>
      </c>
      <c r="T5080">
        <v>-2.5751484557986259E-2</v>
      </c>
      <c r="U5080" t="s">
        <v>18</v>
      </c>
      <c r="V5080" t="s">
        <v>84</v>
      </c>
      <c r="W5080">
        <v>75.37005615234375</v>
      </c>
    </row>
    <row r="5081" spans="1:23" x14ac:dyDescent="0.25">
      <c r="A5081" s="48" t="str">
        <f t="shared" si="79"/>
        <v>42258North Coast And North BayN/A_20SmartAC-onlySingle</v>
      </c>
      <c r="B5081" t="s">
        <v>108</v>
      </c>
      <c r="C5081" s="35">
        <v>42258</v>
      </c>
      <c r="D5081">
        <v>20</v>
      </c>
      <c r="E5081" t="s">
        <v>32</v>
      </c>
      <c r="F5081">
        <v>1.7360012960597477</v>
      </c>
      <c r="G5081">
        <v>1.5370871982433716</v>
      </c>
      <c r="H5081">
        <v>6380</v>
      </c>
      <c r="I5081">
        <v>1.8454242777924457</v>
      </c>
      <c r="J5081">
        <v>1.6505841758515316</v>
      </c>
      <c r="K5081">
        <v>700</v>
      </c>
      <c r="L5081">
        <v>-0.10942298173904419</v>
      </c>
      <c r="M5081">
        <v>-6.3031625747680664</v>
      </c>
      <c r="N5081">
        <v>7080</v>
      </c>
      <c r="O5081">
        <v>6.5286748111248016E-2</v>
      </c>
      <c r="P5081">
        <v>-0.19309447705745697</v>
      </c>
      <c r="Q5081">
        <v>-0.15346412360668182</v>
      </c>
      <c r="R5081">
        <v>-0.10942298173904419</v>
      </c>
      <c r="S5081">
        <v>-6.5387070178985596E-2</v>
      </c>
      <c r="T5081">
        <v>-2.5751484557986259E-2</v>
      </c>
      <c r="U5081" t="s">
        <v>102</v>
      </c>
      <c r="V5081" t="s">
        <v>84</v>
      </c>
      <c r="W5081">
        <v>75.37005615234375</v>
      </c>
    </row>
    <row r="5082" spans="1:23" x14ac:dyDescent="0.25">
      <c r="A5082" s="48" t="str">
        <f t="shared" si="79"/>
        <v>42258North Coast And North BayN/A_21AllSingle</v>
      </c>
      <c r="B5082" s="7" t="s">
        <v>108</v>
      </c>
      <c r="C5082" s="35">
        <v>42258</v>
      </c>
      <c r="D5082">
        <v>21</v>
      </c>
      <c r="E5082" t="s">
        <v>32</v>
      </c>
      <c r="F5082">
        <v>1.4868224355905542</v>
      </c>
      <c r="G5082">
        <v>1.339698170574767</v>
      </c>
      <c r="H5082">
        <v>6380</v>
      </c>
      <c r="I5082">
        <v>1.5738302028693387</v>
      </c>
      <c r="J5082">
        <v>1.4094261839736661</v>
      </c>
      <c r="K5082">
        <v>700</v>
      </c>
      <c r="L5082">
        <v>-8.7007768452167511E-2</v>
      </c>
      <c r="M5082">
        <v>-5.8519272804260254</v>
      </c>
      <c r="N5082">
        <v>7080</v>
      </c>
      <c r="O5082">
        <v>5.5849324911832809E-2</v>
      </c>
      <c r="P5082">
        <v>-0.15858426690101624</v>
      </c>
      <c r="Q5082">
        <v>-0.12468260526657104</v>
      </c>
      <c r="R5082">
        <v>-8.7007768452167511E-2</v>
      </c>
      <c r="S5082">
        <v>-4.9337398260831833E-2</v>
      </c>
      <c r="T5082">
        <v>-1.5431273728609085E-2</v>
      </c>
      <c r="U5082" t="s">
        <v>18</v>
      </c>
      <c r="V5082" t="s">
        <v>84</v>
      </c>
      <c r="W5082">
        <v>70.800567626953125</v>
      </c>
    </row>
    <row r="5083" spans="1:23" x14ac:dyDescent="0.25">
      <c r="A5083" s="48" t="str">
        <f t="shared" si="79"/>
        <v>42258North Coast And North BayN/A_21SmartAC-onlySingle</v>
      </c>
      <c r="B5083" s="7" t="s">
        <v>108</v>
      </c>
      <c r="C5083" s="35">
        <v>42258</v>
      </c>
      <c r="D5083">
        <v>21</v>
      </c>
      <c r="E5083" t="s">
        <v>32</v>
      </c>
      <c r="F5083">
        <v>1.4868224355905542</v>
      </c>
      <c r="G5083">
        <v>1.339698170574767</v>
      </c>
      <c r="H5083">
        <v>6380</v>
      </c>
      <c r="I5083">
        <v>1.5738302028693387</v>
      </c>
      <c r="J5083">
        <v>1.4094261839736661</v>
      </c>
      <c r="K5083">
        <v>700</v>
      </c>
      <c r="L5083">
        <v>-8.7007768452167511E-2</v>
      </c>
      <c r="M5083">
        <v>-5.8519272804260254</v>
      </c>
      <c r="N5083">
        <v>7080</v>
      </c>
      <c r="O5083">
        <v>5.5849324911832809E-2</v>
      </c>
      <c r="P5083">
        <v>-0.15858426690101624</v>
      </c>
      <c r="Q5083">
        <v>-0.12468260526657104</v>
      </c>
      <c r="R5083">
        <v>-8.7007768452167511E-2</v>
      </c>
      <c r="S5083">
        <v>-4.9337398260831833E-2</v>
      </c>
      <c r="T5083">
        <v>-1.5431273728609085E-2</v>
      </c>
      <c r="U5083" t="s">
        <v>102</v>
      </c>
      <c r="V5083" t="s">
        <v>84</v>
      </c>
      <c r="W5083">
        <v>70.800567626953125</v>
      </c>
    </row>
    <row r="5084" spans="1:23" x14ac:dyDescent="0.25">
      <c r="A5084" s="48" t="str">
        <f t="shared" si="79"/>
        <v>42258North Coast And North BayN/A_22AllSingle</v>
      </c>
      <c r="B5084" t="s">
        <v>108</v>
      </c>
      <c r="C5084" s="35">
        <v>42258</v>
      </c>
      <c r="D5084">
        <v>22</v>
      </c>
      <c r="E5084" t="s">
        <v>32</v>
      </c>
      <c r="F5084">
        <v>1.2452517201082367</v>
      </c>
      <c r="G5084">
        <v>1.166798761468379</v>
      </c>
      <c r="H5084">
        <v>6380</v>
      </c>
      <c r="I5084">
        <v>1.3034154629480275</v>
      </c>
      <c r="J5084">
        <v>1.1951527583409689</v>
      </c>
      <c r="K5084">
        <v>700</v>
      </c>
      <c r="L5084">
        <v>-5.816374346613884E-2</v>
      </c>
      <c r="M5084">
        <v>-4.670842170715332</v>
      </c>
      <c r="N5084">
        <v>7080</v>
      </c>
      <c r="O5084">
        <v>4.7475740313529968E-2</v>
      </c>
      <c r="P5084">
        <v>-0.11900865286588669</v>
      </c>
      <c r="Q5084">
        <v>-9.0189926326274872E-2</v>
      </c>
      <c r="R5084">
        <v>-5.816374346613884E-2</v>
      </c>
      <c r="S5084">
        <v>-2.614135667681694E-2</v>
      </c>
      <c r="T5084">
        <v>2.6811652351170778E-3</v>
      </c>
      <c r="U5084" t="s">
        <v>18</v>
      </c>
      <c r="V5084" t="s">
        <v>84</v>
      </c>
      <c r="W5084">
        <v>66.375144958496094</v>
      </c>
    </row>
    <row r="5085" spans="1:23" x14ac:dyDescent="0.25">
      <c r="A5085" s="48" t="str">
        <f t="shared" si="79"/>
        <v>42258North Coast And North BayN/A_22SmartAC-onlySingle</v>
      </c>
      <c r="B5085" t="s">
        <v>108</v>
      </c>
      <c r="C5085" s="35">
        <v>42258</v>
      </c>
      <c r="D5085">
        <v>22</v>
      </c>
      <c r="E5085" t="s">
        <v>32</v>
      </c>
      <c r="F5085">
        <v>1.2452517201082367</v>
      </c>
      <c r="G5085">
        <v>1.166798761468379</v>
      </c>
      <c r="H5085">
        <v>6380</v>
      </c>
      <c r="I5085">
        <v>1.3034154629480275</v>
      </c>
      <c r="J5085">
        <v>1.1951527583409689</v>
      </c>
      <c r="K5085">
        <v>700</v>
      </c>
      <c r="L5085">
        <v>-5.816374346613884E-2</v>
      </c>
      <c r="M5085">
        <v>-4.670842170715332</v>
      </c>
      <c r="N5085">
        <v>7080</v>
      </c>
      <c r="O5085">
        <v>4.7475740313529968E-2</v>
      </c>
      <c r="P5085">
        <v>-0.11900865286588669</v>
      </c>
      <c r="Q5085">
        <v>-9.0189926326274872E-2</v>
      </c>
      <c r="R5085">
        <v>-5.816374346613884E-2</v>
      </c>
      <c r="S5085">
        <v>-2.614135667681694E-2</v>
      </c>
      <c r="T5085">
        <v>2.6811652351170778E-3</v>
      </c>
      <c r="U5085" t="s">
        <v>102</v>
      </c>
      <c r="V5085" t="s">
        <v>84</v>
      </c>
      <c r="W5085">
        <v>66.375144958496094</v>
      </c>
    </row>
    <row r="5086" spans="1:23" x14ac:dyDescent="0.25">
      <c r="A5086" s="48" t="str">
        <f t="shared" si="79"/>
        <v>42258North Coast And North BayN/A_23AllSingle</v>
      </c>
      <c r="B5086" s="7" t="s">
        <v>108</v>
      </c>
      <c r="C5086" s="35">
        <v>42258</v>
      </c>
      <c r="D5086">
        <v>23</v>
      </c>
      <c r="E5086" t="s">
        <v>32</v>
      </c>
      <c r="F5086">
        <v>1.0126042247291469</v>
      </c>
      <c r="G5086">
        <v>1.004884703861241</v>
      </c>
      <c r="H5086">
        <v>6380</v>
      </c>
      <c r="I5086">
        <v>1.0069653174353659</v>
      </c>
      <c r="J5086">
        <v>0.9364883626278574</v>
      </c>
      <c r="K5086">
        <v>700</v>
      </c>
      <c r="L5086">
        <v>5.6389071978628635E-3</v>
      </c>
      <c r="M5086">
        <v>0.55687177181243896</v>
      </c>
      <c r="N5086">
        <v>7080</v>
      </c>
      <c r="O5086">
        <v>3.7565235048532486E-2</v>
      </c>
      <c r="P5086">
        <v>-4.2504698038101196E-2</v>
      </c>
      <c r="Q5086">
        <v>-1.9701849669218063E-2</v>
      </c>
      <c r="R5086">
        <v>5.6389071978628635E-3</v>
      </c>
      <c r="S5086">
        <v>3.0976658686995506E-2</v>
      </c>
      <c r="T5086">
        <v>5.3782511502504349E-2</v>
      </c>
      <c r="U5086" t="s">
        <v>18</v>
      </c>
      <c r="V5086" t="s">
        <v>84</v>
      </c>
      <c r="W5086">
        <v>63.378532409667969</v>
      </c>
    </row>
    <row r="5087" spans="1:23" x14ac:dyDescent="0.25">
      <c r="A5087" s="48" t="str">
        <f t="shared" si="79"/>
        <v>42258North Coast And North BayN/A_23SmartAC-onlySingle</v>
      </c>
      <c r="B5087" s="7" t="s">
        <v>108</v>
      </c>
      <c r="C5087" s="35">
        <v>42258</v>
      </c>
      <c r="D5087">
        <v>23</v>
      </c>
      <c r="E5087" t="s">
        <v>32</v>
      </c>
      <c r="F5087">
        <v>1.0126042247291469</v>
      </c>
      <c r="G5087">
        <v>1.004884703861241</v>
      </c>
      <c r="H5087">
        <v>6380</v>
      </c>
      <c r="I5087">
        <v>1.0069653174353659</v>
      </c>
      <c r="J5087">
        <v>0.9364883626278574</v>
      </c>
      <c r="K5087">
        <v>700</v>
      </c>
      <c r="L5087">
        <v>5.6389071978628635E-3</v>
      </c>
      <c r="M5087">
        <v>0.55687177181243896</v>
      </c>
      <c r="N5087">
        <v>7080</v>
      </c>
      <c r="O5087">
        <v>3.7565235048532486E-2</v>
      </c>
      <c r="P5087">
        <v>-4.2504698038101196E-2</v>
      </c>
      <c r="Q5087">
        <v>-1.9701849669218063E-2</v>
      </c>
      <c r="R5087">
        <v>5.6389071978628635E-3</v>
      </c>
      <c r="S5087">
        <v>3.0976658686995506E-2</v>
      </c>
      <c r="T5087">
        <v>5.3782511502504349E-2</v>
      </c>
      <c r="U5087" t="s">
        <v>102</v>
      </c>
      <c r="V5087" t="s">
        <v>84</v>
      </c>
      <c r="W5087">
        <v>63.378532409667969</v>
      </c>
    </row>
    <row r="5088" spans="1:23" x14ac:dyDescent="0.25">
      <c r="A5088" s="48" t="str">
        <f t="shared" si="79"/>
        <v>42258North Coast And North BayN/A_24AllSingle</v>
      </c>
      <c r="B5088" t="s">
        <v>108</v>
      </c>
      <c r="C5088" s="35">
        <v>42258</v>
      </c>
      <c r="D5088">
        <v>24</v>
      </c>
      <c r="E5088" t="s">
        <v>32</v>
      </c>
      <c r="F5088">
        <v>0.81549812771172969</v>
      </c>
      <c r="G5088">
        <v>0.88267193809526734</v>
      </c>
      <c r="H5088">
        <v>6380</v>
      </c>
      <c r="I5088">
        <v>0.79158179165634845</v>
      </c>
      <c r="J5088">
        <v>0.78978348712734459</v>
      </c>
      <c r="K5088">
        <v>700</v>
      </c>
      <c r="L5088">
        <v>2.391633577644825E-2</v>
      </c>
      <c r="M5088">
        <v>2.9327273368835449</v>
      </c>
      <c r="N5088">
        <v>7080</v>
      </c>
      <c r="O5088">
        <v>3.1830806285142899E-2</v>
      </c>
      <c r="P5088">
        <v>-1.6878025606274605E-2</v>
      </c>
      <c r="Q5088">
        <v>2.443910576403141E-3</v>
      </c>
      <c r="R5088">
        <v>2.391633577644825E-2</v>
      </c>
      <c r="S5088">
        <v>4.5386213809251785E-2</v>
      </c>
      <c r="T5088">
        <v>6.4710699021816254E-2</v>
      </c>
      <c r="U5088" t="s">
        <v>18</v>
      </c>
      <c r="V5088" t="s">
        <v>84</v>
      </c>
      <c r="W5088">
        <v>60.430507659912109</v>
      </c>
    </row>
    <row r="5089" spans="1:23" x14ac:dyDescent="0.25">
      <c r="A5089" s="48" t="str">
        <f t="shared" si="79"/>
        <v>42258North Coast And North BayN/A_24SmartAC-onlySingle</v>
      </c>
      <c r="B5089" t="s">
        <v>108</v>
      </c>
      <c r="C5089" s="35">
        <v>42258</v>
      </c>
      <c r="D5089">
        <v>24</v>
      </c>
      <c r="E5089" t="s">
        <v>32</v>
      </c>
      <c r="F5089">
        <v>0.81549812771172969</v>
      </c>
      <c r="G5089">
        <v>0.88267193809526734</v>
      </c>
      <c r="H5089">
        <v>6380</v>
      </c>
      <c r="I5089">
        <v>0.79158179165634845</v>
      </c>
      <c r="J5089">
        <v>0.78978348712734459</v>
      </c>
      <c r="K5089">
        <v>700</v>
      </c>
      <c r="L5089">
        <v>2.391633577644825E-2</v>
      </c>
      <c r="M5089">
        <v>2.9327273368835449</v>
      </c>
      <c r="N5089">
        <v>7080</v>
      </c>
      <c r="O5089">
        <v>3.1830806285142899E-2</v>
      </c>
      <c r="P5089">
        <v>-1.6878025606274605E-2</v>
      </c>
      <c r="Q5089">
        <v>2.443910576403141E-3</v>
      </c>
      <c r="R5089">
        <v>2.391633577644825E-2</v>
      </c>
      <c r="S5089">
        <v>4.5386213809251785E-2</v>
      </c>
      <c r="T5089">
        <v>6.4710699021816254E-2</v>
      </c>
      <c r="U5089" t="s">
        <v>102</v>
      </c>
      <c r="V5089" t="s">
        <v>84</v>
      </c>
      <c r="W5089">
        <v>60.430507659912109</v>
      </c>
    </row>
    <row r="5090" spans="1:23" x14ac:dyDescent="0.25">
      <c r="A5090" s="48" t="str">
        <f t="shared" si="79"/>
        <v>42231North Coast And North BayN/A_1Dual EnrolledSingle</v>
      </c>
      <c r="B5090" s="7" t="s">
        <v>108</v>
      </c>
      <c r="C5090" s="35">
        <v>42231</v>
      </c>
      <c r="D5090">
        <v>1</v>
      </c>
      <c r="E5090" t="s">
        <v>32</v>
      </c>
      <c r="F5090">
        <v>0.55735464315839756</v>
      </c>
      <c r="G5090">
        <v>0.61648387386831383</v>
      </c>
      <c r="H5090">
        <v>1023</v>
      </c>
      <c r="I5090">
        <v>0.57319674802853815</v>
      </c>
      <c r="J5090">
        <v>0.69550404688368372</v>
      </c>
      <c r="K5090">
        <v>123</v>
      </c>
      <c r="L5090">
        <v>-1.5842104330658913E-2</v>
      </c>
      <c r="M5090">
        <v>-2.842374324798584</v>
      </c>
      <c r="N5090">
        <v>1146</v>
      </c>
      <c r="O5090">
        <v>6.5606698393821716E-2</v>
      </c>
      <c r="P5090">
        <v>-9.9923647940158844E-2</v>
      </c>
      <c r="Q5090">
        <v>-6.0099072754383087E-2</v>
      </c>
      <c r="R5090">
        <v>-1.5842104330658913E-2</v>
      </c>
      <c r="S5090">
        <v>2.840961329638958E-2</v>
      </c>
      <c r="T5090">
        <v>6.8239443004131317E-2</v>
      </c>
      <c r="U5090" t="s">
        <v>101</v>
      </c>
      <c r="V5090" t="s">
        <v>84</v>
      </c>
      <c r="W5090">
        <v>60.693717956542969</v>
      </c>
    </row>
    <row r="5091" spans="1:23" x14ac:dyDescent="0.25">
      <c r="A5091" s="48" t="str">
        <f t="shared" si="79"/>
        <v>42231North Coast And North BayN/A_2Dual EnrolledSingle</v>
      </c>
      <c r="B5091" s="7" t="s">
        <v>108</v>
      </c>
      <c r="C5091" s="35">
        <v>42231</v>
      </c>
      <c r="D5091">
        <v>2</v>
      </c>
      <c r="E5091" t="s">
        <v>32</v>
      </c>
      <c r="F5091">
        <v>0.48834780054002674</v>
      </c>
      <c r="G5091">
        <v>0.49747690596988209</v>
      </c>
      <c r="H5091">
        <v>1023</v>
      </c>
      <c r="I5091">
        <v>0.52723170754657545</v>
      </c>
      <c r="J5091">
        <v>0.64214047390924622</v>
      </c>
      <c r="K5091">
        <v>123</v>
      </c>
      <c r="L5091">
        <v>-3.8883905857801437E-2</v>
      </c>
      <c r="M5091">
        <v>-7.962338924407959</v>
      </c>
      <c r="N5091">
        <v>1146</v>
      </c>
      <c r="O5091">
        <v>5.9952586889266968E-2</v>
      </c>
      <c r="P5091">
        <v>-0.11571913957595825</v>
      </c>
      <c r="Q5091">
        <v>-7.9326719045639038E-2</v>
      </c>
      <c r="R5091">
        <v>-3.8883905857801437E-2</v>
      </c>
      <c r="S5091">
        <v>1.5541140455752611E-3</v>
      </c>
      <c r="T5091">
        <v>3.7951327860355377E-2</v>
      </c>
      <c r="U5091" t="s">
        <v>101</v>
      </c>
      <c r="V5091" t="s">
        <v>84</v>
      </c>
      <c r="W5091">
        <v>59.696334838867188</v>
      </c>
    </row>
    <row r="5092" spans="1:23" x14ac:dyDescent="0.25">
      <c r="A5092" s="48" t="str">
        <f t="shared" si="79"/>
        <v>42231North Coast And North BayN/A_3Dual EnrolledSingle</v>
      </c>
      <c r="B5092" t="s">
        <v>108</v>
      </c>
      <c r="C5092" s="35">
        <v>42231</v>
      </c>
      <c r="D5092">
        <v>3</v>
      </c>
      <c r="E5092" t="s">
        <v>32</v>
      </c>
      <c r="F5092">
        <v>0.45530117299716294</v>
      </c>
      <c r="G5092">
        <v>0.43984557588252415</v>
      </c>
      <c r="H5092">
        <v>1023</v>
      </c>
      <c r="I5092">
        <v>0.48429674831958308</v>
      </c>
      <c r="J5092">
        <v>0.62126041964742718</v>
      </c>
      <c r="K5092">
        <v>123</v>
      </c>
      <c r="L5092">
        <v>-2.899557538330555E-2</v>
      </c>
      <c r="M5092">
        <v>-6.368438720703125</v>
      </c>
      <c r="N5092">
        <v>1146</v>
      </c>
      <c r="O5092">
        <v>5.7680476456880569E-2</v>
      </c>
      <c r="P5092">
        <v>-0.10291887074708939</v>
      </c>
      <c r="Q5092">
        <v>-6.7905671894550323E-2</v>
      </c>
      <c r="R5092">
        <v>-2.899557538330555E-2</v>
      </c>
      <c r="S5092">
        <v>9.9099064245820045E-3</v>
      </c>
      <c r="T5092">
        <v>4.4927723705768585E-2</v>
      </c>
      <c r="U5092" t="s">
        <v>101</v>
      </c>
      <c r="V5092" t="s">
        <v>84</v>
      </c>
      <c r="W5092">
        <v>58.696334838867188</v>
      </c>
    </row>
    <row r="5093" spans="1:23" x14ac:dyDescent="0.25">
      <c r="A5093" s="48" t="str">
        <f t="shared" si="79"/>
        <v>42231North Coast And North BayN/A_4Dual EnrolledSingle</v>
      </c>
      <c r="B5093" t="s">
        <v>108</v>
      </c>
      <c r="C5093" s="35">
        <v>42231</v>
      </c>
      <c r="D5093">
        <v>4</v>
      </c>
      <c r="E5093" t="s">
        <v>32</v>
      </c>
      <c r="F5093">
        <v>0.42655434994718555</v>
      </c>
      <c r="G5093">
        <v>0.35787025968543923</v>
      </c>
      <c r="H5093">
        <v>1023</v>
      </c>
      <c r="I5093">
        <v>0.42628373982751266</v>
      </c>
      <c r="J5093">
        <v>0.4763868101280167</v>
      </c>
      <c r="K5093">
        <v>123</v>
      </c>
      <c r="L5093">
        <v>2.7061012224294245E-4</v>
      </c>
      <c r="M5093">
        <v>6.3440948724746704E-2</v>
      </c>
      <c r="N5093">
        <v>1146</v>
      </c>
      <c r="O5093">
        <v>4.4387701898813248E-2</v>
      </c>
      <c r="P5093">
        <v>-5.6616667658090591E-2</v>
      </c>
      <c r="Q5093">
        <v>-2.9672445729374886E-2</v>
      </c>
      <c r="R5093">
        <v>2.7061012224294245E-4</v>
      </c>
      <c r="S5093">
        <v>3.0210115015506744E-2</v>
      </c>
      <c r="T5093">
        <v>5.7157889008522034E-2</v>
      </c>
      <c r="U5093" t="s">
        <v>101</v>
      </c>
      <c r="V5093" t="s">
        <v>84</v>
      </c>
      <c r="W5093">
        <v>57.696334838867188</v>
      </c>
    </row>
    <row r="5094" spans="1:23" x14ac:dyDescent="0.25">
      <c r="A5094" s="48" t="str">
        <f t="shared" si="79"/>
        <v>42231North Coast And North BayN/A_5Dual EnrolledSingle</v>
      </c>
      <c r="B5094" s="7" t="s">
        <v>108</v>
      </c>
      <c r="C5094" s="35">
        <v>42231</v>
      </c>
      <c r="D5094">
        <v>5</v>
      </c>
      <c r="E5094" t="s">
        <v>32</v>
      </c>
      <c r="F5094">
        <v>0.40637038124800828</v>
      </c>
      <c r="G5094">
        <v>0.31113589895304672</v>
      </c>
      <c r="H5094">
        <v>1023</v>
      </c>
      <c r="I5094">
        <v>0.39254390214652551</v>
      </c>
      <c r="J5094">
        <v>0.28363132990125695</v>
      </c>
      <c r="K5094">
        <v>123</v>
      </c>
      <c r="L5094">
        <v>1.3826479203999043E-2</v>
      </c>
      <c r="M5094">
        <v>3.4024326801300049</v>
      </c>
      <c r="N5094">
        <v>1146</v>
      </c>
      <c r="O5094">
        <v>2.7361789718270302E-2</v>
      </c>
      <c r="P5094">
        <v>-2.1240390837192535E-2</v>
      </c>
      <c r="Q5094">
        <v>-4.6312371268868446E-3</v>
      </c>
      <c r="R5094">
        <v>1.3826479203999043E-2</v>
      </c>
      <c r="S5094">
        <v>3.2282005995512009E-2</v>
      </c>
      <c r="T5094">
        <v>4.8893347382545471E-2</v>
      </c>
      <c r="U5094" t="s">
        <v>101</v>
      </c>
      <c r="V5094" t="s">
        <v>84</v>
      </c>
      <c r="W5094">
        <v>56.696334838867187</v>
      </c>
    </row>
    <row r="5095" spans="1:23" x14ac:dyDescent="0.25">
      <c r="A5095" s="48" t="str">
        <f t="shared" si="79"/>
        <v>42231North Coast And North BayN/A_6Dual EnrolledSingle</v>
      </c>
      <c r="B5095" s="7" t="s">
        <v>108</v>
      </c>
      <c r="C5095" s="35">
        <v>42231</v>
      </c>
      <c r="D5095">
        <v>6</v>
      </c>
      <c r="E5095" t="s">
        <v>32</v>
      </c>
      <c r="F5095">
        <v>0.40989912024678182</v>
      </c>
      <c r="G5095">
        <v>0.29206785334120861</v>
      </c>
      <c r="H5095">
        <v>1023</v>
      </c>
      <c r="I5095">
        <v>0.37530812997226787</v>
      </c>
      <c r="J5095">
        <v>0.20920772094239518</v>
      </c>
      <c r="K5095">
        <v>123</v>
      </c>
      <c r="L5095">
        <v>3.4590989351272583E-2</v>
      </c>
      <c r="M5095">
        <v>8.4389028549194336</v>
      </c>
      <c r="N5095">
        <v>1146</v>
      </c>
      <c r="O5095">
        <v>2.0957626402378082E-2</v>
      </c>
      <c r="P5095">
        <v>7.7316951937973499E-3</v>
      </c>
      <c r="Q5095">
        <v>2.0453393459320068E-2</v>
      </c>
      <c r="R5095">
        <v>3.4590989351272583E-2</v>
      </c>
      <c r="S5095">
        <v>4.872690886259079E-2</v>
      </c>
      <c r="T5095">
        <v>6.1450283974409103E-2</v>
      </c>
      <c r="U5095" t="s">
        <v>101</v>
      </c>
      <c r="V5095" t="s">
        <v>84</v>
      </c>
      <c r="W5095">
        <v>55.925830841064453</v>
      </c>
    </row>
    <row r="5096" spans="1:23" x14ac:dyDescent="0.25">
      <c r="A5096" s="48" t="str">
        <f t="shared" si="79"/>
        <v>42231North Coast And North BayN/A_7Dual EnrolledSingle</v>
      </c>
      <c r="B5096" t="s">
        <v>108</v>
      </c>
      <c r="C5096" s="35">
        <v>42231</v>
      </c>
      <c r="D5096">
        <v>7</v>
      </c>
      <c r="E5096" t="s">
        <v>32</v>
      </c>
      <c r="F5096">
        <v>0.4648461387753714</v>
      </c>
      <c r="G5096">
        <v>0.35744259824744151</v>
      </c>
      <c r="H5096">
        <v>1023</v>
      </c>
      <c r="I5096">
        <v>0.45629268295086511</v>
      </c>
      <c r="J5096">
        <v>0.29040344779045468</v>
      </c>
      <c r="K5096">
        <v>123</v>
      </c>
      <c r="L5096">
        <v>8.5534555837512016E-3</v>
      </c>
      <c r="M5096">
        <v>1.8400616645812988</v>
      </c>
      <c r="N5096">
        <v>1146</v>
      </c>
      <c r="O5096">
        <v>2.8469918295741081E-2</v>
      </c>
      <c r="P5096">
        <v>-2.7933591976761818E-2</v>
      </c>
      <c r="Q5096">
        <v>-1.0651782155036926E-2</v>
      </c>
      <c r="R5096">
        <v>8.5534555837512016E-3</v>
      </c>
      <c r="S5096">
        <v>2.775641530752182E-2</v>
      </c>
      <c r="T5096">
        <v>4.5040503144264221E-2</v>
      </c>
      <c r="U5096" t="s">
        <v>101</v>
      </c>
      <c r="V5096" t="s">
        <v>84</v>
      </c>
      <c r="W5096">
        <v>58.472076416015625</v>
      </c>
    </row>
    <row r="5097" spans="1:23" x14ac:dyDescent="0.25">
      <c r="A5097" s="48" t="str">
        <f t="shared" si="79"/>
        <v>42231North Coast And North BayN/A_8Dual EnrolledSingle</v>
      </c>
      <c r="B5097" t="s">
        <v>108</v>
      </c>
      <c r="C5097" s="35">
        <v>42231</v>
      </c>
      <c r="D5097">
        <v>8</v>
      </c>
      <c r="E5097" t="s">
        <v>32</v>
      </c>
      <c r="F5097">
        <v>0.54514975572765045</v>
      </c>
      <c r="G5097">
        <v>0.46069778444411458</v>
      </c>
      <c r="H5097">
        <v>1023</v>
      </c>
      <c r="I5097">
        <v>0.50841382130956292</v>
      </c>
      <c r="J5097">
        <v>0.43759302988323101</v>
      </c>
      <c r="K5097">
        <v>123</v>
      </c>
      <c r="L5097">
        <v>3.6735933274030685E-2</v>
      </c>
      <c r="M5097">
        <v>6.7386865615844727</v>
      </c>
      <c r="N5097">
        <v>1146</v>
      </c>
      <c r="O5097">
        <v>4.2003344744443893E-2</v>
      </c>
      <c r="P5097">
        <v>-1.7095552757382393E-2</v>
      </c>
      <c r="Q5097">
        <v>8.4013165906071663E-3</v>
      </c>
      <c r="R5097">
        <v>3.6735933274030685E-2</v>
      </c>
      <c r="S5097">
        <v>6.5067186951637268E-2</v>
      </c>
      <c r="T5097">
        <v>9.0567417442798615E-2</v>
      </c>
      <c r="U5097" t="s">
        <v>101</v>
      </c>
      <c r="V5097" t="s">
        <v>84</v>
      </c>
      <c r="W5097">
        <v>66.010467529296875</v>
      </c>
    </row>
    <row r="5098" spans="1:23" x14ac:dyDescent="0.25">
      <c r="A5098" s="48" t="str">
        <f t="shared" si="79"/>
        <v>42231North Coast And North BayN/A_9Dual EnrolledSingle</v>
      </c>
      <c r="B5098" s="7" t="s">
        <v>108</v>
      </c>
      <c r="C5098" s="35">
        <v>42231</v>
      </c>
      <c r="D5098">
        <v>9</v>
      </c>
      <c r="E5098" t="s">
        <v>32</v>
      </c>
      <c r="F5098">
        <v>0.64492893445517341</v>
      </c>
      <c r="G5098">
        <v>0.59878460200738592</v>
      </c>
      <c r="H5098">
        <v>1023</v>
      </c>
      <c r="I5098">
        <v>0.53166991868309899</v>
      </c>
      <c r="J5098">
        <v>0.34563015795257013</v>
      </c>
      <c r="K5098">
        <v>123</v>
      </c>
      <c r="L5098">
        <v>0.11325901746749878</v>
      </c>
      <c r="M5098">
        <v>17.561471939086914</v>
      </c>
      <c r="N5098">
        <v>1146</v>
      </c>
      <c r="O5098">
        <v>3.6355234682559967E-2</v>
      </c>
      <c r="P5098">
        <v>6.6666148602962494E-2</v>
      </c>
      <c r="Q5098">
        <v>8.8734500110149384E-2</v>
      </c>
      <c r="R5098">
        <v>0.11325901746749878</v>
      </c>
      <c r="S5098">
        <v>0.13778062164783478</v>
      </c>
      <c r="T5098">
        <v>0.15985187888145447</v>
      </c>
      <c r="U5098" t="s">
        <v>101</v>
      </c>
      <c r="V5098" t="s">
        <v>84</v>
      </c>
      <c r="W5098">
        <v>72.458984375</v>
      </c>
    </row>
    <row r="5099" spans="1:23" x14ac:dyDescent="0.25">
      <c r="A5099" s="48" t="str">
        <f t="shared" si="79"/>
        <v>42231North Coast And North BayN/A_10Dual EnrolledSingle</v>
      </c>
      <c r="B5099" s="7" t="s">
        <v>108</v>
      </c>
      <c r="C5099" s="35">
        <v>42231</v>
      </c>
      <c r="D5099">
        <v>10</v>
      </c>
      <c r="E5099" t="s">
        <v>32</v>
      </c>
      <c r="F5099">
        <v>0.69411867069162103</v>
      </c>
      <c r="G5099">
        <v>0.70235421490830774</v>
      </c>
      <c r="H5099">
        <v>1023</v>
      </c>
      <c r="I5099">
        <v>0.60959837368813952</v>
      </c>
      <c r="J5099">
        <v>0.55169225419573065</v>
      </c>
      <c r="K5099">
        <v>123</v>
      </c>
      <c r="L5099">
        <v>8.4520295262336731E-2</v>
      </c>
      <c r="M5099">
        <v>12.176634788513184</v>
      </c>
      <c r="N5099">
        <v>1146</v>
      </c>
      <c r="O5099">
        <v>5.4375708103179932E-2</v>
      </c>
      <c r="P5099">
        <v>1.4832387678325176E-2</v>
      </c>
      <c r="Q5099">
        <v>4.7839529812335968E-2</v>
      </c>
      <c r="R5099">
        <v>8.4520295262336731E-2</v>
      </c>
      <c r="S5099">
        <v>0.12119670957326889</v>
      </c>
      <c r="T5099">
        <v>0.15420819818973541</v>
      </c>
      <c r="U5099" t="s">
        <v>101</v>
      </c>
      <c r="V5099" t="s">
        <v>84</v>
      </c>
      <c r="W5099">
        <v>78.680625915527344</v>
      </c>
    </row>
    <row r="5100" spans="1:23" x14ac:dyDescent="0.25">
      <c r="A5100" s="48" t="str">
        <f t="shared" si="79"/>
        <v>42231North Coast And North BayN/A_11Dual EnrolledSingle</v>
      </c>
      <c r="B5100" t="s">
        <v>108</v>
      </c>
      <c r="C5100" s="35">
        <v>42231</v>
      </c>
      <c r="D5100">
        <v>11</v>
      </c>
      <c r="E5100" t="s">
        <v>32</v>
      </c>
      <c r="F5100">
        <v>0.71965259034860973</v>
      </c>
      <c r="G5100">
        <v>0.7869852089288214</v>
      </c>
      <c r="H5100">
        <v>1023</v>
      </c>
      <c r="I5100">
        <v>0.60155121955968471</v>
      </c>
      <c r="J5100">
        <v>0.55774097491633989</v>
      </c>
      <c r="K5100">
        <v>123</v>
      </c>
      <c r="L5100">
        <v>0.11810137331485748</v>
      </c>
      <c r="M5100">
        <v>16.410886764526367</v>
      </c>
      <c r="N5100">
        <v>1146</v>
      </c>
      <c r="O5100">
        <v>5.598648265004158E-2</v>
      </c>
      <c r="P5100">
        <v>4.6349097043275833E-2</v>
      </c>
      <c r="Q5100">
        <v>8.0334015190601349E-2</v>
      </c>
      <c r="R5100">
        <v>0.11810137331485748</v>
      </c>
      <c r="S5100">
        <v>0.15586425364017487</v>
      </c>
      <c r="T5100">
        <v>0.18985365331172943</v>
      </c>
      <c r="U5100" t="s">
        <v>101</v>
      </c>
      <c r="V5100" t="s">
        <v>84</v>
      </c>
      <c r="W5100">
        <v>85.984291076660156</v>
      </c>
    </row>
    <row r="5101" spans="1:23" x14ac:dyDescent="0.25">
      <c r="A5101" s="48" t="str">
        <f t="shared" si="79"/>
        <v>42231North Coast And North BayN/A_12Dual EnrolledSingle</v>
      </c>
      <c r="B5101" t="s">
        <v>108</v>
      </c>
      <c r="C5101" s="35">
        <v>42231</v>
      </c>
      <c r="D5101">
        <v>12</v>
      </c>
      <c r="E5101" t="s">
        <v>32</v>
      </c>
      <c r="F5101">
        <v>0.79355571844549688</v>
      </c>
      <c r="G5101">
        <v>0.93945051826598769</v>
      </c>
      <c r="H5101">
        <v>1023</v>
      </c>
      <c r="I5101">
        <v>0.7939699185285144</v>
      </c>
      <c r="J5101">
        <v>0.91262053730238712</v>
      </c>
      <c r="K5101">
        <v>123</v>
      </c>
      <c r="L5101">
        <v>-4.1420006891712546E-4</v>
      </c>
      <c r="M5101">
        <v>-5.2195463329553604E-2</v>
      </c>
      <c r="N5101">
        <v>1146</v>
      </c>
      <c r="O5101">
        <v>8.7373197078704834E-2</v>
      </c>
      <c r="P5101">
        <v>-0.11239168792963028</v>
      </c>
      <c r="Q5101">
        <v>-5.9354409575462341E-2</v>
      </c>
      <c r="R5101">
        <v>-4.1420006891712546E-4</v>
      </c>
      <c r="S5101">
        <v>5.8519020676612854E-2</v>
      </c>
      <c r="T5101">
        <v>0.11156328767538071</v>
      </c>
      <c r="U5101" t="s">
        <v>101</v>
      </c>
      <c r="V5101" t="s">
        <v>84</v>
      </c>
      <c r="W5101">
        <v>91.211166381835938</v>
      </c>
    </row>
    <row r="5102" spans="1:23" x14ac:dyDescent="0.25">
      <c r="A5102" s="48" t="str">
        <f t="shared" si="79"/>
        <v>42231North Coast And North BayN/A_13Dual EnrolledSingle</v>
      </c>
      <c r="B5102" s="7" t="s">
        <v>108</v>
      </c>
      <c r="C5102" s="35">
        <v>42231</v>
      </c>
      <c r="D5102">
        <v>13</v>
      </c>
      <c r="E5102" t="s">
        <v>32</v>
      </c>
      <c r="F5102">
        <v>0.94606842619177167</v>
      </c>
      <c r="G5102">
        <v>1.1690878122518789</v>
      </c>
      <c r="H5102">
        <v>1023</v>
      </c>
      <c r="I5102">
        <v>0.83847967490762221</v>
      </c>
      <c r="J5102">
        <v>0.86688563573590738</v>
      </c>
      <c r="K5102">
        <v>123</v>
      </c>
      <c r="L5102">
        <v>0.1075887531042099</v>
      </c>
      <c r="M5102">
        <v>11.372195243835449</v>
      </c>
      <c r="N5102">
        <v>1146</v>
      </c>
      <c r="O5102">
        <v>8.6288571357727051E-2</v>
      </c>
      <c r="P5102">
        <v>-2.9986798763275146E-3</v>
      </c>
      <c r="Q5102">
        <v>4.9380209296941757E-2</v>
      </c>
      <c r="R5102">
        <v>0.1075887531042099</v>
      </c>
      <c r="S5102">
        <v>0.16579039394855499</v>
      </c>
      <c r="T5102">
        <v>0.21817618608474731</v>
      </c>
      <c r="U5102" t="s">
        <v>101</v>
      </c>
      <c r="V5102" t="s">
        <v>84</v>
      </c>
      <c r="W5102">
        <v>94.986907958984375</v>
      </c>
    </row>
    <row r="5103" spans="1:23" x14ac:dyDescent="0.25">
      <c r="A5103" s="48" t="str">
        <f t="shared" si="79"/>
        <v>42231North Coast And North BayN/A_14Dual EnrolledSingle</v>
      </c>
      <c r="B5103" s="7" t="s">
        <v>108</v>
      </c>
      <c r="C5103" s="35">
        <v>42231</v>
      </c>
      <c r="D5103">
        <v>14</v>
      </c>
      <c r="E5103" t="s">
        <v>32</v>
      </c>
      <c r="F5103">
        <v>1.1023325509875856</v>
      </c>
      <c r="G5103">
        <v>1.3361335248847561</v>
      </c>
      <c r="H5103">
        <v>1023</v>
      </c>
      <c r="I5103">
        <v>0.9645430894246918</v>
      </c>
      <c r="J5103">
        <v>1.0946986528204929</v>
      </c>
      <c r="K5103">
        <v>123</v>
      </c>
      <c r="L5103">
        <v>0.13778945803642273</v>
      </c>
      <c r="M5103">
        <v>12.499809265136719</v>
      </c>
      <c r="N5103">
        <v>1146</v>
      </c>
      <c r="O5103">
        <v>0.10718172043561935</v>
      </c>
      <c r="P5103">
        <v>4.253651131875813E-4</v>
      </c>
      <c r="Q5103">
        <v>6.5486811101436615E-2</v>
      </c>
      <c r="R5103">
        <v>0.13778945803642273</v>
      </c>
      <c r="S5103">
        <v>0.21008352935314178</v>
      </c>
      <c r="T5103">
        <v>0.27515354752540588</v>
      </c>
      <c r="U5103" t="s">
        <v>101</v>
      </c>
      <c r="V5103" t="s">
        <v>84</v>
      </c>
      <c r="W5103">
        <v>97.760032653808594</v>
      </c>
    </row>
    <row r="5104" spans="1:23" x14ac:dyDescent="0.25">
      <c r="A5104" s="48" t="str">
        <f t="shared" si="79"/>
        <v>42231North Coast And North BayN/A_15Dual EnrolledSingle</v>
      </c>
      <c r="B5104" t="s">
        <v>108</v>
      </c>
      <c r="C5104" s="35">
        <v>42231</v>
      </c>
      <c r="D5104">
        <v>15</v>
      </c>
      <c r="E5104" t="s">
        <v>32</v>
      </c>
      <c r="F5104">
        <v>1.2650485822899826</v>
      </c>
      <c r="G5104">
        <v>1.4662774258385827</v>
      </c>
      <c r="H5104">
        <v>1023</v>
      </c>
      <c r="I5104">
        <v>1.2794195118933187</v>
      </c>
      <c r="J5104">
        <v>1.3651708611862994</v>
      </c>
      <c r="K5104">
        <v>123</v>
      </c>
      <c r="L5104">
        <v>-1.4370929449796677E-2</v>
      </c>
      <c r="M5104">
        <v>-1.1359982490539551</v>
      </c>
      <c r="N5104">
        <v>1146</v>
      </c>
      <c r="O5104">
        <v>0.13135294616222382</v>
      </c>
      <c r="P5104">
        <v>-0.1827128678560257</v>
      </c>
      <c r="Q5104">
        <v>-0.10297899693250656</v>
      </c>
      <c r="R5104">
        <v>-1.4370929449796677E-2</v>
      </c>
      <c r="S5104">
        <v>7.4226632714271545E-2</v>
      </c>
      <c r="T5104">
        <v>0.15397100150585175</v>
      </c>
      <c r="U5104" t="s">
        <v>101</v>
      </c>
      <c r="V5104" t="s">
        <v>84</v>
      </c>
      <c r="W5104">
        <v>98.303665161132813</v>
      </c>
    </row>
    <row r="5105" spans="1:23" x14ac:dyDescent="0.25">
      <c r="A5105" s="48" t="str">
        <f t="shared" si="79"/>
        <v>42231North Coast And North BayN/A_16Dual EnrolledSingle</v>
      </c>
      <c r="B5105" t="s">
        <v>108</v>
      </c>
      <c r="C5105" s="35">
        <v>42231</v>
      </c>
      <c r="D5105">
        <v>16</v>
      </c>
      <c r="E5105" t="s">
        <v>32</v>
      </c>
      <c r="F5105">
        <v>1.554768915180377</v>
      </c>
      <c r="G5105">
        <v>1.7050373745688905</v>
      </c>
      <c r="H5105">
        <v>1023</v>
      </c>
      <c r="I5105">
        <v>1.4656764223005709</v>
      </c>
      <c r="J5105">
        <v>1.4195469021301972</v>
      </c>
      <c r="K5105">
        <v>123</v>
      </c>
      <c r="L5105">
        <v>8.9092493057250977E-2</v>
      </c>
      <c r="M5105">
        <v>5.7302722930908203</v>
      </c>
      <c r="N5105">
        <v>1146</v>
      </c>
      <c r="O5105">
        <v>0.13865362107753754</v>
      </c>
      <c r="P5105">
        <v>-8.8605985045433044E-2</v>
      </c>
      <c r="Q5105">
        <v>-4.4404668733477592E-3</v>
      </c>
      <c r="R5105">
        <v>8.9092493057250977E-2</v>
      </c>
      <c r="S5105">
        <v>0.18261435627937317</v>
      </c>
      <c r="T5105">
        <v>0.26679098606109619</v>
      </c>
      <c r="U5105" t="s">
        <v>101</v>
      </c>
      <c r="V5105" t="s">
        <v>84</v>
      </c>
      <c r="W5105">
        <v>96.216407775878906</v>
      </c>
    </row>
    <row r="5106" spans="1:23" x14ac:dyDescent="0.25">
      <c r="A5106" s="48" t="str">
        <f t="shared" si="79"/>
        <v>42231North Coast And North BayN/A_17Dual EnrolledSingle</v>
      </c>
      <c r="B5106" s="7" t="s">
        <v>108</v>
      </c>
      <c r="C5106" s="35">
        <v>42231</v>
      </c>
      <c r="D5106">
        <v>17</v>
      </c>
      <c r="E5106" t="s">
        <v>32</v>
      </c>
      <c r="F5106">
        <v>1.8048215055747474</v>
      </c>
      <c r="G5106">
        <v>1.8688128591542419</v>
      </c>
      <c r="H5106">
        <v>1023</v>
      </c>
      <c r="I5106">
        <v>1.3986357714810025</v>
      </c>
      <c r="J5106">
        <v>1.177040925384329</v>
      </c>
      <c r="K5106">
        <v>123</v>
      </c>
      <c r="L5106">
        <v>0.40618574619293213</v>
      </c>
      <c r="M5106">
        <v>22.505590438842773</v>
      </c>
      <c r="N5106">
        <v>1146</v>
      </c>
      <c r="O5106">
        <v>0.12115098536014557</v>
      </c>
      <c r="P5106">
        <v>0.25091865658760071</v>
      </c>
      <c r="Q5106">
        <v>0.32445970177650452</v>
      </c>
      <c r="R5106">
        <v>0.40618574619293213</v>
      </c>
      <c r="S5106">
        <v>0.48790207505226135</v>
      </c>
      <c r="T5106">
        <v>0.56145286560058594</v>
      </c>
      <c r="U5106" t="s">
        <v>101</v>
      </c>
      <c r="V5106" t="s">
        <v>84</v>
      </c>
      <c r="W5106">
        <v>95.438041687011719</v>
      </c>
    </row>
    <row r="5107" spans="1:23" x14ac:dyDescent="0.25">
      <c r="A5107" s="48" t="str">
        <f t="shared" si="79"/>
        <v>42231North Coast And North BayN/A_18Dual EnrolledSingle</v>
      </c>
      <c r="B5107" s="7" t="s">
        <v>108</v>
      </c>
      <c r="C5107" s="35">
        <v>42231</v>
      </c>
      <c r="D5107">
        <v>18</v>
      </c>
      <c r="E5107" t="s">
        <v>32</v>
      </c>
      <c r="F5107">
        <v>1.9146004890499138</v>
      </c>
      <c r="G5107">
        <v>1.8602271146240821</v>
      </c>
      <c r="H5107">
        <v>1023</v>
      </c>
      <c r="I5107">
        <v>1.5841479693172427</v>
      </c>
      <c r="J5107">
        <v>1.2605030433953124</v>
      </c>
      <c r="K5107">
        <v>123</v>
      </c>
      <c r="L5107">
        <v>0.33045253157615662</v>
      </c>
      <c r="M5107">
        <v>17.259607315063477</v>
      </c>
      <c r="N5107">
        <v>1146</v>
      </c>
      <c r="O5107">
        <v>0.12767250835895538</v>
      </c>
      <c r="P5107">
        <v>0.16682744026184082</v>
      </c>
      <c r="Q5107">
        <v>0.24432721734046936</v>
      </c>
      <c r="R5107">
        <v>0.33045253157615662</v>
      </c>
      <c r="S5107">
        <v>0.41656762361526489</v>
      </c>
      <c r="T5107">
        <v>0.49407762289047241</v>
      </c>
      <c r="U5107" t="s">
        <v>101</v>
      </c>
      <c r="V5107" t="s">
        <v>84</v>
      </c>
      <c r="W5107">
        <v>92.440666198730469</v>
      </c>
    </row>
    <row r="5108" spans="1:23" x14ac:dyDescent="0.25">
      <c r="A5108" s="48" t="str">
        <f t="shared" si="79"/>
        <v>42231North Coast And North BayN/A_19Dual EnrolledSingle</v>
      </c>
      <c r="B5108" t="s">
        <v>108</v>
      </c>
      <c r="C5108" s="35">
        <v>42231</v>
      </c>
      <c r="D5108">
        <v>19</v>
      </c>
      <c r="E5108" t="s">
        <v>32</v>
      </c>
      <c r="F5108">
        <v>1.9195524926344782</v>
      </c>
      <c r="G5108">
        <v>1.837855068662436</v>
      </c>
      <c r="H5108">
        <v>1023</v>
      </c>
      <c r="I5108">
        <v>2.126013004698406</v>
      </c>
      <c r="J5108">
        <v>1.6506703528122251</v>
      </c>
      <c r="K5108">
        <v>123</v>
      </c>
      <c r="L5108">
        <v>-0.20646050572395325</v>
      </c>
      <c r="M5108">
        <v>-10.755658149719238</v>
      </c>
      <c r="N5108">
        <v>1146</v>
      </c>
      <c r="O5108">
        <v>0.15954279899597168</v>
      </c>
      <c r="P5108">
        <v>-0.41093054413795471</v>
      </c>
      <c r="Q5108">
        <v>-0.31408488750457764</v>
      </c>
      <c r="R5108">
        <v>-0.20646050572395325</v>
      </c>
      <c r="S5108">
        <v>-9.8848886787891388E-2</v>
      </c>
      <c r="T5108">
        <v>-1.9904545042663813E-3</v>
      </c>
      <c r="U5108" t="s">
        <v>101</v>
      </c>
      <c r="V5108" t="s">
        <v>84</v>
      </c>
      <c r="W5108">
        <v>86.221641540527344</v>
      </c>
    </row>
    <row r="5109" spans="1:23" x14ac:dyDescent="0.25">
      <c r="A5109" s="48" t="str">
        <f t="shared" si="79"/>
        <v>42231North Coast And North BayN/A_20Dual EnrolledSingle</v>
      </c>
      <c r="B5109" t="s">
        <v>108</v>
      </c>
      <c r="C5109" s="35">
        <v>42231</v>
      </c>
      <c r="D5109">
        <v>20</v>
      </c>
      <c r="E5109" t="s">
        <v>32</v>
      </c>
      <c r="F5109">
        <v>1.7757319648816574</v>
      </c>
      <c r="G5109">
        <v>1.6846491791763869</v>
      </c>
      <c r="H5109">
        <v>1023</v>
      </c>
      <c r="I5109">
        <v>2.1734780465955654</v>
      </c>
      <c r="J5109">
        <v>1.7802305288622904</v>
      </c>
      <c r="K5109">
        <v>123</v>
      </c>
      <c r="L5109">
        <v>-0.39774608612060547</v>
      </c>
      <c r="M5109">
        <v>-22.398992538452148</v>
      </c>
      <c r="N5109">
        <v>1146</v>
      </c>
      <c r="O5109">
        <v>0.16893862187862396</v>
      </c>
      <c r="P5109">
        <v>-0.6142578125</v>
      </c>
      <c r="Q5109">
        <v>-0.51170867681503296</v>
      </c>
      <c r="R5109">
        <v>-0.39774608612060547</v>
      </c>
      <c r="S5109">
        <v>-0.2837969958782196</v>
      </c>
      <c r="T5109">
        <v>-0.18123434484004974</v>
      </c>
      <c r="U5109" t="s">
        <v>101</v>
      </c>
      <c r="V5109" t="s">
        <v>84</v>
      </c>
      <c r="W5109">
        <v>80.992149353027344</v>
      </c>
    </row>
    <row r="5110" spans="1:23" x14ac:dyDescent="0.25">
      <c r="A5110" s="48" t="str">
        <f t="shared" si="79"/>
        <v>42231North Coast And North BayN/A_21Dual EnrolledSingle</v>
      </c>
      <c r="B5110" s="7" t="s">
        <v>108</v>
      </c>
      <c r="C5110" s="35">
        <v>42231</v>
      </c>
      <c r="D5110">
        <v>21</v>
      </c>
      <c r="E5110" t="s">
        <v>32</v>
      </c>
      <c r="F5110">
        <v>1.6250369504171356</v>
      </c>
      <c r="G5110">
        <v>1.5224209359514342</v>
      </c>
      <c r="H5110">
        <v>1023</v>
      </c>
      <c r="I5110">
        <v>1.7696227654092676</v>
      </c>
      <c r="J5110">
        <v>1.4381921142957435</v>
      </c>
      <c r="K5110">
        <v>123</v>
      </c>
      <c r="L5110">
        <v>-0.14458581805229187</v>
      </c>
      <c r="M5110">
        <v>-8.8973865509033203</v>
      </c>
      <c r="N5110">
        <v>1146</v>
      </c>
      <c r="O5110">
        <v>0.13813720643520355</v>
      </c>
      <c r="P5110">
        <v>-0.32162246108055115</v>
      </c>
      <c r="Q5110">
        <v>-0.23777040839195251</v>
      </c>
      <c r="R5110">
        <v>-0.14458581805229187</v>
      </c>
      <c r="S5110">
        <v>-5.1412273198366165E-2</v>
      </c>
      <c r="T5110">
        <v>3.2450824975967407E-2</v>
      </c>
      <c r="U5110" t="s">
        <v>101</v>
      </c>
      <c r="V5110" t="s">
        <v>84</v>
      </c>
      <c r="W5110">
        <v>74</v>
      </c>
    </row>
    <row r="5111" spans="1:23" x14ac:dyDescent="0.25">
      <c r="A5111" s="48" t="str">
        <f t="shared" si="79"/>
        <v>42231North Coast And North BayN/A_22Dual EnrolledSingle</v>
      </c>
      <c r="B5111" s="7" t="s">
        <v>108</v>
      </c>
      <c r="C5111" s="35">
        <v>42231</v>
      </c>
      <c r="D5111">
        <v>22</v>
      </c>
      <c r="E5111" t="s">
        <v>32</v>
      </c>
      <c r="F5111">
        <v>1.4497382208815648</v>
      </c>
      <c r="G5111">
        <v>1.3933799963636773</v>
      </c>
      <c r="H5111">
        <v>1023</v>
      </c>
      <c r="I5111">
        <v>1.528911381906416</v>
      </c>
      <c r="J5111">
        <v>1.3877610339512478</v>
      </c>
      <c r="K5111">
        <v>123</v>
      </c>
      <c r="L5111">
        <v>-7.9173162579536438E-2</v>
      </c>
      <c r="M5111">
        <v>-5.4612040519714355</v>
      </c>
      <c r="N5111">
        <v>1146</v>
      </c>
      <c r="O5111">
        <v>0.13249687850475311</v>
      </c>
      <c r="P5111">
        <v>-0.24898116290569305</v>
      </c>
      <c r="Q5111">
        <v>-0.16855290532112122</v>
      </c>
      <c r="R5111">
        <v>-7.9173162579536438E-2</v>
      </c>
      <c r="S5111">
        <v>1.0195981711149216E-2</v>
      </c>
      <c r="T5111">
        <v>9.0634837746620178E-2</v>
      </c>
      <c r="U5111" t="s">
        <v>101</v>
      </c>
      <c r="V5111" t="s">
        <v>84</v>
      </c>
      <c r="W5111">
        <v>70.005233764648437</v>
      </c>
    </row>
    <row r="5112" spans="1:23" x14ac:dyDescent="0.25">
      <c r="A5112" s="48" t="str">
        <f t="shared" si="79"/>
        <v>42231North Coast And North BayN/A_23Dual EnrolledSingle</v>
      </c>
      <c r="B5112" t="s">
        <v>108</v>
      </c>
      <c r="C5112" s="35">
        <v>42231</v>
      </c>
      <c r="D5112">
        <v>23</v>
      </c>
      <c r="E5112" t="s">
        <v>32</v>
      </c>
      <c r="F5112">
        <v>1.1575800585536193</v>
      </c>
      <c r="G5112">
        <v>1.1671668699649325</v>
      </c>
      <c r="H5112">
        <v>1023</v>
      </c>
      <c r="I5112">
        <v>1.2375349594943896</v>
      </c>
      <c r="J5112">
        <v>1.2090890976061586</v>
      </c>
      <c r="K5112">
        <v>123</v>
      </c>
      <c r="L5112">
        <v>-7.9954899847507477E-2</v>
      </c>
      <c r="M5112">
        <v>-6.9070730209350586</v>
      </c>
      <c r="N5112">
        <v>1146</v>
      </c>
      <c r="O5112">
        <v>0.11496515572071075</v>
      </c>
      <c r="P5112">
        <v>-0.22729423642158508</v>
      </c>
      <c r="Q5112">
        <v>-0.15750809013843536</v>
      </c>
      <c r="R5112">
        <v>-7.9954899847507477E-2</v>
      </c>
      <c r="S5112">
        <v>-2.4109024088829756E-3</v>
      </c>
      <c r="T5112">
        <v>6.7384444177150726E-2</v>
      </c>
      <c r="U5112" t="s">
        <v>101</v>
      </c>
      <c r="V5112" t="s">
        <v>84</v>
      </c>
      <c r="W5112">
        <v>68.002616882324219</v>
      </c>
    </row>
    <row r="5113" spans="1:23" x14ac:dyDescent="0.25">
      <c r="A5113" s="48" t="str">
        <f t="shared" si="79"/>
        <v>42231North Coast And North BayN/A_24Dual EnrolledSingle</v>
      </c>
      <c r="B5113" t="s">
        <v>108</v>
      </c>
      <c r="C5113" s="35">
        <v>42231</v>
      </c>
      <c r="D5113">
        <v>24</v>
      </c>
      <c r="E5113" t="s">
        <v>32</v>
      </c>
      <c r="F5113">
        <v>0.86059139792208417</v>
      </c>
      <c r="G5113">
        <v>0.92841898296308123</v>
      </c>
      <c r="H5113">
        <v>1023</v>
      </c>
      <c r="I5113">
        <v>1.0143991871486835</v>
      </c>
      <c r="J5113">
        <v>1.1487807698554571</v>
      </c>
      <c r="K5113">
        <v>123</v>
      </c>
      <c r="L5113">
        <v>-0.15380778908729553</v>
      </c>
      <c r="M5113">
        <v>-17.872335433959961</v>
      </c>
      <c r="N5113">
        <v>1146</v>
      </c>
      <c r="O5113">
        <v>0.10757243633270264</v>
      </c>
      <c r="P5113">
        <v>-0.29167261719703674</v>
      </c>
      <c r="Q5113">
        <v>-0.22637400031089783</v>
      </c>
      <c r="R5113">
        <v>-0.15380778908729553</v>
      </c>
      <c r="S5113">
        <v>-8.1250183284282684E-2</v>
      </c>
      <c r="T5113">
        <v>-1.5942955389618874E-2</v>
      </c>
      <c r="U5113" t="s">
        <v>101</v>
      </c>
      <c r="V5113" t="s">
        <v>84</v>
      </c>
      <c r="W5113">
        <v>65.234725952148438</v>
      </c>
    </row>
    <row r="5114" spans="1:23" x14ac:dyDescent="0.25">
      <c r="A5114" s="48" t="str">
        <f t="shared" si="79"/>
        <v>42255North Coast And North BayN/A_1Dual EnrolledSingle</v>
      </c>
      <c r="B5114" s="7" t="s">
        <v>108</v>
      </c>
      <c r="C5114" s="35">
        <v>42255</v>
      </c>
      <c r="D5114">
        <v>1</v>
      </c>
      <c r="E5114" t="s">
        <v>32</v>
      </c>
      <c r="F5114">
        <v>0.57645312510442481</v>
      </c>
      <c r="G5114">
        <v>0.60572313696155</v>
      </c>
      <c r="H5114">
        <v>1024</v>
      </c>
      <c r="I5114">
        <v>0.48938793100036415</v>
      </c>
      <c r="J5114">
        <v>0.48586461743946252</v>
      </c>
      <c r="K5114">
        <v>116</v>
      </c>
      <c r="L5114">
        <v>8.70651975274086E-2</v>
      </c>
      <c r="M5114">
        <v>15.103603363037109</v>
      </c>
      <c r="N5114">
        <v>1140</v>
      </c>
      <c r="O5114">
        <v>4.8921767622232437E-2</v>
      </c>
      <c r="P5114">
        <v>2.4367060512304306E-2</v>
      </c>
      <c r="Q5114">
        <v>5.4063551127910614E-2</v>
      </c>
      <c r="R5114">
        <v>8.70651975274086E-2</v>
      </c>
      <c r="S5114">
        <v>0.1200629323720932</v>
      </c>
      <c r="T5114">
        <v>0.1497633308172226</v>
      </c>
      <c r="U5114" t="s">
        <v>101</v>
      </c>
      <c r="V5114" t="s">
        <v>84</v>
      </c>
      <c r="W5114">
        <v>61.244735717773438</v>
      </c>
    </row>
    <row r="5115" spans="1:23" x14ac:dyDescent="0.25">
      <c r="A5115" s="48" t="str">
        <f t="shared" si="79"/>
        <v>42255North Coast And North BayN/A_2Dual EnrolledSingle</v>
      </c>
      <c r="B5115" s="7" t="s">
        <v>108</v>
      </c>
      <c r="C5115" s="35">
        <v>42255</v>
      </c>
      <c r="D5115">
        <v>2</v>
      </c>
      <c r="E5115" t="s">
        <v>32</v>
      </c>
      <c r="F5115">
        <v>0.51107070313334713</v>
      </c>
      <c r="G5115">
        <v>0.5236416840789424</v>
      </c>
      <c r="H5115">
        <v>1024</v>
      </c>
      <c r="I5115">
        <v>0.45482844824235985</v>
      </c>
      <c r="J5115">
        <v>0.46763822823210932</v>
      </c>
      <c r="K5115">
        <v>116</v>
      </c>
      <c r="L5115">
        <v>5.6242253631353378E-2</v>
      </c>
      <c r="M5115">
        <v>11.004789352416992</v>
      </c>
      <c r="N5115">
        <v>1140</v>
      </c>
      <c r="O5115">
        <v>4.6400364488363266E-2</v>
      </c>
      <c r="P5115">
        <v>-3.2244534231722355E-3</v>
      </c>
      <c r="Q5115">
        <v>2.4941496551036835E-2</v>
      </c>
      <c r="R5115">
        <v>5.6242253631353378E-2</v>
      </c>
      <c r="S5115">
        <v>8.7539300322532654E-2</v>
      </c>
      <c r="T5115">
        <v>0.11570896208286285</v>
      </c>
      <c r="U5115" t="s">
        <v>101</v>
      </c>
      <c r="V5115" t="s">
        <v>84</v>
      </c>
      <c r="W5115">
        <v>59.473682403564453</v>
      </c>
    </row>
    <row r="5116" spans="1:23" x14ac:dyDescent="0.25">
      <c r="A5116" s="48" t="str">
        <f t="shared" si="79"/>
        <v>42255North Coast And North BayN/A_3Dual EnrolledSingle</v>
      </c>
      <c r="B5116" t="s">
        <v>108</v>
      </c>
      <c r="C5116" s="35">
        <v>42255</v>
      </c>
      <c r="D5116">
        <v>3</v>
      </c>
      <c r="E5116" t="s">
        <v>32</v>
      </c>
      <c r="F5116">
        <v>0.46172480470452038</v>
      </c>
      <c r="G5116">
        <v>0.4154835966449279</v>
      </c>
      <c r="H5116">
        <v>1024</v>
      </c>
      <c r="I5116">
        <v>0.39202499997739121</v>
      </c>
      <c r="J5116">
        <v>0.31958567114759662</v>
      </c>
      <c r="K5116">
        <v>116</v>
      </c>
      <c r="L5116">
        <v>6.9699801504611969E-2</v>
      </c>
      <c r="M5116">
        <v>15.095529556274414</v>
      </c>
      <c r="N5116">
        <v>1140</v>
      </c>
      <c r="O5116">
        <v>3.2389115542173386E-2</v>
      </c>
      <c r="P5116">
        <v>2.818991057574749E-2</v>
      </c>
      <c r="Q5116">
        <v>4.7850750386714935E-2</v>
      </c>
      <c r="R5116">
        <v>6.9699801504611969E-2</v>
      </c>
      <c r="S5116">
        <v>9.1546259820461273E-2</v>
      </c>
      <c r="T5116">
        <v>0.1112096905708313</v>
      </c>
      <c r="U5116" t="s">
        <v>101</v>
      </c>
      <c r="V5116" t="s">
        <v>84</v>
      </c>
      <c r="W5116">
        <v>58.471054077148438</v>
      </c>
    </row>
    <row r="5117" spans="1:23" x14ac:dyDescent="0.25">
      <c r="A5117" s="48" t="str">
        <f t="shared" si="79"/>
        <v>42255North Coast And North BayN/A_4Dual EnrolledSingle</v>
      </c>
      <c r="B5117" t="s">
        <v>108</v>
      </c>
      <c r="C5117" s="35">
        <v>42255</v>
      </c>
      <c r="D5117">
        <v>4</v>
      </c>
      <c r="E5117" t="s">
        <v>32</v>
      </c>
      <c r="F5117">
        <v>0.43926777342620821</v>
      </c>
      <c r="G5117">
        <v>0.37025422895852173</v>
      </c>
      <c r="H5117">
        <v>1024</v>
      </c>
      <c r="I5117">
        <v>0.40818189659940785</v>
      </c>
      <c r="J5117">
        <v>0.39322740461360822</v>
      </c>
      <c r="K5117">
        <v>116</v>
      </c>
      <c r="L5117">
        <v>3.1085876747965813E-2</v>
      </c>
      <c r="M5117">
        <v>7.0767488479614258</v>
      </c>
      <c r="N5117">
        <v>1140</v>
      </c>
      <c r="O5117">
        <v>3.8299784064292908E-2</v>
      </c>
      <c r="P5117">
        <v>-1.7999125644564629E-2</v>
      </c>
      <c r="Q5117">
        <v>5.2496083080768585E-3</v>
      </c>
      <c r="R5117">
        <v>3.1085876747965813E-2</v>
      </c>
      <c r="S5117">
        <v>5.6919079273939133E-2</v>
      </c>
      <c r="T5117">
        <v>8.0170877277851105E-2</v>
      </c>
      <c r="U5117" t="s">
        <v>101</v>
      </c>
      <c r="V5117" t="s">
        <v>84</v>
      </c>
      <c r="W5117">
        <v>56.247367858886719</v>
      </c>
    </row>
    <row r="5118" spans="1:23" x14ac:dyDescent="0.25">
      <c r="A5118" s="48" t="str">
        <f t="shared" si="79"/>
        <v>42255North Coast And North BayN/A_5Dual EnrolledSingle</v>
      </c>
      <c r="B5118" s="7" t="s">
        <v>108</v>
      </c>
      <c r="C5118" s="35">
        <v>42255</v>
      </c>
      <c r="D5118">
        <v>5</v>
      </c>
      <c r="E5118" t="s">
        <v>32</v>
      </c>
      <c r="F5118">
        <v>0.44299960937256705</v>
      </c>
      <c r="G5118">
        <v>0.35680955964098621</v>
      </c>
      <c r="H5118">
        <v>1024</v>
      </c>
      <c r="I5118">
        <v>0.39288017248572965</v>
      </c>
      <c r="J5118">
        <v>0.34990111424632658</v>
      </c>
      <c r="K5118">
        <v>116</v>
      </c>
      <c r="L5118">
        <v>5.0119437277317047E-2</v>
      </c>
      <c r="M5118">
        <v>11.313652992248535</v>
      </c>
      <c r="N5118">
        <v>1140</v>
      </c>
      <c r="O5118">
        <v>3.4347735345363617E-2</v>
      </c>
      <c r="P5118">
        <v>6.0993796214461327E-3</v>
      </c>
      <c r="Q5118">
        <v>2.6949141174554825E-2</v>
      </c>
      <c r="R5118">
        <v>5.0119437277317047E-2</v>
      </c>
      <c r="S5118">
        <v>7.3286987841129303E-2</v>
      </c>
      <c r="T5118">
        <v>9.4139494001865387E-2</v>
      </c>
      <c r="U5118" t="s">
        <v>101</v>
      </c>
      <c r="V5118" t="s">
        <v>84</v>
      </c>
      <c r="W5118">
        <v>56.247367858886719</v>
      </c>
    </row>
    <row r="5119" spans="1:23" x14ac:dyDescent="0.25">
      <c r="A5119" s="48" t="str">
        <f t="shared" si="79"/>
        <v>42255North Coast And North BayN/A_6Dual EnrolledSingle</v>
      </c>
      <c r="B5119" s="7" t="s">
        <v>108</v>
      </c>
      <c r="C5119" s="35">
        <v>42255</v>
      </c>
      <c r="D5119">
        <v>6</v>
      </c>
      <c r="E5119" t="s">
        <v>32</v>
      </c>
      <c r="F5119">
        <v>0.47808847659963682</v>
      </c>
      <c r="G5119">
        <v>0.37572436939406878</v>
      </c>
      <c r="H5119">
        <v>1024</v>
      </c>
      <c r="I5119">
        <v>0.45709482757634129</v>
      </c>
      <c r="J5119">
        <v>0.48908685631632526</v>
      </c>
      <c r="K5119">
        <v>116</v>
      </c>
      <c r="L5119">
        <v>2.099364809691906E-2</v>
      </c>
      <c r="M5119">
        <v>4.3911638259887695</v>
      </c>
      <c r="N5119">
        <v>1140</v>
      </c>
      <c r="O5119">
        <v>4.6903949230909348E-2</v>
      </c>
      <c r="P5119">
        <v>-3.9118453860282898E-2</v>
      </c>
      <c r="Q5119">
        <v>-1.0646818205714226E-2</v>
      </c>
      <c r="R5119">
        <v>2.099364809691906E-2</v>
      </c>
      <c r="S5119">
        <v>5.2630361169576645E-2</v>
      </c>
      <c r="T5119">
        <v>8.1105746328830719E-2</v>
      </c>
      <c r="U5119" t="s">
        <v>101</v>
      </c>
      <c r="V5119" t="s">
        <v>84</v>
      </c>
      <c r="W5119">
        <v>55.25</v>
      </c>
    </row>
    <row r="5120" spans="1:23" x14ac:dyDescent="0.25">
      <c r="A5120" s="48" t="str">
        <f t="shared" si="79"/>
        <v>42255North Coast And North BayN/A_7Dual EnrolledSingle</v>
      </c>
      <c r="B5120" t="s">
        <v>108</v>
      </c>
      <c r="C5120" s="35">
        <v>42255</v>
      </c>
      <c r="D5120">
        <v>7</v>
      </c>
      <c r="E5120" t="s">
        <v>32</v>
      </c>
      <c r="F5120">
        <v>0.53986826176049563</v>
      </c>
      <c r="G5120">
        <v>0.42131929411045832</v>
      </c>
      <c r="H5120">
        <v>1024</v>
      </c>
      <c r="I5120">
        <v>0.54573017266947643</v>
      </c>
      <c r="J5120">
        <v>0.54967110639062311</v>
      </c>
      <c r="K5120">
        <v>116</v>
      </c>
      <c r="L5120">
        <v>-5.8619109913706779E-3</v>
      </c>
      <c r="M5120">
        <v>-1.0858039855957031</v>
      </c>
      <c r="N5120">
        <v>1140</v>
      </c>
      <c r="O5120">
        <v>5.270664393901825E-2</v>
      </c>
      <c r="P5120">
        <v>-7.3410749435424805E-2</v>
      </c>
      <c r="Q5120">
        <v>-4.141676053404808E-2</v>
      </c>
      <c r="R5120">
        <v>-5.8619109913706779E-3</v>
      </c>
      <c r="S5120">
        <v>2.9688719660043716E-2</v>
      </c>
      <c r="T5120">
        <v>6.16869255900383E-2</v>
      </c>
      <c r="U5120" t="s">
        <v>101</v>
      </c>
      <c r="V5120" t="s">
        <v>84</v>
      </c>
      <c r="W5120">
        <v>57.797367095947266</v>
      </c>
    </row>
    <row r="5121" spans="1:23" x14ac:dyDescent="0.25">
      <c r="A5121" s="48" t="str">
        <f t="shared" si="79"/>
        <v>42255North Coast And North BayN/A_8Dual EnrolledSingle</v>
      </c>
      <c r="B5121" t="s">
        <v>108</v>
      </c>
      <c r="C5121" s="35">
        <v>42255</v>
      </c>
      <c r="D5121">
        <v>8</v>
      </c>
      <c r="E5121" t="s">
        <v>32</v>
      </c>
      <c r="F5121">
        <v>0.58950625002188639</v>
      </c>
      <c r="G5121">
        <v>0.45484538352064136</v>
      </c>
      <c r="H5121">
        <v>1024</v>
      </c>
      <c r="I5121">
        <v>0.59738879289873725</v>
      </c>
      <c r="J5121">
        <v>0.52213788228754665</v>
      </c>
      <c r="K5121">
        <v>116</v>
      </c>
      <c r="L5121">
        <v>-7.8825429081916809E-3</v>
      </c>
      <c r="M5121">
        <v>-1.3371431827545166</v>
      </c>
      <c r="N5121">
        <v>1140</v>
      </c>
      <c r="O5121">
        <v>5.0520062446594238E-2</v>
      </c>
      <c r="P5121">
        <v>-7.2629056870937347E-2</v>
      </c>
      <c r="Q5121">
        <v>-4.1962366551160812E-2</v>
      </c>
      <c r="R5121">
        <v>-7.8825429081916809E-3</v>
      </c>
      <c r="S5121">
        <v>2.6193238794803619E-2</v>
      </c>
      <c r="T5121">
        <v>5.6863967329263687E-2</v>
      </c>
      <c r="U5121" t="s">
        <v>101</v>
      </c>
      <c r="V5121" t="s">
        <v>84</v>
      </c>
      <c r="W5121">
        <v>66.110527038574219</v>
      </c>
    </row>
    <row r="5122" spans="1:23" x14ac:dyDescent="0.25">
      <c r="A5122" s="48" t="str">
        <f t="shared" ref="A5122:A5185" si="80">CONCATENATE(C5122,B5122,E5122,"_",D5122,U5122,V5122)</f>
        <v>42255North Coast And North BayN/A_9Dual EnrolledSingle</v>
      </c>
      <c r="B5122" s="7" t="s">
        <v>108</v>
      </c>
      <c r="C5122" s="35">
        <v>42255</v>
      </c>
      <c r="D5122">
        <v>9</v>
      </c>
      <c r="E5122" t="s">
        <v>32</v>
      </c>
      <c r="F5122">
        <v>0.60355009775829904</v>
      </c>
      <c r="G5122">
        <v>0.56349429093600933</v>
      </c>
      <c r="H5122">
        <v>1024</v>
      </c>
      <c r="I5122">
        <v>0.63325948269161669</v>
      </c>
      <c r="J5122">
        <v>0.51161056115369818</v>
      </c>
      <c r="K5122">
        <v>116</v>
      </c>
      <c r="L5122">
        <v>-2.9709385707974434E-2</v>
      </c>
      <c r="M5122">
        <v>-4.9224390983581543</v>
      </c>
      <c r="N5122">
        <v>1140</v>
      </c>
      <c r="O5122">
        <v>5.066072940826416E-2</v>
      </c>
      <c r="P5122">
        <v>-9.4636179506778717E-2</v>
      </c>
      <c r="Q5122">
        <v>-6.3884101808071136E-2</v>
      </c>
      <c r="R5122">
        <v>-2.9709385707974434E-2</v>
      </c>
      <c r="S5122">
        <v>4.4612763449549675E-3</v>
      </c>
      <c r="T5122">
        <v>3.5217404365539551E-2</v>
      </c>
      <c r="U5122" t="s">
        <v>101</v>
      </c>
      <c r="V5122" t="s">
        <v>84</v>
      </c>
      <c r="W5122">
        <v>72.021049499511719</v>
      </c>
    </row>
    <row r="5123" spans="1:23" x14ac:dyDescent="0.25">
      <c r="A5123" s="48" t="str">
        <f t="shared" si="80"/>
        <v>42255North Coast And North BayN/A_10Dual EnrolledSingle</v>
      </c>
      <c r="B5123" s="7" t="s">
        <v>108</v>
      </c>
      <c r="C5123" s="35">
        <v>42255</v>
      </c>
      <c r="D5123">
        <v>10</v>
      </c>
      <c r="E5123" t="s">
        <v>32</v>
      </c>
      <c r="F5123">
        <v>0.61582412114117768</v>
      </c>
      <c r="G5123">
        <v>0.64363614107980971</v>
      </c>
      <c r="H5123">
        <v>1024</v>
      </c>
      <c r="I5123">
        <v>0.60099051706462092</v>
      </c>
      <c r="J5123">
        <v>0.54569539617944784</v>
      </c>
      <c r="K5123">
        <v>116</v>
      </c>
      <c r="L5123">
        <v>1.4833603985607624E-2</v>
      </c>
      <c r="M5123">
        <v>2.4087402820587158</v>
      </c>
      <c r="N5123">
        <v>1140</v>
      </c>
      <c r="O5123">
        <v>5.4512906819581985E-2</v>
      </c>
      <c r="P5123">
        <v>-5.5030137300491333E-2</v>
      </c>
      <c r="Q5123">
        <v>-2.1939713507890701E-2</v>
      </c>
      <c r="R5123">
        <v>1.4833603985607624E-2</v>
      </c>
      <c r="S5123">
        <v>5.16025610268116E-2</v>
      </c>
      <c r="T5123">
        <v>8.4697343409061432E-2</v>
      </c>
      <c r="U5123" t="s">
        <v>101</v>
      </c>
      <c r="V5123" t="s">
        <v>84</v>
      </c>
      <c r="W5123">
        <v>80.776313781738281</v>
      </c>
    </row>
    <row r="5124" spans="1:23" x14ac:dyDescent="0.25">
      <c r="A5124" s="48" t="str">
        <f t="shared" si="80"/>
        <v>42255North Coast And North BayN/A_11Dual EnrolledSingle</v>
      </c>
      <c r="B5124" t="s">
        <v>108</v>
      </c>
      <c r="C5124" s="35">
        <v>42255</v>
      </c>
      <c r="D5124">
        <v>11</v>
      </c>
      <c r="E5124" t="s">
        <v>32</v>
      </c>
      <c r="F5124">
        <v>0.63412011708073512</v>
      </c>
      <c r="G5124">
        <v>0.6994608321895317</v>
      </c>
      <c r="H5124">
        <v>1024</v>
      </c>
      <c r="I5124">
        <v>0.66015689640949538</v>
      </c>
      <c r="J5124">
        <v>0.77174993285045979</v>
      </c>
      <c r="K5124">
        <v>116</v>
      </c>
      <c r="L5124">
        <v>-2.6036778464913368E-2</v>
      </c>
      <c r="M5124">
        <v>-4.1059694290161133</v>
      </c>
      <c r="N5124">
        <v>1140</v>
      </c>
      <c r="O5124">
        <v>7.4914909899234772E-2</v>
      </c>
      <c r="P5124">
        <v>-0.12204772979021072</v>
      </c>
      <c r="Q5124">
        <v>-7.6572880148887634E-2</v>
      </c>
      <c r="R5124">
        <v>-2.6036778464913368E-2</v>
      </c>
      <c r="S5124">
        <v>2.4493327364325523E-2</v>
      </c>
      <c r="T5124">
        <v>6.9974169135093689E-2</v>
      </c>
      <c r="U5124" t="s">
        <v>101</v>
      </c>
      <c r="V5124" t="s">
        <v>84</v>
      </c>
      <c r="W5124">
        <v>87.536842346191406</v>
      </c>
    </row>
    <row r="5125" spans="1:23" x14ac:dyDescent="0.25">
      <c r="A5125" s="48" t="str">
        <f t="shared" si="80"/>
        <v>42255North Coast And North BayN/A_12Dual EnrolledSingle</v>
      </c>
      <c r="B5125" t="s">
        <v>108</v>
      </c>
      <c r="C5125" s="35">
        <v>42255</v>
      </c>
      <c r="D5125">
        <v>12</v>
      </c>
      <c r="E5125" t="s">
        <v>32</v>
      </c>
      <c r="F5125">
        <v>0.68619208991668401</v>
      </c>
      <c r="G5125">
        <v>0.8128818357905413</v>
      </c>
      <c r="H5125">
        <v>1024</v>
      </c>
      <c r="I5125">
        <v>0.70835000013236349</v>
      </c>
      <c r="J5125">
        <v>0.75891470782172077</v>
      </c>
      <c r="K5125">
        <v>116</v>
      </c>
      <c r="L5125">
        <v>-2.2157909348607063E-2</v>
      </c>
      <c r="M5125">
        <v>-3.229111909866333</v>
      </c>
      <c r="N5125">
        <v>1140</v>
      </c>
      <c r="O5125">
        <v>7.4902534484863281E-2</v>
      </c>
      <c r="P5125">
        <v>-0.11815299838781357</v>
      </c>
      <c r="Q5125">
        <v>-7.2685658931732178E-2</v>
      </c>
      <c r="R5125">
        <v>-2.2157909348607063E-2</v>
      </c>
      <c r="S5125">
        <v>2.8363849967718124E-2</v>
      </c>
      <c r="T5125">
        <v>7.3837175965309143E-2</v>
      </c>
      <c r="U5125" t="s">
        <v>101</v>
      </c>
      <c r="V5125" t="s">
        <v>84</v>
      </c>
      <c r="W5125">
        <v>91.447364807128906</v>
      </c>
    </row>
    <row r="5126" spans="1:23" x14ac:dyDescent="0.25">
      <c r="A5126" s="48" t="str">
        <f t="shared" si="80"/>
        <v>42255North Coast And North BayN/A_13Dual EnrolledSingle</v>
      </c>
      <c r="B5126" s="7" t="s">
        <v>108</v>
      </c>
      <c r="C5126" s="35">
        <v>42255</v>
      </c>
      <c r="D5126">
        <v>13</v>
      </c>
      <c r="E5126" t="s">
        <v>32</v>
      </c>
      <c r="F5126">
        <v>0.82815546873642643</v>
      </c>
      <c r="G5126">
        <v>1.017337901969358</v>
      </c>
      <c r="H5126">
        <v>1024</v>
      </c>
      <c r="I5126">
        <v>0.76601724136985572</v>
      </c>
      <c r="J5126">
        <v>0.77472297447822758</v>
      </c>
      <c r="K5126">
        <v>116</v>
      </c>
      <c r="L5126">
        <v>6.2138225883245468E-2</v>
      </c>
      <c r="M5126">
        <v>7.5032081604003906</v>
      </c>
      <c r="N5126">
        <v>1140</v>
      </c>
      <c r="O5126">
        <v>7.8643627464771271E-2</v>
      </c>
      <c r="P5126">
        <v>-3.8651447743177414E-2</v>
      </c>
      <c r="Q5126">
        <v>9.0868072584271431E-3</v>
      </c>
      <c r="R5126">
        <v>6.2138225883245468E-2</v>
      </c>
      <c r="S5126">
        <v>0.11518335342407227</v>
      </c>
      <c r="T5126">
        <v>0.16292789578437805</v>
      </c>
      <c r="U5126" t="s">
        <v>101</v>
      </c>
      <c r="V5126" t="s">
        <v>84</v>
      </c>
      <c r="W5126">
        <v>94.676315307617188</v>
      </c>
    </row>
    <row r="5127" spans="1:23" x14ac:dyDescent="0.25">
      <c r="A5127" s="48" t="str">
        <f t="shared" si="80"/>
        <v>42255North Coast And North BayN/A_14Dual EnrolledSingle</v>
      </c>
      <c r="B5127" s="7" t="s">
        <v>108</v>
      </c>
      <c r="C5127" s="35">
        <v>42255</v>
      </c>
      <c r="D5127">
        <v>14</v>
      </c>
      <c r="E5127" t="s">
        <v>32</v>
      </c>
      <c r="F5127">
        <v>0.96174335978116166</v>
      </c>
      <c r="G5127">
        <v>1.2326070299455176</v>
      </c>
      <c r="H5127">
        <v>1024</v>
      </c>
      <c r="I5127">
        <v>0.89478706916858441</v>
      </c>
      <c r="J5127">
        <v>0.96435556702144054</v>
      </c>
      <c r="K5127">
        <v>116</v>
      </c>
      <c r="L5127">
        <v>6.6956289112567902E-2</v>
      </c>
      <c r="M5127">
        <v>6.9619708061218262</v>
      </c>
      <c r="N5127">
        <v>1140</v>
      </c>
      <c r="O5127">
        <v>9.7472019493579865E-2</v>
      </c>
      <c r="P5127">
        <v>-5.796385183930397E-2</v>
      </c>
      <c r="Q5127">
        <v>1.2036141706630588E-3</v>
      </c>
      <c r="R5127">
        <v>6.6956289112567902E-2</v>
      </c>
      <c r="S5127">
        <v>0.13270117342472076</v>
      </c>
      <c r="T5127">
        <v>0.19187642633914948</v>
      </c>
      <c r="U5127" t="s">
        <v>101</v>
      </c>
      <c r="V5127" t="s">
        <v>84</v>
      </c>
      <c r="W5127">
        <v>97.902633666992188</v>
      </c>
    </row>
    <row r="5128" spans="1:23" x14ac:dyDescent="0.25">
      <c r="A5128" s="48" t="str">
        <f t="shared" si="80"/>
        <v>42255North Coast And North BayN/A_15Dual EnrolledSingle</v>
      </c>
      <c r="B5128" t="s">
        <v>108</v>
      </c>
      <c r="C5128" s="35">
        <v>42255</v>
      </c>
      <c r="D5128">
        <v>15</v>
      </c>
      <c r="E5128" t="s">
        <v>32</v>
      </c>
      <c r="F5128">
        <v>1.1058405268876352</v>
      </c>
      <c r="G5128">
        <v>1.3243308785867907</v>
      </c>
      <c r="H5128">
        <v>1024</v>
      </c>
      <c r="I5128">
        <v>1.0113991384119823</v>
      </c>
      <c r="J5128">
        <v>1.193463977283769</v>
      </c>
      <c r="K5128">
        <v>116</v>
      </c>
      <c r="L5128">
        <v>9.444139152765274E-2</v>
      </c>
      <c r="M5128">
        <v>8.5402355194091797</v>
      </c>
      <c r="N5128">
        <v>1140</v>
      </c>
      <c r="O5128">
        <v>0.11828643083572388</v>
      </c>
      <c r="P5128">
        <v>-5.7154498994350433E-2</v>
      </c>
      <c r="Q5128">
        <v>1.4647730626165867E-2</v>
      </c>
      <c r="R5128">
        <v>9.444139152765274E-2</v>
      </c>
      <c r="S5128">
        <v>0.1742255836725235</v>
      </c>
      <c r="T5128">
        <v>0.24603727459907532</v>
      </c>
      <c r="U5128" t="s">
        <v>101</v>
      </c>
      <c r="V5128" t="s">
        <v>84</v>
      </c>
      <c r="W5128">
        <v>100.21842193603516</v>
      </c>
    </row>
    <row r="5129" spans="1:23" x14ac:dyDescent="0.25">
      <c r="A5129" s="48" t="str">
        <f t="shared" si="80"/>
        <v>42255North Coast And North BayN/A_16Dual EnrolledSingle</v>
      </c>
      <c r="B5129" t="s">
        <v>108</v>
      </c>
      <c r="C5129" s="35">
        <v>42255</v>
      </c>
      <c r="D5129">
        <v>16</v>
      </c>
      <c r="E5129" t="s">
        <v>32</v>
      </c>
      <c r="F5129">
        <v>1.3619232423679206</v>
      </c>
      <c r="G5129">
        <v>1.5695156886015385</v>
      </c>
      <c r="H5129">
        <v>1024</v>
      </c>
      <c r="I5129">
        <v>1.4908913795125898</v>
      </c>
      <c r="J5129">
        <v>1.8786645852483053</v>
      </c>
      <c r="K5129">
        <v>116</v>
      </c>
      <c r="L5129">
        <v>-0.12896813452243805</v>
      </c>
      <c r="M5129">
        <v>-9.4695596694946289</v>
      </c>
      <c r="N5129">
        <v>1140</v>
      </c>
      <c r="O5129">
        <v>0.18119420111179352</v>
      </c>
      <c r="P5129">
        <v>-0.36118662357330322</v>
      </c>
      <c r="Q5129">
        <v>-0.25119811296463013</v>
      </c>
      <c r="R5129">
        <v>-0.12896813452243805</v>
      </c>
      <c r="S5129">
        <v>-6.7526460625231266E-3</v>
      </c>
      <c r="T5129">
        <v>0.10325035452842712</v>
      </c>
      <c r="U5129" t="s">
        <v>101</v>
      </c>
      <c r="V5129" t="s">
        <v>84</v>
      </c>
      <c r="W5129">
        <v>100.53684234619141</v>
      </c>
    </row>
    <row r="5130" spans="1:23" x14ac:dyDescent="0.25">
      <c r="A5130" s="48" t="str">
        <f t="shared" si="80"/>
        <v>42255North Coast And North BayN/A_17Dual EnrolledSingle</v>
      </c>
      <c r="B5130" s="7" t="s">
        <v>108</v>
      </c>
      <c r="C5130" s="35">
        <v>42255</v>
      </c>
      <c r="D5130">
        <v>17</v>
      </c>
      <c r="E5130" t="s">
        <v>32</v>
      </c>
      <c r="F5130">
        <v>1.6369711911408946</v>
      </c>
      <c r="G5130">
        <v>1.723501367364862</v>
      </c>
      <c r="H5130">
        <v>1024</v>
      </c>
      <c r="I5130">
        <v>1.5550000001216762</v>
      </c>
      <c r="J5130">
        <v>1.6585711026726133</v>
      </c>
      <c r="K5130">
        <v>116</v>
      </c>
      <c r="L5130">
        <v>8.1971190869808197E-2</v>
      </c>
      <c r="M5130">
        <v>5.0074915885925293</v>
      </c>
      <c r="N5130">
        <v>1140</v>
      </c>
      <c r="O5130">
        <v>0.16314144432544708</v>
      </c>
      <c r="P5130">
        <v>-0.12711088359355927</v>
      </c>
      <c r="Q5130">
        <v>-2.8080765157938004E-2</v>
      </c>
      <c r="R5130">
        <v>8.1971190869808197E-2</v>
      </c>
      <c r="S5130">
        <v>0.19201008975505829</v>
      </c>
      <c r="T5130">
        <v>0.29105326533317566</v>
      </c>
      <c r="U5130" t="s">
        <v>101</v>
      </c>
      <c r="V5130" t="s">
        <v>84</v>
      </c>
      <c r="W5130">
        <v>99.078948974609375</v>
      </c>
    </row>
    <row r="5131" spans="1:23" x14ac:dyDescent="0.25">
      <c r="A5131" s="48" t="str">
        <f t="shared" si="80"/>
        <v>42255North Coast And North BayN/A_18Dual EnrolledSingle</v>
      </c>
      <c r="B5131" s="7" t="s">
        <v>108</v>
      </c>
      <c r="C5131" s="35">
        <v>42255</v>
      </c>
      <c r="D5131">
        <v>18</v>
      </c>
      <c r="E5131" t="s">
        <v>32</v>
      </c>
      <c r="F5131">
        <v>1.8129898435477745</v>
      </c>
      <c r="G5131">
        <v>1.7715425097948321</v>
      </c>
      <c r="H5131">
        <v>1024</v>
      </c>
      <c r="I5131">
        <v>1.7777767243599072</v>
      </c>
      <c r="J5131">
        <v>1.8428398932888135</v>
      </c>
      <c r="K5131">
        <v>116</v>
      </c>
      <c r="L5131">
        <v>3.521312028169632E-2</v>
      </c>
      <c r="M5131">
        <v>1.942267894744873</v>
      </c>
      <c r="N5131">
        <v>1140</v>
      </c>
      <c r="O5131">
        <v>0.17983652651309967</v>
      </c>
      <c r="P5131">
        <v>-0.19526536762714386</v>
      </c>
      <c r="Q5131">
        <v>-8.6101002991199493E-2</v>
      </c>
      <c r="R5131">
        <v>3.521312028169632E-2</v>
      </c>
      <c r="S5131">
        <v>0.15651285648345947</v>
      </c>
      <c r="T5131">
        <v>0.2656916081905365</v>
      </c>
      <c r="U5131" t="s">
        <v>101</v>
      </c>
      <c r="V5131" t="s">
        <v>84</v>
      </c>
      <c r="W5131">
        <v>94.534210205078125</v>
      </c>
    </row>
    <row r="5132" spans="1:23" x14ac:dyDescent="0.25">
      <c r="A5132" s="48" t="str">
        <f t="shared" si="80"/>
        <v>42255North Coast And North BayN/A_19Dual EnrolledSingle</v>
      </c>
      <c r="B5132" t="s">
        <v>108</v>
      </c>
      <c r="C5132" s="35">
        <v>42255</v>
      </c>
      <c r="D5132">
        <v>19</v>
      </c>
      <c r="E5132" t="s">
        <v>32</v>
      </c>
      <c r="F5132">
        <v>1.9610791988863048</v>
      </c>
      <c r="G5132">
        <v>1.7693766461188749</v>
      </c>
      <c r="H5132">
        <v>1024</v>
      </c>
      <c r="I5132">
        <v>1.8367836205827783</v>
      </c>
      <c r="J5132">
        <v>1.7446014560822225</v>
      </c>
      <c r="K5132">
        <v>116</v>
      </c>
      <c r="L5132">
        <v>0.12429557740688324</v>
      </c>
      <c r="M5132">
        <v>6.3381214141845703</v>
      </c>
      <c r="N5132">
        <v>1140</v>
      </c>
      <c r="O5132">
        <v>0.17115941643714905</v>
      </c>
      <c r="P5132">
        <v>-9.5062330365180969E-2</v>
      </c>
      <c r="Q5132">
        <v>8.8348584249615669E-3</v>
      </c>
      <c r="R5132">
        <v>0.12429557740688324</v>
      </c>
      <c r="S5132">
        <v>0.23974260687828064</v>
      </c>
      <c r="T5132">
        <v>0.34365350008010864</v>
      </c>
      <c r="U5132" t="s">
        <v>101</v>
      </c>
      <c r="V5132" t="s">
        <v>84</v>
      </c>
      <c r="W5132">
        <v>85.68157958984375</v>
      </c>
    </row>
    <row r="5133" spans="1:23" x14ac:dyDescent="0.25">
      <c r="A5133" s="48" t="str">
        <f t="shared" si="80"/>
        <v>42255North Coast And North BayN/A_20Dual EnrolledSingle</v>
      </c>
      <c r="B5133" t="s">
        <v>108</v>
      </c>
      <c r="C5133" s="35">
        <v>42255</v>
      </c>
      <c r="D5133">
        <v>20</v>
      </c>
      <c r="E5133" t="s">
        <v>32</v>
      </c>
      <c r="F5133">
        <v>1.8414629884427414</v>
      </c>
      <c r="G5133">
        <v>1.6035392482063733</v>
      </c>
      <c r="H5133">
        <v>1024</v>
      </c>
      <c r="I5133">
        <v>1.9709724132784479</v>
      </c>
      <c r="J5133">
        <v>1.6473286508388085</v>
      </c>
      <c r="K5133">
        <v>116</v>
      </c>
      <c r="L5133">
        <v>-0.12950941920280457</v>
      </c>
      <c r="M5133">
        <v>-7.032963752746582</v>
      </c>
      <c r="N5133">
        <v>1140</v>
      </c>
      <c r="O5133">
        <v>0.1609501987695694</v>
      </c>
      <c r="P5133">
        <v>-0.33578318357467651</v>
      </c>
      <c r="Q5133">
        <v>-0.23808319866657257</v>
      </c>
      <c r="R5133">
        <v>-0.12950941920280457</v>
      </c>
      <c r="S5133">
        <v>-2.0948510617017746E-2</v>
      </c>
      <c r="T5133">
        <v>7.676435261964798E-2</v>
      </c>
      <c r="U5133" t="s">
        <v>101</v>
      </c>
      <c r="V5133" t="s">
        <v>84</v>
      </c>
      <c r="W5133">
        <v>78.144737243652344</v>
      </c>
    </row>
    <row r="5134" spans="1:23" x14ac:dyDescent="0.25">
      <c r="A5134" s="48" t="str">
        <f t="shared" si="80"/>
        <v>42255North Coast And North BayN/A_21Dual EnrolledSingle</v>
      </c>
      <c r="B5134" s="7" t="s">
        <v>108</v>
      </c>
      <c r="C5134" s="35">
        <v>42255</v>
      </c>
      <c r="D5134">
        <v>21</v>
      </c>
      <c r="E5134" t="s">
        <v>32</v>
      </c>
      <c r="F5134">
        <v>1.7284070316171942</v>
      </c>
      <c r="G5134">
        <v>1.4949574265784791</v>
      </c>
      <c r="H5134">
        <v>1024</v>
      </c>
      <c r="I5134">
        <v>1.9462689657112648</v>
      </c>
      <c r="J5134">
        <v>1.6918498162032809</v>
      </c>
      <c r="K5134">
        <v>116</v>
      </c>
      <c r="L5134">
        <v>-0.21786193549633026</v>
      </c>
      <c r="M5134">
        <v>-12.604782104492188</v>
      </c>
      <c r="N5134">
        <v>1140</v>
      </c>
      <c r="O5134">
        <v>0.16388410329818726</v>
      </c>
      <c r="P5134">
        <v>-0.42789581418037415</v>
      </c>
      <c r="Q5134">
        <v>-0.32841488718986511</v>
      </c>
      <c r="R5134">
        <v>-0.21786193549633026</v>
      </c>
      <c r="S5134">
        <v>-0.10732210427522659</v>
      </c>
      <c r="T5134">
        <v>-7.828068919479847E-3</v>
      </c>
      <c r="U5134" t="s">
        <v>101</v>
      </c>
      <c r="V5134" t="s">
        <v>84</v>
      </c>
      <c r="W5134">
        <v>74.684211730957031</v>
      </c>
    </row>
    <row r="5135" spans="1:23" x14ac:dyDescent="0.25">
      <c r="A5135" s="48" t="str">
        <f t="shared" si="80"/>
        <v>42255North Coast And North BayN/A_22Dual EnrolledSingle</v>
      </c>
      <c r="B5135" s="7" t="s">
        <v>108</v>
      </c>
      <c r="C5135" s="35">
        <v>42255</v>
      </c>
      <c r="D5135">
        <v>22</v>
      </c>
      <c r="E5135" t="s">
        <v>32</v>
      </c>
      <c r="F5135">
        <v>1.4069074219456774</v>
      </c>
      <c r="G5135">
        <v>1.2968561735328747</v>
      </c>
      <c r="H5135">
        <v>1024</v>
      </c>
      <c r="I5135">
        <v>1.490481034773794</v>
      </c>
      <c r="J5135">
        <v>1.3703426927556794</v>
      </c>
      <c r="K5135">
        <v>116</v>
      </c>
      <c r="L5135">
        <v>-8.3573609590530396E-2</v>
      </c>
      <c r="M5135">
        <v>-5.9402356147766113</v>
      </c>
      <c r="N5135">
        <v>1140</v>
      </c>
      <c r="O5135">
        <v>0.13353158533573151</v>
      </c>
      <c r="P5135">
        <v>-0.2547076940536499</v>
      </c>
      <c r="Q5135">
        <v>-0.17365135252475739</v>
      </c>
      <c r="R5135">
        <v>-8.3573609590530396E-2</v>
      </c>
      <c r="S5135">
        <v>6.4934445545077324E-3</v>
      </c>
      <c r="T5135">
        <v>8.7560467422008514E-2</v>
      </c>
      <c r="U5135" t="s">
        <v>101</v>
      </c>
      <c r="V5135" t="s">
        <v>84</v>
      </c>
      <c r="W5135">
        <v>70.471054077148438</v>
      </c>
    </row>
    <row r="5136" spans="1:23" x14ac:dyDescent="0.25">
      <c r="A5136" s="48" t="str">
        <f t="shared" si="80"/>
        <v>42255North Coast And North BayN/A_23Dual EnrolledSingle</v>
      </c>
      <c r="B5136" t="s">
        <v>108</v>
      </c>
      <c r="C5136" s="35">
        <v>42255</v>
      </c>
      <c r="D5136">
        <v>23</v>
      </c>
      <c r="E5136" t="s">
        <v>32</v>
      </c>
      <c r="F5136">
        <v>1.0268914063072525</v>
      </c>
      <c r="G5136">
        <v>1.0052953740420403</v>
      </c>
      <c r="H5136">
        <v>1024</v>
      </c>
      <c r="I5136">
        <v>0.99078620704782427</v>
      </c>
      <c r="J5136">
        <v>0.98581748470535036</v>
      </c>
      <c r="K5136">
        <v>116</v>
      </c>
      <c r="L5136">
        <v>3.61052006483078E-2</v>
      </c>
      <c r="M5136">
        <v>3.5159704685211182</v>
      </c>
      <c r="N5136">
        <v>1140</v>
      </c>
      <c r="O5136">
        <v>9.6772052347660065E-2</v>
      </c>
      <c r="P5136">
        <v>-8.7917864322662354E-2</v>
      </c>
      <c r="Q5136">
        <v>-2.9175290837883949E-2</v>
      </c>
      <c r="R5136">
        <v>3.61052006483078E-2</v>
      </c>
      <c r="S5136">
        <v>0.1013779491186142</v>
      </c>
      <c r="T5136">
        <v>0.16012826561927795</v>
      </c>
      <c r="U5136" t="s">
        <v>101</v>
      </c>
      <c r="V5136" t="s">
        <v>84</v>
      </c>
      <c r="W5136">
        <v>67.468421936035156</v>
      </c>
    </row>
    <row r="5137" spans="1:23" x14ac:dyDescent="0.25">
      <c r="A5137" s="48" t="str">
        <f t="shared" si="80"/>
        <v>42255North Coast And North BayN/A_24Dual EnrolledSingle</v>
      </c>
      <c r="B5137" t="s">
        <v>108</v>
      </c>
      <c r="C5137" s="35">
        <v>42255</v>
      </c>
      <c r="D5137">
        <v>24</v>
      </c>
      <c r="E5137" t="s">
        <v>32</v>
      </c>
      <c r="F5137">
        <v>0.79278847655391005</v>
      </c>
      <c r="G5137">
        <v>0.84600508178337697</v>
      </c>
      <c r="H5137">
        <v>1024</v>
      </c>
      <c r="I5137">
        <v>0.75736724149605317</v>
      </c>
      <c r="J5137">
        <v>0.8815318773579528</v>
      </c>
      <c r="K5137">
        <v>116</v>
      </c>
      <c r="L5137">
        <v>3.5421233624219894E-2</v>
      </c>
      <c r="M5137">
        <v>4.4679303169250488</v>
      </c>
      <c r="N5137">
        <v>1140</v>
      </c>
      <c r="O5137">
        <v>8.6012057960033417E-2</v>
      </c>
      <c r="P5137">
        <v>-7.4811816215515137E-2</v>
      </c>
      <c r="Q5137">
        <v>-2.2600781172513962E-2</v>
      </c>
      <c r="R5137">
        <v>3.5421233624219894E-2</v>
      </c>
      <c r="S5137">
        <v>9.3436367809772491E-2</v>
      </c>
      <c r="T5137">
        <v>0.14565429091453552</v>
      </c>
      <c r="U5137" t="s">
        <v>101</v>
      </c>
      <c r="V5137" t="s">
        <v>84</v>
      </c>
      <c r="W5137">
        <v>65.247367858886719</v>
      </c>
    </row>
    <row r="5138" spans="1:23" x14ac:dyDescent="0.25">
      <c r="A5138" s="48" t="str">
        <f t="shared" si="80"/>
        <v>42231North Coast And North BayN/A_1SmartAC-onlySingle</v>
      </c>
      <c r="B5138" t="s">
        <v>108</v>
      </c>
      <c r="C5138" s="35">
        <v>42231</v>
      </c>
      <c r="D5138">
        <v>1</v>
      </c>
      <c r="E5138" t="s">
        <v>32</v>
      </c>
      <c r="F5138">
        <v>0.63770406007330294</v>
      </c>
      <c r="G5138">
        <v>0.7367268046326797</v>
      </c>
      <c r="H5138">
        <v>6380</v>
      </c>
      <c r="I5138">
        <v>0.59516661843447205</v>
      </c>
      <c r="J5138">
        <v>0.62286178494589406</v>
      </c>
      <c r="K5138">
        <v>704</v>
      </c>
      <c r="L5138">
        <v>4.2537443339824677E-2</v>
      </c>
      <c r="M5138">
        <v>6.6704049110412598</v>
      </c>
      <c r="N5138">
        <v>7084</v>
      </c>
      <c r="O5138">
        <v>2.5221977382898331E-2</v>
      </c>
      <c r="P5138">
        <v>1.0212956927716732E-2</v>
      </c>
      <c r="Q5138">
        <v>2.5523202493786812E-2</v>
      </c>
      <c r="R5138">
        <v>4.2537443339824677E-2</v>
      </c>
      <c r="S5138">
        <v>5.9549666941165924E-2</v>
      </c>
      <c r="T5138">
        <v>7.4861928820610046E-2</v>
      </c>
      <c r="U5138" t="s">
        <v>102</v>
      </c>
      <c r="V5138" t="s">
        <v>84</v>
      </c>
      <c r="W5138">
        <v>61.575382232666016</v>
      </c>
    </row>
    <row r="5139" spans="1:23" x14ac:dyDescent="0.25">
      <c r="A5139" s="48" t="str">
        <f t="shared" si="80"/>
        <v>42231North Coast And North BayN/A_2SmartAC-onlySingle</v>
      </c>
      <c r="B5139" t="s">
        <v>108</v>
      </c>
      <c r="C5139" s="35">
        <v>42231</v>
      </c>
      <c r="D5139">
        <v>2</v>
      </c>
      <c r="E5139" t="s">
        <v>32</v>
      </c>
      <c r="F5139">
        <v>0.56215987858128624</v>
      </c>
      <c r="G5139">
        <v>0.65618305847145453</v>
      </c>
      <c r="H5139">
        <v>6380</v>
      </c>
      <c r="I5139">
        <v>0.52457416519800271</v>
      </c>
      <c r="J5139">
        <v>0.5201525657290027</v>
      </c>
      <c r="K5139">
        <v>704</v>
      </c>
      <c r="L5139">
        <v>3.7585712969303131E-2</v>
      </c>
      <c r="M5139">
        <v>6.6859474182128906</v>
      </c>
      <c r="N5139">
        <v>7084</v>
      </c>
      <c r="O5139">
        <v>2.1255699917674065E-2</v>
      </c>
      <c r="P5139">
        <v>1.0344407521188259E-2</v>
      </c>
      <c r="Q5139">
        <v>2.3247042670845985E-2</v>
      </c>
      <c r="R5139">
        <v>3.7585712969303131E-2</v>
      </c>
      <c r="S5139">
        <v>5.1922682672739029E-2</v>
      </c>
      <c r="T5139">
        <v>6.4827017486095428E-2</v>
      </c>
      <c r="U5139" t="s">
        <v>102</v>
      </c>
      <c r="V5139" t="s">
        <v>84</v>
      </c>
      <c r="W5139">
        <v>60.577075958251953</v>
      </c>
    </row>
    <row r="5140" spans="1:23" x14ac:dyDescent="0.25">
      <c r="A5140" s="48" t="str">
        <f t="shared" si="80"/>
        <v>42231North Coast And North BayN/A_3SmartAC-onlySingle</v>
      </c>
      <c r="B5140" t="s">
        <v>108</v>
      </c>
      <c r="C5140" s="35">
        <v>42231</v>
      </c>
      <c r="D5140">
        <v>3</v>
      </c>
      <c r="E5140" t="s">
        <v>32</v>
      </c>
      <c r="F5140">
        <v>0.52086433829660739</v>
      </c>
      <c r="G5140">
        <v>0.6533753834419842</v>
      </c>
      <c r="H5140">
        <v>6380</v>
      </c>
      <c r="I5140">
        <v>0.49044687962680866</v>
      </c>
      <c r="J5140">
        <v>0.47267675528286351</v>
      </c>
      <c r="K5140">
        <v>704</v>
      </c>
      <c r="L5140">
        <v>3.0417459085583687E-2</v>
      </c>
      <c r="M5140">
        <v>5.8398046493530273</v>
      </c>
      <c r="N5140">
        <v>7084</v>
      </c>
      <c r="O5140">
        <v>1.9602928310632706E-2</v>
      </c>
      <c r="P5140">
        <v>5.2943462505936623E-3</v>
      </c>
      <c r="Q5140">
        <v>1.7193716019392014E-2</v>
      </c>
      <c r="R5140">
        <v>3.0417459085583687E-2</v>
      </c>
      <c r="S5140">
        <v>4.3639633804559708E-2</v>
      </c>
      <c r="T5140">
        <v>5.5540572851896286E-2</v>
      </c>
      <c r="U5140" t="s">
        <v>102</v>
      </c>
      <c r="V5140" t="s">
        <v>84</v>
      </c>
      <c r="W5140">
        <v>59.577075958251953</v>
      </c>
    </row>
    <row r="5141" spans="1:23" x14ac:dyDescent="0.25">
      <c r="A5141" s="48" t="str">
        <f t="shared" si="80"/>
        <v>42231North Coast And North BayN/A_4SmartAC-onlySingle</v>
      </c>
      <c r="B5141" t="s">
        <v>108</v>
      </c>
      <c r="C5141" s="35">
        <v>42231</v>
      </c>
      <c r="D5141">
        <v>4</v>
      </c>
      <c r="E5141" t="s">
        <v>32</v>
      </c>
      <c r="F5141">
        <v>0.49175306900322596</v>
      </c>
      <c r="G5141">
        <v>0.55930486412838942</v>
      </c>
      <c r="H5141">
        <v>6380</v>
      </c>
      <c r="I5141">
        <v>0.47480537014147739</v>
      </c>
      <c r="J5141">
        <v>0.4474156668266297</v>
      </c>
      <c r="K5141">
        <v>704</v>
      </c>
      <c r="L5141">
        <v>1.6947699710726738E-2</v>
      </c>
      <c r="M5141">
        <v>3.4463839530944824</v>
      </c>
      <c r="N5141">
        <v>7084</v>
      </c>
      <c r="O5141">
        <v>1.8258677795529366E-2</v>
      </c>
      <c r="P5141">
        <v>-6.4526218920946121E-3</v>
      </c>
      <c r="Q5141">
        <v>4.6307607553899288E-3</v>
      </c>
      <c r="R5141">
        <v>1.6947699710726738E-2</v>
      </c>
      <c r="S5141">
        <v>2.9263177886605263E-2</v>
      </c>
      <c r="T5141">
        <v>4.0348019450902939E-2</v>
      </c>
      <c r="U5141" t="s">
        <v>102</v>
      </c>
      <c r="V5141" t="s">
        <v>84</v>
      </c>
      <c r="W5141">
        <v>58.577075958251953</v>
      </c>
    </row>
    <row r="5142" spans="1:23" x14ac:dyDescent="0.25">
      <c r="A5142" s="48" t="str">
        <f t="shared" si="80"/>
        <v>42231North Coast And North BayN/A_5SmartAC-onlySingle</v>
      </c>
      <c r="B5142" t="s">
        <v>108</v>
      </c>
      <c r="C5142" s="35">
        <v>42231</v>
      </c>
      <c r="D5142">
        <v>5</v>
      </c>
      <c r="E5142" t="s">
        <v>32</v>
      </c>
      <c r="F5142">
        <v>0.47938984968336157</v>
      </c>
      <c r="G5142">
        <v>0.49727383539738057</v>
      </c>
      <c r="H5142">
        <v>6380</v>
      </c>
      <c r="I5142">
        <v>0.45156952118321619</v>
      </c>
      <c r="J5142">
        <v>0.36967516267487638</v>
      </c>
      <c r="K5142">
        <v>704</v>
      </c>
      <c r="L5142">
        <v>2.7820328250527382E-2</v>
      </c>
      <c r="M5142">
        <v>5.8032784461975098</v>
      </c>
      <c r="N5142">
        <v>7084</v>
      </c>
      <c r="O5142">
        <v>1.5260332264006138E-2</v>
      </c>
      <c r="P5142">
        <v>8.2626864314079285E-3</v>
      </c>
      <c r="Q5142">
        <v>1.7526013776659966E-2</v>
      </c>
      <c r="R5142">
        <v>2.7820328250527382E-2</v>
      </c>
      <c r="S5142">
        <v>3.8113422691822052E-2</v>
      </c>
      <c r="T5142">
        <v>4.7377970069646835E-2</v>
      </c>
      <c r="U5142" t="s">
        <v>102</v>
      </c>
      <c r="V5142" t="s">
        <v>84</v>
      </c>
      <c r="W5142">
        <v>57.577075958251953</v>
      </c>
    </row>
    <row r="5143" spans="1:23" x14ac:dyDescent="0.25">
      <c r="A5143" s="48" t="str">
        <f t="shared" si="80"/>
        <v>42231North Coast And North BayN/A_6SmartAC-onlySingle</v>
      </c>
      <c r="B5143" t="s">
        <v>108</v>
      </c>
      <c r="C5143" s="35">
        <v>42231</v>
      </c>
      <c r="D5143">
        <v>6</v>
      </c>
      <c r="E5143" t="s">
        <v>32</v>
      </c>
      <c r="F5143">
        <v>0.48700519489940464</v>
      </c>
      <c r="G5143">
        <v>0.50704672929155181</v>
      </c>
      <c r="H5143">
        <v>6380</v>
      </c>
      <c r="I5143">
        <v>0.45428345403891096</v>
      </c>
      <c r="J5143">
        <v>0.35811686653513286</v>
      </c>
      <c r="K5143">
        <v>704</v>
      </c>
      <c r="L5143">
        <v>3.2721739262342453E-2</v>
      </c>
      <c r="M5143">
        <v>6.7189717292785645</v>
      </c>
      <c r="N5143">
        <v>7084</v>
      </c>
      <c r="O5143">
        <v>1.4915335923433304E-2</v>
      </c>
      <c r="P5143">
        <v>1.3606244698166847E-2</v>
      </c>
      <c r="Q5143">
        <v>2.2660151124000549E-2</v>
      </c>
      <c r="R5143">
        <v>3.2721739262342453E-2</v>
      </c>
      <c r="S5143">
        <v>4.278213158249855E-2</v>
      </c>
      <c r="T5143">
        <v>5.183723196387291E-2</v>
      </c>
      <c r="U5143" t="s">
        <v>102</v>
      </c>
      <c r="V5143" t="s">
        <v>84</v>
      </c>
      <c r="W5143">
        <v>57.10107421875</v>
      </c>
    </row>
    <row r="5144" spans="1:23" x14ac:dyDescent="0.25">
      <c r="A5144" s="48" t="str">
        <f t="shared" si="80"/>
        <v>42231North Coast And North BayN/A_7SmartAC-onlySingle</v>
      </c>
      <c r="B5144" t="s">
        <v>108</v>
      </c>
      <c r="C5144" s="35">
        <v>42231</v>
      </c>
      <c r="D5144">
        <v>7</v>
      </c>
      <c r="E5144" t="s">
        <v>32</v>
      </c>
      <c r="F5144">
        <v>0.5376184143927899</v>
      </c>
      <c r="G5144">
        <v>0.52621508741436118</v>
      </c>
      <c r="H5144">
        <v>6380</v>
      </c>
      <c r="I5144">
        <v>0.51096240928685144</v>
      </c>
      <c r="J5144">
        <v>0.42186176235012601</v>
      </c>
      <c r="K5144">
        <v>704</v>
      </c>
      <c r="L5144">
        <v>2.6656005531549454E-2</v>
      </c>
      <c r="M5144">
        <v>4.9581642150878906</v>
      </c>
      <c r="N5144">
        <v>7084</v>
      </c>
      <c r="O5144">
        <v>1.7210349440574646E-2</v>
      </c>
      <c r="P5144">
        <v>4.5992215164005756E-3</v>
      </c>
      <c r="Q5144">
        <v>1.5046248212456703E-2</v>
      </c>
      <c r="R5144">
        <v>2.6656005531549454E-2</v>
      </c>
      <c r="S5144">
        <v>3.8264386355876923E-2</v>
      </c>
      <c r="T5144">
        <v>4.8712790012359619E-2</v>
      </c>
      <c r="U5144" t="s">
        <v>102</v>
      </c>
      <c r="V5144" t="s">
        <v>84</v>
      </c>
      <c r="W5144">
        <v>59.056465148925781</v>
      </c>
    </row>
    <row r="5145" spans="1:23" x14ac:dyDescent="0.25">
      <c r="A5145" s="48" t="str">
        <f t="shared" si="80"/>
        <v>42231North Coast And North BayN/A_8SmartAC-onlySingle</v>
      </c>
      <c r="B5145" t="s">
        <v>108</v>
      </c>
      <c r="C5145" s="35">
        <v>42231</v>
      </c>
      <c r="D5145">
        <v>8</v>
      </c>
      <c r="E5145" t="s">
        <v>32</v>
      </c>
      <c r="F5145">
        <v>0.59661307544313325</v>
      </c>
      <c r="G5145">
        <v>0.57398284812371991</v>
      </c>
      <c r="H5145">
        <v>6380</v>
      </c>
      <c r="I5145">
        <v>0.57774528318855889</v>
      </c>
      <c r="J5145">
        <v>0.50572025989760938</v>
      </c>
      <c r="K5145">
        <v>704</v>
      </c>
      <c r="L5145">
        <v>1.8867792561650276E-2</v>
      </c>
      <c r="M5145">
        <v>3.1624839305877686</v>
      </c>
      <c r="N5145">
        <v>7084</v>
      </c>
      <c r="O5145">
        <v>2.0369693636894226E-2</v>
      </c>
      <c r="P5145">
        <v>-7.2380066849291325E-3</v>
      </c>
      <c r="Q5145">
        <v>5.1268045790493488E-3</v>
      </c>
      <c r="R5145">
        <v>1.8867792561650276E-2</v>
      </c>
      <c r="S5145">
        <v>3.2607149332761765E-2</v>
      </c>
      <c r="T5145">
        <v>4.4973593205213547E-2</v>
      </c>
      <c r="U5145" t="s">
        <v>102</v>
      </c>
      <c r="V5145" t="s">
        <v>84</v>
      </c>
      <c r="W5145">
        <v>66.00677490234375</v>
      </c>
    </row>
    <row r="5146" spans="1:23" x14ac:dyDescent="0.25">
      <c r="A5146" s="48" t="str">
        <f t="shared" si="80"/>
        <v>42231North Coast And North BayN/A_9SmartAC-onlySingle</v>
      </c>
      <c r="B5146" t="s">
        <v>108</v>
      </c>
      <c r="C5146" s="35">
        <v>42231</v>
      </c>
      <c r="D5146">
        <v>9</v>
      </c>
      <c r="E5146" t="s">
        <v>32</v>
      </c>
      <c r="F5146">
        <v>0.63529344616911654</v>
      </c>
      <c r="G5146">
        <v>0.68710624016888222</v>
      </c>
      <c r="H5146">
        <v>6380</v>
      </c>
      <c r="I5146">
        <v>0.61343280061041772</v>
      </c>
      <c r="J5146">
        <v>0.6413353316980791</v>
      </c>
      <c r="K5146">
        <v>704</v>
      </c>
      <c r="L5146">
        <v>2.1860646083950996E-2</v>
      </c>
      <c r="M5146">
        <v>3.4410312175750732</v>
      </c>
      <c r="N5146">
        <v>7084</v>
      </c>
      <c r="O5146">
        <v>2.5656340643763542E-2</v>
      </c>
      <c r="P5146">
        <v>-1.1020519770681858E-2</v>
      </c>
      <c r="Q5146">
        <v>4.5533915981650352E-3</v>
      </c>
      <c r="R5146">
        <v>2.1860646083950996E-2</v>
      </c>
      <c r="S5146">
        <v>3.916584700345993E-2</v>
      </c>
      <c r="T5146">
        <v>5.4741811007261276E-2</v>
      </c>
      <c r="U5146" t="s">
        <v>102</v>
      </c>
      <c r="V5146" t="s">
        <v>84</v>
      </c>
      <c r="W5146">
        <v>73.047996520996094</v>
      </c>
    </row>
    <row r="5147" spans="1:23" x14ac:dyDescent="0.25">
      <c r="A5147" s="48" t="str">
        <f t="shared" si="80"/>
        <v>42231North Coast And North BayN/A_10SmartAC-onlySingle</v>
      </c>
      <c r="B5147" t="s">
        <v>108</v>
      </c>
      <c r="C5147" s="35">
        <v>42231</v>
      </c>
      <c r="D5147">
        <v>10</v>
      </c>
      <c r="E5147" t="s">
        <v>32</v>
      </c>
      <c r="F5147">
        <v>0.63427111579398154</v>
      </c>
      <c r="G5147">
        <v>0.84873414065389385</v>
      </c>
      <c r="H5147">
        <v>6380</v>
      </c>
      <c r="I5147">
        <v>0.6009618283206527</v>
      </c>
      <c r="J5147">
        <v>0.77242176061037537</v>
      </c>
      <c r="K5147">
        <v>704</v>
      </c>
      <c r="L5147">
        <v>3.3309288322925568E-2</v>
      </c>
      <c r="M5147">
        <v>5.2515850067138672</v>
      </c>
      <c r="N5147">
        <v>7084</v>
      </c>
      <c r="O5147">
        <v>3.0990336090326309E-2</v>
      </c>
      <c r="P5147">
        <v>-6.4079263247549534E-3</v>
      </c>
      <c r="Q5147">
        <v>1.2403827160596848E-2</v>
      </c>
      <c r="R5147">
        <v>3.3309288322925568E-2</v>
      </c>
      <c r="S5147">
        <v>5.4212268441915512E-2</v>
      </c>
      <c r="T5147">
        <v>7.3026500642299652E-2</v>
      </c>
      <c r="U5147" t="s">
        <v>102</v>
      </c>
      <c r="V5147" t="s">
        <v>84</v>
      </c>
      <c r="W5147">
        <v>79.566909790039063</v>
      </c>
    </row>
    <row r="5148" spans="1:23" x14ac:dyDescent="0.25">
      <c r="A5148" s="48" t="str">
        <f t="shared" si="80"/>
        <v>42231North Coast And North BayN/A_11SmartAC-onlySingle</v>
      </c>
      <c r="B5148" t="s">
        <v>108</v>
      </c>
      <c r="C5148" s="35">
        <v>42231</v>
      </c>
      <c r="D5148">
        <v>11</v>
      </c>
      <c r="E5148" t="s">
        <v>32</v>
      </c>
      <c r="F5148">
        <v>0.62885234968729198</v>
      </c>
      <c r="G5148">
        <v>1.0066164607907453</v>
      </c>
      <c r="H5148">
        <v>6380</v>
      </c>
      <c r="I5148">
        <v>0.59792206073430232</v>
      </c>
      <c r="J5148">
        <v>0.94708187666664423</v>
      </c>
      <c r="K5148">
        <v>704</v>
      </c>
      <c r="L5148">
        <v>3.0930288136005402E-2</v>
      </c>
      <c r="M5148">
        <v>4.9185295104980469</v>
      </c>
      <c r="N5148">
        <v>7084</v>
      </c>
      <c r="O5148">
        <v>3.7853896617889404E-2</v>
      </c>
      <c r="P5148">
        <v>-1.7583265900611877E-2</v>
      </c>
      <c r="Q5148">
        <v>5.394806619733572E-3</v>
      </c>
      <c r="R5148">
        <v>3.0930288136005402E-2</v>
      </c>
      <c r="S5148">
        <v>5.6462742388248444E-2</v>
      </c>
      <c r="T5148">
        <v>7.9443842172622681E-2</v>
      </c>
      <c r="U5148" t="s">
        <v>102</v>
      </c>
      <c r="V5148" t="s">
        <v>84</v>
      </c>
      <c r="W5148">
        <v>85.989837646484375</v>
      </c>
    </row>
    <row r="5149" spans="1:23" x14ac:dyDescent="0.25">
      <c r="A5149" s="48" t="str">
        <f t="shared" si="80"/>
        <v>42231North Coast And North BayN/A_12SmartAC-onlySingle</v>
      </c>
      <c r="B5149" t="s">
        <v>108</v>
      </c>
      <c r="C5149" s="35">
        <v>42231</v>
      </c>
      <c r="D5149">
        <v>12</v>
      </c>
      <c r="E5149" t="s">
        <v>32</v>
      </c>
      <c r="F5149">
        <v>0.68672808498740212</v>
      </c>
      <c r="G5149">
        <v>1.219504434141341</v>
      </c>
      <c r="H5149">
        <v>6380</v>
      </c>
      <c r="I5149">
        <v>0.69380333756801815</v>
      </c>
      <c r="J5149">
        <v>1.1699151807224504</v>
      </c>
      <c r="K5149">
        <v>704</v>
      </c>
      <c r="L5149">
        <v>-7.0752524770796299E-3</v>
      </c>
      <c r="M5149">
        <v>-1.0302844047546387</v>
      </c>
      <c r="N5149">
        <v>7084</v>
      </c>
      <c r="O5149">
        <v>4.6661335974931717E-2</v>
      </c>
      <c r="P5149">
        <v>-6.6876418888568878E-2</v>
      </c>
      <c r="Q5149">
        <v>-3.855205699801445E-2</v>
      </c>
      <c r="R5149">
        <v>-7.0752524770796299E-3</v>
      </c>
      <c r="S5149">
        <v>2.4397818371653557E-2</v>
      </c>
      <c r="T5149">
        <v>5.2725914865732193E-2</v>
      </c>
      <c r="U5149" t="s">
        <v>102</v>
      </c>
      <c r="V5149" t="s">
        <v>84</v>
      </c>
      <c r="W5149">
        <v>91.512138366699219</v>
      </c>
    </row>
    <row r="5150" spans="1:23" x14ac:dyDescent="0.25">
      <c r="A5150" s="48" t="str">
        <f t="shared" si="80"/>
        <v>42231North Coast And North BayN/A_13SmartAC-onlySingle</v>
      </c>
      <c r="B5150" t="s">
        <v>108</v>
      </c>
      <c r="C5150" s="35">
        <v>42231</v>
      </c>
      <c r="D5150">
        <v>13</v>
      </c>
      <c r="E5150" t="s">
        <v>32</v>
      </c>
      <c r="F5150">
        <v>0.83245983023211045</v>
      </c>
      <c r="G5150">
        <v>1.4286578006690331</v>
      </c>
      <c r="H5150">
        <v>6380</v>
      </c>
      <c r="I5150">
        <v>0.83671465974940551</v>
      </c>
      <c r="J5150">
        <v>1.3198413095503214</v>
      </c>
      <c r="K5150">
        <v>704</v>
      </c>
      <c r="L5150">
        <v>-4.2548296041786671E-3</v>
      </c>
      <c r="M5150">
        <v>-0.51111531257629395</v>
      </c>
      <c r="N5150">
        <v>7084</v>
      </c>
      <c r="O5150">
        <v>5.286133661866188E-2</v>
      </c>
      <c r="P5150">
        <v>-7.2001919150352478E-2</v>
      </c>
      <c r="Q5150">
        <v>-3.9914030581712723E-2</v>
      </c>
      <c r="R5150">
        <v>-4.2548296041786671E-3</v>
      </c>
      <c r="S5150">
        <v>3.1400140374898911E-2</v>
      </c>
      <c r="T5150">
        <v>6.3492260873317719E-2</v>
      </c>
      <c r="U5150" t="s">
        <v>102</v>
      </c>
      <c r="V5150" t="s">
        <v>84</v>
      </c>
      <c r="W5150">
        <v>94.991531372070313</v>
      </c>
    </row>
    <row r="5151" spans="1:23" x14ac:dyDescent="0.25">
      <c r="A5151" s="48" t="str">
        <f t="shared" si="80"/>
        <v>42231North Coast And North BayN/A_14SmartAC-onlySingle</v>
      </c>
      <c r="B5151" t="s">
        <v>108</v>
      </c>
      <c r="C5151" s="35">
        <v>42231</v>
      </c>
      <c r="D5151">
        <v>14</v>
      </c>
      <c r="E5151" t="s">
        <v>32</v>
      </c>
      <c r="F5151">
        <v>1.0896317136174094</v>
      </c>
      <c r="G5151">
        <v>1.6578805373142078</v>
      </c>
      <c r="H5151">
        <v>6380</v>
      </c>
      <c r="I5151">
        <v>1.0777584904434354</v>
      </c>
      <c r="J5151">
        <v>1.5439002299615787</v>
      </c>
      <c r="K5151">
        <v>704</v>
      </c>
      <c r="L5151">
        <v>1.1873222887516022E-2</v>
      </c>
      <c r="M5151">
        <v>1.0896546840667725</v>
      </c>
      <c r="N5151">
        <v>7084</v>
      </c>
      <c r="O5151">
        <v>6.1779003590345383E-2</v>
      </c>
      <c r="P5151">
        <v>-6.7302748560905457E-2</v>
      </c>
      <c r="Q5151">
        <v>-2.9801657423377037E-2</v>
      </c>
      <c r="R5151">
        <v>1.1873222887516022E-2</v>
      </c>
      <c r="S5151">
        <v>5.3543161600828171E-2</v>
      </c>
      <c r="T5151">
        <v>9.10491943359375E-2</v>
      </c>
      <c r="U5151" t="s">
        <v>102</v>
      </c>
      <c r="V5151" t="s">
        <v>84</v>
      </c>
      <c r="W5151">
        <v>97.469223022460938</v>
      </c>
    </row>
    <row r="5152" spans="1:23" x14ac:dyDescent="0.25">
      <c r="A5152" s="48" t="str">
        <f t="shared" si="80"/>
        <v>42231North Coast And North BayN/A_15SmartAC-onlySingle</v>
      </c>
      <c r="B5152" t="s">
        <v>108</v>
      </c>
      <c r="C5152" s="35">
        <v>42231</v>
      </c>
      <c r="D5152">
        <v>15</v>
      </c>
      <c r="E5152" t="s">
        <v>32</v>
      </c>
      <c r="F5152">
        <v>1.3906441175387243</v>
      </c>
      <c r="G5152">
        <v>1.8148117531549139</v>
      </c>
      <c r="H5152">
        <v>6380</v>
      </c>
      <c r="I5152">
        <v>1.3972140784160327</v>
      </c>
      <c r="J5152">
        <v>1.8280091876915578</v>
      </c>
      <c r="K5152">
        <v>704</v>
      </c>
      <c r="L5152">
        <v>-6.5699610859155655E-3</v>
      </c>
      <c r="M5152">
        <v>-0.47244012355804443</v>
      </c>
      <c r="N5152">
        <v>7084</v>
      </c>
      <c r="O5152">
        <v>7.2545468807220459E-2</v>
      </c>
      <c r="P5152">
        <v>-9.9544234573841095E-2</v>
      </c>
      <c r="Q5152">
        <v>-5.5507682263851166E-2</v>
      </c>
      <c r="R5152">
        <v>-6.5699610859155655E-3</v>
      </c>
      <c r="S5152">
        <v>4.2361956089735031E-2</v>
      </c>
      <c r="T5152">
        <v>8.6404308676719666E-2</v>
      </c>
      <c r="U5152" t="s">
        <v>102</v>
      </c>
      <c r="V5152" t="s">
        <v>84</v>
      </c>
      <c r="W5152">
        <v>97.422927856445313</v>
      </c>
    </row>
    <row r="5153" spans="1:23" x14ac:dyDescent="0.25">
      <c r="A5153" s="48" t="str">
        <f t="shared" si="80"/>
        <v>42231North Coast And North BayN/A_16SmartAC-onlySingle</v>
      </c>
      <c r="B5153" t="s">
        <v>108</v>
      </c>
      <c r="C5153" s="35">
        <v>42231</v>
      </c>
      <c r="D5153">
        <v>16</v>
      </c>
      <c r="E5153" t="s">
        <v>32</v>
      </c>
      <c r="F5153">
        <v>1.7583089194672594</v>
      </c>
      <c r="G5153">
        <v>1.9505581933778207</v>
      </c>
      <c r="H5153">
        <v>6380</v>
      </c>
      <c r="I5153">
        <v>1.5953756158077836</v>
      </c>
      <c r="J5153">
        <v>1.8368865079974792</v>
      </c>
      <c r="K5153">
        <v>704</v>
      </c>
      <c r="L5153">
        <v>0.16293330490589142</v>
      </c>
      <c r="M5153">
        <v>9.2664775848388672</v>
      </c>
      <c r="N5153">
        <v>7084</v>
      </c>
      <c r="O5153">
        <v>7.3410995304584503E-2</v>
      </c>
      <c r="P5153">
        <v>6.8849772214889526E-2</v>
      </c>
      <c r="Q5153">
        <v>0.11341171711683273</v>
      </c>
      <c r="R5153">
        <v>0.16293330490589142</v>
      </c>
      <c r="S5153">
        <v>0.21244901418685913</v>
      </c>
      <c r="T5153">
        <v>0.25701683759689331</v>
      </c>
      <c r="U5153" t="s">
        <v>102</v>
      </c>
      <c r="V5153" t="s">
        <v>84</v>
      </c>
      <c r="W5153">
        <v>96.515525817871094</v>
      </c>
    </row>
    <row r="5154" spans="1:23" x14ac:dyDescent="0.25">
      <c r="A5154" s="48" t="str">
        <f t="shared" si="80"/>
        <v>42231North Coast And North BayN/A_17SmartAC-onlySingle</v>
      </c>
      <c r="B5154" t="s">
        <v>108</v>
      </c>
      <c r="C5154" s="35">
        <v>42231</v>
      </c>
      <c r="D5154">
        <v>17</v>
      </c>
      <c r="E5154" t="s">
        <v>32</v>
      </c>
      <c r="F5154">
        <v>2.0731628037485903</v>
      </c>
      <c r="G5154">
        <v>2.0339801537608979</v>
      </c>
      <c r="H5154">
        <v>6380</v>
      </c>
      <c r="I5154">
        <v>1.5420336719663819</v>
      </c>
      <c r="J5154">
        <v>1.5600023276125332</v>
      </c>
      <c r="K5154">
        <v>704</v>
      </c>
      <c r="L5154">
        <v>0.53112912178039551</v>
      </c>
      <c r="M5154">
        <v>25.619268417358398</v>
      </c>
      <c r="N5154">
        <v>7084</v>
      </c>
      <c r="O5154">
        <v>6.4072400331497192E-2</v>
      </c>
      <c r="P5154">
        <v>0.44901391863822937</v>
      </c>
      <c r="Q5154">
        <v>0.48790717124938965</v>
      </c>
      <c r="R5154">
        <v>0.53112912178039551</v>
      </c>
      <c r="S5154">
        <v>0.57434594631195068</v>
      </c>
      <c r="T5154">
        <v>0.61324429512023926</v>
      </c>
      <c r="U5154" t="s">
        <v>102</v>
      </c>
      <c r="V5154" t="s">
        <v>84</v>
      </c>
      <c r="W5154">
        <v>96.034446716308594</v>
      </c>
    </row>
    <row r="5155" spans="1:23" x14ac:dyDescent="0.25">
      <c r="A5155" s="48" t="str">
        <f t="shared" si="80"/>
        <v>42231North Coast And North BayN/A_18SmartAC-onlySingle</v>
      </c>
      <c r="B5155" t="s">
        <v>108</v>
      </c>
      <c r="C5155" s="35">
        <v>42231</v>
      </c>
      <c r="D5155">
        <v>18</v>
      </c>
      <c r="E5155" t="s">
        <v>32</v>
      </c>
      <c r="F5155">
        <v>2.2353538844268006</v>
      </c>
      <c r="G5155">
        <v>2.0009227205091773</v>
      </c>
      <c r="H5155">
        <v>6380</v>
      </c>
      <c r="I5155">
        <v>1.6812438317332099</v>
      </c>
      <c r="J5155">
        <v>1.5483293867690575</v>
      </c>
      <c r="K5155">
        <v>704</v>
      </c>
      <c r="L5155">
        <v>0.55411005020141602</v>
      </c>
      <c r="M5155">
        <v>24.788471221923828</v>
      </c>
      <c r="N5155">
        <v>7084</v>
      </c>
      <c r="O5155">
        <v>6.3504546880722046E-2</v>
      </c>
      <c r="P5155">
        <v>0.4727226197719574</v>
      </c>
      <c r="Q5155">
        <v>0.51127117872238159</v>
      </c>
      <c r="R5155">
        <v>0.55411005020141602</v>
      </c>
      <c r="S5155">
        <v>0.59694385528564453</v>
      </c>
      <c r="T5155">
        <v>0.63549745082855225</v>
      </c>
      <c r="U5155" t="s">
        <v>102</v>
      </c>
      <c r="V5155" t="s">
        <v>84</v>
      </c>
      <c r="W5155">
        <v>93.036140441894531</v>
      </c>
    </row>
    <row r="5156" spans="1:23" x14ac:dyDescent="0.25">
      <c r="A5156" s="48" t="str">
        <f t="shared" si="80"/>
        <v>42231North Coast And North BayN/A_19SmartAC-onlySingle</v>
      </c>
      <c r="B5156" t="s">
        <v>108</v>
      </c>
      <c r="C5156" s="35">
        <v>42231</v>
      </c>
      <c r="D5156">
        <v>19</v>
      </c>
      <c r="E5156" t="s">
        <v>32</v>
      </c>
      <c r="F5156">
        <v>2.2735563615106074</v>
      </c>
      <c r="G5156">
        <v>1.9323512208471632</v>
      </c>
      <c r="H5156">
        <v>6380</v>
      </c>
      <c r="I5156">
        <v>2.4340004356770137</v>
      </c>
      <c r="J5156">
        <v>2.0732827474846283</v>
      </c>
      <c r="K5156">
        <v>704</v>
      </c>
      <c r="L5156">
        <v>-0.16044408082962036</v>
      </c>
      <c r="M5156">
        <v>-7.0569648742675781</v>
      </c>
      <c r="N5156">
        <v>7084</v>
      </c>
      <c r="O5156">
        <v>8.1799082458019257E-2</v>
      </c>
      <c r="P5156">
        <v>-0.26527777314186096</v>
      </c>
      <c r="Q5156">
        <v>-0.21562410891056061</v>
      </c>
      <c r="R5156">
        <v>-0.16044408082962036</v>
      </c>
      <c r="S5156">
        <v>-0.10527060180902481</v>
      </c>
      <c r="T5156">
        <v>-5.5610377341508865E-2</v>
      </c>
      <c r="U5156" t="s">
        <v>102</v>
      </c>
      <c r="V5156" t="s">
        <v>84</v>
      </c>
      <c r="W5156">
        <v>86.518913269042969</v>
      </c>
    </row>
    <row r="5157" spans="1:23" x14ac:dyDescent="0.25">
      <c r="A5157" s="48" t="str">
        <f t="shared" si="80"/>
        <v>42231North Coast And North BayN/A_20SmartAC-onlySingle</v>
      </c>
      <c r="B5157" t="s">
        <v>108</v>
      </c>
      <c r="C5157" s="35">
        <v>42231</v>
      </c>
      <c r="D5157">
        <v>20</v>
      </c>
      <c r="E5157" t="s">
        <v>32</v>
      </c>
      <c r="F5157">
        <v>2.0898858213467904</v>
      </c>
      <c r="G5157">
        <v>1.7722910781496095</v>
      </c>
      <c r="H5157">
        <v>6380</v>
      </c>
      <c r="I5157">
        <v>2.3252911462960606</v>
      </c>
      <c r="J5157">
        <v>2.0046001520019403</v>
      </c>
      <c r="K5157">
        <v>704</v>
      </c>
      <c r="L5157">
        <v>-0.2354053258895874</v>
      </c>
      <c r="M5157">
        <v>-11.26402759552002</v>
      </c>
      <c r="N5157">
        <v>7084</v>
      </c>
      <c r="O5157">
        <v>7.8742034733295441E-2</v>
      </c>
      <c r="P5157">
        <v>-0.33632111549377441</v>
      </c>
      <c r="Q5157">
        <v>-0.28852313756942749</v>
      </c>
      <c r="R5157">
        <v>-0.2354053258895874</v>
      </c>
      <c r="S5157">
        <v>-0.18229381740093231</v>
      </c>
      <c r="T5157">
        <v>-0.13448953628540039</v>
      </c>
      <c r="U5157" t="s">
        <v>102</v>
      </c>
      <c r="V5157" t="s">
        <v>84</v>
      </c>
      <c r="W5157">
        <v>80.994918823242188</v>
      </c>
    </row>
    <row r="5158" spans="1:23" x14ac:dyDescent="0.25">
      <c r="A5158" s="48" t="str">
        <f t="shared" si="80"/>
        <v>42231North Coast And North BayN/A_21SmartAC-onlySingle</v>
      </c>
      <c r="B5158" t="s">
        <v>108</v>
      </c>
      <c r="C5158" s="35">
        <v>42231</v>
      </c>
      <c r="D5158">
        <v>21</v>
      </c>
      <c r="E5158" t="s">
        <v>32</v>
      </c>
      <c r="F5158">
        <v>1.8370179348642133</v>
      </c>
      <c r="G5158">
        <v>1.6109841298644219</v>
      </c>
      <c r="H5158">
        <v>6380</v>
      </c>
      <c r="I5158">
        <v>2.0060245289385548</v>
      </c>
      <c r="J5158">
        <v>1.7359404034989194</v>
      </c>
      <c r="K5158">
        <v>704</v>
      </c>
      <c r="L5158">
        <v>-0.1690066009759903</v>
      </c>
      <c r="M5158">
        <v>-9.2000513076782227</v>
      </c>
      <c r="N5158">
        <v>7084</v>
      </c>
      <c r="O5158">
        <v>6.8463906645774841E-2</v>
      </c>
      <c r="P5158">
        <v>-0.2567499577999115</v>
      </c>
      <c r="Q5158">
        <v>-0.21519097685813904</v>
      </c>
      <c r="R5158">
        <v>-0.1690066009759903</v>
      </c>
      <c r="S5158">
        <v>-0.12282769381999969</v>
      </c>
      <c r="T5158">
        <v>-8.1263259053230286E-2</v>
      </c>
      <c r="U5158" t="s">
        <v>102</v>
      </c>
      <c r="V5158" t="s">
        <v>84</v>
      </c>
      <c r="W5158">
        <v>74</v>
      </c>
    </row>
    <row r="5159" spans="1:23" x14ac:dyDescent="0.25">
      <c r="A5159" s="48" t="str">
        <f t="shared" si="80"/>
        <v>42231North Coast And North BayN/A_22SmartAC-onlySingle</v>
      </c>
      <c r="B5159" t="s">
        <v>108</v>
      </c>
      <c r="C5159" s="35">
        <v>42231</v>
      </c>
      <c r="D5159">
        <v>22</v>
      </c>
      <c r="E5159" t="s">
        <v>32</v>
      </c>
      <c r="F5159">
        <v>1.5541190537318497</v>
      </c>
      <c r="G5159">
        <v>1.4243687026830201</v>
      </c>
      <c r="H5159">
        <v>6380</v>
      </c>
      <c r="I5159">
        <v>1.6635937584879432</v>
      </c>
      <c r="J5159">
        <v>1.5348765140475282</v>
      </c>
      <c r="K5159">
        <v>704</v>
      </c>
      <c r="L5159">
        <v>-0.10947470366954803</v>
      </c>
      <c r="M5159">
        <v>-7.0441646575927734</v>
      </c>
      <c r="N5159">
        <v>7084</v>
      </c>
      <c r="O5159">
        <v>6.05340376496315E-2</v>
      </c>
      <c r="P5159">
        <v>-0.18705512583255768</v>
      </c>
      <c r="Q5159">
        <v>-0.15030975639820099</v>
      </c>
      <c r="R5159">
        <v>-0.10947470366954803</v>
      </c>
      <c r="S5159">
        <v>-6.8644493818283081E-2</v>
      </c>
      <c r="T5159">
        <v>-3.1894281506538391E-2</v>
      </c>
      <c r="U5159" t="s">
        <v>102</v>
      </c>
      <c r="V5159" t="s">
        <v>84</v>
      </c>
      <c r="W5159">
        <v>70.003387451171875</v>
      </c>
    </row>
    <row r="5160" spans="1:23" x14ac:dyDescent="0.25">
      <c r="A5160" s="48" t="str">
        <f t="shared" si="80"/>
        <v>42231North Coast And North BayN/A_23SmartAC-onlySingle</v>
      </c>
      <c r="B5160" t="s">
        <v>108</v>
      </c>
      <c r="C5160" s="35">
        <v>42231</v>
      </c>
      <c r="D5160">
        <v>23</v>
      </c>
      <c r="E5160" t="s">
        <v>32</v>
      </c>
      <c r="F5160">
        <v>1.2251412722511608</v>
      </c>
      <c r="G5160">
        <v>1.2106970858943529</v>
      </c>
      <c r="H5160">
        <v>6380</v>
      </c>
      <c r="I5160">
        <v>1.2570329457049783</v>
      </c>
      <c r="J5160">
        <v>1.2399713023204775</v>
      </c>
      <c r="K5160">
        <v>704</v>
      </c>
      <c r="L5160">
        <v>-3.1891673803329468E-2</v>
      </c>
      <c r="M5160">
        <v>-2.6031017303466797</v>
      </c>
      <c r="N5160">
        <v>7084</v>
      </c>
      <c r="O5160">
        <v>4.9129799008369446E-2</v>
      </c>
      <c r="P5160">
        <v>-9.4856426119804382E-2</v>
      </c>
      <c r="Q5160">
        <v>-6.5033651888370514E-2</v>
      </c>
      <c r="R5160">
        <v>-3.1891673803329468E-2</v>
      </c>
      <c r="S5160">
        <v>1.2463756138458848E-3</v>
      </c>
      <c r="T5160">
        <v>3.1073076650500298E-2</v>
      </c>
      <c r="U5160" t="s">
        <v>102</v>
      </c>
      <c r="V5160" t="s">
        <v>84</v>
      </c>
      <c r="W5160">
        <v>68.001693725585937</v>
      </c>
    </row>
    <row r="5161" spans="1:23" x14ac:dyDescent="0.25">
      <c r="A5161" s="48" t="str">
        <f t="shared" si="80"/>
        <v>42231North Coast And North BayN/A_24SmartAC-onlySingle</v>
      </c>
      <c r="B5161" t="s">
        <v>108</v>
      </c>
      <c r="C5161" s="35">
        <v>42231</v>
      </c>
      <c r="D5161">
        <v>24</v>
      </c>
      <c r="E5161" t="s">
        <v>32</v>
      </c>
      <c r="F5161">
        <v>0.95325442786796877</v>
      </c>
      <c r="G5161">
        <v>1.0420422981338122</v>
      </c>
      <c r="H5161">
        <v>6380</v>
      </c>
      <c r="I5161">
        <v>0.93257721275137817</v>
      </c>
      <c r="J5161">
        <v>0.98828679803781383</v>
      </c>
      <c r="K5161">
        <v>704</v>
      </c>
      <c r="L5161">
        <v>2.0677214488387108E-2</v>
      </c>
      <c r="M5161">
        <v>2.1691181659698486</v>
      </c>
      <c r="N5161">
        <v>7084</v>
      </c>
      <c r="O5161">
        <v>3.9466056972742081E-2</v>
      </c>
      <c r="P5161">
        <v>-2.9902484267950058E-2</v>
      </c>
      <c r="Q5161">
        <v>-5.9457980096340179E-3</v>
      </c>
      <c r="R5161">
        <v>2.0677214488387108E-2</v>
      </c>
      <c r="S5161">
        <v>4.7297071665525436E-2</v>
      </c>
      <c r="T5161">
        <v>7.1256913244724274E-2</v>
      </c>
      <c r="U5161" t="s">
        <v>102</v>
      </c>
      <c r="V5161" t="s">
        <v>84</v>
      </c>
      <c r="W5161">
        <v>65.527381896972656</v>
      </c>
    </row>
    <row r="5162" spans="1:23" x14ac:dyDescent="0.25">
      <c r="A5162" s="48" t="str">
        <f t="shared" si="80"/>
        <v>42255North Coast And North BayN/A_1SmartAC-onlySingle</v>
      </c>
      <c r="B5162" t="s">
        <v>108</v>
      </c>
      <c r="C5162" s="35">
        <v>42255</v>
      </c>
      <c r="D5162">
        <v>1</v>
      </c>
      <c r="E5162" t="s">
        <v>32</v>
      </c>
      <c r="F5162">
        <v>0.60873054608298716</v>
      </c>
      <c r="G5162">
        <v>0.70539863980125839</v>
      </c>
      <c r="H5162">
        <v>6372</v>
      </c>
      <c r="I5162">
        <v>0.56872828583077006</v>
      </c>
      <c r="J5162">
        <v>0.63872733163017814</v>
      </c>
      <c r="K5162">
        <v>709</v>
      </c>
      <c r="L5162">
        <v>4.0002260357141495E-2</v>
      </c>
      <c r="M5162">
        <v>6.5714230537414551</v>
      </c>
      <c r="N5162">
        <v>7081</v>
      </c>
      <c r="O5162">
        <v>2.5563830509781837E-2</v>
      </c>
      <c r="P5162">
        <v>7.2396551258862019E-3</v>
      </c>
      <c r="Q5162">
        <v>2.2757411003112793E-2</v>
      </c>
      <c r="R5162">
        <v>4.0002260357141495E-2</v>
      </c>
      <c r="S5162">
        <v>5.7245064526796341E-2</v>
      </c>
      <c r="T5162">
        <v>7.2764866054058075E-2</v>
      </c>
      <c r="U5162" t="s">
        <v>102</v>
      </c>
      <c r="V5162" t="s">
        <v>84</v>
      </c>
      <c r="W5162">
        <v>61.533962249755859</v>
      </c>
    </row>
    <row r="5163" spans="1:23" x14ac:dyDescent="0.25">
      <c r="A5163" s="48" t="str">
        <f t="shared" si="80"/>
        <v>42255North Coast And North BayN/A_2SmartAC-onlySingle</v>
      </c>
      <c r="B5163" t="s">
        <v>108</v>
      </c>
      <c r="C5163" s="35">
        <v>42255</v>
      </c>
      <c r="D5163">
        <v>2</v>
      </c>
      <c r="E5163" t="s">
        <v>32</v>
      </c>
      <c r="F5163">
        <v>0.53670019228679844</v>
      </c>
      <c r="G5163">
        <v>0.62044014341675602</v>
      </c>
      <c r="H5163">
        <v>6372</v>
      </c>
      <c r="I5163">
        <v>0.51552342851763089</v>
      </c>
      <c r="J5163">
        <v>0.6122476498412569</v>
      </c>
      <c r="K5163">
        <v>709</v>
      </c>
      <c r="L5163">
        <v>2.1176762878894806E-2</v>
      </c>
      <c r="M5163">
        <v>3.9457342624664307</v>
      </c>
      <c r="N5163">
        <v>7081</v>
      </c>
      <c r="O5163">
        <v>2.4271599948406219E-2</v>
      </c>
      <c r="P5163">
        <v>-9.9297193810343742E-3</v>
      </c>
      <c r="Q5163">
        <v>4.8036267980933189E-3</v>
      </c>
      <c r="R5163">
        <v>2.1176762878894806E-2</v>
      </c>
      <c r="S5163">
        <v>3.754795715212822E-2</v>
      </c>
      <c r="T5163">
        <v>5.2283246070146561E-2</v>
      </c>
      <c r="U5163" t="s">
        <v>102</v>
      </c>
      <c r="V5163" t="s">
        <v>84</v>
      </c>
      <c r="W5163">
        <v>60.057758331298828</v>
      </c>
    </row>
    <row r="5164" spans="1:23" x14ac:dyDescent="0.25">
      <c r="A5164" s="48" t="str">
        <f t="shared" si="80"/>
        <v>42255North Coast And North BayN/A_3SmartAC-onlySingle</v>
      </c>
      <c r="B5164" t="s">
        <v>108</v>
      </c>
      <c r="C5164" s="35">
        <v>42255</v>
      </c>
      <c r="D5164">
        <v>3</v>
      </c>
      <c r="E5164" t="s">
        <v>32</v>
      </c>
      <c r="F5164">
        <v>0.49972554859350998</v>
      </c>
      <c r="G5164">
        <v>0.58960448279027988</v>
      </c>
      <c r="H5164">
        <v>6372</v>
      </c>
      <c r="I5164">
        <v>0.48341928558460301</v>
      </c>
      <c r="J5164">
        <v>0.57588157461624068</v>
      </c>
      <c r="K5164">
        <v>709</v>
      </c>
      <c r="L5164">
        <v>1.6306262463331223E-2</v>
      </c>
      <c r="M5164">
        <v>3.2630436420440674</v>
      </c>
      <c r="N5164">
        <v>7081</v>
      </c>
      <c r="O5164">
        <v>2.2854173555970192E-2</v>
      </c>
      <c r="P5164">
        <v>-1.2983646243810654E-2</v>
      </c>
      <c r="Q5164">
        <v>8.8929408229887486E-4</v>
      </c>
      <c r="R5164">
        <v>1.6306262463331223E-2</v>
      </c>
      <c r="S5164">
        <v>3.1721401959657669E-2</v>
      </c>
      <c r="T5164">
        <v>4.5596171170473099E-2</v>
      </c>
      <c r="U5164" t="s">
        <v>102</v>
      </c>
      <c r="V5164" t="s">
        <v>84</v>
      </c>
      <c r="W5164">
        <v>59.056064605712891</v>
      </c>
    </row>
    <row r="5165" spans="1:23" x14ac:dyDescent="0.25">
      <c r="A5165" s="48" t="str">
        <f t="shared" si="80"/>
        <v>42255North Coast And North BayN/A_4SmartAC-onlySingle</v>
      </c>
      <c r="B5165" t="s">
        <v>108</v>
      </c>
      <c r="C5165" s="35">
        <v>42255</v>
      </c>
      <c r="D5165">
        <v>4</v>
      </c>
      <c r="E5165" t="s">
        <v>32</v>
      </c>
      <c r="F5165">
        <v>0.47962277749241333</v>
      </c>
      <c r="G5165">
        <v>0.51991693578688603</v>
      </c>
      <c r="H5165">
        <v>6372</v>
      </c>
      <c r="I5165">
        <v>0.4750297144174746</v>
      </c>
      <c r="J5165">
        <v>0.56918534148814615</v>
      </c>
      <c r="K5165">
        <v>709</v>
      </c>
      <c r="L5165">
        <v>4.5930631458759308E-3</v>
      </c>
      <c r="M5165">
        <v>0.95764070749282837</v>
      </c>
      <c r="N5165">
        <v>7081</v>
      </c>
      <c r="O5165">
        <v>2.2346459329128265E-2</v>
      </c>
      <c r="P5165">
        <v>-2.4046158418059349E-2</v>
      </c>
      <c r="Q5165">
        <v>-1.0481411591172218E-2</v>
      </c>
      <c r="R5165">
        <v>4.5930631458759308E-3</v>
      </c>
      <c r="S5165">
        <v>1.9665749743580818E-2</v>
      </c>
      <c r="T5165">
        <v>3.323228657245636E-2</v>
      </c>
      <c r="U5165" t="s">
        <v>102</v>
      </c>
      <c r="V5165" t="s">
        <v>84</v>
      </c>
      <c r="W5165">
        <v>56.535659790039063</v>
      </c>
    </row>
    <row r="5166" spans="1:23" x14ac:dyDescent="0.25">
      <c r="A5166" s="48" t="str">
        <f t="shared" si="80"/>
        <v>42255North Coast And North BayN/A_5SmartAC-onlySingle</v>
      </c>
      <c r="B5166" t="s">
        <v>108</v>
      </c>
      <c r="C5166" s="35">
        <v>42255</v>
      </c>
      <c r="D5166">
        <v>5</v>
      </c>
      <c r="E5166" t="s">
        <v>32</v>
      </c>
      <c r="F5166">
        <v>0.47735361210104521</v>
      </c>
      <c r="G5166">
        <v>0.46174822778548819</v>
      </c>
      <c r="H5166">
        <v>6372</v>
      </c>
      <c r="I5166">
        <v>0.4797701434370788</v>
      </c>
      <c r="J5166">
        <v>0.55580089363247265</v>
      </c>
      <c r="K5166">
        <v>709</v>
      </c>
      <c r="L5166">
        <v>-2.4165313225239515E-3</v>
      </c>
      <c r="M5166">
        <v>-0.50623506307601929</v>
      </c>
      <c r="N5166">
        <v>7081</v>
      </c>
      <c r="O5166">
        <v>2.1660225465893745E-2</v>
      </c>
      <c r="P5166">
        <v>-3.0176276341080666E-2</v>
      </c>
      <c r="Q5166">
        <v>-1.7028085887432098E-2</v>
      </c>
      <c r="R5166">
        <v>-2.4165313225239515E-3</v>
      </c>
      <c r="S5166">
        <v>1.2193290516734123E-2</v>
      </c>
      <c r="T5166">
        <v>2.5343213230371475E-2</v>
      </c>
      <c r="U5166" t="s">
        <v>102</v>
      </c>
      <c r="V5166" t="s">
        <v>84</v>
      </c>
      <c r="W5166">
        <v>56.535659790039063</v>
      </c>
    </row>
    <row r="5167" spans="1:23" x14ac:dyDescent="0.25">
      <c r="A5167" s="48" t="str">
        <f t="shared" si="80"/>
        <v>42255North Coast And North BayN/A_6SmartAC-onlySingle</v>
      </c>
      <c r="B5167" t="s">
        <v>108</v>
      </c>
      <c r="C5167" s="35">
        <v>42255</v>
      </c>
      <c r="D5167">
        <v>6</v>
      </c>
      <c r="E5167" t="s">
        <v>32</v>
      </c>
      <c r="F5167">
        <v>0.51126410379827225</v>
      </c>
      <c r="G5167">
        <v>0.45944975169781788</v>
      </c>
      <c r="H5167">
        <v>6372</v>
      </c>
      <c r="I5167">
        <v>0.51249085728348986</v>
      </c>
      <c r="J5167">
        <v>0.57711084134370438</v>
      </c>
      <c r="K5167">
        <v>709</v>
      </c>
      <c r="L5167">
        <v>-1.2267534621059895E-3</v>
      </c>
      <c r="M5167">
        <v>-0.23994515836238861</v>
      </c>
      <c r="N5167">
        <v>7081</v>
      </c>
      <c r="O5167">
        <v>2.2425081580877304E-2</v>
      </c>
      <c r="P5167">
        <v>-2.9966738075017929E-2</v>
      </c>
      <c r="Q5167">
        <v>-1.6354264691472054E-2</v>
      </c>
      <c r="R5167">
        <v>-1.2267534621059895E-3</v>
      </c>
      <c r="S5167">
        <v>1.3898964039981365E-2</v>
      </c>
      <c r="T5167">
        <v>2.7513230219483376E-2</v>
      </c>
      <c r="U5167" t="s">
        <v>102</v>
      </c>
      <c r="V5167" t="s">
        <v>84</v>
      </c>
      <c r="W5167">
        <v>55.537353515625</v>
      </c>
    </row>
    <row r="5168" spans="1:23" x14ac:dyDescent="0.25">
      <c r="A5168" s="48" t="str">
        <f t="shared" si="80"/>
        <v>42255North Coast And North BayN/A_7SmartAC-onlySingle</v>
      </c>
      <c r="B5168" t="s">
        <v>108</v>
      </c>
      <c r="C5168" s="35">
        <v>42255</v>
      </c>
      <c r="D5168">
        <v>7</v>
      </c>
      <c r="E5168" t="s">
        <v>32</v>
      </c>
      <c r="F5168">
        <v>0.60728955624832037</v>
      </c>
      <c r="G5168">
        <v>0.53708215279678917</v>
      </c>
      <c r="H5168">
        <v>6372</v>
      </c>
      <c r="I5168">
        <v>0.621857571134942</v>
      </c>
      <c r="J5168">
        <v>0.67755545823438956</v>
      </c>
      <c r="K5168">
        <v>709</v>
      </c>
      <c r="L5168">
        <v>-1.456801500171423E-2</v>
      </c>
      <c r="M5168">
        <v>-2.3988580703735352</v>
      </c>
      <c r="N5168">
        <v>7081</v>
      </c>
      <c r="O5168">
        <v>2.6320619508624077E-2</v>
      </c>
      <c r="P5168">
        <v>-4.8300519585609436E-2</v>
      </c>
      <c r="Q5168">
        <v>-3.2323379069566727E-2</v>
      </c>
      <c r="R5168">
        <v>-1.456801500171423E-2</v>
      </c>
      <c r="S5168">
        <v>3.1852428801357746E-3</v>
      </c>
      <c r="T5168">
        <v>1.9164491444826126E-2</v>
      </c>
      <c r="U5168" t="s">
        <v>102</v>
      </c>
      <c r="V5168" t="s">
        <v>84</v>
      </c>
      <c r="W5168">
        <v>57.493148803710937</v>
      </c>
    </row>
    <row r="5169" spans="1:23" x14ac:dyDescent="0.25">
      <c r="A5169" s="48" t="str">
        <f t="shared" si="80"/>
        <v>42255North Coast And North BayN/A_8SmartAC-onlySingle</v>
      </c>
      <c r="B5169" t="s">
        <v>108</v>
      </c>
      <c r="C5169" s="35">
        <v>42255</v>
      </c>
      <c r="D5169">
        <v>8</v>
      </c>
      <c r="E5169" t="s">
        <v>32</v>
      </c>
      <c r="F5169">
        <v>0.66961255810995501</v>
      </c>
      <c r="G5169">
        <v>0.60048983179289139</v>
      </c>
      <c r="H5169">
        <v>6372</v>
      </c>
      <c r="I5169">
        <v>0.67968471459378554</v>
      </c>
      <c r="J5169">
        <v>0.68883936927578915</v>
      </c>
      <c r="K5169">
        <v>709</v>
      </c>
      <c r="L5169">
        <v>-1.007215678691864E-2</v>
      </c>
      <c r="M5169">
        <v>-1.5041767358779907</v>
      </c>
      <c r="N5169">
        <v>7081</v>
      </c>
      <c r="O5169">
        <v>2.6941444724798203E-2</v>
      </c>
      <c r="P5169">
        <v>-4.4600311666727066E-2</v>
      </c>
      <c r="Q5169">
        <v>-2.8246317058801651E-2</v>
      </c>
      <c r="R5169">
        <v>-1.007215678691864E-2</v>
      </c>
      <c r="S5169">
        <v>8.0998474732041359E-3</v>
      </c>
      <c r="T5169">
        <v>2.4455998092889786E-2</v>
      </c>
      <c r="U5169" t="s">
        <v>102</v>
      </c>
      <c r="V5169" t="s">
        <v>84</v>
      </c>
      <c r="W5169">
        <v>64.921760559082031</v>
      </c>
    </row>
    <row r="5170" spans="1:23" x14ac:dyDescent="0.25">
      <c r="A5170" s="48" t="str">
        <f t="shared" si="80"/>
        <v>42255North Coast And North BayN/A_9SmartAC-onlySingle</v>
      </c>
      <c r="B5170" t="s">
        <v>108</v>
      </c>
      <c r="C5170" s="35">
        <v>42255</v>
      </c>
      <c r="D5170">
        <v>9</v>
      </c>
      <c r="E5170" t="s">
        <v>32</v>
      </c>
      <c r="F5170">
        <v>0.61021196542359246</v>
      </c>
      <c r="G5170">
        <v>0.66702545570253091</v>
      </c>
      <c r="H5170">
        <v>6372</v>
      </c>
      <c r="I5170">
        <v>0.59686585748403409</v>
      </c>
      <c r="J5170">
        <v>0.59142587737769081</v>
      </c>
      <c r="K5170">
        <v>709</v>
      </c>
      <c r="L5170">
        <v>1.3346107676625252E-2</v>
      </c>
      <c r="M5170">
        <v>2.187126636505127</v>
      </c>
      <c r="N5170">
        <v>7081</v>
      </c>
      <c r="O5170">
        <v>2.3731283843517303E-2</v>
      </c>
      <c r="P5170">
        <v>-1.7067905515432358E-2</v>
      </c>
      <c r="Q5170">
        <v>-2.6625418104231358E-3</v>
      </c>
      <c r="R5170">
        <v>1.3346107676625252E-2</v>
      </c>
      <c r="S5170">
        <v>2.9352858662605286E-2</v>
      </c>
      <c r="T5170">
        <v>4.3760120868682861E-2</v>
      </c>
      <c r="U5170" t="s">
        <v>102</v>
      </c>
      <c r="V5170" t="s">
        <v>84</v>
      </c>
      <c r="W5170">
        <v>72.013557434082031</v>
      </c>
    </row>
    <row r="5171" spans="1:23" x14ac:dyDescent="0.25">
      <c r="A5171" s="48" t="str">
        <f t="shared" si="80"/>
        <v>42255North Coast And North BayN/A_10SmartAC-onlySingle</v>
      </c>
      <c r="B5171" t="s">
        <v>108</v>
      </c>
      <c r="C5171" s="35">
        <v>42255</v>
      </c>
      <c r="D5171">
        <v>10</v>
      </c>
      <c r="E5171" t="s">
        <v>32</v>
      </c>
      <c r="F5171">
        <v>0.55729021300069959</v>
      </c>
      <c r="G5171">
        <v>0.81181687394524338</v>
      </c>
      <c r="H5171">
        <v>6372</v>
      </c>
      <c r="I5171">
        <v>0.51222557166613991</v>
      </c>
      <c r="J5171">
        <v>0.75715531778642264</v>
      </c>
      <c r="K5171">
        <v>709</v>
      </c>
      <c r="L5171">
        <v>4.5064643025398254E-2</v>
      </c>
      <c r="M5171">
        <v>8.0863866806030273</v>
      </c>
      <c r="N5171">
        <v>7081</v>
      </c>
      <c r="O5171">
        <v>3.0199501663446426E-2</v>
      </c>
      <c r="P5171">
        <v>6.360961589962244E-3</v>
      </c>
      <c r="Q5171">
        <v>2.4692663922905922E-2</v>
      </c>
      <c r="R5171">
        <v>4.5064643025398254E-2</v>
      </c>
      <c r="S5171">
        <v>6.5434210002422333E-2</v>
      </c>
      <c r="T5171">
        <v>8.3768323063850403E-2</v>
      </c>
      <c r="U5171" t="s">
        <v>102</v>
      </c>
      <c r="V5171" t="s">
        <v>84</v>
      </c>
      <c r="W5171">
        <v>80.479591369628906</v>
      </c>
    </row>
    <row r="5172" spans="1:23" x14ac:dyDescent="0.25">
      <c r="A5172" s="48" t="str">
        <f t="shared" si="80"/>
        <v>42255North Coast And North BayN/A_11SmartAC-onlySingle</v>
      </c>
      <c r="B5172" t="s">
        <v>108</v>
      </c>
      <c r="C5172" s="35">
        <v>42255</v>
      </c>
      <c r="D5172">
        <v>11</v>
      </c>
      <c r="E5172" t="s">
        <v>32</v>
      </c>
      <c r="F5172">
        <v>0.52312329011123415</v>
      </c>
      <c r="G5172">
        <v>0.97517668832400606</v>
      </c>
      <c r="H5172">
        <v>6372</v>
      </c>
      <c r="I5172">
        <v>0.50857885723011775</v>
      </c>
      <c r="J5172">
        <v>1.0357249059532667</v>
      </c>
      <c r="K5172">
        <v>709</v>
      </c>
      <c r="L5172">
        <v>1.4544432982802391E-2</v>
      </c>
      <c r="M5172">
        <v>2.7803068161010742</v>
      </c>
      <c r="N5172">
        <v>7081</v>
      </c>
      <c r="O5172">
        <v>4.07707579433918E-2</v>
      </c>
      <c r="P5172">
        <v>-3.7707369774580002E-2</v>
      </c>
      <c r="Q5172">
        <v>-1.2958704493939877E-2</v>
      </c>
      <c r="R5172">
        <v>1.4544432982802391E-2</v>
      </c>
      <c r="S5172">
        <v>4.2044308036565781E-2</v>
      </c>
      <c r="T5172">
        <v>6.6796235740184784E-2</v>
      </c>
      <c r="U5172" t="s">
        <v>102</v>
      </c>
      <c r="V5172" t="s">
        <v>84</v>
      </c>
      <c r="W5172">
        <v>86.949020385742188</v>
      </c>
    </row>
    <row r="5173" spans="1:23" x14ac:dyDescent="0.25">
      <c r="A5173" s="48" t="str">
        <f t="shared" si="80"/>
        <v>42255North Coast And North BayN/A_12SmartAC-onlySingle</v>
      </c>
      <c r="B5173" t="s">
        <v>108</v>
      </c>
      <c r="C5173" s="35">
        <v>42255</v>
      </c>
      <c r="D5173">
        <v>12</v>
      </c>
      <c r="E5173" t="s">
        <v>32</v>
      </c>
      <c r="F5173">
        <v>0.54416533708776038</v>
      </c>
      <c r="G5173">
        <v>1.1466873396351924</v>
      </c>
      <c r="H5173">
        <v>6372</v>
      </c>
      <c r="I5173">
        <v>0.51829214244234612</v>
      </c>
      <c r="J5173">
        <v>1.3050079436935105</v>
      </c>
      <c r="K5173">
        <v>709</v>
      </c>
      <c r="L5173">
        <v>2.5873195379972458E-2</v>
      </c>
      <c r="M5173">
        <v>4.7546567916870117</v>
      </c>
      <c r="N5173">
        <v>7081</v>
      </c>
      <c r="O5173">
        <v>5.1072437316179276E-2</v>
      </c>
      <c r="P5173">
        <v>-3.9581239223480225E-2</v>
      </c>
      <c r="Q5173">
        <v>-8.5792494937777519E-3</v>
      </c>
      <c r="R5173">
        <v>2.5873195379972458E-2</v>
      </c>
      <c r="S5173">
        <v>6.032155454158783E-2</v>
      </c>
      <c r="T5173">
        <v>9.132762998342514E-2</v>
      </c>
      <c r="U5173" t="s">
        <v>102</v>
      </c>
      <c r="V5173" t="s">
        <v>84</v>
      </c>
      <c r="W5173">
        <v>92.040809631347656</v>
      </c>
    </row>
    <row r="5174" spans="1:23" x14ac:dyDescent="0.25">
      <c r="A5174" s="48" t="str">
        <f t="shared" si="80"/>
        <v>42255North Coast And North BayN/A_13SmartAC-onlySingle</v>
      </c>
      <c r="B5174" t="s">
        <v>108</v>
      </c>
      <c r="C5174" s="35">
        <v>42255</v>
      </c>
      <c r="D5174">
        <v>13</v>
      </c>
      <c r="E5174" t="s">
        <v>32</v>
      </c>
      <c r="F5174">
        <v>0.6469235944234627</v>
      </c>
      <c r="G5174">
        <v>1.310753142866325</v>
      </c>
      <c r="H5174">
        <v>6372</v>
      </c>
      <c r="I5174">
        <v>0.58037957200680423</v>
      </c>
      <c r="J5174">
        <v>1.3785875078357939</v>
      </c>
      <c r="K5174">
        <v>709</v>
      </c>
      <c r="L5174">
        <v>6.6544026136398315E-2</v>
      </c>
      <c r="M5174">
        <v>10.286226272583008</v>
      </c>
      <c r="N5174">
        <v>7081</v>
      </c>
      <c r="O5174">
        <v>5.4315462708473206E-2</v>
      </c>
      <c r="P5174">
        <v>-3.066670848056674E-3</v>
      </c>
      <c r="Q5174">
        <v>2.9903901740908623E-2</v>
      </c>
      <c r="R5174">
        <v>6.6544026136398315E-2</v>
      </c>
      <c r="S5174">
        <v>0.10317980498075485</v>
      </c>
      <c r="T5174">
        <v>0.13615472614765167</v>
      </c>
      <c r="U5174" t="s">
        <v>102</v>
      </c>
      <c r="V5174" t="s">
        <v>84</v>
      </c>
      <c r="W5174">
        <v>95.564605712890625</v>
      </c>
    </row>
    <row r="5175" spans="1:23" x14ac:dyDescent="0.25">
      <c r="A5175" s="48" t="str">
        <f t="shared" si="80"/>
        <v>42255North Coast And North BayN/A_14SmartAC-onlySingle</v>
      </c>
      <c r="B5175" t="s">
        <v>108</v>
      </c>
      <c r="C5175" s="35">
        <v>42255</v>
      </c>
      <c r="D5175">
        <v>14</v>
      </c>
      <c r="E5175" t="s">
        <v>32</v>
      </c>
      <c r="F5175">
        <v>0.83613065836552414</v>
      </c>
      <c r="G5175">
        <v>1.5029270281656097</v>
      </c>
      <c r="H5175">
        <v>6372</v>
      </c>
      <c r="I5175">
        <v>0.66683485599630343</v>
      </c>
      <c r="J5175">
        <v>1.4146164717313903</v>
      </c>
      <c r="K5175">
        <v>709</v>
      </c>
      <c r="L5175">
        <v>0.16929580271244049</v>
      </c>
      <c r="M5175">
        <v>20.247529983520508</v>
      </c>
      <c r="N5175">
        <v>7081</v>
      </c>
      <c r="O5175">
        <v>5.6364607065916061E-2</v>
      </c>
      <c r="P5175">
        <v>9.7058922052383423E-2</v>
      </c>
      <c r="Q5175">
        <v>0.13127335906028748</v>
      </c>
      <c r="R5175">
        <v>0.16929580271244049</v>
      </c>
      <c r="S5175">
        <v>0.20731373131275177</v>
      </c>
      <c r="T5175">
        <v>0.24153268337249756</v>
      </c>
      <c r="U5175" t="s">
        <v>102</v>
      </c>
      <c r="V5175" t="s">
        <v>84</v>
      </c>
      <c r="W5175">
        <v>99.086708068847656</v>
      </c>
    </row>
    <row r="5176" spans="1:23" x14ac:dyDescent="0.25">
      <c r="A5176" s="48" t="str">
        <f t="shared" si="80"/>
        <v>42255North Coast And North BayN/A_15SmartAC-onlySingle</v>
      </c>
      <c r="B5176" t="s">
        <v>108</v>
      </c>
      <c r="C5176" s="35">
        <v>42255</v>
      </c>
      <c r="D5176">
        <v>15</v>
      </c>
      <c r="E5176" t="s">
        <v>32</v>
      </c>
      <c r="F5176">
        <v>1.1538660740460362</v>
      </c>
      <c r="G5176">
        <v>1.7020734871979992</v>
      </c>
      <c r="H5176">
        <v>6372</v>
      </c>
      <c r="I5176">
        <v>0.8733055711225971</v>
      </c>
      <c r="J5176">
        <v>1.4991523165032585</v>
      </c>
      <c r="K5176">
        <v>709</v>
      </c>
      <c r="L5176">
        <v>0.28056049346923828</v>
      </c>
      <c r="M5176">
        <v>24.314823150634766</v>
      </c>
      <c r="N5176">
        <v>7081</v>
      </c>
      <c r="O5176">
        <v>6.0204248875379562E-2</v>
      </c>
      <c r="P5176">
        <v>0.20340272784233093</v>
      </c>
      <c r="Q5176">
        <v>0.23994791507720947</v>
      </c>
      <c r="R5176">
        <v>0.28056049346923828</v>
      </c>
      <c r="S5176">
        <v>0.32116827368736267</v>
      </c>
      <c r="T5176">
        <v>0.35771825909614563</v>
      </c>
      <c r="U5176" t="s">
        <v>102</v>
      </c>
      <c r="V5176" t="s">
        <v>84</v>
      </c>
      <c r="W5176">
        <v>100.51702117919922</v>
      </c>
    </row>
    <row r="5177" spans="1:23" x14ac:dyDescent="0.25">
      <c r="A5177" s="48" t="str">
        <f t="shared" si="80"/>
        <v>42255North Coast And North BayN/A_16SmartAC-onlySingle</v>
      </c>
      <c r="B5177" t="s">
        <v>108</v>
      </c>
      <c r="C5177" s="35">
        <v>42255</v>
      </c>
      <c r="D5177">
        <v>16</v>
      </c>
      <c r="E5177" t="s">
        <v>32</v>
      </c>
      <c r="F5177">
        <v>1.5487914621842198</v>
      </c>
      <c r="G5177">
        <v>1.8716143203754143</v>
      </c>
      <c r="H5177">
        <v>6372</v>
      </c>
      <c r="I5177">
        <v>1.5438230000199102</v>
      </c>
      <c r="J5177">
        <v>1.993314676563867</v>
      </c>
      <c r="K5177">
        <v>709</v>
      </c>
      <c r="L5177">
        <v>4.9684620462357998E-3</v>
      </c>
      <c r="M5177">
        <v>0.32079607248306274</v>
      </c>
      <c r="N5177">
        <v>7081</v>
      </c>
      <c r="O5177">
        <v>7.8446380794048309E-2</v>
      </c>
      <c r="P5177">
        <v>-9.5568418502807617E-2</v>
      </c>
      <c r="Q5177">
        <v>-4.7949898988008499E-2</v>
      </c>
      <c r="R5177">
        <v>4.9684620462357998E-3</v>
      </c>
      <c r="S5177">
        <v>5.7880546897649765E-2</v>
      </c>
      <c r="T5177">
        <v>0.10550534725189209</v>
      </c>
      <c r="U5177" t="s">
        <v>102</v>
      </c>
      <c r="V5177" t="s">
        <v>84</v>
      </c>
      <c r="W5177">
        <v>99.949020385742188</v>
      </c>
    </row>
    <row r="5178" spans="1:23" x14ac:dyDescent="0.25">
      <c r="A5178" s="48" t="str">
        <f t="shared" si="80"/>
        <v>42255North Coast And North BayN/A_17SmartAC-onlySingle</v>
      </c>
      <c r="B5178" t="s">
        <v>108</v>
      </c>
      <c r="C5178" s="35">
        <v>42255</v>
      </c>
      <c r="D5178">
        <v>17</v>
      </c>
      <c r="E5178" t="s">
        <v>32</v>
      </c>
      <c r="F5178">
        <v>1.9622256769939037</v>
      </c>
      <c r="G5178">
        <v>1.9648006580411135</v>
      </c>
      <c r="H5178">
        <v>6372</v>
      </c>
      <c r="I5178">
        <v>2.0509864287631774</v>
      </c>
      <c r="J5178">
        <v>2.0987288373376263</v>
      </c>
      <c r="K5178">
        <v>709</v>
      </c>
      <c r="L5178">
        <v>-8.8760748505592346E-2</v>
      </c>
      <c r="M5178">
        <v>-4.5234732627868652</v>
      </c>
      <c r="N5178">
        <v>7081</v>
      </c>
      <c r="O5178">
        <v>8.2573272287845612E-2</v>
      </c>
      <c r="P5178">
        <v>-0.19458664953708649</v>
      </c>
      <c r="Q5178">
        <v>-0.14446303248405457</v>
      </c>
      <c r="R5178">
        <v>-8.8760748505592346E-2</v>
      </c>
      <c r="S5178">
        <v>-3.3065076917409897E-2</v>
      </c>
      <c r="T5178">
        <v>1.7065158113837242E-2</v>
      </c>
      <c r="U5178" t="s">
        <v>102</v>
      </c>
      <c r="V5178" t="s">
        <v>84</v>
      </c>
      <c r="W5178">
        <v>97.90142822265625</v>
      </c>
    </row>
    <row r="5179" spans="1:23" x14ac:dyDescent="0.25">
      <c r="A5179" s="48" t="str">
        <f t="shared" si="80"/>
        <v>42255North Coast And North BayN/A_18SmartAC-onlySingle</v>
      </c>
      <c r="B5179" t="s">
        <v>108</v>
      </c>
      <c r="C5179" s="35">
        <v>42255</v>
      </c>
      <c r="D5179">
        <v>18</v>
      </c>
      <c r="E5179" t="s">
        <v>32</v>
      </c>
      <c r="F5179">
        <v>2.2541586897864949</v>
      </c>
      <c r="G5179">
        <v>1.9689065826109309</v>
      </c>
      <c r="H5179">
        <v>6372</v>
      </c>
      <c r="I5179">
        <v>2.3230492857598102</v>
      </c>
      <c r="J5179">
        <v>1.9947959401339679</v>
      </c>
      <c r="K5179">
        <v>709</v>
      </c>
      <c r="L5179">
        <v>-6.8890593945980072E-2</v>
      </c>
      <c r="M5179">
        <v>-3.0561554431915283</v>
      </c>
      <c r="N5179">
        <v>7081</v>
      </c>
      <c r="O5179">
        <v>7.8872092068195343E-2</v>
      </c>
      <c r="P5179">
        <v>-0.16997306048870087</v>
      </c>
      <c r="Q5179">
        <v>-0.12209612876176834</v>
      </c>
      <c r="R5179">
        <v>-6.8890593945980072E-2</v>
      </c>
      <c r="S5179">
        <v>-1.5691367909312248E-2</v>
      </c>
      <c r="T5179">
        <v>3.219188004732132E-2</v>
      </c>
      <c r="U5179" t="s">
        <v>102</v>
      </c>
      <c r="V5179" t="s">
        <v>84</v>
      </c>
      <c r="W5179">
        <v>93.94732666015625</v>
      </c>
    </row>
    <row r="5180" spans="1:23" x14ac:dyDescent="0.25">
      <c r="A5180" s="48" t="str">
        <f t="shared" si="80"/>
        <v>42255North Coast And North BayN/A_19SmartAC-onlySingle</v>
      </c>
      <c r="B5180" t="s">
        <v>108</v>
      </c>
      <c r="C5180" s="35">
        <v>42255</v>
      </c>
      <c r="D5180">
        <v>19</v>
      </c>
      <c r="E5180" t="s">
        <v>32</v>
      </c>
      <c r="F5180">
        <v>2.3179087620472467</v>
      </c>
      <c r="G5180">
        <v>1.9076987894973423</v>
      </c>
      <c r="H5180">
        <v>6372</v>
      </c>
      <c r="I5180">
        <v>2.4325249997232379</v>
      </c>
      <c r="J5180">
        <v>1.911065410071527</v>
      </c>
      <c r="K5180">
        <v>709</v>
      </c>
      <c r="L5180">
        <v>-0.11461623758077621</v>
      </c>
      <c r="M5180">
        <v>-4.9448122978210449</v>
      </c>
      <c r="N5180">
        <v>7081</v>
      </c>
      <c r="O5180">
        <v>7.5645886361598969E-2</v>
      </c>
      <c r="P5180">
        <v>-0.21156400442123413</v>
      </c>
      <c r="Q5180">
        <v>-0.16564543545246124</v>
      </c>
      <c r="R5180">
        <v>-0.11461623758077621</v>
      </c>
      <c r="S5180">
        <v>-6.3593089580535889E-2</v>
      </c>
      <c r="T5180">
        <v>-1.7668468877673149E-2</v>
      </c>
      <c r="U5180" t="s">
        <v>102</v>
      </c>
      <c r="V5180" t="s">
        <v>84</v>
      </c>
      <c r="W5180">
        <v>86.568000793457031</v>
      </c>
    </row>
    <row r="5181" spans="1:23" x14ac:dyDescent="0.25">
      <c r="A5181" s="48" t="str">
        <f t="shared" si="80"/>
        <v>42255North Coast And North BayN/A_20SmartAC-onlySingle</v>
      </c>
      <c r="B5181" t="s">
        <v>108</v>
      </c>
      <c r="C5181" s="35">
        <v>42255</v>
      </c>
      <c r="D5181">
        <v>20</v>
      </c>
      <c r="E5181" t="s">
        <v>32</v>
      </c>
      <c r="F5181">
        <v>2.1103327568231927</v>
      </c>
      <c r="G5181">
        <v>1.7431029833735114</v>
      </c>
      <c r="H5181">
        <v>6372</v>
      </c>
      <c r="I5181">
        <v>2.170697427228657</v>
      </c>
      <c r="J5181">
        <v>1.7147278132154351</v>
      </c>
      <c r="K5181">
        <v>709</v>
      </c>
      <c r="L5181">
        <v>-6.0364671051502228E-2</v>
      </c>
      <c r="M5181">
        <v>-2.86043381690979</v>
      </c>
      <c r="N5181">
        <v>7081</v>
      </c>
      <c r="O5181">
        <v>6.7999511957168579E-2</v>
      </c>
      <c r="P5181">
        <v>-0.14751283824443817</v>
      </c>
      <c r="Q5181">
        <v>-0.10623577982187271</v>
      </c>
      <c r="R5181">
        <v>-6.0364671051502228E-2</v>
      </c>
      <c r="S5181">
        <v>-1.4499000273644924E-2</v>
      </c>
      <c r="T5181">
        <v>2.6783503592014313E-2</v>
      </c>
      <c r="U5181" t="s">
        <v>102</v>
      </c>
      <c r="V5181" t="s">
        <v>84</v>
      </c>
      <c r="W5181">
        <v>79.618980407714844</v>
      </c>
    </row>
    <row r="5182" spans="1:23" x14ac:dyDescent="0.25">
      <c r="A5182" s="48" t="str">
        <f t="shared" si="80"/>
        <v>42255North Coast And North BayN/A_21SmartAC-onlySingle</v>
      </c>
      <c r="B5182" t="s">
        <v>108</v>
      </c>
      <c r="C5182" s="35">
        <v>42255</v>
      </c>
      <c r="D5182">
        <v>21</v>
      </c>
      <c r="E5182" t="s">
        <v>32</v>
      </c>
      <c r="F5182">
        <v>1.7997463078657268</v>
      </c>
      <c r="G5182">
        <v>1.5441076527226016</v>
      </c>
      <c r="H5182">
        <v>6372</v>
      </c>
      <c r="I5182">
        <v>1.8925252846507334</v>
      </c>
      <c r="J5182">
        <v>1.6512931085674452</v>
      </c>
      <c r="K5182">
        <v>709</v>
      </c>
      <c r="L5182">
        <v>-9.2778973281383514E-2</v>
      </c>
      <c r="M5182">
        <v>-5.1551141738891602</v>
      </c>
      <c r="N5182">
        <v>7081</v>
      </c>
      <c r="O5182">
        <v>6.4962416887283325E-2</v>
      </c>
      <c r="P5182">
        <v>-0.17603480815887451</v>
      </c>
      <c r="Q5182">
        <v>-0.13660131394863129</v>
      </c>
      <c r="R5182">
        <v>-9.2778973281383514E-2</v>
      </c>
      <c r="S5182">
        <v>-4.89618219435215E-2</v>
      </c>
      <c r="T5182">
        <v>-9.5231393352150917E-3</v>
      </c>
      <c r="U5182" t="s">
        <v>102</v>
      </c>
      <c r="V5182" t="s">
        <v>84</v>
      </c>
      <c r="W5182">
        <v>75.569694519042969</v>
      </c>
    </row>
    <row r="5183" spans="1:23" x14ac:dyDescent="0.25">
      <c r="A5183" s="48" t="str">
        <f t="shared" si="80"/>
        <v>42255North Coast And North BayN/A_22SmartAC-onlySingle</v>
      </c>
      <c r="B5183" t="s">
        <v>108</v>
      </c>
      <c r="C5183" s="35">
        <v>42255</v>
      </c>
      <c r="D5183">
        <v>22</v>
      </c>
      <c r="E5183" t="s">
        <v>32</v>
      </c>
      <c r="F5183">
        <v>1.4501370175160455</v>
      </c>
      <c r="G5183">
        <v>1.320510568644464</v>
      </c>
      <c r="H5183">
        <v>6372</v>
      </c>
      <c r="I5183">
        <v>1.501520714178427</v>
      </c>
      <c r="J5183">
        <v>1.3933371779203687</v>
      </c>
      <c r="K5183">
        <v>709</v>
      </c>
      <c r="L5183">
        <v>-5.1383696496486664E-2</v>
      </c>
      <c r="M5183">
        <v>-3.5433683395385742</v>
      </c>
      <c r="N5183">
        <v>7081</v>
      </c>
      <c r="O5183">
        <v>5.4880455136299133E-2</v>
      </c>
      <c r="P5183">
        <v>-0.12171848863363266</v>
      </c>
      <c r="Q5183">
        <v>-8.8404953479766846E-2</v>
      </c>
      <c r="R5183">
        <v>-5.1383696496486664E-2</v>
      </c>
      <c r="S5183">
        <v>-1.4366829767823219E-2</v>
      </c>
      <c r="T5183">
        <v>1.8951095640659332E-2</v>
      </c>
      <c r="U5183" t="s">
        <v>102</v>
      </c>
      <c r="V5183" t="s">
        <v>84</v>
      </c>
      <c r="W5183">
        <v>71.056068420410156</v>
      </c>
    </row>
    <row r="5184" spans="1:23" x14ac:dyDescent="0.25">
      <c r="A5184" s="48" t="str">
        <f t="shared" si="80"/>
        <v>42255North Coast And North BayN/A_23SmartAC-onlySingle</v>
      </c>
      <c r="B5184" t="s">
        <v>108</v>
      </c>
      <c r="C5184" s="35">
        <v>42255</v>
      </c>
      <c r="D5184">
        <v>23</v>
      </c>
      <c r="E5184" t="s">
        <v>32</v>
      </c>
      <c r="F5184">
        <v>1.097980009633748</v>
      </c>
      <c r="G5184">
        <v>1.0964196315176733</v>
      </c>
      <c r="H5184">
        <v>6372</v>
      </c>
      <c r="I5184">
        <v>1.1037741422130716</v>
      </c>
      <c r="J5184">
        <v>1.1281928373618071</v>
      </c>
      <c r="K5184">
        <v>709</v>
      </c>
      <c r="L5184">
        <v>-5.7941325940191746E-3</v>
      </c>
      <c r="M5184">
        <v>-0.52770841121673584</v>
      </c>
      <c r="N5184">
        <v>7081</v>
      </c>
      <c r="O5184">
        <v>4.4540885835886002E-2</v>
      </c>
      <c r="P5184">
        <v>-6.2877729535102844E-2</v>
      </c>
      <c r="Q5184">
        <v>-3.584052249789238E-2</v>
      </c>
      <c r="R5184">
        <v>-5.7941325940191746E-3</v>
      </c>
      <c r="S5184">
        <v>2.4248695001006126E-2</v>
      </c>
      <c r="T5184">
        <v>5.128946527838707E-2</v>
      </c>
      <c r="U5184" t="s">
        <v>102</v>
      </c>
      <c r="V5184" t="s">
        <v>84</v>
      </c>
      <c r="W5184">
        <v>68.054367065429688</v>
      </c>
    </row>
    <row r="5185" spans="1:23" x14ac:dyDescent="0.25">
      <c r="A5185" s="48" t="str">
        <f t="shared" si="80"/>
        <v>42255North Coast And North BayN/A_24SmartAC-onlySingle</v>
      </c>
      <c r="B5185" t="s">
        <v>108</v>
      </c>
      <c r="C5185" s="35">
        <v>42255</v>
      </c>
      <c r="D5185">
        <v>24</v>
      </c>
      <c r="E5185" t="s">
        <v>32</v>
      </c>
      <c r="F5185">
        <v>0.83631223769369989</v>
      </c>
      <c r="G5185">
        <v>0.90762003550717096</v>
      </c>
      <c r="H5185">
        <v>6372</v>
      </c>
      <c r="I5185">
        <v>0.84198100021648348</v>
      </c>
      <c r="J5185">
        <v>0.96383571115004796</v>
      </c>
      <c r="K5185">
        <v>709</v>
      </c>
      <c r="L5185">
        <v>-5.6687626056373119E-3</v>
      </c>
      <c r="M5185">
        <v>-0.67782849073410034</v>
      </c>
      <c r="N5185">
        <v>7081</v>
      </c>
      <c r="O5185">
        <v>3.794136643409729E-2</v>
      </c>
      <c r="P5185">
        <v>-5.4294418543577194E-2</v>
      </c>
      <c r="Q5185">
        <v>-3.1263250857591629E-2</v>
      </c>
      <c r="R5185">
        <v>-5.6687626056373119E-3</v>
      </c>
      <c r="S5185">
        <v>1.9922688603401184E-2</v>
      </c>
      <c r="T5185">
        <v>4.2956892400979996E-2</v>
      </c>
      <c r="U5185" t="s">
        <v>102</v>
      </c>
      <c r="V5185" t="s">
        <v>84</v>
      </c>
      <c r="W5185">
        <v>65.535659790039062</v>
      </c>
    </row>
    <row r="5186" spans="1:23" x14ac:dyDescent="0.25">
      <c r="A5186" s="48" t="str">
        <f t="shared" ref="A5186:A5249" si="81">CONCATENATE(C5186,B5186,E5186,"_",D5186,U5186,V5186)</f>
        <v>42233Other2_1AllSingle</v>
      </c>
      <c r="B5186" t="s">
        <v>13</v>
      </c>
      <c r="C5186" s="35">
        <v>42233</v>
      </c>
      <c r="D5186">
        <v>1</v>
      </c>
      <c r="E5186" t="s">
        <v>109</v>
      </c>
      <c r="F5186">
        <v>1.0159124905408372</v>
      </c>
      <c r="G5186">
        <v>0.96800038970215485</v>
      </c>
      <c r="H5186">
        <v>9216</v>
      </c>
      <c r="I5186">
        <v>1.0131835724687883</v>
      </c>
      <c r="J5186">
        <v>0.93608602481842385</v>
      </c>
      <c r="K5186">
        <v>2184</v>
      </c>
      <c r="L5186">
        <v>2.7289181016385555E-3</v>
      </c>
      <c r="M5186">
        <v>0.2686174213886261</v>
      </c>
      <c r="N5186">
        <v>22906</v>
      </c>
      <c r="O5186">
        <v>2.2425215691328049E-2</v>
      </c>
      <c r="P5186">
        <v>-2.6011237874627113E-2</v>
      </c>
      <c r="Q5186">
        <v>-1.2398683466017246E-2</v>
      </c>
      <c r="R5186">
        <v>2.7289181016385555E-3</v>
      </c>
      <c r="S5186">
        <v>1.7854725942015648E-2</v>
      </c>
      <c r="T5186">
        <v>3.146907314658165E-2</v>
      </c>
      <c r="U5186" t="s">
        <v>18</v>
      </c>
      <c r="V5186" t="s">
        <v>84</v>
      </c>
      <c r="W5186">
        <v>76.243431091308594</v>
      </c>
    </row>
    <row r="5187" spans="1:23" x14ac:dyDescent="0.25">
      <c r="A5187" s="48" t="str">
        <f t="shared" si="81"/>
        <v>42233Other2_1SmartAC-onlySingle</v>
      </c>
      <c r="B5187" t="s">
        <v>13</v>
      </c>
      <c r="C5187" s="35">
        <v>42233</v>
      </c>
      <c r="D5187">
        <v>1</v>
      </c>
      <c r="E5187" t="s">
        <v>109</v>
      </c>
      <c r="F5187">
        <v>1.0159124905408372</v>
      </c>
      <c r="G5187">
        <v>0.96800038970215485</v>
      </c>
      <c r="H5187">
        <v>9216</v>
      </c>
      <c r="I5187">
        <v>1.0131835724687883</v>
      </c>
      <c r="J5187">
        <v>0.93608602481842385</v>
      </c>
      <c r="K5187">
        <v>2184</v>
      </c>
      <c r="L5187">
        <v>2.7289181016385555E-3</v>
      </c>
      <c r="M5187">
        <v>0.2686174213886261</v>
      </c>
      <c r="N5187">
        <v>22906</v>
      </c>
      <c r="O5187">
        <v>2.2425215691328049E-2</v>
      </c>
      <c r="P5187">
        <v>-2.6011237874627113E-2</v>
      </c>
      <c r="Q5187">
        <v>-1.2398683466017246E-2</v>
      </c>
      <c r="R5187">
        <v>2.7289181016385555E-3</v>
      </c>
      <c r="S5187">
        <v>1.7854725942015648E-2</v>
      </c>
      <c r="T5187">
        <v>3.146907314658165E-2</v>
      </c>
      <c r="U5187" t="s">
        <v>102</v>
      </c>
      <c r="V5187" t="s">
        <v>84</v>
      </c>
      <c r="W5187">
        <v>76.243431091308594</v>
      </c>
    </row>
    <row r="5188" spans="1:23" x14ac:dyDescent="0.25">
      <c r="A5188" s="48" t="str">
        <f t="shared" si="81"/>
        <v>42233Other2_2AllSingle</v>
      </c>
      <c r="B5188" t="s">
        <v>13</v>
      </c>
      <c r="C5188" s="35">
        <v>42233</v>
      </c>
      <c r="D5188">
        <v>2</v>
      </c>
      <c r="E5188" t="s">
        <v>109</v>
      </c>
      <c r="F5188">
        <v>0.85808560660904332</v>
      </c>
      <c r="G5188">
        <v>0.82945129343783941</v>
      </c>
      <c r="H5188">
        <v>9216</v>
      </c>
      <c r="I5188">
        <v>0.84038644142464836</v>
      </c>
      <c r="J5188">
        <v>0.78830165076105363</v>
      </c>
      <c r="K5188">
        <v>2184</v>
      </c>
      <c r="L5188">
        <v>1.7699165269732475E-2</v>
      </c>
      <c r="M5188">
        <v>2.0626339912414551</v>
      </c>
      <c r="N5188">
        <v>22906</v>
      </c>
      <c r="O5188">
        <v>1.8952159211039543E-2</v>
      </c>
      <c r="P5188">
        <v>-6.589922122657299E-3</v>
      </c>
      <c r="Q5188">
        <v>4.9144178628921509E-3</v>
      </c>
      <c r="R5188">
        <v>1.7699165269732475E-2</v>
      </c>
      <c r="S5188">
        <v>3.0482396483421326E-2</v>
      </c>
      <c r="T5188">
        <v>4.1988253593444824E-2</v>
      </c>
      <c r="U5188" t="s">
        <v>18</v>
      </c>
      <c r="V5188" t="s">
        <v>84</v>
      </c>
      <c r="W5188">
        <v>74.619972229003906</v>
      </c>
    </row>
    <row r="5189" spans="1:23" x14ac:dyDescent="0.25">
      <c r="A5189" s="48" t="str">
        <f t="shared" si="81"/>
        <v>42233Other2_2SmartAC-onlySingle</v>
      </c>
      <c r="B5189" t="s">
        <v>13</v>
      </c>
      <c r="C5189" s="35">
        <v>42233</v>
      </c>
      <c r="D5189">
        <v>2</v>
      </c>
      <c r="E5189" t="s">
        <v>109</v>
      </c>
      <c r="F5189">
        <v>0.85808560660904332</v>
      </c>
      <c r="G5189">
        <v>0.82945129343783941</v>
      </c>
      <c r="H5189">
        <v>9216</v>
      </c>
      <c r="I5189">
        <v>0.84038644142464836</v>
      </c>
      <c r="J5189">
        <v>0.78830165076105363</v>
      </c>
      <c r="K5189">
        <v>2184</v>
      </c>
      <c r="L5189">
        <v>1.7699165269732475E-2</v>
      </c>
      <c r="M5189">
        <v>2.0626339912414551</v>
      </c>
      <c r="N5189">
        <v>22906</v>
      </c>
      <c r="O5189">
        <v>1.8952159211039543E-2</v>
      </c>
      <c r="P5189">
        <v>-6.589922122657299E-3</v>
      </c>
      <c r="Q5189">
        <v>4.9144178628921509E-3</v>
      </c>
      <c r="R5189">
        <v>1.7699165269732475E-2</v>
      </c>
      <c r="S5189">
        <v>3.0482396483421326E-2</v>
      </c>
      <c r="T5189">
        <v>4.1988253593444824E-2</v>
      </c>
      <c r="U5189" t="s">
        <v>102</v>
      </c>
      <c r="V5189" t="s">
        <v>84</v>
      </c>
      <c r="W5189">
        <v>74.619972229003906</v>
      </c>
    </row>
    <row r="5190" spans="1:23" x14ac:dyDescent="0.25">
      <c r="A5190" s="48" t="str">
        <f t="shared" si="81"/>
        <v>42233Other2_3AllSingle</v>
      </c>
      <c r="B5190" t="s">
        <v>13</v>
      </c>
      <c r="C5190" s="35">
        <v>42233</v>
      </c>
      <c r="D5190">
        <v>3</v>
      </c>
      <c r="E5190" t="s">
        <v>109</v>
      </c>
      <c r="F5190">
        <v>0.76343063545351819</v>
      </c>
      <c r="G5190">
        <v>0.74654468105568617</v>
      </c>
      <c r="H5190">
        <v>9216</v>
      </c>
      <c r="I5190">
        <v>0.73753919462010176</v>
      </c>
      <c r="J5190">
        <v>0.69426381837620377</v>
      </c>
      <c r="K5190">
        <v>2184</v>
      </c>
      <c r="L5190">
        <v>2.5891439989209175E-2</v>
      </c>
      <c r="M5190">
        <v>3.3914594650268555</v>
      </c>
      <c r="N5190">
        <v>22906</v>
      </c>
      <c r="O5190">
        <v>1.6768155619502068E-2</v>
      </c>
      <c r="P5190">
        <v>4.4013718143105507E-3</v>
      </c>
      <c r="Q5190">
        <v>1.4579977840185165E-2</v>
      </c>
      <c r="R5190">
        <v>2.5891439989209175E-2</v>
      </c>
      <c r="S5190">
        <v>3.7201561033725739E-2</v>
      </c>
      <c r="T5190">
        <v>4.7381509095430374E-2</v>
      </c>
      <c r="U5190" t="s">
        <v>18</v>
      </c>
      <c r="V5190" t="s">
        <v>84</v>
      </c>
      <c r="W5190">
        <v>72.778488159179688</v>
      </c>
    </row>
    <row r="5191" spans="1:23" x14ac:dyDescent="0.25">
      <c r="A5191" s="48" t="str">
        <f t="shared" si="81"/>
        <v>42233Other2_3SmartAC-onlySingle</v>
      </c>
      <c r="B5191" t="s">
        <v>13</v>
      </c>
      <c r="C5191" s="35">
        <v>42233</v>
      </c>
      <c r="D5191">
        <v>3</v>
      </c>
      <c r="E5191" t="s">
        <v>109</v>
      </c>
      <c r="F5191">
        <v>0.76343063545351819</v>
      </c>
      <c r="G5191">
        <v>0.74654468105568617</v>
      </c>
      <c r="H5191">
        <v>9216</v>
      </c>
      <c r="I5191">
        <v>0.73753919462010176</v>
      </c>
      <c r="J5191">
        <v>0.69426381837620377</v>
      </c>
      <c r="K5191">
        <v>2184</v>
      </c>
      <c r="L5191">
        <v>2.5891439989209175E-2</v>
      </c>
      <c r="M5191">
        <v>3.3914594650268555</v>
      </c>
      <c r="N5191">
        <v>22906</v>
      </c>
      <c r="O5191">
        <v>1.6768155619502068E-2</v>
      </c>
      <c r="P5191">
        <v>4.4013718143105507E-3</v>
      </c>
      <c r="Q5191">
        <v>1.4579977840185165E-2</v>
      </c>
      <c r="R5191">
        <v>2.5891439989209175E-2</v>
      </c>
      <c r="S5191">
        <v>3.7201561033725739E-2</v>
      </c>
      <c r="T5191">
        <v>4.7381509095430374E-2</v>
      </c>
      <c r="U5191" t="s">
        <v>102</v>
      </c>
      <c r="V5191" t="s">
        <v>84</v>
      </c>
      <c r="W5191">
        <v>72.778488159179688</v>
      </c>
    </row>
    <row r="5192" spans="1:23" x14ac:dyDescent="0.25">
      <c r="A5192" s="48" t="str">
        <f t="shared" si="81"/>
        <v>42233Other2_4AllSingle</v>
      </c>
      <c r="B5192" t="s">
        <v>13</v>
      </c>
      <c r="C5192" s="35">
        <v>42233</v>
      </c>
      <c r="D5192">
        <v>4</v>
      </c>
      <c r="E5192" t="s">
        <v>109</v>
      </c>
      <c r="F5192">
        <v>0.70064266659231156</v>
      </c>
      <c r="G5192">
        <v>0.67207752579076019</v>
      </c>
      <c r="H5192">
        <v>9216</v>
      </c>
      <c r="I5192">
        <v>0.67850240620321423</v>
      </c>
      <c r="J5192">
        <v>0.65153042059218036</v>
      </c>
      <c r="K5192">
        <v>2184</v>
      </c>
      <c r="L5192">
        <v>2.21402607858181E-2</v>
      </c>
      <c r="M5192">
        <v>3.1599931716918945</v>
      </c>
      <c r="N5192">
        <v>22906</v>
      </c>
      <c r="O5192">
        <v>1.5600504353642464E-2</v>
      </c>
      <c r="P5192">
        <v>2.1466542966663837E-3</v>
      </c>
      <c r="Q5192">
        <v>1.1616472154855728E-2</v>
      </c>
      <c r="R5192">
        <v>2.21402607858181E-2</v>
      </c>
      <c r="S5192">
        <v>3.2662801444530487E-2</v>
      </c>
      <c r="T5192">
        <v>4.2133867740631104E-2</v>
      </c>
      <c r="U5192" t="s">
        <v>18</v>
      </c>
      <c r="V5192" t="s">
        <v>84</v>
      </c>
      <c r="W5192">
        <v>72.052299499511719</v>
      </c>
    </row>
    <row r="5193" spans="1:23" x14ac:dyDescent="0.25">
      <c r="A5193" s="48" t="str">
        <f t="shared" si="81"/>
        <v>42233Other2_4SmartAC-onlySingle</v>
      </c>
      <c r="B5193" t="s">
        <v>13</v>
      </c>
      <c r="C5193" s="35">
        <v>42233</v>
      </c>
      <c r="D5193">
        <v>4</v>
      </c>
      <c r="E5193" t="s">
        <v>109</v>
      </c>
      <c r="F5193">
        <v>0.70064266659231156</v>
      </c>
      <c r="G5193">
        <v>0.67207752579076019</v>
      </c>
      <c r="H5193">
        <v>9216</v>
      </c>
      <c r="I5193">
        <v>0.67850240620321423</v>
      </c>
      <c r="J5193">
        <v>0.65153042059218036</v>
      </c>
      <c r="K5193">
        <v>2184</v>
      </c>
      <c r="L5193">
        <v>2.21402607858181E-2</v>
      </c>
      <c r="M5193">
        <v>3.1599931716918945</v>
      </c>
      <c r="N5193">
        <v>22906</v>
      </c>
      <c r="O5193">
        <v>1.5600504353642464E-2</v>
      </c>
      <c r="P5193">
        <v>2.1466542966663837E-3</v>
      </c>
      <c r="Q5193">
        <v>1.1616472154855728E-2</v>
      </c>
      <c r="R5193">
        <v>2.21402607858181E-2</v>
      </c>
      <c r="S5193">
        <v>3.2662801444530487E-2</v>
      </c>
      <c r="T5193">
        <v>4.2133867740631104E-2</v>
      </c>
      <c r="U5193" t="s">
        <v>102</v>
      </c>
      <c r="V5193" t="s">
        <v>84</v>
      </c>
      <c r="W5193">
        <v>72.052299499511719</v>
      </c>
    </row>
    <row r="5194" spans="1:23" x14ac:dyDescent="0.25">
      <c r="A5194" s="48" t="str">
        <f t="shared" si="81"/>
        <v>42233Other2_5AllSingle</v>
      </c>
      <c r="B5194" t="s">
        <v>13</v>
      </c>
      <c r="C5194" s="35">
        <v>42233</v>
      </c>
      <c r="D5194">
        <v>5</v>
      </c>
      <c r="E5194" t="s">
        <v>109</v>
      </c>
      <c r="F5194">
        <v>0.68298234719422801</v>
      </c>
      <c r="G5194">
        <v>0.65664904337943997</v>
      </c>
      <c r="H5194">
        <v>9216</v>
      </c>
      <c r="I5194">
        <v>0.66274780175102876</v>
      </c>
      <c r="J5194">
        <v>0.6013148197777578</v>
      </c>
      <c r="K5194">
        <v>2184</v>
      </c>
      <c r="L5194">
        <v>2.0234545692801476E-2</v>
      </c>
      <c r="M5194">
        <v>2.962674617767334</v>
      </c>
      <c r="N5194">
        <v>22906</v>
      </c>
      <c r="O5194">
        <v>1.4572071842849255E-2</v>
      </c>
      <c r="P5194">
        <v>1.5589784597977996E-3</v>
      </c>
      <c r="Q5194">
        <v>1.0404517874121666E-2</v>
      </c>
      <c r="R5194">
        <v>2.0234545692801476E-2</v>
      </c>
      <c r="S5194">
        <v>3.0063407495617867E-2</v>
      </c>
      <c r="T5194">
        <v>3.8910113275051117E-2</v>
      </c>
      <c r="U5194" t="s">
        <v>18</v>
      </c>
      <c r="V5194" t="s">
        <v>84</v>
      </c>
      <c r="W5194">
        <v>70.71881103515625</v>
      </c>
    </row>
    <row r="5195" spans="1:23" x14ac:dyDescent="0.25">
      <c r="A5195" s="48" t="str">
        <f t="shared" si="81"/>
        <v>42233Other2_5SmartAC-onlySingle</v>
      </c>
      <c r="B5195" t="s">
        <v>13</v>
      </c>
      <c r="C5195" s="35">
        <v>42233</v>
      </c>
      <c r="D5195">
        <v>5</v>
      </c>
      <c r="E5195" t="s">
        <v>109</v>
      </c>
      <c r="F5195">
        <v>0.68298234719422801</v>
      </c>
      <c r="G5195">
        <v>0.65664904337943997</v>
      </c>
      <c r="H5195">
        <v>9216</v>
      </c>
      <c r="I5195">
        <v>0.66274780175102876</v>
      </c>
      <c r="J5195">
        <v>0.6013148197777578</v>
      </c>
      <c r="K5195">
        <v>2184</v>
      </c>
      <c r="L5195">
        <v>2.0234545692801476E-2</v>
      </c>
      <c r="M5195">
        <v>2.962674617767334</v>
      </c>
      <c r="N5195">
        <v>22906</v>
      </c>
      <c r="O5195">
        <v>1.4572071842849255E-2</v>
      </c>
      <c r="P5195">
        <v>1.5589784597977996E-3</v>
      </c>
      <c r="Q5195">
        <v>1.0404517874121666E-2</v>
      </c>
      <c r="R5195">
        <v>2.0234545692801476E-2</v>
      </c>
      <c r="S5195">
        <v>3.0063407495617867E-2</v>
      </c>
      <c r="T5195">
        <v>3.8910113275051117E-2</v>
      </c>
      <c r="U5195" t="s">
        <v>102</v>
      </c>
      <c r="V5195" t="s">
        <v>84</v>
      </c>
      <c r="W5195">
        <v>70.71881103515625</v>
      </c>
    </row>
    <row r="5196" spans="1:23" x14ac:dyDescent="0.25">
      <c r="A5196" s="48" t="str">
        <f t="shared" si="81"/>
        <v>42233Other2_6AllSingle</v>
      </c>
      <c r="B5196" t="s">
        <v>13</v>
      </c>
      <c r="C5196" s="35">
        <v>42233</v>
      </c>
      <c r="D5196">
        <v>6</v>
      </c>
      <c r="E5196" t="s">
        <v>109</v>
      </c>
      <c r="F5196">
        <v>0.70794818978822849</v>
      </c>
      <c r="G5196">
        <v>0.68395257904277318</v>
      </c>
      <c r="H5196">
        <v>9216</v>
      </c>
      <c r="I5196">
        <v>0.69677061544524432</v>
      </c>
      <c r="J5196">
        <v>0.63654748569983444</v>
      </c>
      <c r="K5196">
        <v>2184</v>
      </c>
      <c r="L5196">
        <v>1.1177574284374714E-2</v>
      </c>
      <c r="M5196">
        <v>1.5788689851760864</v>
      </c>
      <c r="N5196">
        <v>22906</v>
      </c>
      <c r="O5196">
        <v>1.5371609479188919E-2</v>
      </c>
      <c r="P5196">
        <v>-8.5226800292730331E-3</v>
      </c>
      <c r="Q5196">
        <v>8.0819398863241076E-4</v>
      </c>
      <c r="R5196">
        <v>1.1177574284374714E-2</v>
      </c>
      <c r="S5196">
        <v>2.154572494328022E-2</v>
      </c>
      <c r="T5196">
        <v>3.0877828598022461E-2</v>
      </c>
      <c r="U5196" t="s">
        <v>18</v>
      </c>
      <c r="V5196" t="s">
        <v>84</v>
      </c>
      <c r="W5196">
        <v>69.584518432617188</v>
      </c>
    </row>
    <row r="5197" spans="1:23" x14ac:dyDescent="0.25">
      <c r="A5197" s="48" t="str">
        <f t="shared" si="81"/>
        <v>42233Other2_6SmartAC-onlySingle</v>
      </c>
      <c r="B5197" t="s">
        <v>13</v>
      </c>
      <c r="C5197" s="35">
        <v>42233</v>
      </c>
      <c r="D5197">
        <v>6</v>
      </c>
      <c r="E5197" t="s">
        <v>109</v>
      </c>
      <c r="F5197">
        <v>0.70794818978822849</v>
      </c>
      <c r="G5197">
        <v>0.68395257904277318</v>
      </c>
      <c r="H5197">
        <v>9216</v>
      </c>
      <c r="I5197">
        <v>0.69677061544524432</v>
      </c>
      <c r="J5197">
        <v>0.63654748569983444</v>
      </c>
      <c r="K5197">
        <v>2184</v>
      </c>
      <c r="L5197">
        <v>1.1177574284374714E-2</v>
      </c>
      <c r="M5197">
        <v>1.5788689851760864</v>
      </c>
      <c r="N5197">
        <v>22906</v>
      </c>
      <c r="O5197">
        <v>1.5371609479188919E-2</v>
      </c>
      <c r="P5197">
        <v>-8.5226800292730331E-3</v>
      </c>
      <c r="Q5197">
        <v>8.0819398863241076E-4</v>
      </c>
      <c r="R5197">
        <v>1.1177574284374714E-2</v>
      </c>
      <c r="S5197">
        <v>2.154572494328022E-2</v>
      </c>
      <c r="T5197">
        <v>3.0877828598022461E-2</v>
      </c>
      <c r="U5197" t="s">
        <v>102</v>
      </c>
      <c r="V5197" t="s">
        <v>84</v>
      </c>
      <c r="W5197">
        <v>69.584518432617188</v>
      </c>
    </row>
    <row r="5198" spans="1:23" x14ac:dyDescent="0.25">
      <c r="A5198" s="48" t="str">
        <f t="shared" si="81"/>
        <v>42233Other2_7AllSingle</v>
      </c>
      <c r="B5198" t="s">
        <v>13</v>
      </c>
      <c r="C5198" s="35">
        <v>42233</v>
      </c>
      <c r="D5198">
        <v>7</v>
      </c>
      <c r="E5198" t="s">
        <v>109</v>
      </c>
      <c r="F5198">
        <v>0.7802159466264863</v>
      </c>
      <c r="G5198">
        <v>0.74349341990572471</v>
      </c>
      <c r="H5198">
        <v>9216</v>
      </c>
      <c r="I5198">
        <v>0.78081110584205982</v>
      </c>
      <c r="J5198">
        <v>0.71876858423277079</v>
      </c>
      <c r="K5198">
        <v>2184</v>
      </c>
      <c r="L5198">
        <v>-5.9515918837860227E-4</v>
      </c>
      <c r="M5198">
        <v>-7.6281346380710602E-2</v>
      </c>
      <c r="N5198">
        <v>22906</v>
      </c>
      <c r="O5198">
        <v>1.7220107838511467E-2</v>
      </c>
      <c r="P5198">
        <v>-2.2664450109004974E-2</v>
      </c>
      <c r="Q5198">
        <v>-1.2211499735713005E-2</v>
      </c>
      <c r="R5198">
        <v>-5.9515918837860227E-4</v>
      </c>
      <c r="S5198">
        <v>1.1019803583621979E-2</v>
      </c>
      <c r="T5198">
        <v>2.147413045167923E-2</v>
      </c>
      <c r="U5198" t="s">
        <v>18</v>
      </c>
      <c r="V5198" t="s">
        <v>84</v>
      </c>
      <c r="W5198">
        <v>73.615562438964844</v>
      </c>
    </row>
    <row r="5199" spans="1:23" x14ac:dyDescent="0.25">
      <c r="A5199" s="48" t="str">
        <f t="shared" si="81"/>
        <v>42233Other2_7SmartAC-onlySingle</v>
      </c>
      <c r="B5199" t="s">
        <v>13</v>
      </c>
      <c r="C5199" s="35">
        <v>42233</v>
      </c>
      <c r="D5199">
        <v>7</v>
      </c>
      <c r="E5199" t="s">
        <v>109</v>
      </c>
      <c r="F5199">
        <v>0.7802159466264863</v>
      </c>
      <c r="G5199">
        <v>0.74349341990572471</v>
      </c>
      <c r="H5199">
        <v>9216</v>
      </c>
      <c r="I5199">
        <v>0.78081110584205982</v>
      </c>
      <c r="J5199">
        <v>0.71876858423277079</v>
      </c>
      <c r="K5199">
        <v>2184</v>
      </c>
      <c r="L5199">
        <v>-5.9515918837860227E-4</v>
      </c>
      <c r="M5199">
        <v>-7.6281346380710602E-2</v>
      </c>
      <c r="N5199">
        <v>22906</v>
      </c>
      <c r="O5199">
        <v>1.7220107838511467E-2</v>
      </c>
      <c r="P5199">
        <v>-2.2664450109004974E-2</v>
      </c>
      <c r="Q5199">
        <v>-1.2211499735713005E-2</v>
      </c>
      <c r="R5199">
        <v>-5.9515918837860227E-4</v>
      </c>
      <c r="S5199">
        <v>1.1019803583621979E-2</v>
      </c>
      <c r="T5199">
        <v>2.147413045167923E-2</v>
      </c>
      <c r="U5199" t="s">
        <v>102</v>
      </c>
      <c r="V5199" t="s">
        <v>84</v>
      </c>
      <c r="W5199">
        <v>73.615562438964844</v>
      </c>
    </row>
    <row r="5200" spans="1:23" x14ac:dyDescent="0.25">
      <c r="A5200" s="48" t="str">
        <f t="shared" si="81"/>
        <v>42233Other2_8AllSingle</v>
      </c>
      <c r="B5200" t="s">
        <v>13</v>
      </c>
      <c r="C5200" s="35">
        <v>42233</v>
      </c>
      <c r="D5200">
        <v>8</v>
      </c>
      <c r="E5200" t="s">
        <v>109</v>
      </c>
      <c r="F5200">
        <v>0.78738517988191281</v>
      </c>
      <c r="G5200">
        <v>0.77688693389310537</v>
      </c>
      <c r="H5200">
        <v>9216</v>
      </c>
      <c r="I5200">
        <v>0.80329754730395553</v>
      </c>
      <c r="J5200">
        <v>0.77571555642219514</v>
      </c>
      <c r="K5200">
        <v>2184</v>
      </c>
      <c r="L5200">
        <v>-1.5912367030978203E-2</v>
      </c>
      <c r="M5200">
        <v>-2.0209126472473145</v>
      </c>
      <c r="N5200">
        <v>22906</v>
      </c>
      <c r="O5200">
        <v>1.8466435372829437E-2</v>
      </c>
      <c r="P5200">
        <v>-3.9578951895236969E-2</v>
      </c>
      <c r="Q5200">
        <v>-2.836945466697216E-2</v>
      </c>
      <c r="R5200">
        <v>-1.5912367030978203E-2</v>
      </c>
      <c r="S5200">
        <v>-3.4567564725875854E-3</v>
      </c>
      <c r="T5200">
        <v>7.7542164362967014E-3</v>
      </c>
      <c r="U5200" t="s">
        <v>18</v>
      </c>
      <c r="V5200" t="s">
        <v>84</v>
      </c>
      <c r="W5200">
        <v>78.763511657714844</v>
      </c>
    </row>
    <row r="5201" spans="1:23" x14ac:dyDescent="0.25">
      <c r="A5201" s="48" t="str">
        <f t="shared" si="81"/>
        <v>42233Other2_8SmartAC-onlySingle</v>
      </c>
      <c r="B5201" t="s">
        <v>13</v>
      </c>
      <c r="C5201" s="35">
        <v>42233</v>
      </c>
      <c r="D5201">
        <v>8</v>
      </c>
      <c r="E5201" t="s">
        <v>109</v>
      </c>
      <c r="F5201">
        <v>0.78738517988191281</v>
      </c>
      <c r="G5201">
        <v>0.77688693389310537</v>
      </c>
      <c r="H5201">
        <v>9216</v>
      </c>
      <c r="I5201">
        <v>0.80329754730395553</v>
      </c>
      <c r="J5201">
        <v>0.77571555642219514</v>
      </c>
      <c r="K5201">
        <v>2184</v>
      </c>
      <c r="L5201">
        <v>-1.5912367030978203E-2</v>
      </c>
      <c r="M5201">
        <v>-2.0209126472473145</v>
      </c>
      <c r="N5201">
        <v>22906</v>
      </c>
      <c r="O5201">
        <v>1.8466435372829437E-2</v>
      </c>
      <c r="P5201">
        <v>-3.9578951895236969E-2</v>
      </c>
      <c r="Q5201">
        <v>-2.836945466697216E-2</v>
      </c>
      <c r="R5201">
        <v>-1.5912367030978203E-2</v>
      </c>
      <c r="S5201">
        <v>-3.4567564725875854E-3</v>
      </c>
      <c r="T5201">
        <v>7.7542164362967014E-3</v>
      </c>
      <c r="U5201" t="s">
        <v>102</v>
      </c>
      <c r="V5201" t="s">
        <v>84</v>
      </c>
      <c r="W5201">
        <v>78.763511657714844</v>
      </c>
    </row>
    <row r="5202" spans="1:23" x14ac:dyDescent="0.25">
      <c r="A5202" s="48" t="str">
        <f t="shared" si="81"/>
        <v>42233Other2_9AllSingle</v>
      </c>
      <c r="B5202" t="s">
        <v>13</v>
      </c>
      <c r="C5202" s="35">
        <v>42233</v>
      </c>
      <c r="D5202">
        <v>9</v>
      </c>
      <c r="E5202" t="s">
        <v>109</v>
      </c>
      <c r="F5202">
        <v>0.75742019032397356</v>
      </c>
      <c r="G5202">
        <v>0.83269827769307159</v>
      </c>
      <c r="H5202">
        <v>9216</v>
      </c>
      <c r="I5202">
        <v>0.78048093469172697</v>
      </c>
      <c r="J5202">
        <v>0.88278762732106597</v>
      </c>
      <c r="K5202">
        <v>2184</v>
      </c>
      <c r="L5202">
        <v>-2.3060744628310204E-2</v>
      </c>
      <c r="M5202">
        <v>-3.0446434020996094</v>
      </c>
      <c r="N5202">
        <v>22906</v>
      </c>
      <c r="O5202">
        <v>2.0786197856068611E-2</v>
      </c>
      <c r="P5202">
        <v>-4.9700334668159485E-2</v>
      </c>
      <c r="Q5202">
        <v>-3.7082698196172714E-2</v>
      </c>
      <c r="R5202">
        <v>-2.3060744628310204E-2</v>
      </c>
      <c r="S5202">
        <v>-9.0404544025659561E-3</v>
      </c>
      <c r="T5202">
        <v>3.578846575692296E-3</v>
      </c>
      <c r="U5202" t="s">
        <v>18</v>
      </c>
      <c r="V5202" t="s">
        <v>84</v>
      </c>
      <c r="W5202">
        <v>83.536674499511719</v>
      </c>
    </row>
    <row r="5203" spans="1:23" x14ac:dyDescent="0.25">
      <c r="A5203" s="48" t="str">
        <f t="shared" si="81"/>
        <v>42233Other2_9SmartAC-onlySingle</v>
      </c>
      <c r="B5203" t="s">
        <v>13</v>
      </c>
      <c r="C5203" s="35">
        <v>42233</v>
      </c>
      <c r="D5203">
        <v>9</v>
      </c>
      <c r="E5203" t="s">
        <v>109</v>
      </c>
      <c r="F5203">
        <v>0.75742019032397356</v>
      </c>
      <c r="G5203">
        <v>0.83269827769307159</v>
      </c>
      <c r="H5203">
        <v>9216</v>
      </c>
      <c r="I5203">
        <v>0.78048093469172697</v>
      </c>
      <c r="J5203">
        <v>0.88278762732106597</v>
      </c>
      <c r="K5203">
        <v>2184</v>
      </c>
      <c r="L5203">
        <v>-2.3060744628310204E-2</v>
      </c>
      <c r="M5203">
        <v>-3.0446434020996094</v>
      </c>
      <c r="N5203">
        <v>22906</v>
      </c>
      <c r="O5203">
        <v>2.0786197856068611E-2</v>
      </c>
      <c r="P5203">
        <v>-4.9700334668159485E-2</v>
      </c>
      <c r="Q5203">
        <v>-3.7082698196172714E-2</v>
      </c>
      <c r="R5203">
        <v>-2.3060744628310204E-2</v>
      </c>
      <c r="S5203">
        <v>-9.0404544025659561E-3</v>
      </c>
      <c r="T5203">
        <v>3.578846575692296E-3</v>
      </c>
      <c r="U5203" t="s">
        <v>102</v>
      </c>
      <c r="V5203" t="s">
        <v>84</v>
      </c>
      <c r="W5203">
        <v>83.536674499511719</v>
      </c>
    </row>
    <row r="5204" spans="1:23" x14ac:dyDescent="0.25">
      <c r="A5204" s="48" t="str">
        <f t="shared" si="81"/>
        <v>42233Other2_10AllSingle</v>
      </c>
      <c r="B5204" t="s">
        <v>13</v>
      </c>
      <c r="C5204" s="35">
        <v>42233</v>
      </c>
      <c r="D5204">
        <v>10</v>
      </c>
      <c r="E5204" t="s">
        <v>109</v>
      </c>
      <c r="F5204">
        <v>0.77524634141966764</v>
      </c>
      <c r="G5204">
        <v>1.0488317998783199</v>
      </c>
      <c r="H5204">
        <v>9216</v>
      </c>
      <c r="I5204">
        <v>0.75904919032871043</v>
      </c>
      <c r="J5204">
        <v>1.0474159678813495</v>
      </c>
      <c r="K5204">
        <v>2184</v>
      </c>
      <c r="L5204">
        <v>1.6197150573134422E-2</v>
      </c>
      <c r="M5204">
        <v>2.0892908573150635</v>
      </c>
      <c r="N5204">
        <v>22906</v>
      </c>
      <c r="O5204">
        <v>2.4933692067861557E-2</v>
      </c>
      <c r="P5204">
        <v>-1.5757869929075241E-2</v>
      </c>
      <c r="Q5204">
        <v>-6.2261940911412239E-4</v>
      </c>
      <c r="R5204">
        <v>1.6197150573134422E-2</v>
      </c>
      <c r="S5204">
        <v>3.3014927059412003E-2</v>
      </c>
      <c r="T5204">
        <v>4.8152171075344086E-2</v>
      </c>
      <c r="U5204" t="s">
        <v>18</v>
      </c>
      <c r="V5204" t="s">
        <v>84</v>
      </c>
      <c r="W5204">
        <v>88.088577270507813</v>
      </c>
    </row>
    <row r="5205" spans="1:23" x14ac:dyDescent="0.25">
      <c r="A5205" s="48" t="str">
        <f t="shared" si="81"/>
        <v>42233Other2_10SmartAC-onlySingle</v>
      </c>
      <c r="B5205" t="s">
        <v>13</v>
      </c>
      <c r="C5205" s="35">
        <v>42233</v>
      </c>
      <c r="D5205">
        <v>10</v>
      </c>
      <c r="E5205" t="s">
        <v>109</v>
      </c>
      <c r="F5205">
        <v>0.77524634141966764</v>
      </c>
      <c r="G5205">
        <v>1.0488317998783199</v>
      </c>
      <c r="H5205">
        <v>9216</v>
      </c>
      <c r="I5205">
        <v>0.75904919032871043</v>
      </c>
      <c r="J5205">
        <v>1.0474159678813495</v>
      </c>
      <c r="K5205">
        <v>2184</v>
      </c>
      <c r="L5205">
        <v>1.6197150573134422E-2</v>
      </c>
      <c r="M5205">
        <v>2.0892908573150635</v>
      </c>
      <c r="N5205">
        <v>22906</v>
      </c>
      <c r="O5205">
        <v>2.4933692067861557E-2</v>
      </c>
      <c r="P5205">
        <v>-1.5757869929075241E-2</v>
      </c>
      <c r="Q5205">
        <v>-6.2261940911412239E-4</v>
      </c>
      <c r="R5205">
        <v>1.6197150573134422E-2</v>
      </c>
      <c r="S5205">
        <v>3.3014927059412003E-2</v>
      </c>
      <c r="T5205">
        <v>4.8152171075344086E-2</v>
      </c>
      <c r="U5205" t="s">
        <v>102</v>
      </c>
      <c r="V5205" t="s">
        <v>84</v>
      </c>
      <c r="W5205">
        <v>88.088577270507813</v>
      </c>
    </row>
    <row r="5206" spans="1:23" x14ac:dyDescent="0.25">
      <c r="A5206" s="48" t="str">
        <f t="shared" si="81"/>
        <v>42233Other2_11AllSingle</v>
      </c>
      <c r="B5206" t="s">
        <v>13</v>
      </c>
      <c r="C5206" s="35">
        <v>42233</v>
      </c>
      <c r="D5206">
        <v>11</v>
      </c>
      <c r="E5206" t="s">
        <v>109</v>
      </c>
      <c r="F5206">
        <v>0.88455100064479264</v>
      </c>
      <c r="G5206">
        <v>1.323056577815054</v>
      </c>
      <c r="H5206">
        <v>9216</v>
      </c>
      <c r="I5206">
        <v>0.85419213328402444</v>
      </c>
      <c r="J5206">
        <v>1.3069192927198581</v>
      </c>
      <c r="K5206">
        <v>2184</v>
      </c>
      <c r="L5206">
        <v>3.0358867719769478E-2</v>
      </c>
      <c r="M5206">
        <v>3.432121753692627</v>
      </c>
      <c r="N5206">
        <v>22906</v>
      </c>
      <c r="O5206">
        <v>3.1177040189504623E-2</v>
      </c>
      <c r="P5206">
        <v>-9.5976274460554123E-3</v>
      </c>
      <c r="Q5206">
        <v>9.3274600803852081E-3</v>
      </c>
      <c r="R5206">
        <v>3.0358867719769478E-2</v>
      </c>
      <c r="S5206">
        <v>5.1387783139944077E-2</v>
      </c>
      <c r="T5206">
        <v>7.0315361022949219E-2</v>
      </c>
      <c r="U5206" t="s">
        <v>18</v>
      </c>
      <c r="V5206" t="s">
        <v>84</v>
      </c>
      <c r="W5206">
        <v>92.248191833496094</v>
      </c>
    </row>
    <row r="5207" spans="1:23" x14ac:dyDescent="0.25">
      <c r="A5207" s="48" t="str">
        <f t="shared" si="81"/>
        <v>42233Other2_11SmartAC-onlySingle</v>
      </c>
      <c r="B5207" t="s">
        <v>13</v>
      </c>
      <c r="C5207" s="35">
        <v>42233</v>
      </c>
      <c r="D5207">
        <v>11</v>
      </c>
      <c r="E5207" t="s">
        <v>109</v>
      </c>
      <c r="F5207">
        <v>0.88455100064479264</v>
      </c>
      <c r="G5207">
        <v>1.323056577815054</v>
      </c>
      <c r="H5207">
        <v>9216</v>
      </c>
      <c r="I5207">
        <v>0.85419213328402444</v>
      </c>
      <c r="J5207">
        <v>1.3069192927198581</v>
      </c>
      <c r="K5207">
        <v>2184</v>
      </c>
      <c r="L5207">
        <v>3.0358867719769478E-2</v>
      </c>
      <c r="M5207">
        <v>3.432121753692627</v>
      </c>
      <c r="N5207">
        <v>22906</v>
      </c>
      <c r="O5207">
        <v>3.1177040189504623E-2</v>
      </c>
      <c r="P5207">
        <v>-9.5976274460554123E-3</v>
      </c>
      <c r="Q5207">
        <v>9.3274600803852081E-3</v>
      </c>
      <c r="R5207">
        <v>3.0358867719769478E-2</v>
      </c>
      <c r="S5207">
        <v>5.1387783139944077E-2</v>
      </c>
      <c r="T5207">
        <v>7.0315361022949219E-2</v>
      </c>
      <c r="U5207" t="s">
        <v>102</v>
      </c>
      <c r="V5207" t="s">
        <v>84</v>
      </c>
      <c r="W5207">
        <v>92.248191833496094</v>
      </c>
    </row>
    <row r="5208" spans="1:23" x14ac:dyDescent="0.25">
      <c r="A5208" s="48" t="str">
        <f t="shared" si="81"/>
        <v>42233Other2_12AllSingle</v>
      </c>
      <c r="B5208" t="s">
        <v>13</v>
      </c>
      <c r="C5208" s="35">
        <v>42233</v>
      </c>
      <c r="D5208">
        <v>12</v>
      </c>
      <c r="E5208" t="s">
        <v>109</v>
      </c>
      <c r="F5208">
        <v>1.088583429845934</v>
      </c>
      <c r="G5208">
        <v>1.5651354509354087</v>
      </c>
      <c r="H5208">
        <v>9216</v>
      </c>
      <c r="I5208">
        <v>0.98731605780212661</v>
      </c>
      <c r="J5208">
        <v>1.5114038035478432</v>
      </c>
      <c r="K5208">
        <v>2184</v>
      </c>
      <c r="L5208">
        <v>0.10126737505197525</v>
      </c>
      <c r="M5208">
        <v>9.3026742935180664</v>
      </c>
      <c r="N5208">
        <v>22906</v>
      </c>
      <c r="O5208">
        <v>3.6218058317899704E-2</v>
      </c>
      <c r="P5208">
        <v>5.4850310087203979E-2</v>
      </c>
      <c r="Q5208">
        <v>7.6835393905639648E-2</v>
      </c>
      <c r="R5208">
        <v>0.10126737505197525</v>
      </c>
      <c r="S5208">
        <v>0.12569645047187805</v>
      </c>
      <c r="T5208">
        <v>0.14768444001674652</v>
      </c>
      <c r="U5208" t="s">
        <v>18</v>
      </c>
      <c r="V5208" t="s">
        <v>84</v>
      </c>
      <c r="W5208">
        <v>95.689773559570313</v>
      </c>
    </row>
    <row r="5209" spans="1:23" x14ac:dyDescent="0.25">
      <c r="A5209" s="48" t="str">
        <f t="shared" si="81"/>
        <v>42233Other2_12SmartAC-onlySingle</v>
      </c>
      <c r="B5209" t="s">
        <v>13</v>
      </c>
      <c r="C5209" s="35">
        <v>42233</v>
      </c>
      <c r="D5209">
        <v>12</v>
      </c>
      <c r="E5209" t="s">
        <v>109</v>
      </c>
      <c r="F5209">
        <v>1.088583429845934</v>
      </c>
      <c r="G5209">
        <v>1.5651354509354087</v>
      </c>
      <c r="H5209">
        <v>9216</v>
      </c>
      <c r="I5209">
        <v>0.98731605780212661</v>
      </c>
      <c r="J5209">
        <v>1.5114038035478432</v>
      </c>
      <c r="K5209">
        <v>2184</v>
      </c>
      <c r="L5209">
        <v>0.10126737505197525</v>
      </c>
      <c r="M5209">
        <v>9.3026742935180664</v>
      </c>
      <c r="N5209">
        <v>22906</v>
      </c>
      <c r="O5209">
        <v>3.6218058317899704E-2</v>
      </c>
      <c r="P5209">
        <v>5.4850310087203979E-2</v>
      </c>
      <c r="Q5209">
        <v>7.6835393905639648E-2</v>
      </c>
      <c r="R5209">
        <v>0.10126737505197525</v>
      </c>
      <c r="S5209">
        <v>0.12569645047187805</v>
      </c>
      <c r="T5209">
        <v>0.14768444001674652</v>
      </c>
      <c r="U5209" t="s">
        <v>102</v>
      </c>
      <c r="V5209" t="s">
        <v>84</v>
      </c>
      <c r="W5209">
        <v>95.689773559570313</v>
      </c>
    </row>
    <row r="5210" spans="1:23" x14ac:dyDescent="0.25">
      <c r="A5210" s="48" t="str">
        <f t="shared" si="81"/>
        <v>42233Other2_13AllSingle</v>
      </c>
      <c r="B5210" t="s">
        <v>13</v>
      </c>
      <c r="C5210" s="35">
        <v>42233</v>
      </c>
      <c r="D5210">
        <v>13</v>
      </c>
      <c r="E5210" t="s">
        <v>109</v>
      </c>
      <c r="F5210">
        <v>1.3993113419057943</v>
      </c>
      <c r="G5210">
        <v>1.7822550403727948</v>
      </c>
      <c r="H5210">
        <v>9216</v>
      </c>
      <c r="I5210">
        <v>1.1423658490031072</v>
      </c>
      <c r="J5210">
        <v>1.5693022966757695</v>
      </c>
      <c r="K5210">
        <v>2184</v>
      </c>
      <c r="L5210">
        <v>0.25694549083709717</v>
      </c>
      <c r="M5210">
        <v>18.362281799316406</v>
      </c>
      <c r="N5210">
        <v>22906</v>
      </c>
      <c r="O5210">
        <v>3.8370292633771896E-2</v>
      </c>
      <c r="P5210">
        <v>0.20777012407779694</v>
      </c>
      <c r="Q5210">
        <v>0.231061652302742</v>
      </c>
      <c r="R5210">
        <v>0.25694549083709717</v>
      </c>
      <c r="S5210">
        <v>0.28282624483108521</v>
      </c>
      <c r="T5210">
        <v>0.30612087249755859</v>
      </c>
      <c r="U5210" t="s">
        <v>18</v>
      </c>
      <c r="V5210" t="s">
        <v>84</v>
      </c>
      <c r="W5210">
        <v>98.434341430664063</v>
      </c>
    </row>
    <row r="5211" spans="1:23" x14ac:dyDescent="0.25">
      <c r="A5211" s="48" t="str">
        <f t="shared" si="81"/>
        <v>42233Other2_13SmartAC-onlySingle</v>
      </c>
      <c r="B5211" t="s">
        <v>13</v>
      </c>
      <c r="C5211" s="35">
        <v>42233</v>
      </c>
      <c r="D5211">
        <v>13</v>
      </c>
      <c r="E5211" t="s">
        <v>109</v>
      </c>
      <c r="F5211">
        <v>1.3993113419057943</v>
      </c>
      <c r="G5211">
        <v>1.7822550403727948</v>
      </c>
      <c r="H5211">
        <v>9216</v>
      </c>
      <c r="I5211">
        <v>1.1423658490031072</v>
      </c>
      <c r="J5211">
        <v>1.5693022966757695</v>
      </c>
      <c r="K5211">
        <v>2184</v>
      </c>
      <c r="L5211">
        <v>0.25694549083709717</v>
      </c>
      <c r="M5211">
        <v>18.362281799316406</v>
      </c>
      <c r="N5211">
        <v>22906</v>
      </c>
      <c r="O5211">
        <v>3.8370292633771896E-2</v>
      </c>
      <c r="P5211">
        <v>0.20777012407779694</v>
      </c>
      <c r="Q5211">
        <v>0.231061652302742</v>
      </c>
      <c r="R5211">
        <v>0.25694549083709717</v>
      </c>
      <c r="S5211">
        <v>0.28282624483108521</v>
      </c>
      <c r="T5211">
        <v>0.30612087249755859</v>
      </c>
      <c r="U5211" t="s">
        <v>102</v>
      </c>
      <c r="V5211" t="s">
        <v>84</v>
      </c>
      <c r="W5211">
        <v>98.434341430664063</v>
      </c>
    </row>
    <row r="5212" spans="1:23" x14ac:dyDescent="0.25">
      <c r="A5212" s="48" t="str">
        <f t="shared" si="81"/>
        <v>42233Other2_14AllSingle</v>
      </c>
      <c r="B5212" t="s">
        <v>13</v>
      </c>
      <c r="C5212" s="35">
        <v>42233</v>
      </c>
      <c r="D5212">
        <v>14</v>
      </c>
      <c r="E5212" t="s">
        <v>109</v>
      </c>
      <c r="F5212">
        <v>1.7861508590660373</v>
      </c>
      <c r="G5212">
        <v>1.9363058446894363</v>
      </c>
      <c r="H5212">
        <v>9216</v>
      </c>
      <c r="I5212">
        <v>1.8334723273766644</v>
      </c>
      <c r="J5212">
        <v>1.9989151116537101</v>
      </c>
      <c r="K5212">
        <v>2184</v>
      </c>
      <c r="L5212">
        <v>-4.7321468591690063E-2</v>
      </c>
      <c r="M5212">
        <v>-2.6493544578552246</v>
      </c>
      <c r="N5212">
        <v>22906</v>
      </c>
      <c r="O5212">
        <v>4.7289937734603882E-2</v>
      </c>
      <c r="P5212">
        <v>-0.10792825371026993</v>
      </c>
      <c r="Q5212">
        <v>-7.9222314059734344E-2</v>
      </c>
      <c r="R5212">
        <v>-4.7321468591690063E-2</v>
      </c>
      <c r="S5212">
        <v>-1.5424405224621296E-2</v>
      </c>
      <c r="T5212">
        <v>1.3285315595567226E-2</v>
      </c>
      <c r="U5212" t="s">
        <v>18</v>
      </c>
      <c r="V5212" t="s">
        <v>84</v>
      </c>
      <c r="W5212">
        <v>101.31446075439453</v>
      </c>
    </row>
    <row r="5213" spans="1:23" x14ac:dyDescent="0.25">
      <c r="A5213" s="48" t="str">
        <f t="shared" si="81"/>
        <v>42233Other2_14SmartAC-onlySingle</v>
      </c>
      <c r="B5213" t="s">
        <v>13</v>
      </c>
      <c r="C5213" s="35">
        <v>42233</v>
      </c>
      <c r="D5213">
        <v>14</v>
      </c>
      <c r="E5213" t="s">
        <v>109</v>
      </c>
      <c r="F5213">
        <v>1.7861508590660373</v>
      </c>
      <c r="G5213">
        <v>1.9363058446894363</v>
      </c>
      <c r="H5213">
        <v>9216</v>
      </c>
      <c r="I5213">
        <v>1.8334723273766644</v>
      </c>
      <c r="J5213">
        <v>1.9989151116537101</v>
      </c>
      <c r="K5213">
        <v>2184</v>
      </c>
      <c r="L5213">
        <v>-4.7321468591690063E-2</v>
      </c>
      <c r="M5213">
        <v>-2.6493544578552246</v>
      </c>
      <c r="N5213">
        <v>22906</v>
      </c>
      <c r="O5213">
        <v>4.7289937734603882E-2</v>
      </c>
      <c r="P5213">
        <v>-0.10792825371026993</v>
      </c>
      <c r="Q5213">
        <v>-7.9222314059734344E-2</v>
      </c>
      <c r="R5213">
        <v>-4.7321468591690063E-2</v>
      </c>
      <c r="S5213">
        <v>-1.5424405224621296E-2</v>
      </c>
      <c r="T5213">
        <v>1.3285315595567226E-2</v>
      </c>
      <c r="U5213" t="s">
        <v>102</v>
      </c>
      <c r="V5213" t="s">
        <v>84</v>
      </c>
      <c r="W5213">
        <v>101.31446075439453</v>
      </c>
    </row>
    <row r="5214" spans="1:23" x14ac:dyDescent="0.25">
      <c r="A5214" s="48" t="str">
        <f t="shared" si="81"/>
        <v>42233Other2_15AllSingle</v>
      </c>
      <c r="B5214" t="s">
        <v>13</v>
      </c>
      <c r="C5214" s="35">
        <v>42233</v>
      </c>
      <c r="D5214">
        <v>15</v>
      </c>
      <c r="E5214" t="s">
        <v>109</v>
      </c>
      <c r="F5214">
        <v>2.1530194466851134</v>
      </c>
      <c r="G5214">
        <v>2.0334916071183029</v>
      </c>
      <c r="H5214">
        <v>9216</v>
      </c>
      <c r="I5214">
        <v>2.1472484501839477</v>
      </c>
      <c r="J5214">
        <v>2.0213311842233299</v>
      </c>
      <c r="K5214">
        <v>2184</v>
      </c>
      <c r="L5214">
        <v>5.7709966786205769E-3</v>
      </c>
      <c r="M5214">
        <v>0.26804199814796448</v>
      </c>
      <c r="N5214">
        <v>22906</v>
      </c>
      <c r="O5214">
        <v>4.8160813748836517E-2</v>
      </c>
      <c r="P5214">
        <v>-5.5951900780200958E-2</v>
      </c>
      <c r="Q5214">
        <v>-2.6717325672507286E-2</v>
      </c>
      <c r="R5214">
        <v>5.7709966786205769E-3</v>
      </c>
      <c r="S5214">
        <v>3.8255464285612106E-2</v>
      </c>
      <c r="T5214">
        <v>6.7493893206119537E-2</v>
      </c>
      <c r="U5214" t="s">
        <v>18</v>
      </c>
      <c r="V5214" t="s">
        <v>84</v>
      </c>
      <c r="W5214">
        <v>102.97673034667969</v>
      </c>
    </row>
    <row r="5215" spans="1:23" x14ac:dyDescent="0.25">
      <c r="A5215" s="48" t="str">
        <f t="shared" si="81"/>
        <v>42233Other2_15SmartAC-onlySingle</v>
      </c>
      <c r="B5215" t="s">
        <v>13</v>
      </c>
      <c r="C5215" s="35">
        <v>42233</v>
      </c>
      <c r="D5215">
        <v>15</v>
      </c>
      <c r="E5215" t="s">
        <v>109</v>
      </c>
      <c r="F5215">
        <v>2.1530194466851134</v>
      </c>
      <c r="G5215">
        <v>2.0334916071183029</v>
      </c>
      <c r="H5215">
        <v>9216</v>
      </c>
      <c r="I5215">
        <v>2.1472484501839477</v>
      </c>
      <c r="J5215">
        <v>2.0213311842233299</v>
      </c>
      <c r="K5215">
        <v>2184</v>
      </c>
      <c r="L5215">
        <v>5.7709966786205769E-3</v>
      </c>
      <c r="M5215">
        <v>0.26804199814796448</v>
      </c>
      <c r="N5215">
        <v>22906</v>
      </c>
      <c r="O5215">
        <v>4.8160813748836517E-2</v>
      </c>
      <c r="P5215">
        <v>-5.5951900780200958E-2</v>
      </c>
      <c r="Q5215">
        <v>-2.6717325672507286E-2</v>
      </c>
      <c r="R5215">
        <v>5.7709966786205769E-3</v>
      </c>
      <c r="S5215">
        <v>3.8255464285612106E-2</v>
      </c>
      <c r="T5215">
        <v>6.7493893206119537E-2</v>
      </c>
      <c r="U5215" t="s">
        <v>102</v>
      </c>
      <c r="V5215" t="s">
        <v>84</v>
      </c>
      <c r="W5215">
        <v>102.97673034667969</v>
      </c>
    </row>
    <row r="5216" spans="1:23" x14ac:dyDescent="0.25">
      <c r="A5216" s="48" t="str">
        <f t="shared" si="81"/>
        <v>42233Other2_16AllSingle</v>
      </c>
      <c r="B5216" t="s">
        <v>13</v>
      </c>
      <c r="C5216" s="35">
        <v>42233</v>
      </c>
      <c r="D5216">
        <v>16</v>
      </c>
      <c r="E5216" t="s">
        <v>109</v>
      </c>
      <c r="F5216">
        <v>2.5062976374157282</v>
      </c>
      <c r="G5216">
        <v>2.0409775775403745</v>
      </c>
      <c r="H5216">
        <v>9216</v>
      </c>
      <c r="I5216">
        <v>2.5158900046424679</v>
      </c>
      <c r="J5216">
        <v>2.0326248886752216</v>
      </c>
      <c r="K5216">
        <v>2184</v>
      </c>
      <c r="L5216">
        <v>-9.5923673361539841E-3</v>
      </c>
      <c r="M5216">
        <v>-0.38273057341575623</v>
      </c>
      <c r="N5216">
        <v>22906</v>
      </c>
      <c r="O5216">
        <v>4.8412159085273743E-2</v>
      </c>
      <c r="P5216">
        <v>-7.1637392044067383E-2</v>
      </c>
      <c r="Q5216">
        <v>-4.2250242084264755E-2</v>
      </c>
      <c r="R5216">
        <v>-9.5923673361539841E-3</v>
      </c>
      <c r="S5216">
        <v>2.3061633110046387E-2</v>
      </c>
      <c r="T5216">
        <v>5.2452657371759415E-2</v>
      </c>
      <c r="U5216" t="s">
        <v>18</v>
      </c>
      <c r="V5216" t="s">
        <v>84</v>
      </c>
      <c r="W5216">
        <v>102.84781646728516</v>
      </c>
    </row>
    <row r="5217" spans="1:23" x14ac:dyDescent="0.25">
      <c r="A5217" s="48" t="str">
        <f t="shared" si="81"/>
        <v>42233Other2_16SmartAC-onlySingle</v>
      </c>
      <c r="B5217" t="s">
        <v>13</v>
      </c>
      <c r="C5217" s="35">
        <v>42233</v>
      </c>
      <c r="D5217">
        <v>16</v>
      </c>
      <c r="E5217" t="s">
        <v>109</v>
      </c>
      <c r="F5217">
        <v>2.5062976374157282</v>
      </c>
      <c r="G5217">
        <v>2.0409775775403745</v>
      </c>
      <c r="H5217">
        <v>9216</v>
      </c>
      <c r="I5217">
        <v>2.5158900046424679</v>
      </c>
      <c r="J5217">
        <v>2.0326248886752216</v>
      </c>
      <c r="K5217">
        <v>2184</v>
      </c>
      <c r="L5217">
        <v>-9.5923673361539841E-3</v>
      </c>
      <c r="M5217">
        <v>-0.38273057341575623</v>
      </c>
      <c r="N5217">
        <v>22906</v>
      </c>
      <c r="O5217">
        <v>4.8412159085273743E-2</v>
      </c>
      <c r="P5217">
        <v>-7.1637392044067383E-2</v>
      </c>
      <c r="Q5217">
        <v>-4.2250242084264755E-2</v>
      </c>
      <c r="R5217">
        <v>-9.5923673361539841E-3</v>
      </c>
      <c r="S5217">
        <v>2.3061633110046387E-2</v>
      </c>
      <c r="T5217">
        <v>5.2452657371759415E-2</v>
      </c>
      <c r="U5217" t="s">
        <v>102</v>
      </c>
      <c r="V5217" t="s">
        <v>84</v>
      </c>
      <c r="W5217">
        <v>102.84781646728516</v>
      </c>
    </row>
    <row r="5218" spans="1:23" x14ac:dyDescent="0.25">
      <c r="A5218" s="48" t="str">
        <f t="shared" si="81"/>
        <v>42233Other2_17AllSingle</v>
      </c>
      <c r="B5218" t="s">
        <v>13</v>
      </c>
      <c r="C5218" s="35">
        <v>42233</v>
      </c>
      <c r="D5218">
        <v>17</v>
      </c>
      <c r="E5218" t="s">
        <v>109</v>
      </c>
      <c r="F5218">
        <v>2.8452593898233354</v>
      </c>
      <c r="G5218">
        <v>1.9786165524134058</v>
      </c>
      <c r="H5218">
        <v>9216</v>
      </c>
      <c r="I5218">
        <v>2.8337443314546382</v>
      </c>
      <c r="J5218">
        <v>1.997838688574233</v>
      </c>
      <c r="K5218">
        <v>2184</v>
      </c>
      <c r="L5218">
        <v>1.1515058577060699E-2</v>
      </c>
      <c r="M5218">
        <v>0.4047103226184845</v>
      </c>
      <c r="N5218">
        <v>22906</v>
      </c>
      <c r="O5218">
        <v>4.7458846122026443E-2</v>
      </c>
      <c r="P5218">
        <v>-4.9308199435472488E-2</v>
      </c>
      <c r="Q5218">
        <v>-2.0499730482697487E-2</v>
      </c>
      <c r="R5218">
        <v>1.1515058577060699E-2</v>
      </c>
      <c r="S5218">
        <v>4.3526049703359604E-2</v>
      </c>
      <c r="T5218">
        <v>7.2338312864303589E-2</v>
      </c>
      <c r="U5218" t="s">
        <v>18</v>
      </c>
      <c r="V5218" t="s">
        <v>84</v>
      </c>
      <c r="W5218">
        <v>102.44019317626953</v>
      </c>
    </row>
    <row r="5219" spans="1:23" x14ac:dyDescent="0.25">
      <c r="A5219" s="48" t="str">
        <f t="shared" si="81"/>
        <v>42233Other2_17SmartAC-onlySingle</v>
      </c>
      <c r="B5219" t="s">
        <v>13</v>
      </c>
      <c r="C5219" s="35">
        <v>42233</v>
      </c>
      <c r="D5219">
        <v>17</v>
      </c>
      <c r="E5219" t="s">
        <v>109</v>
      </c>
      <c r="F5219">
        <v>2.8452593898233354</v>
      </c>
      <c r="G5219">
        <v>1.9786165524134058</v>
      </c>
      <c r="H5219">
        <v>9216</v>
      </c>
      <c r="I5219">
        <v>2.8337443314546382</v>
      </c>
      <c r="J5219">
        <v>1.997838688574233</v>
      </c>
      <c r="K5219">
        <v>2184</v>
      </c>
      <c r="L5219">
        <v>1.1515058577060699E-2</v>
      </c>
      <c r="M5219">
        <v>0.4047103226184845</v>
      </c>
      <c r="N5219">
        <v>22906</v>
      </c>
      <c r="O5219">
        <v>4.7458846122026443E-2</v>
      </c>
      <c r="P5219">
        <v>-4.9308199435472488E-2</v>
      </c>
      <c r="Q5219">
        <v>-2.0499730482697487E-2</v>
      </c>
      <c r="R5219">
        <v>1.1515058577060699E-2</v>
      </c>
      <c r="S5219">
        <v>4.3526049703359604E-2</v>
      </c>
      <c r="T5219">
        <v>7.2338312864303589E-2</v>
      </c>
      <c r="U5219" t="s">
        <v>102</v>
      </c>
      <c r="V5219" t="s">
        <v>84</v>
      </c>
      <c r="W5219">
        <v>102.44019317626953</v>
      </c>
    </row>
    <row r="5220" spans="1:23" x14ac:dyDescent="0.25">
      <c r="A5220" s="48" t="str">
        <f t="shared" si="81"/>
        <v>42233Other2_18AllSingle</v>
      </c>
      <c r="B5220" t="s">
        <v>13</v>
      </c>
      <c r="C5220" s="35">
        <v>42233</v>
      </c>
      <c r="D5220">
        <v>18</v>
      </c>
      <c r="E5220" t="s">
        <v>109</v>
      </c>
      <c r="F5220">
        <v>3.0605530243421906</v>
      </c>
      <c r="G5220">
        <v>1.9330423381378365</v>
      </c>
      <c r="H5220">
        <v>9216</v>
      </c>
      <c r="I5220">
        <v>3.0856240168859279</v>
      </c>
      <c r="J5220">
        <v>1.9377977670451056</v>
      </c>
      <c r="K5220">
        <v>2184</v>
      </c>
      <c r="L5220">
        <v>-2.5070993229746819E-2</v>
      </c>
      <c r="M5220">
        <v>-0.81916540861129761</v>
      </c>
      <c r="N5220">
        <v>22906</v>
      </c>
      <c r="O5220">
        <v>4.6095583587884903E-2</v>
      </c>
      <c r="P5220">
        <v>-8.4147095680236816E-2</v>
      </c>
      <c r="Q5220">
        <v>-5.6166153401136398E-2</v>
      </c>
      <c r="R5220">
        <v>-2.5070993229746819E-2</v>
      </c>
      <c r="S5220">
        <v>6.0204779729247093E-3</v>
      </c>
      <c r="T5220">
        <v>3.4005105495452881E-2</v>
      </c>
      <c r="U5220" t="s">
        <v>18</v>
      </c>
      <c r="V5220" t="s">
        <v>84</v>
      </c>
      <c r="W5220">
        <v>100.20082092285156</v>
      </c>
    </row>
    <row r="5221" spans="1:23" x14ac:dyDescent="0.25">
      <c r="A5221" s="48" t="str">
        <f t="shared" si="81"/>
        <v>42233Other2_18SmartAC-onlySingle</v>
      </c>
      <c r="B5221" t="s">
        <v>13</v>
      </c>
      <c r="C5221" s="35">
        <v>42233</v>
      </c>
      <c r="D5221">
        <v>18</v>
      </c>
      <c r="E5221" t="s">
        <v>109</v>
      </c>
      <c r="F5221">
        <v>3.0605530243421906</v>
      </c>
      <c r="G5221">
        <v>1.9330423381378365</v>
      </c>
      <c r="H5221">
        <v>9216</v>
      </c>
      <c r="I5221">
        <v>3.0856240168859279</v>
      </c>
      <c r="J5221">
        <v>1.9377977670451056</v>
      </c>
      <c r="K5221">
        <v>2184</v>
      </c>
      <c r="L5221">
        <v>-2.5070993229746819E-2</v>
      </c>
      <c r="M5221">
        <v>-0.81916540861129761</v>
      </c>
      <c r="N5221">
        <v>22906</v>
      </c>
      <c r="O5221">
        <v>4.6095583587884903E-2</v>
      </c>
      <c r="P5221">
        <v>-8.4147095680236816E-2</v>
      </c>
      <c r="Q5221">
        <v>-5.6166153401136398E-2</v>
      </c>
      <c r="R5221">
        <v>-2.5070993229746819E-2</v>
      </c>
      <c r="S5221">
        <v>6.0204779729247093E-3</v>
      </c>
      <c r="T5221">
        <v>3.4005105495452881E-2</v>
      </c>
      <c r="U5221" t="s">
        <v>102</v>
      </c>
      <c r="V5221" t="s">
        <v>84</v>
      </c>
      <c r="W5221">
        <v>100.20082092285156</v>
      </c>
    </row>
    <row r="5222" spans="1:23" x14ac:dyDescent="0.25">
      <c r="A5222" s="48" t="str">
        <f t="shared" si="81"/>
        <v>42233Other2_19AllSingle</v>
      </c>
      <c r="B5222" t="s">
        <v>13</v>
      </c>
      <c r="C5222" s="35">
        <v>42233</v>
      </c>
      <c r="D5222">
        <v>19</v>
      </c>
      <c r="E5222" t="s">
        <v>109</v>
      </c>
      <c r="F5222">
        <v>3.0970399212624664</v>
      </c>
      <c r="G5222">
        <v>1.8751527438282094</v>
      </c>
      <c r="H5222">
        <v>9216</v>
      </c>
      <c r="I5222">
        <v>3.1158584458089078</v>
      </c>
      <c r="J5222">
        <v>1.8581343457656829</v>
      </c>
      <c r="K5222">
        <v>2184</v>
      </c>
      <c r="L5222">
        <v>-1.8818523734807968E-2</v>
      </c>
      <c r="M5222">
        <v>-0.60762935876846313</v>
      </c>
      <c r="N5222">
        <v>22906</v>
      </c>
      <c r="O5222">
        <v>4.4299229979515076E-2</v>
      </c>
      <c r="P5222">
        <v>-7.5592413544654846E-2</v>
      </c>
      <c r="Q5222">
        <v>-4.8701897263526917E-2</v>
      </c>
      <c r="R5222">
        <v>-1.8818523734807968E-2</v>
      </c>
      <c r="S5222">
        <v>1.1061307042837143E-2</v>
      </c>
      <c r="T5222">
        <v>3.7955369800329208E-2</v>
      </c>
      <c r="U5222" t="s">
        <v>18</v>
      </c>
      <c r="V5222" t="s">
        <v>84</v>
      </c>
      <c r="W5222">
        <v>95.434600830078125</v>
      </c>
    </row>
    <row r="5223" spans="1:23" x14ac:dyDescent="0.25">
      <c r="A5223" s="48" t="str">
        <f t="shared" si="81"/>
        <v>42233Other2_19SmartAC-onlySingle</v>
      </c>
      <c r="B5223" t="s">
        <v>13</v>
      </c>
      <c r="C5223" s="35">
        <v>42233</v>
      </c>
      <c r="D5223">
        <v>19</v>
      </c>
      <c r="E5223" t="s">
        <v>109</v>
      </c>
      <c r="F5223">
        <v>3.0970399212624664</v>
      </c>
      <c r="G5223">
        <v>1.8751527438282094</v>
      </c>
      <c r="H5223">
        <v>9216</v>
      </c>
      <c r="I5223">
        <v>3.1158584458089078</v>
      </c>
      <c r="J5223">
        <v>1.8581343457656829</v>
      </c>
      <c r="K5223">
        <v>2184</v>
      </c>
      <c r="L5223">
        <v>-1.8818523734807968E-2</v>
      </c>
      <c r="M5223">
        <v>-0.60762935876846313</v>
      </c>
      <c r="N5223">
        <v>22906</v>
      </c>
      <c r="O5223">
        <v>4.4299229979515076E-2</v>
      </c>
      <c r="P5223">
        <v>-7.5592413544654846E-2</v>
      </c>
      <c r="Q5223">
        <v>-4.8701897263526917E-2</v>
      </c>
      <c r="R5223">
        <v>-1.8818523734807968E-2</v>
      </c>
      <c r="S5223">
        <v>1.1061307042837143E-2</v>
      </c>
      <c r="T5223">
        <v>3.7955369800329208E-2</v>
      </c>
      <c r="U5223" t="s">
        <v>102</v>
      </c>
      <c r="V5223" t="s">
        <v>84</v>
      </c>
      <c r="W5223">
        <v>95.434600830078125</v>
      </c>
    </row>
    <row r="5224" spans="1:23" x14ac:dyDescent="0.25">
      <c r="A5224" s="48" t="str">
        <f t="shared" si="81"/>
        <v>42233Other2_20AllSingle</v>
      </c>
      <c r="B5224" t="s">
        <v>13</v>
      </c>
      <c r="C5224" s="35">
        <v>42233</v>
      </c>
      <c r="D5224">
        <v>20</v>
      </c>
      <c r="E5224" t="s">
        <v>109</v>
      </c>
      <c r="F5224">
        <v>2.8589186259071382</v>
      </c>
      <c r="G5224">
        <v>1.7947894359711725</v>
      </c>
      <c r="H5224">
        <v>9216</v>
      </c>
      <c r="I5224">
        <v>2.8428875056052618</v>
      </c>
      <c r="J5224">
        <v>1.7671635644078154</v>
      </c>
      <c r="K5224">
        <v>2184</v>
      </c>
      <c r="L5224">
        <v>1.6031119972467422E-2</v>
      </c>
      <c r="M5224">
        <v>0.56074070930480957</v>
      </c>
      <c r="N5224">
        <v>22906</v>
      </c>
      <c r="O5224">
        <v>4.2183104902505875E-2</v>
      </c>
      <c r="P5224">
        <v>-3.8030747324228287E-2</v>
      </c>
      <c r="Q5224">
        <v>-1.242475863546133E-2</v>
      </c>
      <c r="R5224">
        <v>1.6031119972467422E-2</v>
      </c>
      <c r="S5224">
        <v>4.4483624398708344E-2</v>
      </c>
      <c r="T5224">
        <v>7.0092983543872833E-2</v>
      </c>
      <c r="U5224" t="s">
        <v>18</v>
      </c>
      <c r="V5224" t="s">
        <v>84</v>
      </c>
      <c r="W5224">
        <v>89.839736938476563</v>
      </c>
    </row>
    <row r="5225" spans="1:23" x14ac:dyDescent="0.25">
      <c r="A5225" s="48" t="str">
        <f t="shared" si="81"/>
        <v>42233Other2_20SmartAC-onlySingle</v>
      </c>
      <c r="B5225" t="s">
        <v>13</v>
      </c>
      <c r="C5225" s="35">
        <v>42233</v>
      </c>
      <c r="D5225">
        <v>20</v>
      </c>
      <c r="E5225" t="s">
        <v>109</v>
      </c>
      <c r="F5225">
        <v>2.8589186259071382</v>
      </c>
      <c r="G5225">
        <v>1.7947894359711725</v>
      </c>
      <c r="H5225">
        <v>9216</v>
      </c>
      <c r="I5225">
        <v>2.8428875056052618</v>
      </c>
      <c r="J5225">
        <v>1.7671635644078154</v>
      </c>
      <c r="K5225">
        <v>2184</v>
      </c>
      <c r="L5225">
        <v>1.6031119972467422E-2</v>
      </c>
      <c r="M5225">
        <v>0.56074070930480957</v>
      </c>
      <c r="N5225">
        <v>22906</v>
      </c>
      <c r="O5225">
        <v>4.2183104902505875E-2</v>
      </c>
      <c r="P5225">
        <v>-3.8030747324228287E-2</v>
      </c>
      <c r="Q5225">
        <v>-1.242475863546133E-2</v>
      </c>
      <c r="R5225">
        <v>1.6031119972467422E-2</v>
      </c>
      <c r="S5225">
        <v>4.4483624398708344E-2</v>
      </c>
      <c r="T5225">
        <v>7.0092983543872833E-2</v>
      </c>
      <c r="U5225" t="s">
        <v>102</v>
      </c>
      <c r="V5225" t="s">
        <v>84</v>
      </c>
      <c r="W5225">
        <v>89.839736938476563</v>
      </c>
    </row>
    <row r="5226" spans="1:23" x14ac:dyDescent="0.25">
      <c r="A5226" s="48" t="str">
        <f t="shared" si="81"/>
        <v>42233Other2_21AllSingle</v>
      </c>
      <c r="B5226" t="s">
        <v>13</v>
      </c>
      <c r="C5226" s="35">
        <v>42233</v>
      </c>
      <c r="D5226">
        <v>21</v>
      </c>
      <c r="E5226" t="s">
        <v>109</v>
      </c>
      <c r="F5226">
        <v>2.5139139996695308</v>
      </c>
      <c r="G5226">
        <v>1.6845103013401503</v>
      </c>
      <c r="H5226">
        <v>9216</v>
      </c>
      <c r="I5226">
        <v>2.4888083752583481</v>
      </c>
      <c r="J5226">
        <v>1.6522702119219024</v>
      </c>
      <c r="K5226">
        <v>2184</v>
      </c>
      <c r="L5226">
        <v>2.510562352836132E-2</v>
      </c>
      <c r="M5226">
        <v>0.99866682291030884</v>
      </c>
      <c r="N5226">
        <v>22906</v>
      </c>
      <c r="O5226">
        <v>3.9470180869102478E-2</v>
      </c>
      <c r="P5226">
        <v>-2.5479359552264214E-2</v>
      </c>
      <c r="Q5226">
        <v>-1.5201710630208254E-3</v>
      </c>
      <c r="R5226">
        <v>2.510562352836132E-2</v>
      </c>
      <c r="S5226">
        <v>5.1728259772062302E-2</v>
      </c>
      <c r="T5226">
        <v>7.5690604746341705E-2</v>
      </c>
      <c r="U5226" t="s">
        <v>18</v>
      </c>
      <c r="V5226" t="s">
        <v>84</v>
      </c>
      <c r="W5226">
        <v>85.595298767089844</v>
      </c>
    </row>
    <row r="5227" spans="1:23" x14ac:dyDescent="0.25">
      <c r="A5227" s="48" t="str">
        <f t="shared" si="81"/>
        <v>42233Other2_21SmartAC-onlySingle</v>
      </c>
      <c r="B5227" t="s">
        <v>13</v>
      </c>
      <c r="C5227" s="35">
        <v>42233</v>
      </c>
      <c r="D5227">
        <v>21</v>
      </c>
      <c r="E5227" t="s">
        <v>109</v>
      </c>
      <c r="F5227">
        <v>2.5139139996695308</v>
      </c>
      <c r="G5227">
        <v>1.6845103013401503</v>
      </c>
      <c r="H5227">
        <v>9216</v>
      </c>
      <c r="I5227">
        <v>2.4888083752583481</v>
      </c>
      <c r="J5227">
        <v>1.6522702119219024</v>
      </c>
      <c r="K5227">
        <v>2184</v>
      </c>
      <c r="L5227">
        <v>2.510562352836132E-2</v>
      </c>
      <c r="M5227">
        <v>0.99866682291030884</v>
      </c>
      <c r="N5227">
        <v>22906</v>
      </c>
      <c r="O5227">
        <v>3.9470180869102478E-2</v>
      </c>
      <c r="P5227">
        <v>-2.5479359552264214E-2</v>
      </c>
      <c r="Q5227">
        <v>-1.5201710630208254E-3</v>
      </c>
      <c r="R5227">
        <v>2.510562352836132E-2</v>
      </c>
      <c r="S5227">
        <v>5.1728259772062302E-2</v>
      </c>
      <c r="T5227">
        <v>7.5690604746341705E-2</v>
      </c>
      <c r="U5227" t="s">
        <v>102</v>
      </c>
      <c r="V5227" t="s">
        <v>84</v>
      </c>
      <c r="W5227">
        <v>85.595298767089844</v>
      </c>
    </row>
    <row r="5228" spans="1:23" x14ac:dyDescent="0.25">
      <c r="A5228" s="48" t="str">
        <f t="shared" si="81"/>
        <v>42233Other2_22AllSingle</v>
      </c>
      <c r="B5228" t="s">
        <v>13</v>
      </c>
      <c r="C5228" s="35">
        <v>42233</v>
      </c>
      <c r="D5228">
        <v>22</v>
      </c>
      <c r="E5228" t="s">
        <v>109</v>
      </c>
      <c r="F5228">
        <v>2.0705667944806088</v>
      </c>
      <c r="G5228">
        <v>1.5362838516193471</v>
      </c>
      <c r="H5228">
        <v>9216</v>
      </c>
      <c r="I5228">
        <v>2.0723636747601564</v>
      </c>
      <c r="J5228">
        <v>1.5196724786255149</v>
      </c>
      <c r="K5228">
        <v>2184</v>
      </c>
      <c r="L5228">
        <v>-1.7968802712857723E-3</v>
      </c>
      <c r="M5228">
        <v>-8.6782045662403107E-2</v>
      </c>
      <c r="N5228">
        <v>22906</v>
      </c>
      <c r="O5228">
        <v>3.6242436617612839E-2</v>
      </c>
      <c r="P5228">
        <v>-4.8245187848806381E-2</v>
      </c>
      <c r="Q5228">
        <v>-2.6245303452014923E-2</v>
      </c>
      <c r="R5228">
        <v>-1.7968802712857723E-3</v>
      </c>
      <c r="S5228">
        <v>2.26486437022686E-2</v>
      </c>
      <c r="T5228">
        <v>4.4651426374912262E-2</v>
      </c>
      <c r="U5228" t="s">
        <v>18</v>
      </c>
      <c r="V5228" t="s">
        <v>84</v>
      </c>
      <c r="W5228">
        <v>81.441543579101563</v>
      </c>
    </row>
    <row r="5229" spans="1:23" x14ac:dyDescent="0.25">
      <c r="A5229" s="48" t="str">
        <f t="shared" si="81"/>
        <v>42233Other2_22SmartAC-onlySingle</v>
      </c>
      <c r="B5229" t="s">
        <v>13</v>
      </c>
      <c r="C5229" s="35">
        <v>42233</v>
      </c>
      <c r="D5229">
        <v>22</v>
      </c>
      <c r="E5229" t="s">
        <v>109</v>
      </c>
      <c r="F5229">
        <v>2.0705667944806088</v>
      </c>
      <c r="G5229">
        <v>1.5362838516193471</v>
      </c>
      <c r="H5229">
        <v>9216</v>
      </c>
      <c r="I5229">
        <v>2.0723636747601564</v>
      </c>
      <c r="J5229">
        <v>1.5196724786255149</v>
      </c>
      <c r="K5229">
        <v>2184</v>
      </c>
      <c r="L5229">
        <v>-1.7968802712857723E-3</v>
      </c>
      <c r="M5229">
        <v>-8.6782045662403107E-2</v>
      </c>
      <c r="N5229">
        <v>22906</v>
      </c>
      <c r="O5229">
        <v>3.6242436617612839E-2</v>
      </c>
      <c r="P5229">
        <v>-4.8245187848806381E-2</v>
      </c>
      <c r="Q5229">
        <v>-2.6245303452014923E-2</v>
      </c>
      <c r="R5229">
        <v>-1.7968802712857723E-3</v>
      </c>
      <c r="S5229">
        <v>2.26486437022686E-2</v>
      </c>
      <c r="T5229">
        <v>4.4651426374912262E-2</v>
      </c>
      <c r="U5229" t="s">
        <v>102</v>
      </c>
      <c r="V5229" t="s">
        <v>84</v>
      </c>
      <c r="W5229">
        <v>81.441543579101563</v>
      </c>
    </row>
    <row r="5230" spans="1:23" x14ac:dyDescent="0.25">
      <c r="A5230" s="48" t="str">
        <f t="shared" si="81"/>
        <v>42233Other2_23AllSingle</v>
      </c>
      <c r="B5230" t="s">
        <v>13</v>
      </c>
      <c r="C5230" s="35">
        <v>42233</v>
      </c>
      <c r="D5230">
        <v>23</v>
      </c>
      <c r="E5230" t="s">
        <v>109</v>
      </c>
      <c r="F5230">
        <v>1.5709553647585297</v>
      </c>
      <c r="G5230">
        <v>1.3292150018225111</v>
      </c>
      <c r="H5230">
        <v>9216</v>
      </c>
      <c r="I5230">
        <v>1.564633133192467</v>
      </c>
      <c r="J5230">
        <v>1.3275766813774608</v>
      </c>
      <c r="K5230">
        <v>2184</v>
      </c>
      <c r="L5230">
        <v>6.3222316093742847E-3</v>
      </c>
      <c r="M5230">
        <v>0.40244501829147339</v>
      </c>
      <c r="N5230">
        <v>22906</v>
      </c>
      <c r="O5230">
        <v>3.1602192670106888E-2</v>
      </c>
      <c r="P5230">
        <v>-3.4179139882326126E-2</v>
      </c>
      <c r="Q5230">
        <v>-1.499597541987896E-2</v>
      </c>
      <c r="R5230">
        <v>6.3222316093742847E-3</v>
      </c>
      <c r="S5230">
        <v>2.7637910097837448E-2</v>
      </c>
      <c r="T5230">
        <v>4.6823602169752121E-2</v>
      </c>
      <c r="U5230" t="s">
        <v>18</v>
      </c>
      <c r="V5230" t="s">
        <v>84</v>
      </c>
      <c r="W5230">
        <v>78.324630737304688</v>
      </c>
    </row>
    <row r="5231" spans="1:23" x14ac:dyDescent="0.25">
      <c r="A5231" s="48" t="str">
        <f t="shared" si="81"/>
        <v>42233Other2_23SmartAC-onlySingle</v>
      </c>
      <c r="B5231" t="s">
        <v>13</v>
      </c>
      <c r="C5231" s="35">
        <v>42233</v>
      </c>
      <c r="D5231">
        <v>23</v>
      </c>
      <c r="E5231" t="s">
        <v>109</v>
      </c>
      <c r="F5231">
        <v>1.5709553647585297</v>
      </c>
      <c r="G5231">
        <v>1.3292150018225111</v>
      </c>
      <c r="H5231">
        <v>9216</v>
      </c>
      <c r="I5231">
        <v>1.564633133192467</v>
      </c>
      <c r="J5231">
        <v>1.3275766813774608</v>
      </c>
      <c r="K5231">
        <v>2184</v>
      </c>
      <c r="L5231">
        <v>6.3222316093742847E-3</v>
      </c>
      <c r="M5231">
        <v>0.40244501829147339</v>
      </c>
      <c r="N5231">
        <v>22906</v>
      </c>
      <c r="O5231">
        <v>3.1602192670106888E-2</v>
      </c>
      <c r="P5231">
        <v>-3.4179139882326126E-2</v>
      </c>
      <c r="Q5231">
        <v>-1.499597541987896E-2</v>
      </c>
      <c r="R5231">
        <v>6.3222316093742847E-3</v>
      </c>
      <c r="S5231">
        <v>2.7637910097837448E-2</v>
      </c>
      <c r="T5231">
        <v>4.6823602169752121E-2</v>
      </c>
      <c r="U5231" t="s">
        <v>102</v>
      </c>
      <c r="V5231" t="s">
        <v>84</v>
      </c>
      <c r="W5231">
        <v>78.324630737304688</v>
      </c>
    </row>
    <row r="5232" spans="1:23" x14ac:dyDescent="0.25">
      <c r="A5232" s="48" t="str">
        <f t="shared" si="81"/>
        <v>42233Other2_24AllSingle</v>
      </c>
      <c r="B5232" t="s">
        <v>13</v>
      </c>
      <c r="C5232" s="35">
        <v>42233</v>
      </c>
      <c r="D5232">
        <v>24</v>
      </c>
      <c r="E5232" t="s">
        <v>109</v>
      </c>
      <c r="F5232">
        <v>1.1842354917929361</v>
      </c>
      <c r="G5232">
        <v>1.0825629882616259</v>
      </c>
      <c r="H5232">
        <v>9216</v>
      </c>
      <c r="I5232">
        <v>1.1794932436698411</v>
      </c>
      <c r="J5232">
        <v>1.0972880900106092</v>
      </c>
      <c r="K5232">
        <v>2184</v>
      </c>
      <c r="L5232">
        <v>4.7422479838132858E-3</v>
      </c>
      <c r="M5232">
        <v>0.40044805407524109</v>
      </c>
      <c r="N5232">
        <v>22906</v>
      </c>
      <c r="O5232">
        <v>2.6047356426715851E-2</v>
      </c>
      <c r="P5232">
        <v>-2.864004485309124E-2</v>
      </c>
      <c r="Q5232">
        <v>-1.282877754420042E-2</v>
      </c>
      <c r="R5232">
        <v>4.7422479838132858E-3</v>
      </c>
      <c r="S5232">
        <v>2.2311190143227577E-2</v>
      </c>
      <c r="T5232">
        <v>3.8124538958072662E-2</v>
      </c>
      <c r="U5232" t="s">
        <v>18</v>
      </c>
      <c r="V5232" t="s">
        <v>84</v>
      </c>
      <c r="W5232">
        <v>75.562469482421875</v>
      </c>
    </row>
    <row r="5233" spans="1:23" x14ac:dyDescent="0.25">
      <c r="A5233" s="48" t="str">
        <f t="shared" si="81"/>
        <v>42233Other2_24SmartAC-onlySingle</v>
      </c>
      <c r="B5233" t="s">
        <v>13</v>
      </c>
      <c r="C5233" s="35">
        <v>42233</v>
      </c>
      <c r="D5233">
        <v>24</v>
      </c>
      <c r="E5233" t="s">
        <v>109</v>
      </c>
      <c r="F5233">
        <v>1.1842354917929361</v>
      </c>
      <c r="G5233">
        <v>1.0825629882616259</v>
      </c>
      <c r="H5233">
        <v>9216</v>
      </c>
      <c r="I5233">
        <v>1.1794932436698411</v>
      </c>
      <c r="J5233">
        <v>1.0972880900106092</v>
      </c>
      <c r="K5233">
        <v>2184</v>
      </c>
      <c r="L5233">
        <v>4.7422479838132858E-3</v>
      </c>
      <c r="M5233">
        <v>0.40044805407524109</v>
      </c>
      <c r="N5233">
        <v>22906</v>
      </c>
      <c r="O5233">
        <v>2.6047356426715851E-2</v>
      </c>
      <c r="P5233">
        <v>-2.864004485309124E-2</v>
      </c>
      <c r="Q5233">
        <v>-1.282877754420042E-2</v>
      </c>
      <c r="R5233">
        <v>4.7422479838132858E-3</v>
      </c>
      <c r="S5233">
        <v>2.2311190143227577E-2</v>
      </c>
      <c r="T5233">
        <v>3.8124538958072662E-2</v>
      </c>
      <c r="U5233" t="s">
        <v>102</v>
      </c>
      <c r="V5233" t="s">
        <v>84</v>
      </c>
      <c r="W5233">
        <v>75.562469482421875</v>
      </c>
    </row>
    <row r="5234" spans="1:23" x14ac:dyDescent="0.25">
      <c r="A5234" s="48" t="str">
        <f t="shared" si="81"/>
        <v>42180Other3_1AllSingle</v>
      </c>
      <c r="B5234" t="s">
        <v>13</v>
      </c>
      <c r="C5234" s="35">
        <v>42180</v>
      </c>
      <c r="D5234">
        <v>1</v>
      </c>
      <c r="E5234" t="s">
        <v>110</v>
      </c>
      <c r="F5234">
        <v>0.88036038686511919</v>
      </c>
      <c r="G5234">
        <v>0.85608250121502516</v>
      </c>
      <c r="H5234">
        <v>18343</v>
      </c>
      <c r="I5234">
        <v>0.83992439975436295</v>
      </c>
      <c r="J5234">
        <v>0.81423418809522963</v>
      </c>
      <c r="K5234">
        <v>2262</v>
      </c>
      <c r="L5234">
        <v>4.0435988456010818E-2</v>
      </c>
      <c r="M5234">
        <v>4.5931177139282227</v>
      </c>
      <c r="N5234">
        <v>22941</v>
      </c>
      <c r="O5234">
        <v>1.8249588087201118E-2</v>
      </c>
      <c r="P5234">
        <v>1.7047315835952759E-2</v>
      </c>
      <c r="Q5234">
        <v>2.8125181794166565E-2</v>
      </c>
      <c r="R5234">
        <v>4.0435988456010818E-2</v>
      </c>
      <c r="S5234">
        <v>5.2745334804058075E-2</v>
      </c>
      <c r="T5234">
        <v>6.3824661076068878E-2</v>
      </c>
      <c r="U5234" t="s">
        <v>18</v>
      </c>
      <c r="V5234" t="s">
        <v>84</v>
      </c>
      <c r="W5234">
        <v>75.297805786132813</v>
      </c>
    </row>
    <row r="5235" spans="1:23" x14ac:dyDescent="0.25">
      <c r="A5235" s="48" t="str">
        <f t="shared" si="81"/>
        <v>42180Other3_1SmartAC-onlySingle</v>
      </c>
      <c r="B5235" t="s">
        <v>13</v>
      </c>
      <c r="C5235" s="35">
        <v>42180</v>
      </c>
      <c r="D5235">
        <v>1</v>
      </c>
      <c r="E5235" t="s">
        <v>110</v>
      </c>
      <c r="F5235">
        <v>0.88036038686511919</v>
      </c>
      <c r="G5235">
        <v>0.85608250121502516</v>
      </c>
      <c r="H5235">
        <v>18343</v>
      </c>
      <c r="I5235">
        <v>0.83992439975436295</v>
      </c>
      <c r="J5235">
        <v>0.81423418809522963</v>
      </c>
      <c r="K5235">
        <v>2262</v>
      </c>
      <c r="L5235">
        <v>4.0435988456010818E-2</v>
      </c>
      <c r="M5235">
        <v>4.5931177139282227</v>
      </c>
      <c r="N5235">
        <v>22941</v>
      </c>
      <c r="O5235">
        <v>1.8249588087201118E-2</v>
      </c>
      <c r="P5235">
        <v>1.7047315835952759E-2</v>
      </c>
      <c r="Q5235">
        <v>2.8125181794166565E-2</v>
      </c>
      <c r="R5235">
        <v>4.0435988456010818E-2</v>
      </c>
      <c r="S5235">
        <v>5.2745334804058075E-2</v>
      </c>
      <c r="T5235">
        <v>6.3824661076068878E-2</v>
      </c>
      <c r="U5235" t="s">
        <v>102</v>
      </c>
      <c r="V5235" t="s">
        <v>84</v>
      </c>
      <c r="W5235">
        <v>75.297805786132813</v>
      </c>
    </row>
    <row r="5236" spans="1:23" x14ac:dyDescent="0.25">
      <c r="A5236" s="48" t="str">
        <f t="shared" si="81"/>
        <v>42180Other3_2AllSingle</v>
      </c>
      <c r="B5236" t="s">
        <v>13</v>
      </c>
      <c r="C5236" s="35">
        <v>42180</v>
      </c>
      <c r="D5236">
        <v>2</v>
      </c>
      <c r="E5236" t="s">
        <v>110</v>
      </c>
      <c r="F5236">
        <v>0.74384183286696826</v>
      </c>
      <c r="G5236">
        <v>0.71969334721387412</v>
      </c>
      <c r="H5236">
        <v>18343</v>
      </c>
      <c r="I5236">
        <v>0.72238022211754094</v>
      </c>
      <c r="J5236">
        <v>0.70056766497812006</v>
      </c>
      <c r="K5236">
        <v>2262</v>
      </c>
      <c r="L5236">
        <v>2.1461611613631248E-2</v>
      </c>
      <c r="M5236">
        <v>2.8852384090423584</v>
      </c>
      <c r="N5236">
        <v>22941</v>
      </c>
      <c r="O5236">
        <v>1.5659226104617119E-2</v>
      </c>
      <c r="P5236">
        <v>1.3927473919466138E-3</v>
      </c>
      <c r="Q5236">
        <v>1.0898211039602757E-2</v>
      </c>
      <c r="R5236">
        <v>2.1461611613631248E-2</v>
      </c>
      <c r="S5236">
        <v>3.2023761421442032E-2</v>
      </c>
      <c r="T5236">
        <v>4.153047502040863E-2</v>
      </c>
      <c r="U5236" t="s">
        <v>18</v>
      </c>
      <c r="V5236" t="s">
        <v>84</v>
      </c>
      <c r="W5236">
        <v>73.826377868652344</v>
      </c>
    </row>
    <row r="5237" spans="1:23" x14ac:dyDescent="0.25">
      <c r="A5237" s="48" t="str">
        <f t="shared" si="81"/>
        <v>42180Other3_2SmartAC-onlySingle</v>
      </c>
      <c r="B5237" t="s">
        <v>13</v>
      </c>
      <c r="C5237" s="35">
        <v>42180</v>
      </c>
      <c r="D5237">
        <v>2</v>
      </c>
      <c r="E5237" t="s">
        <v>110</v>
      </c>
      <c r="F5237">
        <v>0.74384183286696826</v>
      </c>
      <c r="G5237">
        <v>0.71969334721387412</v>
      </c>
      <c r="H5237">
        <v>18343</v>
      </c>
      <c r="I5237">
        <v>0.72238022211754094</v>
      </c>
      <c r="J5237">
        <v>0.70056766497812006</v>
      </c>
      <c r="K5237">
        <v>2262</v>
      </c>
      <c r="L5237">
        <v>2.1461611613631248E-2</v>
      </c>
      <c r="M5237">
        <v>2.8852384090423584</v>
      </c>
      <c r="N5237">
        <v>22941</v>
      </c>
      <c r="O5237">
        <v>1.5659226104617119E-2</v>
      </c>
      <c r="P5237">
        <v>1.3927473919466138E-3</v>
      </c>
      <c r="Q5237">
        <v>1.0898211039602757E-2</v>
      </c>
      <c r="R5237">
        <v>2.1461611613631248E-2</v>
      </c>
      <c r="S5237">
        <v>3.2023761421442032E-2</v>
      </c>
      <c r="T5237">
        <v>4.153047502040863E-2</v>
      </c>
      <c r="U5237" t="s">
        <v>102</v>
      </c>
      <c r="V5237" t="s">
        <v>84</v>
      </c>
      <c r="W5237">
        <v>73.826377868652344</v>
      </c>
    </row>
    <row r="5238" spans="1:23" x14ac:dyDescent="0.25">
      <c r="A5238" s="48" t="str">
        <f t="shared" si="81"/>
        <v>42180Other3_3AllSingle</v>
      </c>
      <c r="B5238" t="s">
        <v>13</v>
      </c>
      <c r="C5238" s="35">
        <v>42180</v>
      </c>
      <c r="D5238">
        <v>3</v>
      </c>
      <c r="E5238" t="s">
        <v>110</v>
      </c>
      <c r="F5238">
        <v>0.66382709740784185</v>
      </c>
      <c r="G5238">
        <v>0.63267397176494833</v>
      </c>
      <c r="H5238">
        <v>18343</v>
      </c>
      <c r="I5238">
        <v>0.65594253334642483</v>
      </c>
      <c r="J5238">
        <v>0.64408687828812827</v>
      </c>
      <c r="K5238">
        <v>2262</v>
      </c>
      <c r="L5238">
        <v>7.8845638781785965E-3</v>
      </c>
      <c r="M5238">
        <v>1.1877436637878418</v>
      </c>
      <c r="N5238">
        <v>22941</v>
      </c>
      <c r="O5238">
        <v>1.4325518161058426E-2</v>
      </c>
      <c r="P5238">
        <v>-1.0475019924342632E-2</v>
      </c>
      <c r="Q5238">
        <v>-1.7791441641747952E-3</v>
      </c>
      <c r="R5238">
        <v>7.8845638781785965E-3</v>
      </c>
      <c r="S5238">
        <v>1.7547124996781349E-2</v>
      </c>
      <c r="T5238">
        <v>2.62441486120224E-2</v>
      </c>
      <c r="U5238" t="s">
        <v>18</v>
      </c>
      <c r="V5238" t="s">
        <v>84</v>
      </c>
      <c r="W5238">
        <v>71.88104248046875</v>
      </c>
    </row>
    <row r="5239" spans="1:23" x14ac:dyDescent="0.25">
      <c r="A5239" s="48" t="str">
        <f t="shared" si="81"/>
        <v>42180Other3_3SmartAC-onlySingle</v>
      </c>
      <c r="B5239" t="s">
        <v>13</v>
      </c>
      <c r="C5239" s="35">
        <v>42180</v>
      </c>
      <c r="D5239">
        <v>3</v>
      </c>
      <c r="E5239" t="s">
        <v>110</v>
      </c>
      <c r="F5239">
        <v>0.66382709740784185</v>
      </c>
      <c r="G5239">
        <v>0.63267397176494833</v>
      </c>
      <c r="H5239">
        <v>18343</v>
      </c>
      <c r="I5239">
        <v>0.65594253334642483</v>
      </c>
      <c r="J5239">
        <v>0.64408687828812827</v>
      </c>
      <c r="K5239">
        <v>2262</v>
      </c>
      <c r="L5239">
        <v>7.8845638781785965E-3</v>
      </c>
      <c r="M5239">
        <v>1.1877436637878418</v>
      </c>
      <c r="N5239">
        <v>22941</v>
      </c>
      <c r="O5239">
        <v>1.4325518161058426E-2</v>
      </c>
      <c r="P5239">
        <v>-1.0475019924342632E-2</v>
      </c>
      <c r="Q5239">
        <v>-1.7791441641747952E-3</v>
      </c>
      <c r="R5239">
        <v>7.8845638781785965E-3</v>
      </c>
      <c r="S5239">
        <v>1.7547124996781349E-2</v>
      </c>
      <c r="T5239">
        <v>2.62441486120224E-2</v>
      </c>
      <c r="U5239" t="s">
        <v>102</v>
      </c>
      <c r="V5239" t="s">
        <v>84</v>
      </c>
      <c r="W5239">
        <v>71.88104248046875</v>
      </c>
    </row>
    <row r="5240" spans="1:23" x14ac:dyDescent="0.25">
      <c r="A5240" s="48" t="str">
        <f t="shared" si="81"/>
        <v>42180Other3_4AllSingle</v>
      </c>
      <c r="B5240" t="s">
        <v>13</v>
      </c>
      <c r="C5240" s="35">
        <v>42180</v>
      </c>
      <c r="D5240">
        <v>4</v>
      </c>
      <c r="E5240" t="s">
        <v>110</v>
      </c>
      <c r="F5240">
        <v>0.62585663423155213</v>
      </c>
      <c r="G5240">
        <v>0.59182142113994263</v>
      </c>
      <c r="H5240">
        <v>18343</v>
      </c>
      <c r="I5240">
        <v>0.60690231110556903</v>
      </c>
      <c r="J5240">
        <v>0.55966598677130619</v>
      </c>
      <c r="K5240">
        <v>2262</v>
      </c>
      <c r="L5240">
        <v>1.895432360470295E-2</v>
      </c>
      <c r="M5240">
        <v>3.0285408496856689</v>
      </c>
      <c r="N5240">
        <v>22941</v>
      </c>
      <c r="O5240">
        <v>1.2552595697343349E-2</v>
      </c>
      <c r="P5240">
        <v>2.8669170569628477E-3</v>
      </c>
      <c r="Q5240">
        <v>1.0486593469977379E-2</v>
      </c>
      <c r="R5240">
        <v>1.895432360470295E-2</v>
      </c>
      <c r="S5240">
        <v>2.7421049773693085E-2</v>
      </c>
      <c r="T5240">
        <v>3.5041730850934982E-2</v>
      </c>
      <c r="U5240" t="s">
        <v>18</v>
      </c>
      <c r="V5240" t="s">
        <v>84</v>
      </c>
      <c r="W5240">
        <v>70.818275451660156</v>
      </c>
    </row>
    <row r="5241" spans="1:23" x14ac:dyDescent="0.25">
      <c r="A5241" s="48" t="str">
        <f t="shared" si="81"/>
        <v>42180Other3_4SmartAC-onlySingle</v>
      </c>
      <c r="B5241" t="s">
        <v>13</v>
      </c>
      <c r="C5241" s="35">
        <v>42180</v>
      </c>
      <c r="D5241">
        <v>4</v>
      </c>
      <c r="E5241" t="s">
        <v>110</v>
      </c>
      <c r="F5241">
        <v>0.62585663423155213</v>
      </c>
      <c r="G5241">
        <v>0.59182142113994263</v>
      </c>
      <c r="H5241">
        <v>18343</v>
      </c>
      <c r="I5241">
        <v>0.60690231110556903</v>
      </c>
      <c r="J5241">
        <v>0.55966598677130619</v>
      </c>
      <c r="K5241">
        <v>2262</v>
      </c>
      <c r="L5241">
        <v>1.895432360470295E-2</v>
      </c>
      <c r="M5241">
        <v>3.0285408496856689</v>
      </c>
      <c r="N5241">
        <v>22941</v>
      </c>
      <c r="O5241">
        <v>1.2552595697343349E-2</v>
      </c>
      <c r="P5241">
        <v>2.8669170569628477E-3</v>
      </c>
      <c r="Q5241">
        <v>1.0486593469977379E-2</v>
      </c>
      <c r="R5241">
        <v>1.895432360470295E-2</v>
      </c>
      <c r="S5241">
        <v>2.7421049773693085E-2</v>
      </c>
      <c r="T5241">
        <v>3.5041730850934982E-2</v>
      </c>
      <c r="U5241" t="s">
        <v>102</v>
      </c>
      <c r="V5241" t="s">
        <v>84</v>
      </c>
      <c r="W5241">
        <v>70.818275451660156</v>
      </c>
    </row>
    <row r="5242" spans="1:23" x14ac:dyDescent="0.25">
      <c r="A5242" s="48" t="str">
        <f t="shared" si="81"/>
        <v>42180Other3_5AllSingle</v>
      </c>
      <c r="B5242" t="s">
        <v>13</v>
      </c>
      <c r="C5242" s="35">
        <v>42180</v>
      </c>
      <c r="D5242">
        <v>5</v>
      </c>
      <c r="E5242" t="s">
        <v>110</v>
      </c>
      <c r="F5242">
        <v>0.61393395969429809</v>
      </c>
      <c r="G5242">
        <v>0.57466821656930855</v>
      </c>
      <c r="H5242">
        <v>18343</v>
      </c>
      <c r="I5242">
        <v>0.59952346663168943</v>
      </c>
      <c r="J5242">
        <v>0.55400922321781698</v>
      </c>
      <c r="K5242">
        <v>2262</v>
      </c>
      <c r="L5242">
        <v>1.4410492964088917E-2</v>
      </c>
      <c r="M5242">
        <v>2.347238302230835</v>
      </c>
      <c r="N5242">
        <v>22941</v>
      </c>
      <c r="O5242">
        <v>1.2397248297929764E-2</v>
      </c>
      <c r="P5242">
        <v>-1.4778204495087266E-3</v>
      </c>
      <c r="Q5242">
        <v>6.047557108104229E-3</v>
      </c>
      <c r="R5242">
        <v>1.4410492964088917E-2</v>
      </c>
      <c r="S5242">
        <v>2.2772436961531639E-2</v>
      </c>
      <c r="T5242">
        <v>3.0298806726932526E-2</v>
      </c>
      <c r="U5242" t="s">
        <v>18</v>
      </c>
      <c r="V5242" t="s">
        <v>84</v>
      </c>
      <c r="W5242">
        <v>69.669456481933594</v>
      </c>
    </row>
    <row r="5243" spans="1:23" x14ac:dyDescent="0.25">
      <c r="A5243" s="48" t="str">
        <f t="shared" si="81"/>
        <v>42180Other3_5SmartAC-onlySingle</v>
      </c>
      <c r="B5243" t="s">
        <v>13</v>
      </c>
      <c r="C5243" s="35">
        <v>42180</v>
      </c>
      <c r="D5243">
        <v>5</v>
      </c>
      <c r="E5243" t="s">
        <v>110</v>
      </c>
      <c r="F5243">
        <v>0.61393395969429809</v>
      </c>
      <c r="G5243">
        <v>0.57466821656930855</v>
      </c>
      <c r="H5243">
        <v>18343</v>
      </c>
      <c r="I5243">
        <v>0.59952346663168943</v>
      </c>
      <c r="J5243">
        <v>0.55400922321781698</v>
      </c>
      <c r="K5243">
        <v>2262</v>
      </c>
      <c r="L5243">
        <v>1.4410492964088917E-2</v>
      </c>
      <c r="M5243">
        <v>2.347238302230835</v>
      </c>
      <c r="N5243">
        <v>22941</v>
      </c>
      <c r="O5243">
        <v>1.2397248297929764E-2</v>
      </c>
      <c r="P5243">
        <v>-1.4778204495087266E-3</v>
      </c>
      <c r="Q5243">
        <v>6.047557108104229E-3</v>
      </c>
      <c r="R5243">
        <v>1.4410492964088917E-2</v>
      </c>
      <c r="S5243">
        <v>2.2772436961531639E-2</v>
      </c>
      <c r="T5243">
        <v>3.0298806726932526E-2</v>
      </c>
      <c r="U5243" t="s">
        <v>102</v>
      </c>
      <c r="V5243" t="s">
        <v>84</v>
      </c>
      <c r="W5243">
        <v>69.669456481933594</v>
      </c>
    </row>
    <row r="5244" spans="1:23" x14ac:dyDescent="0.25">
      <c r="A5244" s="48" t="str">
        <f t="shared" si="81"/>
        <v>42180Other3_6AllSingle</v>
      </c>
      <c r="B5244" t="s">
        <v>13</v>
      </c>
      <c r="C5244" s="35">
        <v>42180</v>
      </c>
      <c r="D5244">
        <v>6</v>
      </c>
      <c r="E5244" t="s">
        <v>110</v>
      </c>
      <c r="F5244">
        <v>0.645452101503036</v>
      </c>
      <c r="G5244">
        <v>0.60691499390925208</v>
      </c>
      <c r="H5244">
        <v>18343</v>
      </c>
      <c r="I5244">
        <v>0.63183457786625952</v>
      </c>
      <c r="J5244">
        <v>0.59506904908251601</v>
      </c>
      <c r="K5244">
        <v>2262</v>
      </c>
      <c r="L5244">
        <v>1.3617523945868015E-2</v>
      </c>
      <c r="M5244">
        <v>2.1097650527954102</v>
      </c>
      <c r="N5244">
        <v>22941</v>
      </c>
      <c r="O5244">
        <v>1.3290110975503922E-2</v>
      </c>
      <c r="P5244">
        <v>-3.415082348510623E-3</v>
      </c>
      <c r="Q5244">
        <v>4.6522808261215687E-3</v>
      </c>
      <c r="R5244">
        <v>1.3617523945868015E-2</v>
      </c>
      <c r="S5244">
        <v>2.2581703960895538E-2</v>
      </c>
      <c r="T5244">
        <v>3.0650129541754723E-2</v>
      </c>
      <c r="U5244" t="s">
        <v>18</v>
      </c>
      <c r="V5244" t="s">
        <v>84</v>
      </c>
      <c r="W5244">
        <v>69.7149658203125</v>
      </c>
    </row>
    <row r="5245" spans="1:23" x14ac:dyDescent="0.25">
      <c r="A5245" s="48" t="str">
        <f t="shared" si="81"/>
        <v>42180Other3_6SmartAC-onlySingle</v>
      </c>
      <c r="B5245" t="s">
        <v>13</v>
      </c>
      <c r="C5245" s="35">
        <v>42180</v>
      </c>
      <c r="D5245">
        <v>6</v>
      </c>
      <c r="E5245" t="s">
        <v>110</v>
      </c>
      <c r="F5245">
        <v>0.645452101503036</v>
      </c>
      <c r="G5245">
        <v>0.60691499390925208</v>
      </c>
      <c r="H5245">
        <v>18343</v>
      </c>
      <c r="I5245">
        <v>0.63183457786625952</v>
      </c>
      <c r="J5245">
        <v>0.59506904908251601</v>
      </c>
      <c r="K5245">
        <v>2262</v>
      </c>
      <c r="L5245">
        <v>1.3617523945868015E-2</v>
      </c>
      <c r="M5245">
        <v>2.1097650527954102</v>
      </c>
      <c r="N5245">
        <v>22941</v>
      </c>
      <c r="O5245">
        <v>1.3290110975503922E-2</v>
      </c>
      <c r="P5245">
        <v>-3.415082348510623E-3</v>
      </c>
      <c r="Q5245">
        <v>4.6522808261215687E-3</v>
      </c>
      <c r="R5245">
        <v>1.3617523945868015E-2</v>
      </c>
      <c r="S5245">
        <v>2.2581703960895538E-2</v>
      </c>
      <c r="T5245">
        <v>3.0650129541754723E-2</v>
      </c>
      <c r="U5245" t="s">
        <v>102</v>
      </c>
      <c r="V5245" t="s">
        <v>84</v>
      </c>
      <c r="W5245">
        <v>69.7149658203125</v>
      </c>
    </row>
    <row r="5246" spans="1:23" x14ac:dyDescent="0.25">
      <c r="A5246" s="48" t="str">
        <f t="shared" si="81"/>
        <v>42180Other3_7AllSingle</v>
      </c>
      <c r="B5246" t="s">
        <v>13</v>
      </c>
      <c r="C5246" s="35">
        <v>42180</v>
      </c>
      <c r="D5246">
        <v>7</v>
      </c>
      <c r="E5246" t="s">
        <v>110</v>
      </c>
      <c r="F5246">
        <v>0.69524211850219164</v>
      </c>
      <c r="G5246">
        <v>0.66102543354565568</v>
      </c>
      <c r="H5246">
        <v>18343</v>
      </c>
      <c r="I5246">
        <v>0.69439817796350123</v>
      </c>
      <c r="J5246">
        <v>0.68364000136745262</v>
      </c>
      <c r="K5246">
        <v>2262</v>
      </c>
      <c r="L5246">
        <v>8.4394053556025028E-4</v>
      </c>
      <c r="M5246">
        <v>0.12138800323009491</v>
      </c>
      <c r="N5246">
        <v>22941</v>
      </c>
      <c r="O5246">
        <v>1.5180137008428574E-2</v>
      </c>
      <c r="P5246">
        <v>-1.8610922619700432E-2</v>
      </c>
      <c r="Q5246">
        <v>-9.3962764367461205E-3</v>
      </c>
      <c r="R5246">
        <v>8.4394053556025028E-4</v>
      </c>
      <c r="S5246">
        <v>1.1082942597568035E-2</v>
      </c>
      <c r="T5246">
        <v>2.0298803225159645E-2</v>
      </c>
      <c r="U5246" t="s">
        <v>18</v>
      </c>
      <c r="V5246" t="s">
        <v>84</v>
      </c>
      <c r="W5246">
        <v>73.197982788085938</v>
      </c>
    </row>
    <row r="5247" spans="1:23" x14ac:dyDescent="0.25">
      <c r="A5247" s="48" t="str">
        <f t="shared" si="81"/>
        <v>42180Other3_7SmartAC-onlySingle</v>
      </c>
      <c r="B5247" t="s">
        <v>13</v>
      </c>
      <c r="C5247" s="35">
        <v>42180</v>
      </c>
      <c r="D5247">
        <v>7</v>
      </c>
      <c r="E5247" t="s">
        <v>110</v>
      </c>
      <c r="F5247">
        <v>0.69524211850219164</v>
      </c>
      <c r="G5247">
        <v>0.66102543354565568</v>
      </c>
      <c r="H5247">
        <v>18343</v>
      </c>
      <c r="I5247">
        <v>0.69439817796350123</v>
      </c>
      <c r="J5247">
        <v>0.68364000136745262</v>
      </c>
      <c r="K5247">
        <v>2262</v>
      </c>
      <c r="L5247">
        <v>8.4394053556025028E-4</v>
      </c>
      <c r="M5247">
        <v>0.12138800323009491</v>
      </c>
      <c r="N5247">
        <v>22941</v>
      </c>
      <c r="O5247">
        <v>1.5180137008428574E-2</v>
      </c>
      <c r="P5247">
        <v>-1.8610922619700432E-2</v>
      </c>
      <c r="Q5247">
        <v>-9.3962764367461205E-3</v>
      </c>
      <c r="R5247">
        <v>8.4394053556025028E-4</v>
      </c>
      <c r="S5247">
        <v>1.1082942597568035E-2</v>
      </c>
      <c r="T5247">
        <v>2.0298803225159645E-2</v>
      </c>
      <c r="U5247" t="s">
        <v>102</v>
      </c>
      <c r="V5247" t="s">
        <v>84</v>
      </c>
      <c r="W5247">
        <v>73.197982788085938</v>
      </c>
    </row>
    <row r="5248" spans="1:23" x14ac:dyDescent="0.25">
      <c r="A5248" s="48" t="str">
        <f t="shared" si="81"/>
        <v>42180Other3_8AllSingle</v>
      </c>
      <c r="B5248" t="s">
        <v>13</v>
      </c>
      <c r="C5248" s="35">
        <v>42180</v>
      </c>
      <c r="D5248">
        <v>8</v>
      </c>
      <c r="E5248" t="s">
        <v>110</v>
      </c>
      <c r="F5248">
        <v>0.73582045493046722</v>
      </c>
      <c r="G5248">
        <v>0.75225094741904119</v>
      </c>
      <c r="H5248">
        <v>18343</v>
      </c>
      <c r="I5248">
        <v>0.70501857773684851</v>
      </c>
      <c r="J5248">
        <v>0.7146067404012888</v>
      </c>
      <c r="K5248">
        <v>2262</v>
      </c>
      <c r="L5248">
        <v>3.0801877379417419E-2</v>
      </c>
      <c r="M5248">
        <v>4.1860589981079102</v>
      </c>
      <c r="N5248">
        <v>22941</v>
      </c>
      <c r="O5248">
        <v>1.6018964350223541E-2</v>
      </c>
      <c r="P5248">
        <v>1.0271972976624966E-2</v>
      </c>
      <c r="Q5248">
        <v>1.9995804876089096E-2</v>
      </c>
      <c r="R5248">
        <v>3.0801877379417419E-2</v>
      </c>
      <c r="S5248">
        <v>4.1606668382883072E-2</v>
      </c>
      <c r="T5248">
        <v>5.1331780850887299E-2</v>
      </c>
      <c r="U5248" t="s">
        <v>18</v>
      </c>
      <c r="V5248" t="s">
        <v>84</v>
      </c>
      <c r="W5248">
        <v>78.280502319335938</v>
      </c>
    </row>
    <row r="5249" spans="1:23" x14ac:dyDescent="0.25">
      <c r="A5249" s="48" t="str">
        <f t="shared" si="81"/>
        <v>42180Other3_8SmartAC-onlySingle</v>
      </c>
      <c r="B5249" t="s">
        <v>13</v>
      </c>
      <c r="C5249" s="35">
        <v>42180</v>
      </c>
      <c r="D5249">
        <v>8</v>
      </c>
      <c r="E5249" t="s">
        <v>110</v>
      </c>
      <c r="F5249">
        <v>0.73582045493046722</v>
      </c>
      <c r="G5249">
        <v>0.75225094741904119</v>
      </c>
      <c r="H5249">
        <v>18343</v>
      </c>
      <c r="I5249">
        <v>0.70501857773684851</v>
      </c>
      <c r="J5249">
        <v>0.7146067404012888</v>
      </c>
      <c r="K5249">
        <v>2262</v>
      </c>
      <c r="L5249">
        <v>3.0801877379417419E-2</v>
      </c>
      <c r="M5249">
        <v>4.1860589981079102</v>
      </c>
      <c r="N5249">
        <v>22941</v>
      </c>
      <c r="O5249">
        <v>1.6018964350223541E-2</v>
      </c>
      <c r="P5249">
        <v>1.0271972976624966E-2</v>
      </c>
      <c r="Q5249">
        <v>1.9995804876089096E-2</v>
      </c>
      <c r="R5249">
        <v>3.0801877379417419E-2</v>
      </c>
      <c r="S5249">
        <v>4.1606668382883072E-2</v>
      </c>
      <c r="T5249">
        <v>5.1331780850887299E-2</v>
      </c>
      <c r="U5249" t="s">
        <v>102</v>
      </c>
      <c r="V5249" t="s">
        <v>84</v>
      </c>
      <c r="W5249">
        <v>78.280502319335938</v>
      </c>
    </row>
    <row r="5250" spans="1:23" x14ac:dyDescent="0.25">
      <c r="A5250" s="48" t="str">
        <f t="shared" ref="A5250:A5313" si="82">CONCATENATE(C5250,B5250,E5250,"_",D5250,U5250,V5250)</f>
        <v>42180Other3_9AllSingle</v>
      </c>
      <c r="B5250" t="s">
        <v>13</v>
      </c>
      <c r="C5250" s="35">
        <v>42180</v>
      </c>
      <c r="D5250">
        <v>9</v>
      </c>
      <c r="E5250" t="s">
        <v>110</v>
      </c>
      <c r="F5250">
        <v>0.74885323329261921</v>
      </c>
      <c r="G5250">
        <v>0.91090508907726198</v>
      </c>
      <c r="H5250">
        <v>18343</v>
      </c>
      <c r="I5250">
        <v>0.69811031081839081</v>
      </c>
      <c r="J5250">
        <v>0.85531370549076469</v>
      </c>
      <c r="K5250">
        <v>2262</v>
      </c>
      <c r="L5250">
        <v>5.0742924213409424E-2</v>
      </c>
      <c r="M5250">
        <v>6.7760839462280273</v>
      </c>
      <c r="N5250">
        <v>22941</v>
      </c>
      <c r="O5250">
        <v>1.9200226292014122E-2</v>
      </c>
      <c r="P5250">
        <v>2.6135914027690887E-2</v>
      </c>
      <c r="Q5250">
        <v>3.7790834903717041E-2</v>
      </c>
      <c r="R5250">
        <v>5.0742924213409424E-2</v>
      </c>
      <c r="S5250">
        <v>6.369347870349884E-2</v>
      </c>
      <c r="T5250">
        <v>7.534993439912796E-2</v>
      </c>
      <c r="U5250" t="s">
        <v>18</v>
      </c>
      <c r="V5250" t="s">
        <v>84</v>
      </c>
      <c r="W5250">
        <v>83.272789001464844</v>
      </c>
    </row>
    <row r="5251" spans="1:23" x14ac:dyDescent="0.25">
      <c r="A5251" s="48" t="str">
        <f t="shared" si="82"/>
        <v>42180Other3_9SmartAC-onlySingle</v>
      </c>
      <c r="B5251" t="s">
        <v>13</v>
      </c>
      <c r="C5251" s="35">
        <v>42180</v>
      </c>
      <c r="D5251">
        <v>9</v>
      </c>
      <c r="E5251" t="s">
        <v>110</v>
      </c>
      <c r="F5251">
        <v>0.74885323329261921</v>
      </c>
      <c r="G5251">
        <v>0.91090508907726198</v>
      </c>
      <c r="H5251">
        <v>18343</v>
      </c>
      <c r="I5251">
        <v>0.69811031081839081</v>
      </c>
      <c r="J5251">
        <v>0.85531370549076469</v>
      </c>
      <c r="K5251">
        <v>2262</v>
      </c>
      <c r="L5251">
        <v>5.0742924213409424E-2</v>
      </c>
      <c r="M5251">
        <v>6.7760839462280273</v>
      </c>
      <c r="N5251">
        <v>22941</v>
      </c>
      <c r="O5251">
        <v>1.9200226292014122E-2</v>
      </c>
      <c r="P5251">
        <v>2.6135914027690887E-2</v>
      </c>
      <c r="Q5251">
        <v>3.7790834903717041E-2</v>
      </c>
      <c r="R5251">
        <v>5.0742924213409424E-2</v>
      </c>
      <c r="S5251">
        <v>6.369347870349884E-2</v>
      </c>
      <c r="T5251">
        <v>7.534993439912796E-2</v>
      </c>
      <c r="U5251" t="s">
        <v>102</v>
      </c>
      <c r="V5251" t="s">
        <v>84</v>
      </c>
      <c r="W5251">
        <v>83.272789001464844</v>
      </c>
    </row>
    <row r="5252" spans="1:23" x14ac:dyDescent="0.25">
      <c r="A5252" s="48" t="str">
        <f t="shared" si="82"/>
        <v>42180Other3_10AllSingle</v>
      </c>
      <c r="B5252" t="s">
        <v>13</v>
      </c>
      <c r="C5252" s="35">
        <v>42180</v>
      </c>
      <c r="D5252">
        <v>10</v>
      </c>
      <c r="E5252" t="s">
        <v>110</v>
      </c>
      <c r="F5252">
        <v>0.79135338159992696</v>
      </c>
      <c r="G5252">
        <v>1.1394631928737253</v>
      </c>
      <c r="H5252">
        <v>18343</v>
      </c>
      <c r="I5252">
        <v>0.74973435527601984</v>
      </c>
      <c r="J5252">
        <v>1.1351603644499557</v>
      </c>
      <c r="K5252">
        <v>2262</v>
      </c>
      <c r="L5252">
        <v>4.161902517080307E-2</v>
      </c>
      <c r="M5252">
        <v>5.2592215538024902</v>
      </c>
      <c r="N5252">
        <v>22941</v>
      </c>
      <c r="O5252">
        <v>2.530713751912117E-2</v>
      </c>
      <c r="P5252">
        <v>9.1853979974985123E-3</v>
      </c>
      <c r="Q5252">
        <v>2.4547336623072624E-2</v>
      </c>
      <c r="R5252">
        <v>4.161902517080307E-2</v>
      </c>
      <c r="S5252">
        <v>5.8688689023256302E-2</v>
      </c>
      <c r="T5252">
        <v>7.4052654206752777E-2</v>
      </c>
      <c r="U5252" t="s">
        <v>18</v>
      </c>
      <c r="V5252" t="s">
        <v>84</v>
      </c>
      <c r="W5252">
        <v>88.079330444335938</v>
      </c>
    </row>
    <row r="5253" spans="1:23" x14ac:dyDescent="0.25">
      <c r="A5253" s="48" t="str">
        <f t="shared" si="82"/>
        <v>42180Other3_10SmartAC-onlySingle</v>
      </c>
      <c r="B5253" t="s">
        <v>13</v>
      </c>
      <c r="C5253" s="35">
        <v>42180</v>
      </c>
      <c r="D5253">
        <v>10</v>
      </c>
      <c r="E5253" t="s">
        <v>110</v>
      </c>
      <c r="F5253">
        <v>0.79135338159992696</v>
      </c>
      <c r="G5253">
        <v>1.1394631928737253</v>
      </c>
      <c r="H5253">
        <v>18343</v>
      </c>
      <c r="I5253">
        <v>0.74973435527601984</v>
      </c>
      <c r="J5253">
        <v>1.1351603644499557</v>
      </c>
      <c r="K5253">
        <v>2262</v>
      </c>
      <c r="L5253">
        <v>4.161902517080307E-2</v>
      </c>
      <c r="M5253">
        <v>5.2592215538024902</v>
      </c>
      <c r="N5253">
        <v>22941</v>
      </c>
      <c r="O5253">
        <v>2.530713751912117E-2</v>
      </c>
      <c r="P5253">
        <v>9.1853979974985123E-3</v>
      </c>
      <c r="Q5253">
        <v>2.4547336623072624E-2</v>
      </c>
      <c r="R5253">
        <v>4.161902517080307E-2</v>
      </c>
      <c r="S5253">
        <v>5.8688689023256302E-2</v>
      </c>
      <c r="T5253">
        <v>7.4052654206752777E-2</v>
      </c>
      <c r="U5253" t="s">
        <v>102</v>
      </c>
      <c r="V5253" t="s">
        <v>84</v>
      </c>
      <c r="W5253">
        <v>88.079330444335938</v>
      </c>
    </row>
    <row r="5254" spans="1:23" x14ac:dyDescent="0.25">
      <c r="A5254" s="48" t="str">
        <f t="shared" si="82"/>
        <v>42180Other3_11AllSingle</v>
      </c>
      <c r="B5254" t="s">
        <v>13</v>
      </c>
      <c r="C5254" s="35">
        <v>42180</v>
      </c>
      <c r="D5254">
        <v>11</v>
      </c>
      <c r="E5254" t="s">
        <v>110</v>
      </c>
      <c r="F5254">
        <v>0.90612265257158475</v>
      </c>
      <c r="G5254">
        <v>1.3956865968982377</v>
      </c>
      <c r="H5254">
        <v>18343</v>
      </c>
      <c r="I5254">
        <v>0.84853666706237785</v>
      </c>
      <c r="J5254">
        <v>1.3941466170481176</v>
      </c>
      <c r="K5254">
        <v>2262</v>
      </c>
      <c r="L5254">
        <v>5.7585984468460083E-2</v>
      </c>
      <c r="M5254">
        <v>6.3552088737487793</v>
      </c>
      <c r="N5254">
        <v>22941</v>
      </c>
      <c r="O5254">
        <v>3.1071767210960388E-2</v>
      </c>
      <c r="P5254">
        <v>1.7764408141374588E-2</v>
      </c>
      <c r="Q5254">
        <v>3.6625590175390244E-2</v>
      </c>
      <c r="R5254">
        <v>5.7585984468460083E-2</v>
      </c>
      <c r="S5254">
        <v>7.8543893992900848E-2</v>
      </c>
      <c r="T5254">
        <v>9.7407564520835876E-2</v>
      </c>
      <c r="U5254" t="s">
        <v>18</v>
      </c>
      <c r="V5254" t="s">
        <v>84</v>
      </c>
      <c r="W5254">
        <v>91.388778686523438</v>
      </c>
    </row>
    <row r="5255" spans="1:23" x14ac:dyDescent="0.25">
      <c r="A5255" s="48" t="str">
        <f t="shared" si="82"/>
        <v>42180Other3_11SmartAC-onlySingle</v>
      </c>
      <c r="B5255" t="s">
        <v>13</v>
      </c>
      <c r="C5255" s="35">
        <v>42180</v>
      </c>
      <c r="D5255">
        <v>11</v>
      </c>
      <c r="E5255" t="s">
        <v>110</v>
      </c>
      <c r="F5255">
        <v>0.90612265257158475</v>
      </c>
      <c r="G5255">
        <v>1.3956865968982377</v>
      </c>
      <c r="H5255">
        <v>18343</v>
      </c>
      <c r="I5255">
        <v>0.84853666706237785</v>
      </c>
      <c r="J5255">
        <v>1.3941466170481176</v>
      </c>
      <c r="K5255">
        <v>2262</v>
      </c>
      <c r="L5255">
        <v>5.7585984468460083E-2</v>
      </c>
      <c r="M5255">
        <v>6.3552088737487793</v>
      </c>
      <c r="N5255">
        <v>22941</v>
      </c>
      <c r="O5255">
        <v>3.1071767210960388E-2</v>
      </c>
      <c r="P5255">
        <v>1.7764408141374588E-2</v>
      </c>
      <c r="Q5255">
        <v>3.6625590175390244E-2</v>
      </c>
      <c r="R5255">
        <v>5.7585984468460083E-2</v>
      </c>
      <c r="S5255">
        <v>7.8543893992900848E-2</v>
      </c>
      <c r="T5255">
        <v>9.7407564520835876E-2</v>
      </c>
      <c r="U5255" t="s">
        <v>102</v>
      </c>
      <c r="V5255" t="s">
        <v>84</v>
      </c>
      <c r="W5255">
        <v>91.388778686523438</v>
      </c>
    </row>
    <row r="5256" spans="1:23" x14ac:dyDescent="0.25">
      <c r="A5256" s="48" t="str">
        <f t="shared" si="82"/>
        <v>42180Other3_12AllSingle</v>
      </c>
      <c r="B5256" t="s">
        <v>13</v>
      </c>
      <c r="C5256" s="35">
        <v>42180</v>
      </c>
      <c r="D5256">
        <v>12</v>
      </c>
      <c r="E5256" t="s">
        <v>110</v>
      </c>
      <c r="F5256">
        <v>1.1094836656082294</v>
      </c>
      <c r="G5256">
        <v>1.6298623308767963</v>
      </c>
      <c r="H5256">
        <v>18343</v>
      </c>
      <c r="I5256">
        <v>1.0345713333108113</v>
      </c>
      <c r="J5256">
        <v>1.6204045017715187</v>
      </c>
      <c r="K5256">
        <v>2262</v>
      </c>
      <c r="L5256">
        <v>7.4912331998348236E-2</v>
      </c>
      <c r="M5256">
        <v>6.7519993782043457</v>
      </c>
      <c r="N5256">
        <v>22941</v>
      </c>
      <c r="O5256">
        <v>3.6133263260126114E-2</v>
      </c>
      <c r="P5256">
        <v>2.8603941202163696E-2</v>
      </c>
      <c r="Q5256">
        <v>5.0537556409835815E-2</v>
      </c>
      <c r="R5256">
        <v>7.4912331998348236E-2</v>
      </c>
      <c r="S5256">
        <v>9.928421676158905E-2</v>
      </c>
      <c r="T5256">
        <v>0.12122072279453278</v>
      </c>
      <c r="U5256" t="s">
        <v>18</v>
      </c>
      <c r="V5256" t="s">
        <v>84</v>
      </c>
      <c r="W5256">
        <v>94.540428161621094</v>
      </c>
    </row>
    <row r="5257" spans="1:23" x14ac:dyDescent="0.25">
      <c r="A5257" s="48" t="str">
        <f t="shared" si="82"/>
        <v>42180Other3_12SmartAC-onlySingle</v>
      </c>
      <c r="B5257" t="s">
        <v>13</v>
      </c>
      <c r="C5257" s="35">
        <v>42180</v>
      </c>
      <c r="D5257">
        <v>12</v>
      </c>
      <c r="E5257" t="s">
        <v>110</v>
      </c>
      <c r="F5257">
        <v>1.1094836656082294</v>
      </c>
      <c r="G5257">
        <v>1.6298623308767963</v>
      </c>
      <c r="H5257">
        <v>18343</v>
      </c>
      <c r="I5257">
        <v>1.0345713333108113</v>
      </c>
      <c r="J5257">
        <v>1.6204045017715187</v>
      </c>
      <c r="K5257">
        <v>2262</v>
      </c>
      <c r="L5257">
        <v>7.4912331998348236E-2</v>
      </c>
      <c r="M5257">
        <v>6.7519993782043457</v>
      </c>
      <c r="N5257">
        <v>22941</v>
      </c>
      <c r="O5257">
        <v>3.6133263260126114E-2</v>
      </c>
      <c r="P5257">
        <v>2.8603941202163696E-2</v>
      </c>
      <c r="Q5257">
        <v>5.0537556409835815E-2</v>
      </c>
      <c r="R5257">
        <v>7.4912331998348236E-2</v>
      </c>
      <c r="S5257">
        <v>9.928421676158905E-2</v>
      </c>
      <c r="T5257">
        <v>0.12122072279453278</v>
      </c>
      <c r="U5257" t="s">
        <v>102</v>
      </c>
      <c r="V5257" t="s">
        <v>84</v>
      </c>
      <c r="W5257">
        <v>94.540428161621094</v>
      </c>
    </row>
    <row r="5258" spans="1:23" x14ac:dyDescent="0.25">
      <c r="A5258" s="48" t="str">
        <f t="shared" si="82"/>
        <v>42180Other3_13AllSingle</v>
      </c>
      <c r="B5258" t="s">
        <v>13</v>
      </c>
      <c r="C5258" s="35">
        <v>42180</v>
      </c>
      <c r="D5258">
        <v>13</v>
      </c>
      <c r="E5258" t="s">
        <v>110</v>
      </c>
      <c r="F5258">
        <v>1.405300845972558</v>
      </c>
      <c r="G5258">
        <v>1.8401769732571751</v>
      </c>
      <c r="H5258">
        <v>18343</v>
      </c>
      <c r="I5258">
        <v>1.3531418217577946</v>
      </c>
      <c r="J5258">
        <v>1.8162114826088145</v>
      </c>
      <c r="K5258">
        <v>2262</v>
      </c>
      <c r="L5258">
        <v>5.215902253985405E-2</v>
      </c>
      <c r="M5258">
        <v>3.7115912437438965</v>
      </c>
      <c r="N5258">
        <v>22941</v>
      </c>
      <c r="O5258">
        <v>4.0532518178224564E-2</v>
      </c>
      <c r="P5258">
        <v>2.1254723833408207E-4</v>
      </c>
      <c r="Q5258">
        <v>2.4816596880555153E-2</v>
      </c>
      <c r="R5258">
        <v>5.215902253985405E-2</v>
      </c>
      <c r="S5258">
        <v>7.9498209059238434E-2</v>
      </c>
      <c r="T5258">
        <v>0.10410549491643906</v>
      </c>
      <c r="U5258" t="s">
        <v>18</v>
      </c>
      <c r="V5258" t="s">
        <v>84</v>
      </c>
      <c r="W5258">
        <v>97.333335876464844</v>
      </c>
    </row>
    <row r="5259" spans="1:23" x14ac:dyDescent="0.25">
      <c r="A5259" s="48" t="str">
        <f t="shared" si="82"/>
        <v>42180Other3_13SmartAC-onlySingle</v>
      </c>
      <c r="B5259" t="s">
        <v>13</v>
      </c>
      <c r="C5259" s="35">
        <v>42180</v>
      </c>
      <c r="D5259">
        <v>13</v>
      </c>
      <c r="E5259" t="s">
        <v>110</v>
      </c>
      <c r="F5259">
        <v>1.405300845972558</v>
      </c>
      <c r="G5259">
        <v>1.8401769732571751</v>
      </c>
      <c r="H5259">
        <v>18343</v>
      </c>
      <c r="I5259">
        <v>1.3531418217577946</v>
      </c>
      <c r="J5259">
        <v>1.8162114826088145</v>
      </c>
      <c r="K5259">
        <v>2262</v>
      </c>
      <c r="L5259">
        <v>5.215902253985405E-2</v>
      </c>
      <c r="M5259">
        <v>3.7115912437438965</v>
      </c>
      <c r="N5259">
        <v>22941</v>
      </c>
      <c r="O5259">
        <v>4.0532518178224564E-2</v>
      </c>
      <c r="P5259">
        <v>2.1254723833408207E-4</v>
      </c>
      <c r="Q5259">
        <v>2.4816596880555153E-2</v>
      </c>
      <c r="R5259">
        <v>5.215902253985405E-2</v>
      </c>
      <c r="S5259">
        <v>7.9498209059238434E-2</v>
      </c>
      <c r="T5259">
        <v>0.10410549491643906</v>
      </c>
      <c r="U5259" t="s">
        <v>102</v>
      </c>
      <c r="V5259" t="s">
        <v>84</v>
      </c>
      <c r="W5259">
        <v>97.333335876464844</v>
      </c>
    </row>
    <row r="5260" spans="1:23" x14ac:dyDescent="0.25">
      <c r="A5260" s="48" t="str">
        <f t="shared" si="82"/>
        <v>42180Other3_14AllSingle</v>
      </c>
      <c r="B5260" t="s">
        <v>13</v>
      </c>
      <c r="C5260" s="35">
        <v>42180</v>
      </c>
      <c r="D5260">
        <v>14</v>
      </c>
      <c r="E5260" t="s">
        <v>110</v>
      </c>
      <c r="F5260">
        <v>1.7267193340263709</v>
      </c>
      <c r="G5260">
        <v>1.9972995822276562</v>
      </c>
      <c r="H5260">
        <v>18343</v>
      </c>
      <c r="I5260">
        <v>1.6734662669305047</v>
      </c>
      <c r="J5260">
        <v>2.0145192050578999</v>
      </c>
      <c r="K5260">
        <v>2262</v>
      </c>
      <c r="L5260">
        <v>5.3253065794706345E-2</v>
      </c>
      <c r="M5260">
        <v>3.0840604305267334</v>
      </c>
      <c r="N5260">
        <v>22941</v>
      </c>
      <c r="O5260">
        <v>4.485078901052475E-2</v>
      </c>
      <c r="P5260">
        <v>-4.2277052998542786E-3</v>
      </c>
      <c r="Q5260">
        <v>2.2997621446847916E-2</v>
      </c>
      <c r="R5260">
        <v>5.3253065794706345E-2</v>
      </c>
      <c r="S5260">
        <v>8.3504922688007355E-2</v>
      </c>
      <c r="T5260">
        <v>0.11073383688926697</v>
      </c>
      <c r="U5260" t="s">
        <v>18</v>
      </c>
      <c r="V5260" t="s">
        <v>84</v>
      </c>
      <c r="W5260">
        <v>99.190399169921875</v>
      </c>
    </row>
    <row r="5261" spans="1:23" x14ac:dyDescent="0.25">
      <c r="A5261" s="48" t="str">
        <f t="shared" si="82"/>
        <v>42180Other3_14SmartAC-onlySingle</v>
      </c>
      <c r="B5261" t="s">
        <v>13</v>
      </c>
      <c r="C5261" s="35">
        <v>42180</v>
      </c>
      <c r="D5261">
        <v>14</v>
      </c>
      <c r="E5261" t="s">
        <v>110</v>
      </c>
      <c r="F5261">
        <v>1.7267193340263709</v>
      </c>
      <c r="G5261">
        <v>1.9972995822276562</v>
      </c>
      <c r="H5261">
        <v>18343</v>
      </c>
      <c r="I5261">
        <v>1.6734662669305047</v>
      </c>
      <c r="J5261">
        <v>2.0145192050578999</v>
      </c>
      <c r="K5261">
        <v>2262</v>
      </c>
      <c r="L5261">
        <v>5.3253065794706345E-2</v>
      </c>
      <c r="M5261">
        <v>3.0840604305267334</v>
      </c>
      <c r="N5261">
        <v>22941</v>
      </c>
      <c r="O5261">
        <v>4.485078901052475E-2</v>
      </c>
      <c r="P5261">
        <v>-4.2277052998542786E-3</v>
      </c>
      <c r="Q5261">
        <v>2.2997621446847916E-2</v>
      </c>
      <c r="R5261">
        <v>5.3253065794706345E-2</v>
      </c>
      <c r="S5261">
        <v>8.3504922688007355E-2</v>
      </c>
      <c r="T5261">
        <v>0.11073383688926697</v>
      </c>
      <c r="U5261" t="s">
        <v>102</v>
      </c>
      <c r="V5261" t="s">
        <v>84</v>
      </c>
      <c r="W5261">
        <v>99.190399169921875</v>
      </c>
    </row>
    <row r="5262" spans="1:23" x14ac:dyDescent="0.25">
      <c r="A5262" s="48" t="str">
        <f t="shared" si="82"/>
        <v>42180Other3_15AllSingle</v>
      </c>
      <c r="B5262" t="s">
        <v>13</v>
      </c>
      <c r="C5262" s="35">
        <v>42180</v>
      </c>
      <c r="D5262">
        <v>15</v>
      </c>
      <c r="E5262" t="s">
        <v>110</v>
      </c>
      <c r="F5262">
        <v>2.0443079777194333</v>
      </c>
      <c r="G5262">
        <v>2.066958339161828</v>
      </c>
      <c r="H5262">
        <v>18343</v>
      </c>
      <c r="I5262">
        <v>1.8400146222975677</v>
      </c>
      <c r="J5262">
        <v>1.9591373562260355</v>
      </c>
      <c r="K5262">
        <v>2262</v>
      </c>
      <c r="L5262">
        <v>0.20429335534572601</v>
      </c>
      <c r="M5262">
        <v>9.9932765960693359</v>
      </c>
      <c r="N5262">
        <v>22941</v>
      </c>
      <c r="O5262">
        <v>4.3928783386945724E-2</v>
      </c>
      <c r="P5262">
        <v>0.14799422025680542</v>
      </c>
      <c r="Q5262">
        <v>0.17465987801551819</v>
      </c>
      <c r="R5262">
        <v>0.20429335534572601</v>
      </c>
      <c r="S5262">
        <v>0.23392331600189209</v>
      </c>
      <c r="T5262">
        <v>0.26059249043464661</v>
      </c>
      <c r="U5262" t="s">
        <v>18</v>
      </c>
      <c r="V5262" t="s">
        <v>84</v>
      </c>
      <c r="W5262">
        <v>100.3033447265625</v>
      </c>
    </row>
    <row r="5263" spans="1:23" x14ac:dyDescent="0.25">
      <c r="A5263" s="48" t="str">
        <f t="shared" si="82"/>
        <v>42180Other3_15SmartAC-onlySingle</v>
      </c>
      <c r="B5263" t="s">
        <v>13</v>
      </c>
      <c r="C5263" s="35">
        <v>42180</v>
      </c>
      <c r="D5263">
        <v>15</v>
      </c>
      <c r="E5263" t="s">
        <v>110</v>
      </c>
      <c r="F5263">
        <v>2.0443079777194333</v>
      </c>
      <c r="G5263">
        <v>2.066958339161828</v>
      </c>
      <c r="H5263">
        <v>18343</v>
      </c>
      <c r="I5263">
        <v>1.8400146222975677</v>
      </c>
      <c r="J5263">
        <v>1.9591373562260355</v>
      </c>
      <c r="K5263">
        <v>2262</v>
      </c>
      <c r="L5263">
        <v>0.20429335534572601</v>
      </c>
      <c r="M5263">
        <v>9.9932765960693359</v>
      </c>
      <c r="N5263">
        <v>22941</v>
      </c>
      <c r="O5263">
        <v>4.3928783386945724E-2</v>
      </c>
      <c r="P5263">
        <v>0.14799422025680542</v>
      </c>
      <c r="Q5263">
        <v>0.17465987801551819</v>
      </c>
      <c r="R5263">
        <v>0.20429335534572601</v>
      </c>
      <c r="S5263">
        <v>0.23392331600189209</v>
      </c>
      <c r="T5263">
        <v>0.26059249043464661</v>
      </c>
      <c r="U5263" t="s">
        <v>102</v>
      </c>
      <c r="V5263" t="s">
        <v>84</v>
      </c>
      <c r="W5263">
        <v>100.3033447265625</v>
      </c>
    </row>
    <row r="5264" spans="1:23" x14ac:dyDescent="0.25">
      <c r="A5264" s="48" t="str">
        <f t="shared" si="82"/>
        <v>42180Other3_16AllSingle</v>
      </c>
      <c r="B5264" t="s">
        <v>13</v>
      </c>
      <c r="C5264" s="35">
        <v>42180</v>
      </c>
      <c r="D5264">
        <v>16</v>
      </c>
      <c r="E5264" t="s">
        <v>110</v>
      </c>
      <c r="F5264">
        <v>2.3622369428837171</v>
      </c>
      <c r="G5264">
        <v>2.0873287184155003</v>
      </c>
      <c r="H5264">
        <v>18343</v>
      </c>
      <c r="I5264">
        <v>1.7620870661348904</v>
      </c>
      <c r="J5264">
        <v>1.7390343003189364</v>
      </c>
      <c r="K5264">
        <v>2262</v>
      </c>
      <c r="L5264">
        <v>0.60014986991882324</v>
      </c>
      <c r="M5264">
        <v>25.405998229980469</v>
      </c>
      <c r="N5264">
        <v>22941</v>
      </c>
      <c r="O5264">
        <v>3.9680000394582748E-2</v>
      </c>
      <c r="P5264">
        <v>0.54929596185684204</v>
      </c>
      <c r="Q5264">
        <v>0.57338255643844604</v>
      </c>
      <c r="R5264">
        <v>0.60014986991882324</v>
      </c>
      <c r="S5264">
        <v>0.62691402435302734</v>
      </c>
      <c r="T5264">
        <v>0.65100377798080444</v>
      </c>
      <c r="U5264" t="s">
        <v>18</v>
      </c>
      <c r="V5264" t="s">
        <v>84</v>
      </c>
      <c r="W5264">
        <v>100.79708862304687</v>
      </c>
    </row>
    <row r="5265" spans="1:23" x14ac:dyDescent="0.25">
      <c r="A5265" s="48" t="str">
        <f t="shared" si="82"/>
        <v>42180Other3_16SmartAC-onlySingle</v>
      </c>
      <c r="B5265" t="s">
        <v>13</v>
      </c>
      <c r="C5265" s="35">
        <v>42180</v>
      </c>
      <c r="D5265">
        <v>16</v>
      </c>
      <c r="E5265" t="s">
        <v>110</v>
      </c>
      <c r="F5265">
        <v>2.3622369428837171</v>
      </c>
      <c r="G5265">
        <v>2.0873287184155003</v>
      </c>
      <c r="H5265">
        <v>18343</v>
      </c>
      <c r="I5265">
        <v>1.7620870661348904</v>
      </c>
      <c r="J5265">
        <v>1.7390343003189364</v>
      </c>
      <c r="K5265">
        <v>2262</v>
      </c>
      <c r="L5265">
        <v>0.60014986991882324</v>
      </c>
      <c r="M5265">
        <v>25.405998229980469</v>
      </c>
      <c r="N5265">
        <v>22941</v>
      </c>
      <c r="O5265">
        <v>3.9680000394582748E-2</v>
      </c>
      <c r="P5265">
        <v>0.54929596185684204</v>
      </c>
      <c r="Q5265">
        <v>0.57338255643844604</v>
      </c>
      <c r="R5265">
        <v>0.60014986991882324</v>
      </c>
      <c r="S5265">
        <v>0.62691402435302734</v>
      </c>
      <c r="T5265">
        <v>0.65100377798080444</v>
      </c>
      <c r="U5265" t="s">
        <v>102</v>
      </c>
      <c r="V5265" t="s">
        <v>84</v>
      </c>
      <c r="W5265">
        <v>100.79708862304687</v>
      </c>
    </row>
    <row r="5266" spans="1:23" x14ac:dyDescent="0.25">
      <c r="A5266" s="48" t="str">
        <f t="shared" si="82"/>
        <v>42180Other3_17AllSingle</v>
      </c>
      <c r="B5266" t="s">
        <v>13</v>
      </c>
      <c r="C5266" s="35">
        <v>42180</v>
      </c>
      <c r="D5266">
        <v>17</v>
      </c>
      <c r="E5266" t="s">
        <v>110</v>
      </c>
      <c r="F5266">
        <v>2.6512200704980864</v>
      </c>
      <c r="G5266">
        <v>2.0556658567217769</v>
      </c>
      <c r="H5266">
        <v>18343</v>
      </c>
      <c r="I5266">
        <v>1.9295621333281374</v>
      </c>
      <c r="J5266">
        <v>1.6313896220972637</v>
      </c>
      <c r="K5266">
        <v>2262</v>
      </c>
      <c r="L5266">
        <v>0.72165793180465698</v>
      </c>
      <c r="M5266">
        <v>27.219842910766602</v>
      </c>
      <c r="N5266">
        <v>22941</v>
      </c>
      <c r="O5266">
        <v>3.7509441375732422E-2</v>
      </c>
      <c r="P5266">
        <v>0.67358583211898804</v>
      </c>
      <c r="Q5266">
        <v>0.69635480642318726</v>
      </c>
      <c r="R5266">
        <v>0.72165793180465698</v>
      </c>
      <c r="S5266">
        <v>0.74695807695388794</v>
      </c>
      <c r="T5266">
        <v>0.76973003149032593</v>
      </c>
      <c r="U5266" t="s">
        <v>18</v>
      </c>
      <c r="V5266" t="s">
        <v>84</v>
      </c>
      <c r="W5266">
        <v>100.21354675292969</v>
      </c>
    </row>
    <row r="5267" spans="1:23" x14ac:dyDescent="0.25">
      <c r="A5267" s="48" t="str">
        <f t="shared" si="82"/>
        <v>42180Other3_17SmartAC-onlySingle</v>
      </c>
      <c r="B5267" t="s">
        <v>13</v>
      </c>
      <c r="C5267" s="35">
        <v>42180</v>
      </c>
      <c r="D5267">
        <v>17</v>
      </c>
      <c r="E5267" t="s">
        <v>110</v>
      </c>
      <c r="F5267">
        <v>2.6512200704980864</v>
      </c>
      <c r="G5267">
        <v>2.0556658567217769</v>
      </c>
      <c r="H5267">
        <v>18343</v>
      </c>
      <c r="I5267">
        <v>1.9295621333281374</v>
      </c>
      <c r="J5267">
        <v>1.6313896220972637</v>
      </c>
      <c r="K5267">
        <v>2262</v>
      </c>
      <c r="L5267">
        <v>0.72165793180465698</v>
      </c>
      <c r="M5267">
        <v>27.219842910766602</v>
      </c>
      <c r="N5267">
        <v>22941</v>
      </c>
      <c r="O5267">
        <v>3.7509441375732422E-2</v>
      </c>
      <c r="P5267">
        <v>0.67358583211898804</v>
      </c>
      <c r="Q5267">
        <v>0.69635480642318726</v>
      </c>
      <c r="R5267">
        <v>0.72165793180465698</v>
      </c>
      <c r="S5267">
        <v>0.74695807695388794</v>
      </c>
      <c r="T5267">
        <v>0.76973003149032593</v>
      </c>
      <c r="U5267" t="s">
        <v>102</v>
      </c>
      <c r="V5267" t="s">
        <v>84</v>
      </c>
      <c r="W5267">
        <v>100.21354675292969</v>
      </c>
    </row>
    <row r="5268" spans="1:23" x14ac:dyDescent="0.25">
      <c r="A5268" s="48" t="str">
        <f t="shared" si="82"/>
        <v>42180Other3_18AllSingle</v>
      </c>
      <c r="B5268" t="s">
        <v>13</v>
      </c>
      <c r="C5268" s="35">
        <v>42180</v>
      </c>
      <c r="D5268">
        <v>18</v>
      </c>
      <c r="E5268" t="s">
        <v>110</v>
      </c>
      <c r="F5268">
        <v>2.8470735179357369</v>
      </c>
      <c r="G5268">
        <v>1.9889975206343458</v>
      </c>
      <c r="H5268">
        <v>18343</v>
      </c>
      <c r="I5268">
        <v>2.0975357337018403</v>
      </c>
      <c r="J5268">
        <v>1.5370803145085794</v>
      </c>
      <c r="K5268">
        <v>2262</v>
      </c>
      <c r="L5268">
        <v>0.74953776597976685</v>
      </c>
      <c r="M5268">
        <v>26.326604843139648</v>
      </c>
      <c r="N5268">
        <v>22941</v>
      </c>
      <c r="O5268">
        <v>3.5498663783073425E-2</v>
      </c>
      <c r="P5268">
        <v>0.70404267311096191</v>
      </c>
      <c r="Q5268">
        <v>0.72559106349945068</v>
      </c>
      <c r="R5268">
        <v>0.74953776597976685</v>
      </c>
      <c r="S5268">
        <v>0.77348160743713379</v>
      </c>
      <c r="T5268">
        <v>0.79503285884857178</v>
      </c>
      <c r="U5268" t="s">
        <v>18</v>
      </c>
      <c r="V5268" t="s">
        <v>84</v>
      </c>
      <c r="W5268">
        <v>98.074234008789063</v>
      </c>
    </row>
    <row r="5269" spans="1:23" x14ac:dyDescent="0.25">
      <c r="A5269" s="48" t="str">
        <f t="shared" si="82"/>
        <v>42180Other3_18SmartAC-onlySingle</v>
      </c>
      <c r="B5269" t="s">
        <v>13</v>
      </c>
      <c r="C5269" s="35">
        <v>42180</v>
      </c>
      <c r="D5269">
        <v>18</v>
      </c>
      <c r="E5269" t="s">
        <v>110</v>
      </c>
      <c r="F5269">
        <v>2.8470735179357369</v>
      </c>
      <c r="G5269">
        <v>1.9889975206343458</v>
      </c>
      <c r="H5269">
        <v>18343</v>
      </c>
      <c r="I5269">
        <v>2.0975357337018403</v>
      </c>
      <c r="J5269">
        <v>1.5370803145085794</v>
      </c>
      <c r="K5269">
        <v>2262</v>
      </c>
      <c r="L5269">
        <v>0.74953776597976685</v>
      </c>
      <c r="M5269">
        <v>26.326604843139648</v>
      </c>
      <c r="N5269">
        <v>22941</v>
      </c>
      <c r="O5269">
        <v>3.5498663783073425E-2</v>
      </c>
      <c r="P5269">
        <v>0.70404267311096191</v>
      </c>
      <c r="Q5269">
        <v>0.72559106349945068</v>
      </c>
      <c r="R5269">
        <v>0.74953776597976685</v>
      </c>
      <c r="S5269">
        <v>0.77348160743713379</v>
      </c>
      <c r="T5269">
        <v>0.79503285884857178</v>
      </c>
      <c r="U5269" t="s">
        <v>102</v>
      </c>
      <c r="V5269" t="s">
        <v>84</v>
      </c>
      <c r="W5269">
        <v>98.074234008789063</v>
      </c>
    </row>
    <row r="5270" spans="1:23" x14ac:dyDescent="0.25">
      <c r="A5270" s="48" t="str">
        <f t="shared" si="82"/>
        <v>42180Other3_19AllSingle</v>
      </c>
      <c r="B5270" t="s">
        <v>13</v>
      </c>
      <c r="C5270" s="35">
        <v>42180</v>
      </c>
      <c r="D5270">
        <v>19</v>
      </c>
      <c r="E5270" t="s">
        <v>110</v>
      </c>
      <c r="F5270">
        <v>2.9036341354447432</v>
      </c>
      <c r="G5270">
        <v>1.9239286967362552</v>
      </c>
      <c r="H5270">
        <v>18343</v>
      </c>
      <c r="I5270">
        <v>2.945431599647391</v>
      </c>
      <c r="J5270">
        <v>1.9277275767869668</v>
      </c>
      <c r="K5270">
        <v>2262</v>
      </c>
      <c r="L5270">
        <v>-4.1797462850809097E-2</v>
      </c>
      <c r="M5270">
        <v>-1.4394879341125488</v>
      </c>
      <c r="N5270">
        <v>22941</v>
      </c>
      <c r="O5270">
        <v>4.2949352413415909E-2</v>
      </c>
      <c r="P5270">
        <v>-9.6841350197792053E-2</v>
      </c>
      <c r="Q5270">
        <v>-7.0770233869552612E-2</v>
      </c>
      <c r="R5270">
        <v>-4.1797462850809097E-2</v>
      </c>
      <c r="S5270">
        <v>-1.2828124687075615E-2</v>
      </c>
      <c r="T5270">
        <v>1.3246427290141582E-2</v>
      </c>
      <c r="U5270" t="s">
        <v>18</v>
      </c>
      <c r="V5270" t="s">
        <v>84</v>
      </c>
      <c r="W5270">
        <v>94.746917724609375</v>
      </c>
    </row>
    <row r="5271" spans="1:23" x14ac:dyDescent="0.25">
      <c r="A5271" s="48" t="str">
        <f t="shared" si="82"/>
        <v>42180Other3_19SmartAC-onlySingle</v>
      </c>
      <c r="B5271" t="s">
        <v>13</v>
      </c>
      <c r="C5271" s="35">
        <v>42180</v>
      </c>
      <c r="D5271">
        <v>19</v>
      </c>
      <c r="E5271" t="s">
        <v>110</v>
      </c>
      <c r="F5271">
        <v>2.9036341354447432</v>
      </c>
      <c r="G5271">
        <v>1.9239286967362552</v>
      </c>
      <c r="H5271">
        <v>18343</v>
      </c>
      <c r="I5271">
        <v>2.945431599647391</v>
      </c>
      <c r="J5271">
        <v>1.9277275767869668</v>
      </c>
      <c r="K5271">
        <v>2262</v>
      </c>
      <c r="L5271">
        <v>-4.1797462850809097E-2</v>
      </c>
      <c r="M5271">
        <v>-1.4394879341125488</v>
      </c>
      <c r="N5271">
        <v>22941</v>
      </c>
      <c r="O5271">
        <v>4.2949352413415909E-2</v>
      </c>
      <c r="P5271">
        <v>-9.6841350197792053E-2</v>
      </c>
      <c r="Q5271">
        <v>-7.0770233869552612E-2</v>
      </c>
      <c r="R5271">
        <v>-4.1797462850809097E-2</v>
      </c>
      <c r="S5271">
        <v>-1.2828124687075615E-2</v>
      </c>
      <c r="T5271">
        <v>1.3246427290141582E-2</v>
      </c>
      <c r="U5271" t="s">
        <v>102</v>
      </c>
      <c r="V5271" t="s">
        <v>84</v>
      </c>
      <c r="W5271">
        <v>94.746917724609375</v>
      </c>
    </row>
    <row r="5272" spans="1:23" x14ac:dyDescent="0.25">
      <c r="A5272" s="48" t="str">
        <f t="shared" si="82"/>
        <v>42180Other3_20AllSingle</v>
      </c>
      <c r="B5272" t="s">
        <v>13</v>
      </c>
      <c r="C5272" s="35">
        <v>42180</v>
      </c>
      <c r="D5272">
        <v>20</v>
      </c>
      <c r="E5272" t="s">
        <v>110</v>
      </c>
      <c r="F5272">
        <v>2.7370794352907821</v>
      </c>
      <c r="G5272">
        <v>1.8321893123745614</v>
      </c>
      <c r="H5272">
        <v>18343</v>
      </c>
      <c r="I5272">
        <v>2.924194310973947</v>
      </c>
      <c r="J5272">
        <v>1.9351992422910846</v>
      </c>
      <c r="K5272">
        <v>2262</v>
      </c>
      <c r="L5272">
        <v>-0.18711487948894501</v>
      </c>
      <c r="M5272">
        <v>-6.8362970352172852</v>
      </c>
      <c r="N5272">
        <v>22941</v>
      </c>
      <c r="O5272">
        <v>4.2879141867160797E-2</v>
      </c>
      <c r="P5272">
        <v>-0.24206878244876862</v>
      </c>
      <c r="Q5272">
        <v>-0.21604029834270477</v>
      </c>
      <c r="R5272">
        <v>-0.18711487948894501</v>
      </c>
      <c r="S5272">
        <v>-0.15819290280342102</v>
      </c>
      <c r="T5272">
        <v>-0.1321609765291214</v>
      </c>
      <c r="U5272" t="s">
        <v>18</v>
      </c>
      <c r="V5272" t="s">
        <v>84</v>
      </c>
      <c r="W5272">
        <v>89.2342529296875</v>
      </c>
    </row>
    <row r="5273" spans="1:23" x14ac:dyDescent="0.25">
      <c r="A5273" s="48" t="str">
        <f t="shared" si="82"/>
        <v>42180Other3_20SmartAC-onlySingle</v>
      </c>
      <c r="B5273" t="s">
        <v>13</v>
      </c>
      <c r="C5273" s="35">
        <v>42180</v>
      </c>
      <c r="D5273">
        <v>20</v>
      </c>
      <c r="E5273" t="s">
        <v>110</v>
      </c>
      <c r="F5273">
        <v>2.7370794352907821</v>
      </c>
      <c r="G5273">
        <v>1.8321893123745614</v>
      </c>
      <c r="H5273">
        <v>18343</v>
      </c>
      <c r="I5273">
        <v>2.924194310973947</v>
      </c>
      <c r="J5273">
        <v>1.9351992422910846</v>
      </c>
      <c r="K5273">
        <v>2262</v>
      </c>
      <c r="L5273">
        <v>-0.18711487948894501</v>
      </c>
      <c r="M5273">
        <v>-6.8362970352172852</v>
      </c>
      <c r="N5273">
        <v>22941</v>
      </c>
      <c r="O5273">
        <v>4.2879141867160797E-2</v>
      </c>
      <c r="P5273">
        <v>-0.24206878244876862</v>
      </c>
      <c r="Q5273">
        <v>-0.21604029834270477</v>
      </c>
      <c r="R5273">
        <v>-0.18711487948894501</v>
      </c>
      <c r="S5273">
        <v>-0.15819290280342102</v>
      </c>
      <c r="T5273">
        <v>-0.1321609765291214</v>
      </c>
      <c r="U5273" t="s">
        <v>102</v>
      </c>
      <c r="V5273" t="s">
        <v>84</v>
      </c>
      <c r="W5273">
        <v>89.2342529296875</v>
      </c>
    </row>
    <row r="5274" spans="1:23" x14ac:dyDescent="0.25">
      <c r="A5274" s="48" t="str">
        <f t="shared" si="82"/>
        <v>42180Other3_21AllSingle</v>
      </c>
      <c r="B5274" t="s">
        <v>13</v>
      </c>
      <c r="C5274" s="35">
        <v>42180</v>
      </c>
      <c r="D5274">
        <v>21</v>
      </c>
      <c r="E5274" t="s">
        <v>110</v>
      </c>
      <c r="F5274">
        <v>2.4243603978022388</v>
      </c>
      <c r="G5274">
        <v>1.7216370244278967</v>
      </c>
      <c r="H5274">
        <v>18343</v>
      </c>
      <c r="I5274">
        <v>2.5481211550722986</v>
      </c>
      <c r="J5274">
        <v>1.7993431017951818</v>
      </c>
      <c r="K5274">
        <v>2262</v>
      </c>
      <c r="L5274">
        <v>-0.12376075983047485</v>
      </c>
      <c r="M5274">
        <v>-5.1048827171325684</v>
      </c>
      <c r="N5274">
        <v>22941</v>
      </c>
      <c r="O5274">
        <v>3.9911210536956787E-2</v>
      </c>
      <c r="P5274">
        <v>-0.17491096258163452</v>
      </c>
      <c r="Q5274">
        <v>-0.15068405866622925</v>
      </c>
      <c r="R5274">
        <v>-0.12376075983047485</v>
      </c>
      <c r="S5274">
        <v>-9.6840649843215942E-2</v>
      </c>
      <c r="T5274">
        <v>-7.2610549628734589E-2</v>
      </c>
      <c r="U5274" t="s">
        <v>18</v>
      </c>
      <c r="V5274" t="s">
        <v>84</v>
      </c>
      <c r="W5274">
        <v>85.587417602539062</v>
      </c>
    </row>
    <row r="5275" spans="1:23" x14ac:dyDescent="0.25">
      <c r="A5275" s="48" t="str">
        <f t="shared" si="82"/>
        <v>42180Other3_21SmartAC-onlySingle</v>
      </c>
      <c r="B5275" t="s">
        <v>13</v>
      </c>
      <c r="C5275" s="35">
        <v>42180</v>
      </c>
      <c r="D5275">
        <v>21</v>
      </c>
      <c r="E5275" t="s">
        <v>110</v>
      </c>
      <c r="F5275">
        <v>2.4243603978022388</v>
      </c>
      <c r="G5275">
        <v>1.7216370244278967</v>
      </c>
      <c r="H5275">
        <v>18343</v>
      </c>
      <c r="I5275">
        <v>2.5481211550722986</v>
      </c>
      <c r="J5275">
        <v>1.7993431017951818</v>
      </c>
      <c r="K5275">
        <v>2262</v>
      </c>
      <c r="L5275">
        <v>-0.12376075983047485</v>
      </c>
      <c r="M5275">
        <v>-5.1048827171325684</v>
      </c>
      <c r="N5275">
        <v>22941</v>
      </c>
      <c r="O5275">
        <v>3.9911210536956787E-2</v>
      </c>
      <c r="P5275">
        <v>-0.17491096258163452</v>
      </c>
      <c r="Q5275">
        <v>-0.15068405866622925</v>
      </c>
      <c r="R5275">
        <v>-0.12376075983047485</v>
      </c>
      <c r="S5275">
        <v>-9.6840649843215942E-2</v>
      </c>
      <c r="T5275">
        <v>-7.2610549628734589E-2</v>
      </c>
      <c r="U5275" t="s">
        <v>102</v>
      </c>
      <c r="V5275" t="s">
        <v>84</v>
      </c>
      <c r="W5275">
        <v>85.587417602539062</v>
      </c>
    </row>
    <row r="5276" spans="1:23" x14ac:dyDescent="0.25">
      <c r="A5276" s="48" t="str">
        <f t="shared" si="82"/>
        <v>42180Other3_22AllSingle</v>
      </c>
      <c r="B5276" t="s">
        <v>13</v>
      </c>
      <c r="C5276" s="35">
        <v>42180</v>
      </c>
      <c r="D5276">
        <v>22</v>
      </c>
      <c r="E5276" t="s">
        <v>110</v>
      </c>
      <c r="F5276">
        <v>2.1141218614050747</v>
      </c>
      <c r="G5276">
        <v>1.5883926761707861</v>
      </c>
      <c r="H5276">
        <v>18343</v>
      </c>
      <c r="I5276">
        <v>2.1863668447328579</v>
      </c>
      <c r="J5276">
        <v>1.6590238619580089</v>
      </c>
      <c r="K5276">
        <v>2262</v>
      </c>
      <c r="L5276">
        <v>-7.2244986891746521E-2</v>
      </c>
      <c r="M5276">
        <v>-3.4172573089599609</v>
      </c>
      <c r="N5276">
        <v>22941</v>
      </c>
      <c r="O5276">
        <v>3.6801181733608246E-2</v>
      </c>
      <c r="P5276">
        <v>-0.11940938234329224</v>
      </c>
      <c r="Q5276">
        <v>-9.7070328891277313E-2</v>
      </c>
      <c r="R5276">
        <v>-7.2244986891746521E-2</v>
      </c>
      <c r="S5276">
        <v>-4.7422591596841812E-2</v>
      </c>
      <c r="T5276">
        <v>-2.5080593302845955E-2</v>
      </c>
      <c r="U5276" t="s">
        <v>18</v>
      </c>
      <c r="V5276" t="s">
        <v>84</v>
      </c>
      <c r="W5276">
        <v>83.049079895019531</v>
      </c>
    </row>
    <row r="5277" spans="1:23" x14ac:dyDescent="0.25">
      <c r="A5277" s="48" t="str">
        <f t="shared" si="82"/>
        <v>42180Other3_22SmartAC-onlySingle</v>
      </c>
      <c r="B5277" t="s">
        <v>13</v>
      </c>
      <c r="C5277" s="35">
        <v>42180</v>
      </c>
      <c r="D5277">
        <v>22</v>
      </c>
      <c r="E5277" t="s">
        <v>110</v>
      </c>
      <c r="F5277">
        <v>2.1141218614050747</v>
      </c>
      <c r="G5277">
        <v>1.5883926761707861</v>
      </c>
      <c r="H5277">
        <v>18343</v>
      </c>
      <c r="I5277">
        <v>2.1863668447328579</v>
      </c>
      <c r="J5277">
        <v>1.6590238619580089</v>
      </c>
      <c r="K5277">
        <v>2262</v>
      </c>
      <c r="L5277">
        <v>-7.2244986891746521E-2</v>
      </c>
      <c r="M5277">
        <v>-3.4172573089599609</v>
      </c>
      <c r="N5277">
        <v>22941</v>
      </c>
      <c r="O5277">
        <v>3.6801181733608246E-2</v>
      </c>
      <c r="P5277">
        <v>-0.11940938234329224</v>
      </c>
      <c r="Q5277">
        <v>-9.7070328891277313E-2</v>
      </c>
      <c r="R5277">
        <v>-7.2244986891746521E-2</v>
      </c>
      <c r="S5277">
        <v>-4.7422591596841812E-2</v>
      </c>
      <c r="T5277">
        <v>-2.5080593302845955E-2</v>
      </c>
      <c r="U5277" t="s">
        <v>102</v>
      </c>
      <c r="V5277" t="s">
        <v>84</v>
      </c>
      <c r="W5277">
        <v>83.049079895019531</v>
      </c>
    </row>
    <row r="5278" spans="1:23" x14ac:dyDescent="0.25">
      <c r="A5278" s="48" t="str">
        <f t="shared" si="82"/>
        <v>42180Other3_23AllSingle</v>
      </c>
      <c r="B5278" t="s">
        <v>13</v>
      </c>
      <c r="C5278" s="35">
        <v>42180</v>
      </c>
      <c r="D5278">
        <v>23</v>
      </c>
      <c r="E5278" t="s">
        <v>110</v>
      </c>
      <c r="F5278">
        <v>1.686893846504316</v>
      </c>
      <c r="G5278">
        <v>1.4155117405580848</v>
      </c>
      <c r="H5278">
        <v>18343</v>
      </c>
      <c r="I5278">
        <v>1.6966722668048948</v>
      </c>
      <c r="J5278">
        <v>1.4316618789948501</v>
      </c>
      <c r="K5278">
        <v>2262</v>
      </c>
      <c r="L5278">
        <v>-9.7784204408526421E-3</v>
      </c>
      <c r="M5278">
        <v>-0.57967019081115723</v>
      </c>
      <c r="N5278">
        <v>22941</v>
      </c>
      <c r="O5278">
        <v>3.1864698976278305E-2</v>
      </c>
      <c r="P5278">
        <v>-5.0616219639778137E-2</v>
      </c>
      <c r="Q5278">
        <v>-3.1273707747459412E-2</v>
      </c>
      <c r="R5278">
        <v>-9.7784204408526421E-3</v>
      </c>
      <c r="S5278">
        <v>1.171431876718998E-2</v>
      </c>
      <c r="T5278">
        <v>3.1059376895427704E-2</v>
      </c>
      <c r="U5278" t="s">
        <v>18</v>
      </c>
      <c r="V5278" t="s">
        <v>84</v>
      </c>
      <c r="W5278">
        <v>80.842987060546875</v>
      </c>
    </row>
    <row r="5279" spans="1:23" x14ac:dyDescent="0.25">
      <c r="A5279" s="48" t="str">
        <f t="shared" si="82"/>
        <v>42180Other3_23SmartAC-onlySingle</v>
      </c>
      <c r="B5279" t="s">
        <v>13</v>
      </c>
      <c r="C5279" s="35">
        <v>42180</v>
      </c>
      <c r="D5279">
        <v>23</v>
      </c>
      <c r="E5279" t="s">
        <v>110</v>
      </c>
      <c r="F5279">
        <v>1.686893846504316</v>
      </c>
      <c r="G5279">
        <v>1.4155117405580848</v>
      </c>
      <c r="H5279">
        <v>18343</v>
      </c>
      <c r="I5279">
        <v>1.6966722668048948</v>
      </c>
      <c r="J5279">
        <v>1.4316618789948501</v>
      </c>
      <c r="K5279">
        <v>2262</v>
      </c>
      <c r="L5279">
        <v>-9.7784204408526421E-3</v>
      </c>
      <c r="M5279">
        <v>-0.57967019081115723</v>
      </c>
      <c r="N5279">
        <v>22941</v>
      </c>
      <c r="O5279">
        <v>3.1864698976278305E-2</v>
      </c>
      <c r="P5279">
        <v>-5.0616219639778137E-2</v>
      </c>
      <c r="Q5279">
        <v>-3.1273707747459412E-2</v>
      </c>
      <c r="R5279">
        <v>-9.7784204408526421E-3</v>
      </c>
      <c r="S5279">
        <v>1.171431876718998E-2</v>
      </c>
      <c r="T5279">
        <v>3.1059376895427704E-2</v>
      </c>
      <c r="U5279" t="s">
        <v>102</v>
      </c>
      <c r="V5279" t="s">
        <v>84</v>
      </c>
      <c r="W5279">
        <v>80.842987060546875</v>
      </c>
    </row>
    <row r="5280" spans="1:23" x14ac:dyDescent="0.25">
      <c r="A5280" s="48" t="str">
        <f t="shared" si="82"/>
        <v>42180Other3_24AllSingle</v>
      </c>
      <c r="B5280" t="s">
        <v>13</v>
      </c>
      <c r="C5280" s="35">
        <v>42180</v>
      </c>
      <c r="D5280">
        <v>24</v>
      </c>
      <c r="E5280" t="s">
        <v>110</v>
      </c>
      <c r="F5280">
        <v>1.2896714191886074</v>
      </c>
      <c r="G5280">
        <v>1.1863923503938798</v>
      </c>
      <c r="H5280">
        <v>18343</v>
      </c>
      <c r="I5280">
        <v>1.2881094665532267</v>
      </c>
      <c r="J5280">
        <v>1.2017912702216049</v>
      </c>
      <c r="K5280">
        <v>2262</v>
      </c>
      <c r="L5280">
        <v>1.5619526384398341E-3</v>
      </c>
      <c r="M5280">
        <v>0.12111245095729828</v>
      </c>
      <c r="N5280">
        <v>22941</v>
      </c>
      <c r="O5280">
        <v>2.6743980124592781E-2</v>
      </c>
      <c r="P5280">
        <v>-3.2713133841753006E-2</v>
      </c>
      <c r="Q5280">
        <v>-1.6479002311825752E-2</v>
      </c>
      <c r="R5280">
        <v>1.5619526384398341E-3</v>
      </c>
      <c r="S5280">
        <v>1.9600767642259598E-2</v>
      </c>
      <c r="T5280">
        <v>3.5837039351463318E-2</v>
      </c>
      <c r="U5280" t="s">
        <v>18</v>
      </c>
      <c r="V5280" t="s">
        <v>84</v>
      </c>
      <c r="W5280">
        <v>79.631446838378906</v>
      </c>
    </row>
    <row r="5281" spans="1:23" x14ac:dyDescent="0.25">
      <c r="A5281" s="48" t="str">
        <f t="shared" si="82"/>
        <v>42180Other3_24SmartAC-onlySingle</v>
      </c>
      <c r="B5281" t="s">
        <v>13</v>
      </c>
      <c r="C5281" s="35">
        <v>42180</v>
      </c>
      <c r="D5281">
        <v>24</v>
      </c>
      <c r="E5281" t="s">
        <v>110</v>
      </c>
      <c r="F5281">
        <v>1.2896714191886074</v>
      </c>
      <c r="G5281">
        <v>1.1863923503938798</v>
      </c>
      <c r="H5281">
        <v>18343</v>
      </c>
      <c r="I5281">
        <v>1.2881094665532267</v>
      </c>
      <c r="J5281">
        <v>1.2017912702216049</v>
      </c>
      <c r="K5281">
        <v>2262</v>
      </c>
      <c r="L5281">
        <v>1.5619526384398341E-3</v>
      </c>
      <c r="M5281">
        <v>0.12111245095729828</v>
      </c>
      <c r="N5281">
        <v>22941</v>
      </c>
      <c r="O5281">
        <v>2.6743980124592781E-2</v>
      </c>
      <c r="P5281">
        <v>-3.2713133841753006E-2</v>
      </c>
      <c r="Q5281">
        <v>-1.6479002311825752E-2</v>
      </c>
      <c r="R5281">
        <v>1.5619526384398341E-3</v>
      </c>
      <c r="S5281">
        <v>1.9600767642259598E-2</v>
      </c>
      <c r="T5281">
        <v>3.5837039351463318E-2</v>
      </c>
      <c r="U5281" t="s">
        <v>102</v>
      </c>
      <c r="V5281" t="s">
        <v>84</v>
      </c>
      <c r="W5281">
        <v>79.631446838378906</v>
      </c>
    </row>
    <row r="5282" spans="1:23" x14ac:dyDescent="0.25">
      <c r="A5282" s="48" t="str">
        <f t="shared" si="82"/>
        <v>42233Other3_1AllSingle</v>
      </c>
      <c r="B5282" t="s">
        <v>13</v>
      </c>
      <c r="C5282" s="35">
        <v>42233</v>
      </c>
      <c r="D5282">
        <v>1</v>
      </c>
      <c r="E5282" t="s">
        <v>110</v>
      </c>
      <c r="F5282">
        <v>1.0159124905408372</v>
      </c>
      <c r="G5282">
        <v>0.96800038970215485</v>
      </c>
      <c r="H5282">
        <v>9216</v>
      </c>
      <c r="I5282">
        <v>1.0116064675424778</v>
      </c>
      <c r="J5282">
        <v>0.98022406261516604</v>
      </c>
      <c r="K5282">
        <v>2254</v>
      </c>
      <c r="L5282">
        <v>4.306023009121418E-3</v>
      </c>
      <c r="M5282">
        <v>0.42385765910148621</v>
      </c>
      <c r="N5282">
        <v>22906</v>
      </c>
      <c r="O5282">
        <v>2.2977283224463463E-2</v>
      </c>
      <c r="P5282">
        <v>-2.514166384935379E-2</v>
      </c>
      <c r="Q5282">
        <v>-1.119399257004261E-2</v>
      </c>
      <c r="R5282">
        <v>4.306023009121418E-3</v>
      </c>
      <c r="S5282">
        <v>1.9804200157523155E-2</v>
      </c>
      <c r="T5282">
        <v>3.3753708004951477E-2</v>
      </c>
      <c r="U5282" t="s">
        <v>18</v>
      </c>
      <c r="V5282" t="s">
        <v>84</v>
      </c>
      <c r="W5282">
        <v>76.243431091308594</v>
      </c>
    </row>
    <row r="5283" spans="1:23" x14ac:dyDescent="0.25">
      <c r="A5283" s="48" t="str">
        <f t="shared" si="82"/>
        <v>42233Other3_1SmartAC-onlySingle</v>
      </c>
      <c r="B5283" t="s">
        <v>13</v>
      </c>
      <c r="C5283" s="35">
        <v>42233</v>
      </c>
      <c r="D5283">
        <v>1</v>
      </c>
      <c r="E5283" t="s">
        <v>110</v>
      </c>
      <c r="F5283">
        <v>1.0159124905408372</v>
      </c>
      <c r="G5283">
        <v>0.96800038970215485</v>
      </c>
      <c r="H5283">
        <v>9216</v>
      </c>
      <c r="I5283">
        <v>1.0116064675424778</v>
      </c>
      <c r="J5283">
        <v>0.98022406261516604</v>
      </c>
      <c r="K5283">
        <v>2254</v>
      </c>
      <c r="L5283">
        <v>4.306023009121418E-3</v>
      </c>
      <c r="M5283">
        <v>0.42385765910148621</v>
      </c>
      <c r="N5283">
        <v>22906</v>
      </c>
      <c r="O5283">
        <v>2.2977283224463463E-2</v>
      </c>
      <c r="P5283">
        <v>-2.514166384935379E-2</v>
      </c>
      <c r="Q5283">
        <v>-1.119399257004261E-2</v>
      </c>
      <c r="R5283">
        <v>4.306023009121418E-3</v>
      </c>
      <c r="S5283">
        <v>1.9804200157523155E-2</v>
      </c>
      <c r="T5283">
        <v>3.3753708004951477E-2</v>
      </c>
      <c r="U5283" t="s">
        <v>102</v>
      </c>
      <c r="V5283" t="s">
        <v>84</v>
      </c>
      <c r="W5283">
        <v>76.243431091308594</v>
      </c>
    </row>
    <row r="5284" spans="1:23" x14ac:dyDescent="0.25">
      <c r="A5284" s="48" t="str">
        <f t="shared" si="82"/>
        <v>42233Other3_2AllSingle</v>
      </c>
      <c r="B5284" t="s">
        <v>13</v>
      </c>
      <c r="C5284" s="35">
        <v>42233</v>
      </c>
      <c r="D5284">
        <v>2</v>
      </c>
      <c r="E5284" t="s">
        <v>110</v>
      </c>
      <c r="F5284">
        <v>0.85808560660904332</v>
      </c>
      <c r="G5284">
        <v>0.82945129343783941</v>
      </c>
      <c r="H5284">
        <v>9216</v>
      </c>
      <c r="I5284">
        <v>0.84781462986612421</v>
      </c>
      <c r="J5284">
        <v>0.83731022767308294</v>
      </c>
      <c r="K5284">
        <v>2254</v>
      </c>
      <c r="L5284">
        <v>1.0270976461470127E-2</v>
      </c>
      <c r="M5284">
        <v>1.1969641447067261</v>
      </c>
      <c r="N5284">
        <v>22906</v>
      </c>
      <c r="O5284">
        <v>1.9639082252979279E-2</v>
      </c>
      <c r="P5284">
        <v>-1.4898471534252167E-2</v>
      </c>
      <c r="Q5284">
        <v>-2.977155614644289E-3</v>
      </c>
      <c r="R5284">
        <v>1.0270976461470127E-2</v>
      </c>
      <c r="S5284">
        <v>2.3517537862062454E-2</v>
      </c>
      <c r="T5284">
        <v>3.5440422594547272E-2</v>
      </c>
      <c r="U5284" t="s">
        <v>18</v>
      </c>
      <c r="V5284" t="s">
        <v>84</v>
      </c>
      <c r="W5284">
        <v>74.619972229003906</v>
      </c>
    </row>
    <row r="5285" spans="1:23" x14ac:dyDescent="0.25">
      <c r="A5285" s="48" t="str">
        <f t="shared" si="82"/>
        <v>42233Other3_2SmartAC-onlySingle</v>
      </c>
      <c r="B5285" t="s">
        <v>13</v>
      </c>
      <c r="C5285" s="35">
        <v>42233</v>
      </c>
      <c r="D5285">
        <v>2</v>
      </c>
      <c r="E5285" t="s">
        <v>110</v>
      </c>
      <c r="F5285">
        <v>0.85808560660904332</v>
      </c>
      <c r="G5285">
        <v>0.82945129343783941</v>
      </c>
      <c r="H5285">
        <v>9216</v>
      </c>
      <c r="I5285">
        <v>0.84781462986612421</v>
      </c>
      <c r="J5285">
        <v>0.83731022767308294</v>
      </c>
      <c r="K5285">
        <v>2254</v>
      </c>
      <c r="L5285">
        <v>1.0270976461470127E-2</v>
      </c>
      <c r="M5285">
        <v>1.1969641447067261</v>
      </c>
      <c r="N5285">
        <v>22906</v>
      </c>
      <c r="O5285">
        <v>1.9639082252979279E-2</v>
      </c>
      <c r="P5285">
        <v>-1.4898471534252167E-2</v>
      </c>
      <c r="Q5285">
        <v>-2.977155614644289E-3</v>
      </c>
      <c r="R5285">
        <v>1.0270976461470127E-2</v>
      </c>
      <c r="S5285">
        <v>2.3517537862062454E-2</v>
      </c>
      <c r="T5285">
        <v>3.5440422594547272E-2</v>
      </c>
      <c r="U5285" t="s">
        <v>102</v>
      </c>
      <c r="V5285" t="s">
        <v>84</v>
      </c>
      <c r="W5285">
        <v>74.619972229003906</v>
      </c>
    </row>
    <row r="5286" spans="1:23" x14ac:dyDescent="0.25">
      <c r="A5286" s="48" t="str">
        <f t="shared" si="82"/>
        <v>42233Other3_3AllSingle</v>
      </c>
      <c r="B5286" t="s">
        <v>13</v>
      </c>
      <c r="C5286" s="35">
        <v>42233</v>
      </c>
      <c r="D5286">
        <v>3</v>
      </c>
      <c r="E5286" t="s">
        <v>110</v>
      </c>
      <c r="F5286">
        <v>0.76343063545351819</v>
      </c>
      <c r="G5286">
        <v>0.74654468105568617</v>
      </c>
      <c r="H5286">
        <v>9216</v>
      </c>
      <c r="I5286">
        <v>0.7472586083442988</v>
      </c>
      <c r="J5286">
        <v>0.73048506123492352</v>
      </c>
      <c r="K5286">
        <v>2254</v>
      </c>
      <c r="L5286">
        <v>1.6172027215361595E-2</v>
      </c>
      <c r="M5286">
        <v>2.1183362007141113</v>
      </c>
      <c r="N5286">
        <v>22906</v>
      </c>
      <c r="O5286">
        <v>1.7239851877093315E-2</v>
      </c>
      <c r="P5286">
        <v>-5.9225670993328094E-3</v>
      </c>
      <c r="Q5286">
        <v>4.5423679985105991E-3</v>
      </c>
      <c r="R5286">
        <v>1.6172027215361595E-2</v>
      </c>
      <c r="S5286">
        <v>2.7800306677818298E-2</v>
      </c>
      <c r="T5286">
        <v>3.8266621530056E-2</v>
      </c>
      <c r="U5286" t="s">
        <v>18</v>
      </c>
      <c r="V5286" t="s">
        <v>84</v>
      </c>
      <c r="W5286">
        <v>72.778488159179688</v>
      </c>
    </row>
    <row r="5287" spans="1:23" x14ac:dyDescent="0.25">
      <c r="A5287" s="48" t="str">
        <f t="shared" si="82"/>
        <v>42233Other3_3SmartAC-onlySingle</v>
      </c>
      <c r="B5287" t="s">
        <v>13</v>
      </c>
      <c r="C5287" s="35">
        <v>42233</v>
      </c>
      <c r="D5287">
        <v>3</v>
      </c>
      <c r="E5287" t="s">
        <v>110</v>
      </c>
      <c r="F5287">
        <v>0.76343063545351819</v>
      </c>
      <c r="G5287">
        <v>0.74654468105568617</v>
      </c>
      <c r="H5287">
        <v>9216</v>
      </c>
      <c r="I5287">
        <v>0.7472586083442988</v>
      </c>
      <c r="J5287">
        <v>0.73048506123492352</v>
      </c>
      <c r="K5287">
        <v>2254</v>
      </c>
      <c r="L5287">
        <v>1.6172027215361595E-2</v>
      </c>
      <c r="M5287">
        <v>2.1183362007141113</v>
      </c>
      <c r="N5287">
        <v>22906</v>
      </c>
      <c r="O5287">
        <v>1.7239851877093315E-2</v>
      </c>
      <c r="P5287">
        <v>-5.9225670993328094E-3</v>
      </c>
      <c r="Q5287">
        <v>4.5423679985105991E-3</v>
      </c>
      <c r="R5287">
        <v>1.6172027215361595E-2</v>
      </c>
      <c r="S5287">
        <v>2.7800306677818298E-2</v>
      </c>
      <c r="T5287">
        <v>3.8266621530056E-2</v>
      </c>
      <c r="U5287" t="s">
        <v>102</v>
      </c>
      <c r="V5287" t="s">
        <v>84</v>
      </c>
      <c r="W5287">
        <v>72.778488159179688</v>
      </c>
    </row>
    <row r="5288" spans="1:23" x14ac:dyDescent="0.25">
      <c r="A5288" s="48" t="str">
        <f t="shared" si="82"/>
        <v>42233Other3_4AllSingle</v>
      </c>
      <c r="B5288" t="s">
        <v>13</v>
      </c>
      <c r="C5288" s="35">
        <v>42233</v>
      </c>
      <c r="D5288">
        <v>4</v>
      </c>
      <c r="E5288" t="s">
        <v>110</v>
      </c>
      <c r="F5288">
        <v>0.70064266659231156</v>
      </c>
      <c r="G5288">
        <v>0.67207752579076019</v>
      </c>
      <c r="H5288">
        <v>9216</v>
      </c>
      <c r="I5288">
        <v>0.69558884922935293</v>
      </c>
      <c r="J5288">
        <v>0.66775596395715076</v>
      </c>
      <c r="K5288">
        <v>2254</v>
      </c>
      <c r="L5288">
        <v>5.0538172945380211E-3</v>
      </c>
      <c r="M5288">
        <v>0.72131168842315674</v>
      </c>
      <c r="N5288">
        <v>22906</v>
      </c>
      <c r="O5288">
        <v>1.5711031854152679E-2</v>
      </c>
      <c r="P5288">
        <v>-1.5081441029906273E-2</v>
      </c>
      <c r="Q5288">
        <v>-5.5445306934416294E-3</v>
      </c>
      <c r="R5288">
        <v>5.0538172945380211E-3</v>
      </c>
      <c r="S5288">
        <v>1.5650907531380653E-2</v>
      </c>
      <c r="T5288">
        <v>2.5189075618982315E-2</v>
      </c>
      <c r="U5288" t="s">
        <v>18</v>
      </c>
      <c r="V5288" t="s">
        <v>84</v>
      </c>
      <c r="W5288">
        <v>72.052299499511719</v>
      </c>
    </row>
    <row r="5289" spans="1:23" x14ac:dyDescent="0.25">
      <c r="A5289" s="48" t="str">
        <f t="shared" si="82"/>
        <v>42233Other3_4SmartAC-onlySingle</v>
      </c>
      <c r="B5289" t="s">
        <v>13</v>
      </c>
      <c r="C5289" s="35">
        <v>42233</v>
      </c>
      <c r="D5289">
        <v>4</v>
      </c>
      <c r="E5289" t="s">
        <v>110</v>
      </c>
      <c r="F5289">
        <v>0.70064266659231156</v>
      </c>
      <c r="G5289">
        <v>0.67207752579076019</v>
      </c>
      <c r="H5289">
        <v>9216</v>
      </c>
      <c r="I5289">
        <v>0.69558884922935293</v>
      </c>
      <c r="J5289">
        <v>0.66775596395715076</v>
      </c>
      <c r="K5289">
        <v>2254</v>
      </c>
      <c r="L5289">
        <v>5.0538172945380211E-3</v>
      </c>
      <c r="M5289">
        <v>0.72131168842315674</v>
      </c>
      <c r="N5289">
        <v>22906</v>
      </c>
      <c r="O5289">
        <v>1.5711031854152679E-2</v>
      </c>
      <c r="P5289">
        <v>-1.5081441029906273E-2</v>
      </c>
      <c r="Q5289">
        <v>-5.5445306934416294E-3</v>
      </c>
      <c r="R5289">
        <v>5.0538172945380211E-3</v>
      </c>
      <c r="S5289">
        <v>1.5650907531380653E-2</v>
      </c>
      <c r="T5289">
        <v>2.5189075618982315E-2</v>
      </c>
      <c r="U5289" t="s">
        <v>102</v>
      </c>
      <c r="V5289" t="s">
        <v>84</v>
      </c>
      <c r="W5289">
        <v>72.052299499511719</v>
      </c>
    </row>
    <row r="5290" spans="1:23" x14ac:dyDescent="0.25">
      <c r="A5290" s="48" t="str">
        <f t="shared" si="82"/>
        <v>42233Other3_5AllSingle</v>
      </c>
      <c r="B5290" t="s">
        <v>13</v>
      </c>
      <c r="C5290" s="35">
        <v>42233</v>
      </c>
      <c r="D5290">
        <v>5</v>
      </c>
      <c r="E5290" t="s">
        <v>110</v>
      </c>
      <c r="F5290">
        <v>0.68298234719422801</v>
      </c>
      <c r="G5290">
        <v>0.65664904337943997</v>
      </c>
      <c r="H5290">
        <v>9216</v>
      </c>
      <c r="I5290">
        <v>0.66680811751477687</v>
      </c>
      <c r="J5290">
        <v>0.63582758113781601</v>
      </c>
      <c r="K5290">
        <v>2254</v>
      </c>
      <c r="L5290">
        <v>1.6174228861927986E-2</v>
      </c>
      <c r="M5290">
        <v>2.3681769371032715</v>
      </c>
      <c r="N5290">
        <v>22906</v>
      </c>
      <c r="O5290">
        <v>1.5038169920444489E-2</v>
      </c>
      <c r="P5290">
        <v>-3.0986897181719542E-3</v>
      </c>
      <c r="Q5290">
        <v>6.0297800227999687E-3</v>
      </c>
      <c r="R5290">
        <v>1.6174228861927986E-2</v>
      </c>
      <c r="S5290">
        <v>2.6317475363612175E-2</v>
      </c>
      <c r="T5290">
        <v>3.5447146743535995E-2</v>
      </c>
      <c r="U5290" t="s">
        <v>18</v>
      </c>
      <c r="V5290" t="s">
        <v>84</v>
      </c>
      <c r="W5290">
        <v>70.71881103515625</v>
      </c>
    </row>
    <row r="5291" spans="1:23" x14ac:dyDescent="0.25">
      <c r="A5291" s="48" t="str">
        <f t="shared" si="82"/>
        <v>42233Other3_5SmartAC-onlySingle</v>
      </c>
      <c r="B5291" t="s">
        <v>13</v>
      </c>
      <c r="C5291" s="35">
        <v>42233</v>
      </c>
      <c r="D5291">
        <v>5</v>
      </c>
      <c r="E5291" t="s">
        <v>110</v>
      </c>
      <c r="F5291">
        <v>0.68298234719422801</v>
      </c>
      <c r="G5291">
        <v>0.65664904337943997</v>
      </c>
      <c r="H5291">
        <v>9216</v>
      </c>
      <c r="I5291">
        <v>0.66680811751477687</v>
      </c>
      <c r="J5291">
        <v>0.63582758113781601</v>
      </c>
      <c r="K5291">
        <v>2254</v>
      </c>
      <c r="L5291">
        <v>1.6174228861927986E-2</v>
      </c>
      <c r="M5291">
        <v>2.3681769371032715</v>
      </c>
      <c r="N5291">
        <v>22906</v>
      </c>
      <c r="O5291">
        <v>1.5038169920444489E-2</v>
      </c>
      <c r="P5291">
        <v>-3.0986897181719542E-3</v>
      </c>
      <c r="Q5291">
        <v>6.0297800227999687E-3</v>
      </c>
      <c r="R5291">
        <v>1.6174228861927986E-2</v>
      </c>
      <c r="S5291">
        <v>2.6317475363612175E-2</v>
      </c>
      <c r="T5291">
        <v>3.5447146743535995E-2</v>
      </c>
      <c r="U5291" t="s">
        <v>102</v>
      </c>
      <c r="V5291" t="s">
        <v>84</v>
      </c>
      <c r="W5291">
        <v>70.71881103515625</v>
      </c>
    </row>
    <row r="5292" spans="1:23" x14ac:dyDescent="0.25">
      <c r="A5292" s="48" t="str">
        <f t="shared" si="82"/>
        <v>42233Other3_6AllSingle</v>
      </c>
      <c r="B5292" t="s">
        <v>13</v>
      </c>
      <c r="C5292" s="35">
        <v>42233</v>
      </c>
      <c r="D5292">
        <v>6</v>
      </c>
      <c r="E5292" t="s">
        <v>110</v>
      </c>
      <c r="F5292">
        <v>0.70794818978822849</v>
      </c>
      <c r="G5292">
        <v>0.68395257904277318</v>
      </c>
      <c r="H5292">
        <v>9216</v>
      </c>
      <c r="I5292">
        <v>0.70503867082937821</v>
      </c>
      <c r="J5292">
        <v>0.68569772533791318</v>
      </c>
      <c r="K5292">
        <v>2254</v>
      </c>
      <c r="L5292">
        <v>2.9095190111547709E-3</v>
      </c>
      <c r="M5292">
        <v>0.41097909212112427</v>
      </c>
      <c r="N5292">
        <v>22906</v>
      </c>
      <c r="O5292">
        <v>1.6104571521282196E-2</v>
      </c>
      <c r="P5292">
        <v>-1.7730100080370903E-2</v>
      </c>
      <c r="Q5292">
        <v>-7.9543031752109528E-3</v>
      </c>
      <c r="R5292">
        <v>2.9095190111547709E-3</v>
      </c>
      <c r="S5292">
        <v>1.3772052712738514E-2</v>
      </c>
      <c r="T5292">
        <v>2.3549137637019157E-2</v>
      </c>
      <c r="U5292" t="s">
        <v>18</v>
      </c>
      <c r="V5292" t="s">
        <v>84</v>
      </c>
      <c r="W5292">
        <v>69.584518432617188</v>
      </c>
    </row>
    <row r="5293" spans="1:23" x14ac:dyDescent="0.25">
      <c r="A5293" s="48" t="str">
        <f t="shared" si="82"/>
        <v>42233Other3_6SmartAC-onlySingle</v>
      </c>
      <c r="B5293" t="s">
        <v>13</v>
      </c>
      <c r="C5293" s="35">
        <v>42233</v>
      </c>
      <c r="D5293">
        <v>6</v>
      </c>
      <c r="E5293" t="s">
        <v>110</v>
      </c>
      <c r="F5293">
        <v>0.70794818978822849</v>
      </c>
      <c r="G5293">
        <v>0.68395257904277318</v>
      </c>
      <c r="H5293">
        <v>9216</v>
      </c>
      <c r="I5293">
        <v>0.70503867082937821</v>
      </c>
      <c r="J5293">
        <v>0.68569772533791318</v>
      </c>
      <c r="K5293">
        <v>2254</v>
      </c>
      <c r="L5293">
        <v>2.9095190111547709E-3</v>
      </c>
      <c r="M5293">
        <v>0.41097909212112427</v>
      </c>
      <c r="N5293">
        <v>22906</v>
      </c>
      <c r="O5293">
        <v>1.6104571521282196E-2</v>
      </c>
      <c r="P5293">
        <v>-1.7730100080370903E-2</v>
      </c>
      <c r="Q5293">
        <v>-7.9543031752109528E-3</v>
      </c>
      <c r="R5293">
        <v>2.9095190111547709E-3</v>
      </c>
      <c r="S5293">
        <v>1.3772052712738514E-2</v>
      </c>
      <c r="T5293">
        <v>2.3549137637019157E-2</v>
      </c>
      <c r="U5293" t="s">
        <v>102</v>
      </c>
      <c r="V5293" t="s">
        <v>84</v>
      </c>
      <c r="W5293">
        <v>69.584518432617188</v>
      </c>
    </row>
    <row r="5294" spans="1:23" x14ac:dyDescent="0.25">
      <c r="A5294" s="48" t="str">
        <f t="shared" si="82"/>
        <v>42233Other3_7AllSingle</v>
      </c>
      <c r="B5294" t="s">
        <v>13</v>
      </c>
      <c r="C5294" s="35">
        <v>42233</v>
      </c>
      <c r="D5294">
        <v>7</v>
      </c>
      <c r="E5294" t="s">
        <v>110</v>
      </c>
      <c r="F5294">
        <v>0.7802159466264863</v>
      </c>
      <c r="G5294">
        <v>0.74349341990572471</v>
      </c>
      <c r="H5294">
        <v>9216</v>
      </c>
      <c r="I5294">
        <v>0.76610838510211021</v>
      </c>
      <c r="J5294">
        <v>0.7028279399672388</v>
      </c>
      <c r="K5294">
        <v>2254</v>
      </c>
      <c r="L5294">
        <v>1.410756167024374E-2</v>
      </c>
      <c r="M5294">
        <v>1.8081611394882202</v>
      </c>
      <c r="N5294">
        <v>22906</v>
      </c>
      <c r="O5294">
        <v>1.6707245260477066E-2</v>
      </c>
      <c r="P5294">
        <v>-7.3044439777731895E-3</v>
      </c>
      <c r="Q5294">
        <v>2.8371880762279034E-3</v>
      </c>
      <c r="R5294">
        <v>1.410756167024374E-2</v>
      </c>
      <c r="S5294">
        <v>2.5376599282026291E-2</v>
      </c>
      <c r="T5294">
        <v>3.5519566386938095E-2</v>
      </c>
      <c r="U5294" t="s">
        <v>18</v>
      </c>
      <c r="V5294" t="s">
        <v>84</v>
      </c>
      <c r="W5294">
        <v>73.615562438964844</v>
      </c>
    </row>
    <row r="5295" spans="1:23" x14ac:dyDescent="0.25">
      <c r="A5295" s="48" t="str">
        <f t="shared" si="82"/>
        <v>42233Other3_7SmartAC-onlySingle</v>
      </c>
      <c r="B5295" t="s">
        <v>13</v>
      </c>
      <c r="C5295" s="35">
        <v>42233</v>
      </c>
      <c r="D5295">
        <v>7</v>
      </c>
      <c r="E5295" t="s">
        <v>110</v>
      </c>
      <c r="F5295">
        <v>0.7802159466264863</v>
      </c>
      <c r="G5295">
        <v>0.74349341990572471</v>
      </c>
      <c r="H5295">
        <v>9216</v>
      </c>
      <c r="I5295">
        <v>0.76610838510211021</v>
      </c>
      <c r="J5295">
        <v>0.7028279399672388</v>
      </c>
      <c r="K5295">
        <v>2254</v>
      </c>
      <c r="L5295">
        <v>1.410756167024374E-2</v>
      </c>
      <c r="M5295">
        <v>1.8081611394882202</v>
      </c>
      <c r="N5295">
        <v>22906</v>
      </c>
      <c r="O5295">
        <v>1.6707245260477066E-2</v>
      </c>
      <c r="P5295">
        <v>-7.3044439777731895E-3</v>
      </c>
      <c r="Q5295">
        <v>2.8371880762279034E-3</v>
      </c>
      <c r="R5295">
        <v>1.410756167024374E-2</v>
      </c>
      <c r="S5295">
        <v>2.5376599282026291E-2</v>
      </c>
      <c r="T5295">
        <v>3.5519566386938095E-2</v>
      </c>
      <c r="U5295" t="s">
        <v>102</v>
      </c>
      <c r="V5295" t="s">
        <v>84</v>
      </c>
      <c r="W5295">
        <v>73.615562438964844</v>
      </c>
    </row>
    <row r="5296" spans="1:23" x14ac:dyDescent="0.25">
      <c r="A5296" s="48" t="str">
        <f t="shared" si="82"/>
        <v>42233Other3_8AllSingle</v>
      </c>
      <c r="B5296" t="s">
        <v>13</v>
      </c>
      <c r="C5296" s="35">
        <v>42233</v>
      </c>
      <c r="D5296">
        <v>8</v>
      </c>
      <c r="E5296" t="s">
        <v>110</v>
      </c>
      <c r="F5296">
        <v>0.78738517988191281</v>
      </c>
      <c r="G5296">
        <v>0.77688693389310537</v>
      </c>
      <c r="H5296">
        <v>9216</v>
      </c>
      <c r="I5296">
        <v>0.77906512020835383</v>
      </c>
      <c r="J5296">
        <v>0.73831376962309136</v>
      </c>
      <c r="K5296">
        <v>2254</v>
      </c>
      <c r="L5296">
        <v>8.3200596272945404E-3</v>
      </c>
      <c r="M5296">
        <v>1.0566695928573608</v>
      </c>
      <c r="N5296">
        <v>22906</v>
      </c>
      <c r="O5296">
        <v>1.7530821263790131E-2</v>
      </c>
      <c r="P5296">
        <v>-1.4147440902888775E-2</v>
      </c>
      <c r="Q5296">
        <v>-3.5058818757534027E-3</v>
      </c>
      <c r="R5296">
        <v>8.3200596272945404E-3</v>
      </c>
      <c r="S5296">
        <v>2.0144598558545113E-2</v>
      </c>
      <c r="T5296">
        <v>3.078756108880043E-2</v>
      </c>
      <c r="U5296" t="s">
        <v>18</v>
      </c>
      <c r="V5296" t="s">
        <v>84</v>
      </c>
      <c r="W5296">
        <v>78.763511657714844</v>
      </c>
    </row>
    <row r="5297" spans="1:23" x14ac:dyDescent="0.25">
      <c r="A5297" s="48" t="str">
        <f t="shared" si="82"/>
        <v>42233Other3_8SmartAC-onlySingle</v>
      </c>
      <c r="B5297" t="s">
        <v>13</v>
      </c>
      <c r="C5297" s="35">
        <v>42233</v>
      </c>
      <c r="D5297">
        <v>8</v>
      </c>
      <c r="E5297" t="s">
        <v>110</v>
      </c>
      <c r="F5297">
        <v>0.78738517988191281</v>
      </c>
      <c r="G5297">
        <v>0.77688693389310537</v>
      </c>
      <c r="H5297">
        <v>9216</v>
      </c>
      <c r="I5297">
        <v>0.77906512020835383</v>
      </c>
      <c r="J5297">
        <v>0.73831376962309136</v>
      </c>
      <c r="K5297">
        <v>2254</v>
      </c>
      <c r="L5297">
        <v>8.3200596272945404E-3</v>
      </c>
      <c r="M5297">
        <v>1.0566695928573608</v>
      </c>
      <c r="N5297">
        <v>22906</v>
      </c>
      <c r="O5297">
        <v>1.7530821263790131E-2</v>
      </c>
      <c r="P5297">
        <v>-1.4147440902888775E-2</v>
      </c>
      <c r="Q5297">
        <v>-3.5058818757534027E-3</v>
      </c>
      <c r="R5297">
        <v>8.3200596272945404E-3</v>
      </c>
      <c r="S5297">
        <v>2.0144598558545113E-2</v>
      </c>
      <c r="T5297">
        <v>3.078756108880043E-2</v>
      </c>
      <c r="U5297" t="s">
        <v>102</v>
      </c>
      <c r="V5297" t="s">
        <v>84</v>
      </c>
      <c r="W5297">
        <v>78.763511657714844</v>
      </c>
    </row>
    <row r="5298" spans="1:23" x14ac:dyDescent="0.25">
      <c r="A5298" s="48" t="str">
        <f t="shared" si="82"/>
        <v>42233Other3_9AllSingle</v>
      </c>
      <c r="B5298" t="s">
        <v>13</v>
      </c>
      <c r="C5298" s="35">
        <v>42233</v>
      </c>
      <c r="D5298">
        <v>9</v>
      </c>
      <c r="E5298" t="s">
        <v>110</v>
      </c>
      <c r="F5298">
        <v>0.75742019032397356</v>
      </c>
      <c r="G5298">
        <v>0.83269827769307159</v>
      </c>
      <c r="H5298">
        <v>9216</v>
      </c>
      <c r="I5298">
        <v>0.73284576286407044</v>
      </c>
      <c r="J5298">
        <v>0.83172688840948106</v>
      </c>
      <c r="K5298">
        <v>2254</v>
      </c>
      <c r="L5298">
        <v>2.4574426934123039E-2</v>
      </c>
      <c r="M5298">
        <v>3.2444906234741211</v>
      </c>
      <c r="N5298">
        <v>22906</v>
      </c>
      <c r="O5298">
        <v>1.9548524171113968E-2</v>
      </c>
      <c r="P5298">
        <v>-4.7896165051497519E-4</v>
      </c>
      <c r="Q5298">
        <v>1.1387383565306664E-2</v>
      </c>
      <c r="R5298">
        <v>2.4574426934123039E-2</v>
      </c>
      <c r="S5298">
        <v>3.775990754365921E-2</v>
      </c>
      <c r="T5298">
        <v>4.9627814441919327E-2</v>
      </c>
      <c r="U5298" t="s">
        <v>18</v>
      </c>
      <c r="V5298" t="s">
        <v>84</v>
      </c>
      <c r="W5298">
        <v>83.536674499511719</v>
      </c>
    </row>
    <row r="5299" spans="1:23" x14ac:dyDescent="0.25">
      <c r="A5299" s="48" t="str">
        <f t="shared" si="82"/>
        <v>42233Other3_9SmartAC-onlySingle</v>
      </c>
      <c r="B5299" t="s">
        <v>13</v>
      </c>
      <c r="C5299" s="35">
        <v>42233</v>
      </c>
      <c r="D5299">
        <v>9</v>
      </c>
      <c r="E5299" t="s">
        <v>110</v>
      </c>
      <c r="F5299">
        <v>0.75742019032397356</v>
      </c>
      <c r="G5299">
        <v>0.83269827769307159</v>
      </c>
      <c r="H5299">
        <v>9216</v>
      </c>
      <c r="I5299">
        <v>0.73284576286407044</v>
      </c>
      <c r="J5299">
        <v>0.83172688840948106</v>
      </c>
      <c r="K5299">
        <v>2254</v>
      </c>
      <c r="L5299">
        <v>2.4574426934123039E-2</v>
      </c>
      <c r="M5299">
        <v>3.2444906234741211</v>
      </c>
      <c r="N5299">
        <v>22906</v>
      </c>
      <c r="O5299">
        <v>1.9548524171113968E-2</v>
      </c>
      <c r="P5299">
        <v>-4.7896165051497519E-4</v>
      </c>
      <c r="Q5299">
        <v>1.1387383565306664E-2</v>
      </c>
      <c r="R5299">
        <v>2.4574426934123039E-2</v>
      </c>
      <c r="S5299">
        <v>3.775990754365921E-2</v>
      </c>
      <c r="T5299">
        <v>4.9627814441919327E-2</v>
      </c>
      <c r="U5299" t="s">
        <v>102</v>
      </c>
      <c r="V5299" t="s">
        <v>84</v>
      </c>
      <c r="W5299">
        <v>83.536674499511719</v>
      </c>
    </row>
    <row r="5300" spans="1:23" x14ac:dyDescent="0.25">
      <c r="A5300" s="48" t="str">
        <f t="shared" si="82"/>
        <v>42233Other3_10AllSingle</v>
      </c>
      <c r="B5300" t="s">
        <v>13</v>
      </c>
      <c r="C5300" s="35">
        <v>42233</v>
      </c>
      <c r="D5300">
        <v>10</v>
      </c>
      <c r="E5300" t="s">
        <v>110</v>
      </c>
      <c r="F5300">
        <v>0.77524634141966764</v>
      </c>
      <c r="G5300">
        <v>1.0488317998783199</v>
      </c>
      <c r="H5300">
        <v>9216</v>
      </c>
      <c r="I5300">
        <v>0.76176953581588991</v>
      </c>
      <c r="J5300">
        <v>1.1050327704120981</v>
      </c>
      <c r="K5300">
        <v>2254</v>
      </c>
      <c r="L5300">
        <v>1.347680576145649E-2</v>
      </c>
      <c r="M5300">
        <v>1.7383900880813599</v>
      </c>
      <c r="N5300">
        <v>22906</v>
      </c>
      <c r="O5300">
        <v>2.5712054222822189E-2</v>
      </c>
      <c r="P5300">
        <v>-1.9475763663649559E-2</v>
      </c>
      <c r="Q5300">
        <v>-3.8680317811667919E-3</v>
      </c>
      <c r="R5300">
        <v>1.347680576145649E-2</v>
      </c>
      <c r="S5300">
        <v>3.0819585546851158E-2</v>
      </c>
      <c r="T5300">
        <v>4.6429373323917389E-2</v>
      </c>
      <c r="U5300" t="s">
        <v>18</v>
      </c>
      <c r="V5300" t="s">
        <v>84</v>
      </c>
      <c r="W5300">
        <v>88.088577270507813</v>
      </c>
    </row>
    <row r="5301" spans="1:23" x14ac:dyDescent="0.25">
      <c r="A5301" s="48" t="str">
        <f t="shared" si="82"/>
        <v>42233Other3_10SmartAC-onlySingle</v>
      </c>
      <c r="B5301" t="s">
        <v>13</v>
      </c>
      <c r="C5301" s="35">
        <v>42233</v>
      </c>
      <c r="D5301">
        <v>10</v>
      </c>
      <c r="E5301" t="s">
        <v>110</v>
      </c>
      <c r="F5301">
        <v>0.77524634141966764</v>
      </c>
      <c r="G5301">
        <v>1.0488317998783199</v>
      </c>
      <c r="H5301">
        <v>9216</v>
      </c>
      <c r="I5301">
        <v>0.76176953581588991</v>
      </c>
      <c r="J5301">
        <v>1.1050327704120981</v>
      </c>
      <c r="K5301">
        <v>2254</v>
      </c>
      <c r="L5301">
        <v>1.347680576145649E-2</v>
      </c>
      <c r="M5301">
        <v>1.7383900880813599</v>
      </c>
      <c r="N5301">
        <v>22906</v>
      </c>
      <c r="O5301">
        <v>2.5712054222822189E-2</v>
      </c>
      <c r="P5301">
        <v>-1.9475763663649559E-2</v>
      </c>
      <c r="Q5301">
        <v>-3.8680317811667919E-3</v>
      </c>
      <c r="R5301">
        <v>1.347680576145649E-2</v>
      </c>
      <c r="S5301">
        <v>3.0819585546851158E-2</v>
      </c>
      <c r="T5301">
        <v>4.6429373323917389E-2</v>
      </c>
      <c r="U5301" t="s">
        <v>102</v>
      </c>
      <c r="V5301" t="s">
        <v>84</v>
      </c>
      <c r="W5301">
        <v>88.088577270507813</v>
      </c>
    </row>
    <row r="5302" spans="1:23" x14ac:dyDescent="0.25">
      <c r="A5302" s="48" t="str">
        <f t="shared" si="82"/>
        <v>42233Other3_11AllSingle</v>
      </c>
      <c r="B5302" t="s">
        <v>13</v>
      </c>
      <c r="C5302" s="35">
        <v>42233</v>
      </c>
      <c r="D5302">
        <v>11</v>
      </c>
      <c r="E5302" t="s">
        <v>110</v>
      </c>
      <c r="F5302">
        <v>0.88455100064479264</v>
      </c>
      <c r="G5302">
        <v>1.323056577815054</v>
      </c>
      <c r="H5302">
        <v>9216</v>
      </c>
      <c r="I5302">
        <v>0.85543639603794741</v>
      </c>
      <c r="J5302">
        <v>1.339706969447497</v>
      </c>
      <c r="K5302">
        <v>2254</v>
      </c>
      <c r="L5302">
        <v>2.9114603996276855E-2</v>
      </c>
      <c r="M5302">
        <v>3.2914557456970215</v>
      </c>
      <c r="N5302">
        <v>22906</v>
      </c>
      <c r="O5302">
        <v>3.1404122710227966E-2</v>
      </c>
      <c r="P5302">
        <v>-1.1132919229567051E-2</v>
      </c>
      <c r="Q5302">
        <v>7.9300105571746826E-3</v>
      </c>
      <c r="R5302">
        <v>2.9114603996276855E-2</v>
      </c>
      <c r="S5302">
        <v>5.0296686589717865E-2</v>
      </c>
      <c r="T5302">
        <v>6.9362126290798187E-2</v>
      </c>
      <c r="U5302" t="s">
        <v>18</v>
      </c>
      <c r="V5302" t="s">
        <v>84</v>
      </c>
      <c r="W5302">
        <v>92.248191833496094</v>
      </c>
    </row>
    <row r="5303" spans="1:23" x14ac:dyDescent="0.25">
      <c r="A5303" s="48" t="str">
        <f t="shared" si="82"/>
        <v>42233Other3_11SmartAC-onlySingle</v>
      </c>
      <c r="B5303" t="s">
        <v>13</v>
      </c>
      <c r="C5303" s="35">
        <v>42233</v>
      </c>
      <c r="D5303">
        <v>11</v>
      </c>
      <c r="E5303" t="s">
        <v>110</v>
      </c>
      <c r="F5303">
        <v>0.88455100064479264</v>
      </c>
      <c r="G5303">
        <v>1.323056577815054</v>
      </c>
      <c r="H5303">
        <v>9216</v>
      </c>
      <c r="I5303">
        <v>0.85543639603794741</v>
      </c>
      <c r="J5303">
        <v>1.339706969447497</v>
      </c>
      <c r="K5303">
        <v>2254</v>
      </c>
      <c r="L5303">
        <v>2.9114603996276855E-2</v>
      </c>
      <c r="M5303">
        <v>3.2914557456970215</v>
      </c>
      <c r="N5303">
        <v>22906</v>
      </c>
      <c r="O5303">
        <v>3.1404122710227966E-2</v>
      </c>
      <c r="P5303">
        <v>-1.1132919229567051E-2</v>
      </c>
      <c r="Q5303">
        <v>7.9300105571746826E-3</v>
      </c>
      <c r="R5303">
        <v>2.9114603996276855E-2</v>
      </c>
      <c r="S5303">
        <v>5.0296686589717865E-2</v>
      </c>
      <c r="T5303">
        <v>6.9362126290798187E-2</v>
      </c>
      <c r="U5303" t="s">
        <v>102</v>
      </c>
      <c r="V5303" t="s">
        <v>84</v>
      </c>
      <c r="W5303">
        <v>92.248191833496094</v>
      </c>
    </row>
    <row r="5304" spans="1:23" x14ac:dyDescent="0.25">
      <c r="A5304" s="48" t="str">
        <f t="shared" si="82"/>
        <v>42233Other3_12AllSingle</v>
      </c>
      <c r="B5304" t="s">
        <v>13</v>
      </c>
      <c r="C5304" s="35">
        <v>42233</v>
      </c>
      <c r="D5304">
        <v>12</v>
      </c>
      <c r="E5304" t="s">
        <v>110</v>
      </c>
      <c r="F5304">
        <v>1.088583429845934</v>
      </c>
      <c r="G5304">
        <v>1.5651354509354087</v>
      </c>
      <c r="H5304">
        <v>9216</v>
      </c>
      <c r="I5304">
        <v>1.0471636485683868</v>
      </c>
      <c r="J5304">
        <v>1.5964224650005108</v>
      </c>
      <c r="K5304">
        <v>2254</v>
      </c>
      <c r="L5304">
        <v>4.1419781744480133E-2</v>
      </c>
      <c r="M5304">
        <v>3.8049247264862061</v>
      </c>
      <c r="N5304">
        <v>22906</v>
      </c>
      <c r="O5304">
        <v>3.7369631230831146E-2</v>
      </c>
      <c r="P5304">
        <v>-6.4731375314295292E-3</v>
      </c>
      <c r="Q5304">
        <v>1.6210975125432014E-2</v>
      </c>
      <c r="R5304">
        <v>4.1419781744480133E-2</v>
      </c>
      <c r="S5304">
        <v>6.6625595092773438E-2</v>
      </c>
      <c r="T5304">
        <v>8.9312702417373657E-2</v>
      </c>
      <c r="U5304" t="s">
        <v>18</v>
      </c>
      <c r="V5304" t="s">
        <v>84</v>
      </c>
      <c r="W5304">
        <v>95.689773559570313</v>
      </c>
    </row>
    <row r="5305" spans="1:23" x14ac:dyDescent="0.25">
      <c r="A5305" s="48" t="str">
        <f t="shared" si="82"/>
        <v>42233Other3_12SmartAC-onlySingle</v>
      </c>
      <c r="B5305" t="s">
        <v>13</v>
      </c>
      <c r="C5305" s="35">
        <v>42233</v>
      </c>
      <c r="D5305">
        <v>12</v>
      </c>
      <c r="E5305" t="s">
        <v>110</v>
      </c>
      <c r="F5305">
        <v>1.088583429845934</v>
      </c>
      <c r="G5305">
        <v>1.5651354509354087</v>
      </c>
      <c r="H5305">
        <v>9216</v>
      </c>
      <c r="I5305">
        <v>1.0471636485683868</v>
      </c>
      <c r="J5305">
        <v>1.5964224650005108</v>
      </c>
      <c r="K5305">
        <v>2254</v>
      </c>
      <c r="L5305">
        <v>4.1419781744480133E-2</v>
      </c>
      <c r="M5305">
        <v>3.8049247264862061</v>
      </c>
      <c r="N5305">
        <v>22906</v>
      </c>
      <c r="O5305">
        <v>3.7369631230831146E-2</v>
      </c>
      <c r="P5305">
        <v>-6.4731375314295292E-3</v>
      </c>
      <c r="Q5305">
        <v>1.6210975125432014E-2</v>
      </c>
      <c r="R5305">
        <v>4.1419781744480133E-2</v>
      </c>
      <c r="S5305">
        <v>6.6625595092773438E-2</v>
      </c>
      <c r="T5305">
        <v>8.9312702417373657E-2</v>
      </c>
      <c r="U5305" t="s">
        <v>102</v>
      </c>
      <c r="V5305" t="s">
        <v>84</v>
      </c>
      <c r="W5305">
        <v>95.689773559570313</v>
      </c>
    </row>
    <row r="5306" spans="1:23" x14ac:dyDescent="0.25">
      <c r="A5306" s="48" t="str">
        <f t="shared" si="82"/>
        <v>42233Other3_13AllSingle</v>
      </c>
      <c r="B5306" t="s">
        <v>13</v>
      </c>
      <c r="C5306" s="35">
        <v>42233</v>
      </c>
      <c r="D5306">
        <v>13</v>
      </c>
      <c r="E5306" t="s">
        <v>110</v>
      </c>
      <c r="F5306">
        <v>1.3993113419057943</v>
      </c>
      <c r="G5306">
        <v>1.7822550403727948</v>
      </c>
      <c r="H5306">
        <v>9216</v>
      </c>
      <c r="I5306">
        <v>1.3426408562775871</v>
      </c>
      <c r="J5306">
        <v>1.7996365365403302</v>
      </c>
      <c r="K5306">
        <v>2254</v>
      </c>
      <c r="L5306">
        <v>5.6670486927032471E-2</v>
      </c>
      <c r="M5306">
        <v>4.0498838424682617</v>
      </c>
      <c r="N5306">
        <v>22906</v>
      </c>
      <c r="O5306">
        <v>4.2208164930343628E-2</v>
      </c>
      <c r="P5306">
        <v>2.576502738520503E-3</v>
      </c>
      <c r="Q5306">
        <v>2.8197703883051872E-2</v>
      </c>
      <c r="R5306">
        <v>5.6670486927032471E-2</v>
      </c>
      <c r="S5306">
        <v>8.5139892995357513E-2</v>
      </c>
      <c r="T5306">
        <v>0.11076447367668152</v>
      </c>
      <c r="U5306" t="s">
        <v>18</v>
      </c>
      <c r="V5306" t="s">
        <v>84</v>
      </c>
      <c r="W5306">
        <v>98.434341430664063</v>
      </c>
    </row>
    <row r="5307" spans="1:23" x14ac:dyDescent="0.25">
      <c r="A5307" s="48" t="str">
        <f t="shared" si="82"/>
        <v>42233Other3_13SmartAC-onlySingle</v>
      </c>
      <c r="B5307" t="s">
        <v>13</v>
      </c>
      <c r="C5307" s="35">
        <v>42233</v>
      </c>
      <c r="D5307">
        <v>13</v>
      </c>
      <c r="E5307" t="s">
        <v>110</v>
      </c>
      <c r="F5307">
        <v>1.3993113419057943</v>
      </c>
      <c r="G5307">
        <v>1.7822550403727948</v>
      </c>
      <c r="H5307">
        <v>9216</v>
      </c>
      <c r="I5307">
        <v>1.3426408562775871</v>
      </c>
      <c r="J5307">
        <v>1.7996365365403302</v>
      </c>
      <c r="K5307">
        <v>2254</v>
      </c>
      <c r="L5307">
        <v>5.6670486927032471E-2</v>
      </c>
      <c r="M5307">
        <v>4.0498838424682617</v>
      </c>
      <c r="N5307">
        <v>22906</v>
      </c>
      <c r="O5307">
        <v>4.2208164930343628E-2</v>
      </c>
      <c r="P5307">
        <v>2.576502738520503E-3</v>
      </c>
      <c r="Q5307">
        <v>2.8197703883051872E-2</v>
      </c>
      <c r="R5307">
        <v>5.6670486927032471E-2</v>
      </c>
      <c r="S5307">
        <v>8.5139892995357513E-2</v>
      </c>
      <c r="T5307">
        <v>0.11076447367668152</v>
      </c>
      <c r="U5307" t="s">
        <v>102</v>
      </c>
      <c r="V5307" t="s">
        <v>84</v>
      </c>
      <c r="W5307">
        <v>98.434341430664063</v>
      </c>
    </row>
    <row r="5308" spans="1:23" x14ac:dyDescent="0.25">
      <c r="A5308" s="48" t="str">
        <f t="shared" si="82"/>
        <v>42233Other3_14AllSingle</v>
      </c>
      <c r="B5308" t="s">
        <v>13</v>
      </c>
      <c r="C5308" s="35">
        <v>42233</v>
      </c>
      <c r="D5308">
        <v>14</v>
      </c>
      <c r="E5308" t="s">
        <v>110</v>
      </c>
      <c r="F5308">
        <v>1.7861508590660373</v>
      </c>
      <c r="G5308">
        <v>1.9363058446894363</v>
      </c>
      <c r="H5308">
        <v>9216</v>
      </c>
      <c r="I5308">
        <v>1.5767266722780711</v>
      </c>
      <c r="J5308">
        <v>1.8321651250903721</v>
      </c>
      <c r="K5308">
        <v>2254</v>
      </c>
      <c r="L5308">
        <v>0.20942418277263641</v>
      </c>
      <c r="M5308">
        <v>11.724887847900391</v>
      </c>
      <c r="N5308">
        <v>22906</v>
      </c>
      <c r="O5308">
        <v>4.3544221669435501E-2</v>
      </c>
      <c r="P5308">
        <v>0.15361790359020233</v>
      </c>
      <c r="Q5308">
        <v>0.18005011975765228</v>
      </c>
      <c r="R5308">
        <v>0.20942418277263641</v>
      </c>
      <c r="S5308">
        <v>0.23879475891590118</v>
      </c>
      <c r="T5308">
        <v>0.2652304470539093</v>
      </c>
      <c r="U5308" t="s">
        <v>18</v>
      </c>
      <c r="V5308" t="s">
        <v>84</v>
      </c>
      <c r="W5308">
        <v>101.31446075439453</v>
      </c>
    </row>
    <row r="5309" spans="1:23" x14ac:dyDescent="0.25">
      <c r="A5309" s="48" t="str">
        <f t="shared" si="82"/>
        <v>42233Other3_14SmartAC-onlySingle</v>
      </c>
      <c r="B5309" t="s">
        <v>13</v>
      </c>
      <c r="C5309" s="35">
        <v>42233</v>
      </c>
      <c r="D5309">
        <v>14</v>
      </c>
      <c r="E5309" t="s">
        <v>110</v>
      </c>
      <c r="F5309">
        <v>1.7861508590660373</v>
      </c>
      <c r="G5309">
        <v>1.9363058446894363</v>
      </c>
      <c r="H5309">
        <v>9216</v>
      </c>
      <c r="I5309">
        <v>1.5767266722780711</v>
      </c>
      <c r="J5309">
        <v>1.8321651250903721</v>
      </c>
      <c r="K5309">
        <v>2254</v>
      </c>
      <c r="L5309">
        <v>0.20942418277263641</v>
      </c>
      <c r="M5309">
        <v>11.724887847900391</v>
      </c>
      <c r="N5309">
        <v>22906</v>
      </c>
      <c r="O5309">
        <v>4.3544221669435501E-2</v>
      </c>
      <c r="P5309">
        <v>0.15361790359020233</v>
      </c>
      <c r="Q5309">
        <v>0.18005011975765228</v>
      </c>
      <c r="R5309">
        <v>0.20942418277263641</v>
      </c>
      <c r="S5309">
        <v>0.23879475891590118</v>
      </c>
      <c r="T5309">
        <v>0.2652304470539093</v>
      </c>
      <c r="U5309" t="s">
        <v>102</v>
      </c>
      <c r="V5309" t="s">
        <v>84</v>
      </c>
      <c r="W5309">
        <v>101.31446075439453</v>
      </c>
    </row>
    <row r="5310" spans="1:23" x14ac:dyDescent="0.25">
      <c r="A5310" s="48" t="str">
        <f t="shared" si="82"/>
        <v>42233Other3_15AllSingle</v>
      </c>
      <c r="B5310" t="s">
        <v>13</v>
      </c>
      <c r="C5310" s="35">
        <v>42233</v>
      </c>
      <c r="D5310">
        <v>15</v>
      </c>
      <c r="E5310" t="s">
        <v>110</v>
      </c>
      <c r="F5310">
        <v>2.1530194466851134</v>
      </c>
      <c r="G5310">
        <v>2.0334916071183029</v>
      </c>
      <c r="H5310">
        <v>9216</v>
      </c>
      <c r="I5310">
        <v>1.6514141839231018</v>
      </c>
      <c r="J5310">
        <v>1.7249156939658472</v>
      </c>
      <c r="K5310">
        <v>2254</v>
      </c>
      <c r="L5310">
        <v>0.50160527229309082</v>
      </c>
      <c r="M5310">
        <v>23.297758102416992</v>
      </c>
      <c r="N5310">
        <v>22906</v>
      </c>
      <c r="O5310">
        <v>4.205603152513504E-2</v>
      </c>
      <c r="P5310">
        <v>0.44770625233650208</v>
      </c>
      <c r="Q5310">
        <v>0.47323510050773621</v>
      </c>
      <c r="R5310">
        <v>0.50160527229309082</v>
      </c>
      <c r="S5310">
        <v>0.52997207641601563</v>
      </c>
      <c r="T5310">
        <v>0.55550426244735718</v>
      </c>
      <c r="U5310" t="s">
        <v>18</v>
      </c>
      <c r="V5310" t="s">
        <v>84</v>
      </c>
      <c r="W5310">
        <v>102.97673034667969</v>
      </c>
    </row>
    <row r="5311" spans="1:23" x14ac:dyDescent="0.25">
      <c r="A5311" s="48" t="str">
        <f t="shared" si="82"/>
        <v>42233Other3_15SmartAC-onlySingle</v>
      </c>
      <c r="B5311" t="s">
        <v>13</v>
      </c>
      <c r="C5311" s="35">
        <v>42233</v>
      </c>
      <c r="D5311">
        <v>15</v>
      </c>
      <c r="E5311" t="s">
        <v>110</v>
      </c>
      <c r="F5311">
        <v>2.1530194466851134</v>
      </c>
      <c r="G5311">
        <v>2.0334916071183029</v>
      </c>
      <c r="H5311">
        <v>9216</v>
      </c>
      <c r="I5311">
        <v>1.6514141839231018</v>
      </c>
      <c r="J5311">
        <v>1.7249156939658472</v>
      </c>
      <c r="K5311">
        <v>2254</v>
      </c>
      <c r="L5311">
        <v>0.50160527229309082</v>
      </c>
      <c r="M5311">
        <v>23.297758102416992</v>
      </c>
      <c r="N5311">
        <v>22906</v>
      </c>
      <c r="O5311">
        <v>4.205603152513504E-2</v>
      </c>
      <c r="P5311">
        <v>0.44770625233650208</v>
      </c>
      <c r="Q5311">
        <v>0.47323510050773621</v>
      </c>
      <c r="R5311">
        <v>0.50160527229309082</v>
      </c>
      <c r="S5311">
        <v>0.52997207641601563</v>
      </c>
      <c r="T5311">
        <v>0.55550426244735718</v>
      </c>
      <c r="U5311" t="s">
        <v>102</v>
      </c>
      <c r="V5311" t="s">
        <v>84</v>
      </c>
      <c r="W5311">
        <v>102.97673034667969</v>
      </c>
    </row>
    <row r="5312" spans="1:23" x14ac:dyDescent="0.25">
      <c r="A5312" s="48" t="str">
        <f t="shared" si="82"/>
        <v>42233Other3_16AllSingle</v>
      </c>
      <c r="B5312" t="s">
        <v>13</v>
      </c>
      <c r="C5312" s="35">
        <v>42233</v>
      </c>
      <c r="D5312">
        <v>16</v>
      </c>
      <c r="E5312" t="s">
        <v>110</v>
      </c>
      <c r="F5312">
        <v>2.5062976374157282</v>
      </c>
      <c r="G5312">
        <v>2.0409775775403745</v>
      </c>
      <c r="H5312">
        <v>9216</v>
      </c>
      <c r="I5312">
        <v>2.5266659678570167</v>
      </c>
      <c r="J5312">
        <v>2.0210397766342223</v>
      </c>
      <c r="K5312">
        <v>2254</v>
      </c>
      <c r="L5312">
        <v>-2.0368330180644989E-2</v>
      </c>
      <c r="M5312">
        <v>-0.81268602609634399</v>
      </c>
      <c r="N5312">
        <v>22906</v>
      </c>
      <c r="O5312">
        <v>4.7583110630512238E-2</v>
      </c>
      <c r="P5312">
        <v>-8.1350848078727722E-2</v>
      </c>
      <c r="Q5312">
        <v>-5.2466943860054016E-2</v>
      </c>
      <c r="R5312">
        <v>-2.0368330180644989E-2</v>
      </c>
      <c r="S5312">
        <v>1.1726478114724159E-2</v>
      </c>
      <c r="T5312">
        <v>4.0614183992147446E-2</v>
      </c>
      <c r="U5312" t="s">
        <v>18</v>
      </c>
      <c r="V5312" t="s">
        <v>84</v>
      </c>
      <c r="W5312">
        <v>102.84781646728516</v>
      </c>
    </row>
    <row r="5313" spans="1:23" x14ac:dyDescent="0.25">
      <c r="A5313" s="48" t="str">
        <f t="shared" si="82"/>
        <v>42233Other3_16SmartAC-onlySingle</v>
      </c>
      <c r="B5313" t="s">
        <v>13</v>
      </c>
      <c r="C5313" s="35">
        <v>42233</v>
      </c>
      <c r="D5313">
        <v>16</v>
      </c>
      <c r="E5313" t="s">
        <v>110</v>
      </c>
      <c r="F5313">
        <v>2.5062976374157282</v>
      </c>
      <c r="G5313">
        <v>2.0409775775403745</v>
      </c>
      <c r="H5313">
        <v>9216</v>
      </c>
      <c r="I5313">
        <v>2.5266659678570167</v>
      </c>
      <c r="J5313">
        <v>2.0210397766342223</v>
      </c>
      <c r="K5313">
        <v>2254</v>
      </c>
      <c r="L5313">
        <v>-2.0368330180644989E-2</v>
      </c>
      <c r="M5313">
        <v>-0.81268602609634399</v>
      </c>
      <c r="N5313">
        <v>22906</v>
      </c>
      <c r="O5313">
        <v>4.7583110630512238E-2</v>
      </c>
      <c r="P5313">
        <v>-8.1350848078727722E-2</v>
      </c>
      <c r="Q5313">
        <v>-5.2466943860054016E-2</v>
      </c>
      <c r="R5313">
        <v>-2.0368330180644989E-2</v>
      </c>
      <c r="S5313">
        <v>1.1726478114724159E-2</v>
      </c>
      <c r="T5313">
        <v>4.0614183992147446E-2</v>
      </c>
      <c r="U5313" t="s">
        <v>102</v>
      </c>
      <c r="V5313" t="s">
        <v>84</v>
      </c>
      <c r="W5313">
        <v>102.84781646728516</v>
      </c>
    </row>
    <row r="5314" spans="1:23" x14ac:dyDescent="0.25">
      <c r="A5314" s="48" t="str">
        <f t="shared" ref="A5314:A5377" si="83">CONCATENATE(C5314,B5314,E5314,"_",D5314,U5314,V5314)</f>
        <v>42233Other3_17AllSingle</v>
      </c>
      <c r="B5314" t="s">
        <v>13</v>
      </c>
      <c r="C5314" s="35">
        <v>42233</v>
      </c>
      <c r="D5314">
        <v>17</v>
      </c>
      <c r="E5314" t="s">
        <v>110</v>
      </c>
      <c r="F5314">
        <v>2.8452593898233354</v>
      </c>
      <c r="G5314">
        <v>1.9786165524134058</v>
      </c>
      <c r="H5314">
        <v>9216</v>
      </c>
      <c r="I5314">
        <v>2.9144847451702058</v>
      </c>
      <c r="J5314">
        <v>2.0108376897759106</v>
      </c>
      <c r="K5314">
        <v>2254</v>
      </c>
      <c r="L5314">
        <v>-6.9225355982780457E-2</v>
      </c>
      <c r="M5314">
        <v>-2.433006763458252</v>
      </c>
      <c r="N5314">
        <v>22906</v>
      </c>
      <c r="O5314">
        <v>4.7103121876716614E-2</v>
      </c>
      <c r="P5314">
        <v>-0.12959271669387817</v>
      </c>
      <c r="Q5314">
        <v>-0.10100018233060837</v>
      </c>
      <c r="R5314">
        <v>-6.9225355982780457E-2</v>
      </c>
      <c r="S5314">
        <v>-3.7454299628734589E-2</v>
      </c>
      <c r="T5314">
        <v>-8.8579952716827393E-3</v>
      </c>
      <c r="U5314" t="s">
        <v>18</v>
      </c>
      <c r="V5314" t="s">
        <v>84</v>
      </c>
      <c r="W5314">
        <v>102.44019317626953</v>
      </c>
    </row>
    <row r="5315" spans="1:23" x14ac:dyDescent="0.25">
      <c r="A5315" s="48" t="str">
        <f t="shared" si="83"/>
        <v>42233Other3_17SmartAC-onlySingle</v>
      </c>
      <c r="B5315" t="s">
        <v>13</v>
      </c>
      <c r="C5315" s="35">
        <v>42233</v>
      </c>
      <c r="D5315">
        <v>17</v>
      </c>
      <c r="E5315" t="s">
        <v>110</v>
      </c>
      <c r="F5315">
        <v>2.8452593898233354</v>
      </c>
      <c r="G5315">
        <v>1.9786165524134058</v>
      </c>
      <c r="H5315">
        <v>9216</v>
      </c>
      <c r="I5315">
        <v>2.9144847451702058</v>
      </c>
      <c r="J5315">
        <v>2.0108376897759106</v>
      </c>
      <c r="K5315">
        <v>2254</v>
      </c>
      <c r="L5315">
        <v>-6.9225355982780457E-2</v>
      </c>
      <c r="M5315">
        <v>-2.433006763458252</v>
      </c>
      <c r="N5315">
        <v>22906</v>
      </c>
      <c r="O5315">
        <v>4.7103121876716614E-2</v>
      </c>
      <c r="P5315">
        <v>-0.12959271669387817</v>
      </c>
      <c r="Q5315">
        <v>-0.10100018233060837</v>
      </c>
      <c r="R5315">
        <v>-6.9225355982780457E-2</v>
      </c>
      <c r="S5315">
        <v>-3.7454299628734589E-2</v>
      </c>
      <c r="T5315">
        <v>-8.8579952716827393E-3</v>
      </c>
      <c r="U5315" t="s">
        <v>102</v>
      </c>
      <c r="V5315" t="s">
        <v>84</v>
      </c>
      <c r="W5315">
        <v>102.44019317626953</v>
      </c>
    </row>
    <row r="5316" spans="1:23" x14ac:dyDescent="0.25">
      <c r="A5316" s="48" t="str">
        <f t="shared" si="83"/>
        <v>42233Other3_18AllSingle</v>
      </c>
      <c r="B5316" t="s">
        <v>13</v>
      </c>
      <c r="C5316" s="35">
        <v>42233</v>
      </c>
      <c r="D5316">
        <v>18</v>
      </c>
      <c r="E5316" t="s">
        <v>110</v>
      </c>
      <c r="F5316">
        <v>3.0605530243421906</v>
      </c>
      <c r="G5316">
        <v>1.9330423381378365</v>
      </c>
      <c r="H5316">
        <v>9216</v>
      </c>
      <c r="I5316">
        <v>3.0762910351574586</v>
      </c>
      <c r="J5316">
        <v>1.9083897965720125</v>
      </c>
      <c r="K5316">
        <v>2254</v>
      </c>
      <c r="L5316">
        <v>-1.5738010406494141E-2</v>
      </c>
      <c r="M5316">
        <v>-0.51422113180160522</v>
      </c>
      <c r="N5316">
        <v>22906</v>
      </c>
      <c r="O5316">
        <v>4.4958040118217468E-2</v>
      </c>
      <c r="P5316">
        <v>-7.3356233537197113E-2</v>
      </c>
      <c r="Q5316">
        <v>-4.6065803617238998E-2</v>
      </c>
      <c r="R5316">
        <v>-1.5738010406494141E-2</v>
      </c>
      <c r="S5316">
        <v>1.4586187899112701E-2</v>
      </c>
      <c r="T5316">
        <v>4.1880212724208832E-2</v>
      </c>
      <c r="U5316" t="s">
        <v>18</v>
      </c>
      <c r="V5316" t="s">
        <v>84</v>
      </c>
      <c r="W5316">
        <v>100.20082092285156</v>
      </c>
    </row>
    <row r="5317" spans="1:23" x14ac:dyDescent="0.25">
      <c r="A5317" s="48" t="str">
        <f t="shared" si="83"/>
        <v>42233Other3_18SmartAC-onlySingle</v>
      </c>
      <c r="B5317" t="s">
        <v>13</v>
      </c>
      <c r="C5317" s="35">
        <v>42233</v>
      </c>
      <c r="D5317">
        <v>18</v>
      </c>
      <c r="E5317" t="s">
        <v>110</v>
      </c>
      <c r="F5317">
        <v>3.0605530243421906</v>
      </c>
      <c r="G5317">
        <v>1.9330423381378365</v>
      </c>
      <c r="H5317">
        <v>9216</v>
      </c>
      <c r="I5317">
        <v>3.0762910351574586</v>
      </c>
      <c r="J5317">
        <v>1.9083897965720125</v>
      </c>
      <c r="K5317">
        <v>2254</v>
      </c>
      <c r="L5317">
        <v>-1.5738010406494141E-2</v>
      </c>
      <c r="M5317">
        <v>-0.51422113180160522</v>
      </c>
      <c r="N5317">
        <v>22906</v>
      </c>
      <c r="O5317">
        <v>4.4958040118217468E-2</v>
      </c>
      <c r="P5317">
        <v>-7.3356233537197113E-2</v>
      </c>
      <c r="Q5317">
        <v>-4.6065803617238998E-2</v>
      </c>
      <c r="R5317">
        <v>-1.5738010406494141E-2</v>
      </c>
      <c r="S5317">
        <v>1.4586187899112701E-2</v>
      </c>
      <c r="T5317">
        <v>4.1880212724208832E-2</v>
      </c>
      <c r="U5317" t="s">
        <v>102</v>
      </c>
      <c r="V5317" t="s">
        <v>84</v>
      </c>
      <c r="W5317">
        <v>100.20082092285156</v>
      </c>
    </row>
    <row r="5318" spans="1:23" x14ac:dyDescent="0.25">
      <c r="A5318" s="48" t="str">
        <f t="shared" si="83"/>
        <v>42233Other3_19AllSingle</v>
      </c>
      <c r="B5318" t="s">
        <v>13</v>
      </c>
      <c r="C5318" s="35">
        <v>42233</v>
      </c>
      <c r="D5318">
        <v>19</v>
      </c>
      <c r="E5318" t="s">
        <v>110</v>
      </c>
      <c r="F5318">
        <v>3.0970399212624664</v>
      </c>
      <c r="G5318">
        <v>1.8751527438282094</v>
      </c>
      <c r="H5318">
        <v>9216</v>
      </c>
      <c r="I5318">
        <v>3.0812768503687407</v>
      </c>
      <c r="J5318">
        <v>1.8585695237841224</v>
      </c>
      <c r="K5318">
        <v>2254</v>
      </c>
      <c r="L5318">
        <v>1.5763070434331894E-2</v>
      </c>
      <c r="M5318">
        <v>0.50897216796875</v>
      </c>
      <c r="N5318">
        <v>22906</v>
      </c>
      <c r="O5318">
        <v>4.3749779462814331E-2</v>
      </c>
      <c r="P5318">
        <v>-4.0306646376848221E-2</v>
      </c>
      <c r="Q5318">
        <v>-1.3749655336141586E-2</v>
      </c>
      <c r="R5318">
        <v>1.5763070434331894E-2</v>
      </c>
      <c r="S5318">
        <v>4.5272298157215118E-2</v>
      </c>
      <c r="T5318">
        <v>7.1832790970802307E-2</v>
      </c>
      <c r="U5318" t="s">
        <v>18</v>
      </c>
      <c r="V5318" t="s">
        <v>84</v>
      </c>
      <c r="W5318">
        <v>95.434600830078125</v>
      </c>
    </row>
    <row r="5319" spans="1:23" x14ac:dyDescent="0.25">
      <c r="A5319" s="48" t="str">
        <f t="shared" si="83"/>
        <v>42233Other3_19SmartAC-onlySingle</v>
      </c>
      <c r="B5319" t="s">
        <v>13</v>
      </c>
      <c r="C5319" s="35">
        <v>42233</v>
      </c>
      <c r="D5319">
        <v>19</v>
      </c>
      <c r="E5319" t="s">
        <v>110</v>
      </c>
      <c r="F5319">
        <v>3.0970399212624664</v>
      </c>
      <c r="G5319">
        <v>1.8751527438282094</v>
      </c>
      <c r="H5319">
        <v>9216</v>
      </c>
      <c r="I5319">
        <v>3.0812768503687407</v>
      </c>
      <c r="J5319">
        <v>1.8585695237841224</v>
      </c>
      <c r="K5319">
        <v>2254</v>
      </c>
      <c r="L5319">
        <v>1.5763070434331894E-2</v>
      </c>
      <c r="M5319">
        <v>0.50897216796875</v>
      </c>
      <c r="N5319">
        <v>22906</v>
      </c>
      <c r="O5319">
        <v>4.3749779462814331E-2</v>
      </c>
      <c r="P5319">
        <v>-4.0306646376848221E-2</v>
      </c>
      <c r="Q5319">
        <v>-1.3749655336141586E-2</v>
      </c>
      <c r="R5319">
        <v>1.5763070434331894E-2</v>
      </c>
      <c r="S5319">
        <v>4.5272298157215118E-2</v>
      </c>
      <c r="T5319">
        <v>7.1832790970802307E-2</v>
      </c>
      <c r="U5319" t="s">
        <v>102</v>
      </c>
      <c r="V5319" t="s">
        <v>84</v>
      </c>
      <c r="W5319">
        <v>95.434600830078125</v>
      </c>
    </row>
    <row r="5320" spans="1:23" x14ac:dyDescent="0.25">
      <c r="A5320" s="48" t="str">
        <f t="shared" si="83"/>
        <v>42233Other3_20AllSingle</v>
      </c>
      <c r="B5320" t="s">
        <v>13</v>
      </c>
      <c r="C5320" s="35">
        <v>42233</v>
      </c>
      <c r="D5320">
        <v>20</v>
      </c>
      <c r="E5320" t="s">
        <v>110</v>
      </c>
      <c r="F5320">
        <v>2.8589186259071382</v>
      </c>
      <c r="G5320">
        <v>1.7947894359711725</v>
      </c>
      <c r="H5320">
        <v>9216</v>
      </c>
      <c r="I5320">
        <v>2.8661318024557585</v>
      </c>
      <c r="J5320">
        <v>1.77231695450413</v>
      </c>
      <c r="K5320">
        <v>2254</v>
      </c>
      <c r="L5320">
        <v>-7.2131766937673092E-3</v>
      </c>
      <c r="M5320">
        <v>-0.25230437517166138</v>
      </c>
      <c r="N5320">
        <v>22906</v>
      </c>
      <c r="O5320">
        <v>4.1750453412532806E-2</v>
      </c>
      <c r="P5320">
        <v>-6.072055920958519E-2</v>
      </c>
      <c r="Q5320">
        <v>-3.5377196967601776E-2</v>
      </c>
      <c r="R5320">
        <v>-7.2131766937673092E-3</v>
      </c>
      <c r="S5320">
        <v>2.0947504788637161E-2</v>
      </c>
      <c r="T5320">
        <v>4.6294204890727997E-2</v>
      </c>
      <c r="U5320" t="s">
        <v>18</v>
      </c>
      <c r="V5320" t="s">
        <v>84</v>
      </c>
      <c r="W5320">
        <v>89.839736938476563</v>
      </c>
    </row>
    <row r="5321" spans="1:23" x14ac:dyDescent="0.25">
      <c r="A5321" s="48" t="str">
        <f t="shared" si="83"/>
        <v>42233Other3_20SmartAC-onlySingle</v>
      </c>
      <c r="B5321" t="s">
        <v>13</v>
      </c>
      <c r="C5321" s="35">
        <v>42233</v>
      </c>
      <c r="D5321">
        <v>20</v>
      </c>
      <c r="E5321" t="s">
        <v>110</v>
      </c>
      <c r="F5321">
        <v>2.8589186259071382</v>
      </c>
      <c r="G5321">
        <v>1.7947894359711725</v>
      </c>
      <c r="H5321">
        <v>9216</v>
      </c>
      <c r="I5321">
        <v>2.8661318024557585</v>
      </c>
      <c r="J5321">
        <v>1.77231695450413</v>
      </c>
      <c r="K5321">
        <v>2254</v>
      </c>
      <c r="L5321">
        <v>-7.2131766937673092E-3</v>
      </c>
      <c r="M5321">
        <v>-0.25230437517166138</v>
      </c>
      <c r="N5321">
        <v>22906</v>
      </c>
      <c r="O5321">
        <v>4.1750453412532806E-2</v>
      </c>
      <c r="P5321">
        <v>-6.072055920958519E-2</v>
      </c>
      <c r="Q5321">
        <v>-3.5377196967601776E-2</v>
      </c>
      <c r="R5321">
        <v>-7.2131766937673092E-3</v>
      </c>
      <c r="S5321">
        <v>2.0947504788637161E-2</v>
      </c>
      <c r="T5321">
        <v>4.6294204890727997E-2</v>
      </c>
      <c r="U5321" t="s">
        <v>102</v>
      </c>
      <c r="V5321" t="s">
        <v>84</v>
      </c>
      <c r="W5321">
        <v>89.839736938476563</v>
      </c>
    </row>
    <row r="5322" spans="1:23" x14ac:dyDescent="0.25">
      <c r="A5322" s="48" t="str">
        <f t="shared" si="83"/>
        <v>42233Other3_21AllSingle</v>
      </c>
      <c r="B5322" t="s">
        <v>13</v>
      </c>
      <c r="C5322" s="35">
        <v>42233</v>
      </c>
      <c r="D5322">
        <v>21</v>
      </c>
      <c r="E5322" t="s">
        <v>110</v>
      </c>
      <c r="F5322">
        <v>2.5139139996695308</v>
      </c>
      <c r="G5322">
        <v>1.6845103013401503</v>
      </c>
      <c r="H5322">
        <v>9216</v>
      </c>
      <c r="I5322">
        <v>2.5011088756953788</v>
      </c>
      <c r="J5322">
        <v>1.6890017390143688</v>
      </c>
      <c r="K5322">
        <v>2254</v>
      </c>
      <c r="L5322">
        <v>1.2805123813450336E-2</v>
      </c>
      <c r="M5322">
        <v>0.50937002897262573</v>
      </c>
      <c r="N5322">
        <v>22906</v>
      </c>
      <c r="O5322">
        <v>3.9667684584856033E-2</v>
      </c>
      <c r="P5322">
        <v>-3.8032982498407364E-2</v>
      </c>
      <c r="Q5322">
        <v>-1.3953902758657932E-2</v>
      </c>
      <c r="R5322">
        <v>1.2805123813450336E-2</v>
      </c>
      <c r="S5322">
        <v>3.956097736954689E-2</v>
      </c>
      <c r="T5322">
        <v>6.3643231987953186E-2</v>
      </c>
      <c r="U5322" t="s">
        <v>18</v>
      </c>
      <c r="V5322" t="s">
        <v>84</v>
      </c>
      <c r="W5322">
        <v>85.595298767089844</v>
      </c>
    </row>
    <row r="5323" spans="1:23" x14ac:dyDescent="0.25">
      <c r="A5323" s="48" t="str">
        <f t="shared" si="83"/>
        <v>42233Other3_21SmartAC-onlySingle</v>
      </c>
      <c r="B5323" t="s">
        <v>13</v>
      </c>
      <c r="C5323" s="35">
        <v>42233</v>
      </c>
      <c r="D5323">
        <v>21</v>
      </c>
      <c r="E5323" t="s">
        <v>110</v>
      </c>
      <c r="F5323">
        <v>2.5139139996695308</v>
      </c>
      <c r="G5323">
        <v>1.6845103013401503</v>
      </c>
      <c r="H5323">
        <v>9216</v>
      </c>
      <c r="I5323">
        <v>2.5011088756953788</v>
      </c>
      <c r="J5323">
        <v>1.6890017390143688</v>
      </c>
      <c r="K5323">
        <v>2254</v>
      </c>
      <c r="L5323">
        <v>1.2805123813450336E-2</v>
      </c>
      <c r="M5323">
        <v>0.50937002897262573</v>
      </c>
      <c r="N5323">
        <v>22906</v>
      </c>
      <c r="O5323">
        <v>3.9667684584856033E-2</v>
      </c>
      <c r="P5323">
        <v>-3.8032982498407364E-2</v>
      </c>
      <c r="Q5323">
        <v>-1.3953902758657932E-2</v>
      </c>
      <c r="R5323">
        <v>1.2805123813450336E-2</v>
      </c>
      <c r="S5323">
        <v>3.956097736954689E-2</v>
      </c>
      <c r="T5323">
        <v>6.3643231987953186E-2</v>
      </c>
      <c r="U5323" t="s">
        <v>102</v>
      </c>
      <c r="V5323" t="s">
        <v>84</v>
      </c>
      <c r="W5323">
        <v>85.595298767089844</v>
      </c>
    </row>
    <row r="5324" spans="1:23" x14ac:dyDescent="0.25">
      <c r="A5324" s="48" t="str">
        <f t="shared" si="83"/>
        <v>42233Other3_22AllSingle</v>
      </c>
      <c r="B5324" t="s">
        <v>13</v>
      </c>
      <c r="C5324" s="35">
        <v>42233</v>
      </c>
      <c r="D5324">
        <v>22</v>
      </c>
      <c r="E5324" t="s">
        <v>110</v>
      </c>
      <c r="F5324">
        <v>2.0705667944806088</v>
      </c>
      <c r="G5324">
        <v>1.5362838516193471</v>
      </c>
      <c r="H5324">
        <v>9216</v>
      </c>
      <c r="I5324">
        <v>2.0620459411899281</v>
      </c>
      <c r="J5324">
        <v>1.5243192115914816</v>
      </c>
      <c r="K5324">
        <v>2254</v>
      </c>
      <c r="L5324">
        <v>8.5208537057042122E-3</v>
      </c>
      <c r="M5324">
        <v>0.41152274608612061</v>
      </c>
      <c r="N5324">
        <v>22906</v>
      </c>
      <c r="O5324">
        <v>3.587409108877182E-2</v>
      </c>
      <c r="P5324">
        <v>-3.7455379962921143E-2</v>
      </c>
      <c r="Q5324">
        <v>-1.5679091215133667E-2</v>
      </c>
      <c r="R5324">
        <v>8.5208537057042122E-3</v>
      </c>
      <c r="S5324">
        <v>3.2717928290367126E-2</v>
      </c>
      <c r="T5324">
        <v>5.4497089236974716E-2</v>
      </c>
      <c r="U5324" t="s">
        <v>18</v>
      </c>
      <c r="V5324" t="s">
        <v>84</v>
      </c>
      <c r="W5324">
        <v>81.441543579101563</v>
      </c>
    </row>
    <row r="5325" spans="1:23" x14ac:dyDescent="0.25">
      <c r="A5325" s="48" t="str">
        <f t="shared" si="83"/>
        <v>42233Other3_22SmartAC-onlySingle</v>
      </c>
      <c r="B5325" t="s">
        <v>13</v>
      </c>
      <c r="C5325" s="35">
        <v>42233</v>
      </c>
      <c r="D5325">
        <v>22</v>
      </c>
      <c r="E5325" t="s">
        <v>110</v>
      </c>
      <c r="F5325">
        <v>2.0705667944806088</v>
      </c>
      <c r="G5325">
        <v>1.5362838516193471</v>
      </c>
      <c r="H5325">
        <v>9216</v>
      </c>
      <c r="I5325">
        <v>2.0620459411899281</v>
      </c>
      <c r="J5325">
        <v>1.5243192115914816</v>
      </c>
      <c r="K5325">
        <v>2254</v>
      </c>
      <c r="L5325">
        <v>8.5208537057042122E-3</v>
      </c>
      <c r="M5325">
        <v>0.41152274608612061</v>
      </c>
      <c r="N5325">
        <v>22906</v>
      </c>
      <c r="O5325">
        <v>3.587409108877182E-2</v>
      </c>
      <c r="P5325">
        <v>-3.7455379962921143E-2</v>
      </c>
      <c r="Q5325">
        <v>-1.5679091215133667E-2</v>
      </c>
      <c r="R5325">
        <v>8.5208537057042122E-3</v>
      </c>
      <c r="S5325">
        <v>3.2717928290367126E-2</v>
      </c>
      <c r="T5325">
        <v>5.4497089236974716E-2</v>
      </c>
      <c r="U5325" t="s">
        <v>102</v>
      </c>
      <c r="V5325" t="s">
        <v>84</v>
      </c>
      <c r="W5325">
        <v>81.441543579101563</v>
      </c>
    </row>
    <row r="5326" spans="1:23" x14ac:dyDescent="0.25">
      <c r="A5326" s="48" t="str">
        <f t="shared" si="83"/>
        <v>42233Other3_23AllSingle</v>
      </c>
      <c r="B5326" t="s">
        <v>13</v>
      </c>
      <c r="C5326" s="35">
        <v>42233</v>
      </c>
      <c r="D5326">
        <v>23</v>
      </c>
      <c r="E5326" t="s">
        <v>110</v>
      </c>
      <c r="F5326">
        <v>1.5709553647585297</v>
      </c>
      <c r="G5326">
        <v>1.3292150018225111</v>
      </c>
      <c r="H5326">
        <v>9216</v>
      </c>
      <c r="I5326">
        <v>1.5585159235714687</v>
      </c>
      <c r="J5326">
        <v>1.2982817959353117</v>
      </c>
      <c r="K5326">
        <v>2254</v>
      </c>
      <c r="L5326">
        <v>1.2439440935850143E-2</v>
      </c>
      <c r="M5326">
        <v>0.79183924198150635</v>
      </c>
      <c r="N5326">
        <v>22906</v>
      </c>
      <c r="O5326">
        <v>3.0651411041617393E-2</v>
      </c>
      <c r="P5326">
        <v>-2.684340812265873E-2</v>
      </c>
      <c r="Q5326">
        <v>-8.2373879849910736E-3</v>
      </c>
      <c r="R5326">
        <v>1.2439440935850143E-2</v>
      </c>
      <c r="S5326">
        <v>3.3113818615674973E-2</v>
      </c>
      <c r="T5326">
        <v>5.1722288131713867E-2</v>
      </c>
      <c r="U5326" t="s">
        <v>18</v>
      </c>
      <c r="V5326" t="s">
        <v>84</v>
      </c>
      <c r="W5326">
        <v>78.324630737304688</v>
      </c>
    </row>
    <row r="5327" spans="1:23" x14ac:dyDescent="0.25">
      <c r="A5327" s="48" t="str">
        <f t="shared" si="83"/>
        <v>42233Other3_23SmartAC-onlySingle</v>
      </c>
      <c r="B5327" t="s">
        <v>13</v>
      </c>
      <c r="C5327" s="35">
        <v>42233</v>
      </c>
      <c r="D5327">
        <v>23</v>
      </c>
      <c r="E5327" t="s">
        <v>110</v>
      </c>
      <c r="F5327">
        <v>1.5709553647585297</v>
      </c>
      <c r="G5327">
        <v>1.3292150018225111</v>
      </c>
      <c r="H5327">
        <v>9216</v>
      </c>
      <c r="I5327">
        <v>1.5585159235714687</v>
      </c>
      <c r="J5327">
        <v>1.2982817959353117</v>
      </c>
      <c r="K5327">
        <v>2254</v>
      </c>
      <c r="L5327">
        <v>1.2439440935850143E-2</v>
      </c>
      <c r="M5327">
        <v>0.79183924198150635</v>
      </c>
      <c r="N5327">
        <v>22906</v>
      </c>
      <c r="O5327">
        <v>3.0651411041617393E-2</v>
      </c>
      <c r="P5327">
        <v>-2.684340812265873E-2</v>
      </c>
      <c r="Q5327">
        <v>-8.2373879849910736E-3</v>
      </c>
      <c r="R5327">
        <v>1.2439440935850143E-2</v>
      </c>
      <c r="S5327">
        <v>3.3113818615674973E-2</v>
      </c>
      <c r="T5327">
        <v>5.1722288131713867E-2</v>
      </c>
      <c r="U5327" t="s">
        <v>102</v>
      </c>
      <c r="V5327" t="s">
        <v>84</v>
      </c>
      <c r="W5327">
        <v>78.324630737304688</v>
      </c>
    </row>
    <row r="5328" spans="1:23" x14ac:dyDescent="0.25">
      <c r="A5328" s="48" t="str">
        <f t="shared" si="83"/>
        <v>42233Other3_24AllSingle</v>
      </c>
      <c r="B5328" t="s">
        <v>13</v>
      </c>
      <c r="C5328" s="35">
        <v>42233</v>
      </c>
      <c r="D5328">
        <v>24</v>
      </c>
      <c r="E5328" t="s">
        <v>110</v>
      </c>
      <c r="F5328">
        <v>1.1842354917929361</v>
      </c>
      <c r="G5328">
        <v>1.0825629882616259</v>
      </c>
      <c r="H5328">
        <v>9216</v>
      </c>
      <c r="I5328">
        <v>1.165128233675937</v>
      </c>
      <c r="J5328">
        <v>1.0776223072009274</v>
      </c>
      <c r="K5328">
        <v>2254</v>
      </c>
      <c r="L5328">
        <v>1.9107257947325706E-2</v>
      </c>
      <c r="M5328">
        <v>1.613467812538147</v>
      </c>
      <c r="N5328">
        <v>22906</v>
      </c>
      <c r="O5328">
        <v>2.5344979017972946E-2</v>
      </c>
      <c r="P5328">
        <v>-1.3374866917729378E-2</v>
      </c>
      <c r="Q5328">
        <v>2.010042080655694E-3</v>
      </c>
      <c r="R5328">
        <v>1.9107257947325706E-2</v>
      </c>
      <c r="S5328">
        <v>3.620244562625885E-2</v>
      </c>
      <c r="T5328">
        <v>5.158938467502594E-2</v>
      </c>
      <c r="U5328" t="s">
        <v>18</v>
      </c>
      <c r="V5328" t="s">
        <v>84</v>
      </c>
      <c r="W5328">
        <v>75.562469482421875</v>
      </c>
    </row>
    <row r="5329" spans="1:23" x14ac:dyDescent="0.25">
      <c r="A5329" s="48" t="str">
        <f t="shared" si="83"/>
        <v>42233Other3_24SmartAC-onlySingle</v>
      </c>
      <c r="B5329" t="s">
        <v>13</v>
      </c>
      <c r="C5329" s="35">
        <v>42233</v>
      </c>
      <c r="D5329">
        <v>24</v>
      </c>
      <c r="E5329" t="s">
        <v>110</v>
      </c>
      <c r="F5329">
        <v>1.1842354917929361</v>
      </c>
      <c r="G5329">
        <v>1.0825629882616259</v>
      </c>
      <c r="H5329">
        <v>9216</v>
      </c>
      <c r="I5329">
        <v>1.165128233675937</v>
      </c>
      <c r="J5329">
        <v>1.0776223072009274</v>
      </c>
      <c r="K5329">
        <v>2254</v>
      </c>
      <c r="L5329">
        <v>1.9107257947325706E-2</v>
      </c>
      <c r="M5329">
        <v>1.613467812538147</v>
      </c>
      <c r="N5329">
        <v>22906</v>
      </c>
      <c r="O5329">
        <v>2.5344979017972946E-2</v>
      </c>
      <c r="P5329">
        <v>-1.3374866917729378E-2</v>
      </c>
      <c r="Q5329">
        <v>2.010042080655694E-3</v>
      </c>
      <c r="R5329">
        <v>1.9107257947325706E-2</v>
      </c>
      <c r="S5329">
        <v>3.620244562625885E-2</v>
      </c>
      <c r="T5329">
        <v>5.158938467502594E-2</v>
      </c>
      <c r="U5329" t="s">
        <v>102</v>
      </c>
      <c r="V5329" t="s">
        <v>84</v>
      </c>
      <c r="W5329">
        <v>75.562469482421875</v>
      </c>
    </row>
    <row r="5330" spans="1:23" x14ac:dyDescent="0.25">
      <c r="A5330" s="48" t="str">
        <f t="shared" si="83"/>
        <v>42233Other4_1AllSingle</v>
      </c>
      <c r="B5330" t="s">
        <v>13</v>
      </c>
      <c r="C5330" s="35">
        <v>42233</v>
      </c>
      <c r="D5330">
        <v>1</v>
      </c>
      <c r="E5330" t="s">
        <v>111</v>
      </c>
      <c r="F5330">
        <v>1.0159124905408372</v>
      </c>
      <c r="G5330">
        <v>0.96800038970215485</v>
      </c>
      <c r="H5330">
        <v>9216</v>
      </c>
      <c r="I5330">
        <v>1.0151722660725306</v>
      </c>
      <c r="J5330">
        <v>0.9906240935616748</v>
      </c>
      <c r="K5330">
        <v>2302</v>
      </c>
      <c r="L5330">
        <v>7.4022449553012848E-4</v>
      </c>
      <c r="M5330">
        <v>7.2863012552261353E-2</v>
      </c>
      <c r="N5330">
        <v>22906</v>
      </c>
      <c r="O5330">
        <v>2.2977616637945175E-2</v>
      </c>
      <c r="P5330">
        <v>-2.8707889840006828E-2</v>
      </c>
      <c r="Q5330">
        <v>-1.4760016463696957E-2</v>
      </c>
      <c r="R5330">
        <v>7.4022449553012848E-4</v>
      </c>
      <c r="S5330">
        <v>1.6238626092672348E-2</v>
      </c>
      <c r="T5330">
        <v>3.0188338831067085E-2</v>
      </c>
      <c r="U5330" t="s">
        <v>18</v>
      </c>
      <c r="V5330" t="s">
        <v>84</v>
      </c>
      <c r="W5330">
        <v>76.243431091308594</v>
      </c>
    </row>
    <row r="5331" spans="1:23" x14ac:dyDescent="0.25">
      <c r="A5331" s="48" t="str">
        <f t="shared" si="83"/>
        <v>42233Other4_1SmartAC-onlySingle</v>
      </c>
      <c r="B5331" t="s">
        <v>13</v>
      </c>
      <c r="C5331" s="35">
        <v>42233</v>
      </c>
      <c r="D5331">
        <v>1</v>
      </c>
      <c r="E5331" t="s">
        <v>111</v>
      </c>
      <c r="F5331">
        <v>1.0159124905408372</v>
      </c>
      <c r="G5331">
        <v>0.96800038970215485</v>
      </c>
      <c r="H5331">
        <v>9216</v>
      </c>
      <c r="I5331">
        <v>1.0151722660725306</v>
      </c>
      <c r="J5331">
        <v>0.9906240935616748</v>
      </c>
      <c r="K5331">
        <v>2302</v>
      </c>
      <c r="L5331">
        <v>7.4022449553012848E-4</v>
      </c>
      <c r="M5331">
        <v>7.2863012552261353E-2</v>
      </c>
      <c r="N5331">
        <v>22906</v>
      </c>
      <c r="O5331">
        <v>2.2977616637945175E-2</v>
      </c>
      <c r="P5331">
        <v>-2.8707889840006828E-2</v>
      </c>
      <c r="Q5331">
        <v>-1.4760016463696957E-2</v>
      </c>
      <c r="R5331">
        <v>7.4022449553012848E-4</v>
      </c>
      <c r="S5331">
        <v>1.6238626092672348E-2</v>
      </c>
      <c r="T5331">
        <v>3.0188338831067085E-2</v>
      </c>
      <c r="U5331" t="s">
        <v>102</v>
      </c>
      <c r="V5331" t="s">
        <v>84</v>
      </c>
      <c r="W5331">
        <v>76.243431091308594</v>
      </c>
    </row>
    <row r="5332" spans="1:23" x14ac:dyDescent="0.25">
      <c r="A5332" s="48" t="str">
        <f t="shared" si="83"/>
        <v>42233Other4_2AllSingle</v>
      </c>
      <c r="B5332" t="s">
        <v>13</v>
      </c>
      <c r="C5332" s="35">
        <v>42233</v>
      </c>
      <c r="D5332">
        <v>2</v>
      </c>
      <c r="E5332" t="s">
        <v>111</v>
      </c>
      <c r="F5332">
        <v>0.85808560660904332</v>
      </c>
      <c r="G5332">
        <v>0.82945129343783941</v>
      </c>
      <c r="H5332">
        <v>9216</v>
      </c>
      <c r="I5332">
        <v>0.86051789143768509</v>
      </c>
      <c r="J5332">
        <v>0.83616561627877184</v>
      </c>
      <c r="K5332">
        <v>2302</v>
      </c>
      <c r="L5332">
        <v>-2.432284876704216E-3</v>
      </c>
      <c r="M5332">
        <v>-0.28345480561256409</v>
      </c>
      <c r="N5332">
        <v>22906</v>
      </c>
      <c r="O5332">
        <v>1.9451882690191269E-2</v>
      </c>
      <c r="P5332">
        <v>-2.736181765794754E-2</v>
      </c>
      <c r="Q5332">
        <v>-1.5554135665297508E-2</v>
      </c>
      <c r="R5332">
        <v>-2.432284876704216E-3</v>
      </c>
      <c r="S5332">
        <v>1.0688009671866894E-2</v>
      </c>
      <c r="T5332">
        <v>2.2497247904539108E-2</v>
      </c>
      <c r="U5332" t="s">
        <v>18</v>
      </c>
      <c r="V5332" t="s">
        <v>84</v>
      </c>
      <c r="W5332">
        <v>74.619972229003906</v>
      </c>
    </row>
    <row r="5333" spans="1:23" x14ac:dyDescent="0.25">
      <c r="A5333" s="48" t="str">
        <f t="shared" si="83"/>
        <v>42233Other4_2SmartAC-onlySingle</v>
      </c>
      <c r="B5333" t="s">
        <v>13</v>
      </c>
      <c r="C5333" s="35">
        <v>42233</v>
      </c>
      <c r="D5333">
        <v>2</v>
      </c>
      <c r="E5333" t="s">
        <v>111</v>
      </c>
      <c r="F5333">
        <v>0.85808560660904332</v>
      </c>
      <c r="G5333">
        <v>0.82945129343783941</v>
      </c>
      <c r="H5333">
        <v>9216</v>
      </c>
      <c r="I5333">
        <v>0.86051789143768509</v>
      </c>
      <c r="J5333">
        <v>0.83616561627877184</v>
      </c>
      <c r="K5333">
        <v>2302</v>
      </c>
      <c r="L5333">
        <v>-2.432284876704216E-3</v>
      </c>
      <c r="M5333">
        <v>-0.28345480561256409</v>
      </c>
      <c r="N5333">
        <v>22906</v>
      </c>
      <c r="O5333">
        <v>1.9451882690191269E-2</v>
      </c>
      <c r="P5333">
        <v>-2.736181765794754E-2</v>
      </c>
      <c r="Q5333">
        <v>-1.5554135665297508E-2</v>
      </c>
      <c r="R5333">
        <v>-2.432284876704216E-3</v>
      </c>
      <c r="S5333">
        <v>1.0688009671866894E-2</v>
      </c>
      <c r="T5333">
        <v>2.2497247904539108E-2</v>
      </c>
      <c r="U5333" t="s">
        <v>102</v>
      </c>
      <c r="V5333" t="s">
        <v>84</v>
      </c>
      <c r="W5333">
        <v>74.619972229003906</v>
      </c>
    </row>
    <row r="5334" spans="1:23" x14ac:dyDescent="0.25">
      <c r="A5334" s="48" t="str">
        <f t="shared" si="83"/>
        <v>42233Other4_3AllSingle</v>
      </c>
      <c r="B5334" t="s">
        <v>13</v>
      </c>
      <c r="C5334" s="35">
        <v>42233</v>
      </c>
      <c r="D5334">
        <v>3</v>
      </c>
      <c r="E5334" t="s">
        <v>111</v>
      </c>
      <c r="F5334">
        <v>0.76343063545351819</v>
      </c>
      <c r="G5334">
        <v>0.74654468105568617</v>
      </c>
      <c r="H5334">
        <v>9216</v>
      </c>
      <c r="I5334">
        <v>0.76458722678083557</v>
      </c>
      <c r="J5334">
        <v>0.73458084252045641</v>
      </c>
      <c r="K5334">
        <v>2302</v>
      </c>
      <c r="L5334">
        <v>-1.1565913446247578E-3</v>
      </c>
      <c r="M5334">
        <v>-0.1514991968870163</v>
      </c>
      <c r="N5334">
        <v>22906</v>
      </c>
      <c r="O5334">
        <v>1.7172154039144516E-2</v>
      </c>
      <c r="P5334">
        <v>-2.3164423182606697E-2</v>
      </c>
      <c r="Q5334">
        <v>-1.2740583159029484E-2</v>
      </c>
      <c r="R5334">
        <v>-1.1565913446247578E-3</v>
      </c>
      <c r="S5334">
        <v>1.042602676898241E-2</v>
      </c>
      <c r="T5334">
        <v>2.0851241424679756E-2</v>
      </c>
      <c r="U5334" t="s">
        <v>18</v>
      </c>
      <c r="V5334" t="s">
        <v>84</v>
      </c>
      <c r="W5334">
        <v>72.778488159179688</v>
      </c>
    </row>
    <row r="5335" spans="1:23" x14ac:dyDescent="0.25">
      <c r="A5335" s="48" t="str">
        <f t="shared" si="83"/>
        <v>42233Other4_3SmartAC-onlySingle</v>
      </c>
      <c r="B5335" t="s">
        <v>13</v>
      </c>
      <c r="C5335" s="35">
        <v>42233</v>
      </c>
      <c r="D5335">
        <v>3</v>
      </c>
      <c r="E5335" t="s">
        <v>111</v>
      </c>
      <c r="F5335">
        <v>0.76343063545351819</v>
      </c>
      <c r="G5335">
        <v>0.74654468105568617</v>
      </c>
      <c r="H5335">
        <v>9216</v>
      </c>
      <c r="I5335">
        <v>0.76458722678083557</v>
      </c>
      <c r="J5335">
        <v>0.73458084252045641</v>
      </c>
      <c r="K5335">
        <v>2302</v>
      </c>
      <c r="L5335">
        <v>-1.1565913446247578E-3</v>
      </c>
      <c r="M5335">
        <v>-0.1514991968870163</v>
      </c>
      <c r="N5335">
        <v>22906</v>
      </c>
      <c r="O5335">
        <v>1.7172154039144516E-2</v>
      </c>
      <c r="P5335">
        <v>-2.3164423182606697E-2</v>
      </c>
      <c r="Q5335">
        <v>-1.2740583159029484E-2</v>
      </c>
      <c r="R5335">
        <v>-1.1565913446247578E-3</v>
      </c>
      <c r="S5335">
        <v>1.042602676898241E-2</v>
      </c>
      <c r="T5335">
        <v>2.0851241424679756E-2</v>
      </c>
      <c r="U5335" t="s">
        <v>102</v>
      </c>
      <c r="V5335" t="s">
        <v>84</v>
      </c>
      <c r="W5335">
        <v>72.778488159179688</v>
      </c>
    </row>
    <row r="5336" spans="1:23" x14ac:dyDescent="0.25">
      <c r="A5336" s="48" t="str">
        <f t="shared" si="83"/>
        <v>42233Other4_4AllSingle</v>
      </c>
      <c r="B5336" t="s">
        <v>13</v>
      </c>
      <c r="C5336" s="35">
        <v>42233</v>
      </c>
      <c r="D5336">
        <v>4</v>
      </c>
      <c r="E5336" t="s">
        <v>111</v>
      </c>
      <c r="F5336">
        <v>0.70064266659231156</v>
      </c>
      <c r="G5336">
        <v>0.67207752579076019</v>
      </c>
      <c r="H5336">
        <v>9216</v>
      </c>
      <c r="I5336">
        <v>0.71137900249220132</v>
      </c>
      <c r="J5336">
        <v>0.68603344905955166</v>
      </c>
      <c r="K5336">
        <v>2302</v>
      </c>
      <c r="L5336">
        <v>-1.0736336000263691E-2</v>
      </c>
      <c r="M5336">
        <v>-1.5323554277420044</v>
      </c>
      <c r="N5336">
        <v>22906</v>
      </c>
      <c r="O5336">
        <v>1.5920441597700119E-2</v>
      </c>
      <c r="P5336">
        <v>-3.1139973551034927E-2</v>
      </c>
      <c r="Q5336">
        <v>-2.1475948393344879E-2</v>
      </c>
      <c r="R5336">
        <v>-1.0736336000263691E-2</v>
      </c>
      <c r="S5336">
        <v>2.0018574105051812E-6</v>
      </c>
      <c r="T5336">
        <v>9.6673015505075455E-3</v>
      </c>
      <c r="U5336" t="s">
        <v>18</v>
      </c>
      <c r="V5336" t="s">
        <v>84</v>
      </c>
      <c r="W5336">
        <v>72.052299499511719</v>
      </c>
    </row>
    <row r="5337" spans="1:23" x14ac:dyDescent="0.25">
      <c r="A5337" s="48" t="str">
        <f t="shared" si="83"/>
        <v>42233Other4_4SmartAC-onlySingle</v>
      </c>
      <c r="B5337" t="s">
        <v>13</v>
      </c>
      <c r="C5337" s="35">
        <v>42233</v>
      </c>
      <c r="D5337">
        <v>4</v>
      </c>
      <c r="E5337" t="s">
        <v>111</v>
      </c>
      <c r="F5337">
        <v>0.70064266659231156</v>
      </c>
      <c r="G5337">
        <v>0.67207752579076019</v>
      </c>
      <c r="H5337">
        <v>9216</v>
      </c>
      <c r="I5337">
        <v>0.71137900249220132</v>
      </c>
      <c r="J5337">
        <v>0.68603344905955166</v>
      </c>
      <c r="K5337">
        <v>2302</v>
      </c>
      <c r="L5337">
        <v>-1.0736336000263691E-2</v>
      </c>
      <c r="M5337">
        <v>-1.5323554277420044</v>
      </c>
      <c r="N5337">
        <v>22906</v>
      </c>
      <c r="O5337">
        <v>1.5920441597700119E-2</v>
      </c>
      <c r="P5337">
        <v>-3.1139973551034927E-2</v>
      </c>
      <c r="Q5337">
        <v>-2.1475948393344879E-2</v>
      </c>
      <c r="R5337">
        <v>-1.0736336000263691E-2</v>
      </c>
      <c r="S5337">
        <v>2.0018574105051812E-6</v>
      </c>
      <c r="T5337">
        <v>9.6673015505075455E-3</v>
      </c>
      <c r="U5337" t="s">
        <v>102</v>
      </c>
      <c r="V5337" t="s">
        <v>84</v>
      </c>
      <c r="W5337">
        <v>72.052299499511719</v>
      </c>
    </row>
    <row r="5338" spans="1:23" x14ac:dyDescent="0.25">
      <c r="A5338" s="48" t="str">
        <f t="shared" si="83"/>
        <v>42233Other4_5AllSingle</v>
      </c>
      <c r="B5338" t="s">
        <v>13</v>
      </c>
      <c r="C5338" s="35">
        <v>42233</v>
      </c>
      <c r="D5338">
        <v>5</v>
      </c>
      <c r="E5338" t="s">
        <v>111</v>
      </c>
      <c r="F5338">
        <v>0.68298234719422801</v>
      </c>
      <c r="G5338">
        <v>0.65664904337943997</v>
      </c>
      <c r="H5338">
        <v>9216</v>
      </c>
      <c r="I5338">
        <v>0.67661264198385718</v>
      </c>
      <c r="J5338">
        <v>0.6182403906292524</v>
      </c>
      <c r="K5338">
        <v>2302</v>
      </c>
      <c r="L5338">
        <v>6.3697053119540215E-3</v>
      </c>
      <c r="M5338">
        <v>0.93263101577758789</v>
      </c>
      <c r="N5338">
        <v>22906</v>
      </c>
      <c r="O5338">
        <v>1.4588544145226479E-2</v>
      </c>
      <c r="P5338">
        <v>-1.2326972559094429E-2</v>
      </c>
      <c r="Q5338">
        <v>-3.4714348148554564E-3</v>
      </c>
      <c r="R5338">
        <v>6.3697053119540215E-3</v>
      </c>
      <c r="S5338">
        <v>1.620967872440815E-2</v>
      </c>
      <c r="T5338">
        <v>2.5066383183002472E-2</v>
      </c>
      <c r="U5338" t="s">
        <v>18</v>
      </c>
      <c r="V5338" t="s">
        <v>84</v>
      </c>
      <c r="W5338">
        <v>70.71881103515625</v>
      </c>
    </row>
    <row r="5339" spans="1:23" x14ac:dyDescent="0.25">
      <c r="A5339" s="48" t="str">
        <f t="shared" si="83"/>
        <v>42233Other4_5SmartAC-onlySingle</v>
      </c>
      <c r="B5339" t="s">
        <v>13</v>
      </c>
      <c r="C5339" s="35">
        <v>42233</v>
      </c>
      <c r="D5339">
        <v>5</v>
      </c>
      <c r="E5339" t="s">
        <v>111</v>
      </c>
      <c r="F5339">
        <v>0.68298234719422801</v>
      </c>
      <c r="G5339">
        <v>0.65664904337943997</v>
      </c>
      <c r="H5339">
        <v>9216</v>
      </c>
      <c r="I5339">
        <v>0.67661264198385718</v>
      </c>
      <c r="J5339">
        <v>0.6182403906292524</v>
      </c>
      <c r="K5339">
        <v>2302</v>
      </c>
      <c r="L5339">
        <v>6.3697053119540215E-3</v>
      </c>
      <c r="M5339">
        <v>0.93263101577758789</v>
      </c>
      <c r="N5339">
        <v>22906</v>
      </c>
      <c r="O5339">
        <v>1.4588544145226479E-2</v>
      </c>
      <c r="P5339">
        <v>-1.2326972559094429E-2</v>
      </c>
      <c r="Q5339">
        <v>-3.4714348148554564E-3</v>
      </c>
      <c r="R5339">
        <v>6.3697053119540215E-3</v>
      </c>
      <c r="S5339">
        <v>1.620967872440815E-2</v>
      </c>
      <c r="T5339">
        <v>2.5066383183002472E-2</v>
      </c>
      <c r="U5339" t="s">
        <v>102</v>
      </c>
      <c r="V5339" t="s">
        <v>84</v>
      </c>
      <c r="W5339">
        <v>70.71881103515625</v>
      </c>
    </row>
    <row r="5340" spans="1:23" x14ac:dyDescent="0.25">
      <c r="A5340" s="48" t="str">
        <f t="shared" si="83"/>
        <v>42233Other4_6AllSingle</v>
      </c>
      <c r="B5340" t="s">
        <v>13</v>
      </c>
      <c r="C5340" s="35">
        <v>42233</v>
      </c>
      <c r="D5340">
        <v>6</v>
      </c>
      <c r="E5340" t="s">
        <v>111</v>
      </c>
      <c r="F5340">
        <v>0.70794818978822849</v>
      </c>
      <c r="G5340">
        <v>0.68395257904277318</v>
      </c>
      <c r="H5340">
        <v>9216</v>
      </c>
      <c r="I5340">
        <v>0.70573976381331149</v>
      </c>
      <c r="J5340">
        <v>0.66182545009815874</v>
      </c>
      <c r="K5340">
        <v>2302</v>
      </c>
      <c r="L5340">
        <v>2.2084258962422609E-3</v>
      </c>
      <c r="M5340">
        <v>0.31194740533828735</v>
      </c>
      <c r="N5340">
        <v>22906</v>
      </c>
      <c r="O5340">
        <v>1.5525254420936108E-2</v>
      </c>
      <c r="P5340">
        <v>-1.768874004483223E-2</v>
      </c>
      <c r="Q5340">
        <v>-8.2646002992987633E-3</v>
      </c>
      <c r="R5340">
        <v>2.2084258962422609E-3</v>
      </c>
      <c r="S5340">
        <v>1.2680210173130035E-2</v>
      </c>
      <c r="T5340">
        <v>2.2105591371655464E-2</v>
      </c>
      <c r="U5340" t="s">
        <v>18</v>
      </c>
      <c r="V5340" t="s">
        <v>84</v>
      </c>
      <c r="W5340">
        <v>69.584518432617188</v>
      </c>
    </row>
    <row r="5341" spans="1:23" x14ac:dyDescent="0.25">
      <c r="A5341" s="48" t="str">
        <f t="shared" si="83"/>
        <v>42233Other4_6SmartAC-onlySingle</v>
      </c>
      <c r="B5341" t="s">
        <v>13</v>
      </c>
      <c r="C5341" s="35">
        <v>42233</v>
      </c>
      <c r="D5341">
        <v>6</v>
      </c>
      <c r="E5341" t="s">
        <v>111</v>
      </c>
      <c r="F5341">
        <v>0.70794818978822849</v>
      </c>
      <c r="G5341">
        <v>0.68395257904277318</v>
      </c>
      <c r="H5341">
        <v>9216</v>
      </c>
      <c r="I5341">
        <v>0.70573976381331149</v>
      </c>
      <c r="J5341">
        <v>0.66182545009815874</v>
      </c>
      <c r="K5341">
        <v>2302</v>
      </c>
      <c r="L5341">
        <v>2.2084258962422609E-3</v>
      </c>
      <c r="M5341">
        <v>0.31194740533828735</v>
      </c>
      <c r="N5341">
        <v>22906</v>
      </c>
      <c r="O5341">
        <v>1.5525254420936108E-2</v>
      </c>
      <c r="P5341">
        <v>-1.768874004483223E-2</v>
      </c>
      <c r="Q5341">
        <v>-8.2646002992987633E-3</v>
      </c>
      <c r="R5341">
        <v>2.2084258962422609E-3</v>
      </c>
      <c r="S5341">
        <v>1.2680210173130035E-2</v>
      </c>
      <c r="T5341">
        <v>2.2105591371655464E-2</v>
      </c>
      <c r="U5341" t="s">
        <v>102</v>
      </c>
      <c r="V5341" t="s">
        <v>84</v>
      </c>
      <c r="W5341">
        <v>69.584518432617188</v>
      </c>
    </row>
    <row r="5342" spans="1:23" x14ac:dyDescent="0.25">
      <c r="A5342" s="48" t="str">
        <f t="shared" si="83"/>
        <v>42233Other4_7AllSingle</v>
      </c>
      <c r="B5342" t="s">
        <v>13</v>
      </c>
      <c r="C5342" s="35">
        <v>42233</v>
      </c>
      <c r="D5342">
        <v>7</v>
      </c>
      <c r="E5342" t="s">
        <v>111</v>
      </c>
      <c r="F5342">
        <v>0.7802159466264863</v>
      </c>
      <c r="G5342">
        <v>0.74349341990572471</v>
      </c>
      <c r="H5342">
        <v>9216</v>
      </c>
      <c r="I5342">
        <v>0.78403853872620055</v>
      </c>
      <c r="J5342">
        <v>0.71841107037310681</v>
      </c>
      <c r="K5342">
        <v>2302</v>
      </c>
      <c r="L5342">
        <v>-3.8225920870900154E-3</v>
      </c>
      <c r="M5342">
        <v>-0.48994025588035583</v>
      </c>
      <c r="N5342">
        <v>22906</v>
      </c>
      <c r="O5342">
        <v>1.685773953795433E-2</v>
      </c>
      <c r="P5342">
        <v>-2.5427471846342087E-2</v>
      </c>
      <c r="Q5342">
        <v>-1.5194485895335674E-2</v>
      </c>
      <c r="R5342">
        <v>-3.8225920870900154E-3</v>
      </c>
      <c r="S5342">
        <v>7.5479531660676003E-3</v>
      </c>
      <c r="T5342">
        <v>1.7782287672162056E-2</v>
      </c>
      <c r="U5342" t="s">
        <v>18</v>
      </c>
      <c r="V5342" t="s">
        <v>84</v>
      </c>
      <c r="W5342">
        <v>73.615562438964844</v>
      </c>
    </row>
    <row r="5343" spans="1:23" x14ac:dyDescent="0.25">
      <c r="A5343" s="48" t="str">
        <f t="shared" si="83"/>
        <v>42233Other4_7SmartAC-onlySingle</v>
      </c>
      <c r="B5343" t="s">
        <v>13</v>
      </c>
      <c r="C5343" s="35">
        <v>42233</v>
      </c>
      <c r="D5343">
        <v>7</v>
      </c>
      <c r="E5343" t="s">
        <v>111</v>
      </c>
      <c r="F5343">
        <v>0.7802159466264863</v>
      </c>
      <c r="G5343">
        <v>0.74349341990572471</v>
      </c>
      <c r="H5343">
        <v>9216</v>
      </c>
      <c r="I5343">
        <v>0.78403853872620055</v>
      </c>
      <c r="J5343">
        <v>0.71841107037310681</v>
      </c>
      <c r="K5343">
        <v>2302</v>
      </c>
      <c r="L5343">
        <v>-3.8225920870900154E-3</v>
      </c>
      <c r="M5343">
        <v>-0.48994025588035583</v>
      </c>
      <c r="N5343">
        <v>22906</v>
      </c>
      <c r="O5343">
        <v>1.685773953795433E-2</v>
      </c>
      <c r="P5343">
        <v>-2.5427471846342087E-2</v>
      </c>
      <c r="Q5343">
        <v>-1.5194485895335674E-2</v>
      </c>
      <c r="R5343">
        <v>-3.8225920870900154E-3</v>
      </c>
      <c r="S5343">
        <v>7.5479531660676003E-3</v>
      </c>
      <c r="T5343">
        <v>1.7782287672162056E-2</v>
      </c>
      <c r="U5343" t="s">
        <v>102</v>
      </c>
      <c r="V5343" t="s">
        <v>84</v>
      </c>
      <c r="W5343">
        <v>73.615562438964844</v>
      </c>
    </row>
    <row r="5344" spans="1:23" x14ac:dyDescent="0.25">
      <c r="A5344" s="48" t="str">
        <f t="shared" si="83"/>
        <v>42233Other4_8AllSingle</v>
      </c>
      <c r="B5344" t="s">
        <v>13</v>
      </c>
      <c r="C5344" s="35">
        <v>42233</v>
      </c>
      <c r="D5344">
        <v>8</v>
      </c>
      <c r="E5344" t="s">
        <v>111</v>
      </c>
      <c r="F5344">
        <v>0.78738517988191281</v>
      </c>
      <c r="G5344">
        <v>0.77688693389310537</v>
      </c>
      <c r="H5344">
        <v>9216</v>
      </c>
      <c r="I5344">
        <v>0.80165218719184039</v>
      </c>
      <c r="J5344">
        <v>0.77442926349930985</v>
      </c>
      <c r="K5344">
        <v>2302</v>
      </c>
      <c r="L5344">
        <v>-1.4267006888985634E-2</v>
      </c>
      <c r="M5344">
        <v>-1.8119477033615112</v>
      </c>
      <c r="N5344">
        <v>22906</v>
      </c>
      <c r="O5344">
        <v>1.8056023865938187E-2</v>
      </c>
      <c r="P5344">
        <v>-3.7407606840133667E-2</v>
      </c>
      <c r="Q5344">
        <v>-2.6447240263223648E-2</v>
      </c>
      <c r="R5344">
        <v>-1.4267006888985634E-2</v>
      </c>
      <c r="S5344">
        <v>-2.0882186945527792E-3</v>
      </c>
      <c r="T5344">
        <v>8.8735930621623993E-3</v>
      </c>
      <c r="U5344" t="s">
        <v>18</v>
      </c>
      <c r="V5344" t="s">
        <v>84</v>
      </c>
      <c r="W5344">
        <v>78.763511657714844</v>
      </c>
    </row>
    <row r="5345" spans="1:23" x14ac:dyDescent="0.25">
      <c r="A5345" s="48" t="str">
        <f t="shared" si="83"/>
        <v>42233Other4_8SmartAC-onlySingle</v>
      </c>
      <c r="B5345" t="s">
        <v>13</v>
      </c>
      <c r="C5345" s="35">
        <v>42233</v>
      </c>
      <c r="D5345">
        <v>8</v>
      </c>
      <c r="E5345" t="s">
        <v>111</v>
      </c>
      <c r="F5345">
        <v>0.78738517988191281</v>
      </c>
      <c r="G5345">
        <v>0.77688693389310537</v>
      </c>
      <c r="H5345">
        <v>9216</v>
      </c>
      <c r="I5345">
        <v>0.80165218719184039</v>
      </c>
      <c r="J5345">
        <v>0.77442926349930985</v>
      </c>
      <c r="K5345">
        <v>2302</v>
      </c>
      <c r="L5345">
        <v>-1.4267006888985634E-2</v>
      </c>
      <c r="M5345">
        <v>-1.8119477033615112</v>
      </c>
      <c r="N5345">
        <v>22906</v>
      </c>
      <c r="O5345">
        <v>1.8056023865938187E-2</v>
      </c>
      <c r="P5345">
        <v>-3.7407606840133667E-2</v>
      </c>
      <c r="Q5345">
        <v>-2.6447240263223648E-2</v>
      </c>
      <c r="R5345">
        <v>-1.4267006888985634E-2</v>
      </c>
      <c r="S5345">
        <v>-2.0882186945527792E-3</v>
      </c>
      <c r="T5345">
        <v>8.8735930621623993E-3</v>
      </c>
      <c r="U5345" t="s">
        <v>102</v>
      </c>
      <c r="V5345" t="s">
        <v>84</v>
      </c>
      <c r="W5345">
        <v>78.763511657714844</v>
      </c>
    </row>
    <row r="5346" spans="1:23" x14ac:dyDescent="0.25">
      <c r="A5346" s="48" t="str">
        <f t="shared" si="83"/>
        <v>42233Other4_9AllSingle</v>
      </c>
      <c r="B5346" t="s">
        <v>13</v>
      </c>
      <c r="C5346" s="35">
        <v>42233</v>
      </c>
      <c r="D5346">
        <v>9</v>
      </c>
      <c r="E5346" t="s">
        <v>111</v>
      </c>
      <c r="F5346">
        <v>0.75742019032397356</v>
      </c>
      <c r="G5346">
        <v>0.83269827769307159</v>
      </c>
      <c r="H5346">
        <v>9216</v>
      </c>
      <c r="I5346">
        <v>0.78025848617176075</v>
      </c>
      <c r="J5346">
        <v>0.85737945082837286</v>
      </c>
      <c r="K5346">
        <v>2302</v>
      </c>
      <c r="L5346">
        <v>-2.2838296368718147E-2</v>
      </c>
      <c r="M5346">
        <v>-3.0152742862701416</v>
      </c>
      <c r="N5346">
        <v>22906</v>
      </c>
      <c r="O5346">
        <v>1.9863737747073174E-2</v>
      </c>
      <c r="P5346">
        <v>-4.8295661807060242E-2</v>
      </c>
      <c r="Q5346">
        <v>-3.623797744512558E-2</v>
      </c>
      <c r="R5346">
        <v>-2.2838296368718147E-2</v>
      </c>
      <c r="S5346">
        <v>-9.4402050599455833E-3</v>
      </c>
      <c r="T5346">
        <v>2.6190700009465218E-3</v>
      </c>
      <c r="U5346" t="s">
        <v>18</v>
      </c>
      <c r="V5346" t="s">
        <v>84</v>
      </c>
      <c r="W5346">
        <v>83.536674499511719</v>
      </c>
    </row>
    <row r="5347" spans="1:23" x14ac:dyDescent="0.25">
      <c r="A5347" s="48" t="str">
        <f t="shared" si="83"/>
        <v>42233Other4_9SmartAC-onlySingle</v>
      </c>
      <c r="B5347" t="s">
        <v>13</v>
      </c>
      <c r="C5347" s="35">
        <v>42233</v>
      </c>
      <c r="D5347">
        <v>9</v>
      </c>
      <c r="E5347" t="s">
        <v>111</v>
      </c>
      <c r="F5347">
        <v>0.75742019032397356</v>
      </c>
      <c r="G5347">
        <v>0.83269827769307159</v>
      </c>
      <c r="H5347">
        <v>9216</v>
      </c>
      <c r="I5347">
        <v>0.78025848617176075</v>
      </c>
      <c r="J5347">
        <v>0.85737945082837286</v>
      </c>
      <c r="K5347">
        <v>2302</v>
      </c>
      <c r="L5347">
        <v>-2.2838296368718147E-2</v>
      </c>
      <c r="M5347">
        <v>-3.0152742862701416</v>
      </c>
      <c r="N5347">
        <v>22906</v>
      </c>
      <c r="O5347">
        <v>1.9863737747073174E-2</v>
      </c>
      <c r="P5347">
        <v>-4.8295661807060242E-2</v>
      </c>
      <c r="Q5347">
        <v>-3.623797744512558E-2</v>
      </c>
      <c r="R5347">
        <v>-2.2838296368718147E-2</v>
      </c>
      <c r="S5347">
        <v>-9.4402050599455833E-3</v>
      </c>
      <c r="T5347">
        <v>2.6190700009465218E-3</v>
      </c>
      <c r="U5347" t="s">
        <v>102</v>
      </c>
      <c r="V5347" t="s">
        <v>84</v>
      </c>
      <c r="W5347">
        <v>83.536674499511719</v>
      </c>
    </row>
    <row r="5348" spans="1:23" x14ac:dyDescent="0.25">
      <c r="A5348" s="48" t="str">
        <f t="shared" si="83"/>
        <v>42233Other4_10AllSingle</v>
      </c>
      <c r="B5348" t="s">
        <v>13</v>
      </c>
      <c r="C5348" s="35">
        <v>42233</v>
      </c>
      <c r="D5348">
        <v>10</v>
      </c>
      <c r="E5348" t="s">
        <v>111</v>
      </c>
      <c r="F5348">
        <v>0.77524634141966764</v>
      </c>
      <c r="G5348">
        <v>1.0488317998783199</v>
      </c>
      <c r="H5348">
        <v>9216</v>
      </c>
      <c r="I5348">
        <v>0.79748941403995166</v>
      </c>
      <c r="J5348">
        <v>1.0607408516108181</v>
      </c>
      <c r="K5348">
        <v>2302</v>
      </c>
      <c r="L5348">
        <v>-2.2243073210120201E-2</v>
      </c>
      <c r="M5348">
        <v>-2.86916184425354</v>
      </c>
      <c r="N5348">
        <v>22906</v>
      </c>
      <c r="O5348">
        <v>2.4660550057888031E-2</v>
      </c>
      <c r="P5348">
        <v>-5.3848035633563995E-2</v>
      </c>
      <c r="Q5348">
        <v>-3.8878586143255234E-2</v>
      </c>
      <c r="R5348">
        <v>-2.2243073210120201E-2</v>
      </c>
      <c r="S5348">
        <v>-5.6095323525369167E-3</v>
      </c>
      <c r="T5348">
        <v>9.3618873506784439E-3</v>
      </c>
      <c r="U5348" t="s">
        <v>18</v>
      </c>
      <c r="V5348" t="s">
        <v>84</v>
      </c>
      <c r="W5348">
        <v>88.088577270507813</v>
      </c>
    </row>
    <row r="5349" spans="1:23" x14ac:dyDescent="0.25">
      <c r="A5349" s="48" t="str">
        <f t="shared" si="83"/>
        <v>42233Other4_10SmartAC-onlySingle</v>
      </c>
      <c r="B5349" t="s">
        <v>13</v>
      </c>
      <c r="C5349" s="35">
        <v>42233</v>
      </c>
      <c r="D5349">
        <v>10</v>
      </c>
      <c r="E5349" t="s">
        <v>111</v>
      </c>
      <c r="F5349">
        <v>0.77524634141966764</v>
      </c>
      <c r="G5349">
        <v>1.0488317998783199</v>
      </c>
      <c r="H5349">
        <v>9216</v>
      </c>
      <c r="I5349">
        <v>0.79748941403995166</v>
      </c>
      <c r="J5349">
        <v>1.0607408516108181</v>
      </c>
      <c r="K5349">
        <v>2302</v>
      </c>
      <c r="L5349">
        <v>-2.2243073210120201E-2</v>
      </c>
      <c r="M5349">
        <v>-2.86916184425354</v>
      </c>
      <c r="N5349">
        <v>22906</v>
      </c>
      <c r="O5349">
        <v>2.4660550057888031E-2</v>
      </c>
      <c r="P5349">
        <v>-5.3848035633563995E-2</v>
      </c>
      <c r="Q5349">
        <v>-3.8878586143255234E-2</v>
      </c>
      <c r="R5349">
        <v>-2.2243073210120201E-2</v>
      </c>
      <c r="S5349">
        <v>-5.6095323525369167E-3</v>
      </c>
      <c r="T5349">
        <v>9.3618873506784439E-3</v>
      </c>
      <c r="U5349" t="s">
        <v>102</v>
      </c>
      <c r="V5349" t="s">
        <v>84</v>
      </c>
      <c r="W5349">
        <v>88.088577270507813</v>
      </c>
    </row>
    <row r="5350" spans="1:23" x14ac:dyDescent="0.25">
      <c r="A5350" s="48" t="str">
        <f t="shared" si="83"/>
        <v>42233Other4_11AllSingle</v>
      </c>
      <c r="B5350" t="s">
        <v>13</v>
      </c>
      <c r="C5350" s="35">
        <v>42233</v>
      </c>
      <c r="D5350">
        <v>11</v>
      </c>
      <c r="E5350" t="s">
        <v>111</v>
      </c>
      <c r="F5350">
        <v>0.88455100064479264</v>
      </c>
      <c r="G5350">
        <v>1.323056577815054</v>
      </c>
      <c r="H5350">
        <v>9216</v>
      </c>
      <c r="I5350">
        <v>0.88934650033202867</v>
      </c>
      <c r="J5350">
        <v>1.3267647948788059</v>
      </c>
      <c r="K5350">
        <v>2302</v>
      </c>
      <c r="L5350">
        <v>-4.795499611645937E-3</v>
      </c>
      <c r="M5350">
        <v>-0.54213941097259521</v>
      </c>
      <c r="N5350">
        <v>22906</v>
      </c>
      <c r="O5350">
        <v>3.0896991491317749E-2</v>
      </c>
      <c r="P5350">
        <v>-4.4393084943294525E-2</v>
      </c>
      <c r="Q5350">
        <v>-2.5637991726398468E-2</v>
      </c>
      <c r="R5350">
        <v>-4.795499611645937E-3</v>
      </c>
      <c r="S5350">
        <v>1.6044521704316139E-2</v>
      </c>
      <c r="T5350">
        <v>3.4802082926034927E-2</v>
      </c>
      <c r="U5350" t="s">
        <v>18</v>
      </c>
      <c r="V5350" t="s">
        <v>84</v>
      </c>
      <c r="W5350">
        <v>92.248191833496094</v>
      </c>
    </row>
    <row r="5351" spans="1:23" x14ac:dyDescent="0.25">
      <c r="A5351" s="48" t="str">
        <f t="shared" si="83"/>
        <v>42233Other4_11SmartAC-onlySingle</v>
      </c>
      <c r="B5351" t="s">
        <v>13</v>
      </c>
      <c r="C5351" s="35">
        <v>42233</v>
      </c>
      <c r="D5351">
        <v>11</v>
      </c>
      <c r="E5351" t="s">
        <v>111</v>
      </c>
      <c r="F5351">
        <v>0.88455100064479264</v>
      </c>
      <c r="G5351">
        <v>1.323056577815054</v>
      </c>
      <c r="H5351">
        <v>9216</v>
      </c>
      <c r="I5351">
        <v>0.88934650033202867</v>
      </c>
      <c r="J5351">
        <v>1.3267647948788059</v>
      </c>
      <c r="K5351">
        <v>2302</v>
      </c>
      <c r="L5351">
        <v>-4.795499611645937E-3</v>
      </c>
      <c r="M5351">
        <v>-0.54213941097259521</v>
      </c>
      <c r="N5351">
        <v>22906</v>
      </c>
      <c r="O5351">
        <v>3.0896991491317749E-2</v>
      </c>
      <c r="P5351">
        <v>-4.4393084943294525E-2</v>
      </c>
      <c r="Q5351">
        <v>-2.5637991726398468E-2</v>
      </c>
      <c r="R5351">
        <v>-4.795499611645937E-3</v>
      </c>
      <c r="S5351">
        <v>1.6044521704316139E-2</v>
      </c>
      <c r="T5351">
        <v>3.4802082926034927E-2</v>
      </c>
      <c r="U5351" t="s">
        <v>102</v>
      </c>
      <c r="V5351" t="s">
        <v>84</v>
      </c>
      <c r="W5351">
        <v>92.248191833496094</v>
      </c>
    </row>
    <row r="5352" spans="1:23" x14ac:dyDescent="0.25">
      <c r="A5352" s="48" t="str">
        <f t="shared" si="83"/>
        <v>42233Other4_12AllSingle</v>
      </c>
      <c r="B5352" t="s">
        <v>13</v>
      </c>
      <c r="C5352" s="35">
        <v>42233</v>
      </c>
      <c r="D5352">
        <v>12</v>
      </c>
      <c r="E5352" t="s">
        <v>111</v>
      </c>
      <c r="F5352">
        <v>1.088583429845934</v>
      </c>
      <c r="G5352">
        <v>1.5651354509354087</v>
      </c>
      <c r="H5352">
        <v>9216</v>
      </c>
      <c r="I5352">
        <v>1.0927664482228334</v>
      </c>
      <c r="J5352">
        <v>1.5660121558212077</v>
      </c>
      <c r="K5352">
        <v>2302</v>
      </c>
      <c r="L5352">
        <v>-4.1830185800790787E-3</v>
      </c>
      <c r="M5352">
        <v>-0.38426253199577332</v>
      </c>
      <c r="N5352">
        <v>22906</v>
      </c>
      <c r="O5352">
        <v>3.64847332239151E-2</v>
      </c>
      <c r="P5352">
        <v>-5.0941850990056992E-2</v>
      </c>
      <c r="Q5352">
        <v>-2.8794890269637108E-2</v>
      </c>
      <c r="R5352">
        <v>-4.1830185800790787E-3</v>
      </c>
      <c r="S5352">
        <v>2.0425934344530106E-2</v>
      </c>
      <c r="T5352">
        <v>4.2575813829898834E-2</v>
      </c>
      <c r="U5352" t="s">
        <v>18</v>
      </c>
      <c r="V5352" t="s">
        <v>84</v>
      </c>
      <c r="W5352">
        <v>95.689773559570313</v>
      </c>
    </row>
    <row r="5353" spans="1:23" x14ac:dyDescent="0.25">
      <c r="A5353" s="48" t="str">
        <f t="shared" si="83"/>
        <v>42233Other4_12SmartAC-onlySingle</v>
      </c>
      <c r="B5353" t="s">
        <v>13</v>
      </c>
      <c r="C5353" s="35">
        <v>42233</v>
      </c>
      <c r="D5353">
        <v>12</v>
      </c>
      <c r="E5353" t="s">
        <v>111</v>
      </c>
      <c r="F5353">
        <v>1.088583429845934</v>
      </c>
      <c r="G5353">
        <v>1.5651354509354087</v>
      </c>
      <c r="H5353">
        <v>9216</v>
      </c>
      <c r="I5353">
        <v>1.0927664482228334</v>
      </c>
      <c r="J5353">
        <v>1.5660121558212077</v>
      </c>
      <c r="K5353">
        <v>2302</v>
      </c>
      <c r="L5353">
        <v>-4.1830185800790787E-3</v>
      </c>
      <c r="M5353">
        <v>-0.38426253199577332</v>
      </c>
      <c r="N5353">
        <v>22906</v>
      </c>
      <c r="O5353">
        <v>3.64847332239151E-2</v>
      </c>
      <c r="P5353">
        <v>-5.0941850990056992E-2</v>
      </c>
      <c r="Q5353">
        <v>-2.8794890269637108E-2</v>
      </c>
      <c r="R5353">
        <v>-4.1830185800790787E-3</v>
      </c>
      <c r="S5353">
        <v>2.0425934344530106E-2</v>
      </c>
      <c r="T5353">
        <v>4.2575813829898834E-2</v>
      </c>
      <c r="U5353" t="s">
        <v>102</v>
      </c>
      <c r="V5353" t="s">
        <v>84</v>
      </c>
      <c r="W5353">
        <v>95.689773559570313</v>
      </c>
    </row>
    <row r="5354" spans="1:23" x14ac:dyDescent="0.25">
      <c r="A5354" s="48" t="str">
        <f t="shared" si="83"/>
        <v>42233Other4_13AllSingle</v>
      </c>
      <c r="B5354" t="s">
        <v>13</v>
      </c>
      <c r="C5354" s="35">
        <v>42233</v>
      </c>
      <c r="D5354">
        <v>13</v>
      </c>
      <c r="E5354" t="s">
        <v>111</v>
      </c>
      <c r="F5354">
        <v>1.3993113419057943</v>
      </c>
      <c r="G5354">
        <v>1.7822550403727948</v>
      </c>
      <c r="H5354">
        <v>9216</v>
      </c>
      <c r="I5354">
        <v>1.2728518376090814</v>
      </c>
      <c r="J5354">
        <v>1.7153933674823825</v>
      </c>
      <c r="K5354">
        <v>2302</v>
      </c>
      <c r="L5354">
        <v>0.1264595091342926</v>
      </c>
      <c r="M5354">
        <v>9.037266731262207</v>
      </c>
      <c r="N5354">
        <v>22906</v>
      </c>
      <c r="O5354">
        <v>4.0285650640726089E-2</v>
      </c>
      <c r="P5354">
        <v>7.4829421937465668E-2</v>
      </c>
      <c r="Q5354">
        <v>9.9283613264560699E-2</v>
      </c>
      <c r="R5354">
        <v>0.1264595091342926</v>
      </c>
      <c r="S5354">
        <v>0.15363217890262604</v>
      </c>
      <c r="T5354">
        <v>0.17808960378170013</v>
      </c>
      <c r="U5354" t="s">
        <v>18</v>
      </c>
      <c r="V5354" t="s">
        <v>84</v>
      </c>
      <c r="W5354">
        <v>98.434341430664063</v>
      </c>
    </row>
    <row r="5355" spans="1:23" x14ac:dyDescent="0.25">
      <c r="A5355" s="48" t="str">
        <f t="shared" si="83"/>
        <v>42233Other4_13SmartAC-onlySingle</v>
      </c>
      <c r="B5355" t="s">
        <v>13</v>
      </c>
      <c r="C5355" s="35">
        <v>42233</v>
      </c>
      <c r="D5355">
        <v>13</v>
      </c>
      <c r="E5355" t="s">
        <v>111</v>
      </c>
      <c r="F5355">
        <v>1.3993113419057943</v>
      </c>
      <c r="G5355">
        <v>1.7822550403727948</v>
      </c>
      <c r="H5355">
        <v>9216</v>
      </c>
      <c r="I5355">
        <v>1.2728518376090814</v>
      </c>
      <c r="J5355">
        <v>1.7153933674823825</v>
      </c>
      <c r="K5355">
        <v>2302</v>
      </c>
      <c r="L5355">
        <v>0.1264595091342926</v>
      </c>
      <c r="M5355">
        <v>9.037266731262207</v>
      </c>
      <c r="N5355">
        <v>22906</v>
      </c>
      <c r="O5355">
        <v>4.0285650640726089E-2</v>
      </c>
      <c r="P5355">
        <v>7.4829421937465668E-2</v>
      </c>
      <c r="Q5355">
        <v>9.9283613264560699E-2</v>
      </c>
      <c r="R5355">
        <v>0.1264595091342926</v>
      </c>
      <c r="S5355">
        <v>0.15363217890262604</v>
      </c>
      <c r="T5355">
        <v>0.17808960378170013</v>
      </c>
      <c r="U5355" t="s">
        <v>102</v>
      </c>
      <c r="V5355" t="s">
        <v>84</v>
      </c>
      <c r="W5355">
        <v>98.434341430664063</v>
      </c>
    </row>
    <row r="5356" spans="1:23" x14ac:dyDescent="0.25">
      <c r="A5356" s="48" t="str">
        <f t="shared" si="83"/>
        <v>42233Other4_14AllSingle</v>
      </c>
      <c r="B5356" t="s">
        <v>13</v>
      </c>
      <c r="C5356" s="35">
        <v>42233</v>
      </c>
      <c r="D5356">
        <v>14</v>
      </c>
      <c r="E5356" t="s">
        <v>111</v>
      </c>
      <c r="F5356">
        <v>1.7861508590660373</v>
      </c>
      <c r="G5356">
        <v>1.9363058446894363</v>
      </c>
      <c r="H5356">
        <v>9216</v>
      </c>
      <c r="I5356">
        <v>1.4115751968627375</v>
      </c>
      <c r="J5356">
        <v>1.7158875434939584</v>
      </c>
      <c r="K5356">
        <v>2302</v>
      </c>
      <c r="L5356">
        <v>0.37457567453384399</v>
      </c>
      <c r="M5356">
        <v>20.971109390258789</v>
      </c>
      <c r="N5356">
        <v>22906</v>
      </c>
      <c r="O5356">
        <v>4.1058838367462158E-2</v>
      </c>
      <c r="P5356">
        <v>0.32195466756820679</v>
      </c>
      <c r="Q5356">
        <v>0.34687820076942444</v>
      </c>
      <c r="R5356">
        <v>0.37457567453384399</v>
      </c>
      <c r="S5356">
        <v>0.4022698700428009</v>
      </c>
      <c r="T5356">
        <v>0.4271966814994812</v>
      </c>
      <c r="U5356" t="s">
        <v>18</v>
      </c>
      <c r="V5356" t="s">
        <v>84</v>
      </c>
      <c r="W5356">
        <v>101.31446075439453</v>
      </c>
    </row>
    <row r="5357" spans="1:23" x14ac:dyDescent="0.25">
      <c r="A5357" s="48" t="str">
        <f t="shared" si="83"/>
        <v>42233Other4_14SmartAC-onlySingle</v>
      </c>
      <c r="B5357" t="s">
        <v>13</v>
      </c>
      <c r="C5357" s="35">
        <v>42233</v>
      </c>
      <c r="D5357">
        <v>14</v>
      </c>
      <c r="E5357" t="s">
        <v>111</v>
      </c>
      <c r="F5357">
        <v>1.7861508590660373</v>
      </c>
      <c r="G5357">
        <v>1.9363058446894363</v>
      </c>
      <c r="H5357">
        <v>9216</v>
      </c>
      <c r="I5357">
        <v>1.4115751968627375</v>
      </c>
      <c r="J5357">
        <v>1.7158875434939584</v>
      </c>
      <c r="K5357">
        <v>2302</v>
      </c>
      <c r="L5357">
        <v>0.37457567453384399</v>
      </c>
      <c r="M5357">
        <v>20.971109390258789</v>
      </c>
      <c r="N5357">
        <v>22906</v>
      </c>
      <c r="O5357">
        <v>4.1058838367462158E-2</v>
      </c>
      <c r="P5357">
        <v>0.32195466756820679</v>
      </c>
      <c r="Q5357">
        <v>0.34687820076942444</v>
      </c>
      <c r="R5357">
        <v>0.37457567453384399</v>
      </c>
      <c r="S5357">
        <v>0.4022698700428009</v>
      </c>
      <c r="T5357">
        <v>0.4271966814994812</v>
      </c>
      <c r="U5357" t="s">
        <v>102</v>
      </c>
      <c r="V5357" t="s">
        <v>84</v>
      </c>
      <c r="W5357">
        <v>101.31446075439453</v>
      </c>
    </row>
    <row r="5358" spans="1:23" x14ac:dyDescent="0.25">
      <c r="A5358" s="48" t="str">
        <f t="shared" si="83"/>
        <v>42233Other4_15AllSingle</v>
      </c>
      <c r="B5358" t="s">
        <v>13</v>
      </c>
      <c r="C5358" s="35">
        <v>42233</v>
      </c>
      <c r="D5358">
        <v>15</v>
      </c>
      <c r="E5358" t="s">
        <v>111</v>
      </c>
      <c r="F5358">
        <v>2.1530194466851134</v>
      </c>
      <c r="G5358">
        <v>2.0334916071183029</v>
      </c>
      <c r="H5358">
        <v>9216</v>
      </c>
      <c r="I5358">
        <v>2.2267160543916251</v>
      </c>
      <c r="J5358">
        <v>2.0884907527452712</v>
      </c>
      <c r="K5358">
        <v>2302</v>
      </c>
      <c r="L5358">
        <v>-7.3696605861186981E-2</v>
      </c>
      <c r="M5358">
        <v>-3.4229419231414795</v>
      </c>
      <c r="N5358">
        <v>22906</v>
      </c>
      <c r="O5358">
        <v>4.8409402370452881E-2</v>
      </c>
      <c r="P5358">
        <v>-0.13573808968067169</v>
      </c>
      <c r="Q5358">
        <v>-0.10635261982679367</v>
      </c>
      <c r="R5358">
        <v>-7.3696605861186981E-2</v>
      </c>
      <c r="S5358">
        <v>-4.1044462472200394E-2</v>
      </c>
      <c r="T5358">
        <v>-1.1655115522444248E-2</v>
      </c>
      <c r="U5358" t="s">
        <v>18</v>
      </c>
      <c r="V5358" t="s">
        <v>84</v>
      </c>
      <c r="W5358">
        <v>102.97673034667969</v>
      </c>
    </row>
    <row r="5359" spans="1:23" x14ac:dyDescent="0.25">
      <c r="A5359" s="48" t="str">
        <f t="shared" si="83"/>
        <v>42233Other4_15SmartAC-onlySingle</v>
      </c>
      <c r="B5359" t="s">
        <v>13</v>
      </c>
      <c r="C5359" s="35">
        <v>42233</v>
      </c>
      <c r="D5359">
        <v>15</v>
      </c>
      <c r="E5359" t="s">
        <v>111</v>
      </c>
      <c r="F5359">
        <v>2.1530194466851134</v>
      </c>
      <c r="G5359">
        <v>2.0334916071183029</v>
      </c>
      <c r="H5359">
        <v>9216</v>
      </c>
      <c r="I5359">
        <v>2.2267160543916251</v>
      </c>
      <c r="J5359">
        <v>2.0884907527452712</v>
      </c>
      <c r="K5359">
        <v>2302</v>
      </c>
      <c r="L5359">
        <v>-7.3696605861186981E-2</v>
      </c>
      <c r="M5359">
        <v>-3.4229419231414795</v>
      </c>
      <c r="N5359">
        <v>22906</v>
      </c>
      <c r="O5359">
        <v>4.8409402370452881E-2</v>
      </c>
      <c r="P5359">
        <v>-0.13573808968067169</v>
      </c>
      <c r="Q5359">
        <v>-0.10635261982679367</v>
      </c>
      <c r="R5359">
        <v>-7.3696605861186981E-2</v>
      </c>
      <c r="S5359">
        <v>-4.1044462472200394E-2</v>
      </c>
      <c r="T5359">
        <v>-1.1655115522444248E-2</v>
      </c>
      <c r="U5359" t="s">
        <v>102</v>
      </c>
      <c r="V5359" t="s">
        <v>84</v>
      </c>
      <c r="W5359">
        <v>102.97673034667969</v>
      </c>
    </row>
    <row r="5360" spans="1:23" x14ac:dyDescent="0.25">
      <c r="A5360" s="48" t="str">
        <f t="shared" si="83"/>
        <v>42233Other4_16AllSingle</v>
      </c>
      <c r="B5360" t="s">
        <v>13</v>
      </c>
      <c r="C5360" s="35">
        <v>42233</v>
      </c>
      <c r="D5360">
        <v>16</v>
      </c>
      <c r="E5360" t="s">
        <v>111</v>
      </c>
      <c r="F5360">
        <v>2.5062976374157282</v>
      </c>
      <c r="G5360">
        <v>2.0409775775403745</v>
      </c>
      <c r="H5360">
        <v>9216</v>
      </c>
      <c r="I5360">
        <v>2.5537983371804693</v>
      </c>
      <c r="J5360">
        <v>2.0997608732472117</v>
      </c>
      <c r="K5360">
        <v>2302</v>
      </c>
      <c r="L5360">
        <v>-4.7500699758529663E-2</v>
      </c>
      <c r="M5360">
        <v>-1.8952537775039673</v>
      </c>
      <c r="N5360">
        <v>22906</v>
      </c>
      <c r="O5360">
        <v>4.8654749989509583E-2</v>
      </c>
      <c r="P5360">
        <v>-0.10985662788152695</v>
      </c>
      <c r="Q5360">
        <v>-8.0322220921516418E-2</v>
      </c>
      <c r="R5360">
        <v>-4.7500699758529663E-2</v>
      </c>
      <c r="S5360">
        <v>-1.4683070592582226E-2</v>
      </c>
      <c r="T5360">
        <v>1.4855227433145046E-2</v>
      </c>
      <c r="U5360" t="s">
        <v>18</v>
      </c>
      <c r="V5360" t="s">
        <v>84</v>
      </c>
      <c r="W5360">
        <v>102.84781646728516</v>
      </c>
    </row>
    <row r="5361" spans="1:23" x14ac:dyDescent="0.25">
      <c r="A5361" s="48" t="str">
        <f t="shared" si="83"/>
        <v>42233Other4_16SmartAC-onlySingle</v>
      </c>
      <c r="B5361" t="s">
        <v>13</v>
      </c>
      <c r="C5361" s="35">
        <v>42233</v>
      </c>
      <c r="D5361">
        <v>16</v>
      </c>
      <c r="E5361" t="s">
        <v>111</v>
      </c>
      <c r="F5361">
        <v>2.5062976374157282</v>
      </c>
      <c r="G5361">
        <v>2.0409775775403745</v>
      </c>
      <c r="H5361">
        <v>9216</v>
      </c>
      <c r="I5361">
        <v>2.5537983371804693</v>
      </c>
      <c r="J5361">
        <v>2.0997608732472117</v>
      </c>
      <c r="K5361">
        <v>2302</v>
      </c>
      <c r="L5361">
        <v>-4.7500699758529663E-2</v>
      </c>
      <c r="M5361">
        <v>-1.8952537775039673</v>
      </c>
      <c r="N5361">
        <v>22906</v>
      </c>
      <c r="O5361">
        <v>4.8654749989509583E-2</v>
      </c>
      <c r="P5361">
        <v>-0.10985662788152695</v>
      </c>
      <c r="Q5361">
        <v>-8.0322220921516418E-2</v>
      </c>
      <c r="R5361">
        <v>-4.7500699758529663E-2</v>
      </c>
      <c r="S5361">
        <v>-1.4683070592582226E-2</v>
      </c>
      <c r="T5361">
        <v>1.4855227433145046E-2</v>
      </c>
      <c r="U5361" t="s">
        <v>102</v>
      </c>
      <c r="V5361" t="s">
        <v>84</v>
      </c>
      <c r="W5361">
        <v>102.84781646728516</v>
      </c>
    </row>
    <row r="5362" spans="1:23" x14ac:dyDescent="0.25">
      <c r="A5362" s="48" t="str">
        <f t="shared" si="83"/>
        <v>42233Other4_17AllSingle</v>
      </c>
      <c r="B5362" t="s">
        <v>13</v>
      </c>
      <c r="C5362" s="35">
        <v>42233</v>
      </c>
      <c r="D5362">
        <v>17</v>
      </c>
      <c r="E5362" t="s">
        <v>111</v>
      </c>
      <c r="F5362">
        <v>2.8452593898233354</v>
      </c>
      <c r="G5362">
        <v>1.9786165524134058</v>
      </c>
      <c r="H5362">
        <v>9216</v>
      </c>
      <c r="I5362">
        <v>2.8543740595017737</v>
      </c>
      <c r="J5362">
        <v>2.0168050708995762</v>
      </c>
      <c r="K5362">
        <v>2302</v>
      </c>
      <c r="L5362">
        <v>-9.1146696358919144E-3</v>
      </c>
      <c r="M5362">
        <v>-0.32034581899642944</v>
      </c>
      <c r="N5362">
        <v>22906</v>
      </c>
      <c r="O5362">
        <v>4.6816017478704453E-2</v>
      </c>
      <c r="P5362">
        <v>-6.9114074110984802E-2</v>
      </c>
      <c r="Q5362">
        <v>-4.069582000374794E-2</v>
      </c>
      <c r="R5362">
        <v>-9.1146696358919144E-3</v>
      </c>
      <c r="S5362">
        <v>2.2462734952569008E-2</v>
      </c>
      <c r="T5362">
        <v>5.0884738564491272E-2</v>
      </c>
      <c r="U5362" t="s">
        <v>18</v>
      </c>
      <c r="V5362" t="s">
        <v>84</v>
      </c>
      <c r="W5362">
        <v>102.44019317626953</v>
      </c>
    </row>
    <row r="5363" spans="1:23" x14ac:dyDescent="0.25">
      <c r="A5363" s="48" t="str">
        <f t="shared" si="83"/>
        <v>42233Other4_17SmartAC-onlySingle</v>
      </c>
      <c r="B5363" t="s">
        <v>13</v>
      </c>
      <c r="C5363" s="35">
        <v>42233</v>
      </c>
      <c r="D5363">
        <v>17</v>
      </c>
      <c r="E5363" t="s">
        <v>111</v>
      </c>
      <c r="F5363">
        <v>2.8452593898233354</v>
      </c>
      <c r="G5363">
        <v>1.9786165524134058</v>
      </c>
      <c r="H5363">
        <v>9216</v>
      </c>
      <c r="I5363">
        <v>2.8543740595017737</v>
      </c>
      <c r="J5363">
        <v>2.0168050708995762</v>
      </c>
      <c r="K5363">
        <v>2302</v>
      </c>
      <c r="L5363">
        <v>-9.1146696358919144E-3</v>
      </c>
      <c r="M5363">
        <v>-0.32034581899642944</v>
      </c>
      <c r="N5363">
        <v>22906</v>
      </c>
      <c r="O5363">
        <v>4.6816017478704453E-2</v>
      </c>
      <c r="P5363">
        <v>-6.9114074110984802E-2</v>
      </c>
      <c r="Q5363">
        <v>-4.069582000374794E-2</v>
      </c>
      <c r="R5363">
        <v>-9.1146696358919144E-3</v>
      </c>
      <c r="S5363">
        <v>2.2462734952569008E-2</v>
      </c>
      <c r="T5363">
        <v>5.0884738564491272E-2</v>
      </c>
      <c r="U5363" t="s">
        <v>102</v>
      </c>
      <c r="V5363" t="s">
        <v>84</v>
      </c>
      <c r="W5363">
        <v>102.44019317626953</v>
      </c>
    </row>
    <row r="5364" spans="1:23" x14ac:dyDescent="0.25">
      <c r="A5364" s="48" t="str">
        <f t="shared" si="83"/>
        <v>42233Other4_18AllSingle</v>
      </c>
      <c r="B5364" t="s">
        <v>13</v>
      </c>
      <c r="C5364" s="35">
        <v>42233</v>
      </c>
      <c r="D5364">
        <v>18</v>
      </c>
      <c r="E5364" t="s">
        <v>111</v>
      </c>
      <c r="F5364">
        <v>3.0605530243421906</v>
      </c>
      <c r="G5364">
        <v>1.9330423381378365</v>
      </c>
      <c r="H5364">
        <v>9216</v>
      </c>
      <c r="I5364">
        <v>3.0844669286736988</v>
      </c>
      <c r="J5364">
        <v>1.9713124540584193</v>
      </c>
      <c r="K5364">
        <v>2302</v>
      </c>
      <c r="L5364">
        <v>-2.3913905024528503E-2</v>
      </c>
      <c r="M5364">
        <v>-0.78135895729064941</v>
      </c>
      <c r="N5364">
        <v>22906</v>
      </c>
      <c r="O5364">
        <v>4.5755673199892044E-2</v>
      </c>
      <c r="P5364">
        <v>-8.2554377615451813E-2</v>
      </c>
      <c r="Q5364">
        <v>-5.4779767990112305E-2</v>
      </c>
      <c r="R5364">
        <v>-2.3913905024528503E-2</v>
      </c>
      <c r="S5364">
        <v>6.9482964463531971E-3</v>
      </c>
      <c r="T5364">
        <v>3.4726567566394806E-2</v>
      </c>
      <c r="U5364" t="s">
        <v>18</v>
      </c>
      <c r="V5364" t="s">
        <v>84</v>
      </c>
      <c r="W5364">
        <v>100.20082092285156</v>
      </c>
    </row>
    <row r="5365" spans="1:23" x14ac:dyDescent="0.25">
      <c r="A5365" s="48" t="str">
        <f t="shared" si="83"/>
        <v>42233Other4_18SmartAC-onlySingle</v>
      </c>
      <c r="B5365" t="s">
        <v>13</v>
      </c>
      <c r="C5365" s="35">
        <v>42233</v>
      </c>
      <c r="D5365">
        <v>18</v>
      </c>
      <c r="E5365" t="s">
        <v>111</v>
      </c>
      <c r="F5365">
        <v>3.0605530243421906</v>
      </c>
      <c r="G5365">
        <v>1.9330423381378365</v>
      </c>
      <c r="H5365">
        <v>9216</v>
      </c>
      <c r="I5365">
        <v>3.0844669286736988</v>
      </c>
      <c r="J5365">
        <v>1.9713124540584193</v>
      </c>
      <c r="K5365">
        <v>2302</v>
      </c>
      <c r="L5365">
        <v>-2.3913905024528503E-2</v>
      </c>
      <c r="M5365">
        <v>-0.78135895729064941</v>
      </c>
      <c r="N5365">
        <v>22906</v>
      </c>
      <c r="O5365">
        <v>4.5755673199892044E-2</v>
      </c>
      <c r="P5365">
        <v>-8.2554377615451813E-2</v>
      </c>
      <c r="Q5365">
        <v>-5.4779767990112305E-2</v>
      </c>
      <c r="R5365">
        <v>-2.3913905024528503E-2</v>
      </c>
      <c r="S5365">
        <v>6.9482964463531971E-3</v>
      </c>
      <c r="T5365">
        <v>3.4726567566394806E-2</v>
      </c>
      <c r="U5365" t="s">
        <v>102</v>
      </c>
      <c r="V5365" t="s">
        <v>84</v>
      </c>
      <c r="W5365">
        <v>100.20082092285156</v>
      </c>
    </row>
    <row r="5366" spans="1:23" x14ac:dyDescent="0.25">
      <c r="A5366" s="48" t="str">
        <f t="shared" si="83"/>
        <v>42233Other4_19AllSingle</v>
      </c>
      <c r="B5366" t="s">
        <v>13</v>
      </c>
      <c r="C5366" s="35">
        <v>42233</v>
      </c>
      <c r="D5366">
        <v>19</v>
      </c>
      <c r="E5366" t="s">
        <v>111</v>
      </c>
      <c r="F5366">
        <v>3.0970399212624664</v>
      </c>
      <c r="G5366">
        <v>1.8751527438282094</v>
      </c>
      <c r="H5366">
        <v>9216</v>
      </c>
      <c r="I5366">
        <v>3.0854216093848152</v>
      </c>
      <c r="J5366">
        <v>1.8845733529941484</v>
      </c>
      <c r="K5366">
        <v>2302</v>
      </c>
      <c r="L5366">
        <v>1.1618311516940594E-2</v>
      </c>
      <c r="M5366">
        <v>0.37514245510101318</v>
      </c>
      <c r="N5366">
        <v>22906</v>
      </c>
      <c r="O5366">
        <v>4.3867658823728561E-2</v>
      </c>
      <c r="P5366">
        <v>-4.4602479785680771E-2</v>
      </c>
      <c r="Q5366">
        <v>-1.797393336892128E-2</v>
      </c>
      <c r="R5366">
        <v>1.1618311516940594E-2</v>
      </c>
      <c r="S5366">
        <v>4.1207049041986465E-2</v>
      </c>
      <c r="T5366">
        <v>6.7839100956916809E-2</v>
      </c>
      <c r="U5366" t="s">
        <v>18</v>
      </c>
      <c r="V5366" t="s">
        <v>84</v>
      </c>
      <c r="W5366">
        <v>95.434600830078125</v>
      </c>
    </row>
    <row r="5367" spans="1:23" x14ac:dyDescent="0.25">
      <c r="A5367" s="48" t="str">
        <f t="shared" si="83"/>
        <v>42233Other4_19SmartAC-onlySingle</v>
      </c>
      <c r="B5367" t="s">
        <v>13</v>
      </c>
      <c r="C5367" s="35">
        <v>42233</v>
      </c>
      <c r="D5367">
        <v>19</v>
      </c>
      <c r="E5367" t="s">
        <v>111</v>
      </c>
      <c r="F5367">
        <v>3.0970399212624664</v>
      </c>
      <c r="G5367">
        <v>1.8751527438282094</v>
      </c>
      <c r="H5367">
        <v>9216</v>
      </c>
      <c r="I5367">
        <v>3.0854216093848152</v>
      </c>
      <c r="J5367">
        <v>1.8845733529941484</v>
      </c>
      <c r="K5367">
        <v>2302</v>
      </c>
      <c r="L5367">
        <v>1.1618311516940594E-2</v>
      </c>
      <c r="M5367">
        <v>0.37514245510101318</v>
      </c>
      <c r="N5367">
        <v>22906</v>
      </c>
      <c r="O5367">
        <v>4.3867658823728561E-2</v>
      </c>
      <c r="P5367">
        <v>-4.4602479785680771E-2</v>
      </c>
      <c r="Q5367">
        <v>-1.797393336892128E-2</v>
      </c>
      <c r="R5367">
        <v>1.1618311516940594E-2</v>
      </c>
      <c r="S5367">
        <v>4.1207049041986465E-2</v>
      </c>
      <c r="T5367">
        <v>6.7839100956916809E-2</v>
      </c>
      <c r="U5367" t="s">
        <v>102</v>
      </c>
      <c r="V5367" t="s">
        <v>84</v>
      </c>
      <c r="W5367">
        <v>95.434600830078125</v>
      </c>
    </row>
    <row r="5368" spans="1:23" x14ac:dyDescent="0.25">
      <c r="A5368" s="48" t="str">
        <f t="shared" si="83"/>
        <v>42233Other4_20AllSingle</v>
      </c>
      <c r="B5368" t="s">
        <v>13</v>
      </c>
      <c r="C5368" s="35">
        <v>42233</v>
      </c>
      <c r="D5368">
        <v>20</v>
      </c>
      <c r="E5368" t="s">
        <v>111</v>
      </c>
      <c r="F5368">
        <v>2.8589186259071382</v>
      </c>
      <c r="G5368">
        <v>1.7947894359711725</v>
      </c>
      <c r="H5368">
        <v>9216</v>
      </c>
      <c r="I5368">
        <v>2.8806892818290213</v>
      </c>
      <c r="J5368">
        <v>1.8317338082370231</v>
      </c>
      <c r="K5368">
        <v>2302</v>
      </c>
      <c r="L5368">
        <v>-2.1770656108856201E-2</v>
      </c>
      <c r="M5368">
        <v>-0.76149964332580566</v>
      </c>
      <c r="N5368">
        <v>22906</v>
      </c>
      <c r="O5368">
        <v>4.2509604245424271E-2</v>
      </c>
      <c r="P5368">
        <v>-7.6250962913036346E-2</v>
      </c>
      <c r="Q5368">
        <v>-5.0446785986423492E-2</v>
      </c>
      <c r="R5368">
        <v>-2.1770656108856201E-2</v>
      </c>
      <c r="S5368">
        <v>6.9020721130073071E-3</v>
      </c>
      <c r="T5368">
        <v>3.2709654420614243E-2</v>
      </c>
      <c r="U5368" t="s">
        <v>18</v>
      </c>
      <c r="V5368" t="s">
        <v>84</v>
      </c>
      <c r="W5368">
        <v>89.839736938476563</v>
      </c>
    </row>
    <row r="5369" spans="1:23" x14ac:dyDescent="0.25">
      <c r="A5369" s="48" t="str">
        <f t="shared" si="83"/>
        <v>42233Other4_20SmartAC-onlySingle</v>
      </c>
      <c r="B5369" t="s">
        <v>13</v>
      </c>
      <c r="C5369" s="35">
        <v>42233</v>
      </c>
      <c r="D5369">
        <v>20</v>
      </c>
      <c r="E5369" t="s">
        <v>111</v>
      </c>
      <c r="F5369">
        <v>2.8589186259071382</v>
      </c>
      <c r="G5369">
        <v>1.7947894359711725</v>
      </c>
      <c r="H5369">
        <v>9216</v>
      </c>
      <c r="I5369">
        <v>2.8806892818290213</v>
      </c>
      <c r="J5369">
        <v>1.8317338082370231</v>
      </c>
      <c r="K5369">
        <v>2302</v>
      </c>
      <c r="L5369">
        <v>-2.1770656108856201E-2</v>
      </c>
      <c r="M5369">
        <v>-0.76149964332580566</v>
      </c>
      <c r="N5369">
        <v>22906</v>
      </c>
      <c r="O5369">
        <v>4.2509604245424271E-2</v>
      </c>
      <c r="P5369">
        <v>-7.6250962913036346E-2</v>
      </c>
      <c r="Q5369">
        <v>-5.0446785986423492E-2</v>
      </c>
      <c r="R5369">
        <v>-2.1770656108856201E-2</v>
      </c>
      <c r="S5369">
        <v>6.9020721130073071E-3</v>
      </c>
      <c r="T5369">
        <v>3.2709654420614243E-2</v>
      </c>
      <c r="U5369" t="s">
        <v>102</v>
      </c>
      <c r="V5369" t="s">
        <v>84</v>
      </c>
      <c r="W5369">
        <v>89.839736938476563</v>
      </c>
    </row>
    <row r="5370" spans="1:23" x14ac:dyDescent="0.25">
      <c r="A5370" s="48" t="str">
        <f t="shared" si="83"/>
        <v>42233Other4_21AllSingle</v>
      </c>
      <c r="B5370" t="s">
        <v>13</v>
      </c>
      <c r="C5370" s="35">
        <v>42233</v>
      </c>
      <c r="D5370">
        <v>21</v>
      </c>
      <c r="E5370" t="s">
        <v>111</v>
      </c>
      <c r="F5370">
        <v>2.5139139996695308</v>
      </c>
      <c r="G5370">
        <v>1.6845103013401503</v>
      </c>
      <c r="H5370">
        <v>9216</v>
      </c>
      <c r="I5370">
        <v>2.5021673668729836</v>
      </c>
      <c r="J5370">
        <v>1.6768134077888057</v>
      </c>
      <c r="K5370">
        <v>2302</v>
      </c>
      <c r="L5370">
        <v>1.1746632866561413E-2</v>
      </c>
      <c r="M5370">
        <v>0.46726471185684204</v>
      </c>
      <c r="N5370">
        <v>22906</v>
      </c>
      <c r="O5370">
        <v>3.9106447249650955E-2</v>
      </c>
      <c r="P5370">
        <v>-3.8372188806533813E-2</v>
      </c>
      <c r="Q5370">
        <v>-1.4633794315159321E-2</v>
      </c>
      <c r="R5370">
        <v>1.1746632866561413E-2</v>
      </c>
      <c r="S5370">
        <v>3.8123931735754013E-2</v>
      </c>
      <c r="T5370">
        <v>6.1865456402301788E-2</v>
      </c>
      <c r="U5370" t="s">
        <v>18</v>
      </c>
      <c r="V5370" t="s">
        <v>84</v>
      </c>
      <c r="W5370">
        <v>85.595298767089844</v>
      </c>
    </row>
    <row r="5371" spans="1:23" x14ac:dyDescent="0.25">
      <c r="A5371" s="48" t="str">
        <f t="shared" si="83"/>
        <v>42233Other4_21SmartAC-onlySingle</v>
      </c>
      <c r="B5371" t="s">
        <v>13</v>
      </c>
      <c r="C5371" s="35">
        <v>42233</v>
      </c>
      <c r="D5371">
        <v>21</v>
      </c>
      <c r="E5371" t="s">
        <v>111</v>
      </c>
      <c r="F5371">
        <v>2.5139139996695308</v>
      </c>
      <c r="G5371">
        <v>1.6845103013401503</v>
      </c>
      <c r="H5371">
        <v>9216</v>
      </c>
      <c r="I5371">
        <v>2.5021673668729836</v>
      </c>
      <c r="J5371">
        <v>1.6768134077888057</v>
      </c>
      <c r="K5371">
        <v>2302</v>
      </c>
      <c r="L5371">
        <v>1.1746632866561413E-2</v>
      </c>
      <c r="M5371">
        <v>0.46726471185684204</v>
      </c>
      <c r="N5371">
        <v>22906</v>
      </c>
      <c r="O5371">
        <v>3.9106447249650955E-2</v>
      </c>
      <c r="P5371">
        <v>-3.8372188806533813E-2</v>
      </c>
      <c r="Q5371">
        <v>-1.4633794315159321E-2</v>
      </c>
      <c r="R5371">
        <v>1.1746632866561413E-2</v>
      </c>
      <c r="S5371">
        <v>3.8123931735754013E-2</v>
      </c>
      <c r="T5371">
        <v>6.1865456402301788E-2</v>
      </c>
      <c r="U5371" t="s">
        <v>102</v>
      </c>
      <c r="V5371" t="s">
        <v>84</v>
      </c>
      <c r="W5371">
        <v>85.595298767089844</v>
      </c>
    </row>
    <row r="5372" spans="1:23" x14ac:dyDescent="0.25">
      <c r="A5372" s="48" t="str">
        <f t="shared" si="83"/>
        <v>42233Other4_22AllSingle</v>
      </c>
      <c r="B5372" t="s">
        <v>13</v>
      </c>
      <c r="C5372" s="35">
        <v>42233</v>
      </c>
      <c r="D5372">
        <v>22</v>
      </c>
      <c r="E5372" t="s">
        <v>111</v>
      </c>
      <c r="F5372">
        <v>2.0705667944806088</v>
      </c>
      <c r="G5372">
        <v>1.5362838516193471</v>
      </c>
      <c r="H5372">
        <v>9216</v>
      </c>
      <c r="I5372">
        <v>2.0684829393483248</v>
      </c>
      <c r="J5372">
        <v>1.5113845916383664</v>
      </c>
      <c r="K5372">
        <v>2302</v>
      </c>
      <c r="L5372">
        <v>2.083855215460062E-3</v>
      </c>
      <c r="M5372">
        <v>0.10064177215099335</v>
      </c>
      <c r="N5372">
        <v>22906</v>
      </c>
      <c r="O5372">
        <v>3.5332683473825455E-2</v>
      </c>
      <c r="P5372">
        <v>-4.3198511004447937E-2</v>
      </c>
      <c r="Q5372">
        <v>-2.1750865504145622E-2</v>
      </c>
      <c r="R5372">
        <v>2.083855215460062E-3</v>
      </c>
      <c r="S5372">
        <v>2.5915749371051788E-2</v>
      </c>
      <c r="T5372">
        <v>4.7366220504045486E-2</v>
      </c>
      <c r="U5372" t="s">
        <v>18</v>
      </c>
      <c r="V5372" t="s">
        <v>84</v>
      </c>
      <c r="W5372">
        <v>81.441543579101563</v>
      </c>
    </row>
    <row r="5373" spans="1:23" x14ac:dyDescent="0.25">
      <c r="A5373" s="48" t="str">
        <f t="shared" si="83"/>
        <v>42233Other4_22SmartAC-onlySingle</v>
      </c>
      <c r="B5373" t="s">
        <v>13</v>
      </c>
      <c r="C5373" s="35">
        <v>42233</v>
      </c>
      <c r="D5373">
        <v>22</v>
      </c>
      <c r="E5373" t="s">
        <v>111</v>
      </c>
      <c r="F5373">
        <v>2.0705667944806088</v>
      </c>
      <c r="G5373">
        <v>1.5362838516193471</v>
      </c>
      <c r="H5373">
        <v>9216</v>
      </c>
      <c r="I5373">
        <v>2.0684829393483248</v>
      </c>
      <c r="J5373">
        <v>1.5113845916383664</v>
      </c>
      <c r="K5373">
        <v>2302</v>
      </c>
      <c r="L5373">
        <v>2.083855215460062E-3</v>
      </c>
      <c r="M5373">
        <v>0.10064177215099335</v>
      </c>
      <c r="N5373">
        <v>22906</v>
      </c>
      <c r="O5373">
        <v>3.5332683473825455E-2</v>
      </c>
      <c r="P5373">
        <v>-4.3198511004447937E-2</v>
      </c>
      <c r="Q5373">
        <v>-2.1750865504145622E-2</v>
      </c>
      <c r="R5373">
        <v>2.083855215460062E-3</v>
      </c>
      <c r="S5373">
        <v>2.5915749371051788E-2</v>
      </c>
      <c r="T5373">
        <v>4.7366220504045486E-2</v>
      </c>
      <c r="U5373" t="s">
        <v>102</v>
      </c>
      <c r="V5373" t="s">
        <v>84</v>
      </c>
      <c r="W5373">
        <v>81.441543579101563</v>
      </c>
    </row>
    <row r="5374" spans="1:23" x14ac:dyDescent="0.25">
      <c r="A5374" s="48" t="str">
        <f t="shared" si="83"/>
        <v>42233Other4_23AllSingle</v>
      </c>
      <c r="B5374" t="s">
        <v>13</v>
      </c>
      <c r="C5374" s="35">
        <v>42233</v>
      </c>
      <c r="D5374">
        <v>23</v>
      </c>
      <c r="E5374" t="s">
        <v>111</v>
      </c>
      <c r="F5374">
        <v>1.5709553647585297</v>
      </c>
      <c r="G5374">
        <v>1.3292150018225111</v>
      </c>
      <c r="H5374">
        <v>9216</v>
      </c>
      <c r="I5374">
        <v>1.5934453194330103</v>
      </c>
      <c r="J5374">
        <v>1.3255291429394649</v>
      </c>
      <c r="K5374">
        <v>2302</v>
      </c>
      <c r="L5374">
        <v>-2.248995378613472E-2</v>
      </c>
      <c r="M5374">
        <v>-1.4316099882125854</v>
      </c>
      <c r="N5374">
        <v>22906</v>
      </c>
      <c r="O5374">
        <v>3.090263344347477E-2</v>
      </c>
      <c r="P5374">
        <v>-6.209477037191391E-2</v>
      </c>
      <c r="Q5374">
        <v>-4.3336253613233566E-2</v>
      </c>
      <c r="R5374">
        <v>-2.248995378613472E-2</v>
      </c>
      <c r="S5374">
        <v>-1.6461275517940521E-3</v>
      </c>
      <c r="T5374">
        <v>1.7114860936999321E-2</v>
      </c>
      <c r="U5374" t="s">
        <v>18</v>
      </c>
      <c r="V5374" t="s">
        <v>84</v>
      </c>
      <c r="W5374">
        <v>78.324630737304688</v>
      </c>
    </row>
    <row r="5375" spans="1:23" x14ac:dyDescent="0.25">
      <c r="A5375" s="48" t="str">
        <f t="shared" si="83"/>
        <v>42233Other4_23SmartAC-onlySingle</v>
      </c>
      <c r="B5375" t="s">
        <v>13</v>
      </c>
      <c r="C5375" s="35">
        <v>42233</v>
      </c>
      <c r="D5375">
        <v>23</v>
      </c>
      <c r="E5375" t="s">
        <v>111</v>
      </c>
      <c r="F5375">
        <v>1.5709553647585297</v>
      </c>
      <c r="G5375">
        <v>1.3292150018225111</v>
      </c>
      <c r="H5375">
        <v>9216</v>
      </c>
      <c r="I5375">
        <v>1.5934453194330103</v>
      </c>
      <c r="J5375">
        <v>1.3255291429394649</v>
      </c>
      <c r="K5375">
        <v>2302</v>
      </c>
      <c r="L5375">
        <v>-2.248995378613472E-2</v>
      </c>
      <c r="M5375">
        <v>-1.4316099882125854</v>
      </c>
      <c r="N5375">
        <v>22906</v>
      </c>
      <c r="O5375">
        <v>3.090263344347477E-2</v>
      </c>
      <c r="P5375">
        <v>-6.209477037191391E-2</v>
      </c>
      <c r="Q5375">
        <v>-4.3336253613233566E-2</v>
      </c>
      <c r="R5375">
        <v>-2.248995378613472E-2</v>
      </c>
      <c r="S5375">
        <v>-1.6461275517940521E-3</v>
      </c>
      <c r="T5375">
        <v>1.7114860936999321E-2</v>
      </c>
      <c r="U5375" t="s">
        <v>102</v>
      </c>
      <c r="V5375" t="s">
        <v>84</v>
      </c>
      <c r="W5375">
        <v>78.324630737304688</v>
      </c>
    </row>
    <row r="5376" spans="1:23" x14ac:dyDescent="0.25">
      <c r="A5376" s="48" t="str">
        <f t="shared" si="83"/>
        <v>42233Other4_24AllSingle</v>
      </c>
      <c r="B5376" t="s">
        <v>13</v>
      </c>
      <c r="C5376" s="35">
        <v>42233</v>
      </c>
      <c r="D5376">
        <v>24</v>
      </c>
      <c r="E5376" t="s">
        <v>111</v>
      </c>
      <c r="F5376">
        <v>1.1842354917929361</v>
      </c>
      <c r="G5376">
        <v>1.0825629882616259</v>
      </c>
      <c r="H5376">
        <v>9216</v>
      </c>
      <c r="I5376">
        <v>1.1965928694094876</v>
      </c>
      <c r="J5376">
        <v>1.096918375717657</v>
      </c>
      <c r="K5376">
        <v>2302</v>
      </c>
      <c r="L5376">
        <v>-1.2357377447187901E-2</v>
      </c>
      <c r="M5376">
        <v>-1.043489933013916</v>
      </c>
      <c r="N5376">
        <v>22906</v>
      </c>
      <c r="O5376">
        <v>2.5492211803793907E-2</v>
      </c>
      <c r="P5376">
        <v>-4.5028194785118103E-2</v>
      </c>
      <c r="Q5376">
        <v>-2.9553914442658424E-2</v>
      </c>
      <c r="R5376">
        <v>-1.2357377447187901E-2</v>
      </c>
      <c r="S5376">
        <v>4.8371194861829281E-3</v>
      </c>
      <c r="T5376">
        <v>2.0313441753387451E-2</v>
      </c>
      <c r="U5376" t="s">
        <v>18</v>
      </c>
      <c r="V5376" t="s">
        <v>84</v>
      </c>
      <c r="W5376">
        <v>75.562469482421875</v>
      </c>
    </row>
    <row r="5377" spans="1:23" x14ac:dyDescent="0.25">
      <c r="A5377" s="48" t="str">
        <f t="shared" si="83"/>
        <v>42233Other4_24SmartAC-onlySingle</v>
      </c>
      <c r="B5377" t="s">
        <v>13</v>
      </c>
      <c r="C5377" s="35">
        <v>42233</v>
      </c>
      <c r="D5377">
        <v>24</v>
      </c>
      <c r="E5377" t="s">
        <v>111</v>
      </c>
      <c r="F5377">
        <v>1.1842354917929361</v>
      </c>
      <c r="G5377">
        <v>1.0825629882616259</v>
      </c>
      <c r="H5377">
        <v>9216</v>
      </c>
      <c r="I5377">
        <v>1.1965928694094876</v>
      </c>
      <c r="J5377">
        <v>1.096918375717657</v>
      </c>
      <c r="K5377">
        <v>2302</v>
      </c>
      <c r="L5377">
        <v>-1.2357377447187901E-2</v>
      </c>
      <c r="M5377">
        <v>-1.043489933013916</v>
      </c>
      <c r="N5377">
        <v>22906</v>
      </c>
      <c r="O5377">
        <v>2.5492211803793907E-2</v>
      </c>
      <c r="P5377">
        <v>-4.5028194785118103E-2</v>
      </c>
      <c r="Q5377">
        <v>-2.9553914442658424E-2</v>
      </c>
      <c r="R5377">
        <v>-1.2357377447187901E-2</v>
      </c>
      <c r="S5377">
        <v>4.8371194861829281E-3</v>
      </c>
      <c r="T5377">
        <v>2.0313441753387451E-2</v>
      </c>
      <c r="U5377" t="s">
        <v>102</v>
      </c>
      <c r="V5377" t="s">
        <v>84</v>
      </c>
      <c r="W5377">
        <v>75.562469482421875</v>
      </c>
    </row>
    <row r="5378" spans="1:23" x14ac:dyDescent="0.25">
      <c r="A5378" s="48" t="str">
        <f t="shared" ref="A5378:A5441" si="84">CONCATENATE(C5378,B5378,E5378,"_",D5378,U5378,V5378)</f>
        <v>42233Other6_1AllSingle</v>
      </c>
      <c r="B5378" t="s">
        <v>13</v>
      </c>
      <c r="C5378" s="35">
        <v>42233</v>
      </c>
      <c r="D5378">
        <v>1</v>
      </c>
      <c r="E5378" t="s">
        <v>112</v>
      </c>
      <c r="F5378">
        <v>1.0159124905408372</v>
      </c>
      <c r="G5378">
        <v>0.96800038970215485</v>
      </c>
      <c r="H5378">
        <v>9216</v>
      </c>
      <c r="I5378">
        <v>1.064148389921832</v>
      </c>
      <c r="J5378">
        <v>1.0438829831115315</v>
      </c>
      <c r="K5378">
        <v>2339</v>
      </c>
      <c r="L5378">
        <v>-4.8235900700092316E-2</v>
      </c>
      <c r="M5378">
        <v>-4.7480368614196777</v>
      </c>
      <c r="N5378">
        <v>22906</v>
      </c>
      <c r="O5378">
        <v>2.3823371157050133E-2</v>
      </c>
      <c r="P5378">
        <v>-7.8767932951450348E-2</v>
      </c>
      <c r="Q5378">
        <v>-6.4306668937206268E-2</v>
      </c>
      <c r="R5378">
        <v>-4.8235900700092316E-2</v>
      </c>
      <c r="S5378">
        <v>-3.2167036086320877E-2</v>
      </c>
      <c r="T5378">
        <v>-1.7703868448734283E-2</v>
      </c>
      <c r="U5378" t="s">
        <v>18</v>
      </c>
      <c r="V5378" t="s">
        <v>84</v>
      </c>
      <c r="W5378">
        <v>76.243431091308594</v>
      </c>
    </row>
    <row r="5379" spans="1:23" x14ac:dyDescent="0.25">
      <c r="A5379" s="48" t="str">
        <f t="shared" si="84"/>
        <v>42233Other6_1SmartAC-onlySingle</v>
      </c>
      <c r="B5379" t="s">
        <v>13</v>
      </c>
      <c r="C5379" s="35">
        <v>42233</v>
      </c>
      <c r="D5379">
        <v>1</v>
      </c>
      <c r="E5379" t="s">
        <v>112</v>
      </c>
      <c r="F5379">
        <v>1.0159124905408372</v>
      </c>
      <c r="G5379">
        <v>0.96800038970215485</v>
      </c>
      <c r="H5379">
        <v>9216</v>
      </c>
      <c r="I5379">
        <v>1.064148389921832</v>
      </c>
      <c r="J5379">
        <v>1.0438829831115315</v>
      </c>
      <c r="K5379">
        <v>2339</v>
      </c>
      <c r="L5379">
        <v>-4.8235900700092316E-2</v>
      </c>
      <c r="M5379">
        <v>-4.7480368614196777</v>
      </c>
      <c r="N5379">
        <v>22906</v>
      </c>
      <c r="O5379">
        <v>2.3823371157050133E-2</v>
      </c>
      <c r="P5379">
        <v>-7.8767932951450348E-2</v>
      </c>
      <c r="Q5379">
        <v>-6.4306668937206268E-2</v>
      </c>
      <c r="R5379">
        <v>-4.8235900700092316E-2</v>
      </c>
      <c r="S5379">
        <v>-3.2167036086320877E-2</v>
      </c>
      <c r="T5379">
        <v>-1.7703868448734283E-2</v>
      </c>
      <c r="U5379" t="s">
        <v>102</v>
      </c>
      <c r="V5379" t="s">
        <v>84</v>
      </c>
      <c r="W5379">
        <v>76.243431091308594</v>
      </c>
    </row>
    <row r="5380" spans="1:23" x14ac:dyDescent="0.25">
      <c r="A5380" s="48" t="str">
        <f t="shared" si="84"/>
        <v>42233Other6_2AllSingle</v>
      </c>
      <c r="B5380" t="s">
        <v>13</v>
      </c>
      <c r="C5380" s="35">
        <v>42233</v>
      </c>
      <c r="D5380">
        <v>2</v>
      </c>
      <c r="E5380" t="s">
        <v>112</v>
      </c>
      <c r="F5380">
        <v>0.85808560660904332</v>
      </c>
      <c r="G5380">
        <v>0.82945129343783941</v>
      </c>
      <c r="H5380">
        <v>9216</v>
      </c>
      <c r="I5380">
        <v>0.88945324168408113</v>
      </c>
      <c r="J5380">
        <v>0.87740743727562198</v>
      </c>
      <c r="K5380">
        <v>2339</v>
      </c>
      <c r="L5380">
        <v>-3.1367633491754532E-2</v>
      </c>
      <c r="M5380">
        <v>-3.6555368900299072</v>
      </c>
      <c r="N5380">
        <v>22906</v>
      </c>
      <c r="O5380">
        <v>2.0094411447644234E-2</v>
      </c>
      <c r="P5380">
        <v>-5.7120632380247116E-2</v>
      </c>
      <c r="Q5380">
        <v>-4.4922921806573868E-2</v>
      </c>
      <c r="R5380">
        <v>-3.1367633491754532E-2</v>
      </c>
      <c r="S5380">
        <v>-1.7813952639698982E-2</v>
      </c>
      <c r="T5380">
        <v>-5.6146360002458096E-3</v>
      </c>
      <c r="U5380" t="s">
        <v>18</v>
      </c>
      <c r="V5380" t="s">
        <v>84</v>
      </c>
      <c r="W5380">
        <v>74.619972229003906</v>
      </c>
    </row>
    <row r="5381" spans="1:23" x14ac:dyDescent="0.25">
      <c r="A5381" s="48" t="str">
        <f t="shared" si="84"/>
        <v>42233Other6_2SmartAC-onlySingle</v>
      </c>
      <c r="B5381" t="s">
        <v>13</v>
      </c>
      <c r="C5381" s="35">
        <v>42233</v>
      </c>
      <c r="D5381">
        <v>2</v>
      </c>
      <c r="E5381" t="s">
        <v>112</v>
      </c>
      <c r="F5381">
        <v>0.85808560660904332</v>
      </c>
      <c r="G5381">
        <v>0.82945129343783941</v>
      </c>
      <c r="H5381">
        <v>9216</v>
      </c>
      <c r="I5381">
        <v>0.88945324168408113</v>
      </c>
      <c r="J5381">
        <v>0.87740743727562198</v>
      </c>
      <c r="K5381">
        <v>2339</v>
      </c>
      <c r="L5381">
        <v>-3.1367633491754532E-2</v>
      </c>
      <c r="M5381">
        <v>-3.6555368900299072</v>
      </c>
      <c r="N5381">
        <v>22906</v>
      </c>
      <c r="O5381">
        <v>2.0094411447644234E-2</v>
      </c>
      <c r="P5381">
        <v>-5.7120632380247116E-2</v>
      </c>
      <c r="Q5381">
        <v>-4.4922921806573868E-2</v>
      </c>
      <c r="R5381">
        <v>-3.1367633491754532E-2</v>
      </c>
      <c r="S5381">
        <v>-1.7813952639698982E-2</v>
      </c>
      <c r="T5381">
        <v>-5.6146360002458096E-3</v>
      </c>
      <c r="U5381" t="s">
        <v>102</v>
      </c>
      <c r="V5381" t="s">
        <v>84</v>
      </c>
      <c r="W5381">
        <v>74.619972229003906</v>
      </c>
    </row>
    <row r="5382" spans="1:23" x14ac:dyDescent="0.25">
      <c r="A5382" s="48" t="str">
        <f t="shared" si="84"/>
        <v>42233Other6_3AllSingle</v>
      </c>
      <c r="B5382" t="s">
        <v>13</v>
      </c>
      <c r="C5382" s="35">
        <v>42233</v>
      </c>
      <c r="D5382">
        <v>3</v>
      </c>
      <c r="E5382" t="s">
        <v>112</v>
      </c>
      <c r="F5382">
        <v>0.76343063545351819</v>
      </c>
      <c r="G5382">
        <v>0.74654468105568617</v>
      </c>
      <c r="H5382">
        <v>9216</v>
      </c>
      <c r="I5382">
        <v>0.77394486892810477</v>
      </c>
      <c r="J5382">
        <v>0.74709540051072743</v>
      </c>
      <c r="K5382">
        <v>2339</v>
      </c>
      <c r="L5382">
        <v>-1.0514233261346817E-2</v>
      </c>
      <c r="M5382">
        <v>-1.377234935760498</v>
      </c>
      <c r="N5382">
        <v>22906</v>
      </c>
      <c r="O5382">
        <v>1.7294574528932571E-2</v>
      </c>
      <c r="P5382">
        <v>-3.2678961753845215E-2</v>
      </c>
      <c r="Q5382">
        <v>-2.2180806845426559E-2</v>
      </c>
      <c r="R5382">
        <v>-1.0514233261346817E-2</v>
      </c>
      <c r="S5382">
        <v>1.1509573087096214E-3</v>
      </c>
      <c r="T5382">
        <v>1.1650493368506432E-2</v>
      </c>
      <c r="U5382" t="s">
        <v>18</v>
      </c>
      <c r="V5382" t="s">
        <v>84</v>
      </c>
      <c r="W5382">
        <v>72.778488159179688</v>
      </c>
    </row>
    <row r="5383" spans="1:23" x14ac:dyDescent="0.25">
      <c r="A5383" s="48" t="str">
        <f t="shared" si="84"/>
        <v>42233Other6_3SmartAC-onlySingle</v>
      </c>
      <c r="B5383" t="s">
        <v>13</v>
      </c>
      <c r="C5383" s="35">
        <v>42233</v>
      </c>
      <c r="D5383">
        <v>3</v>
      </c>
      <c r="E5383" t="s">
        <v>112</v>
      </c>
      <c r="F5383">
        <v>0.76343063545351819</v>
      </c>
      <c r="G5383">
        <v>0.74654468105568617</v>
      </c>
      <c r="H5383">
        <v>9216</v>
      </c>
      <c r="I5383">
        <v>0.77394486892810477</v>
      </c>
      <c r="J5383">
        <v>0.74709540051072743</v>
      </c>
      <c r="K5383">
        <v>2339</v>
      </c>
      <c r="L5383">
        <v>-1.0514233261346817E-2</v>
      </c>
      <c r="M5383">
        <v>-1.377234935760498</v>
      </c>
      <c r="N5383">
        <v>22906</v>
      </c>
      <c r="O5383">
        <v>1.7294574528932571E-2</v>
      </c>
      <c r="P5383">
        <v>-3.2678961753845215E-2</v>
      </c>
      <c r="Q5383">
        <v>-2.2180806845426559E-2</v>
      </c>
      <c r="R5383">
        <v>-1.0514233261346817E-2</v>
      </c>
      <c r="S5383">
        <v>1.1509573087096214E-3</v>
      </c>
      <c r="T5383">
        <v>1.1650493368506432E-2</v>
      </c>
      <c r="U5383" t="s">
        <v>102</v>
      </c>
      <c r="V5383" t="s">
        <v>84</v>
      </c>
      <c r="W5383">
        <v>72.778488159179688</v>
      </c>
    </row>
    <row r="5384" spans="1:23" x14ac:dyDescent="0.25">
      <c r="A5384" s="48" t="str">
        <f t="shared" si="84"/>
        <v>42233Other6_4AllSingle</v>
      </c>
      <c r="B5384" t="s">
        <v>13</v>
      </c>
      <c r="C5384" s="35">
        <v>42233</v>
      </c>
      <c r="D5384">
        <v>4</v>
      </c>
      <c r="E5384" t="s">
        <v>112</v>
      </c>
      <c r="F5384">
        <v>0.70064266659231156</v>
      </c>
      <c r="G5384">
        <v>0.67207752579076019</v>
      </c>
      <c r="H5384">
        <v>9216</v>
      </c>
      <c r="I5384">
        <v>0.70825337084562023</v>
      </c>
      <c r="J5384">
        <v>0.70037293745544205</v>
      </c>
      <c r="K5384">
        <v>2339</v>
      </c>
      <c r="L5384">
        <v>-7.6107042841613293E-3</v>
      </c>
      <c r="M5384">
        <v>-1.086246132850647</v>
      </c>
      <c r="N5384">
        <v>22906</v>
      </c>
      <c r="O5384">
        <v>1.6084956005215645E-2</v>
      </c>
      <c r="P5384">
        <v>-2.8225183486938477E-2</v>
      </c>
      <c r="Q5384">
        <v>-1.846129447221756E-2</v>
      </c>
      <c r="R5384">
        <v>-7.6107042841613293E-3</v>
      </c>
      <c r="S5384">
        <v>3.238598583266139E-3</v>
      </c>
      <c r="T5384">
        <v>1.3003774918615818E-2</v>
      </c>
      <c r="U5384" t="s">
        <v>18</v>
      </c>
      <c r="V5384" t="s">
        <v>84</v>
      </c>
      <c r="W5384">
        <v>72.052299499511719</v>
      </c>
    </row>
    <row r="5385" spans="1:23" x14ac:dyDescent="0.25">
      <c r="A5385" s="48" t="str">
        <f t="shared" si="84"/>
        <v>42233Other6_4SmartAC-onlySingle</v>
      </c>
      <c r="B5385" t="s">
        <v>13</v>
      </c>
      <c r="C5385" s="35">
        <v>42233</v>
      </c>
      <c r="D5385">
        <v>4</v>
      </c>
      <c r="E5385" t="s">
        <v>112</v>
      </c>
      <c r="F5385">
        <v>0.70064266659231156</v>
      </c>
      <c r="G5385">
        <v>0.67207752579076019</v>
      </c>
      <c r="H5385">
        <v>9216</v>
      </c>
      <c r="I5385">
        <v>0.70825337084562023</v>
      </c>
      <c r="J5385">
        <v>0.70037293745544205</v>
      </c>
      <c r="K5385">
        <v>2339</v>
      </c>
      <c r="L5385">
        <v>-7.6107042841613293E-3</v>
      </c>
      <c r="M5385">
        <v>-1.086246132850647</v>
      </c>
      <c r="N5385">
        <v>22906</v>
      </c>
      <c r="O5385">
        <v>1.6084956005215645E-2</v>
      </c>
      <c r="P5385">
        <v>-2.8225183486938477E-2</v>
      </c>
      <c r="Q5385">
        <v>-1.846129447221756E-2</v>
      </c>
      <c r="R5385">
        <v>-7.6107042841613293E-3</v>
      </c>
      <c r="S5385">
        <v>3.238598583266139E-3</v>
      </c>
      <c r="T5385">
        <v>1.3003774918615818E-2</v>
      </c>
      <c r="U5385" t="s">
        <v>102</v>
      </c>
      <c r="V5385" t="s">
        <v>84</v>
      </c>
      <c r="W5385">
        <v>72.052299499511719</v>
      </c>
    </row>
    <row r="5386" spans="1:23" x14ac:dyDescent="0.25">
      <c r="A5386" s="48" t="str">
        <f t="shared" si="84"/>
        <v>42233Other6_5AllSingle</v>
      </c>
      <c r="B5386" t="s">
        <v>13</v>
      </c>
      <c r="C5386" s="35">
        <v>42233</v>
      </c>
      <c r="D5386">
        <v>5</v>
      </c>
      <c r="E5386" t="s">
        <v>112</v>
      </c>
      <c r="F5386">
        <v>0.68298234719422801</v>
      </c>
      <c r="G5386">
        <v>0.65664904337943997</v>
      </c>
      <c r="H5386">
        <v>9216</v>
      </c>
      <c r="I5386">
        <v>0.68932838122567708</v>
      </c>
      <c r="J5386">
        <v>0.67182876174334505</v>
      </c>
      <c r="K5386">
        <v>2339</v>
      </c>
      <c r="L5386">
        <v>-6.3460338860750198E-3</v>
      </c>
      <c r="M5386">
        <v>-0.92916518449783325</v>
      </c>
      <c r="N5386">
        <v>22906</v>
      </c>
      <c r="O5386">
        <v>1.5484044328331947E-2</v>
      </c>
      <c r="P5386">
        <v>-2.6190385222434998E-2</v>
      </c>
      <c r="Q5386">
        <v>-1.6791259869933128E-2</v>
      </c>
      <c r="R5386">
        <v>-6.3460338860750198E-3</v>
      </c>
      <c r="S5386">
        <v>4.0979539044201374E-3</v>
      </c>
      <c r="T5386">
        <v>1.3498317450284958E-2</v>
      </c>
      <c r="U5386" t="s">
        <v>18</v>
      </c>
      <c r="V5386" t="s">
        <v>84</v>
      </c>
      <c r="W5386">
        <v>70.71881103515625</v>
      </c>
    </row>
    <row r="5387" spans="1:23" x14ac:dyDescent="0.25">
      <c r="A5387" s="48" t="str">
        <f t="shared" si="84"/>
        <v>42233Other6_5SmartAC-onlySingle</v>
      </c>
      <c r="B5387" t="s">
        <v>13</v>
      </c>
      <c r="C5387" s="35">
        <v>42233</v>
      </c>
      <c r="D5387">
        <v>5</v>
      </c>
      <c r="E5387" t="s">
        <v>112</v>
      </c>
      <c r="F5387">
        <v>0.68298234719422801</v>
      </c>
      <c r="G5387">
        <v>0.65664904337943997</v>
      </c>
      <c r="H5387">
        <v>9216</v>
      </c>
      <c r="I5387">
        <v>0.68932838122567708</v>
      </c>
      <c r="J5387">
        <v>0.67182876174334505</v>
      </c>
      <c r="K5387">
        <v>2339</v>
      </c>
      <c r="L5387">
        <v>-6.3460338860750198E-3</v>
      </c>
      <c r="M5387">
        <v>-0.92916518449783325</v>
      </c>
      <c r="N5387">
        <v>22906</v>
      </c>
      <c r="O5387">
        <v>1.5484044328331947E-2</v>
      </c>
      <c r="P5387">
        <v>-2.6190385222434998E-2</v>
      </c>
      <c r="Q5387">
        <v>-1.6791259869933128E-2</v>
      </c>
      <c r="R5387">
        <v>-6.3460338860750198E-3</v>
      </c>
      <c r="S5387">
        <v>4.0979539044201374E-3</v>
      </c>
      <c r="T5387">
        <v>1.3498317450284958E-2</v>
      </c>
      <c r="U5387" t="s">
        <v>102</v>
      </c>
      <c r="V5387" t="s">
        <v>84</v>
      </c>
      <c r="W5387">
        <v>70.71881103515625</v>
      </c>
    </row>
    <row r="5388" spans="1:23" x14ac:dyDescent="0.25">
      <c r="A5388" s="48" t="str">
        <f t="shared" si="84"/>
        <v>42233Other6_6AllSingle</v>
      </c>
      <c r="B5388" t="s">
        <v>13</v>
      </c>
      <c r="C5388" s="35">
        <v>42233</v>
      </c>
      <c r="D5388">
        <v>6</v>
      </c>
      <c r="E5388" t="s">
        <v>112</v>
      </c>
      <c r="F5388">
        <v>0.70794818978822849</v>
      </c>
      <c r="G5388">
        <v>0.68395257904277318</v>
      </c>
      <c r="H5388">
        <v>9216</v>
      </c>
      <c r="I5388">
        <v>0.69260210376945153</v>
      </c>
      <c r="J5388">
        <v>0.64856774360101488</v>
      </c>
      <c r="K5388">
        <v>2339</v>
      </c>
      <c r="L5388">
        <v>1.5346085652709007E-2</v>
      </c>
      <c r="M5388">
        <v>2.16768479347229</v>
      </c>
      <c r="N5388">
        <v>22906</v>
      </c>
      <c r="O5388">
        <v>1.5185393393039703E-2</v>
      </c>
      <c r="P5388">
        <v>-4.1155144572257996E-3</v>
      </c>
      <c r="Q5388">
        <v>5.1023229025304317E-3</v>
      </c>
      <c r="R5388">
        <v>1.5346085652709007E-2</v>
      </c>
      <c r="S5388">
        <v>2.5588633492588997E-2</v>
      </c>
      <c r="T5388">
        <v>3.4807685762643814E-2</v>
      </c>
      <c r="U5388" t="s">
        <v>18</v>
      </c>
      <c r="V5388" t="s">
        <v>84</v>
      </c>
      <c r="W5388">
        <v>69.584518432617188</v>
      </c>
    </row>
    <row r="5389" spans="1:23" x14ac:dyDescent="0.25">
      <c r="A5389" s="48" t="str">
        <f t="shared" si="84"/>
        <v>42233Other6_6SmartAC-onlySingle</v>
      </c>
      <c r="B5389" t="s">
        <v>13</v>
      </c>
      <c r="C5389" s="35">
        <v>42233</v>
      </c>
      <c r="D5389">
        <v>6</v>
      </c>
      <c r="E5389" t="s">
        <v>112</v>
      </c>
      <c r="F5389">
        <v>0.70794818978822849</v>
      </c>
      <c r="G5389">
        <v>0.68395257904277318</v>
      </c>
      <c r="H5389">
        <v>9216</v>
      </c>
      <c r="I5389">
        <v>0.69260210376945153</v>
      </c>
      <c r="J5389">
        <v>0.64856774360101488</v>
      </c>
      <c r="K5389">
        <v>2339</v>
      </c>
      <c r="L5389">
        <v>1.5346085652709007E-2</v>
      </c>
      <c r="M5389">
        <v>2.16768479347229</v>
      </c>
      <c r="N5389">
        <v>22906</v>
      </c>
      <c r="O5389">
        <v>1.5185393393039703E-2</v>
      </c>
      <c r="P5389">
        <v>-4.1155144572257996E-3</v>
      </c>
      <c r="Q5389">
        <v>5.1023229025304317E-3</v>
      </c>
      <c r="R5389">
        <v>1.5346085652709007E-2</v>
      </c>
      <c r="S5389">
        <v>2.5588633492588997E-2</v>
      </c>
      <c r="T5389">
        <v>3.4807685762643814E-2</v>
      </c>
      <c r="U5389" t="s">
        <v>102</v>
      </c>
      <c r="V5389" t="s">
        <v>84</v>
      </c>
      <c r="W5389">
        <v>69.584518432617188</v>
      </c>
    </row>
    <row r="5390" spans="1:23" x14ac:dyDescent="0.25">
      <c r="A5390" s="48" t="str">
        <f t="shared" si="84"/>
        <v>42233Other6_7AllSingle</v>
      </c>
      <c r="B5390" t="s">
        <v>13</v>
      </c>
      <c r="C5390" s="35">
        <v>42233</v>
      </c>
      <c r="D5390">
        <v>7</v>
      </c>
      <c r="E5390" t="s">
        <v>112</v>
      </c>
      <c r="F5390">
        <v>0.7802159466264863</v>
      </c>
      <c r="G5390">
        <v>0.74349341990572471</v>
      </c>
      <c r="H5390">
        <v>9216</v>
      </c>
      <c r="I5390">
        <v>0.75849510504052386</v>
      </c>
      <c r="J5390">
        <v>0.70344320848476127</v>
      </c>
      <c r="K5390">
        <v>2339</v>
      </c>
      <c r="L5390">
        <v>2.1720841526985168E-2</v>
      </c>
      <c r="M5390">
        <v>2.7839524745941162</v>
      </c>
      <c r="N5390">
        <v>22906</v>
      </c>
      <c r="O5390">
        <v>1.6478408128023148E-2</v>
      </c>
      <c r="P5390">
        <v>6.0211366508156061E-4</v>
      </c>
      <c r="Q5390">
        <v>1.0604836978018284E-2</v>
      </c>
      <c r="R5390">
        <v>2.1720841526985168E-2</v>
      </c>
      <c r="S5390">
        <v>3.2835528254508972E-2</v>
      </c>
      <c r="T5390">
        <v>4.2839568108320236E-2</v>
      </c>
      <c r="U5390" t="s">
        <v>18</v>
      </c>
      <c r="V5390" t="s">
        <v>84</v>
      </c>
      <c r="W5390">
        <v>73.615562438964844</v>
      </c>
    </row>
    <row r="5391" spans="1:23" x14ac:dyDescent="0.25">
      <c r="A5391" s="48" t="str">
        <f t="shared" si="84"/>
        <v>42233Other6_7SmartAC-onlySingle</v>
      </c>
      <c r="B5391" t="s">
        <v>13</v>
      </c>
      <c r="C5391" s="35">
        <v>42233</v>
      </c>
      <c r="D5391">
        <v>7</v>
      </c>
      <c r="E5391" t="s">
        <v>112</v>
      </c>
      <c r="F5391">
        <v>0.7802159466264863</v>
      </c>
      <c r="G5391">
        <v>0.74349341990572471</v>
      </c>
      <c r="H5391">
        <v>9216</v>
      </c>
      <c r="I5391">
        <v>0.75849510504052386</v>
      </c>
      <c r="J5391">
        <v>0.70344320848476127</v>
      </c>
      <c r="K5391">
        <v>2339</v>
      </c>
      <c r="L5391">
        <v>2.1720841526985168E-2</v>
      </c>
      <c r="M5391">
        <v>2.7839524745941162</v>
      </c>
      <c r="N5391">
        <v>22906</v>
      </c>
      <c r="O5391">
        <v>1.6478408128023148E-2</v>
      </c>
      <c r="P5391">
        <v>6.0211366508156061E-4</v>
      </c>
      <c r="Q5391">
        <v>1.0604836978018284E-2</v>
      </c>
      <c r="R5391">
        <v>2.1720841526985168E-2</v>
      </c>
      <c r="S5391">
        <v>3.2835528254508972E-2</v>
      </c>
      <c r="T5391">
        <v>4.2839568108320236E-2</v>
      </c>
      <c r="U5391" t="s">
        <v>102</v>
      </c>
      <c r="V5391" t="s">
        <v>84</v>
      </c>
      <c r="W5391">
        <v>73.615562438964844</v>
      </c>
    </row>
    <row r="5392" spans="1:23" x14ac:dyDescent="0.25">
      <c r="A5392" s="48" t="str">
        <f t="shared" si="84"/>
        <v>42233Other6_8AllSingle</v>
      </c>
      <c r="B5392" t="s">
        <v>13</v>
      </c>
      <c r="C5392" s="35">
        <v>42233</v>
      </c>
      <c r="D5392">
        <v>8</v>
      </c>
      <c r="E5392" t="s">
        <v>112</v>
      </c>
      <c r="F5392">
        <v>0.78738517988191281</v>
      </c>
      <c r="G5392">
        <v>0.77688693389310537</v>
      </c>
      <c r="H5392">
        <v>9216</v>
      </c>
      <c r="I5392">
        <v>0.77612219851192665</v>
      </c>
      <c r="J5392">
        <v>0.72701303150181529</v>
      </c>
      <c r="K5392">
        <v>2339</v>
      </c>
      <c r="L5392">
        <v>1.1262981221079826E-2</v>
      </c>
      <c r="M5392">
        <v>1.4304283857345581</v>
      </c>
      <c r="N5392">
        <v>22906</v>
      </c>
      <c r="O5392">
        <v>1.7072243615984917E-2</v>
      </c>
      <c r="P5392">
        <v>-1.0616806335747242E-2</v>
      </c>
      <c r="Q5392">
        <v>-2.5361287407577038E-4</v>
      </c>
      <c r="R5392">
        <v>1.1262981221079826E-2</v>
      </c>
      <c r="S5392">
        <v>2.2778209298849106E-2</v>
      </c>
      <c r="T5392">
        <v>3.314276784658432E-2</v>
      </c>
      <c r="U5392" t="s">
        <v>18</v>
      </c>
      <c r="V5392" t="s">
        <v>84</v>
      </c>
      <c r="W5392">
        <v>78.763511657714844</v>
      </c>
    </row>
    <row r="5393" spans="1:23" x14ac:dyDescent="0.25">
      <c r="A5393" s="48" t="str">
        <f t="shared" si="84"/>
        <v>42233Other6_8SmartAC-onlySingle</v>
      </c>
      <c r="B5393" t="s">
        <v>13</v>
      </c>
      <c r="C5393" s="35">
        <v>42233</v>
      </c>
      <c r="D5393">
        <v>8</v>
      </c>
      <c r="E5393" t="s">
        <v>112</v>
      </c>
      <c r="F5393">
        <v>0.78738517988191281</v>
      </c>
      <c r="G5393">
        <v>0.77688693389310537</v>
      </c>
      <c r="H5393">
        <v>9216</v>
      </c>
      <c r="I5393">
        <v>0.77612219851192665</v>
      </c>
      <c r="J5393">
        <v>0.72701303150181529</v>
      </c>
      <c r="K5393">
        <v>2339</v>
      </c>
      <c r="L5393">
        <v>1.1262981221079826E-2</v>
      </c>
      <c r="M5393">
        <v>1.4304283857345581</v>
      </c>
      <c r="N5393">
        <v>22906</v>
      </c>
      <c r="O5393">
        <v>1.7072243615984917E-2</v>
      </c>
      <c r="P5393">
        <v>-1.0616806335747242E-2</v>
      </c>
      <c r="Q5393">
        <v>-2.5361287407577038E-4</v>
      </c>
      <c r="R5393">
        <v>1.1262981221079826E-2</v>
      </c>
      <c r="S5393">
        <v>2.2778209298849106E-2</v>
      </c>
      <c r="T5393">
        <v>3.314276784658432E-2</v>
      </c>
      <c r="U5393" t="s">
        <v>102</v>
      </c>
      <c r="V5393" t="s">
        <v>84</v>
      </c>
      <c r="W5393">
        <v>78.763511657714844</v>
      </c>
    </row>
    <row r="5394" spans="1:23" x14ac:dyDescent="0.25">
      <c r="A5394" s="48" t="str">
        <f t="shared" si="84"/>
        <v>42233Other6_9AllSingle</v>
      </c>
      <c r="B5394" t="s">
        <v>13</v>
      </c>
      <c r="C5394" s="35">
        <v>42233</v>
      </c>
      <c r="D5394">
        <v>9</v>
      </c>
      <c r="E5394" t="s">
        <v>112</v>
      </c>
      <c r="F5394">
        <v>0.75742019032397356</v>
      </c>
      <c r="G5394">
        <v>0.83269827769307159</v>
      </c>
      <c r="H5394">
        <v>9216</v>
      </c>
      <c r="I5394">
        <v>0.76712009456333818</v>
      </c>
      <c r="J5394">
        <v>0.85282228319990383</v>
      </c>
      <c r="K5394">
        <v>2339</v>
      </c>
      <c r="L5394">
        <v>-9.6999043598771095E-3</v>
      </c>
      <c r="M5394">
        <v>-1.2806503772735596</v>
      </c>
      <c r="N5394">
        <v>22906</v>
      </c>
      <c r="O5394">
        <v>1.9651580601930618E-2</v>
      </c>
      <c r="P5394">
        <v>-3.488536924123764E-2</v>
      </c>
      <c r="Q5394">
        <v>-2.2956468164920807E-2</v>
      </c>
      <c r="R5394">
        <v>-9.6999043598771095E-3</v>
      </c>
      <c r="S5394">
        <v>3.5550866741687059E-3</v>
      </c>
      <c r="T5394">
        <v>1.5485561452805996E-2</v>
      </c>
      <c r="U5394" t="s">
        <v>18</v>
      </c>
      <c r="V5394" t="s">
        <v>84</v>
      </c>
      <c r="W5394">
        <v>83.536674499511719</v>
      </c>
    </row>
    <row r="5395" spans="1:23" x14ac:dyDescent="0.25">
      <c r="A5395" s="48" t="str">
        <f t="shared" si="84"/>
        <v>42233Other6_9SmartAC-onlySingle</v>
      </c>
      <c r="B5395" t="s">
        <v>13</v>
      </c>
      <c r="C5395" s="35">
        <v>42233</v>
      </c>
      <c r="D5395">
        <v>9</v>
      </c>
      <c r="E5395" t="s">
        <v>112</v>
      </c>
      <c r="F5395">
        <v>0.75742019032397356</v>
      </c>
      <c r="G5395">
        <v>0.83269827769307159</v>
      </c>
      <c r="H5395">
        <v>9216</v>
      </c>
      <c r="I5395">
        <v>0.76712009456333818</v>
      </c>
      <c r="J5395">
        <v>0.85282228319990383</v>
      </c>
      <c r="K5395">
        <v>2339</v>
      </c>
      <c r="L5395">
        <v>-9.6999043598771095E-3</v>
      </c>
      <c r="M5395">
        <v>-1.2806503772735596</v>
      </c>
      <c r="N5395">
        <v>22906</v>
      </c>
      <c r="O5395">
        <v>1.9651580601930618E-2</v>
      </c>
      <c r="P5395">
        <v>-3.488536924123764E-2</v>
      </c>
      <c r="Q5395">
        <v>-2.2956468164920807E-2</v>
      </c>
      <c r="R5395">
        <v>-9.6999043598771095E-3</v>
      </c>
      <c r="S5395">
        <v>3.5550866741687059E-3</v>
      </c>
      <c r="T5395">
        <v>1.5485561452805996E-2</v>
      </c>
      <c r="U5395" t="s">
        <v>102</v>
      </c>
      <c r="V5395" t="s">
        <v>84</v>
      </c>
      <c r="W5395">
        <v>83.536674499511719</v>
      </c>
    </row>
    <row r="5396" spans="1:23" x14ac:dyDescent="0.25">
      <c r="A5396" s="48" t="str">
        <f t="shared" si="84"/>
        <v>42233Other6_10AllSingle</v>
      </c>
      <c r="B5396" t="s">
        <v>13</v>
      </c>
      <c r="C5396" s="35">
        <v>42233</v>
      </c>
      <c r="D5396">
        <v>10</v>
      </c>
      <c r="E5396" t="s">
        <v>112</v>
      </c>
      <c r="F5396">
        <v>0.77524634141966764</v>
      </c>
      <c r="G5396">
        <v>1.0488317998783199</v>
      </c>
      <c r="H5396">
        <v>9216</v>
      </c>
      <c r="I5396">
        <v>0.79284504098039965</v>
      </c>
      <c r="J5396">
        <v>1.0715675198149506</v>
      </c>
      <c r="K5396">
        <v>2339</v>
      </c>
      <c r="L5396">
        <v>-1.7598699778318405E-2</v>
      </c>
      <c r="M5396">
        <v>-2.2700784206390381</v>
      </c>
      <c r="N5396">
        <v>22906</v>
      </c>
      <c r="O5396">
        <v>2.4703860282897949E-2</v>
      </c>
      <c r="P5396">
        <v>-4.9259167164564133E-2</v>
      </c>
      <c r="Q5396">
        <v>-3.4263428300619125E-2</v>
      </c>
      <c r="R5396">
        <v>-1.7598699778318405E-2</v>
      </c>
      <c r="S5396">
        <v>-9.3594600912183523E-4</v>
      </c>
      <c r="T5396">
        <v>1.4061767607927322E-2</v>
      </c>
      <c r="U5396" t="s">
        <v>18</v>
      </c>
      <c r="V5396" t="s">
        <v>84</v>
      </c>
      <c r="W5396">
        <v>88.088577270507813</v>
      </c>
    </row>
    <row r="5397" spans="1:23" x14ac:dyDescent="0.25">
      <c r="A5397" s="48" t="str">
        <f t="shared" si="84"/>
        <v>42233Other6_10SmartAC-onlySingle</v>
      </c>
      <c r="B5397" t="s">
        <v>13</v>
      </c>
      <c r="C5397" s="35">
        <v>42233</v>
      </c>
      <c r="D5397">
        <v>10</v>
      </c>
      <c r="E5397" t="s">
        <v>112</v>
      </c>
      <c r="F5397">
        <v>0.77524634141966764</v>
      </c>
      <c r="G5397">
        <v>1.0488317998783199</v>
      </c>
      <c r="H5397">
        <v>9216</v>
      </c>
      <c r="I5397">
        <v>0.79284504098039965</v>
      </c>
      <c r="J5397">
        <v>1.0715675198149506</v>
      </c>
      <c r="K5397">
        <v>2339</v>
      </c>
      <c r="L5397">
        <v>-1.7598699778318405E-2</v>
      </c>
      <c r="M5397">
        <v>-2.2700784206390381</v>
      </c>
      <c r="N5397">
        <v>22906</v>
      </c>
      <c r="O5397">
        <v>2.4703860282897949E-2</v>
      </c>
      <c r="P5397">
        <v>-4.9259167164564133E-2</v>
      </c>
      <c r="Q5397">
        <v>-3.4263428300619125E-2</v>
      </c>
      <c r="R5397">
        <v>-1.7598699778318405E-2</v>
      </c>
      <c r="S5397">
        <v>-9.3594600912183523E-4</v>
      </c>
      <c r="T5397">
        <v>1.4061767607927322E-2</v>
      </c>
      <c r="U5397" t="s">
        <v>102</v>
      </c>
      <c r="V5397" t="s">
        <v>84</v>
      </c>
      <c r="W5397">
        <v>88.088577270507813</v>
      </c>
    </row>
    <row r="5398" spans="1:23" x14ac:dyDescent="0.25">
      <c r="A5398" s="48" t="str">
        <f t="shared" si="84"/>
        <v>42233Other6_11AllSingle</v>
      </c>
      <c r="B5398" t="s">
        <v>13</v>
      </c>
      <c r="C5398" s="35">
        <v>42233</v>
      </c>
      <c r="D5398">
        <v>11</v>
      </c>
      <c r="E5398" t="s">
        <v>112</v>
      </c>
      <c r="F5398">
        <v>0.88455100064479264</v>
      </c>
      <c r="G5398">
        <v>1.323056577815054</v>
      </c>
      <c r="H5398">
        <v>9216</v>
      </c>
      <c r="I5398">
        <v>0.88320910240422523</v>
      </c>
      <c r="J5398">
        <v>1.3340503792106917</v>
      </c>
      <c r="K5398">
        <v>2339</v>
      </c>
      <c r="L5398">
        <v>1.3418982271105051E-3</v>
      </c>
      <c r="M5398">
        <v>0.15170387923717499</v>
      </c>
      <c r="N5398">
        <v>22906</v>
      </c>
      <c r="O5398">
        <v>3.083530068397522E-2</v>
      </c>
      <c r="P5398">
        <v>-3.8176622241735458E-2</v>
      </c>
      <c r="Q5398">
        <v>-1.9458979368209839E-2</v>
      </c>
      <c r="R5398">
        <v>1.3418982271105051E-3</v>
      </c>
      <c r="S5398">
        <v>2.214030921459198E-2</v>
      </c>
      <c r="T5398">
        <v>4.0860418230295181E-2</v>
      </c>
      <c r="U5398" t="s">
        <v>18</v>
      </c>
      <c r="V5398" t="s">
        <v>84</v>
      </c>
      <c r="W5398">
        <v>92.248191833496094</v>
      </c>
    </row>
    <row r="5399" spans="1:23" x14ac:dyDescent="0.25">
      <c r="A5399" s="48" t="str">
        <f t="shared" si="84"/>
        <v>42233Other6_11SmartAC-onlySingle</v>
      </c>
      <c r="B5399" t="s">
        <v>13</v>
      </c>
      <c r="C5399" s="35">
        <v>42233</v>
      </c>
      <c r="D5399">
        <v>11</v>
      </c>
      <c r="E5399" t="s">
        <v>112</v>
      </c>
      <c r="F5399">
        <v>0.88455100064479264</v>
      </c>
      <c r="G5399">
        <v>1.323056577815054</v>
      </c>
      <c r="H5399">
        <v>9216</v>
      </c>
      <c r="I5399">
        <v>0.88320910240422523</v>
      </c>
      <c r="J5399">
        <v>1.3340503792106917</v>
      </c>
      <c r="K5399">
        <v>2339</v>
      </c>
      <c r="L5399">
        <v>1.3418982271105051E-3</v>
      </c>
      <c r="M5399">
        <v>0.15170387923717499</v>
      </c>
      <c r="N5399">
        <v>22906</v>
      </c>
      <c r="O5399">
        <v>3.083530068397522E-2</v>
      </c>
      <c r="P5399">
        <v>-3.8176622241735458E-2</v>
      </c>
      <c r="Q5399">
        <v>-1.9458979368209839E-2</v>
      </c>
      <c r="R5399">
        <v>1.3418982271105051E-3</v>
      </c>
      <c r="S5399">
        <v>2.214030921459198E-2</v>
      </c>
      <c r="T5399">
        <v>4.0860418230295181E-2</v>
      </c>
      <c r="U5399" t="s">
        <v>102</v>
      </c>
      <c r="V5399" t="s">
        <v>84</v>
      </c>
      <c r="W5399">
        <v>92.248191833496094</v>
      </c>
    </row>
    <row r="5400" spans="1:23" x14ac:dyDescent="0.25">
      <c r="A5400" s="48" t="str">
        <f t="shared" si="84"/>
        <v>42233Other6_12AllSingle</v>
      </c>
      <c r="B5400" t="s">
        <v>13</v>
      </c>
      <c r="C5400" s="35">
        <v>42233</v>
      </c>
      <c r="D5400">
        <v>12</v>
      </c>
      <c r="E5400" t="s">
        <v>112</v>
      </c>
      <c r="F5400">
        <v>1.088583429845934</v>
      </c>
      <c r="G5400">
        <v>1.5651354509354087</v>
      </c>
      <c r="H5400">
        <v>9216</v>
      </c>
      <c r="I5400">
        <v>1.065383082552056</v>
      </c>
      <c r="J5400">
        <v>1.5297254449548212</v>
      </c>
      <c r="K5400">
        <v>2339</v>
      </c>
      <c r="L5400">
        <v>2.3200348019599915E-2</v>
      </c>
      <c r="M5400">
        <v>2.131242036819458</v>
      </c>
      <c r="N5400">
        <v>22906</v>
      </c>
      <c r="O5400">
        <v>3.5584505647420883E-2</v>
      </c>
      <c r="P5400">
        <v>-2.2404754534363747E-2</v>
      </c>
      <c r="Q5400">
        <v>-8.0424780026078224E-4</v>
      </c>
      <c r="R5400">
        <v>2.3200348019599915E-2</v>
      </c>
      <c r="S5400">
        <v>4.720209538936615E-2</v>
      </c>
      <c r="T5400">
        <v>6.8805448710918427E-2</v>
      </c>
      <c r="U5400" t="s">
        <v>18</v>
      </c>
      <c r="V5400" t="s">
        <v>84</v>
      </c>
      <c r="W5400">
        <v>95.689773559570313</v>
      </c>
    </row>
    <row r="5401" spans="1:23" x14ac:dyDescent="0.25">
      <c r="A5401" s="48" t="str">
        <f t="shared" si="84"/>
        <v>42233Other6_12SmartAC-onlySingle</v>
      </c>
      <c r="B5401" t="s">
        <v>13</v>
      </c>
      <c r="C5401" s="35">
        <v>42233</v>
      </c>
      <c r="D5401">
        <v>12</v>
      </c>
      <c r="E5401" t="s">
        <v>112</v>
      </c>
      <c r="F5401">
        <v>1.088583429845934</v>
      </c>
      <c r="G5401">
        <v>1.5651354509354087</v>
      </c>
      <c r="H5401">
        <v>9216</v>
      </c>
      <c r="I5401">
        <v>1.065383082552056</v>
      </c>
      <c r="J5401">
        <v>1.5297254449548212</v>
      </c>
      <c r="K5401">
        <v>2339</v>
      </c>
      <c r="L5401">
        <v>2.3200348019599915E-2</v>
      </c>
      <c r="M5401">
        <v>2.131242036819458</v>
      </c>
      <c r="N5401">
        <v>22906</v>
      </c>
      <c r="O5401">
        <v>3.5584505647420883E-2</v>
      </c>
      <c r="P5401">
        <v>-2.2404754534363747E-2</v>
      </c>
      <c r="Q5401">
        <v>-8.0424780026078224E-4</v>
      </c>
      <c r="R5401">
        <v>2.3200348019599915E-2</v>
      </c>
      <c r="S5401">
        <v>4.720209538936615E-2</v>
      </c>
      <c r="T5401">
        <v>6.8805448710918427E-2</v>
      </c>
      <c r="U5401" t="s">
        <v>102</v>
      </c>
      <c r="V5401" t="s">
        <v>84</v>
      </c>
      <c r="W5401">
        <v>95.689773559570313</v>
      </c>
    </row>
    <row r="5402" spans="1:23" x14ac:dyDescent="0.25">
      <c r="A5402" s="48" t="str">
        <f t="shared" si="84"/>
        <v>42233Other6_13AllSingle</v>
      </c>
      <c r="B5402" t="s">
        <v>13</v>
      </c>
      <c r="C5402" s="35">
        <v>42233</v>
      </c>
      <c r="D5402">
        <v>13</v>
      </c>
      <c r="E5402" t="s">
        <v>112</v>
      </c>
      <c r="F5402">
        <v>1.3993113419057943</v>
      </c>
      <c r="G5402">
        <v>1.7822550403727948</v>
      </c>
      <c r="H5402">
        <v>9216</v>
      </c>
      <c r="I5402">
        <v>1.4054404894679593</v>
      </c>
      <c r="J5402">
        <v>1.7805187788483352</v>
      </c>
      <c r="K5402">
        <v>2339</v>
      </c>
      <c r="L5402">
        <v>-6.1291474848985672E-3</v>
      </c>
      <c r="M5402">
        <v>-0.43801170587539673</v>
      </c>
      <c r="N5402">
        <v>22906</v>
      </c>
      <c r="O5402">
        <v>4.1231673210859299E-2</v>
      </c>
      <c r="P5402">
        <v>-5.897165834903717E-2</v>
      </c>
      <c r="Q5402">
        <v>-3.3943209797143936E-2</v>
      </c>
      <c r="R5402">
        <v>-6.1291474848985672E-3</v>
      </c>
      <c r="S5402">
        <v>2.1681616082787514E-2</v>
      </c>
      <c r="T5402">
        <v>4.6713363379240036E-2</v>
      </c>
      <c r="U5402" t="s">
        <v>18</v>
      </c>
      <c r="V5402" t="s">
        <v>84</v>
      </c>
      <c r="W5402">
        <v>98.434341430664063</v>
      </c>
    </row>
    <row r="5403" spans="1:23" x14ac:dyDescent="0.25">
      <c r="A5403" s="48" t="str">
        <f t="shared" si="84"/>
        <v>42233Other6_13SmartAC-onlySingle</v>
      </c>
      <c r="B5403" t="s">
        <v>13</v>
      </c>
      <c r="C5403" s="35">
        <v>42233</v>
      </c>
      <c r="D5403">
        <v>13</v>
      </c>
      <c r="E5403" t="s">
        <v>112</v>
      </c>
      <c r="F5403">
        <v>1.3993113419057943</v>
      </c>
      <c r="G5403">
        <v>1.7822550403727948</v>
      </c>
      <c r="H5403">
        <v>9216</v>
      </c>
      <c r="I5403">
        <v>1.4054404894679593</v>
      </c>
      <c r="J5403">
        <v>1.7805187788483352</v>
      </c>
      <c r="K5403">
        <v>2339</v>
      </c>
      <c r="L5403">
        <v>-6.1291474848985672E-3</v>
      </c>
      <c r="M5403">
        <v>-0.43801170587539673</v>
      </c>
      <c r="N5403">
        <v>22906</v>
      </c>
      <c r="O5403">
        <v>4.1231673210859299E-2</v>
      </c>
      <c r="P5403">
        <v>-5.897165834903717E-2</v>
      </c>
      <c r="Q5403">
        <v>-3.3943209797143936E-2</v>
      </c>
      <c r="R5403">
        <v>-6.1291474848985672E-3</v>
      </c>
      <c r="S5403">
        <v>2.1681616082787514E-2</v>
      </c>
      <c r="T5403">
        <v>4.6713363379240036E-2</v>
      </c>
      <c r="U5403" t="s">
        <v>102</v>
      </c>
      <c r="V5403" t="s">
        <v>84</v>
      </c>
      <c r="W5403">
        <v>98.434341430664063</v>
      </c>
    </row>
    <row r="5404" spans="1:23" x14ac:dyDescent="0.25">
      <c r="A5404" s="48" t="str">
        <f t="shared" si="84"/>
        <v>42233Other6_14AllSingle</v>
      </c>
      <c r="B5404" t="s">
        <v>13</v>
      </c>
      <c r="C5404" s="35">
        <v>42233</v>
      </c>
      <c r="D5404">
        <v>14</v>
      </c>
      <c r="E5404" t="s">
        <v>112</v>
      </c>
      <c r="F5404">
        <v>1.7861508590660373</v>
      </c>
      <c r="G5404">
        <v>1.9363058446894363</v>
      </c>
      <c r="H5404">
        <v>9216</v>
      </c>
      <c r="I5404">
        <v>1.7893903821445301</v>
      </c>
      <c r="J5404">
        <v>1.9434827100344638</v>
      </c>
      <c r="K5404">
        <v>2339</v>
      </c>
      <c r="L5404">
        <v>-3.2395231537520885E-3</v>
      </c>
      <c r="M5404">
        <v>-0.18136894702911377</v>
      </c>
      <c r="N5404">
        <v>22906</v>
      </c>
      <c r="O5404">
        <v>4.496297612786293E-2</v>
      </c>
      <c r="P5404">
        <v>-6.0864072293043137E-2</v>
      </c>
      <c r="Q5404">
        <v>-3.3570647239685059E-2</v>
      </c>
      <c r="R5404">
        <v>-3.2395231537520885E-3</v>
      </c>
      <c r="S5404">
        <v>2.7088005095720291E-2</v>
      </c>
      <c r="T5404">
        <v>5.4385028779506683E-2</v>
      </c>
      <c r="U5404" t="s">
        <v>18</v>
      </c>
      <c r="V5404" t="s">
        <v>84</v>
      </c>
      <c r="W5404">
        <v>101.31446075439453</v>
      </c>
    </row>
    <row r="5405" spans="1:23" x14ac:dyDescent="0.25">
      <c r="A5405" s="48" t="str">
        <f t="shared" si="84"/>
        <v>42233Other6_14SmartAC-onlySingle</v>
      </c>
      <c r="B5405" t="s">
        <v>13</v>
      </c>
      <c r="C5405" s="35">
        <v>42233</v>
      </c>
      <c r="D5405">
        <v>14</v>
      </c>
      <c r="E5405" t="s">
        <v>112</v>
      </c>
      <c r="F5405">
        <v>1.7861508590660373</v>
      </c>
      <c r="G5405">
        <v>1.9363058446894363</v>
      </c>
      <c r="H5405">
        <v>9216</v>
      </c>
      <c r="I5405">
        <v>1.7893903821445301</v>
      </c>
      <c r="J5405">
        <v>1.9434827100344638</v>
      </c>
      <c r="K5405">
        <v>2339</v>
      </c>
      <c r="L5405">
        <v>-3.2395231537520885E-3</v>
      </c>
      <c r="M5405">
        <v>-0.18136894702911377</v>
      </c>
      <c r="N5405">
        <v>22906</v>
      </c>
      <c r="O5405">
        <v>4.496297612786293E-2</v>
      </c>
      <c r="P5405">
        <v>-6.0864072293043137E-2</v>
      </c>
      <c r="Q5405">
        <v>-3.3570647239685059E-2</v>
      </c>
      <c r="R5405">
        <v>-3.2395231537520885E-3</v>
      </c>
      <c r="S5405">
        <v>2.7088005095720291E-2</v>
      </c>
      <c r="T5405">
        <v>5.4385028779506683E-2</v>
      </c>
      <c r="U5405" t="s">
        <v>102</v>
      </c>
      <c r="V5405" t="s">
        <v>84</v>
      </c>
      <c r="W5405">
        <v>101.31446075439453</v>
      </c>
    </row>
    <row r="5406" spans="1:23" x14ac:dyDescent="0.25">
      <c r="A5406" s="48" t="str">
        <f t="shared" si="84"/>
        <v>42233Other6_15AllSingle</v>
      </c>
      <c r="B5406" t="s">
        <v>13</v>
      </c>
      <c r="C5406" s="35">
        <v>42233</v>
      </c>
      <c r="D5406">
        <v>15</v>
      </c>
      <c r="E5406" t="s">
        <v>112</v>
      </c>
      <c r="F5406">
        <v>2.1530194466851134</v>
      </c>
      <c r="G5406">
        <v>2.0334916071183029</v>
      </c>
      <c r="H5406">
        <v>9216</v>
      </c>
      <c r="I5406">
        <v>1.9985247746491079</v>
      </c>
      <c r="J5406">
        <v>1.9218006022132059</v>
      </c>
      <c r="K5406">
        <v>2339</v>
      </c>
      <c r="L5406">
        <v>0.15449467301368713</v>
      </c>
      <c r="M5406">
        <v>7.1757211685180664</v>
      </c>
      <c r="N5406">
        <v>22906</v>
      </c>
      <c r="O5406">
        <v>4.5030005276203156E-2</v>
      </c>
      <c r="P5406">
        <v>9.6784219145774841E-2</v>
      </c>
      <c r="Q5406">
        <v>0.12411833554506302</v>
      </c>
      <c r="R5406">
        <v>0.15449467301368713</v>
      </c>
      <c r="S5406">
        <v>0.18486741185188293</v>
      </c>
      <c r="T5406">
        <v>0.21220512688159943</v>
      </c>
      <c r="U5406" t="s">
        <v>18</v>
      </c>
      <c r="V5406" t="s">
        <v>84</v>
      </c>
      <c r="W5406">
        <v>102.97673034667969</v>
      </c>
    </row>
    <row r="5407" spans="1:23" x14ac:dyDescent="0.25">
      <c r="A5407" s="48" t="str">
        <f t="shared" si="84"/>
        <v>42233Other6_15SmartAC-onlySingle</v>
      </c>
      <c r="B5407" t="s">
        <v>13</v>
      </c>
      <c r="C5407" s="35">
        <v>42233</v>
      </c>
      <c r="D5407">
        <v>15</v>
      </c>
      <c r="E5407" t="s">
        <v>112</v>
      </c>
      <c r="F5407">
        <v>2.1530194466851134</v>
      </c>
      <c r="G5407">
        <v>2.0334916071183029</v>
      </c>
      <c r="H5407">
        <v>9216</v>
      </c>
      <c r="I5407">
        <v>1.9985247746491079</v>
      </c>
      <c r="J5407">
        <v>1.9218006022132059</v>
      </c>
      <c r="K5407">
        <v>2339</v>
      </c>
      <c r="L5407">
        <v>0.15449467301368713</v>
      </c>
      <c r="M5407">
        <v>7.1757211685180664</v>
      </c>
      <c r="N5407">
        <v>22906</v>
      </c>
      <c r="O5407">
        <v>4.5030005276203156E-2</v>
      </c>
      <c r="P5407">
        <v>9.6784219145774841E-2</v>
      </c>
      <c r="Q5407">
        <v>0.12411833554506302</v>
      </c>
      <c r="R5407">
        <v>0.15449467301368713</v>
      </c>
      <c r="S5407">
        <v>0.18486741185188293</v>
      </c>
      <c r="T5407">
        <v>0.21220512688159943</v>
      </c>
      <c r="U5407" t="s">
        <v>102</v>
      </c>
      <c r="V5407" t="s">
        <v>84</v>
      </c>
      <c r="W5407">
        <v>102.97673034667969</v>
      </c>
    </row>
    <row r="5408" spans="1:23" x14ac:dyDescent="0.25">
      <c r="A5408" s="48" t="str">
        <f t="shared" si="84"/>
        <v>42233Other6_16AllSingle</v>
      </c>
      <c r="B5408" t="s">
        <v>13</v>
      </c>
      <c r="C5408" s="35">
        <v>42233</v>
      </c>
      <c r="D5408">
        <v>16</v>
      </c>
      <c r="E5408" t="s">
        <v>112</v>
      </c>
      <c r="F5408">
        <v>2.5062976374157282</v>
      </c>
      <c r="G5408">
        <v>2.0409775775403745</v>
      </c>
      <c r="H5408">
        <v>9216</v>
      </c>
      <c r="I5408">
        <v>2.0000755264242871</v>
      </c>
      <c r="J5408">
        <v>1.7559459220094678</v>
      </c>
      <c r="K5408">
        <v>2339</v>
      </c>
      <c r="L5408">
        <v>0.50622212886810303</v>
      </c>
      <c r="M5408">
        <v>20.198003768920898</v>
      </c>
      <c r="N5408">
        <v>22906</v>
      </c>
      <c r="O5408">
        <v>4.207407683134079E-2</v>
      </c>
      <c r="P5408">
        <v>0.45229998230934143</v>
      </c>
      <c r="Q5408">
        <v>0.47783979773521423</v>
      </c>
      <c r="R5408">
        <v>0.50622212886810303</v>
      </c>
      <c r="S5408">
        <v>0.53460109233856201</v>
      </c>
      <c r="T5408">
        <v>0.56014424562454224</v>
      </c>
      <c r="U5408" t="s">
        <v>18</v>
      </c>
      <c r="V5408" t="s">
        <v>84</v>
      </c>
      <c r="W5408">
        <v>102.84781646728516</v>
      </c>
    </row>
    <row r="5409" spans="1:23" x14ac:dyDescent="0.25">
      <c r="A5409" s="48" t="str">
        <f t="shared" si="84"/>
        <v>42233Other6_16SmartAC-onlySingle</v>
      </c>
      <c r="B5409" t="s">
        <v>13</v>
      </c>
      <c r="C5409" s="35">
        <v>42233</v>
      </c>
      <c r="D5409">
        <v>16</v>
      </c>
      <c r="E5409" t="s">
        <v>112</v>
      </c>
      <c r="F5409">
        <v>2.5062976374157282</v>
      </c>
      <c r="G5409">
        <v>2.0409775775403745</v>
      </c>
      <c r="H5409">
        <v>9216</v>
      </c>
      <c r="I5409">
        <v>2.0000755264242871</v>
      </c>
      <c r="J5409">
        <v>1.7559459220094678</v>
      </c>
      <c r="K5409">
        <v>2339</v>
      </c>
      <c r="L5409">
        <v>0.50622212886810303</v>
      </c>
      <c r="M5409">
        <v>20.198003768920898</v>
      </c>
      <c r="N5409">
        <v>22906</v>
      </c>
      <c r="O5409">
        <v>4.207407683134079E-2</v>
      </c>
      <c r="P5409">
        <v>0.45229998230934143</v>
      </c>
      <c r="Q5409">
        <v>0.47783979773521423</v>
      </c>
      <c r="R5409">
        <v>0.50622212886810303</v>
      </c>
      <c r="S5409">
        <v>0.53460109233856201</v>
      </c>
      <c r="T5409">
        <v>0.56014424562454224</v>
      </c>
      <c r="U5409" t="s">
        <v>102</v>
      </c>
      <c r="V5409" t="s">
        <v>84</v>
      </c>
      <c r="W5409">
        <v>102.84781646728516</v>
      </c>
    </row>
    <row r="5410" spans="1:23" x14ac:dyDescent="0.25">
      <c r="A5410" s="48" t="str">
        <f t="shared" si="84"/>
        <v>42233Other6_17AllSingle</v>
      </c>
      <c r="B5410" t="s">
        <v>13</v>
      </c>
      <c r="C5410" s="35">
        <v>42233</v>
      </c>
      <c r="D5410">
        <v>17</v>
      </c>
      <c r="E5410" t="s">
        <v>112</v>
      </c>
      <c r="F5410">
        <v>2.8452593898233354</v>
      </c>
      <c r="G5410">
        <v>1.9786165524134058</v>
      </c>
      <c r="H5410">
        <v>9216</v>
      </c>
      <c r="I5410">
        <v>2.2545680115956057</v>
      </c>
      <c r="J5410">
        <v>1.6915235404520665</v>
      </c>
      <c r="K5410">
        <v>2339</v>
      </c>
      <c r="L5410">
        <v>0.59069138765335083</v>
      </c>
      <c r="M5410">
        <v>20.76054573059082</v>
      </c>
      <c r="N5410">
        <v>22906</v>
      </c>
      <c r="O5410">
        <v>4.0596507489681244E-2</v>
      </c>
      <c r="P5410">
        <v>0.53866291046142578</v>
      </c>
      <c r="Q5410">
        <v>0.56330579519271851</v>
      </c>
      <c r="R5410">
        <v>0.59069138765335083</v>
      </c>
      <c r="S5410">
        <v>0.61807376146316528</v>
      </c>
      <c r="T5410">
        <v>0.64271986484527588</v>
      </c>
      <c r="U5410" t="s">
        <v>18</v>
      </c>
      <c r="V5410" t="s">
        <v>84</v>
      </c>
      <c r="W5410">
        <v>102.44019317626953</v>
      </c>
    </row>
    <row r="5411" spans="1:23" x14ac:dyDescent="0.25">
      <c r="A5411" s="48" t="str">
        <f t="shared" si="84"/>
        <v>42233Other6_17SmartAC-onlySingle</v>
      </c>
      <c r="B5411" t="s">
        <v>13</v>
      </c>
      <c r="C5411" s="35">
        <v>42233</v>
      </c>
      <c r="D5411">
        <v>17</v>
      </c>
      <c r="E5411" t="s">
        <v>112</v>
      </c>
      <c r="F5411">
        <v>2.8452593898233354</v>
      </c>
      <c r="G5411">
        <v>1.9786165524134058</v>
      </c>
      <c r="H5411">
        <v>9216</v>
      </c>
      <c r="I5411">
        <v>2.2545680115956057</v>
      </c>
      <c r="J5411">
        <v>1.6915235404520665</v>
      </c>
      <c r="K5411">
        <v>2339</v>
      </c>
      <c r="L5411">
        <v>0.59069138765335083</v>
      </c>
      <c r="M5411">
        <v>20.76054573059082</v>
      </c>
      <c r="N5411">
        <v>22906</v>
      </c>
      <c r="O5411">
        <v>4.0596507489681244E-2</v>
      </c>
      <c r="P5411">
        <v>0.53866291046142578</v>
      </c>
      <c r="Q5411">
        <v>0.56330579519271851</v>
      </c>
      <c r="R5411">
        <v>0.59069138765335083</v>
      </c>
      <c r="S5411">
        <v>0.61807376146316528</v>
      </c>
      <c r="T5411">
        <v>0.64271986484527588</v>
      </c>
      <c r="U5411" t="s">
        <v>102</v>
      </c>
      <c r="V5411" t="s">
        <v>84</v>
      </c>
      <c r="W5411">
        <v>102.44019317626953</v>
      </c>
    </row>
    <row r="5412" spans="1:23" x14ac:dyDescent="0.25">
      <c r="A5412" s="48" t="str">
        <f t="shared" si="84"/>
        <v>42233Other6_18AllSingle</v>
      </c>
      <c r="B5412" t="s">
        <v>13</v>
      </c>
      <c r="C5412" s="35">
        <v>42233</v>
      </c>
      <c r="D5412">
        <v>18</v>
      </c>
      <c r="E5412" t="s">
        <v>112</v>
      </c>
      <c r="F5412">
        <v>3.0605530243421906</v>
      </c>
      <c r="G5412">
        <v>1.9330423381378365</v>
      </c>
      <c r="H5412">
        <v>9216</v>
      </c>
      <c r="I5412">
        <v>2.404496350440235</v>
      </c>
      <c r="J5412">
        <v>1.5826965603742165</v>
      </c>
      <c r="K5412">
        <v>2339</v>
      </c>
      <c r="L5412">
        <v>0.65605670213699341</v>
      </c>
      <c r="M5412">
        <v>21.435886383056641</v>
      </c>
      <c r="N5412">
        <v>22906</v>
      </c>
      <c r="O5412">
        <v>3.8423854857683182E-2</v>
      </c>
      <c r="P5412">
        <v>0.60681271553039551</v>
      </c>
      <c r="Q5412">
        <v>0.63013672828674316</v>
      </c>
      <c r="R5412">
        <v>0.65605670213699341</v>
      </c>
      <c r="S5412">
        <v>0.68197357654571533</v>
      </c>
      <c r="T5412">
        <v>0.70530068874359131</v>
      </c>
      <c r="U5412" t="s">
        <v>18</v>
      </c>
      <c r="V5412" t="s">
        <v>84</v>
      </c>
      <c r="W5412">
        <v>100.20082092285156</v>
      </c>
    </row>
    <row r="5413" spans="1:23" x14ac:dyDescent="0.25">
      <c r="A5413" s="48" t="str">
        <f t="shared" si="84"/>
        <v>42233Other6_18SmartAC-onlySingle</v>
      </c>
      <c r="B5413" t="s">
        <v>13</v>
      </c>
      <c r="C5413" s="35">
        <v>42233</v>
      </c>
      <c r="D5413">
        <v>18</v>
      </c>
      <c r="E5413" t="s">
        <v>112</v>
      </c>
      <c r="F5413">
        <v>3.0605530243421906</v>
      </c>
      <c r="G5413">
        <v>1.9330423381378365</v>
      </c>
      <c r="H5413">
        <v>9216</v>
      </c>
      <c r="I5413">
        <v>2.404496350440235</v>
      </c>
      <c r="J5413">
        <v>1.5826965603742165</v>
      </c>
      <c r="K5413">
        <v>2339</v>
      </c>
      <c r="L5413">
        <v>0.65605670213699341</v>
      </c>
      <c r="M5413">
        <v>21.435886383056641</v>
      </c>
      <c r="N5413">
        <v>22906</v>
      </c>
      <c r="O5413">
        <v>3.8423854857683182E-2</v>
      </c>
      <c r="P5413">
        <v>0.60681271553039551</v>
      </c>
      <c r="Q5413">
        <v>0.63013672828674316</v>
      </c>
      <c r="R5413">
        <v>0.65605670213699341</v>
      </c>
      <c r="S5413">
        <v>0.68197357654571533</v>
      </c>
      <c r="T5413">
        <v>0.70530068874359131</v>
      </c>
      <c r="U5413" t="s">
        <v>102</v>
      </c>
      <c r="V5413" t="s">
        <v>84</v>
      </c>
      <c r="W5413">
        <v>100.20082092285156</v>
      </c>
    </row>
    <row r="5414" spans="1:23" x14ac:dyDescent="0.25">
      <c r="A5414" s="48" t="str">
        <f t="shared" si="84"/>
        <v>42233Other6_19AllSingle</v>
      </c>
      <c r="B5414" t="s">
        <v>13</v>
      </c>
      <c r="C5414" s="35">
        <v>42233</v>
      </c>
      <c r="D5414">
        <v>19</v>
      </c>
      <c r="E5414" t="s">
        <v>112</v>
      </c>
      <c r="F5414">
        <v>3.0970399212624664</v>
      </c>
      <c r="G5414">
        <v>1.8751527438282094</v>
      </c>
      <c r="H5414">
        <v>9216</v>
      </c>
      <c r="I5414">
        <v>3.2762264055603412</v>
      </c>
      <c r="J5414">
        <v>1.9287670683579903</v>
      </c>
      <c r="K5414">
        <v>2339</v>
      </c>
      <c r="L5414">
        <v>-0.17918647825717926</v>
      </c>
      <c r="M5414">
        <v>-5.785733699798584</v>
      </c>
      <c r="N5414">
        <v>22906</v>
      </c>
      <c r="O5414">
        <v>4.440738633275032E-2</v>
      </c>
      <c r="P5414">
        <v>-0.2360989898443222</v>
      </c>
      <c r="Q5414">
        <v>-0.20914281904697418</v>
      </c>
      <c r="R5414">
        <v>-0.17918647825717926</v>
      </c>
      <c r="S5414">
        <v>-0.14923369884490967</v>
      </c>
      <c r="T5414">
        <v>-0.12227397412061691</v>
      </c>
      <c r="U5414" t="s">
        <v>18</v>
      </c>
      <c r="V5414" t="s">
        <v>84</v>
      </c>
      <c r="W5414">
        <v>95.434600830078125</v>
      </c>
    </row>
    <row r="5415" spans="1:23" x14ac:dyDescent="0.25">
      <c r="A5415" s="48" t="str">
        <f t="shared" si="84"/>
        <v>42233Other6_19SmartAC-onlySingle</v>
      </c>
      <c r="B5415" t="s">
        <v>13</v>
      </c>
      <c r="C5415" s="35">
        <v>42233</v>
      </c>
      <c r="D5415">
        <v>19</v>
      </c>
      <c r="E5415" t="s">
        <v>112</v>
      </c>
      <c r="F5415">
        <v>3.0970399212624664</v>
      </c>
      <c r="G5415">
        <v>1.8751527438282094</v>
      </c>
      <c r="H5415">
        <v>9216</v>
      </c>
      <c r="I5415">
        <v>3.2762264055603412</v>
      </c>
      <c r="J5415">
        <v>1.9287670683579903</v>
      </c>
      <c r="K5415">
        <v>2339</v>
      </c>
      <c r="L5415">
        <v>-0.17918647825717926</v>
      </c>
      <c r="M5415">
        <v>-5.785733699798584</v>
      </c>
      <c r="N5415">
        <v>22906</v>
      </c>
      <c r="O5415">
        <v>4.440738633275032E-2</v>
      </c>
      <c r="P5415">
        <v>-0.2360989898443222</v>
      </c>
      <c r="Q5415">
        <v>-0.20914281904697418</v>
      </c>
      <c r="R5415">
        <v>-0.17918647825717926</v>
      </c>
      <c r="S5415">
        <v>-0.14923369884490967</v>
      </c>
      <c r="T5415">
        <v>-0.12227397412061691</v>
      </c>
      <c r="U5415" t="s">
        <v>102</v>
      </c>
      <c r="V5415" t="s">
        <v>84</v>
      </c>
      <c r="W5415">
        <v>95.434600830078125</v>
      </c>
    </row>
    <row r="5416" spans="1:23" x14ac:dyDescent="0.25">
      <c r="A5416" s="48" t="str">
        <f t="shared" si="84"/>
        <v>42233Other6_20AllSingle</v>
      </c>
      <c r="B5416" t="s">
        <v>13</v>
      </c>
      <c r="C5416" s="35">
        <v>42233</v>
      </c>
      <c r="D5416">
        <v>20</v>
      </c>
      <c r="E5416" t="s">
        <v>112</v>
      </c>
      <c r="F5416">
        <v>2.8589186259071382</v>
      </c>
      <c r="G5416">
        <v>1.7947894359711725</v>
      </c>
      <c r="H5416">
        <v>9216</v>
      </c>
      <c r="I5416">
        <v>3.1899957501410579</v>
      </c>
      <c r="J5416">
        <v>1.9331109310920866</v>
      </c>
      <c r="K5416">
        <v>2339</v>
      </c>
      <c r="L5416">
        <v>-0.33107712864875793</v>
      </c>
      <c r="M5416">
        <v>-11.580501556396484</v>
      </c>
      <c r="N5416">
        <v>22906</v>
      </c>
      <c r="O5416">
        <v>4.4126935303211212E-2</v>
      </c>
      <c r="P5416">
        <v>-0.38763019442558289</v>
      </c>
      <c r="Q5416">
        <v>-0.36084428429603577</v>
      </c>
      <c r="R5416">
        <v>-0.33107712864875793</v>
      </c>
      <c r="S5416">
        <v>-0.30131351947784424</v>
      </c>
      <c r="T5416">
        <v>-0.27452406287193298</v>
      </c>
      <c r="U5416" t="s">
        <v>18</v>
      </c>
      <c r="V5416" t="s">
        <v>84</v>
      </c>
      <c r="W5416">
        <v>89.839736938476563</v>
      </c>
    </row>
    <row r="5417" spans="1:23" x14ac:dyDescent="0.25">
      <c r="A5417" s="48" t="str">
        <f t="shared" si="84"/>
        <v>42233Other6_20SmartAC-onlySingle</v>
      </c>
      <c r="B5417" t="s">
        <v>13</v>
      </c>
      <c r="C5417" s="35">
        <v>42233</v>
      </c>
      <c r="D5417">
        <v>20</v>
      </c>
      <c r="E5417" t="s">
        <v>112</v>
      </c>
      <c r="F5417">
        <v>2.8589186259071382</v>
      </c>
      <c r="G5417">
        <v>1.7947894359711725</v>
      </c>
      <c r="H5417">
        <v>9216</v>
      </c>
      <c r="I5417">
        <v>3.1899957501410579</v>
      </c>
      <c r="J5417">
        <v>1.9331109310920866</v>
      </c>
      <c r="K5417">
        <v>2339</v>
      </c>
      <c r="L5417">
        <v>-0.33107712864875793</v>
      </c>
      <c r="M5417">
        <v>-11.580501556396484</v>
      </c>
      <c r="N5417">
        <v>22906</v>
      </c>
      <c r="O5417">
        <v>4.4126935303211212E-2</v>
      </c>
      <c r="P5417">
        <v>-0.38763019442558289</v>
      </c>
      <c r="Q5417">
        <v>-0.36084428429603577</v>
      </c>
      <c r="R5417">
        <v>-0.33107712864875793</v>
      </c>
      <c r="S5417">
        <v>-0.30131351947784424</v>
      </c>
      <c r="T5417">
        <v>-0.27452406287193298</v>
      </c>
      <c r="U5417" t="s">
        <v>102</v>
      </c>
      <c r="V5417" t="s">
        <v>84</v>
      </c>
      <c r="W5417">
        <v>89.839736938476563</v>
      </c>
    </row>
    <row r="5418" spans="1:23" x14ac:dyDescent="0.25">
      <c r="A5418" s="48" t="str">
        <f t="shared" si="84"/>
        <v>42233Other6_21AllSingle</v>
      </c>
      <c r="B5418" t="s">
        <v>13</v>
      </c>
      <c r="C5418" s="35">
        <v>42233</v>
      </c>
      <c r="D5418">
        <v>21</v>
      </c>
      <c r="E5418" t="s">
        <v>112</v>
      </c>
      <c r="F5418">
        <v>2.5139139996695308</v>
      </c>
      <c r="G5418">
        <v>1.6845103013401503</v>
      </c>
      <c r="H5418">
        <v>9216</v>
      </c>
      <c r="I5418">
        <v>2.7608566766266156</v>
      </c>
      <c r="J5418">
        <v>1.8158716363373075</v>
      </c>
      <c r="K5418">
        <v>2339</v>
      </c>
      <c r="L5418">
        <v>-0.24694268405437469</v>
      </c>
      <c r="M5418">
        <v>-9.8230361938476563</v>
      </c>
      <c r="N5418">
        <v>22906</v>
      </c>
      <c r="O5418">
        <v>4.144442081451416E-2</v>
      </c>
      <c r="P5418">
        <v>-0.30005785822868347</v>
      </c>
      <c r="Q5418">
        <v>-0.27490025758743286</v>
      </c>
      <c r="R5418">
        <v>-0.24694268405437469</v>
      </c>
      <c r="S5418">
        <v>-0.21898841857910156</v>
      </c>
      <c r="T5418">
        <v>-0.19382750988006592</v>
      </c>
      <c r="U5418" t="s">
        <v>18</v>
      </c>
      <c r="V5418" t="s">
        <v>84</v>
      </c>
      <c r="W5418">
        <v>85.595298767089844</v>
      </c>
    </row>
    <row r="5419" spans="1:23" x14ac:dyDescent="0.25">
      <c r="A5419" s="48" t="str">
        <f t="shared" si="84"/>
        <v>42233Other6_21SmartAC-onlySingle</v>
      </c>
      <c r="B5419" t="s">
        <v>13</v>
      </c>
      <c r="C5419" s="35">
        <v>42233</v>
      </c>
      <c r="D5419">
        <v>21</v>
      </c>
      <c r="E5419" t="s">
        <v>112</v>
      </c>
      <c r="F5419">
        <v>2.5139139996695308</v>
      </c>
      <c r="G5419">
        <v>1.6845103013401503</v>
      </c>
      <c r="H5419">
        <v>9216</v>
      </c>
      <c r="I5419">
        <v>2.7608566766266156</v>
      </c>
      <c r="J5419">
        <v>1.8158716363373075</v>
      </c>
      <c r="K5419">
        <v>2339</v>
      </c>
      <c r="L5419">
        <v>-0.24694268405437469</v>
      </c>
      <c r="M5419">
        <v>-9.8230361938476563</v>
      </c>
      <c r="N5419">
        <v>22906</v>
      </c>
      <c r="O5419">
        <v>4.144442081451416E-2</v>
      </c>
      <c r="P5419">
        <v>-0.30005785822868347</v>
      </c>
      <c r="Q5419">
        <v>-0.27490025758743286</v>
      </c>
      <c r="R5419">
        <v>-0.24694268405437469</v>
      </c>
      <c r="S5419">
        <v>-0.21898841857910156</v>
      </c>
      <c r="T5419">
        <v>-0.19382750988006592</v>
      </c>
      <c r="U5419" t="s">
        <v>102</v>
      </c>
      <c r="V5419" t="s">
        <v>84</v>
      </c>
      <c r="W5419">
        <v>85.595298767089844</v>
      </c>
    </row>
    <row r="5420" spans="1:23" x14ac:dyDescent="0.25">
      <c r="A5420" s="48" t="str">
        <f t="shared" si="84"/>
        <v>42233Other6_22AllSingle</v>
      </c>
      <c r="B5420" t="s">
        <v>13</v>
      </c>
      <c r="C5420" s="35">
        <v>42233</v>
      </c>
      <c r="D5420">
        <v>22</v>
      </c>
      <c r="E5420" t="s">
        <v>112</v>
      </c>
      <c r="F5420">
        <v>2.0705667944806088</v>
      </c>
      <c r="G5420">
        <v>1.5362838516193471</v>
      </c>
      <c r="H5420">
        <v>9216</v>
      </c>
      <c r="I5420">
        <v>2.2815170456378682</v>
      </c>
      <c r="J5420">
        <v>1.6408327356434156</v>
      </c>
      <c r="K5420">
        <v>2339</v>
      </c>
      <c r="L5420">
        <v>-0.21095025539398193</v>
      </c>
      <c r="M5420">
        <v>-10.188043594360352</v>
      </c>
      <c r="N5420">
        <v>22906</v>
      </c>
      <c r="O5420">
        <v>3.7512075155973434E-2</v>
      </c>
      <c r="P5420">
        <v>-0.25902572274208069</v>
      </c>
      <c r="Q5420">
        <v>-0.23625515401363373</v>
      </c>
      <c r="R5420">
        <v>-0.21095025539398193</v>
      </c>
      <c r="S5420">
        <v>-0.1856483668088913</v>
      </c>
      <c r="T5420">
        <v>-0.16287477314472198</v>
      </c>
      <c r="U5420" t="s">
        <v>18</v>
      </c>
      <c r="V5420" t="s">
        <v>84</v>
      </c>
      <c r="W5420">
        <v>81.441543579101563</v>
      </c>
    </row>
    <row r="5421" spans="1:23" x14ac:dyDescent="0.25">
      <c r="A5421" s="48" t="str">
        <f t="shared" si="84"/>
        <v>42233Other6_22SmartAC-onlySingle</v>
      </c>
      <c r="B5421" t="s">
        <v>13</v>
      </c>
      <c r="C5421" s="35">
        <v>42233</v>
      </c>
      <c r="D5421">
        <v>22</v>
      </c>
      <c r="E5421" t="s">
        <v>112</v>
      </c>
      <c r="F5421">
        <v>2.0705667944806088</v>
      </c>
      <c r="G5421">
        <v>1.5362838516193471</v>
      </c>
      <c r="H5421">
        <v>9216</v>
      </c>
      <c r="I5421">
        <v>2.2815170456378682</v>
      </c>
      <c r="J5421">
        <v>1.6408327356434156</v>
      </c>
      <c r="K5421">
        <v>2339</v>
      </c>
      <c r="L5421">
        <v>-0.21095025539398193</v>
      </c>
      <c r="M5421">
        <v>-10.188043594360352</v>
      </c>
      <c r="N5421">
        <v>22906</v>
      </c>
      <c r="O5421">
        <v>3.7512075155973434E-2</v>
      </c>
      <c r="P5421">
        <v>-0.25902572274208069</v>
      </c>
      <c r="Q5421">
        <v>-0.23625515401363373</v>
      </c>
      <c r="R5421">
        <v>-0.21095025539398193</v>
      </c>
      <c r="S5421">
        <v>-0.1856483668088913</v>
      </c>
      <c r="T5421">
        <v>-0.16287477314472198</v>
      </c>
      <c r="U5421" t="s">
        <v>102</v>
      </c>
      <c r="V5421" t="s">
        <v>84</v>
      </c>
      <c r="W5421">
        <v>81.441543579101563</v>
      </c>
    </row>
    <row r="5422" spans="1:23" x14ac:dyDescent="0.25">
      <c r="A5422" s="48" t="str">
        <f t="shared" si="84"/>
        <v>42233Other6_23AllSingle</v>
      </c>
      <c r="B5422" t="s">
        <v>13</v>
      </c>
      <c r="C5422" s="35">
        <v>42233</v>
      </c>
      <c r="D5422">
        <v>23</v>
      </c>
      <c r="E5422" t="s">
        <v>112</v>
      </c>
      <c r="F5422">
        <v>1.5709553647585297</v>
      </c>
      <c r="G5422">
        <v>1.3292150018225111</v>
      </c>
      <c r="H5422">
        <v>9216</v>
      </c>
      <c r="I5422">
        <v>1.6965905113444626</v>
      </c>
      <c r="J5422">
        <v>1.3875448854301773</v>
      </c>
      <c r="K5422">
        <v>2339</v>
      </c>
      <c r="L5422">
        <v>-0.12563514709472656</v>
      </c>
      <c r="M5422">
        <v>-7.9973721504211426</v>
      </c>
      <c r="N5422">
        <v>22906</v>
      </c>
      <c r="O5422">
        <v>3.1856440007686615E-2</v>
      </c>
      <c r="P5422">
        <v>-0.16646236181259155</v>
      </c>
      <c r="Q5422">
        <v>-0.14712487161159515</v>
      </c>
      <c r="R5422">
        <v>-0.12563514709472656</v>
      </c>
      <c r="S5422">
        <v>-0.10414797812700272</v>
      </c>
      <c r="T5422">
        <v>-8.4807932376861572E-2</v>
      </c>
      <c r="U5422" t="s">
        <v>18</v>
      </c>
      <c r="V5422" t="s">
        <v>84</v>
      </c>
      <c r="W5422">
        <v>78.324630737304688</v>
      </c>
    </row>
    <row r="5423" spans="1:23" x14ac:dyDescent="0.25">
      <c r="A5423" s="48" t="str">
        <f t="shared" si="84"/>
        <v>42233Other6_23SmartAC-onlySingle</v>
      </c>
      <c r="B5423" t="s">
        <v>13</v>
      </c>
      <c r="C5423" s="35">
        <v>42233</v>
      </c>
      <c r="D5423">
        <v>23</v>
      </c>
      <c r="E5423" t="s">
        <v>112</v>
      </c>
      <c r="F5423">
        <v>1.5709553647585297</v>
      </c>
      <c r="G5423">
        <v>1.3292150018225111</v>
      </c>
      <c r="H5423">
        <v>9216</v>
      </c>
      <c r="I5423">
        <v>1.6965905113444626</v>
      </c>
      <c r="J5423">
        <v>1.3875448854301773</v>
      </c>
      <c r="K5423">
        <v>2339</v>
      </c>
      <c r="L5423">
        <v>-0.12563514709472656</v>
      </c>
      <c r="M5423">
        <v>-7.9973721504211426</v>
      </c>
      <c r="N5423">
        <v>22906</v>
      </c>
      <c r="O5423">
        <v>3.1856440007686615E-2</v>
      </c>
      <c r="P5423">
        <v>-0.16646236181259155</v>
      </c>
      <c r="Q5423">
        <v>-0.14712487161159515</v>
      </c>
      <c r="R5423">
        <v>-0.12563514709472656</v>
      </c>
      <c r="S5423">
        <v>-0.10414797812700272</v>
      </c>
      <c r="T5423">
        <v>-8.4807932376861572E-2</v>
      </c>
      <c r="U5423" t="s">
        <v>102</v>
      </c>
      <c r="V5423" t="s">
        <v>84</v>
      </c>
      <c r="W5423">
        <v>78.324630737304688</v>
      </c>
    </row>
    <row r="5424" spans="1:23" x14ac:dyDescent="0.25">
      <c r="A5424" s="48" t="str">
        <f t="shared" si="84"/>
        <v>42233Other6_24AllSingle</v>
      </c>
      <c r="B5424" t="s">
        <v>13</v>
      </c>
      <c r="C5424" s="35">
        <v>42233</v>
      </c>
      <c r="D5424">
        <v>24</v>
      </c>
      <c r="E5424" t="s">
        <v>112</v>
      </c>
      <c r="F5424">
        <v>1.1842354917929361</v>
      </c>
      <c r="G5424">
        <v>1.0825629882616259</v>
      </c>
      <c r="H5424">
        <v>9216</v>
      </c>
      <c r="I5424">
        <v>1.2583811930115383</v>
      </c>
      <c r="J5424">
        <v>1.1202024386223275</v>
      </c>
      <c r="K5424">
        <v>2339</v>
      </c>
      <c r="L5424">
        <v>-7.4145704507827759E-2</v>
      </c>
      <c r="M5424">
        <v>-6.2610607147216797</v>
      </c>
      <c r="N5424">
        <v>22906</v>
      </c>
      <c r="O5424">
        <v>2.576150931417942E-2</v>
      </c>
      <c r="P5424">
        <v>-0.10716165602207184</v>
      </c>
      <c r="Q5424">
        <v>-9.1523900628089905E-2</v>
      </c>
      <c r="R5424">
        <v>-7.4145704507827759E-2</v>
      </c>
      <c r="S5424">
        <v>-5.6769564747810364E-2</v>
      </c>
      <c r="T5424">
        <v>-4.1129752993583679E-2</v>
      </c>
      <c r="U5424" t="s">
        <v>18</v>
      </c>
      <c r="V5424" t="s">
        <v>84</v>
      </c>
      <c r="W5424">
        <v>75.562469482421875</v>
      </c>
    </row>
    <row r="5425" spans="1:23" x14ac:dyDescent="0.25">
      <c r="A5425" s="48" t="str">
        <f t="shared" si="84"/>
        <v>42233Other6_24SmartAC-onlySingle</v>
      </c>
      <c r="B5425" t="s">
        <v>13</v>
      </c>
      <c r="C5425" s="35">
        <v>42233</v>
      </c>
      <c r="D5425">
        <v>24</v>
      </c>
      <c r="E5425" t="s">
        <v>112</v>
      </c>
      <c r="F5425">
        <v>1.1842354917929361</v>
      </c>
      <c r="G5425">
        <v>1.0825629882616259</v>
      </c>
      <c r="H5425">
        <v>9216</v>
      </c>
      <c r="I5425">
        <v>1.2583811930115383</v>
      </c>
      <c r="J5425">
        <v>1.1202024386223275</v>
      </c>
      <c r="K5425">
        <v>2339</v>
      </c>
      <c r="L5425">
        <v>-7.4145704507827759E-2</v>
      </c>
      <c r="M5425">
        <v>-6.2610607147216797</v>
      </c>
      <c r="N5425">
        <v>22906</v>
      </c>
      <c r="O5425">
        <v>2.576150931417942E-2</v>
      </c>
      <c r="P5425">
        <v>-0.10716165602207184</v>
      </c>
      <c r="Q5425">
        <v>-9.1523900628089905E-2</v>
      </c>
      <c r="R5425">
        <v>-7.4145704507827759E-2</v>
      </c>
      <c r="S5425">
        <v>-5.6769564747810364E-2</v>
      </c>
      <c r="T5425">
        <v>-4.1129752993583679E-2</v>
      </c>
      <c r="U5425" t="s">
        <v>102</v>
      </c>
      <c r="V5425" t="s">
        <v>84</v>
      </c>
      <c r="W5425">
        <v>75.562469482421875</v>
      </c>
    </row>
    <row r="5426" spans="1:23" x14ac:dyDescent="0.25">
      <c r="A5426" s="48" t="str">
        <f t="shared" si="84"/>
        <v>42180Other8_1AllSingle</v>
      </c>
      <c r="B5426" t="s">
        <v>13</v>
      </c>
      <c r="C5426" s="35">
        <v>42180</v>
      </c>
      <c r="D5426">
        <v>1</v>
      </c>
      <c r="E5426" t="s">
        <v>113</v>
      </c>
      <c r="F5426">
        <v>0.88036038686511919</v>
      </c>
      <c r="G5426">
        <v>0.85608250121502516</v>
      </c>
      <c r="H5426">
        <v>18343</v>
      </c>
      <c r="I5426">
        <v>0.89816737350185416</v>
      </c>
      <c r="J5426">
        <v>0.87230062156557642</v>
      </c>
      <c r="K5426">
        <v>2336</v>
      </c>
      <c r="L5426">
        <v>-1.7806986346840858E-2</v>
      </c>
      <c r="M5426">
        <v>-2.0226929187774658</v>
      </c>
      <c r="N5426">
        <v>22941</v>
      </c>
      <c r="O5426">
        <v>1.9122902303934097E-2</v>
      </c>
      <c r="P5426">
        <v>-4.231489822268486E-2</v>
      </c>
      <c r="Q5426">
        <v>-3.0706914141774178E-2</v>
      </c>
      <c r="R5426">
        <v>-1.7806986346840858E-2</v>
      </c>
      <c r="S5426">
        <v>-4.9085887148976326E-3</v>
      </c>
      <c r="T5426">
        <v>6.700925063341856E-3</v>
      </c>
      <c r="U5426" t="s">
        <v>18</v>
      </c>
      <c r="V5426" t="s">
        <v>84</v>
      </c>
      <c r="W5426">
        <v>75.297805786132813</v>
      </c>
    </row>
    <row r="5427" spans="1:23" x14ac:dyDescent="0.25">
      <c r="A5427" s="48" t="str">
        <f t="shared" si="84"/>
        <v>42180Other8_1SmartAC-onlySingle</v>
      </c>
      <c r="B5427" t="s">
        <v>13</v>
      </c>
      <c r="C5427" s="35">
        <v>42180</v>
      </c>
      <c r="D5427">
        <v>1</v>
      </c>
      <c r="E5427" t="s">
        <v>113</v>
      </c>
      <c r="F5427">
        <v>0.88036038686511919</v>
      </c>
      <c r="G5427">
        <v>0.85608250121502516</v>
      </c>
      <c r="H5427">
        <v>18343</v>
      </c>
      <c r="I5427">
        <v>0.89816737350185416</v>
      </c>
      <c r="J5427">
        <v>0.87230062156557642</v>
      </c>
      <c r="K5427">
        <v>2336</v>
      </c>
      <c r="L5427">
        <v>-1.7806986346840858E-2</v>
      </c>
      <c r="M5427">
        <v>-2.0226929187774658</v>
      </c>
      <c r="N5427">
        <v>22941</v>
      </c>
      <c r="O5427">
        <v>1.9122902303934097E-2</v>
      </c>
      <c r="P5427">
        <v>-4.231489822268486E-2</v>
      </c>
      <c r="Q5427">
        <v>-3.0706914141774178E-2</v>
      </c>
      <c r="R5427">
        <v>-1.7806986346840858E-2</v>
      </c>
      <c r="S5427">
        <v>-4.9085887148976326E-3</v>
      </c>
      <c r="T5427">
        <v>6.700925063341856E-3</v>
      </c>
      <c r="U5427" t="s">
        <v>102</v>
      </c>
      <c r="V5427" t="s">
        <v>84</v>
      </c>
      <c r="W5427">
        <v>75.297805786132813</v>
      </c>
    </row>
    <row r="5428" spans="1:23" x14ac:dyDescent="0.25">
      <c r="A5428" s="48" t="str">
        <f t="shared" si="84"/>
        <v>42180Other8_2AllSingle</v>
      </c>
      <c r="B5428" t="s">
        <v>13</v>
      </c>
      <c r="C5428" s="35">
        <v>42180</v>
      </c>
      <c r="D5428">
        <v>2</v>
      </c>
      <c r="E5428" t="s">
        <v>113</v>
      </c>
      <c r="F5428">
        <v>0.74384183286696826</v>
      </c>
      <c r="G5428">
        <v>0.71969334721387412</v>
      </c>
      <c r="H5428">
        <v>18343</v>
      </c>
      <c r="I5428">
        <v>0.76382302051429563</v>
      </c>
      <c r="J5428">
        <v>0.73685370378530557</v>
      </c>
      <c r="K5428">
        <v>2336</v>
      </c>
      <c r="L5428">
        <v>-1.9981186836957932E-2</v>
      </c>
      <c r="M5428">
        <v>-2.6862144470214844</v>
      </c>
      <c r="N5428">
        <v>22941</v>
      </c>
      <c r="O5428">
        <v>1.6145156696438789E-2</v>
      </c>
      <c r="P5428">
        <v>-4.0672820061445236E-2</v>
      </c>
      <c r="Q5428">
        <v>-3.0872385948896408E-2</v>
      </c>
      <c r="R5428">
        <v>-1.9981186836957932E-2</v>
      </c>
      <c r="S5428">
        <v>-9.091278538107872E-3</v>
      </c>
      <c r="T5428">
        <v>7.1044598007574677E-4</v>
      </c>
      <c r="U5428" t="s">
        <v>18</v>
      </c>
      <c r="V5428" t="s">
        <v>84</v>
      </c>
      <c r="W5428">
        <v>73.826377868652344</v>
      </c>
    </row>
    <row r="5429" spans="1:23" x14ac:dyDescent="0.25">
      <c r="A5429" s="48" t="str">
        <f t="shared" si="84"/>
        <v>42180Other8_2SmartAC-onlySingle</v>
      </c>
      <c r="B5429" t="s">
        <v>13</v>
      </c>
      <c r="C5429" s="35">
        <v>42180</v>
      </c>
      <c r="D5429">
        <v>2</v>
      </c>
      <c r="E5429" t="s">
        <v>113</v>
      </c>
      <c r="F5429">
        <v>0.74384183286696826</v>
      </c>
      <c r="G5429">
        <v>0.71969334721387412</v>
      </c>
      <c r="H5429">
        <v>18343</v>
      </c>
      <c r="I5429">
        <v>0.76382302051429563</v>
      </c>
      <c r="J5429">
        <v>0.73685370378530557</v>
      </c>
      <c r="K5429">
        <v>2336</v>
      </c>
      <c r="L5429">
        <v>-1.9981186836957932E-2</v>
      </c>
      <c r="M5429">
        <v>-2.6862144470214844</v>
      </c>
      <c r="N5429">
        <v>22941</v>
      </c>
      <c r="O5429">
        <v>1.6145156696438789E-2</v>
      </c>
      <c r="P5429">
        <v>-4.0672820061445236E-2</v>
      </c>
      <c r="Q5429">
        <v>-3.0872385948896408E-2</v>
      </c>
      <c r="R5429">
        <v>-1.9981186836957932E-2</v>
      </c>
      <c r="S5429">
        <v>-9.091278538107872E-3</v>
      </c>
      <c r="T5429">
        <v>7.1044598007574677E-4</v>
      </c>
      <c r="U5429" t="s">
        <v>102</v>
      </c>
      <c r="V5429" t="s">
        <v>84</v>
      </c>
      <c r="W5429">
        <v>73.826377868652344</v>
      </c>
    </row>
    <row r="5430" spans="1:23" x14ac:dyDescent="0.25">
      <c r="A5430" s="48" t="str">
        <f t="shared" si="84"/>
        <v>42180Other8_3AllSingle</v>
      </c>
      <c r="B5430" t="s">
        <v>13</v>
      </c>
      <c r="C5430" s="35">
        <v>42180</v>
      </c>
      <c r="D5430">
        <v>3</v>
      </c>
      <c r="E5430" t="s">
        <v>113</v>
      </c>
      <c r="F5430">
        <v>0.66382709740784185</v>
      </c>
      <c r="G5430">
        <v>0.63267397176494833</v>
      </c>
      <c r="H5430">
        <v>18343</v>
      </c>
      <c r="I5430">
        <v>0.69234374735422699</v>
      </c>
      <c r="J5430">
        <v>0.66206926633834262</v>
      </c>
      <c r="K5430">
        <v>2336</v>
      </c>
      <c r="L5430">
        <v>-2.8516650199890137E-2</v>
      </c>
      <c r="M5430">
        <v>-4.2957949638366699</v>
      </c>
      <c r="N5430">
        <v>22941</v>
      </c>
      <c r="O5430">
        <v>1.4472921378910542E-2</v>
      </c>
      <c r="P5430">
        <v>-4.7065146267414093E-2</v>
      </c>
      <c r="Q5430">
        <v>-3.8279794156551361E-2</v>
      </c>
      <c r="R5430">
        <v>-2.8516650199890137E-2</v>
      </c>
      <c r="S5430">
        <v>-1.8754664808511734E-2</v>
      </c>
      <c r="T5430">
        <v>-9.9681541323661804E-3</v>
      </c>
      <c r="U5430" t="s">
        <v>18</v>
      </c>
      <c r="V5430" t="s">
        <v>84</v>
      </c>
      <c r="W5430">
        <v>71.88104248046875</v>
      </c>
    </row>
    <row r="5431" spans="1:23" x14ac:dyDescent="0.25">
      <c r="A5431" s="48" t="str">
        <f t="shared" si="84"/>
        <v>42180Other8_3SmartAC-onlySingle</v>
      </c>
      <c r="B5431" t="s">
        <v>13</v>
      </c>
      <c r="C5431" s="35">
        <v>42180</v>
      </c>
      <c r="D5431">
        <v>3</v>
      </c>
      <c r="E5431" t="s">
        <v>113</v>
      </c>
      <c r="F5431">
        <v>0.66382709740784185</v>
      </c>
      <c r="G5431">
        <v>0.63267397176494833</v>
      </c>
      <c r="H5431">
        <v>18343</v>
      </c>
      <c r="I5431">
        <v>0.69234374735422699</v>
      </c>
      <c r="J5431">
        <v>0.66206926633834262</v>
      </c>
      <c r="K5431">
        <v>2336</v>
      </c>
      <c r="L5431">
        <v>-2.8516650199890137E-2</v>
      </c>
      <c r="M5431">
        <v>-4.2957949638366699</v>
      </c>
      <c r="N5431">
        <v>22941</v>
      </c>
      <c r="O5431">
        <v>1.4472921378910542E-2</v>
      </c>
      <c r="P5431">
        <v>-4.7065146267414093E-2</v>
      </c>
      <c r="Q5431">
        <v>-3.8279794156551361E-2</v>
      </c>
      <c r="R5431">
        <v>-2.8516650199890137E-2</v>
      </c>
      <c r="S5431">
        <v>-1.8754664808511734E-2</v>
      </c>
      <c r="T5431">
        <v>-9.9681541323661804E-3</v>
      </c>
      <c r="U5431" t="s">
        <v>102</v>
      </c>
      <c r="V5431" t="s">
        <v>84</v>
      </c>
      <c r="W5431">
        <v>71.88104248046875</v>
      </c>
    </row>
    <row r="5432" spans="1:23" x14ac:dyDescent="0.25">
      <c r="A5432" s="48" t="str">
        <f t="shared" si="84"/>
        <v>42180Other8_4AllSingle</v>
      </c>
      <c r="B5432" t="s">
        <v>13</v>
      </c>
      <c r="C5432" s="35">
        <v>42180</v>
      </c>
      <c r="D5432">
        <v>4</v>
      </c>
      <c r="E5432" t="s">
        <v>113</v>
      </c>
      <c r="F5432">
        <v>0.62585663423155213</v>
      </c>
      <c r="G5432">
        <v>0.59182142113994263</v>
      </c>
      <c r="H5432">
        <v>18343</v>
      </c>
      <c r="I5432">
        <v>0.64958273466875371</v>
      </c>
      <c r="J5432">
        <v>0.62933799107381294</v>
      </c>
      <c r="K5432">
        <v>2336</v>
      </c>
      <c r="L5432">
        <v>-2.3726100102066994E-2</v>
      </c>
      <c r="M5432">
        <v>-3.7909801006317139</v>
      </c>
      <c r="N5432">
        <v>22941</v>
      </c>
      <c r="O5432">
        <v>1.3734756968915462E-2</v>
      </c>
      <c r="P5432">
        <v>-4.1328564286231995E-2</v>
      </c>
      <c r="Q5432">
        <v>-3.299129381775856E-2</v>
      </c>
      <c r="R5432">
        <v>-2.3726100102066994E-2</v>
      </c>
      <c r="S5432">
        <v>-1.4462006278336048E-2</v>
      </c>
      <c r="T5432">
        <v>-6.1236354522407055E-3</v>
      </c>
      <c r="U5432" t="s">
        <v>18</v>
      </c>
      <c r="V5432" t="s">
        <v>84</v>
      </c>
      <c r="W5432">
        <v>70.818275451660156</v>
      </c>
    </row>
    <row r="5433" spans="1:23" x14ac:dyDescent="0.25">
      <c r="A5433" s="48" t="str">
        <f t="shared" si="84"/>
        <v>42180Other8_4SmartAC-onlySingle</v>
      </c>
      <c r="B5433" t="s">
        <v>13</v>
      </c>
      <c r="C5433" s="35">
        <v>42180</v>
      </c>
      <c r="D5433">
        <v>4</v>
      </c>
      <c r="E5433" t="s">
        <v>113</v>
      </c>
      <c r="F5433">
        <v>0.62585663423155213</v>
      </c>
      <c r="G5433">
        <v>0.59182142113994263</v>
      </c>
      <c r="H5433">
        <v>18343</v>
      </c>
      <c r="I5433">
        <v>0.64958273466875371</v>
      </c>
      <c r="J5433">
        <v>0.62933799107381294</v>
      </c>
      <c r="K5433">
        <v>2336</v>
      </c>
      <c r="L5433">
        <v>-2.3726100102066994E-2</v>
      </c>
      <c r="M5433">
        <v>-3.7909801006317139</v>
      </c>
      <c r="N5433">
        <v>22941</v>
      </c>
      <c r="O5433">
        <v>1.3734756968915462E-2</v>
      </c>
      <c r="P5433">
        <v>-4.1328564286231995E-2</v>
      </c>
      <c r="Q5433">
        <v>-3.299129381775856E-2</v>
      </c>
      <c r="R5433">
        <v>-2.3726100102066994E-2</v>
      </c>
      <c r="S5433">
        <v>-1.4462006278336048E-2</v>
      </c>
      <c r="T5433">
        <v>-6.1236354522407055E-3</v>
      </c>
      <c r="U5433" t="s">
        <v>102</v>
      </c>
      <c r="V5433" t="s">
        <v>84</v>
      </c>
      <c r="W5433">
        <v>70.818275451660156</v>
      </c>
    </row>
    <row r="5434" spans="1:23" x14ac:dyDescent="0.25">
      <c r="A5434" s="48" t="str">
        <f t="shared" si="84"/>
        <v>42180Other8_5AllSingle</v>
      </c>
      <c r="B5434" t="s">
        <v>13</v>
      </c>
      <c r="C5434" s="35">
        <v>42180</v>
      </c>
      <c r="D5434">
        <v>5</v>
      </c>
      <c r="E5434" t="s">
        <v>113</v>
      </c>
      <c r="F5434">
        <v>0.61393395969429809</v>
      </c>
      <c r="G5434">
        <v>0.57466821656930855</v>
      </c>
      <c r="H5434">
        <v>18343</v>
      </c>
      <c r="I5434">
        <v>0.64303067932981917</v>
      </c>
      <c r="J5434">
        <v>0.63643066078801458</v>
      </c>
      <c r="K5434">
        <v>2336</v>
      </c>
      <c r="L5434">
        <v>-2.909671887755394E-2</v>
      </c>
      <c r="M5434">
        <v>-4.7393889427185059</v>
      </c>
      <c r="N5434">
        <v>22941</v>
      </c>
      <c r="O5434">
        <v>1.3834591023623943E-2</v>
      </c>
      <c r="P5434">
        <v>-4.6827130019664764E-2</v>
      </c>
      <c r="Q5434">
        <v>-3.8429256528615952E-2</v>
      </c>
      <c r="R5434">
        <v>-2.909671887755394E-2</v>
      </c>
      <c r="S5434">
        <v>-1.9765287637710571E-2</v>
      </c>
      <c r="T5434">
        <v>-1.1366306804120541E-2</v>
      </c>
      <c r="U5434" t="s">
        <v>18</v>
      </c>
      <c r="V5434" t="s">
        <v>84</v>
      </c>
      <c r="W5434">
        <v>69.669456481933594</v>
      </c>
    </row>
    <row r="5435" spans="1:23" x14ac:dyDescent="0.25">
      <c r="A5435" s="48" t="str">
        <f t="shared" si="84"/>
        <v>42180Other8_5SmartAC-onlySingle</v>
      </c>
      <c r="B5435" t="s">
        <v>13</v>
      </c>
      <c r="C5435" s="35">
        <v>42180</v>
      </c>
      <c r="D5435">
        <v>5</v>
      </c>
      <c r="E5435" t="s">
        <v>113</v>
      </c>
      <c r="F5435">
        <v>0.61393395969429809</v>
      </c>
      <c r="G5435">
        <v>0.57466821656930855</v>
      </c>
      <c r="H5435">
        <v>18343</v>
      </c>
      <c r="I5435">
        <v>0.64303067932981917</v>
      </c>
      <c r="J5435">
        <v>0.63643066078801458</v>
      </c>
      <c r="K5435">
        <v>2336</v>
      </c>
      <c r="L5435">
        <v>-2.909671887755394E-2</v>
      </c>
      <c r="M5435">
        <v>-4.7393889427185059</v>
      </c>
      <c r="N5435">
        <v>22941</v>
      </c>
      <c r="O5435">
        <v>1.3834591023623943E-2</v>
      </c>
      <c r="P5435">
        <v>-4.6827130019664764E-2</v>
      </c>
      <c r="Q5435">
        <v>-3.8429256528615952E-2</v>
      </c>
      <c r="R5435">
        <v>-2.909671887755394E-2</v>
      </c>
      <c r="S5435">
        <v>-1.9765287637710571E-2</v>
      </c>
      <c r="T5435">
        <v>-1.1366306804120541E-2</v>
      </c>
      <c r="U5435" t="s">
        <v>102</v>
      </c>
      <c r="V5435" t="s">
        <v>84</v>
      </c>
      <c r="W5435">
        <v>69.669456481933594</v>
      </c>
    </row>
    <row r="5436" spans="1:23" x14ac:dyDescent="0.25">
      <c r="A5436" s="48" t="str">
        <f t="shared" si="84"/>
        <v>42180Other8_6AllSingle</v>
      </c>
      <c r="B5436" t="s">
        <v>13</v>
      </c>
      <c r="C5436" s="35">
        <v>42180</v>
      </c>
      <c r="D5436">
        <v>6</v>
      </c>
      <c r="E5436" t="s">
        <v>113</v>
      </c>
      <c r="F5436">
        <v>0.645452101503036</v>
      </c>
      <c r="G5436">
        <v>0.60691499390925208</v>
      </c>
      <c r="H5436">
        <v>18343</v>
      </c>
      <c r="I5436">
        <v>0.65928230202206406</v>
      </c>
      <c r="J5436">
        <v>0.64230264956939453</v>
      </c>
      <c r="K5436">
        <v>2336</v>
      </c>
      <c r="L5436">
        <v>-1.3830200769007206E-2</v>
      </c>
      <c r="M5436">
        <v>-2.1427152156829834</v>
      </c>
      <c r="N5436">
        <v>22941</v>
      </c>
      <c r="O5436">
        <v>1.4024530537426472E-2</v>
      </c>
      <c r="P5436">
        <v>-3.180404007434845E-2</v>
      </c>
      <c r="Q5436">
        <v>-2.3290868848562241E-2</v>
      </c>
      <c r="R5436">
        <v>-1.3830200769007206E-2</v>
      </c>
      <c r="S5436">
        <v>-4.370654933154583E-3</v>
      </c>
      <c r="T5436">
        <v>4.1436376050114632E-3</v>
      </c>
      <c r="U5436" t="s">
        <v>18</v>
      </c>
      <c r="V5436" t="s">
        <v>84</v>
      </c>
      <c r="W5436">
        <v>69.7149658203125</v>
      </c>
    </row>
    <row r="5437" spans="1:23" x14ac:dyDescent="0.25">
      <c r="A5437" s="48" t="str">
        <f t="shared" si="84"/>
        <v>42180Other8_6SmartAC-onlySingle</v>
      </c>
      <c r="B5437" t="s">
        <v>13</v>
      </c>
      <c r="C5437" s="35">
        <v>42180</v>
      </c>
      <c r="D5437">
        <v>6</v>
      </c>
      <c r="E5437" t="s">
        <v>113</v>
      </c>
      <c r="F5437">
        <v>0.645452101503036</v>
      </c>
      <c r="G5437">
        <v>0.60691499390925208</v>
      </c>
      <c r="H5437">
        <v>18343</v>
      </c>
      <c r="I5437">
        <v>0.65928230202206406</v>
      </c>
      <c r="J5437">
        <v>0.64230264956939453</v>
      </c>
      <c r="K5437">
        <v>2336</v>
      </c>
      <c r="L5437">
        <v>-1.3830200769007206E-2</v>
      </c>
      <c r="M5437">
        <v>-2.1427152156829834</v>
      </c>
      <c r="N5437">
        <v>22941</v>
      </c>
      <c r="O5437">
        <v>1.4024530537426472E-2</v>
      </c>
      <c r="P5437">
        <v>-3.180404007434845E-2</v>
      </c>
      <c r="Q5437">
        <v>-2.3290868848562241E-2</v>
      </c>
      <c r="R5437">
        <v>-1.3830200769007206E-2</v>
      </c>
      <c r="S5437">
        <v>-4.370654933154583E-3</v>
      </c>
      <c r="T5437">
        <v>4.1436376050114632E-3</v>
      </c>
      <c r="U5437" t="s">
        <v>102</v>
      </c>
      <c r="V5437" t="s">
        <v>84</v>
      </c>
      <c r="W5437">
        <v>69.7149658203125</v>
      </c>
    </row>
    <row r="5438" spans="1:23" x14ac:dyDescent="0.25">
      <c r="A5438" s="48" t="str">
        <f t="shared" si="84"/>
        <v>42180Other8_7AllSingle</v>
      </c>
      <c r="B5438" t="s">
        <v>13</v>
      </c>
      <c r="C5438" s="35">
        <v>42180</v>
      </c>
      <c r="D5438">
        <v>7</v>
      </c>
      <c r="E5438" t="s">
        <v>113</v>
      </c>
      <c r="F5438">
        <v>0.69524211850219164</v>
      </c>
      <c r="G5438">
        <v>0.66102543354565568</v>
      </c>
      <c r="H5438">
        <v>18343</v>
      </c>
      <c r="I5438">
        <v>0.69553781924452951</v>
      </c>
      <c r="J5438">
        <v>0.68784240098224514</v>
      </c>
      <c r="K5438">
        <v>2336</v>
      </c>
      <c r="L5438">
        <v>-2.9570073820650578E-4</v>
      </c>
      <c r="M5438">
        <v>-4.2532052844762802E-2</v>
      </c>
      <c r="N5438">
        <v>22941</v>
      </c>
      <c r="O5438">
        <v>1.5045220032334328E-2</v>
      </c>
      <c r="P5438">
        <v>-1.9577654078602791E-2</v>
      </c>
      <c r="Q5438">
        <v>-1.0444905608892441E-2</v>
      </c>
      <c r="R5438">
        <v>-2.9570073820650578E-4</v>
      </c>
      <c r="S5438">
        <v>9.8523003980517387E-3</v>
      </c>
      <c r="T5438">
        <v>1.8986253067851067E-2</v>
      </c>
      <c r="U5438" t="s">
        <v>18</v>
      </c>
      <c r="V5438" t="s">
        <v>84</v>
      </c>
      <c r="W5438">
        <v>73.197982788085938</v>
      </c>
    </row>
    <row r="5439" spans="1:23" x14ac:dyDescent="0.25">
      <c r="A5439" s="48" t="str">
        <f t="shared" si="84"/>
        <v>42180Other8_7SmartAC-onlySingle</v>
      </c>
      <c r="B5439" t="s">
        <v>13</v>
      </c>
      <c r="C5439" s="35">
        <v>42180</v>
      </c>
      <c r="D5439">
        <v>7</v>
      </c>
      <c r="E5439" t="s">
        <v>113</v>
      </c>
      <c r="F5439">
        <v>0.69524211850219164</v>
      </c>
      <c r="G5439">
        <v>0.66102543354565568</v>
      </c>
      <c r="H5439">
        <v>18343</v>
      </c>
      <c r="I5439">
        <v>0.69553781924452951</v>
      </c>
      <c r="J5439">
        <v>0.68784240098224514</v>
      </c>
      <c r="K5439">
        <v>2336</v>
      </c>
      <c r="L5439">
        <v>-2.9570073820650578E-4</v>
      </c>
      <c r="M5439">
        <v>-4.2532052844762802E-2</v>
      </c>
      <c r="N5439">
        <v>22941</v>
      </c>
      <c r="O5439">
        <v>1.5045220032334328E-2</v>
      </c>
      <c r="P5439">
        <v>-1.9577654078602791E-2</v>
      </c>
      <c r="Q5439">
        <v>-1.0444905608892441E-2</v>
      </c>
      <c r="R5439">
        <v>-2.9570073820650578E-4</v>
      </c>
      <c r="S5439">
        <v>9.8523003980517387E-3</v>
      </c>
      <c r="T5439">
        <v>1.8986253067851067E-2</v>
      </c>
      <c r="U5439" t="s">
        <v>102</v>
      </c>
      <c r="V5439" t="s">
        <v>84</v>
      </c>
      <c r="W5439">
        <v>73.197982788085938</v>
      </c>
    </row>
    <row r="5440" spans="1:23" x14ac:dyDescent="0.25">
      <c r="A5440" s="48" t="str">
        <f t="shared" si="84"/>
        <v>42180Other8_8AllSingle</v>
      </c>
      <c r="B5440" t="s">
        <v>13</v>
      </c>
      <c r="C5440" s="35">
        <v>42180</v>
      </c>
      <c r="D5440">
        <v>8</v>
      </c>
      <c r="E5440" t="s">
        <v>113</v>
      </c>
      <c r="F5440">
        <v>0.73582045493046722</v>
      </c>
      <c r="G5440">
        <v>0.75225094741904119</v>
      </c>
      <c r="H5440">
        <v>18343</v>
      </c>
      <c r="I5440">
        <v>0.73014703622507526</v>
      </c>
      <c r="J5440">
        <v>0.77431642846682625</v>
      </c>
      <c r="K5440">
        <v>2336</v>
      </c>
      <c r="L5440">
        <v>5.673418752849102E-3</v>
      </c>
      <c r="M5440">
        <v>0.77103304862976074</v>
      </c>
      <c r="N5440">
        <v>22941</v>
      </c>
      <c r="O5440">
        <v>1.6956223174929619E-2</v>
      </c>
      <c r="P5440">
        <v>-1.6057677567005157E-2</v>
      </c>
      <c r="Q5440">
        <v>-5.7649104855954647E-3</v>
      </c>
      <c r="R5440">
        <v>5.673418752849102E-3</v>
      </c>
      <c r="S5440">
        <v>1.7110390588641167E-2</v>
      </c>
      <c r="T5440">
        <v>2.7404515072703362E-2</v>
      </c>
      <c r="U5440" t="s">
        <v>18</v>
      </c>
      <c r="V5440" t="s">
        <v>84</v>
      </c>
      <c r="W5440">
        <v>78.280502319335938</v>
      </c>
    </row>
    <row r="5441" spans="1:23" x14ac:dyDescent="0.25">
      <c r="A5441" s="48" t="str">
        <f t="shared" si="84"/>
        <v>42180Other8_8SmartAC-onlySingle</v>
      </c>
      <c r="B5441" t="s">
        <v>13</v>
      </c>
      <c r="C5441" s="35">
        <v>42180</v>
      </c>
      <c r="D5441">
        <v>8</v>
      </c>
      <c r="E5441" t="s">
        <v>113</v>
      </c>
      <c r="F5441">
        <v>0.73582045493046722</v>
      </c>
      <c r="G5441">
        <v>0.75225094741904119</v>
      </c>
      <c r="H5441">
        <v>18343</v>
      </c>
      <c r="I5441">
        <v>0.73014703622507526</v>
      </c>
      <c r="J5441">
        <v>0.77431642846682625</v>
      </c>
      <c r="K5441">
        <v>2336</v>
      </c>
      <c r="L5441">
        <v>5.673418752849102E-3</v>
      </c>
      <c r="M5441">
        <v>0.77103304862976074</v>
      </c>
      <c r="N5441">
        <v>22941</v>
      </c>
      <c r="O5441">
        <v>1.6956223174929619E-2</v>
      </c>
      <c r="P5441">
        <v>-1.6057677567005157E-2</v>
      </c>
      <c r="Q5441">
        <v>-5.7649104855954647E-3</v>
      </c>
      <c r="R5441">
        <v>5.673418752849102E-3</v>
      </c>
      <c r="S5441">
        <v>1.7110390588641167E-2</v>
      </c>
      <c r="T5441">
        <v>2.7404515072703362E-2</v>
      </c>
      <c r="U5441" t="s">
        <v>102</v>
      </c>
      <c r="V5441" t="s">
        <v>84</v>
      </c>
      <c r="W5441">
        <v>78.280502319335938</v>
      </c>
    </row>
    <row r="5442" spans="1:23" x14ac:dyDescent="0.25">
      <c r="A5442" s="48" t="str">
        <f t="shared" ref="A5442:A5505" si="85">CONCATENATE(C5442,B5442,E5442,"_",D5442,U5442,V5442)</f>
        <v>42180Other8_9AllSingle</v>
      </c>
      <c r="B5442" t="s">
        <v>13</v>
      </c>
      <c r="C5442" s="35">
        <v>42180</v>
      </c>
      <c r="D5442">
        <v>9</v>
      </c>
      <c r="E5442" t="s">
        <v>113</v>
      </c>
      <c r="F5442">
        <v>0.74885323329261921</v>
      </c>
      <c r="G5442">
        <v>0.91090508907726198</v>
      </c>
      <c r="H5442">
        <v>18343</v>
      </c>
      <c r="I5442">
        <v>0.7378672004288338</v>
      </c>
      <c r="J5442">
        <v>0.9598922448430558</v>
      </c>
      <c r="K5442">
        <v>2336</v>
      </c>
      <c r="L5442">
        <v>1.0986032895743847E-2</v>
      </c>
      <c r="M5442">
        <v>1.4670475721359253</v>
      </c>
      <c r="N5442">
        <v>22941</v>
      </c>
      <c r="O5442">
        <v>2.0968241617083549E-2</v>
      </c>
      <c r="P5442">
        <v>-1.5886865556240082E-2</v>
      </c>
      <c r="Q5442">
        <v>-3.1587234698235989E-3</v>
      </c>
      <c r="R5442">
        <v>1.0986032895743847E-2</v>
      </c>
      <c r="S5442">
        <v>2.5129111483693123E-2</v>
      </c>
      <c r="T5442">
        <v>3.7858933210372925E-2</v>
      </c>
      <c r="U5442" t="s">
        <v>18</v>
      </c>
      <c r="V5442" t="s">
        <v>84</v>
      </c>
      <c r="W5442">
        <v>83.272789001464844</v>
      </c>
    </row>
    <row r="5443" spans="1:23" x14ac:dyDescent="0.25">
      <c r="A5443" s="48" t="str">
        <f t="shared" si="85"/>
        <v>42180Other8_9SmartAC-onlySingle</v>
      </c>
      <c r="B5443" t="s">
        <v>13</v>
      </c>
      <c r="C5443" s="35">
        <v>42180</v>
      </c>
      <c r="D5443">
        <v>9</v>
      </c>
      <c r="E5443" t="s">
        <v>113</v>
      </c>
      <c r="F5443">
        <v>0.74885323329261921</v>
      </c>
      <c r="G5443">
        <v>0.91090508907726198</v>
      </c>
      <c r="H5443">
        <v>18343</v>
      </c>
      <c r="I5443">
        <v>0.7378672004288338</v>
      </c>
      <c r="J5443">
        <v>0.9598922448430558</v>
      </c>
      <c r="K5443">
        <v>2336</v>
      </c>
      <c r="L5443">
        <v>1.0986032895743847E-2</v>
      </c>
      <c r="M5443">
        <v>1.4670475721359253</v>
      </c>
      <c r="N5443">
        <v>22941</v>
      </c>
      <c r="O5443">
        <v>2.0968241617083549E-2</v>
      </c>
      <c r="P5443">
        <v>-1.5886865556240082E-2</v>
      </c>
      <c r="Q5443">
        <v>-3.1587234698235989E-3</v>
      </c>
      <c r="R5443">
        <v>1.0986032895743847E-2</v>
      </c>
      <c r="S5443">
        <v>2.5129111483693123E-2</v>
      </c>
      <c r="T5443">
        <v>3.7858933210372925E-2</v>
      </c>
      <c r="U5443" t="s">
        <v>102</v>
      </c>
      <c r="V5443" t="s">
        <v>84</v>
      </c>
      <c r="W5443">
        <v>83.272789001464844</v>
      </c>
    </row>
    <row r="5444" spans="1:23" x14ac:dyDescent="0.25">
      <c r="A5444" s="48" t="str">
        <f t="shared" si="85"/>
        <v>42180Other8_10AllSingle</v>
      </c>
      <c r="B5444" t="s">
        <v>13</v>
      </c>
      <c r="C5444" s="35">
        <v>42180</v>
      </c>
      <c r="D5444">
        <v>10</v>
      </c>
      <c r="E5444" t="s">
        <v>113</v>
      </c>
      <c r="F5444">
        <v>0.79135338159992696</v>
      </c>
      <c r="G5444">
        <v>1.1394631928737253</v>
      </c>
      <c r="H5444">
        <v>18343</v>
      </c>
      <c r="I5444">
        <v>0.79137749903741328</v>
      </c>
      <c r="J5444">
        <v>1.2104023286694587</v>
      </c>
      <c r="K5444">
        <v>2336</v>
      </c>
      <c r="L5444">
        <v>-2.4117436623782851E-5</v>
      </c>
      <c r="M5444">
        <v>-3.0476192478090525E-3</v>
      </c>
      <c r="N5444">
        <v>22941</v>
      </c>
      <c r="O5444">
        <v>2.6418842375278473E-2</v>
      </c>
      <c r="P5444">
        <v>-3.3882506191730499E-2</v>
      </c>
      <c r="Q5444">
        <v>-1.7845740541815758E-2</v>
      </c>
      <c r="R5444">
        <v>-2.4117436623782851E-5</v>
      </c>
      <c r="S5444">
        <v>1.7795391380786896E-2</v>
      </c>
      <c r="T5444">
        <v>3.3834271132946014E-2</v>
      </c>
      <c r="U5444" t="s">
        <v>18</v>
      </c>
      <c r="V5444" t="s">
        <v>84</v>
      </c>
      <c r="W5444">
        <v>88.079330444335938</v>
      </c>
    </row>
    <row r="5445" spans="1:23" x14ac:dyDescent="0.25">
      <c r="A5445" s="48" t="str">
        <f t="shared" si="85"/>
        <v>42180Other8_10SmartAC-onlySingle</v>
      </c>
      <c r="B5445" t="s">
        <v>13</v>
      </c>
      <c r="C5445" s="35">
        <v>42180</v>
      </c>
      <c r="D5445">
        <v>10</v>
      </c>
      <c r="E5445" t="s">
        <v>113</v>
      </c>
      <c r="F5445">
        <v>0.79135338159992696</v>
      </c>
      <c r="G5445">
        <v>1.1394631928737253</v>
      </c>
      <c r="H5445">
        <v>18343</v>
      </c>
      <c r="I5445">
        <v>0.79137749903741328</v>
      </c>
      <c r="J5445">
        <v>1.2104023286694587</v>
      </c>
      <c r="K5445">
        <v>2336</v>
      </c>
      <c r="L5445">
        <v>-2.4117436623782851E-5</v>
      </c>
      <c r="M5445">
        <v>-3.0476192478090525E-3</v>
      </c>
      <c r="N5445">
        <v>22941</v>
      </c>
      <c r="O5445">
        <v>2.6418842375278473E-2</v>
      </c>
      <c r="P5445">
        <v>-3.3882506191730499E-2</v>
      </c>
      <c r="Q5445">
        <v>-1.7845740541815758E-2</v>
      </c>
      <c r="R5445">
        <v>-2.4117436623782851E-5</v>
      </c>
      <c r="S5445">
        <v>1.7795391380786896E-2</v>
      </c>
      <c r="T5445">
        <v>3.3834271132946014E-2</v>
      </c>
      <c r="U5445" t="s">
        <v>102</v>
      </c>
      <c r="V5445" t="s">
        <v>84</v>
      </c>
      <c r="W5445">
        <v>88.079330444335938</v>
      </c>
    </row>
    <row r="5446" spans="1:23" x14ac:dyDescent="0.25">
      <c r="A5446" s="48" t="str">
        <f t="shared" si="85"/>
        <v>42180Other8_11AllSingle</v>
      </c>
      <c r="B5446" t="s">
        <v>13</v>
      </c>
      <c r="C5446" s="35">
        <v>42180</v>
      </c>
      <c r="D5446">
        <v>11</v>
      </c>
      <c r="E5446" t="s">
        <v>113</v>
      </c>
      <c r="F5446">
        <v>0.90612265257158475</v>
      </c>
      <c r="G5446">
        <v>1.3956865968982377</v>
      </c>
      <c r="H5446">
        <v>18343</v>
      </c>
      <c r="I5446">
        <v>0.92858065755503716</v>
      </c>
      <c r="J5446">
        <v>1.462451254612245</v>
      </c>
      <c r="K5446">
        <v>2336</v>
      </c>
      <c r="L5446">
        <v>-2.245800569653511E-2</v>
      </c>
      <c r="M5446">
        <v>-2.4784729480743408</v>
      </c>
      <c r="N5446">
        <v>22941</v>
      </c>
      <c r="O5446">
        <v>3.1965013593435287E-2</v>
      </c>
      <c r="P5446">
        <v>-6.3424363732337952E-2</v>
      </c>
      <c r="Q5446">
        <v>-4.4020965695381165E-2</v>
      </c>
      <c r="R5446">
        <v>-2.245800569653511E-2</v>
      </c>
      <c r="S5446">
        <v>-8.9760404080152512E-4</v>
      </c>
      <c r="T5446">
        <v>1.8508356064558029E-2</v>
      </c>
      <c r="U5446" t="s">
        <v>18</v>
      </c>
      <c r="V5446" t="s">
        <v>84</v>
      </c>
      <c r="W5446">
        <v>91.388778686523438</v>
      </c>
    </row>
    <row r="5447" spans="1:23" x14ac:dyDescent="0.25">
      <c r="A5447" s="48" t="str">
        <f t="shared" si="85"/>
        <v>42180Other8_11SmartAC-onlySingle</v>
      </c>
      <c r="B5447" t="s">
        <v>13</v>
      </c>
      <c r="C5447" s="35">
        <v>42180</v>
      </c>
      <c r="D5447">
        <v>11</v>
      </c>
      <c r="E5447" t="s">
        <v>113</v>
      </c>
      <c r="F5447">
        <v>0.90612265257158475</v>
      </c>
      <c r="G5447">
        <v>1.3956865968982377</v>
      </c>
      <c r="H5447">
        <v>18343</v>
      </c>
      <c r="I5447">
        <v>0.92858065755503716</v>
      </c>
      <c r="J5447">
        <v>1.462451254612245</v>
      </c>
      <c r="K5447">
        <v>2336</v>
      </c>
      <c r="L5447">
        <v>-2.245800569653511E-2</v>
      </c>
      <c r="M5447">
        <v>-2.4784729480743408</v>
      </c>
      <c r="N5447">
        <v>22941</v>
      </c>
      <c r="O5447">
        <v>3.1965013593435287E-2</v>
      </c>
      <c r="P5447">
        <v>-6.3424363732337952E-2</v>
      </c>
      <c r="Q5447">
        <v>-4.4020965695381165E-2</v>
      </c>
      <c r="R5447">
        <v>-2.245800569653511E-2</v>
      </c>
      <c r="S5447">
        <v>-8.9760404080152512E-4</v>
      </c>
      <c r="T5447">
        <v>1.8508356064558029E-2</v>
      </c>
      <c r="U5447" t="s">
        <v>102</v>
      </c>
      <c r="V5447" t="s">
        <v>84</v>
      </c>
      <c r="W5447">
        <v>91.388778686523438</v>
      </c>
    </row>
    <row r="5448" spans="1:23" x14ac:dyDescent="0.25">
      <c r="A5448" s="48" t="str">
        <f t="shared" si="85"/>
        <v>42180Other8_12AllSingle</v>
      </c>
      <c r="B5448" t="s">
        <v>13</v>
      </c>
      <c r="C5448" s="35">
        <v>42180</v>
      </c>
      <c r="D5448">
        <v>12</v>
      </c>
      <c r="E5448" t="s">
        <v>113</v>
      </c>
      <c r="F5448">
        <v>1.1094836656082294</v>
      </c>
      <c r="G5448">
        <v>1.6298623308767963</v>
      </c>
      <c r="H5448">
        <v>18343</v>
      </c>
      <c r="I5448">
        <v>1.135258934949918</v>
      </c>
      <c r="J5448">
        <v>1.7064197750358845</v>
      </c>
      <c r="K5448">
        <v>2336</v>
      </c>
      <c r="L5448">
        <v>-2.577526867389679E-2</v>
      </c>
      <c r="M5448">
        <v>-2.3231770992279053</v>
      </c>
      <c r="N5448">
        <v>22941</v>
      </c>
      <c r="O5448">
        <v>3.7300668656826019E-2</v>
      </c>
      <c r="P5448">
        <v>-7.3579803109169006E-2</v>
      </c>
      <c r="Q5448">
        <v>-5.0937552005052567E-2</v>
      </c>
      <c r="R5448">
        <v>-2.577526867389679E-2</v>
      </c>
      <c r="S5448">
        <v>-6.1596767045557499E-4</v>
      </c>
      <c r="T5448">
        <v>2.2029267624020576E-2</v>
      </c>
      <c r="U5448" t="s">
        <v>18</v>
      </c>
      <c r="V5448" t="s">
        <v>84</v>
      </c>
      <c r="W5448">
        <v>94.540428161621094</v>
      </c>
    </row>
    <row r="5449" spans="1:23" x14ac:dyDescent="0.25">
      <c r="A5449" s="48" t="str">
        <f t="shared" si="85"/>
        <v>42180Other8_12SmartAC-onlySingle</v>
      </c>
      <c r="B5449" t="s">
        <v>13</v>
      </c>
      <c r="C5449" s="35">
        <v>42180</v>
      </c>
      <c r="D5449">
        <v>12</v>
      </c>
      <c r="E5449" t="s">
        <v>113</v>
      </c>
      <c r="F5449">
        <v>1.1094836656082294</v>
      </c>
      <c r="G5449">
        <v>1.6298623308767963</v>
      </c>
      <c r="H5449">
        <v>18343</v>
      </c>
      <c r="I5449">
        <v>1.135258934949918</v>
      </c>
      <c r="J5449">
        <v>1.7064197750358845</v>
      </c>
      <c r="K5449">
        <v>2336</v>
      </c>
      <c r="L5449">
        <v>-2.577526867389679E-2</v>
      </c>
      <c r="M5449">
        <v>-2.3231770992279053</v>
      </c>
      <c r="N5449">
        <v>22941</v>
      </c>
      <c r="O5449">
        <v>3.7300668656826019E-2</v>
      </c>
      <c r="P5449">
        <v>-7.3579803109169006E-2</v>
      </c>
      <c r="Q5449">
        <v>-5.0937552005052567E-2</v>
      </c>
      <c r="R5449">
        <v>-2.577526867389679E-2</v>
      </c>
      <c r="S5449">
        <v>-6.1596767045557499E-4</v>
      </c>
      <c r="T5449">
        <v>2.2029267624020576E-2</v>
      </c>
      <c r="U5449" t="s">
        <v>102</v>
      </c>
      <c r="V5449" t="s">
        <v>84</v>
      </c>
      <c r="W5449">
        <v>94.540428161621094</v>
      </c>
    </row>
    <row r="5450" spans="1:23" x14ac:dyDescent="0.25">
      <c r="A5450" s="48" t="str">
        <f t="shared" si="85"/>
        <v>42180Other8_13AllSingle</v>
      </c>
      <c r="B5450" t="s">
        <v>13</v>
      </c>
      <c r="C5450" s="35">
        <v>42180</v>
      </c>
      <c r="D5450">
        <v>13</v>
      </c>
      <c r="E5450" t="s">
        <v>113</v>
      </c>
      <c r="F5450">
        <v>1.405300845972558</v>
      </c>
      <c r="G5450">
        <v>1.8401769732571751</v>
      </c>
      <c r="H5450">
        <v>18343</v>
      </c>
      <c r="I5450">
        <v>1.3244503240732766</v>
      </c>
      <c r="J5450">
        <v>1.8001184753592478</v>
      </c>
      <c r="K5450">
        <v>2336</v>
      </c>
      <c r="L5450">
        <v>8.0850519239902496E-2</v>
      </c>
      <c r="M5450">
        <v>5.7532534599304199</v>
      </c>
      <c r="N5450">
        <v>22941</v>
      </c>
      <c r="O5450">
        <v>3.9645630866289139E-2</v>
      </c>
      <c r="P5450">
        <v>3.004067949950695E-2</v>
      </c>
      <c r="Q5450">
        <v>5.4106369614601135E-2</v>
      </c>
      <c r="R5450">
        <v>8.0850519239902496E-2</v>
      </c>
      <c r="S5450">
        <v>0.10759149491786957</v>
      </c>
      <c r="T5450">
        <v>0.13166035711765289</v>
      </c>
      <c r="U5450" t="s">
        <v>18</v>
      </c>
      <c r="V5450" t="s">
        <v>84</v>
      </c>
      <c r="W5450">
        <v>97.333335876464844</v>
      </c>
    </row>
    <row r="5451" spans="1:23" x14ac:dyDescent="0.25">
      <c r="A5451" s="48" t="str">
        <f t="shared" si="85"/>
        <v>42180Other8_13SmartAC-onlySingle</v>
      </c>
      <c r="B5451" t="s">
        <v>13</v>
      </c>
      <c r="C5451" s="35">
        <v>42180</v>
      </c>
      <c r="D5451">
        <v>13</v>
      </c>
      <c r="E5451" t="s">
        <v>113</v>
      </c>
      <c r="F5451">
        <v>1.405300845972558</v>
      </c>
      <c r="G5451">
        <v>1.8401769732571751</v>
      </c>
      <c r="H5451">
        <v>18343</v>
      </c>
      <c r="I5451">
        <v>1.3244503240732766</v>
      </c>
      <c r="J5451">
        <v>1.8001184753592478</v>
      </c>
      <c r="K5451">
        <v>2336</v>
      </c>
      <c r="L5451">
        <v>8.0850519239902496E-2</v>
      </c>
      <c r="M5451">
        <v>5.7532534599304199</v>
      </c>
      <c r="N5451">
        <v>22941</v>
      </c>
      <c r="O5451">
        <v>3.9645630866289139E-2</v>
      </c>
      <c r="P5451">
        <v>3.004067949950695E-2</v>
      </c>
      <c r="Q5451">
        <v>5.4106369614601135E-2</v>
      </c>
      <c r="R5451">
        <v>8.0850519239902496E-2</v>
      </c>
      <c r="S5451">
        <v>0.10759149491786957</v>
      </c>
      <c r="T5451">
        <v>0.13166035711765289</v>
      </c>
      <c r="U5451" t="s">
        <v>102</v>
      </c>
      <c r="V5451" t="s">
        <v>84</v>
      </c>
      <c r="W5451">
        <v>97.333335876464844</v>
      </c>
    </row>
    <row r="5452" spans="1:23" x14ac:dyDescent="0.25">
      <c r="A5452" s="48" t="str">
        <f t="shared" si="85"/>
        <v>42180Other8_14AllSingle</v>
      </c>
      <c r="B5452" t="s">
        <v>13</v>
      </c>
      <c r="C5452" s="35">
        <v>42180</v>
      </c>
      <c r="D5452">
        <v>14</v>
      </c>
      <c r="E5452" t="s">
        <v>113</v>
      </c>
      <c r="F5452">
        <v>1.7267193340263709</v>
      </c>
      <c r="G5452">
        <v>1.9972995822276562</v>
      </c>
      <c r="H5452">
        <v>18343</v>
      </c>
      <c r="I5452">
        <v>1.422126265738451</v>
      </c>
      <c r="J5452">
        <v>1.7623721017552676</v>
      </c>
      <c r="K5452">
        <v>2336</v>
      </c>
      <c r="L5452">
        <v>0.30459305644035339</v>
      </c>
      <c r="M5452">
        <v>17.639987945556641</v>
      </c>
      <c r="N5452">
        <v>22941</v>
      </c>
      <c r="O5452">
        <v>3.9332970976829529E-2</v>
      </c>
      <c r="P5452">
        <v>0.25418391823768616</v>
      </c>
      <c r="Q5452">
        <v>0.27805981040000916</v>
      </c>
      <c r="R5452">
        <v>0.30459305644035339</v>
      </c>
      <c r="S5452">
        <v>0.33112314343452454</v>
      </c>
      <c r="T5452">
        <v>0.35500219464302063</v>
      </c>
      <c r="U5452" t="s">
        <v>18</v>
      </c>
      <c r="V5452" t="s">
        <v>84</v>
      </c>
      <c r="W5452">
        <v>99.190399169921875</v>
      </c>
    </row>
    <row r="5453" spans="1:23" x14ac:dyDescent="0.25">
      <c r="A5453" s="48" t="str">
        <f t="shared" si="85"/>
        <v>42180Other8_14SmartAC-onlySingle</v>
      </c>
      <c r="B5453" t="s">
        <v>13</v>
      </c>
      <c r="C5453" s="35">
        <v>42180</v>
      </c>
      <c r="D5453">
        <v>14</v>
      </c>
      <c r="E5453" t="s">
        <v>113</v>
      </c>
      <c r="F5453">
        <v>1.7267193340263709</v>
      </c>
      <c r="G5453">
        <v>1.9972995822276562</v>
      </c>
      <c r="H5453">
        <v>18343</v>
      </c>
      <c r="I5453">
        <v>1.422126265738451</v>
      </c>
      <c r="J5453">
        <v>1.7623721017552676</v>
      </c>
      <c r="K5453">
        <v>2336</v>
      </c>
      <c r="L5453">
        <v>0.30459305644035339</v>
      </c>
      <c r="M5453">
        <v>17.639987945556641</v>
      </c>
      <c r="N5453">
        <v>22941</v>
      </c>
      <c r="O5453">
        <v>3.9332970976829529E-2</v>
      </c>
      <c r="P5453">
        <v>0.25418391823768616</v>
      </c>
      <c r="Q5453">
        <v>0.27805981040000916</v>
      </c>
      <c r="R5453">
        <v>0.30459305644035339</v>
      </c>
      <c r="S5453">
        <v>0.33112314343452454</v>
      </c>
      <c r="T5453">
        <v>0.35500219464302063</v>
      </c>
      <c r="U5453" t="s">
        <v>102</v>
      </c>
      <c r="V5453" t="s">
        <v>84</v>
      </c>
      <c r="W5453">
        <v>99.190399169921875</v>
      </c>
    </row>
    <row r="5454" spans="1:23" x14ac:dyDescent="0.25">
      <c r="A5454" s="48" t="str">
        <f t="shared" si="85"/>
        <v>42180Other8_15AllSingle</v>
      </c>
      <c r="B5454" t="s">
        <v>13</v>
      </c>
      <c r="C5454" s="35">
        <v>42180</v>
      </c>
      <c r="D5454">
        <v>15</v>
      </c>
      <c r="E5454" t="s">
        <v>113</v>
      </c>
      <c r="F5454">
        <v>2.0443079777194333</v>
      </c>
      <c r="G5454">
        <v>2.066958339161828</v>
      </c>
      <c r="H5454">
        <v>18343</v>
      </c>
      <c r="I5454">
        <v>1.6576025105913865</v>
      </c>
      <c r="J5454">
        <v>1.786499234101909</v>
      </c>
      <c r="K5454">
        <v>2336</v>
      </c>
      <c r="L5454">
        <v>0.38670545816421509</v>
      </c>
      <c r="M5454">
        <v>18.916204452514648</v>
      </c>
      <c r="N5454">
        <v>22941</v>
      </c>
      <c r="O5454">
        <v>3.9989635348320007E-2</v>
      </c>
      <c r="P5454">
        <v>0.33545473217964172</v>
      </c>
      <c r="Q5454">
        <v>0.35972926020622253</v>
      </c>
      <c r="R5454">
        <v>0.38670545816421509</v>
      </c>
      <c r="S5454">
        <v>0.41367846727371216</v>
      </c>
      <c r="T5454">
        <v>0.43795618414878845</v>
      </c>
      <c r="U5454" t="s">
        <v>18</v>
      </c>
      <c r="V5454" t="s">
        <v>84</v>
      </c>
      <c r="W5454">
        <v>100.3033447265625</v>
      </c>
    </row>
    <row r="5455" spans="1:23" x14ac:dyDescent="0.25">
      <c r="A5455" s="48" t="str">
        <f t="shared" si="85"/>
        <v>42180Other8_15SmartAC-onlySingle</v>
      </c>
      <c r="B5455" t="s">
        <v>13</v>
      </c>
      <c r="C5455" s="35">
        <v>42180</v>
      </c>
      <c r="D5455">
        <v>15</v>
      </c>
      <c r="E5455" t="s">
        <v>113</v>
      </c>
      <c r="F5455">
        <v>2.0443079777194333</v>
      </c>
      <c r="G5455">
        <v>2.066958339161828</v>
      </c>
      <c r="H5455">
        <v>18343</v>
      </c>
      <c r="I5455">
        <v>1.6576025105913865</v>
      </c>
      <c r="J5455">
        <v>1.786499234101909</v>
      </c>
      <c r="K5455">
        <v>2336</v>
      </c>
      <c r="L5455">
        <v>0.38670545816421509</v>
      </c>
      <c r="M5455">
        <v>18.916204452514648</v>
      </c>
      <c r="N5455">
        <v>22941</v>
      </c>
      <c r="O5455">
        <v>3.9989635348320007E-2</v>
      </c>
      <c r="P5455">
        <v>0.33545473217964172</v>
      </c>
      <c r="Q5455">
        <v>0.35972926020622253</v>
      </c>
      <c r="R5455">
        <v>0.38670545816421509</v>
      </c>
      <c r="S5455">
        <v>0.41367846727371216</v>
      </c>
      <c r="T5455">
        <v>0.43795618414878845</v>
      </c>
      <c r="U5455" t="s">
        <v>102</v>
      </c>
      <c r="V5455" t="s">
        <v>84</v>
      </c>
      <c r="W5455">
        <v>100.3033447265625</v>
      </c>
    </row>
    <row r="5456" spans="1:23" x14ac:dyDescent="0.25">
      <c r="A5456" s="48" t="str">
        <f t="shared" si="85"/>
        <v>42180Other8_16AllSingle</v>
      </c>
      <c r="B5456" t="s">
        <v>13</v>
      </c>
      <c r="C5456" s="35">
        <v>42180</v>
      </c>
      <c r="D5456">
        <v>16</v>
      </c>
      <c r="E5456" t="s">
        <v>113</v>
      </c>
      <c r="F5456">
        <v>2.3622369428837171</v>
      </c>
      <c r="G5456">
        <v>2.0873287184155003</v>
      </c>
      <c r="H5456">
        <v>18343</v>
      </c>
      <c r="I5456">
        <v>2.5622538301432964</v>
      </c>
      <c r="J5456">
        <v>2.1700401663890809</v>
      </c>
      <c r="K5456">
        <v>2336</v>
      </c>
      <c r="L5456">
        <v>-0.20001688599586487</v>
      </c>
      <c r="M5456">
        <v>-8.4672660827636719</v>
      </c>
      <c r="N5456">
        <v>22941</v>
      </c>
      <c r="O5456">
        <v>4.7469958662986755E-2</v>
      </c>
      <c r="P5456">
        <v>-0.26085439324378967</v>
      </c>
      <c r="Q5456">
        <v>-0.23203916847705841</v>
      </c>
      <c r="R5456">
        <v>-0.20001688599586487</v>
      </c>
      <c r="S5456">
        <v>-0.16799840331077576</v>
      </c>
      <c r="T5456">
        <v>-0.13917939364910126</v>
      </c>
      <c r="U5456" t="s">
        <v>18</v>
      </c>
      <c r="V5456" t="s">
        <v>84</v>
      </c>
      <c r="W5456">
        <v>100.79708862304687</v>
      </c>
    </row>
    <row r="5457" spans="1:23" x14ac:dyDescent="0.25">
      <c r="A5457" s="48" t="str">
        <f t="shared" si="85"/>
        <v>42180Other8_16SmartAC-onlySingle</v>
      </c>
      <c r="B5457" t="s">
        <v>13</v>
      </c>
      <c r="C5457" s="35">
        <v>42180</v>
      </c>
      <c r="D5457">
        <v>16</v>
      </c>
      <c r="E5457" t="s">
        <v>113</v>
      </c>
      <c r="F5457">
        <v>2.3622369428837171</v>
      </c>
      <c r="G5457">
        <v>2.0873287184155003</v>
      </c>
      <c r="H5457">
        <v>18343</v>
      </c>
      <c r="I5457">
        <v>2.5622538301432964</v>
      </c>
      <c r="J5457">
        <v>2.1700401663890809</v>
      </c>
      <c r="K5457">
        <v>2336</v>
      </c>
      <c r="L5457">
        <v>-0.20001688599586487</v>
      </c>
      <c r="M5457">
        <v>-8.4672660827636719</v>
      </c>
      <c r="N5457">
        <v>22941</v>
      </c>
      <c r="O5457">
        <v>4.7469958662986755E-2</v>
      </c>
      <c r="P5457">
        <v>-0.26085439324378967</v>
      </c>
      <c r="Q5457">
        <v>-0.23203916847705841</v>
      </c>
      <c r="R5457">
        <v>-0.20001688599586487</v>
      </c>
      <c r="S5457">
        <v>-0.16799840331077576</v>
      </c>
      <c r="T5457">
        <v>-0.13917939364910126</v>
      </c>
      <c r="U5457" t="s">
        <v>102</v>
      </c>
      <c r="V5457" t="s">
        <v>84</v>
      </c>
      <c r="W5457">
        <v>100.79708862304687</v>
      </c>
    </row>
    <row r="5458" spans="1:23" x14ac:dyDescent="0.25">
      <c r="A5458" s="48" t="str">
        <f t="shared" si="85"/>
        <v>42180Other8_17AllSingle</v>
      </c>
      <c r="B5458" t="s">
        <v>13</v>
      </c>
      <c r="C5458" s="35">
        <v>42180</v>
      </c>
      <c r="D5458">
        <v>17</v>
      </c>
      <c r="E5458" t="s">
        <v>113</v>
      </c>
      <c r="F5458">
        <v>2.6512200704980864</v>
      </c>
      <c r="G5458">
        <v>2.0556658567217769</v>
      </c>
      <c r="H5458">
        <v>18343</v>
      </c>
      <c r="I5458">
        <v>2.8225101690409939</v>
      </c>
      <c r="J5458">
        <v>2.150964377437703</v>
      </c>
      <c r="K5458">
        <v>2336</v>
      </c>
      <c r="L5458">
        <v>-0.17129009962081909</v>
      </c>
      <c r="M5458">
        <v>-6.4608025550842285</v>
      </c>
      <c r="N5458">
        <v>22941</v>
      </c>
      <c r="O5458">
        <v>4.7020848840475082E-2</v>
      </c>
      <c r="P5458">
        <v>-0.23155201971530914</v>
      </c>
      <c r="Q5458">
        <v>-0.20300942659378052</v>
      </c>
      <c r="R5458">
        <v>-0.17129009962081909</v>
      </c>
      <c r="S5458">
        <v>-0.13957454264163971</v>
      </c>
      <c r="T5458">
        <v>-0.11102817952632904</v>
      </c>
      <c r="U5458" t="s">
        <v>18</v>
      </c>
      <c r="V5458" t="s">
        <v>84</v>
      </c>
      <c r="W5458">
        <v>100.21354675292969</v>
      </c>
    </row>
    <row r="5459" spans="1:23" x14ac:dyDescent="0.25">
      <c r="A5459" s="48" t="str">
        <f t="shared" si="85"/>
        <v>42180Other8_17SmartAC-onlySingle</v>
      </c>
      <c r="B5459" t="s">
        <v>13</v>
      </c>
      <c r="C5459" s="35">
        <v>42180</v>
      </c>
      <c r="D5459">
        <v>17</v>
      </c>
      <c r="E5459" t="s">
        <v>113</v>
      </c>
      <c r="F5459">
        <v>2.6512200704980864</v>
      </c>
      <c r="G5459">
        <v>2.0556658567217769</v>
      </c>
      <c r="H5459">
        <v>18343</v>
      </c>
      <c r="I5459">
        <v>2.8225101690409939</v>
      </c>
      <c r="J5459">
        <v>2.150964377437703</v>
      </c>
      <c r="K5459">
        <v>2336</v>
      </c>
      <c r="L5459">
        <v>-0.17129009962081909</v>
      </c>
      <c r="M5459">
        <v>-6.4608025550842285</v>
      </c>
      <c r="N5459">
        <v>22941</v>
      </c>
      <c r="O5459">
        <v>4.7020848840475082E-2</v>
      </c>
      <c r="P5459">
        <v>-0.23155201971530914</v>
      </c>
      <c r="Q5459">
        <v>-0.20300942659378052</v>
      </c>
      <c r="R5459">
        <v>-0.17129009962081909</v>
      </c>
      <c r="S5459">
        <v>-0.13957454264163971</v>
      </c>
      <c r="T5459">
        <v>-0.11102817952632904</v>
      </c>
      <c r="U5459" t="s">
        <v>102</v>
      </c>
      <c r="V5459" t="s">
        <v>84</v>
      </c>
      <c r="W5459">
        <v>100.21354675292969</v>
      </c>
    </row>
    <row r="5460" spans="1:23" x14ac:dyDescent="0.25">
      <c r="A5460" s="48" t="str">
        <f t="shared" si="85"/>
        <v>42180Other8_18AllSingle</v>
      </c>
      <c r="B5460" t="s">
        <v>13</v>
      </c>
      <c r="C5460" s="35">
        <v>42180</v>
      </c>
      <c r="D5460">
        <v>18</v>
      </c>
      <c r="E5460" t="s">
        <v>113</v>
      </c>
      <c r="F5460">
        <v>2.8470735179357369</v>
      </c>
      <c r="G5460">
        <v>1.9889975206343458</v>
      </c>
      <c r="H5460">
        <v>18343</v>
      </c>
      <c r="I5460">
        <v>2.952688187854319</v>
      </c>
      <c r="J5460">
        <v>2.0248525463704019</v>
      </c>
      <c r="K5460">
        <v>2336</v>
      </c>
      <c r="L5460">
        <v>-0.10561466962099075</v>
      </c>
      <c r="M5460">
        <v>-3.7095870971679687</v>
      </c>
      <c r="N5460">
        <v>22941</v>
      </c>
      <c r="O5460">
        <v>4.4393952935934067E-2</v>
      </c>
      <c r="P5460">
        <v>-0.16250996291637421</v>
      </c>
      <c r="Q5460">
        <v>-0.13556194305419922</v>
      </c>
      <c r="R5460">
        <v>-0.10561466962099075</v>
      </c>
      <c r="S5460">
        <v>-7.567095011472702E-2</v>
      </c>
      <c r="T5460">
        <v>-4.8719380050897598E-2</v>
      </c>
      <c r="U5460" t="s">
        <v>18</v>
      </c>
      <c r="V5460" t="s">
        <v>84</v>
      </c>
      <c r="W5460">
        <v>98.074234008789063</v>
      </c>
    </row>
    <row r="5461" spans="1:23" x14ac:dyDescent="0.25">
      <c r="A5461" s="48" t="str">
        <f t="shared" si="85"/>
        <v>42180Other8_18SmartAC-onlySingle</v>
      </c>
      <c r="B5461" t="s">
        <v>13</v>
      </c>
      <c r="C5461" s="35">
        <v>42180</v>
      </c>
      <c r="D5461">
        <v>18</v>
      </c>
      <c r="E5461" t="s">
        <v>113</v>
      </c>
      <c r="F5461">
        <v>2.8470735179357369</v>
      </c>
      <c r="G5461">
        <v>1.9889975206343458</v>
      </c>
      <c r="H5461">
        <v>18343</v>
      </c>
      <c r="I5461">
        <v>2.952688187854319</v>
      </c>
      <c r="J5461">
        <v>2.0248525463704019</v>
      </c>
      <c r="K5461">
        <v>2336</v>
      </c>
      <c r="L5461">
        <v>-0.10561466962099075</v>
      </c>
      <c r="M5461">
        <v>-3.7095870971679687</v>
      </c>
      <c r="N5461">
        <v>22941</v>
      </c>
      <c r="O5461">
        <v>4.4393952935934067E-2</v>
      </c>
      <c r="P5461">
        <v>-0.16250996291637421</v>
      </c>
      <c r="Q5461">
        <v>-0.13556194305419922</v>
      </c>
      <c r="R5461">
        <v>-0.10561466962099075</v>
      </c>
      <c r="S5461">
        <v>-7.567095011472702E-2</v>
      </c>
      <c r="T5461">
        <v>-4.8719380050897598E-2</v>
      </c>
      <c r="U5461" t="s">
        <v>102</v>
      </c>
      <c r="V5461" t="s">
        <v>84</v>
      </c>
      <c r="W5461">
        <v>98.074234008789063</v>
      </c>
    </row>
    <row r="5462" spans="1:23" x14ac:dyDescent="0.25">
      <c r="A5462" s="48" t="str">
        <f t="shared" si="85"/>
        <v>42180Other8_19AllSingle</v>
      </c>
      <c r="B5462" t="s">
        <v>13</v>
      </c>
      <c r="C5462" s="35">
        <v>42180</v>
      </c>
      <c r="D5462">
        <v>19</v>
      </c>
      <c r="E5462" t="s">
        <v>113</v>
      </c>
      <c r="F5462">
        <v>2.9036341354447432</v>
      </c>
      <c r="G5462">
        <v>1.9239286967362552</v>
      </c>
      <c r="H5462">
        <v>18343</v>
      </c>
      <c r="I5462">
        <v>3.0237574217303043</v>
      </c>
      <c r="J5462">
        <v>1.9445354693785184</v>
      </c>
      <c r="K5462">
        <v>2336</v>
      </c>
      <c r="L5462">
        <v>-0.12012328952550888</v>
      </c>
      <c r="M5462">
        <v>-4.136998176574707</v>
      </c>
      <c r="N5462">
        <v>22941</v>
      </c>
      <c r="O5462">
        <v>4.266691580414772E-2</v>
      </c>
      <c r="P5462">
        <v>-0.17480520904064178</v>
      </c>
      <c r="Q5462">
        <v>-0.14890553057193756</v>
      </c>
      <c r="R5462">
        <v>-0.12012328952550888</v>
      </c>
      <c r="S5462">
        <v>-9.1344453394412994E-2</v>
      </c>
      <c r="T5462">
        <v>-6.5441370010375977E-2</v>
      </c>
      <c r="U5462" t="s">
        <v>18</v>
      </c>
      <c r="V5462" t="s">
        <v>84</v>
      </c>
      <c r="W5462">
        <v>94.746917724609375</v>
      </c>
    </row>
    <row r="5463" spans="1:23" x14ac:dyDescent="0.25">
      <c r="A5463" s="48" t="str">
        <f t="shared" si="85"/>
        <v>42180Other8_19SmartAC-onlySingle</v>
      </c>
      <c r="B5463" t="s">
        <v>13</v>
      </c>
      <c r="C5463" s="35">
        <v>42180</v>
      </c>
      <c r="D5463">
        <v>19</v>
      </c>
      <c r="E5463" t="s">
        <v>113</v>
      </c>
      <c r="F5463">
        <v>2.9036341354447432</v>
      </c>
      <c r="G5463">
        <v>1.9239286967362552</v>
      </c>
      <c r="H5463">
        <v>18343</v>
      </c>
      <c r="I5463">
        <v>3.0237574217303043</v>
      </c>
      <c r="J5463">
        <v>1.9445354693785184</v>
      </c>
      <c r="K5463">
        <v>2336</v>
      </c>
      <c r="L5463">
        <v>-0.12012328952550888</v>
      </c>
      <c r="M5463">
        <v>-4.136998176574707</v>
      </c>
      <c r="N5463">
        <v>22941</v>
      </c>
      <c r="O5463">
        <v>4.266691580414772E-2</v>
      </c>
      <c r="P5463">
        <v>-0.17480520904064178</v>
      </c>
      <c r="Q5463">
        <v>-0.14890553057193756</v>
      </c>
      <c r="R5463">
        <v>-0.12012328952550888</v>
      </c>
      <c r="S5463">
        <v>-9.1344453394412994E-2</v>
      </c>
      <c r="T5463">
        <v>-6.5441370010375977E-2</v>
      </c>
      <c r="U5463" t="s">
        <v>102</v>
      </c>
      <c r="V5463" t="s">
        <v>84</v>
      </c>
      <c r="W5463">
        <v>94.746917724609375</v>
      </c>
    </row>
    <row r="5464" spans="1:23" x14ac:dyDescent="0.25">
      <c r="A5464" s="48" t="str">
        <f t="shared" si="85"/>
        <v>42180Other8_20AllSingle</v>
      </c>
      <c r="B5464" t="s">
        <v>13</v>
      </c>
      <c r="C5464" s="35">
        <v>42180</v>
      </c>
      <c r="D5464">
        <v>20</v>
      </c>
      <c r="E5464" t="s">
        <v>113</v>
      </c>
      <c r="F5464">
        <v>2.7370794352907821</v>
      </c>
      <c r="G5464">
        <v>1.8321893123745614</v>
      </c>
      <c r="H5464">
        <v>18343</v>
      </c>
      <c r="I5464">
        <v>2.8305031159712635</v>
      </c>
      <c r="J5464">
        <v>1.8411291075890381</v>
      </c>
      <c r="K5464">
        <v>2336</v>
      </c>
      <c r="L5464">
        <v>-9.342367947101593E-2</v>
      </c>
      <c r="M5464">
        <v>-3.4132616519927979</v>
      </c>
      <c r="N5464">
        <v>22941</v>
      </c>
      <c r="O5464">
        <v>4.0424033999443054E-2</v>
      </c>
      <c r="P5464">
        <v>-0.14523112773895264</v>
      </c>
      <c r="Q5464">
        <v>-0.12069292366504669</v>
      </c>
      <c r="R5464">
        <v>-9.342367947101593E-2</v>
      </c>
      <c r="S5464">
        <v>-6.6157668828964233E-2</v>
      </c>
      <c r="T5464">
        <v>-4.1616238653659821E-2</v>
      </c>
      <c r="U5464" t="s">
        <v>18</v>
      </c>
      <c r="V5464" t="s">
        <v>84</v>
      </c>
      <c r="W5464">
        <v>89.2342529296875</v>
      </c>
    </row>
    <row r="5465" spans="1:23" x14ac:dyDescent="0.25">
      <c r="A5465" s="48" t="str">
        <f t="shared" si="85"/>
        <v>42180Other8_20SmartAC-onlySingle</v>
      </c>
      <c r="B5465" t="s">
        <v>13</v>
      </c>
      <c r="C5465" s="35">
        <v>42180</v>
      </c>
      <c r="D5465">
        <v>20</v>
      </c>
      <c r="E5465" t="s">
        <v>113</v>
      </c>
      <c r="F5465">
        <v>2.7370794352907821</v>
      </c>
      <c r="G5465">
        <v>1.8321893123745614</v>
      </c>
      <c r="H5465">
        <v>18343</v>
      </c>
      <c r="I5465">
        <v>2.8305031159712635</v>
      </c>
      <c r="J5465">
        <v>1.8411291075890381</v>
      </c>
      <c r="K5465">
        <v>2336</v>
      </c>
      <c r="L5465">
        <v>-9.342367947101593E-2</v>
      </c>
      <c r="M5465">
        <v>-3.4132616519927979</v>
      </c>
      <c r="N5465">
        <v>22941</v>
      </c>
      <c r="O5465">
        <v>4.0424033999443054E-2</v>
      </c>
      <c r="P5465">
        <v>-0.14523112773895264</v>
      </c>
      <c r="Q5465">
        <v>-0.12069292366504669</v>
      </c>
      <c r="R5465">
        <v>-9.342367947101593E-2</v>
      </c>
      <c r="S5465">
        <v>-6.6157668828964233E-2</v>
      </c>
      <c r="T5465">
        <v>-4.1616238653659821E-2</v>
      </c>
      <c r="U5465" t="s">
        <v>102</v>
      </c>
      <c r="V5465" t="s">
        <v>84</v>
      </c>
      <c r="W5465">
        <v>89.2342529296875</v>
      </c>
    </row>
    <row r="5466" spans="1:23" x14ac:dyDescent="0.25">
      <c r="A5466" s="48" t="str">
        <f t="shared" si="85"/>
        <v>42180Other8_21AllSingle</v>
      </c>
      <c r="B5466" t="s">
        <v>13</v>
      </c>
      <c r="C5466" s="35">
        <v>42180</v>
      </c>
      <c r="D5466">
        <v>21</v>
      </c>
      <c r="E5466" t="s">
        <v>113</v>
      </c>
      <c r="F5466">
        <v>2.4243603978022388</v>
      </c>
      <c r="G5466">
        <v>1.7216370244278967</v>
      </c>
      <c r="H5466">
        <v>18343</v>
      </c>
      <c r="I5466">
        <v>2.5011785374448623</v>
      </c>
      <c r="J5466">
        <v>1.7354359304936109</v>
      </c>
      <c r="K5466">
        <v>2336</v>
      </c>
      <c r="L5466">
        <v>-7.6818138360977173E-2</v>
      </c>
      <c r="M5466">
        <v>-3.1685941219329834</v>
      </c>
      <c r="N5466">
        <v>22941</v>
      </c>
      <c r="O5466">
        <v>3.8090165704488754E-2</v>
      </c>
      <c r="P5466">
        <v>-0.12563449144363403</v>
      </c>
      <c r="Q5466">
        <v>-0.10251300036907196</v>
      </c>
      <c r="R5466">
        <v>-7.6818138360977173E-2</v>
      </c>
      <c r="S5466">
        <v>-5.1126319915056229E-2</v>
      </c>
      <c r="T5466">
        <v>-2.8001781553030014E-2</v>
      </c>
      <c r="U5466" t="s">
        <v>18</v>
      </c>
      <c r="V5466" t="s">
        <v>84</v>
      </c>
      <c r="W5466">
        <v>85.587417602539062</v>
      </c>
    </row>
    <row r="5467" spans="1:23" x14ac:dyDescent="0.25">
      <c r="A5467" s="48" t="str">
        <f t="shared" si="85"/>
        <v>42180Other8_21SmartAC-onlySingle</v>
      </c>
      <c r="B5467" t="s">
        <v>13</v>
      </c>
      <c r="C5467" s="35">
        <v>42180</v>
      </c>
      <c r="D5467">
        <v>21</v>
      </c>
      <c r="E5467" t="s">
        <v>113</v>
      </c>
      <c r="F5467">
        <v>2.4243603978022388</v>
      </c>
      <c r="G5467">
        <v>1.7216370244278967</v>
      </c>
      <c r="H5467">
        <v>18343</v>
      </c>
      <c r="I5467">
        <v>2.5011785374448623</v>
      </c>
      <c r="J5467">
        <v>1.7354359304936109</v>
      </c>
      <c r="K5467">
        <v>2336</v>
      </c>
      <c r="L5467">
        <v>-7.6818138360977173E-2</v>
      </c>
      <c r="M5467">
        <v>-3.1685941219329834</v>
      </c>
      <c r="N5467">
        <v>22941</v>
      </c>
      <c r="O5467">
        <v>3.8090165704488754E-2</v>
      </c>
      <c r="P5467">
        <v>-0.12563449144363403</v>
      </c>
      <c r="Q5467">
        <v>-0.10251300036907196</v>
      </c>
      <c r="R5467">
        <v>-7.6818138360977173E-2</v>
      </c>
      <c r="S5467">
        <v>-5.1126319915056229E-2</v>
      </c>
      <c r="T5467">
        <v>-2.8001781553030014E-2</v>
      </c>
      <c r="U5467" t="s">
        <v>102</v>
      </c>
      <c r="V5467" t="s">
        <v>84</v>
      </c>
      <c r="W5467">
        <v>85.587417602539062</v>
      </c>
    </row>
    <row r="5468" spans="1:23" x14ac:dyDescent="0.25">
      <c r="A5468" s="48" t="str">
        <f t="shared" si="85"/>
        <v>42180Other8_22AllSingle</v>
      </c>
      <c r="B5468" t="s">
        <v>13</v>
      </c>
      <c r="C5468" s="35">
        <v>42180</v>
      </c>
      <c r="D5468">
        <v>22</v>
      </c>
      <c r="E5468" t="s">
        <v>113</v>
      </c>
      <c r="F5468">
        <v>2.1141218614050747</v>
      </c>
      <c r="G5468">
        <v>1.5883926761707861</v>
      </c>
      <c r="H5468">
        <v>18343</v>
      </c>
      <c r="I5468">
        <v>2.1562083084504522</v>
      </c>
      <c r="J5468">
        <v>1.595545862732856</v>
      </c>
      <c r="K5468">
        <v>2336</v>
      </c>
      <c r="L5468">
        <v>-4.2086448520421982E-2</v>
      </c>
      <c r="M5468">
        <v>-1.9907294511795044</v>
      </c>
      <c r="N5468">
        <v>22941</v>
      </c>
      <c r="O5468">
        <v>3.5033449530601501E-2</v>
      </c>
      <c r="P5468">
        <v>-8.6985319852828979E-2</v>
      </c>
      <c r="Q5468">
        <v>-6.571931391954422E-2</v>
      </c>
      <c r="R5468">
        <v>-4.2086448520421982E-2</v>
      </c>
      <c r="S5468">
        <v>-1.8456386402249336E-2</v>
      </c>
      <c r="T5468">
        <v>2.8124204836785793E-3</v>
      </c>
      <c r="U5468" t="s">
        <v>18</v>
      </c>
      <c r="V5468" t="s">
        <v>84</v>
      </c>
      <c r="W5468">
        <v>83.049079895019531</v>
      </c>
    </row>
    <row r="5469" spans="1:23" x14ac:dyDescent="0.25">
      <c r="A5469" s="48" t="str">
        <f t="shared" si="85"/>
        <v>42180Other8_22SmartAC-onlySingle</v>
      </c>
      <c r="B5469" t="s">
        <v>13</v>
      </c>
      <c r="C5469" s="35">
        <v>42180</v>
      </c>
      <c r="D5469">
        <v>22</v>
      </c>
      <c r="E5469" t="s">
        <v>113</v>
      </c>
      <c r="F5469">
        <v>2.1141218614050747</v>
      </c>
      <c r="G5469">
        <v>1.5883926761707861</v>
      </c>
      <c r="H5469">
        <v>18343</v>
      </c>
      <c r="I5469">
        <v>2.1562083084504522</v>
      </c>
      <c r="J5469">
        <v>1.595545862732856</v>
      </c>
      <c r="K5469">
        <v>2336</v>
      </c>
      <c r="L5469">
        <v>-4.2086448520421982E-2</v>
      </c>
      <c r="M5469">
        <v>-1.9907294511795044</v>
      </c>
      <c r="N5469">
        <v>22941</v>
      </c>
      <c r="O5469">
        <v>3.5033449530601501E-2</v>
      </c>
      <c r="P5469">
        <v>-8.6985319852828979E-2</v>
      </c>
      <c r="Q5469">
        <v>-6.571931391954422E-2</v>
      </c>
      <c r="R5469">
        <v>-4.2086448520421982E-2</v>
      </c>
      <c r="S5469">
        <v>-1.8456386402249336E-2</v>
      </c>
      <c r="T5469">
        <v>2.8124204836785793E-3</v>
      </c>
      <c r="U5469" t="s">
        <v>102</v>
      </c>
      <c r="V5469" t="s">
        <v>84</v>
      </c>
      <c r="W5469">
        <v>83.049079895019531</v>
      </c>
    </row>
    <row r="5470" spans="1:23" x14ac:dyDescent="0.25">
      <c r="A5470" s="48" t="str">
        <f t="shared" si="85"/>
        <v>42180Other8_23AllSingle</v>
      </c>
      <c r="B5470" t="s">
        <v>13</v>
      </c>
      <c r="C5470" s="35">
        <v>42180</v>
      </c>
      <c r="D5470">
        <v>23</v>
      </c>
      <c r="E5470" t="s">
        <v>113</v>
      </c>
      <c r="F5470">
        <v>1.686893846504316</v>
      </c>
      <c r="G5470">
        <v>1.4155117405580848</v>
      </c>
      <c r="H5470">
        <v>18343</v>
      </c>
      <c r="I5470">
        <v>1.7111246215504734</v>
      </c>
      <c r="J5470">
        <v>1.4382761127789525</v>
      </c>
      <c r="K5470">
        <v>2336</v>
      </c>
      <c r="L5470">
        <v>-2.4230774492025375E-2</v>
      </c>
      <c r="M5470">
        <v>-1.4364137649536133</v>
      </c>
      <c r="N5470">
        <v>22941</v>
      </c>
      <c r="O5470">
        <v>3.1540147960186005E-2</v>
      </c>
      <c r="P5470">
        <v>-6.4652629196643829E-2</v>
      </c>
      <c r="Q5470">
        <v>-4.5507129281759262E-2</v>
      </c>
      <c r="R5470">
        <v>-2.4230774492025375E-2</v>
      </c>
      <c r="S5470">
        <v>-2.9569447506219149E-3</v>
      </c>
      <c r="T5470">
        <v>1.6191078349947929E-2</v>
      </c>
      <c r="U5470" t="s">
        <v>18</v>
      </c>
      <c r="V5470" t="s">
        <v>84</v>
      </c>
      <c r="W5470">
        <v>80.842987060546875</v>
      </c>
    </row>
    <row r="5471" spans="1:23" x14ac:dyDescent="0.25">
      <c r="A5471" s="48" t="str">
        <f t="shared" si="85"/>
        <v>42180Other8_23SmartAC-onlySingle</v>
      </c>
      <c r="B5471" t="s">
        <v>13</v>
      </c>
      <c r="C5471" s="35">
        <v>42180</v>
      </c>
      <c r="D5471">
        <v>23</v>
      </c>
      <c r="E5471" t="s">
        <v>113</v>
      </c>
      <c r="F5471">
        <v>1.686893846504316</v>
      </c>
      <c r="G5471">
        <v>1.4155117405580848</v>
      </c>
      <c r="H5471">
        <v>18343</v>
      </c>
      <c r="I5471">
        <v>1.7111246215504734</v>
      </c>
      <c r="J5471">
        <v>1.4382761127789525</v>
      </c>
      <c r="K5471">
        <v>2336</v>
      </c>
      <c r="L5471">
        <v>-2.4230774492025375E-2</v>
      </c>
      <c r="M5471">
        <v>-1.4364137649536133</v>
      </c>
      <c r="N5471">
        <v>22941</v>
      </c>
      <c r="O5471">
        <v>3.1540147960186005E-2</v>
      </c>
      <c r="P5471">
        <v>-6.4652629196643829E-2</v>
      </c>
      <c r="Q5471">
        <v>-4.5507129281759262E-2</v>
      </c>
      <c r="R5471">
        <v>-2.4230774492025375E-2</v>
      </c>
      <c r="S5471">
        <v>-2.9569447506219149E-3</v>
      </c>
      <c r="T5471">
        <v>1.6191078349947929E-2</v>
      </c>
      <c r="U5471" t="s">
        <v>102</v>
      </c>
      <c r="V5471" t="s">
        <v>84</v>
      </c>
      <c r="W5471">
        <v>80.842987060546875</v>
      </c>
    </row>
    <row r="5472" spans="1:23" x14ac:dyDescent="0.25">
      <c r="A5472" s="48" t="str">
        <f t="shared" si="85"/>
        <v>42180Other8_24AllSingle</v>
      </c>
      <c r="B5472" t="s">
        <v>13</v>
      </c>
      <c r="C5472" s="35">
        <v>42180</v>
      </c>
      <c r="D5472">
        <v>24</v>
      </c>
      <c r="E5472" t="s">
        <v>113</v>
      </c>
      <c r="F5472">
        <v>1.2896714191886074</v>
      </c>
      <c r="G5472">
        <v>1.1863923503938798</v>
      </c>
      <c r="H5472">
        <v>18343</v>
      </c>
      <c r="I5472">
        <v>1.326367373082344</v>
      </c>
      <c r="J5472">
        <v>1.206567633662573</v>
      </c>
      <c r="K5472">
        <v>2336</v>
      </c>
      <c r="L5472">
        <v>-3.6695953458547592E-2</v>
      </c>
      <c r="M5472">
        <v>-2.8453724384307861</v>
      </c>
      <c r="N5472">
        <v>22941</v>
      </c>
      <c r="O5472">
        <v>2.645634301006794E-2</v>
      </c>
      <c r="P5472">
        <v>-7.0602402091026306E-2</v>
      </c>
      <c r="Q5472">
        <v>-5.4542873054742813E-2</v>
      </c>
      <c r="R5472">
        <v>-3.6695953458547592E-2</v>
      </c>
      <c r="S5472">
        <v>-1.8851149827241898E-2</v>
      </c>
      <c r="T5472">
        <v>-2.7895043604075909E-3</v>
      </c>
      <c r="U5472" t="s">
        <v>18</v>
      </c>
      <c r="V5472" t="s">
        <v>84</v>
      </c>
      <c r="W5472">
        <v>79.631446838378906</v>
      </c>
    </row>
    <row r="5473" spans="1:23" x14ac:dyDescent="0.25">
      <c r="A5473" s="48" t="str">
        <f t="shared" si="85"/>
        <v>42180Other8_24SmartAC-onlySingle</v>
      </c>
      <c r="B5473" t="s">
        <v>13</v>
      </c>
      <c r="C5473" s="35">
        <v>42180</v>
      </c>
      <c r="D5473">
        <v>24</v>
      </c>
      <c r="E5473" t="s">
        <v>113</v>
      </c>
      <c r="F5473">
        <v>1.2896714191886074</v>
      </c>
      <c r="G5473">
        <v>1.1863923503938798</v>
      </c>
      <c r="H5473">
        <v>18343</v>
      </c>
      <c r="I5473">
        <v>1.326367373082344</v>
      </c>
      <c r="J5473">
        <v>1.206567633662573</v>
      </c>
      <c r="K5473">
        <v>2336</v>
      </c>
      <c r="L5473">
        <v>-3.6695953458547592E-2</v>
      </c>
      <c r="M5473">
        <v>-2.8453724384307861</v>
      </c>
      <c r="N5473">
        <v>22941</v>
      </c>
      <c r="O5473">
        <v>2.645634301006794E-2</v>
      </c>
      <c r="P5473">
        <v>-7.0602402091026306E-2</v>
      </c>
      <c r="Q5473">
        <v>-5.4542873054742813E-2</v>
      </c>
      <c r="R5473">
        <v>-3.6695953458547592E-2</v>
      </c>
      <c r="S5473">
        <v>-1.8851149827241898E-2</v>
      </c>
      <c r="T5473">
        <v>-2.7895043604075909E-3</v>
      </c>
      <c r="U5473" t="s">
        <v>102</v>
      </c>
      <c r="V5473" t="s">
        <v>84</v>
      </c>
      <c r="W5473">
        <v>79.631446838378906</v>
      </c>
    </row>
    <row r="5474" spans="1:23" x14ac:dyDescent="0.25">
      <c r="A5474" s="48" t="str">
        <f t="shared" si="85"/>
        <v>42233Other8_1AllSingle</v>
      </c>
      <c r="B5474" t="s">
        <v>13</v>
      </c>
      <c r="C5474" s="35">
        <v>42233</v>
      </c>
      <c r="D5474">
        <v>1</v>
      </c>
      <c r="E5474" t="s">
        <v>113</v>
      </c>
      <c r="F5474">
        <v>1.0159124905408372</v>
      </c>
      <c r="G5474">
        <v>0.96800038970215485</v>
      </c>
      <c r="H5474">
        <v>9216</v>
      </c>
      <c r="I5474">
        <v>1.0413794131414684</v>
      </c>
      <c r="J5474">
        <v>0.98449001205256859</v>
      </c>
      <c r="K5474">
        <v>2342</v>
      </c>
      <c r="L5474">
        <v>-2.5466922670602798E-2</v>
      </c>
      <c r="M5474">
        <v>-2.5068027973175049</v>
      </c>
      <c r="N5474">
        <v>22906</v>
      </c>
      <c r="O5474">
        <v>2.2704996168613434E-2</v>
      </c>
      <c r="P5474">
        <v>-5.4565645754337311E-2</v>
      </c>
      <c r="Q5474">
        <v>-4.0783260017633438E-2</v>
      </c>
      <c r="R5474">
        <v>-2.5466922670602798E-2</v>
      </c>
      <c r="S5474">
        <v>-1.0152402333915234E-2</v>
      </c>
      <c r="T5474">
        <v>3.6318004131317139E-3</v>
      </c>
      <c r="U5474" t="s">
        <v>18</v>
      </c>
      <c r="V5474" t="s">
        <v>84</v>
      </c>
      <c r="W5474">
        <v>76.243431091308594</v>
      </c>
    </row>
    <row r="5475" spans="1:23" x14ac:dyDescent="0.25">
      <c r="A5475" s="48" t="str">
        <f t="shared" si="85"/>
        <v>42233Other8_1SmartAC-onlySingle</v>
      </c>
      <c r="B5475" t="s">
        <v>13</v>
      </c>
      <c r="C5475" s="35">
        <v>42233</v>
      </c>
      <c r="D5475">
        <v>1</v>
      </c>
      <c r="E5475" t="s">
        <v>113</v>
      </c>
      <c r="F5475">
        <v>1.0159124905408372</v>
      </c>
      <c r="G5475">
        <v>0.96800038970215485</v>
      </c>
      <c r="H5475">
        <v>9216</v>
      </c>
      <c r="I5475">
        <v>1.0413794131414684</v>
      </c>
      <c r="J5475">
        <v>0.98449001205256859</v>
      </c>
      <c r="K5475">
        <v>2342</v>
      </c>
      <c r="L5475">
        <v>-2.5466922670602798E-2</v>
      </c>
      <c r="M5475">
        <v>-2.5068027973175049</v>
      </c>
      <c r="N5475">
        <v>22906</v>
      </c>
      <c r="O5475">
        <v>2.2704996168613434E-2</v>
      </c>
      <c r="P5475">
        <v>-5.4565645754337311E-2</v>
      </c>
      <c r="Q5475">
        <v>-4.0783260017633438E-2</v>
      </c>
      <c r="R5475">
        <v>-2.5466922670602798E-2</v>
      </c>
      <c r="S5475">
        <v>-1.0152402333915234E-2</v>
      </c>
      <c r="T5475">
        <v>3.6318004131317139E-3</v>
      </c>
      <c r="U5475" t="s">
        <v>102</v>
      </c>
      <c r="V5475" t="s">
        <v>84</v>
      </c>
      <c r="W5475">
        <v>76.243431091308594</v>
      </c>
    </row>
    <row r="5476" spans="1:23" x14ac:dyDescent="0.25">
      <c r="A5476" s="48" t="str">
        <f t="shared" si="85"/>
        <v>42233Other8_2AllSingle</v>
      </c>
      <c r="B5476" t="s">
        <v>13</v>
      </c>
      <c r="C5476" s="35">
        <v>42233</v>
      </c>
      <c r="D5476">
        <v>2</v>
      </c>
      <c r="E5476" t="s">
        <v>113</v>
      </c>
      <c r="F5476">
        <v>0.85808560660904332</v>
      </c>
      <c r="G5476">
        <v>0.82945129343783941</v>
      </c>
      <c r="H5476">
        <v>9216</v>
      </c>
      <c r="I5476">
        <v>0.87845537327532419</v>
      </c>
      <c r="J5476">
        <v>0.82295768578768769</v>
      </c>
      <c r="K5476">
        <v>2342</v>
      </c>
      <c r="L5476">
        <v>-2.0369766280055046E-2</v>
      </c>
      <c r="M5476">
        <v>-2.3738617897033691</v>
      </c>
      <c r="N5476">
        <v>22906</v>
      </c>
      <c r="O5476">
        <v>1.9074369221925735E-2</v>
      </c>
      <c r="P5476">
        <v>-4.4815476983785629E-2</v>
      </c>
      <c r="Q5476">
        <v>-3.3236954361200333E-2</v>
      </c>
      <c r="R5476">
        <v>-2.0369766280055046E-2</v>
      </c>
      <c r="S5476">
        <v>-7.504104170948267E-3</v>
      </c>
      <c r="T5476">
        <v>4.0759453549981117E-3</v>
      </c>
      <c r="U5476" t="s">
        <v>18</v>
      </c>
      <c r="V5476" t="s">
        <v>84</v>
      </c>
      <c r="W5476">
        <v>74.619972229003906</v>
      </c>
    </row>
    <row r="5477" spans="1:23" x14ac:dyDescent="0.25">
      <c r="A5477" s="48" t="str">
        <f t="shared" si="85"/>
        <v>42233Other8_2SmartAC-onlySingle</v>
      </c>
      <c r="B5477" t="s">
        <v>13</v>
      </c>
      <c r="C5477" s="35">
        <v>42233</v>
      </c>
      <c r="D5477">
        <v>2</v>
      </c>
      <c r="E5477" t="s">
        <v>113</v>
      </c>
      <c r="F5477">
        <v>0.85808560660904332</v>
      </c>
      <c r="G5477">
        <v>0.82945129343783941</v>
      </c>
      <c r="H5477">
        <v>9216</v>
      </c>
      <c r="I5477">
        <v>0.87845537327532419</v>
      </c>
      <c r="J5477">
        <v>0.82295768578768769</v>
      </c>
      <c r="K5477">
        <v>2342</v>
      </c>
      <c r="L5477">
        <v>-2.0369766280055046E-2</v>
      </c>
      <c r="M5477">
        <v>-2.3738617897033691</v>
      </c>
      <c r="N5477">
        <v>22906</v>
      </c>
      <c r="O5477">
        <v>1.9074369221925735E-2</v>
      </c>
      <c r="P5477">
        <v>-4.4815476983785629E-2</v>
      </c>
      <c r="Q5477">
        <v>-3.3236954361200333E-2</v>
      </c>
      <c r="R5477">
        <v>-2.0369766280055046E-2</v>
      </c>
      <c r="S5477">
        <v>-7.504104170948267E-3</v>
      </c>
      <c r="T5477">
        <v>4.0759453549981117E-3</v>
      </c>
      <c r="U5477" t="s">
        <v>102</v>
      </c>
      <c r="V5477" t="s">
        <v>84</v>
      </c>
      <c r="W5477">
        <v>74.619972229003906</v>
      </c>
    </row>
    <row r="5478" spans="1:23" x14ac:dyDescent="0.25">
      <c r="A5478" s="48" t="str">
        <f t="shared" si="85"/>
        <v>42233Other8_3AllSingle</v>
      </c>
      <c r="B5478" t="s">
        <v>13</v>
      </c>
      <c r="C5478" s="35">
        <v>42233</v>
      </c>
      <c r="D5478">
        <v>3</v>
      </c>
      <c r="E5478" t="s">
        <v>113</v>
      </c>
      <c r="F5478">
        <v>0.76343063545351819</v>
      </c>
      <c r="G5478">
        <v>0.74654468105568617</v>
      </c>
      <c r="H5478">
        <v>9216</v>
      </c>
      <c r="I5478">
        <v>0.78442978009001385</v>
      </c>
      <c r="J5478">
        <v>0.73829060263976187</v>
      </c>
      <c r="K5478">
        <v>2342</v>
      </c>
      <c r="L5478">
        <v>-2.099914476275444E-2</v>
      </c>
      <c r="M5478">
        <v>-2.7506289482116699</v>
      </c>
      <c r="N5478">
        <v>22906</v>
      </c>
      <c r="O5478">
        <v>1.7123444005846977E-2</v>
      </c>
      <c r="P5478">
        <v>-4.2944550514221191E-2</v>
      </c>
      <c r="Q5478">
        <v>-3.2550279051065445E-2</v>
      </c>
      <c r="R5478">
        <v>-2.099914476275444E-2</v>
      </c>
      <c r="S5478">
        <v>-9.4493813812732697E-3</v>
      </c>
      <c r="T5478">
        <v>9.462610469199717E-4</v>
      </c>
      <c r="U5478" t="s">
        <v>18</v>
      </c>
      <c r="V5478" t="s">
        <v>84</v>
      </c>
      <c r="W5478">
        <v>72.778488159179688</v>
      </c>
    </row>
    <row r="5479" spans="1:23" x14ac:dyDescent="0.25">
      <c r="A5479" s="48" t="str">
        <f t="shared" si="85"/>
        <v>42233Other8_3SmartAC-onlySingle</v>
      </c>
      <c r="B5479" t="s">
        <v>13</v>
      </c>
      <c r="C5479" s="35">
        <v>42233</v>
      </c>
      <c r="D5479">
        <v>3</v>
      </c>
      <c r="E5479" t="s">
        <v>113</v>
      </c>
      <c r="F5479">
        <v>0.76343063545351819</v>
      </c>
      <c r="G5479">
        <v>0.74654468105568617</v>
      </c>
      <c r="H5479">
        <v>9216</v>
      </c>
      <c r="I5479">
        <v>0.78442978009001385</v>
      </c>
      <c r="J5479">
        <v>0.73829060263976187</v>
      </c>
      <c r="K5479">
        <v>2342</v>
      </c>
      <c r="L5479">
        <v>-2.099914476275444E-2</v>
      </c>
      <c r="M5479">
        <v>-2.7506289482116699</v>
      </c>
      <c r="N5479">
        <v>22906</v>
      </c>
      <c r="O5479">
        <v>1.7123444005846977E-2</v>
      </c>
      <c r="P5479">
        <v>-4.2944550514221191E-2</v>
      </c>
      <c r="Q5479">
        <v>-3.2550279051065445E-2</v>
      </c>
      <c r="R5479">
        <v>-2.099914476275444E-2</v>
      </c>
      <c r="S5479">
        <v>-9.4493813812732697E-3</v>
      </c>
      <c r="T5479">
        <v>9.462610469199717E-4</v>
      </c>
      <c r="U5479" t="s">
        <v>102</v>
      </c>
      <c r="V5479" t="s">
        <v>84</v>
      </c>
      <c r="W5479">
        <v>72.778488159179688</v>
      </c>
    </row>
    <row r="5480" spans="1:23" x14ac:dyDescent="0.25">
      <c r="A5480" s="48" t="str">
        <f t="shared" si="85"/>
        <v>42233Other8_4AllSingle</v>
      </c>
      <c r="B5480" t="s">
        <v>13</v>
      </c>
      <c r="C5480" s="35">
        <v>42233</v>
      </c>
      <c r="D5480">
        <v>4</v>
      </c>
      <c r="E5480" t="s">
        <v>113</v>
      </c>
      <c r="F5480">
        <v>0.70064266659231156</v>
      </c>
      <c r="G5480">
        <v>0.67207752579076019</v>
      </c>
      <c r="H5480">
        <v>9216</v>
      </c>
      <c r="I5480">
        <v>0.72094069899274227</v>
      </c>
      <c r="J5480">
        <v>0.68164446536633816</v>
      </c>
      <c r="K5480">
        <v>2342</v>
      </c>
      <c r="L5480">
        <v>-2.0298032090067863E-2</v>
      </c>
      <c r="M5480">
        <v>-2.8970592021942139</v>
      </c>
      <c r="N5480">
        <v>22906</v>
      </c>
      <c r="O5480">
        <v>1.5729129314422607E-2</v>
      </c>
      <c r="P5480">
        <v>-4.0456485003232956E-2</v>
      </c>
      <c r="Q5480">
        <v>-3.0908588320016861E-2</v>
      </c>
      <c r="R5480">
        <v>-2.0298032090067863E-2</v>
      </c>
      <c r="S5480">
        <v>-9.6887340769171715E-3</v>
      </c>
      <c r="T5480">
        <v>-1.3957996270619333E-4</v>
      </c>
      <c r="U5480" t="s">
        <v>18</v>
      </c>
      <c r="V5480" t="s">
        <v>84</v>
      </c>
      <c r="W5480">
        <v>72.052299499511719</v>
      </c>
    </row>
    <row r="5481" spans="1:23" x14ac:dyDescent="0.25">
      <c r="A5481" s="48" t="str">
        <f t="shared" si="85"/>
        <v>42233Other8_4SmartAC-onlySingle</v>
      </c>
      <c r="B5481" t="s">
        <v>13</v>
      </c>
      <c r="C5481" s="35">
        <v>42233</v>
      </c>
      <c r="D5481">
        <v>4</v>
      </c>
      <c r="E5481" t="s">
        <v>113</v>
      </c>
      <c r="F5481">
        <v>0.70064266659231156</v>
      </c>
      <c r="G5481">
        <v>0.67207752579076019</v>
      </c>
      <c r="H5481">
        <v>9216</v>
      </c>
      <c r="I5481">
        <v>0.72094069899274227</v>
      </c>
      <c r="J5481">
        <v>0.68164446536633816</v>
      </c>
      <c r="K5481">
        <v>2342</v>
      </c>
      <c r="L5481">
        <v>-2.0298032090067863E-2</v>
      </c>
      <c r="M5481">
        <v>-2.8970592021942139</v>
      </c>
      <c r="N5481">
        <v>22906</v>
      </c>
      <c r="O5481">
        <v>1.5729129314422607E-2</v>
      </c>
      <c r="P5481">
        <v>-4.0456485003232956E-2</v>
      </c>
      <c r="Q5481">
        <v>-3.0908588320016861E-2</v>
      </c>
      <c r="R5481">
        <v>-2.0298032090067863E-2</v>
      </c>
      <c r="S5481">
        <v>-9.6887340769171715E-3</v>
      </c>
      <c r="T5481">
        <v>-1.3957996270619333E-4</v>
      </c>
      <c r="U5481" t="s">
        <v>102</v>
      </c>
      <c r="V5481" t="s">
        <v>84</v>
      </c>
      <c r="W5481">
        <v>72.052299499511719</v>
      </c>
    </row>
    <row r="5482" spans="1:23" x14ac:dyDescent="0.25">
      <c r="A5482" s="48" t="str">
        <f t="shared" si="85"/>
        <v>42233Other8_5AllSingle</v>
      </c>
      <c r="B5482" t="s">
        <v>13</v>
      </c>
      <c r="C5482" s="35">
        <v>42233</v>
      </c>
      <c r="D5482">
        <v>5</v>
      </c>
      <c r="E5482" t="s">
        <v>113</v>
      </c>
      <c r="F5482">
        <v>0.68298234719422801</v>
      </c>
      <c r="G5482">
        <v>0.65664904337943997</v>
      </c>
      <c r="H5482">
        <v>9216</v>
      </c>
      <c r="I5482">
        <v>0.70687876565499119</v>
      </c>
      <c r="J5482">
        <v>0.67971718894437461</v>
      </c>
      <c r="K5482">
        <v>2342</v>
      </c>
      <c r="L5482">
        <v>-2.3896418511867523E-2</v>
      </c>
      <c r="M5482">
        <v>-3.4988338947296143</v>
      </c>
      <c r="N5482">
        <v>22906</v>
      </c>
      <c r="O5482">
        <v>1.5622444450855255E-2</v>
      </c>
      <c r="P5482">
        <v>-4.3918143957853317E-2</v>
      </c>
      <c r="Q5482">
        <v>-3.4435007721185684E-2</v>
      </c>
      <c r="R5482">
        <v>-2.3896418511867523E-2</v>
      </c>
      <c r="S5482">
        <v>-1.3359080068767071E-2</v>
      </c>
      <c r="T5482">
        <v>-3.8746937643736601E-3</v>
      </c>
      <c r="U5482" t="s">
        <v>18</v>
      </c>
      <c r="V5482" t="s">
        <v>84</v>
      </c>
      <c r="W5482">
        <v>70.71881103515625</v>
      </c>
    </row>
    <row r="5483" spans="1:23" x14ac:dyDescent="0.25">
      <c r="A5483" s="48" t="str">
        <f t="shared" si="85"/>
        <v>42233Other8_5SmartAC-onlySingle</v>
      </c>
      <c r="B5483" t="s">
        <v>13</v>
      </c>
      <c r="C5483" s="35">
        <v>42233</v>
      </c>
      <c r="D5483">
        <v>5</v>
      </c>
      <c r="E5483" t="s">
        <v>113</v>
      </c>
      <c r="F5483">
        <v>0.68298234719422801</v>
      </c>
      <c r="G5483">
        <v>0.65664904337943997</v>
      </c>
      <c r="H5483">
        <v>9216</v>
      </c>
      <c r="I5483">
        <v>0.70687876565499119</v>
      </c>
      <c r="J5483">
        <v>0.67971718894437461</v>
      </c>
      <c r="K5483">
        <v>2342</v>
      </c>
      <c r="L5483">
        <v>-2.3896418511867523E-2</v>
      </c>
      <c r="M5483">
        <v>-3.4988338947296143</v>
      </c>
      <c r="N5483">
        <v>22906</v>
      </c>
      <c r="O5483">
        <v>1.5622444450855255E-2</v>
      </c>
      <c r="P5483">
        <v>-4.3918143957853317E-2</v>
      </c>
      <c r="Q5483">
        <v>-3.4435007721185684E-2</v>
      </c>
      <c r="R5483">
        <v>-2.3896418511867523E-2</v>
      </c>
      <c r="S5483">
        <v>-1.3359080068767071E-2</v>
      </c>
      <c r="T5483">
        <v>-3.8746937643736601E-3</v>
      </c>
      <c r="U5483" t="s">
        <v>102</v>
      </c>
      <c r="V5483" t="s">
        <v>84</v>
      </c>
      <c r="W5483">
        <v>70.71881103515625</v>
      </c>
    </row>
    <row r="5484" spans="1:23" x14ac:dyDescent="0.25">
      <c r="A5484" s="48" t="str">
        <f t="shared" si="85"/>
        <v>42233Other8_6AllSingle</v>
      </c>
      <c r="B5484" t="s">
        <v>13</v>
      </c>
      <c r="C5484" s="35">
        <v>42233</v>
      </c>
      <c r="D5484">
        <v>6</v>
      </c>
      <c r="E5484" t="s">
        <v>113</v>
      </c>
      <c r="F5484">
        <v>0.70794818978822849</v>
      </c>
      <c r="G5484">
        <v>0.68395257904277318</v>
      </c>
      <c r="H5484">
        <v>9216</v>
      </c>
      <c r="I5484">
        <v>0.72301195504878468</v>
      </c>
      <c r="J5484">
        <v>0.68033947902888658</v>
      </c>
      <c r="K5484">
        <v>2342</v>
      </c>
      <c r="L5484">
        <v>-1.5063765458762646E-2</v>
      </c>
      <c r="M5484">
        <v>-2.1278061866760254</v>
      </c>
      <c r="N5484">
        <v>22906</v>
      </c>
      <c r="O5484">
        <v>1.5760514885187149E-2</v>
      </c>
      <c r="P5484">
        <v>-3.5262443125247955E-2</v>
      </c>
      <c r="Q5484">
        <v>-2.5695493444800377E-2</v>
      </c>
      <c r="R5484">
        <v>-1.5063765458762646E-2</v>
      </c>
      <c r="S5484">
        <v>-4.4332980178296566E-3</v>
      </c>
      <c r="T5484">
        <v>5.1349103450775146E-3</v>
      </c>
      <c r="U5484" t="s">
        <v>18</v>
      </c>
      <c r="V5484" t="s">
        <v>84</v>
      </c>
      <c r="W5484">
        <v>69.584518432617188</v>
      </c>
    </row>
    <row r="5485" spans="1:23" x14ac:dyDescent="0.25">
      <c r="A5485" s="48" t="str">
        <f t="shared" si="85"/>
        <v>42233Other8_6SmartAC-onlySingle</v>
      </c>
      <c r="B5485" t="s">
        <v>13</v>
      </c>
      <c r="C5485" s="35">
        <v>42233</v>
      </c>
      <c r="D5485">
        <v>6</v>
      </c>
      <c r="E5485" t="s">
        <v>113</v>
      </c>
      <c r="F5485">
        <v>0.70794818978822849</v>
      </c>
      <c r="G5485">
        <v>0.68395257904277318</v>
      </c>
      <c r="H5485">
        <v>9216</v>
      </c>
      <c r="I5485">
        <v>0.72301195504878468</v>
      </c>
      <c r="J5485">
        <v>0.68033947902888658</v>
      </c>
      <c r="K5485">
        <v>2342</v>
      </c>
      <c r="L5485">
        <v>-1.5063765458762646E-2</v>
      </c>
      <c r="M5485">
        <v>-2.1278061866760254</v>
      </c>
      <c r="N5485">
        <v>22906</v>
      </c>
      <c r="O5485">
        <v>1.5760514885187149E-2</v>
      </c>
      <c r="P5485">
        <v>-3.5262443125247955E-2</v>
      </c>
      <c r="Q5485">
        <v>-2.5695493444800377E-2</v>
      </c>
      <c r="R5485">
        <v>-1.5063765458762646E-2</v>
      </c>
      <c r="S5485">
        <v>-4.4332980178296566E-3</v>
      </c>
      <c r="T5485">
        <v>5.1349103450775146E-3</v>
      </c>
      <c r="U5485" t="s">
        <v>102</v>
      </c>
      <c r="V5485" t="s">
        <v>84</v>
      </c>
      <c r="W5485">
        <v>69.584518432617188</v>
      </c>
    </row>
    <row r="5486" spans="1:23" x14ac:dyDescent="0.25">
      <c r="A5486" s="48" t="str">
        <f t="shared" si="85"/>
        <v>42233Other8_7AllSingle</v>
      </c>
      <c r="B5486" t="s">
        <v>13</v>
      </c>
      <c r="C5486" s="35">
        <v>42233</v>
      </c>
      <c r="D5486">
        <v>7</v>
      </c>
      <c r="E5486" t="s">
        <v>113</v>
      </c>
      <c r="F5486">
        <v>0.7802159466264863</v>
      </c>
      <c r="G5486">
        <v>0.74349341990572471</v>
      </c>
      <c r="H5486">
        <v>9216</v>
      </c>
      <c r="I5486">
        <v>0.77589659029875979</v>
      </c>
      <c r="J5486">
        <v>0.69884130517425191</v>
      </c>
      <c r="K5486">
        <v>2342</v>
      </c>
      <c r="L5486">
        <v>4.3193562887609005E-3</v>
      </c>
      <c r="M5486">
        <v>0.55361038446426392</v>
      </c>
      <c r="N5486">
        <v>22906</v>
      </c>
      <c r="O5486">
        <v>1.6386322677135468E-2</v>
      </c>
      <c r="P5486">
        <v>-1.6681354492902756E-2</v>
      </c>
      <c r="Q5486">
        <v>-6.7345290444791317E-3</v>
      </c>
      <c r="R5486">
        <v>4.3193562887609005E-3</v>
      </c>
      <c r="S5486">
        <v>1.5371930785477161E-2</v>
      </c>
      <c r="T5486">
        <v>2.5320068001747131E-2</v>
      </c>
      <c r="U5486" t="s">
        <v>18</v>
      </c>
      <c r="V5486" t="s">
        <v>84</v>
      </c>
      <c r="W5486">
        <v>73.615562438964844</v>
      </c>
    </row>
    <row r="5487" spans="1:23" x14ac:dyDescent="0.25">
      <c r="A5487" s="48" t="str">
        <f t="shared" si="85"/>
        <v>42233Other8_7SmartAC-onlySingle</v>
      </c>
      <c r="B5487" t="s">
        <v>13</v>
      </c>
      <c r="C5487" s="35">
        <v>42233</v>
      </c>
      <c r="D5487">
        <v>7</v>
      </c>
      <c r="E5487" t="s">
        <v>113</v>
      </c>
      <c r="F5487">
        <v>0.7802159466264863</v>
      </c>
      <c r="G5487">
        <v>0.74349341990572471</v>
      </c>
      <c r="H5487">
        <v>9216</v>
      </c>
      <c r="I5487">
        <v>0.77589659029875979</v>
      </c>
      <c r="J5487">
        <v>0.69884130517425191</v>
      </c>
      <c r="K5487">
        <v>2342</v>
      </c>
      <c r="L5487">
        <v>4.3193562887609005E-3</v>
      </c>
      <c r="M5487">
        <v>0.55361038446426392</v>
      </c>
      <c r="N5487">
        <v>22906</v>
      </c>
      <c r="O5487">
        <v>1.6386322677135468E-2</v>
      </c>
      <c r="P5487">
        <v>-1.6681354492902756E-2</v>
      </c>
      <c r="Q5487">
        <v>-6.7345290444791317E-3</v>
      </c>
      <c r="R5487">
        <v>4.3193562887609005E-3</v>
      </c>
      <c r="S5487">
        <v>1.5371930785477161E-2</v>
      </c>
      <c r="T5487">
        <v>2.5320068001747131E-2</v>
      </c>
      <c r="U5487" t="s">
        <v>102</v>
      </c>
      <c r="V5487" t="s">
        <v>84</v>
      </c>
      <c r="W5487">
        <v>73.615562438964844</v>
      </c>
    </row>
    <row r="5488" spans="1:23" x14ac:dyDescent="0.25">
      <c r="A5488" s="48" t="str">
        <f t="shared" si="85"/>
        <v>42233Other8_8AllSingle</v>
      </c>
      <c r="B5488" t="s">
        <v>13</v>
      </c>
      <c r="C5488" s="35">
        <v>42233</v>
      </c>
      <c r="D5488">
        <v>8</v>
      </c>
      <c r="E5488" t="s">
        <v>113</v>
      </c>
      <c r="F5488">
        <v>0.78738517988191281</v>
      </c>
      <c r="G5488">
        <v>0.77688693389310537</v>
      </c>
      <c r="H5488">
        <v>9216</v>
      </c>
      <c r="I5488">
        <v>0.7889347000333593</v>
      </c>
      <c r="J5488">
        <v>0.75886707332135661</v>
      </c>
      <c r="K5488">
        <v>2342</v>
      </c>
      <c r="L5488">
        <v>-1.5495201805606484E-3</v>
      </c>
      <c r="M5488">
        <v>-0.19679315388202667</v>
      </c>
      <c r="N5488">
        <v>22906</v>
      </c>
      <c r="O5488">
        <v>1.7646012827754021E-2</v>
      </c>
      <c r="P5488">
        <v>-2.4164650589227676E-2</v>
      </c>
      <c r="Q5488">
        <v>-1.3453167863190174E-2</v>
      </c>
      <c r="R5488">
        <v>-1.5495201805606484E-3</v>
      </c>
      <c r="S5488">
        <v>1.0352715849876404E-2</v>
      </c>
      <c r="T5488">
        <v>2.1065609529614449E-2</v>
      </c>
      <c r="U5488" t="s">
        <v>18</v>
      </c>
      <c r="V5488" t="s">
        <v>84</v>
      </c>
      <c r="W5488">
        <v>78.763511657714844</v>
      </c>
    </row>
    <row r="5489" spans="1:23" x14ac:dyDescent="0.25">
      <c r="A5489" s="48" t="str">
        <f t="shared" si="85"/>
        <v>42233Other8_8SmartAC-onlySingle</v>
      </c>
      <c r="B5489" t="s">
        <v>13</v>
      </c>
      <c r="C5489" s="35">
        <v>42233</v>
      </c>
      <c r="D5489">
        <v>8</v>
      </c>
      <c r="E5489" t="s">
        <v>113</v>
      </c>
      <c r="F5489">
        <v>0.78738517988191281</v>
      </c>
      <c r="G5489">
        <v>0.77688693389310537</v>
      </c>
      <c r="H5489">
        <v>9216</v>
      </c>
      <c r="I5489">
        <v>0.7889347000333593</v>
      </c>
      <c r="J5489">
        <v>0.75886707332135661</v>
      </c>
      <c r="K5489">
        <v>2342</v>
      </c>
      <c r="L5489">
        <v>-1.5495201805606484E-3</v>
      </c>
      <c r="M5489">
        <v>-0.19679315388202667</v>
      </c>
      <c r="N5489">
        <v>22906</v>
      </c>
      <c r="O5489">
        <v>1.7646012827754021E-2</v>
      </c>
      <c r="P5489">
        <v>-2.4164650589227676E-2</v>
      </c>
      <c r="Q5489">
        <v>-1.3453167863190174E-2</v>
      </c>
      <c r="R5489">
        <v>-1.5495201805606484E-3</v>
      </c>
      <c r="S5489">
        <v>1.0352715849876404E-2</v>
      </c>
      <c r="T5489">
        <v>2.1065609529614449E-2</v>
      </c>
      <c r="U5489" t="s">
        <v>102</v>
      </c>
      <c r="V5489" t="s">
        <v>84</v>
      </c>
      <c r="W5489">
        <v>78.763511657714844</v>
      </c>
    </row>
    <row r="5490" spans="1:23" x14ac:dyDescent="0.25">
      <c r="A5490" s="48" t="str">
        <f t="shared" si="85"/>
        <v>42233Other8_9AllSingle</v>
      </c>
      <c r="B5490" t="s">
        <v>13</v>
      </c>
      <c r="C5490" s="35">
        <v>42233</v>
      </c>
      <c r="D5490">
        <v>9</v>
      </c>
      <c r="E5490" t="s">
        <v>113</v>
      </c>
      <c r="F5490">
        <v>0.75742019032397356</v>
      </c>
      <c r="G5490">
        <v>0.83269827769307159</v>
      </c>
      <c r="H5490">
        <v>9216</v>
      </c>
      <c r="I5490">
        <v>0.73463275796224048</v>
      </c>
      <c r="J5490">
        <v>0.80716130708414147</v>
      </c>
      <c r="K5490">
        <v>2342</v>
      </c>
      <c r="L5490">
        <v>2.2787433117628098E-2</v>
      </c>
      <c r="M5490">
        <v>3.008558988571167</v>
      </c>
      <c r="N5490">
        <v>22906</v>
      </c>
      <c r="O5490">
        <v>1.8799528479576111E-2</v>
      </c>
      <c r="P5490">
        <v>-1.3060425408184528E-3</v>
      </c>
      <c r="Q5490">
        <v>1.0105647146701813E-2</v>
      </c>
      <c r="R5490">
        <v>2.2787433117628098E-2</v>
      </c>
      <c r="S5490">
        <v>3.5467714071273804E-2</v>
      </c>
      <c r="T5490">
        <v>4.6880908310413361E-2</v>
      </c>
      <c r="U5490" t="s">
        <v>18</v>
      </c>
      <c r="V5490" t="s">
        <v>84</v>
      </c>
      <c r="W5490">
        <v>83.536674499511719</v>
      </c>
    </row>
    <row r="5491" spans="1:23" x14ac:dyDescent="0.25">
      <c r="A5491" s="48" t="str">
        <f t="shared" si="85"/>
        <v>42233Other8_9SmartAC-onlySingle</v>
      </c>
      <c r="B5491" t="s">
        <v>13</v>
      </c>
      <c r="C5491" s="35">
        <v>42233</v>
      </c>
      <c r="D5491">
        <v>9</v>
      </c>
      <c r="E5491" t="s">
        <v>113</v>
      </c>
      <c r="F5491">
        <v>0.75742019032397356</v>
      </c>
      <c r="G5491">
        <v>0.83269827769307159</v>
      </c>
      <c r="H5491">
        <v>9216</v>
      </c>
      <c r="I5491">
        <v>0.73463275796224048</v>
      </c>
      <c r="J5491">
        <v>0.80716130708414147</v>
      </c>
      <c r="K5491">
        <v>2342</v>
      </c>
      <c r="L5491">
        <v>2.2787433117628098E-2</v>
      </c>
      <c r="M5491">
        <v>3.008558988571167</v>
      </c>
      <c r="N5491">
        <v>22906</v>
      </c>
      <c r="O5491">
        <v>1.8799528479576111E-2</v>
      </c>
      <c r="P5491">
        <v>-1.3060425408184528E-3</v>
      </c>
      <c r="Q5491">
        <v>1.0105647146701813E-2</v>
      </c>
      <c r="R5491">
        <v>2.2787433117628098E-2</v>
      </c>
      <c r="S5491">
        <v>3.5467714071273804E-2</v>
      </c>
      <c r="T5491">
        <v>4.6880908310413361E-2</v>
      </c>
      <c r="U5491" t="s">
        <v>102</v>
      </c>
      <c r="V5491" t="s">
        <v>84</v>
      </c>
      <c r="W5491">
        <v>83.536674499511719</v>
      </c>
    </row>
    <row r="5492" spans="1:23" x14ac:dyDescent="0.25">
      <c r="A5492" s="48" t="str">
        <f t="shared" si="85"/>
        <v>42233Other8_10AllSingle</v>
      </c>
      <c r="B5492" t="s">
        <v>13</v>
      </c>
      <c r="C5492" s="35">
        <v>42233</v>
      </c>
      <c r="D5492">
        <v>10</v>
      </c>
      <c r="E5492" t="s">
        <v>113</v>
      </c>
      <c r="F5492">
        <v>0.77524634141966764</v>
      </c>
      <c r="G5492">
        <v>1.0488317998783199</v>
      </c>
      <c r="H5492">
        <v>9216</v>
      </c>
      <c r="I5492">
        <v>0.76792749255504011</v>
      </c>
      <c r="J5492">
        <v>1.0468437570295415</v>
      </c>
      <c r="K5492">
        <v>2342</v>
      </c>
      <c r="L5492">
        <v>7.3188487440347672E-3</v>
      </c>
      <c r="M5492">
        <v>0.94406753778457642</v>
      </c>
      <c r="N5492">
        <v>22906</v>
      </c>
      <c r="O5492">
        <v>2.4234035983681679E-2</v>
      </c>
      <c r="P5492">
        <v>-2.3739492520689964E-2</v>
      </c>
      <c r="Q5492">
        <v>-9.0289469808340073E-3</v>
      </c>
      <c r="R5492">
        <v>7.3188487440347672E-3</v>
      </c>
      <c r="S5492">
        <v>2.3664705455303192E-2</v>
      </c>
      <c r="T5492">
        <v>3.8377188146114349E-2</v>
      </c>
      <c r="U5492" t="s">
        <v>18</v>
      </c>
      <c r="V5492" t="s">
        <v>84</v>
      </c>
      <c r="W5492">
        <v>88.088577270507813</v>
      </c>
    </row>
    <row r="5493" spans="1:23" x14ac:dyDescent="0.25">
      <c r="A5493" s="48" t="str">
        <f t="shared" si="85"/>
        <v>42233Other8_10SmartAC-onlySingle</v>
      </c>
      <c r="B5493" t="s">
        <v>13</v>
      </c>
      <c r="C5493" s="35">
        <v>42233</v>
      </c>
      <c r="D5493">
        <v>10</v>
      </c>
      <c r="E5493" t="s">
        <v>113</v>
      </c>
      <c r="F5493">
        <v>0.77524634141966764</v>
      </c>
      <c r="G5493">
        <v>1.0488317998783199</v>
      </c>
      <c r="H5493">
        <v>9216</v>
      </c>
      <c r="I5493">
        <v>0.76792749255504011</v>
      </c>
      <c r="J5493">
        <v>1.0468437570295415</v>
      </c>
      <c r="K5493">
        <v>2342</v>
      </c>
      <c r="L5493">
        <v>7.3188487440347672E-3</v>
      </c>
      <c r="M5493">
        <v>0.94406753778457642</v>
      </c>
      <c r="N5493">
        <v>22906</v>
      </c>
      <c r="O5493">
        <v>2.4234035983681679E-2</v>
      </c>
      <c r="P5493">
        <v>-2.3739492520689964E-2</v>
      </c>
      <c r="Q5493">
        <v>-9.0289469808340073E-3</v>
      </c>
      <c r="R5493">
        <v>7.3188487440347672E-3</v>
      </c>
      <c r="S5493">
        <v>2.3664705455303192E-2</v>
      </c>
      <c r="T5493">
        <v>3.8377188146114349E-2</v>
      </c>
      <c r="U5493" t="s">
        <v>102</v>
      </c>
      <c r="V5493" t="s">
        <v>84</v>
      </c>
      <c r="W5493">
        <v>88.088577270507813</v>
      </c>
    </row>
    <row r="5494" spans="1:23" x14ac:dyDescent="0.25">
      <c r="A5494" s="48" t="str">
        <f t="shared" si="85"/>
        <v>42233Other8_11AllSingle</v>
      </c>
      <c r="B5494" t="s">
        <v>13</v>
      </c>
      <c r="C5494" s="35">
        <v>42233</v>
      </c>
      <c r="D5494">
        <v>11</v>
      </c>
      <c r="E5494" t="s">
        <v>113</v>
      </c>
      <c r="F5494">
        <v>0.88455100064479264</v>
      </c>
      <c r="G5494">
        <v>1.323056577815054</v>
      </c>
      <c r="H5494">
        <v>9216</v>
      </c>
      <c r="I5494">
        <v>0.86878183001123033</v>
      </c>
      <c r="J5494">
        <v>1.3543649053380489</v>
      </c>
      <c r="K5494">
        <v>2342</v>
      </c>
      <c r="L5494">
        <v>1.5769170597195625E-2</v>
      </c>
      <c r="M5494">
        <v>1.7827316522598267</v>
      </c>
      <c r="N5494">
        <v>22906</v>
      </c>
      <c r="O5494">
        <v>3.1195519492030144E-2</v>
      </c>
      <c r="P5494">
        <v>-2.4211008101701736E-2</v>
      </c>
      <c r="Q5494">
        <v>-5.2747027948498726E-3</v>
      </c>
      <c r="R5494">
        <v>1.5769170597195625E-2</v>
      </c>
      <c r="S5494">
        <v>3.6810547113418579E-2</v>
      </c>
      <c r="T5494">
        <v>5.5749349296092987E-2</v>
      </c>
      <c r="U5494" t="s">
        <v>18</v>
      </c>
      <c r="V5494" t="s">
        <v>84</v>
      </c>
      <c r="W5494">
        <v>92.248191833496094</v>
      </c>
    </row>
    <row r="5495" spans="1:23" x14ac:dyDescent="0.25">
      <c r="A5495" s="48" t="str">
        <f t="shared" si="85"/>
        <v>42233Other8_11SmartAC-onlySingle</v>
      </c>
      <c r="B5495" t="s">
        <v>13</v>
      </c>
      <c r="C5495" s="35">
        <v>42233</v>
      </c>
      <c r="D5495">
        <v>11</v>
      </c>
      <c r="E5495" t="s">
        <v>113</v>
      </c>
      <c r="F5495">
        <v>0.88455100064479264</v>
      </c>
      <c r="G5495">
        <v>1.323056577815054</v>
      </c>
      <c r="H5495">
        <v>9216</v>
      </c>
      <c r="I5495">
        <v>0.86878183001123033</v>
      </c>
      <c r="J5495">
        <v>1.3543649053380489</v>
      </c>
      <c r="K5495">
        <v>2342</v>
      </c>
      <c r="L5495">
        <v>1.5769170597195625E-2</v>
      </c>
      <c r="M5495">
        <v>1.7827316522598267</v>
      </c>
      <c r="N5495">
        <v>22906</v>
      </c>
      <c r="O5495">
        <v>3.1195519492030144E-2</v>
      </c>
      <c r="P5495">
        <v>-2.4211008101701736E-2</v>
      </c>
      <c r="Q5495">
        <v>-5.2747027948498726E-3</v>
      </c>
      <c r="R5495">
        <v>1.5769170597195625E-2</v>
      </c>
      <c r="S5495">
        <v>3.6810547113418579E-2</v>
      </c>
      <c r="T5495">
        <v>5.5749349296092987E-2</v>
      </c>
      <c r="U5495" t="s">
        <v>102</v>
      </c>
      <c r="V5495" t="s">
        <v>84</v>
      </c>
      <c r="W5495">
        <v>92.248191833496094</v>
      </c>
    </row>
    <row r="5496" spans="1:23" x14ac:dyDescent="0.25">
      <c r="A5496" s="48" t="str">
        <f t="shared" si="85"/>
        <v>42233Other8_12AllSingle</v>
      </c>
      <c r="B5496" t="s">
        <v>13</v>
      </c>
      <c r="C5496" s="35">
        <v>42233</v>
      </c>
      <c r="D5496">
        <v>12</v>
      </c>
      <c r="E5496" t="s">
        <v>113</v>
      </c>
      <c r="F5496">
        <v>1.088583429845934</v>
      </c>
      <c r="G5496">
        <v>1.5651354509354087</v>
      </c>
      <c r="H5496">
        <v>9216</v>
      </c>
      <c r="I5496">
        <v>1.1027712125256564</v>
      </c>
      <c r="J5496">
        <v>1.5891153132807001</v>
      </c>
      <c r="K5496">
        <v>2342</v>
      </c>
      <c r="L5496">
        <v>-1.4187783002853394E-2</v>
      </c>
      <c r="M5496">
        <v>-1.3033252954483032</v>
      </c>
      <c r="N5496">
        <v>22906</v>
      </c>
      <c r="O5496">
        <v>3.6661490797996521E-2</v>
      </c>
      <c r="P5496">
        <v>-6.1173148453235626E-2</v>
      </c>
      <c r="Q5496">
        <v>-3.8918890058994293E-2</v>
      </c>
      <c r="R5496">
        <v>-1.4187783002853394E-2</v>
      </c>
      <c r="S5496">
        <v>1.0540392249822617E-2</v>
      </c>
      <c r="T5496">
        <v>3.2797582447528839E-2</v>
      </c>
      <c r="U5496" t="s">
        <v>18</v>
      </c>
      <c r="V5496" t="s">
        <v>84</v>
      </c>
      <c r="W5496">
        <v>95.689773559570313</v>
      </c>
    </row>
    <row r="5497" spans="1:23" x14ac:dyDescent="0.25">
      <c r="A5497" s="48" t="str">
        <f t="shared" si="85"/>
        <v>42233Other8_12SmartAC-onlySingle</v>
      </c>
      <c r="B5497" t="s">
        <v>13</v>
      </c>
      <c r="C5497" s="35">
        <v>42233</v>
      </c>
      <c r="D5497">
        <v>12</v>
      </c>
      <c r="E5497" t="s">
        <v>113</v>
      </c>
      <c r="F5497">
        <v>1.088583429845934</v>
      </c>
      <c r="G5497">
        <v>1.5651354509354087</v>
      </c>
      <c r="H5497">
        <v>9216</v>
      </c>
      <c r="I5497">
        <v>1.1027712125256564</v>
      </c>
      <c r="J5497">
        <v>1.5891153132807001</v>
      </c>
      <c r="K5497">
        <v>2342</v>
      </c>
      <c r="L5497">
        <v>-1.4187783002853394E-2</v>
      </c>
      <c r="M5497">
        <v>-1.3033252954483032</v>
      </c>
      <c r="N5497">
        <v>22906</v>
      </c>
      <c r="O5497">
        <v>3.6661490797996521E-2</v>
      </c>
      <c r="P5497">
        <v>-6.1173148453235626E-2</v>
      </c>
      <c r="Q5497">
        <v>-3.8918890058994293E-2</v>
      </c>
      <c r="R5497">
        <v>-1.4187783002853394E-2</v>
      </c>
      <c r="S5497">
        <v>1.0540392249822617E-2</v>
      </c>
      <c r="T5497">
        <v>3.2797582447528839E-2</v>
      </c>
      <c r="U5497" t="s">
        <v>102</v>
      </c>
      <c r="V5497" t="s">
        <v>84</v>
      </c>
      <c r="W5497">
        <v>95.689773559570313</v>
      </c>
    </row>
    <row r="5498" spans="1:23" x14ac:dyDescent="0.25">
      <c r="A5498" s="48" t="str">
        <f t="shared" si="85"/>
        <v>42233Other8_13AllSingle</v>
      </c>
      <c r="B5498" t="s">
        <v>13</v>
      </c>
      <c r="C5498" s="35">
        <v>42233</v>
      </c>
      <c r="D5498">
        <v>13</v>
      </c>
      <c r="E5498" t="s">
        <v>113</v>
      </c>
      <c r="F5498">
        <v>1.3993113419057943</v>
      </c>
      <c r="G5498">
        <v>1.7822550403727948</v>
      </c>
      <c r="H5498">
        <v>9216</v>
      </c>
      <c r="I5498">
        <v>1.3955805784974675</v>
      </c>
      <c r="J5498">
        <v>1.8251700961076878</v>
      </c>
      <c r="K5498">
        <v>2342</v>
      </c>
      <c r="L5498">
        <v>3.7307634484022856E-3</v>
      </c>
      <c r="M5498">
        <v>0.26661425828933716</v>
      </c>
      <c r="N5498">
        <v>22906</v>
      </c>
      <c r="O5498">
        <v>4.2036395519971848E-2</v>
      </c>
      <c r="P5498">
        <v>-5.0143081694841385E-2</v>
      </c>
      <c r="Q5498">
        <v>-2.4626148864626884E-2</v>
      </c>
      <c r="R5498">
        <v>3.7307634484022856E-3</v>
      </c>
      <c r="S5498">
        <v>3.2084312289953232E-2</v>
      </c>
      <c r="T5498">
        <v>5.7604607194662094E-2</v>
      </c>
      <c r="U5498" t="s">
        <v>18</v>
      </c>
      <c r="V5498" t="s">
        <v>84</v>
      </c>
      <c r="W5498">
        <v>98.434341430664063</v>
      </c>
    </row>
    <row r="5499" spans="1:23" x14ac:dyDescent="0.25">
      <c r="A5499" s="48" t="str">
        <f t="shared" si="85"/>
        <v>42233Other8_13SmartAC-onlySingle</v>
      </c>
      <c r="B5499" t="s">
        <v>13</v>
      </c>
      <c r="C5499" s="35">
        <v>42233</v>
      </c>
      <c r="D5499">
        <v>13</v>
      </c>
      <c r="E5499" t="s">
        <v>113</v>
      </c>
      <c r="F5499">
        <v>1.3993113419057943</v>
      </c>
      <c r="G5499">
        <v>1.7822550403727948</v>
      </c>
      <c r="H5499">
        <v>9216</v>
      </c>
      <c r="I5499">
        <v>1.3955805784974675</v>
      </c>
      <c r="J5499">
        <v>1.8251700961076878</v>
      </c>
      <c r="K5499">
        <v>2342</v>
      </c>
      <c r="L5499">
        <v>3.7307634484022856E-3</v>
      </c>
      <c r="M5499">
        <v>0.26661425828933716</v>
      </c>
      <c r="N5499">
        <v>22906</v>
      </c>
      <c r="O5499">
        <v>4.2036395519971848E-2</v>
      </c>
      <c r="P5499">
        <v>-5.0143081694841385E-2</v>
      </c>
      <c r="Q5499">
        <v>-2.4626148864626884E-2</v>
      </c>
      <c r="R5499">
        <v>3.7307634484022856E-3</v>
      </c>
      <c r="S5499">
        <v>3.2084312289953232E-2</v>
      </c>
      <c r="T5499">
        <v>5.7604607194662094E-2</v>
      </c>
      <c r="U5499" t="s">
        <v>102</v>
      </c>
      <c r="V5499" t="s">
        <v>84</v>
      </c>
      <c r="W5499">
        <v>98.434341430664063</v>
      </c>
    </row>
    <row r="5500" spans="1:23" x14ac:dyDescent="0.25">
      <c r="A5500" s="48" t="str">
        <f t="shared" si="85"/>
        <v>42233Other8_14AllSingle</v>
      </c>
      <c r="B5500" t="s">
        <v>13</v>
      </c>
      <c r="C5500" s="35">
        <v>42233</v>
      </c>
      <c r="D5500">
        <v>14</v>
      </c>
      <c r="E5500" t="s">
        <v>113</v>
      </c>
      <c r="F5500">
        <v>1.7861508590660373</v>
      </c>
      <c r="G5500">
        <v>1.9363058446894363</v>
      </c>
      <c r="H5500">
        <v>9216</v>
      </c>
      <c r="I5500">
        <v>1.771441821277564</v>
      </c>
      <c r="J5500">
        <v>1.9507101999017409</v>
      </c>
      <c r="K5500">
        <v>2342</v>
      </c>
      <c r="L5500">
        <v>1.4709037728607655E-2</v>
      </c>
      <c r="M5500">
        <v>0.82350480556488037</v>
      </c>
      <c r="N5500">
        <v>22906</v>
      </c>
      <c r="O5500">
        <v>4.5073475688695908E-2</v>
      </c>
      <c r="P5500">
        <v>-4.305712878704071E-2</v>
      </c>
      <c r="Q5500">
        <v>-1.5696628019213676E-2</v>
      </c>
      <c r="R5500">
        <v>1.4709037728607655E-2</v>
      </c>
      <c r="S5500">
        <v>4.5111097395420074E-2</v>
      </c>
      <c r="T5500">
        <v>7.247520238161087E-2</v>
      </c>
      <c r="U5500" t="s">
        <v>18</v>
      </c>
      <c r="V5500" t="s">
        <v>84</v>
      </c>
      <c r="W5500">
        <v>101.31446075439453</v>
      </c>
    </row>
    <row r="5501" spans="1:23" x14ac:dyDescent="0.25">
      <c r="A5501" s="48" t="str">
        <f t="shared" si="85"/>
        <v>42233Other8_14SmartAC-onlySingle</v>
      </c>
      <c r="B5501" t="s">
        <v>13</v>
      </c>
      <c r="C5501" s="35">
        <v>42233</v>
      </c>
      <c r="D5501">
        <v>14</v>
      </c>
      <c r="E5501" t="s">
        <v>113</v>
      </c>
      <c r="F5501">
        <v>1.7861508590660373</v>
      </c>
      <c r="G5501">
        <v>1.9363058446894363</v>
      </c>
      <c r="H5501">
        <v>9216</v>
      </c>
      <c r="I5501">
        <v>1.771441821277564</v>
      </c>
      <c r="J5501">
        <v>1.9507101999017409</v>
      </c>
      <c r="K5501">
        <v>2342</v>
      </c>
      <c r="L5501">
        <v>1.4709037728607655E-2</v>
      </c>
      <c r="M5501">
        <v>0.82350480556488037</v>
      </c>
      <c r="N5501">
        <v>22906</v>
      </c>
      <c r="O5501">
        <v>4.5073475688695908E-2</v>
      </c>
      <c r="P5501">
        <v>-4.305712878704071E-2</v>
      </c>
      <c r="Q5501">
        <v>-1.5696628019213676E-2</v>
      </c>
      <c r="R5501">
        <v>1.4709037728607655E-2</v>
      </c>
      <c r="S5501">
        <v>4.5111097395420074E-2</v>
      </c>
      <c r="T5501">
        <v>7.247520238161087E-2</v>
      </c>
      <c r="U5501" t="s">
        <v>102</v>
      </c>
      <c r="V5501" t="s">
        <v>84</v>
      </c>
      <c r="W5501">
        <v>101.31446075439453</v>
      </c>
    </row>
    <row r="5502" spans="1:23" x14ac:dyDescent="0.25">
      <c r="A5502" s="48" t="str">
        <f t="shared" si="85"/>
        <v>42233Other8_15AllSingle</v>
      </c>
      <c r="B5502" t="s">
        <v>13</v>
      </c>
      <c r="C5502" s="35">
        <v>42233</v>
      </c>
      <c r="D5502">
        <v>15</v>
      </c>
      <c r="E5502" t="s">
        <v>113</v>
      </c>
      <c r="F5502">
        <v>2.1530194466851134</v>
      </c>
      <c r="G5502">
        <v>2.0334916071183029</v>
      </c>
      <c r="H5502">
        <v>9216</v>
      </c>
      <c r="I5502">
        <v>2.1502007768817548</v>
      </c>
      <c r="J5502">
        <v>2.0467775965587447</v>
      </c>
      <c r="K5502">
        <v>2342</v>
      </c>
      <c r="L5502">
        <v>2.8186698909848928E-3</v>
      </c>
      <c r="M5502">
        <v>0.13091705739498138</v>
      </c>
      <c r="N5502">
        <v>22906</v>
      </c>
      <c r="O5502">
        <v>4.7301746904850006E-2</v>
      </c>
      <c r="P5502">
        <v>-5.780324712395668E-2</v>
      </c>
      <c r="Q5502">
        <v>-2.9090141877532005E-2</v>
      </c>
      <c r="R5502">
        <v>2.8186698909848928E-3</v>
      </c>
      <c r="S5502">
        <v>3.472369909286499E-2</v>
      </c>
      <c r="T5502">
        <v>6.3440591096878052E-2</v>
      </c>
      <c r="U5502" t="s">
        <v>18</v>
      </c>
      <c r="V5502" t="s">
        <v>84</v>
      </c>
      <c r="W5502">
        <v>102.97673034667969</v>
      </c>
    </row>
    <row r="5503" spans="1:23" x14ac:dyDescent="0.25">
      <c r="A5503" s="48" t="str">
        <f t="shared" si="85"/>
        <v>42233Other8_15SmartAC-onlySingle</v>
      </c>
      <c r="B5503" t="s">
        <v>13</v>
      </c>
      <c r="C5503" s="35">
        <v>42233</v>
      </c>
      <c r="D5503">
        <v>15</v>
      </c>
      <c r="E5503" t="s">
        <v>113</v>
      </c>
      <c r="F5503">
        <v>2.1530194466851134</v>
      </c>
      <c r="G5503">
        <v>2.0334916071183029</v>
      </c>
      <c r="H5503">
        <v>9216</v>
      </c>
      <c r="I5503">
        <v>2.1502007768817548</v>
      </c>
      <c r="J5503">
        <v>2.0467775965587447</v>
      </c>
      <c r="K5503">
        <v>2342</v>
      </c>
      <c r="L5503">
        <v>2.8186698909848928E-3</v>
      </c>
      <c r="M5503">
        <v>0.13091705739498138</v>
      </c>
      <c r="N5503">
        <v>22906</v>
      </c>
      <c r="O5503">
        <v>4.7301746904850006E-2</v>
      </c>
      <c r="P5503">
        <v>-5.780324712395668E-2</v>
      </c>
      <c r="Q5503">
        <v>-2.9090141877532005E-2</v>
      </c>
      <c r="R5503">
        <v>2.8186698909848928E-3</v>
      </c>
      <c r="S5503">
        <v>3.472369909286499E-2</v>
      </c>
      <c r="T5503">
        <v>6.3440591096878052E-2</v>
      </c>
      <c r="U5503" t="s">
        <v>102</v>
      </c>
      <c r="V5503" t="s">
        <v>84</v>
      </c>
      <c r="W5503">
        <v>102.97673034667969</v>
      </c>
    </row>
    <row r="5504" spans="1:23" x14ac:dyDescent="0.25">
      <c r="A5504" s="48" t="str">
        <f t="shared" si="85"/>
        <v>42233Other8_16AllSingle</v>
      </c>
      <c r="B5504" t="s">
        <v>13</v>
      </c>
      <c r="C5504" s="35">
        <v>42233</v>
      </c>
      <c r="D5504">
        <v>16</v>
      </c>
      <c r="E5504" t="s">
        <v>113</v>
      </c>
      <c r="F5504">
        <v>2.5062976374157282</v>
      </c>
      <c r="G5504">
        <v>2.0409775775403745</v>
      </c>
      <c r="H5504">
        <v>9216</v>
      </c>
      <c r="I5504">
        <v>2.515321882276675</v>
      </c>
      <c r="J5504">
        <v>2.0930661030096518</v>
      </c>
      <c r="K5504">
        <v>2342</v>
      </c>
      <c r="L5504">
        <v>-9.0242447331547737E-3</v>
      </c>
      <c r="M5504">
        <v>-0.36006277799606323</v>
      </c>
      <c r="N5504">
        <v>22906</v>
      </c>
      <c r="O5504">
        <v>4.8193227499723434E-2</v>
      </c>
      <c r="P5504">
        <v>-7.0788681507110596E-2</v>
      </c>
      <c r="Q5504">
        <v>-4.1534431278705597E-2</v>
      </c>
      <c r="R5504">
        <v>-9.0242447331547737E-3</v>
      </c>
      <c r="S5504">
        <v>2.3482087999582291E-2</v>
      </c>
      <c r="T5504">
        <v>5.2740193903446198E-2</v>
      </c>
      <c r="U5504" t="s">
        <v>18</v>
      </c>
      <c r="V5504" t="s">
        <v>84</v>
      </c>
      <c r="W5504">
        <v>102.84781646728516</v>
      </c>
    </row>
    <row r="5505" spans="1:23" x14ac:dyDescent="0.25">
      <c r="A5505" s="48" t="str">
        <f t="shared" si="85"/>
        <v>42233Other8_16SmartAC-onlySingle</v>
      </c>
      <c r="B5505" t="s">
        <v>13</v>
      </c>
      <c r="C5505" s="35">
        <v>42233</v>
      </c>
      <c r="D5505">
        <v>16</v>
      </c>
      <c r="E5505" t="s">
        <v>113</v>
      </c>
      <c r="F5505">
        <v>2.5062976374157282</v>
      </c>
      <c r="G5505">
        <v>2.0409775775403745</v>
      </c>
      <c r="H5505">
        <v>9216</v>
      </c>
      <c r="I5505">
        <v>2.515321882276675</v>
      </c>
      <c r="J5505">
        <v>2.0930661030096518</v>
      </c>
      <c r="K5505">
        <v>2342</v>
      </c>
      <c r="L5505">
        <v>-9.0242447331547737E-3</v>
      </c>
      <c r="M5505">
        <v>-0.36006277799606323</v>
      </c>
      <c r="N5505">
        <v>22906</v>
      </c>
      <c r="O5505">
        <v>4.8193227499723434E-2</v>
      </c>
      <c r="P5505">
        <v>-7.0788681507110596E-2</v>
      </c>
      <c r="Q5505">
        <v>-4.1534431278705597E-2</v>
      </c>
      <c r="R5505">
        <v>-9.0242447331547737E-3</v>
      </c>
      <c r="S5505">
        <v>2.3482087999582291E-2</v>
      </c>
      <c r="T5505">
        <v>5.2740193903446198E-2</v>
      </c>
      <c r="U5505" t="s">
        <v>102</v>
      </c>
      <c r="V5505" t="s">
        <v>84</v>
      </c>
      <c r="W5505">
        <v>102.84781646728516</v>
      </c>
    </row>
    <row r="5506" spans="1:23" x14ac:dyDescent="0.25">
      <c r="A5506" s="48" t="str">
        <f t="shared" ref="A5506:A5569" si="86">CONCATENATE(C5506,B5506,E5506,"_",D5506,U5506,V5506)</f>
        <v>42233Other8_17AllSingle</v>
      </c>
      <c r="B5506" t="s">
        <v>13</v>
      </c>
      <c r="C5506" s="35">
        <v>42233</v>
      </c>
      <c r="D5506">
        <v>17</v>
      </c>
      <c r="E5506" t="s">
        <v>113</v>
      </c>
      <c r="F5506">
        <v>2.8452593898233354</v>
      </c>
      <c r="G5506">
        <v>1.9786165524134058</v>
      </c>
      <c r="H5506">
        <v>9216</v>
      </c>
      <c r="I5506">
        <v>2.8971197670220272</v>
      </c>
      <c r="J5506">
        <v>2.0489343031191023</v>
      </c>
      <c r="K5506">
        <v>2342</v>
      </c>
      <c r="L5506">
        <v>-5.1860377192497253E-2</v>
      </c>
      <c r="M5506">
        <v>-1.8226941823959351</v>
      </c>
      <c r="N5506">
        <v>22906</v>
      </c>
      <c r="O5506">
        <v>4.7088615596294403E-2</v>
      </c>
      <c r="P5506">
        <v>-0.11220914870500565</v>
      </c>
      <c r="Q5506">
        <v>-8.3625413477420807E-2</v>
      </c>
      <c r="R5506">
        <v>-5.1860377192497253E-2</v>
      </c>
      <c r="S5506">
        <v>-2.0099105313420296E-2</v>
      </c>
      <c r="T5506">
        <v>8.4883924573659897E-3</v>
      </c>
      <c r="U5506" t="s">
        <v>18</v>
      </c>
      <c r="V5506" t="s">
        <v>84</v>
      </c>
      <c r="W5506">
        <v>102.44019317626953</v>
      </c>
    </row>
    <row r="5507" spans="1:23" x14ac:dyDescent="0.25">
      <c r="A5507" s="48" t="str">
        <f t="shared" si="86"/>
        <v>42233Other8_17SmartAC-onlySingle</v>
      </c>
      <c r="B5507" t="s">
        <v>13</v>
      </c>
      <c r="C5507" s="35">
        <v>42233</v>
      </c>
      <c r="D5507">
        <v>17</v>
      </c>
      <c r="E5507" t="s">
        <v>113</v>
      </c>
      <c r="F5507">
        <v>2.8452593898233354</v>
      </c>
      <c r="G5507">
        <v>1.9786165524134058</v>
      </c>
      <c r="H5507">
        <v>9216</v>
      </c>
      <c r="I5507">
        <v>2.8971197670220272</v>
      </c>
      <c r="J5507">
        <v>2.0489343031191023</v>
      </c>
      <c r="K5507">
        <v>2342</v>
      </c>
      <c r="L5507">
        <v>-5.1860377192497253E-2</v>
      </c>
      <c r="M5507">
        <v>-1.8226941823959351</v>
      </c>
      <c r="N5507">
        <v>22906</v>
      </c>
      <c r="O5507">
        <v>4.7088615596294403E-2</v>
      </c>
      <c r="P5507">
        <v>-0.11220914870500565</v>
      </c>
      <c r="Q5507">
        <v>-8.3625413477420807E-2</v>
      </c>
      <c r="R5507">
        <v>-5.1860377192497253E-2</v>
      </c>
      <c r="S5507">
        <v>-2.0099105313420296E-2</v>
      </c>
      <c r="T5507">
        <v>8.4883924573659897E-3</v>
      </c>
      <c r="U5507" t="s">
        <v>102</v>
      </c>
      <c r="V5507" t="s">
        <v>84</v>
      </c>
      <c r="W5507">
        <v>102.44019317626953</v>
      </c>
    </row>
    <row r="5508" spans="1:23" x14ac:dyDescent="0.25">
      <c r="A5508" s="48" t="str">
        <f t="shared" si="86"/>
        <v>42233Other8_18AllSingle</v>
      </c>
      <c r="B5508" t="s">
        <v>13</v>
      </c>
      <c r="C5508" s="35">
        <v>42233</v>
      </c>
      <c r="D5508">
        <v>18</v>
      </c>
      <c r="E5508" t="s">
        <v>113</v>
      </c>
      <c r="F5508">
        <v>3.0605530243421906</v>
      </c>
      <c r="G5508">
        <v>1.9330423381378365</v>
      </c>
      <c r="H5508">
        <v>9216</v>
      </c>
      <c r="I5508">
        <v>2.8856565819853421</v>
      </c>
      <c r="J5508">
        <v>1.8411973993905693</v>
      </c>
      <c r="K5508">
        <v>2342</v>
      </c>
      <c r="L5508">
        <v>0.17489644885063171</v>
      </c>
      <c r="M5508">
        <v>5.7145371437072754</v>
      </c>
      <c r="N5508">
        <v>22906</v>
      </c>
      <c r="O5508">
        <v>4.3045755475759506E-2</v>
      </c>
      <c r="P5508">
        <v>0.11972901225090027</v>
      </c>
      <c r="Q5508">
        <v>0.14585864543914795</v>
      </c>
      <c r="R5508">
        <v>0.17489644885063171</v>
      </c>
      <c r="S5508">
        <v>0.2039308100938797</v>
      </c>
      <c r="T5508">
        <v>0.23006388545036316</v>
      </c>
      <c r="U5508" t="s">
        <v>18</v>
      </c>
      <c r="V5508" t="s">
        <v>84</v>
      </c>
      <c r="W5508">
        <v>100.20082092285156</v>
      </c>
    </row>
    <row r="5509" spans="1:23" x14ac:dyDescent="0.25">
      <c r="A5509" s="48" t="str">
        <f t="shared" si="86"/>
        <v>42233Other8_18SmartAC-onlySingle</v>
      </c>
      <c r="B5509" t="s">
        <v>13</v>
      </c>
      <c r="C5509" s="35">
        <v>42233</v>
      </c>
      <c r="D5509">
        <v>18</v>
      </c>
      <c r="E5509" t="s">
        <v>113</v>
      </c>
      <c r="F5509">
        <v>3.0605530243421906</v>
      </c>
      <c r="G5509">
        <v>1.9330423381378365</v>
      </c>
      <c r="H5509">
        <v>9216</v>
      </c>
      <c r="I5509">
        <v>2.8856565819853421</v>
      </c>
      <c r="J5509">
        <v>1.8411973993905693</v>
      </c>
      <c r="K5509">
        <v>2342</v>
      </c>
      <c r="L5509">
        <v>0.17489644885063171</v>
      </c>
      <c r="M5509">
        <v>5.7145371437072754</v>
      </c>
      <c r="N5509">
        <v>22906</v>
      </c>
      <c r="O5509">
        <v>4.3045755475759506E-2</v>
      </c>
      <c r="P5509">
        <v>0.11972901225090027</v>
      </c>
      <c r="Q5509">
        <v>0.14585864543914795</v>
      </c>
      <c r="R5509">
        <v>0.17489644885063171</v>
      </c>
      <c r="S5509">
        <v>0.2039308100938797</v>
      </c>
      <c r="T5509">
        <v>0.23006388545036316</v>
      </c>
      <c r="U5509" t="s">
        <v>102</v>
      </c>
      <c r="V5509" t="s">
        <v>84</v>
      </c>
      <c r="W5509">
        <v>100.20082092285156</v>
      </c>
    </row>
    <row r="5510" spans="1:23" x14ac:dyDescent="0.25">
      <c r="A5510" s="48" t="str">
        <f t="shared" si="86"/>
        <v>42233Other8_19AllSingle</v>
      </c>
      <c r="B5510" t="s">
        <v>13</v>
      </c>
      <c r="C5510" s="35">
        <v>42233</v>
      </c>
      <c r="D5510">
        <v>19</v>
      </c>
      <c r="E5510" t="s">
        <v>113</v>
      </c>
      <c r="F5510">
        <v>3.0970399212624664</v>
      </c>
      <c r="G5510">
        <v>1.8751527438282094</v>
      </c>
      <c r="H5510">
        <v>9216</v>
      </c>
      <c r="I5510">
        <v>2.5075969788385555</v>
      </c>
      <c r="J5510">
        <v>1.5568532813524476</v>
      </c>
      <c r="K5510">
        <v>2342</v>
      </c>
      <c r="L5510">
        <v>0.58944296836853027</v>
      </c>
      <c r="M5510">
        <v>19.032461166381836</v>
      </c>
      <c r="N5510">
        <v>22906</v>
      </c>
      <c r="O5510">
        <v>3.7635833024978638E-2</v>
      </c>
      <c r="P5510">
        <v>0.54120886325836182</v>
      </c>
      <c r="Q5510">
        <v>0.56405460834503174</v>
      </c>
      <c r="R5510">
        <v>0.58944296836853027</v>
      </c>
      <c r="S5510">
        <v>0.61482834815979004</v>
      </c>
      <c r="T5510">
        <v>0.63767707347869873</v>
      </c>
      <c r="U5510" t="s">
        <v>18</v>
      </c>
      <c r="V5510" t="s">
        <v>84</v>
      </c>
      <c r="W5510">
        <v>95.434600830078125</v>
      </c>
    </row>
    <row r="5511" spans="1:23" x14ac:dyDescent="0.25">
      <c r="A5511" s="48" t="str">
        <f t="shared" si="86"/>
        <v>42233Other8_19SmartAC-onlySingle</v>
      </c>
      <c r="B5511" t="s">
        <v>13</v>
      </c>
      <c r="C5511" s="35">
        <v>42233</v>
      </c>
      <c r="D5511">
        <v>19</v>
      </c>
      <c r="E5511" t="s">
        <v>113</v>
      </c>
      <c r="F5511">
        <v>3.0970399212624664</v>
      </c>
      <c r="G5511">
        <v>1.8751527438282094</v>
      </c>
      <c r="H5511">
        <v>9216</v>
      </c>
      <c r="I5511">
        <v>2.5075969788385555</v>
      </c>
      <c r="J5511">
        <v>1.5568532813524476</v>
      </c>
      <c r="K5511">
        <v>2342</v>
      </c>
      <c r="L5511">
        <v>0.58944296836853027</v>
      </c>
      <c r="M5511">
        <v>19.032461166381836</v>
      </c>
      <c r="N5511">
        <v>22906</v>
      </c>
      <c r="O5511">
        <v>3.7635833024978638E-2</v>
      </c>
      <c r="P5511">
        <v>0.54120886325836182</v>
      </c>
      <c r="Q5511">
        <v>0.56405460834503174</v>
      </c>
      <c r="R5511">
        <v>0.58944296836853027</v>
      </c>
      <c r="S5511">
        <v>0.61482834815979004</v>
      </c>
      <c r="T5511">
        <v>0.63767707347869873</v>
      </c>
      <c r="U5511" t="s">
        <v>102</v>
      </c>
      <c r="V5511" t="s">
        <v>84</v>
      </c>
      <c r="W5511">
        <v>95.434600830078125</v>
      </c>
    </row>
    <row r="5512" spans="1:23" x14ac:dyDescent="0.25">
      <c r="A5512" s="48" t="str">
        <f t="shared" si="86"/>
        <v>42233Other8_20AllSingle</v>
      </c>
      <c r="B5512" t="s">
        <v>13</v>
      </c>
      <c r="C5512" s="35">
        <v>42233</v>
      </c>
      <c r="D5512">
        <v>20</v>
      </c>
      <c r="E5512" t="s">
        <v>113</v>
      </c>
      <c r="F5512">
        <v>2.8589186259071382</v>
      </c>
      <c r="G5512">
        <v>1.7947894359711725</v>
      </c>
      <c r="H5512">
        <v>9216</v>
      </c>
      <c r="I5512">
        <v>3.1613803192955414</v>
      </c>
      <c r="J5512">
        <v>1.8198193586866296</v>
      </c>
      <c r="K5512">
        <v>2342</v>
      </c>
      <c r="L5512">
        <v>-0.30246168375015259</v>
      </c>
      <c r="M5512">
        <v>-10.579584121704102</v>
      </c>
      <c r="N5512">
        <v>22906</v>
      </c>
      <c r="O5512">
        <v>4.199519008398056E-2</v>
      </c>
      <c r="P5512">
        <v>-0.35628271102905273</v>
      </c>
      <c r="Q5512">
        <v>-0.33079078793525696</v>
      </c>
      <c r="R5512">
        <v>-0.30246168375015259</v>
      </c>
      <c r="S5512">
        <v>-0.27413591742515564</v>
      </c>
      <c r="T5512">
        <v>-0.24864064157009125</v>
      </c>
      <c r="U5512" t="s">
        <v>18</v>
      </c>
      <c r="V5512" t="s">
        <v>84</v>
      </c>
      <c r="W5512">
        <v>89.839736938476563</v>
      </c>
    </row>
    <row r="5513" spans="1:23" x14ac:dyDescent="0.25">
      <c r="A5513" s="48" t="str">
        <f t="shared" si="86"/>
        <v>42233Other8_20SmartAC-onlySingle</v>
      </c>
      <c r="B5513" t="s">
        <v>13</v>
      </c>
      <c r="C5513" s="35">
        <v>42233</v>
      </c>
      <c r="D5513">
        <v>20</v>
      </c>
      <c r="E5513" t="s">
        <v>113</v>
      </c>
      <c r="F5513">
        <v>2.8589186259071382</v>
      </c>
      <c r="G5513">
        <v>1.7947894359711725</v>
      </c>
      <c r="H5513">
        <v>9216</v>
      </c>
      <c r="I5513">
        <v>3.1613803192955414</v>
      </c>
      <c r="J5513">
        <v>1.8198193586866296</v>
      </c>
      <c r="K5513">
        <v>2342</v>
      </c>
      <c r="L5513">
        <v>-0.30246168375015259</v>
      </c>
      <c r="M5513">
        <v>-10.579584121704102</v>
      </c>
      <c r="N5513">
        <v>22906</v>
      </c>
      <c r="O5513">
        <v>4.199519008398056E-2</v>
      </c>
      <c r="P5513">
        <v>-0.35628271102905273</v>
      </c>
      <c r="Q5513">
        <v>-0.33079078793525696</v>
      </c>
      <c r="R5513">
        <v>-0.30246168375015259</v>
      </c>
      <c r="S5513">
        <v>-0.27413591742515564</v>
      </c>
      <c r="T5513">
        <v>-0.24864064157009125</v>
      </c>
      <c r="U5513" t="s">
        <v>102</v>
      </c>
      <c r="V5513" t="s">
        <v>84</v>
      </c>
      <c r="W5513">
        <v>89.839736938476563</v>
      </c>
    </row>
    <row r="5514" spans="1:23" x14ac:dyDescent="0.25">
      <c r="A5514" s="48" t="str">
        <f t="shared" si="86"/>
        <v>42233Other8_21AllSingle</v>
      </c>
      <c r="B5514" t="s">
        <v>13</v>
      </c>
      <c r="C5514" s="35">
        <v>42233</v>
      </c>
      <c r="D5514">
        <v>21</v>
      </c>
      <c r="E5514" t="s">
        <v>113</v>
      </c>
      <c r="F5514">
        <v>2.5139139996695308</v>
      </c>
      <c r="G5514">
        <v>1.6845103013401503</v>
      </c>
      <c r="H5514">
        <v>9216</v>
      </c>
      <c r="I5514">
        <v>2.73252278844011</v>
      </c>
      <c r="J5514">
        <v>1.7872222270874663</v>
      </c>
      <c r="K5514">
        <v>2342</v>
      </c>
      <c r="L5514">
        <v>-0.21860878169536591</v>
      </c>
      <c r="M5514">
        <v>-8.695953369140625</v>
      </c>
      <c r="N5514">
        <v>22906</v>
      </c>
      <c r="O5514">
        <v>4.088713601231575E-2</v>
      </c>
      <c r="P5514">
        <v>-0.27100974321365356</v>
      </c>
      <c r="Q5514">
        <v>-0.24619042873382568</v>
      </c>
      <c r="R5514">
        <v>-0.21860878169536591</v>
      </c>
      <c r="S5514">
        <v>-0.19103041291236877</v>
      </c>
      <c r="T5514">
        <v>-0.16620783507823944</v>
      </c>
      <c r="U5514" t="s">
        <v>18</v>
      </c>
      <c r="V5514" t="s">
        <v>84</v>
      </c>
      <c r="W5514">
        <v>85.595298767089844</v>
      </c>
    </row>
    <row r="5515" spans="1:23" x14ac:dyDescent="0.25">
      <c r="A5515" s="48" t="str">
        <f t="shared" si="86"/>
        <v>42233Other8_21SmartAC-onlySingle</v>
      </c>
      <c r="B5515" t="s">
        <v>13</v>
      </c>
      <c r="C5515" s="35">
        <v>42233</v>
      </c>
      <c r="D5515">
        <v>21</v>
      </c>
      <c r="E5515" t="s">
        <v>113</v>
      </c>
      <c r="F5515">
        <v>2.5139139996695308</v>
      </c>
      <c r="G5515">
        <v>1.6845103013401503</v>
      </c>
      <c r="H5515">
        <v>9216</v>
      </c>
      <c r="I5515">
        <v>2.73252278844011</v>
      </c>
      <c r="J5515">
        <v>1.7872222270874663</v>
      </c>
      <c r="K5515">
        <v>2342</v>
      </c>
      <c r="L5515">
        <v>-0.21860878169536591</v>
      </c>
      <c r="M5515">
        <v>-8.695953369140625</v>
      </c>
      <c r="N5515">
        <v>22906</v>
      </c>
      <c r="O5515">
        <v>4.088713601231575E-2</v>
      </c>
      <c r="P5515">
        <v>-0.27100974321365356</v>
      </c>
      <c r="Q5515">
        <v>-0.24619042873382568</v>
      </c>
      <c r="R5515">
        <v>-0.21860878169536591</v>
      </c>
      <c r="S5515">
        <v>-0.19103041291236877</v>
      </c>
      <c r="T5515">
        <v>-0.16620783507823944</v>
      </c>
      <c r="U5515" t="s">
        <v>102</v>
      </c>
      <c r="V5515" t="s">
        <v>84</v>
      </c>
      <c r="W5515">
        <v>85.595298767089844</v>
      </c>
    </row>
    <row r="5516" spans="1:23" x14ac:dyDescent="0.25">
      <c r="A5516" s="48" t="str">
        <f t="shared" si="86"/>
        <v>42233Other8_22AllSingle</v>
      </c>
      <c r="B5516" t="s">
        <v>13</v>
      </c>
      <c r="C5516" s="35">
        <v>42233</v>
      </c>
      <c r="D5516">
        <v>22</v>
      </c>
      <c r="E5516" t="s">
        <v>113</v>
      </c>
      <c r="F5516">
        <v>2.0705667944806088</v>
      </c>
      <c r="G5516">
        <v>1.5362838516193471</v>
      </c>
      <c r="H5516">
        <v>9216</v>
      </c>
      <c r="I5516">
        <v>2.1792137251442854</v>
      </c>
      <c r="J5516">
        <v>1.6104346195362182</v>
      </c>
      <c r="K5516">
        <v>2342</v>
      </c>
      <c r="L5516">
        <v>-0.1086469292640686</v>
      </c>
      <c r="M5516">
        <v>-5.2472071647644043</v>
      </c>
      <c r="N5516">
        <v>22906</v>
      </c>
      <c r="O5516">
        <v>3.692534938454628E-2</v>
      </c>
      <c r="P5516">
        <v>-0.15597045421600342</v>
      </c>
      <c r="Q5516">
        <v>-0.13355603814125061</v>
      </c>
      <c r="R5516">
        <v>-0.1086469292640686</v>
      </c>
      <c r="S5516">
        <v>-8.3740778267383575E-2</v>
      </c>
      <c r="T5516">
        <v>-6.1323400586843491E-2</v>
      </c>
      <c r="U5516" t="s">
        <v>18</v>
      </c>
      <c r="V5516" t="s">
        <v>84</v>
      </c>
      <c r="W5516">
        <v>81.441543579101563</v>
      </c>
    </row>
    <row r="5517" spans="1:23" x14ac:dyDescent="0.25">
      <c r="A5517" s="48" t="str">
        <f t="shared" si="86"/>
        <v>42233Other8_22SmartAC-onlySingle</v>
      </c>
      <c r="B5517" t="s">
        <v>13</v>
      </c>
      <c r="C5517" s="35">
        <v>42233</v>
      </c>
      <c r="D5517">
        <v>22</v>
      </c>
      <c r="E5517" t="s">
        <v>113</v>
      </c>
      <c r="F5517">
        <v>2.0705667944806088</v>
      </c>
      <c r="G5517">
        <v>1.5362838516193471</v>
      </c>
      <c r="H5517">
        <v>9216</v>
      </c>
      <c r="I5517">
        <v>2.1792137251442854</v>
      </c>
      <c r="J5517">
        <v>1.6104346195362182</v>
      </c>
      <c r="K5517">
        <v>2342</v>
      </c>
      <c r="L5517">
        <v>-0.1086469292640686</v>
      </c>
      <c r="M5517">
        <v>-5.2472071647644043</v>
      </c>
      <c r="N5517">
        <v>22906</v>
      </c>
      <c r="O5517">
        <v>3.692534938454628E-2</v>
      </c>
      <c r="P5517">
        <v>-0.15597045421600342</v>
      </c>
      <c r="Q5517">
        <v>-0.13355603814125061</v>
      </c>
      <c r="R5517">
        <v>-0.1086469292640686</v>
      </c>
      <c r="S5517">
        <v>-8.3740778267383575E-2</v>
      </c>
      <c r="T5517">
        <v>-6.1323400586843491E-2</v>
      </c>
      <c r="U5517" t="s">
        <v>102</v>
      </c>
      <c r="V5517" t="s">
        <v>84</v>
      </c>
      <c r="W5517">
        <v>81.441543579101563</v>
      </c>
    </row>
    <row r="5518" spans="1:23" x14ac:dyDescent="0.25">
      <c r="A5518" s="48" t="str">
        <f t="shared" si="86"/>
        <v>42233Other8_23AllSingle</v>
      </c>
      <c r="B5518" t="s">
        <v>13</v>
      </c>
      <c r="C5518" s="35">
        <v>42233</v>
      </c>
      <c r="D5518">
        <v>23</v>
      </c>
      <c r="E5518" t="s">
        <v>113</v>
      </c>
      <c r="F5518">
        <v>1.5709553647585297</v>
      </c>
      <c r="G5518">
        <v>1.3292150018225111</v>
      </c>
      <c r="H5518">
        <v>9216</v>
      </c>
      <c r="I5518">
        <v>1.5931728957613092</v>
      </c>
      <c r="J5518">
        <v>1.3403124004006663</v>
      </c>
      <c r="K5518">
        <v>2342</v>
      </c>
      <c r="L5518">
        <v>-2.2217530757188797E-2</v>
      </c>
      <c r="M5518">
        <v>-1.4142687320709229</v>
      </c>
      <c r="N5518">
        <v>22906</v>
      </c>
      <c r="O5518">
        <v>3.0963916331529617E-2</v>
      </c>
      <c r="P5518">
        <v>-6.190088763833046E-2</v>
      </c>
      <c r="Q5518">
        <v>-4.3105170130729675E-2</v>
      </c>
      <c r="R5518">
        <v>-2.2217530757188797E-2</v>
      </c>
      <c r="S5518">
        <v>-1.3323691673576832E-3</v>
      </c>
      <c r="T5518">
        <v>1.7465824261307716E-2</v>
      </c>
      <c r="U5518" t="s">
        <v>18</v>
      </c>
      <c r="V5518" t="s">
        <v>84</v>
      </c>
      <c r="W5518">
        <v>78.324630737304688</v>
      </c>
    </row>
    <row r="5519" spans="1:23" x14ac:dyDescent="0.25">
      <c r="A5519" s="48" t="str">
        <f t="shared" si="86"/>
        <v>42233Other8_23SmartAC-onlySingle</v>
      </c>
      <c r="B5519" t="s">
        <v>13</v>
      </c>
      <c r="C5519" s="35">
        <v>42233</v>
      </c>
      <c r="D5519">
        <v>23</v>
      </c>
      <c r="E5519" t="s">
        <v>113</v>
      </c>
      <c r="F5519">
        <v>1.5709553647585297</v>
      </c>
      <c r="G5519">
        <v>1.3292150018225111</v>
      </c>
      <c r="H5519">
        <v>9216</v>
      </c>
      <c r="I5519">
        <v>1.5931728957613092</v>
      </c>
      <c r="J5519">
        <v>1.3403124004006663</v>
      </c>
      <c r="K5519">
        <v>2342</v>
      </c>
      <c r="L5519">
        <v>-2.2217530757188797E-2</v>
      </c>
      <c r="M5519">
        <v>-1.4142687320709229</v>
      </c>
      <c r="N5519">
        <v>22906</v>
      </c>
      <c r="O5519">
        <v>3.0963916331529617E-2</v>
      </c>
      <c r="P5519">
        <v>-6.190088763833046E-2</v>
      </c>
      <c r="Q5519">
        <v>-4.3105170130729675E-2</v>
      </c>
      <c r="R5519">
        <v>-2.2217530757188797E-2</v>
      </c>
      <c r="S5519">
        <v>-1.3323691673576832E-3</v>
      </c>
      <c r="T5519">
        <v>1.7465824261307716E-2</v>
      </c>
      <c r="U5519" t="s">
        <v>102</v>
      </c>
      <c r="V5519" t="s">
        <v>84</v>
      </c>
      <c r="W5519">
        <v>78.324630737304688</v>
      </c>
    </row>
    <row r="5520" spans="1:23" x14ac:dyDescent="0.25">
      <c r="A5520" s="48" t="str">
        <f t="shared" si="86"/>
        <v>42233Other8_24AllSingle</v>
      </c>
      <c r="B5520" t="s">
        <v>13</v>
      </c>
      <c r="C5520" s="35">
        <v>42233</v>
      </c>
      <c r="D5520">
        <v>24</v>
      </c>
      <c r="E5520" t="s">
        <v>113</v>
      </c>
      <c r="F5520">
        <v>1.1842354917929361</v>
      </c>
      <c r="G5520">
        <v>1.0825629882616259</v>
      </c>
      <c r="H5520">
        <v>9216</v>
      </c>
      <c r="I5520">
        <v>1.2111001292948356</v>
      </c>
      <c r="J5520">
        <v>1.1211707983936314</v>
      </c>
      <c r="K5520">
        <v>2342</v>
      </c>
      <c r="L5520">
        <v>-2.6864636689424515E-2</v>
      </c>
      <c r="M5520">
        <v>-2.2685215473175049</v>
      </c>
      <c r="N5520">
        <v>22906</v>
      </c>
      <c r="O5520">
        <v>2.5766158476471901E-2</v>
      </c>
      <c r="P5520">
        <v>-5.9886544942855835E-2</v>
      </c>
      <c r="Q5520">
        <v>-4.4245973229408264E-2</v>
      </c>
      <c r="R5520">
        <v>-2.6864636689424515E-2</v>
      </c>
      <c r="S5520">
        <v>-9.4853630289435387E-3</v>
      </c>
      <c r="T5520">
        <v>6.1572720296680927E-3</v>
      </c>
      <c r="U5520" t="s">
        <v>18</v>
      </c>
      <c r="V5520" t="s">
        <v>84</v>
      </c>
      <c r="W5520">
        <v>75.562469482421875</v>
      </c>
    </row>
    <row r="5521" spans="1:23" x14ac:dyDescent="0.25">
      <c r="A5521" s="48" t="str">
        <f t="shared" si="86"/>
        <v>42233Other8_24SmartAC-onlySingle</v>
      </c>
      <c r="B5521" t="s">
        <v>13</v>
      </c>
      <c r="C5521" s="35">
        <v>42233</v>
      </c>
      <c r="D5521">
        <v>24</v>
      </c>
      <c r="E5521" t="s">
        <v>113</v>
      </c>
      <c r="F5521">
        <v>1.1842354917929361</v>
      </c>
      <c r="G5521">
        <v>1.0825629882616259</v>
      </c>
      <c r="H5521">
        <v>9216</v>
      </c>
      <c r="I5521">
        <v>1.2111001292948356</v>
      </c>
      <c r="J5521">
        <v>1.1211707983936314</v>
      </c>
      <c r="K5521">
        <v>2342</v>
      </c>
      <c r="L5521">
        <v>-2.6864636689424515E-2</v>
      </c>
      <c r="M5521">
        <v>-2.2685215473175049</v>
      </c>
      <c r="N5521">
        <v>22906</v>
      </c>
      <c r="O5521">
        <v>2.5766158476471901E-2</v>
      </c>
      <c r="P5521">
        <v>-5.9886544942855835E-2</v>
      </c>
      <c r="Q5521">
        <v>-4.4245973229408264E-2</v>
      </c>
      <c r="R5521">
        <v>-2.6864636689424515E-2</v>
      </c>
      <c r="S5521">
        <v>-9.4853630289435387E-3</v>
      </c>
      <c r="T5521">
        <v>6.1572720296680927E-3</v>
      </c>
      <c r="U5521" t="s">
        <v>102</v>
      </c>
      <c r="V5521" t="s">
        <v>84</v>
      </c>
      <c r="W5521">
        <v>75.562469482421875</v>
      </c>
    </row>
    <row r="5522" spans="1:23" x14ac:dyDescent="0.25">
      <c r="A5522" s="48" t="str">
        <f t="shared" si="86"/>
        <v>42233Other9_1AllSingle</v>
      </c>
      <c r="B5522" t="s">
        <v>13</v>
      </c>
      <c r="C5522" s="35">
        <v>42233</v>
      </c>
      <c r="D5522">
        <v>1</v>
      </c>
      <c r="E5522" t="s">
        <v>114</v>
      </c>
      <c r="F5522">
        <v>1.0159124905408372</v>
      </c>
      <c r="G5522">
        <v>0.96800038970215485</v>
      </c>
      <c r="H5522">
        <v>9216</v>
      </c>
      <c r="I5522">
        <v>1.019269346781267</v>
      </c>
      <c r="J5522">
        <v>0.93512629057462771</v>
      </c>
      <c r="K5522">
        <v>2269</v>
      </c>
      <c r="L5522">
        <v>-3.3568562939763069E-3</v>
      </c>
      <c r="M5522">
        <v>-0.33042770624160767</v>
      </c>
      <c r="N5522">
        <v>22906</v>
      </c>
      <c r="O5522">
        <v>2.2069631144404411E-2</v>
      </c>
      <c r="P5522">
        <v>-3.1641297042369843E-2</v>
      </c>
      <c r="Q5522">
        <v>-1.8244588747620583E-2</v>
      </c>
      <c r="R5522">
        <v>-3.3568562939763069E-3</v>
      </c>
      <c r="S5522">
        <v>1.1529110372066498E-2</v>
      </c>
      <c r="T5522">
        <v>2.4927582591772079E-2</v>
      </c>
      <c r="U5522" t="s">
        <v>18</v>
      </c>
      <c r="V5522" t="s">
        <v>84</v>
      </c>
      <c r="W5522">
        <v>76.243431091308594</v>
      </c>
    </row>
    <row r="5523" spans="1:23" x14ac:dyDescent="0.25">
      <c r="A5523" s="48" t="str">
        <f t="shared" si="86"/>
        <v>42233Other9_1SmartAC-onlySingle</v>
      </c>
      <c r="B5523" t="s">
        <v>13</v>
      </c>
      <c r="C5523" s="35">
        <v>42233</v>
      </c>
      <c r="D5523">
        <v>1</v>
      </c>
      <c r="E5523" t="s">
        <v>114</v>
      </c>
      <c r="F5523">
        <v>1.0159124905408372</v>
      </c>
      <c r="G5523">
        <v>0.96800038970215485</v>
      </c>
      <c r="H5523">
        <v>9216</v>
      </c>
      <c r="I5523">
        <v>1.019269346781267</v>
      </c>
      <c r="J5523">
        <v>0.93512629057462771</v>
      </c>
      <c r="K5523">
        <v>2269</v>
      </c>
      <c r="L5523">
        <v>-3.3568562939763069E-3</v>
      </c>
      <c r="M5523">
        <v>-0.33042770624160767</v>
      </c>
      <c r="N5523">
        <v>22906</v>
      </c>
      <c r="O5523">
        <v>2.2069631144404411E-2</v>
      </c>
      <c r="P5523">
        <v>-3.1641297042369843E-2</v>
      </c>
      <c r="Q5523">
        <v>-1.8244588747620583E-2</v>
      </c>
      <c r="R5523">
        <v>-3.3568562939763069E-3</v>
      </c>
      <c r="S5523">
        <v>1.1529110372066498E-2</v>
      </c>
      <c r="T5523">
        <v>2.4927582591772079E-2</v>
      </c>
      <c r="U5523" t="s">
        <v>102</v>
      </c>
      <c r="V5523" t="s">
        <v>84</v>
      </c>
      <c r="W5523">
        <v>76.243431091308594</v>
      </c>
    </row>
    <row r="5524" spans="1:23" x14ac:dyDescent="0.25">
      <c r="A5524" s="48" t="str">
        <f t="shared" si="86"/>
        <v>42233Other9_2AllSingle</v>
      </c>
      <c r="B5524" t="s">
        <v>13</v>
      </c>
      <c r="C5524" s="35">
        <v>42233</v>
      </c>
      <c r="D5524">
        <v>2</v>
      </c>
      <c r="E5524" t="s">
        <v>114</v>
      </c>
      <c r="F5524">
        <v>0.85808560660904332</v>
      </c>
      <c r="G5524">
        <v>0.82945129343783941</v>
      </c>
      <c r="H5524">
        <v>9216</v>
      </c>
      <c r="I5524">
        <v>0.8623289652534627</v>
      </c>
      <c r="J5524">
        <v>0.80971256374747436</v>
      </c>
      <c r="K5524">
        <v>2269</v>
      </c>
      <c r="L5524">
        <v>-4.2433585040271282E-3</v>
      </c>
      <c r="M5524">
        <v>-0.49451461434364319</v>
      </c>
      <c r="N5524">
        <v>22906</v>
      </c>
      <c r="O5524">
        <v>1.9068419933319092E-2</v>
      </c>
      <c r="P5524">
        <v>-2.8681445866823196E-2</v>
      </c>
      <c r="Q5524">
        <v>-1.7106533050537109E-2</v>
      </c>
      <c r="R5524">
        <v>-4.2433585040271282E-3</v>
      </c>
      <c r="S5524">
        <v>8.6182905361056328E-3</v>
      </c>
      <c r="T5524">
        <v>2.0194727927446365E-2</v>
      </c>
      <c r="U5524" t="s">
        <v>18</v>
      </c>
      <c r="V5524" t="s">
        <v>84</v>
      </c>
      <c r="W5524">
        <v>74.619972229003906</v>
      </c>
    </row>
    <row r="5525" spans="1:23" x14ac:dyDescent="0.25">
      <c r="A5525" s="48" t="str">
        <f t="shared" si="86"/>
        <v>42233Other9_2SmartAC-onlySingle</v>
      </c>
      <c r="B5525" t="s">
        <v>13</v>
      </c>
      <c r="C5525" s="35">
        <v>42233</v>
      </c>
      <c r="D5525">
        <v>2</v>
      </c>
      <c r="E5525" t="s">
        <v>114</v>
      </c>
      <c r="F5525">
        <v>0.85808560660904332</v>
      </c>
      <c r="G5525">
        <v>0.82945129343783941</v>
      </c>
      <c r="H5525">
        <v>9216</v>
      </c>
      <c r="I5525">
        <v>0.8623289652534627</v>
      </c>
      <c r="J5525">
        <v>0.80971256374747436</v>
      </c>
      <c r="K5525">
        <v>2269</v>
      </c>
      <c r="L5525">
        <v>-4.2433585040271282E-3</v>
      </c>
      <c r="M5525">
        <v>-0.49451461434364319</v>
      </c>
      <c r="N5525">
        <v>22906</v>
      </c>
      <c r="O5525">
        <v>1.9068419933319092E-2</v>
      </c>
      <c r="P5525">
        <v>-2.8681445866823196E-2</v>
      </c>
      <c r="Q5525">
        <v>-1.7106533050537109E-2</v>
      </c>
      <c r="R5525">
        <v>-4.2433585040271282E-3</v>
      </c>
      <c r="S5525">
        <v>8.6182905361056328E-3</v>
      </c>
      <c r="T5525">
        <v>2.0194727927446365E-2</v>
      </c>
      <c r="U5525" t="s">
        <v>102</v>
      </c>
      <c r="V5525" t="s">
        <v>84</v>
      </c>
      <c r="W5525">
        <v>74.619972229003906</v>
      </c>
    </row>
    <row r="5526" spans="1:23" x14ac:dyDescent="0.25">
      <c r="A5526" s="48" t="str">
        <f t="shared" si="86"/>
        <v>42233Other9_3AllSingle</v>
      </c>
      <c r="B5526" t="s">
        <v>13</v>
      </c>
      <c r="C5526" s="35">
        <v>42233</v>
      </c>
      <c r="D5526">
        <v>3</v>
      </c>
      <c r="E5526" t="s">
        <v>114</v>
      </c>
      <c r="F5526">
        <v>0.76343063545351819</v>
      </c>
      <c r="G5526">
        <v>0.74654468105568617</v>
      </c>
      <c r="H5526">
        <v>9216</v>
      </c>
      <c r="I5526">
        <v>0.76881039539669205</v>
      </c>
      <c r="J5526">
        <v>0.75229931959957219</v>
      </c>
      <c r="K5526">
        <v>2269</v>
      </c>
      <c r="L5526">
        <v>-5.3797601722180843E-3</v>
      </c>
      <c r="M5526">
        <v>-0.70468223094940186</v>
      </c>
      <c r="N5526">
        <v>22906</v>
      </c>
      <c r="O5526">
        <v>1.7604062333703041E-2</v>
      </c>
      <c r="P5526">
        <v>-2.7941126376390457E-2</v>
      </c>
      <c r="Q5526">
        <v>-1.7255108803510666E-2</v>
      </c>
      <c r="R5526">
        <v>-5.3797601722180843E-3</v>
      </c>
      <c r="S5526">
        <v>6.4941798336803913E-3</v>
      </c>
      <c r="T5526">
        <v>1.7181606963276863E-2</v>
      </c>
      <c r="U5526" t="s">
        <v>18</v>
      </c>
      <c r="V5526" t="s">
        <v>84</v>
      </c>
      <c r="W5526">
        <v>72.778488159179688</v>
      </c>
    </row>
    <row r="5527" spans="1:23" x14ac:dyDescent="0.25">
      <c r="A5527" s="48" t="str">
        <f t="shared" si="86"/>
        <v>42233Other9_3SmartAC-onlySingle</v>
      </c>
      <c r="B5527" t="s">
        <v>13</v>
      </c>
      <c r="C5527" s="35">
        <v>42233</v>
      </c>
      <c r="D5527">
        <v>3</v>
      </c>
      <c r="E5527" t="s">
        <v>114</v>
      </c>
      <c r="F5527">
        <v>0.76343063545351819</v>
      </c>
      <c r="G5527">
        <v>0.74654468105568617</v>
      </c>
      <c r="H5527">
        <v>9216</v>
      </c>
      <c r="I5527">
        <v>0.76881039539669205</v>
      </c>
      <c r="J5527">
        <v>0.75229931959957219</v>
      </c>
      <c r="K5527">
        <v>2269</v>
      </c>
      <c r="L5527">
        <v>-5.3797601722180843E-3</v>
      </c>
      <c r="M5527">
        <v>-0.70468223094940186</v>
      </c>
      <c r="N5527">
        <v>22906</v>
      </c>
      <c r="O5527">
        <v>1.7604062333703041E-2</v>
      </c>
      <c r="P5527">
        <v>-2.7941126376390457E-2</v>
      </c>
      <c r="Q5527">
        <v>-1.7255108803510666E-2</v>
      </c>
      <c r="R5527">
        <v>-5.3797601722180843E-3</v>
      </c>
      <c r="S5527">
        <v>6.4941798336803913E-3</v>
      </c>
      <c r="T5527">
        <v>1.7181606963276863E-2</v>
      </c>
      <c r="U5527" t="s">
        <v>102</v>
      </c>
      <c r="V5527" t="s">
        <v>84</v>
      </c>
      <c r="W5527">
        <v>72.778488159179688</v>
      </c>
    </row>
    <row r="5528" spans="1:23" x14ac:dyDescent="0.25">
      <c r="A5528" s="48" t="str">
        <f t="shared" si="86"/>
        <v>42233Other9_4AllSingle</v>
      </c>
      <c r="B5528" t="s">
        <v>13</v>
      </c>
      <c r="C5528" s="35">
        <v>42233</v>
      </c>
      <c r="D5528">
        <v>4</v>
      </c>
      <c r="E5528" t="s">
        <v>114</v>
      </c>
      <c r="F5528">
        <v>0.70064266659231156</v>
      </c>
      <c r="G5528">
        <v>0.67207752579076019</v>
      </c>
      <c r="H5528">
        <v>9216</v>
      </c>
      <c r="I5528">
        <v>0.70616268330712706</v>
      </c>
      <c r="J5528">
        <v>0.6799380302529201</v>
      </c>
      <c r="K5528">
        <v>2269</v>
      </c>
      <c r="L5528">
        <v>-5.5200168862938881E-3</v>
      </c>
      <c r="M5528">
        <v>-0.78785049915313721</v>
      </c>
      <c r="N5528">
        <v>22906</v>
      </c>
      <c r="O5528">
        <v>1.5898564830422401E-2</v>
      </c>
      <c r="P5528">
        <v>-2.58956179022789E-2</v>
      </c>
      <c r="Q5528">
        <v>-1.6244871541857719E-2</v>
      </c>
      <c r="R5528">
        <v>-5.5200168862938881E-3</v>
      </c>
      <c r="S5528">
        <v>5.2035651169717312E-3</v>
      </c>
      <c r="T5528">
        <v>1.4855584129691124E-2</v>
      </c>
      <c r="U5528" t="s">
        <v>18</v>
      </c>
      <c r="V5528" t="s">
        <v>84</v>
      </c>
      <c r="W5528">
        <v>72.052299499511719</v>
      </c>
    </row>
    <row r="5529" spans="1:23" x14ac:dyDescent="0.25">
      <c r="A5529" s="48" t="str">
        <f t="shared" si="86"/>
        <v>42233Other9_4SmartAC-onlySingle</v>
      </c>
      <c r="B5529" t="s">
        <v>13</v>
      </c>
      <c r="C5529" s="35">
        <v>42233</v>
      </c>
      <c r="D5529">
        <v>4</v>
      </c>
      <c r="E5529" t="s">
        <v>114</v>
      </c>
      <c r="F5529">
        <v>0.70064266659231156</v>
      </c>
      <c r="G5529">
        <v>0.67207752579076019</v>
      </c>
      <c r="H5529">
        <v>9216</v>
      </c>
      <c r="I5529">
        <v>0.70616268330712706</v>
      </c>
      <c r="J5529">
        <v>0.6799380302529201</v>
      </c>
      <c r="K5529">
        <v>2269</v>
      </c>
      <c r="L5529">
        <v>-5.5200168862938881E-3</v>
      </c>
      <c r="M5529">
        <v>-0.78785049915313721</v>
      </c>
      <c r="N5529">
        <v>22906</v>
      </c>
      <c r="O5529">
        <v>1.5898564830422401E-2</v>
      </c>
      <c r="P5529">
        <v>-2.58956179022789E-2</v>
      </c>
      <c r="Q5529">
        <v>-1.6244871541857719E-2</v>
      </c>
      <c r="R5529">
        <v>-5.5200168862938881E-3</v>
      </c>
      <c r="S5529">
        <v>5.2035651169717312E-3</v>
      </c>
      <c r="T5529">
        <v>1.4855584129691124E-2</v>
      </c>
      <c r="U5529" t="s">
        <v>102</v>
      </c>
      <c r="V5529" t="s">
        <v>84</v>
      </c>
      <c r="W5529">
        <v>72.052299499511719</v>
      </c>
    </row>
    <row r="5530" spans="1:23" x14ac:dyDescent="0.25">
      <c r="A5530" s="48" t="str">
        <f t="shared" si="86"/>
        <v>42233Other9_5AllSingle</v>
      </c>
      <c r="B5530" t="s">
        <v>13</v>
      </c>
      <c r="C5530" s="35">
        <v>42233</v>
      </c>
      <c r="D5530">
        <v>5</v>
      </c>
      <c r="E5530" t="s">
        <v>114</v>
      </c>
      <c r="F5530">
        <v>0.68298234719422801</v>
      </c>
      <c r="G5530">
        <v>0.65664904337943997</v>
      </c>
      <c r="H5530">
        <v>9216</v>
      </c>
      <c r="I5530">
        <v>0.68225593057514744</v>
      </c>
      <c r="J5530">
        <v>0.62036225875934126</v>
      </c>
      <c r="K5530">
        <v>2269</v>
      </c>
      <c r="L5530">
        <v>7.2641659062355757E-4</v>
      </c>
      <c r="M5530">
        <v>0.10635950416326523</v>
      </c>
      <c r="N5530">
        <v>22906</v>
      </c>
      <c r="O5530">
        <v>1.4710498042404652E-2</v>
      </c>
      <c r="P5530">
        <v>-1.8126558512449265E-2</v>
      </c>
      <c r="Q5530">
        <v>-9.1969911009073257E-3</v>
      </c>
      <c r="R5530">
        <v>7.2641659062355757E-4</v>
      </c>
      <c r="S5530">
        <v>1.0648647323250771E-2</v>
      </c>
      <c r="T5530">
        <v>1.9579390063881874E-2</v>
      </c>
      <c r="U5530" t="s">
        <v>18</v>
      </c>
      <c r="V5530" t="s">
        <v>84</v>
      </c>
      <c r="W5530">
        <v>70.71881103515625</v>
      </c>
    </row>
    <row r="5531" spans="1:23" x14ac:dyDescent="0.25">
      <c r="A5531" s="48" t="str">
        <f t="shared" si="86"/>
        <v>42233Other9_5SmartAC-onlySingle</v>
      </c>
      <c r="B5531" t="s">
        <v>13</v>
      </c>
      <c r="C5531" s="35">
        <v>42233</v>
      </c>
      <c r="D5531">
        <v>5</v>
      </c>
      <c r="E5531" t="s">
        <v>114</v>
      </c>
      <c r="F5531">
        <v>0.68298234719422801</v>
      </c>
      <c r="G5531">
        <v>0.65664904337943997</v>
      </c>
      <c r="H5531">
        <v>9216</v>
      </c>
      <c r="I5531">
        <v>0.68225593057514744</v>
      </c>
      <c r="J5531">
        <v>0.62036225875934126</v>
      </c>
      <c r="K5531">
        <v>2269</v>
      </c>
      <c r="L5531">
        <v>7.2641659062355757E-4</v>
      </c>
      <c r="M5531">
        <v>0.10635950416326523</v>
      </c>
      <c r="N5531">
        <v>22906</v>
      </c>
      <c r="O5531">
        <v>1.4710498042404652E-2</v>
      </c>
      <c r="P5531">
        <v>-1.8126558512449265E-2</v>
      </c>
      <c r="Q5531">
        <v>-9.1969911009073257E-3</v>
      </c>
      <c r="R5531">
        <v>7.2641659062355757E-4</v>
      </c>
      <c r="S5531">
        <v>1.0648647323250771E-2</v>
      </c>
      <c r="T5531">
        <v>1.9579390063881874E-2</v>
      </c>
      <c r="U5531" t="s">
        <v>102</v>
      </c>
      <c r="V5531" t="s">
        <v>84</v>
      </c>
      <c r="W5531">
        <v>70.71881103515625</v>
      </c>
    </row>
    <row r="5532" spans="1:23" x14ac:dyDescent="0.25">
      <c r="A5532" s="48" t="str">
        <f t="shared" si="86"/>
        <v>42233Other9_6AllSingle</v>
      </c>
      <c r="B5532" t="s">
        <v>13</v>
      </c>
      <c r="C5532" s="35">
        <v>42233</v>
      </c>
      <c r="D5532">
        <v>6</v>
      </c>
      <c r="E5532" t="s">
        <v>114</v>
      </c>
      <c r="F5532">
        <v>0.70794818978822849</v>
      </c>
      <c r="G5532">
        <v>0.68395257904277318</v>
      </c>
      <c r="H5532">
        <v>9216</v>
      </c>
      <c r="I5532">
        <v>0.70789626829198948</v>
      </c>
      <c r="J5532">
        <v>0.6347887145059169</v>
      </c>
      <c r="K5532">
        <v>2269</v>
      </c>
      <c r="L5532">
        <v>5.1921495469287038E-5</v>
      </c>
      <c r="M5532">
        <v>7.3340814560651779E-3</v>
      </c>
      <c r="N5532">
        <v>22906</v>
      </c>
      <c r="O5532">
        <v>1.5111280605196953E-2</v>
      </c>
      <c r="P5532">
        <v>-1.931469514966011E-2</v>
      </c>
      <c r="Q5532">
        <v>-1.0141845792531967E-2</v>
      </c>
      <c r="R5532">
        <v>5.1921495469287038E-5</v>
      </c>
      <c r="S5532">
        <v>1.0244480334222317E-2</v>
      </c>
      <c r="T5532">
        <v>1.9418539479374886E-2</v>
      </c>
      <c r="U5532" t="s">
        <v>18</v>
      </c>
      <c r="V5532" t="s">
        <v>84</v>
      </c>
      <c r="W5532">
        <v>69.584518432617188</v>
      </c>
    </row>
    <row r="5533" spans="1:23" x14ac:dyDescent="0.25">
      <c r="A5533" s="48" t="str">
        <f t="shared" si="86"/>
        <v>42233Other9_6SmartAC-onlySingle</v>
      </c>
      <c r="B5533" t="s">
        <v>13</v>
      </c>
      <c r="C5533" s="35">
        <v>42233</v>
      </c>
      <c r="D5533">
        <v>6</v>
      </c>
      <c r="E5533" t="s">
        <v>114</v>
      </c>
      <c r="F5533">
        <v>0.70794818978822849</v>
      </c>
      <c r="G5533">
        <v>0.68395257904277318</v>
      </c>
      <c r="H5533">
        <v>9216</v>
      </c>
      <c r="I5533">
        <v>0.70789626829198948</v>
      </c>
      <c r="J5533">
        <v>0.6347887145059169</v>
      </c>
      <c r="K5533">
        <v>2269</v>
      </c>
      <c r="L5533">
        <v>5.1921495469287038E-5</v>
      </c>
      <c r="M5533">
        <v>7.3340814560651779E-3</v>
      </c>
      <c r="N5533">
        <v>22906</v>
      </c>
      <c r="O5533">
        <v>1.5111280605196953E-2</v>
      </c>
      <c r="P5533">
        <v>-1.931469514966011E-2</v>
      </c>
      <c r="Q5533">
        <v>-1.0141845792531967E-2</v>
      </c>
      <c r="R5533">
        <v>5.1921495469287038E-5</v>
      </c>
      <c r="S5533">
        <v>1.0244480334222317E-2</v>
      </c>
      <c r="T5533">
        <v>1.9418539479374886E-2</v>
      </c>
      <c r="U5533" t="s">
        <v>102</v>
      </c>
      <c r="V5533" t="s">
        <v>84</v>
      </c>
      <c r="W5533">
        <v>69.584518432617188</v>
      </c>
    </row>
    <row r="5534" spans="1:23" x14ac:dyDescent="0.25">
      <c r="A5534" s="48" t="str">
        <f t="shared" si="86"/>
        <v>42233Other9_7AllSingle</v>
      </c>
      <c r="B5534" t="s">
        <v>13</v>
      </c>
      <c r="C5534" s="35">
        <v>42233</v>
      </c>
      <c r="D5534">
        <v>7</v>
      </c>
      <c r="E5534" t="s">
        <v>114</v>
      </c>
      <c r="F5534">
        <v>0.7802159466264863</v>
      </c>
      <c r="G5534">
        <v>0.74349341990572471</v>
      </c>
      <c r="H5534">
        <v>9216</v>
      </c>
      <c r="I5534">
        <v>0.80118089735047993</v>
      </c>
      <c r="J5534">
        <v>0.75404715975419367</v>
      </c>
      <c r="K5534">
        <v>2269</v>
      </c>
      <c r="L5534">
        <v>-2.0964950323104858E-2</v>
      </c>
      <c r="M5534">
        <v>-2.687070369720459</v>
      </c>
      <c r="N5534">
        <v>22906</v>
      </c>
      <c r="O5534">
        <v>1.7622997984290123E-2</v>
      </c>
      <c r="P5534">
        <v>-4.3550584465265274E-2</v>
      </c>
      <c r="Q5534">
        <v>-3.2853070646524429E-2</v>
      </c>
      <c r="R5534">
        <v>-2.0964950323104858E-2</v>
      </c>
      <c r="S5534">
        <v>-9.0782381594181061E-3</v>
      </c>
      <c r="T5534">
        <v>1.6206839354708791E-3</v>
      </c>
      <c r="U5534" t="s">
        <v>18</v>
      </c>
      <c r="V5534" t="s">
        <v>84</v>
      </c>
      <c r="W5534">
        <v>73.615562438964844</v>
      </c>
    </row>
    <row r="5535" spans="1:23" x14ac:dyDescent="0.25">
      <c r="A5535" s="48" t="str">
        <f t="shared" si="86"/>
        <v>42233Other9_7SmartAC-onlySingle</v>
      </c>
      <c r="B5535" t="s">
        <v>13</v>
      </c>
      <c r="C5535" s="35">
        <v>42233</v>
      </c>
      <c r="D5535">
        <v>7</v>
      </c>
      <c r="E5535" t="s">
        <v>114</v>
      </c>
      <c r="F5535">
        <v>0.7802159466264863</v>
      </c>
      <c r="G5535">
        <v>0.74349341990572471</v>
      </c>
      <c r="H5535">
        <v>9216</v>
      </c>
      <c r="I5535">
        <v>0.80118089735047993</v>
      </c>
      <c r="J5535">
        <v>0.75404715975419367</v>
      </c>
      <c r="K5535">
        <v>2269</v>
      </c>
      <c r="L5535">
        <v>-2.0964950323104858E-2</v>
      </c>
      <c r="M5535">
        <v>-2.687070369720459</v>
      </c>
      <c r="N5535">
        <v>22906</v>
      </c>
      <c r="O5535">
        <v>1.7622997984290123E-2</v>
      </c>
      <c r="P5535">
        <v>-4.3550584465265274E-2</v>
      </c>
      <c r="Q5535">
        <v>-3.2853070646524429E-2</v>
      </c>
      <c r="R5535">
        <v>-2.0964950323104858E-2</v>
      </c>
      <c r="S5535">
        <v>-9.0782381594181061E-3</v>
      </c>
      <c r="T5535">
        <v>1.6206839354708791E-3</v>
      </c>
      <c r="U5535" t="s">
        <v>102</v>
      </c>
      <c r="V5535" t="s">
        <v>84</v>
      </c>
      <c r="W5535">
        <v>73.615562438964844</v>
      </c>
    </row>
    <row r="5536" spans="1:23" x14ac:dyDescent="0.25">
      <c r="A5536" s="48" t="str">
        <f t="shared" si="86"/>
        <v>42233Other9_8AllSingle</v>
      </c>
      <c r="B5536" t="s">
        <v>13</v>
      </c>
      <c r="C5536" s="35">
        <v>42233</v>
      </c>
      <c r="D5536">
        <v>8</v>
      </c>
      <c r="E5536" t="s">
        <v>114</v>
      </c>
      <c r="F5536">
        <v>0.78738517988191281</v>
      </c>
      <c r="G5536">
        <v>0.77688693389310537</v>
      </c>
      <c r="H5536">
        <v>9216</v>
      </c>
      <c r="I5536">
        <v>0.7922218568509396</v>
      </c>
      <c r="J5536">
        <v>0.76813940471924624</v>
      </c>
      <c r="K5536">
        <v>2269</v>
      </c>
      <c r="L5536">
        <v>-4.8366771079599857E-3</v>
      </c>
      <c r="M5536">
        <v>-0.61427074670791626</v>
      </c>
      <c r="N5536">
        <v>22906</v>
      </c>
      <c r="O5536">
        <v>1.8042532727122307E-2</v>
      </c>
      <c r="P5536">
        <v>-2.795998752117157E-2</v>
      </c>
      <c r="Q5536">
        <v>-1.700780913233757E-2</v>
      </c>
      <c r="R5536">
        <v>-4.8366771079599857E-3</v>
      </c>
      <c r="S5536">
        <v>7.3330113664269447E-3</v>
      </c>
      <c r="T5536">
        <v>1.8286632373929024E-2</v>
      </c>
      <c r="U5536" t="s">
        <v>18</v>
      </c>
      <c r="V5536" t="s">
        <v>84</v>
      </c>
      <c r="W5536">
        <v>78.763511657714844</v>
      </c>
    </row>
    <row r="5537" spans="1:23" x14ac:dyDescent="0.25">
      <c r="A5537" s="48" t="str">
        <f t="shared" si="86"/>
        <v>42233Other9_8SmartAC-onlySingle</v>
      </c>
      <c r="B5537" t="s">
        <v>13</v>
      </c>
      <c r="C5537" s="35">
        <v>42233</v>
      </c>
      <c r="D5537">
        <v>8</v>
      </c>
      <c r="E5537" t="s">
        <v>114</v>
      </c>
      <c r="F5537">
        <v>0.78738517988191281</v>
      </c>
      <c r="G5537">
        <v>0.77688693389310537</v>
      </c>
      <c r="H5537">
        <v>9216</v>
      </c>
      <c r="I5537">
        <v>0.7922218568509396</v>
      </c>
      <c r="J5537">
        <v>0.76813940471924624</v>
      </c>
      <c r="K5537">
        <v>2269</v>
      </c>
      <c r="L5537">
        <v>-4.8366771079599857E-3</v>
      </c>
      <c r="M5537">
        <v>-0.61427074670791626</v>
      </c>
      <c r="N5537">
        <v>22906</v>
      </c>
      <c r="O5537">
        <v>1.8042532727122307E-2</v>
      </c>
      <c r="P5537">
        <v>-2.795998752117157E-2</v>
      </c>
      <c r="Q5537">
        <v>-1.700780913233757E-2</v>
      </c>
      <c r="R5537">
        <v>-4.8366771079599857E-3</v>
      </c>
      <c r="S5537">
        <v>7.3330113664269447E-3</v>
      </c>
      <c r="T5537">
        <v>1.8286632373929024E-2</v>
      </c>
      <c r="U5537" t="s">
        <v>102</v>
      </c>
      <c r="V5537" t="s">
        <v>84</v>
      </c>
      <c r="W5537">
        <v>78.763511657714844</v>
      </c>
    </row>
    <row r="5538" spans="1:23" x14ac:dyDescent="0.25">
      <c r="A5538" s="48" t="str">
        <f t="shared" si="86"/>
        <v>42233Other9_9AllSingle</v>
      </c>
      <c r="B5538" t="s">
        <v>13</v>
      </c>
      <c r="C5538" s="35">
        <v>42233</v>
      </c>
      <c r="D5538">
        <v>9</v>
      </c>
      <c r="E5538" t="s">
        <v>114</v>
      </c>
      <c r="F5538">
        <v>0.75742019032397356</v>
      </c>
      <c r="G5538">
        <v>0.83269827769307159</v>
      </c>
      <c r="H5538">
        <v>9216</v>
      </c>
      <c r="I5538">
        <v>0.7630735673095469</v>
      </c>
      <c r="J5538">
        <v>0.85059549300264181</v>
      </c>
      <c r="K5538">
        <v>2269</v>
      </c>
      <c r="L5538">
        <v>-5.6533771567046642E-3</v>
      </c>
      <c r="M5538">
        <v>-0.74639904499053955</v>
      </c>
      <c r="N5538">
        <v>22906</v>
      </c>
      <c r="O5538">
        <v>1.9852098077535629E-2</v>
      </c>
      <c r="P5538">
        <v>-3.1095825135707855E-2</v>
      </c>
      <c r="Q5538">
        <v>-1.9045205786824226E-2</v>
      </c>
      <c r="R5538">
        <v>-5.6533771567046642E-3</v>
      </c>
      <c r="S5538">
        <v>7.7368631027638912E-3</v>
      </c>
      <c r="T5538">
        <v>1.9789071753621101E-2</v>
      </c>
      <c r="U5538" t="s">
        <v>18</v>
      </c>
      <c r="V5538" t="s">
        <v>84</v>
      </c>
      <c r="W5538">
        <v>83.536674499511719</v>
      </c>
    </row>
    <row r="5539" spans="1:23" x14ac:dyDescent="0.25">
      <c r="A5539" s="48" t="str">
        <f t="shared" si="86"/>
        <v>42233Other9_9SmartAC-onlySingle</v>
      </c>
      <c r="B5539" t="s">
        <v>13</v>
      </c>
      <c r="C5539" s="35">
        <v>42233</v>
      </c>
      <c r="D5539">
        <v>9</v>
      </c>
      <c r="E5539" t="s">
        <v>114</v>
      </c>
      <c r="F5539">
        <v>0.75742019032397356</v>
      </c>
      <c r="G5539">
        <v>0.83269827769307159</v>
      </c>
      <c r="H5539">
        <v>9216</v>
      </c>
      <c r="I5539">
        <v>0.7630735673095469</v>
      </c>
      <c r="J5539">
        <v>0.85059549300264181</v>
      </c>
      <c r="K5539">
        <v>2269</v>
      </c>
      <c r="L5539">
        <v>-5.6533771567046642E-3</v>
      </c>
      <c r="M5539">
        <v>-0.74639904499053955</v>
      </c>
      <c r="N5539">
        <v>22906</v>
      </c>
      <c r="O5539">
        <v>1.9852098077535629E-2</v>
      </c>
      <c r="P5539">
        <v>-3.1095825135707855E-2</v>
      </c>
      <c r="Q5539">
        <v>-1.9045205786824226E-2</v>
      </c>
      <c r="R5539">
        <v>-5.6533771567046642E-3</v>
      </c>
      <c r="S5539">
        <v>7.7368631027638912E-3</v>
      </c>
      <c r="T5539">
        <v>1.9789071753621101E-2</v>
      </c>
      <c r="U5539" t="s">
        <v>102</v>
      </c>
      <c r="V5539" t="s">
        <v>84</v>
      </c>
      <c r="W5539">
        <v>83.536674499511719</v>
      </c>
    </row>
    <row r="5540" spans="1:23" x14ac:dyDescent="0.25">
      <c r="A5540" s="48" t="str">
        <f t="shared" si="86"/>
        <v>42233Other9_10AllSingle</v>
      </c>
      <c r="B5540" t="s">
        <v>13</v>
      </c>
      <c r="C5540" s="35">
        <v>42233</v>
      </c>
      <c r="D5540">
        <v>10</v>
      </c>
      <c r="E5540" t="s">
        <v>114</v>
      </c>
      <c r="F5540">
        <v>0.77524634141966764</v>
      </c>
      <c r="G5540">
        <v>1.0488317998783199</v>
      </c>
      <c r="H5540">
        <v>9216</v>
      </c>
      <c r="I5540">
        <v>0.79138782758082971</v>
      </c>
      <c r="J5540">
        <v>1.0379009760836735</v>
      </c>
      <c r="K5540">
        <v>2269</v>
      </c>
      <c r="L5540">
        <v>-1.6141485422849655E-2</v>
      </c>
      <c r="M5540">
        <v>-2.0821106433868408</v>
      </c>
      <c r="N5540">
        <v>22906</v>
      </c>
      <c r="O5540">
        <v>2.4374708533287048E-2</v>
      </c>
      <c r="P5540">
        <v>-4.7380112111568451E-2</v>
      </c>
      <c r="Q5540">
        <v>-3.258417546749115E-2</v>
      </c>
      <c r="R5540">
        <v>-1.6141485422849655E-2</v>
      </c>
      <c r="S5540">
        <v>2.9925548005849123E-4</v>
      </c>
      <c r="T5540">
        <v>1.5097141265869141E-2</v>
      </c>
      <c r="U5540" t="s">
        <v>18</v>
      </c>
      <c r="V5540" t="s">
        <v>84</v>
      </c>
      <c r="W5540">
        <v>88.088577270507813</v>
      </c>
    </row>
    <row r="5541" spans="1:23" x14ac:dyDescent="0.25">
      <c r="A5541" s="48" t="str">
        <f t="shared" si="86"/>
        <v>42233Other9_10SmartAC-onlySingle</v>
      </c>
      <c r="B5541" t="s">
        <v>13</v>
      </c>
      <c r="C5541" s="35">
        <v>42233</v>
      </c>
      <c r="D5541">
        <v>10</v>
      </c>
      <c r="E5541" t="s">
        <v>114</v>
      </c>
      <c r="F5541">
        <v>0.77524634141966764</v>
      </c>
      <c r="G5541">
        <v>1.0488317998783199</v>
      </c>
      <c r="H5541">
        <v>9216</v>
      </c>
      <c r="I5541">
        <v>0.79138782758082971</v>
      </c>
      <c r="J5541">
        <v>1.0379009760836735</v>
      </c>
      <c r="K5541">
        <v>2269</v>
      </c>
      <c r="L5541">
        <v>-1.6141485422849655E-2</v>
      </c>
      <c r="M5541">
        <v>-2.0821106433868408</v>
      </c>
      <c r="N5541">
        <v>22906</v>
      </c>
      <c r="O5541">
        <v>2.4374708533287048E-2</v>
      </c>
      <c r="P5541">
        <v>-4.7380112111568451E-2</v>
      </c>
      <c r="Q5541">
        <v>-3.258417546749115E-2</v>
      </c>
      <c r="R5541">
        <v>-1.6141485422849655E-2</v>
      </c>
      <c r="S5541">
        <v>2.9925548005849123E-4</v>
      </c>
      <c r="T5541">
        <v>1.5097141265869141E-2</v>
      </c>
      <c r="U5541" t="s">
        <v>102</v>
      </c>
      <c r="V5541" t="s">
        <v>84</v>
      </c>
      <c r="W5541">
        <v>88.088577270507813</v>
      </c>
    </row>
    <row r="5542" spans="1:23" x14ac:dyDescent="0.25">
      <c r="A5542" s="48" t="str">
        <f t="shared" si="86"/>
        <v>42233Other9_11AllSingle</v>
      </c>
      <c r="B5542" t="s">
        <v>13</v>
      </c>
      <c r="C5542" s="35">
        <v>42233</v>
      </c>
      <c r="D5542">
        <v>11</v>
      </c>
      <c r="E5542" t="s">
        <v>114</v>
      </c>
      <c r="F5542">
        <v>0.88455100064479264</v>
      </c>
      <c r="G5542">
        <v>1.323056577815054</v>
      </c>
      <c r="H5542">
        <v>9216</v>
      </c>
      <c r="I5542">
        <v>0.87232443360922685</v>
      </c>
      <c r="J5542">
        <v>1.3065349891271711</v>
      </c>
      <c r="K5542">
        <v>2269</v>
      </c>
      <c r="L5542">
        <v>1.2226566672325134E-2</v>
      </c>
      <c r="M5542">
        <v>1.3822342157363892</v>
      </c>
      <c r="N5542">
        <v>22906</v>
      </c>
      <c r="O5542">
        <v>3.0696379020810127E-2</v>
      </c>
      <c r="P5542">
        <v>-2.7113912627100945E-2</v>
      </c>
      <c r="Q5542">
        <v>-8.4805963560938835E-3</v>
      </c>
      <c r="R5542">
        <v>1.2226566672325134E-2</v>
      </c>
      <c r="S5542">
        <v>3.293127566576004E-2</v>
      </c>
      <c r="T5542">
        <v>5.1567047834396362E-2</v>
      </c>
      <c r="U5542" t="s">
        <v>18</v>
      </c>
      <c r="V5542" t="s">
        <v>84</v>
      </c>
      <c r="W5542">
        <v>92.248191833496094</v>
      </c>
    </row>
    <row r="5543" spans="1:23" x14ac:dyDescent="0.25">
      <c r="A5543" s="48" t="str">
        <f t="shared" si="86"/>
        <v>42233Other9_11SmartAC-onlySingle</v>
      </c>
      <c r="B5543" t="s">
        <v>13</v>
      </c>
      <c r="C5543" s="35">
        <v>42233</v>
      </c>
      <c r="D5543">
        <v>11</v>
      </c>
      <c r="E5543" t="s">
        <v>114</v>
      </c>
      <c r="F5543">
        <v>0.88455100064479264</v>
      </c>
      <c r="G5543">
        <v>1.323056577815054</v>
      </c>
      <c r="H5543">
        <v>9216</v>
      </c>
      <c r="I5543">
        <v>0.87232443360922685</v>
      </c>
      <c r="J5543">
        <v>1.3065349891271711</v>
      </c>
      <c r="K5543">
        <v>2269</v>
      </c>
      <c r="L5543">
        <v>1.2226566672325134E-2</v>
      </c>
      <c r="M5543">
        <v>1.3822342157363892</v>
      </c>
      <c r="N5543">
        <v>22906</v>
      </c>
      <c r="O5543">
        <v>3.0696379020810127E-2</v>
      </c>
      <c r="P5543">
        <v>-2.7113912627100945E-2</v>
      </c>
      <c r="Q5543">
        <v>-8.4805963560938835E-3</v>
      </c>
      <c r="R5543">
        <v>1.2226566672325134E-2</v>
      </c>
      <c r="S5543">
        <v>3.293127566576004E-2</v>
      </c>
      <c r="T5543">
        <v>5.1567047834396362E-2</v>
      </c>
      <c r="U5543" t="s">
        <v>102</v>
      </c>
      <c r="V5543" t="s">
        <v>84</v>
      </c>
      <c r="W5543">
        <v>92.248191833496094</v>
      </c>
    </row>
    <row r="5544" spans="1:23" x14ac:dyDescent="0.25">
      <c r="A5544" s="48" t="str">
        <f t="shared" si="86"/>
        <v>42233Other9_12AllSingle</v>
      </c>
      <c r="B5544" t="s">
        <v>13</v>
      </c>
      <c r="C5544" s="35">
        <v>42233</v>
      </c>
      <c r="D5544">
        <v>12</v>
      </c>
      <c r="E5544" t="s">
        <v>114</v>
      </c>
      <c r="F5544">
        <v>1.088583429845934</v>
      </c>
      <c r="G5544">
        <v>1.5651354509354087</v>
      </c>
      <c r="H5544">
        <v>9216</v>
      </c>
      <c r="I5544">
        <v>1.0760072856357148</v>
      </c>
      <c r="J5544">
        <v>1.571657346341309</v>
      </c>
      <c r="K5544">
        <v>2269</v>
      </c>
      <c r="L5544">
        <v>1.2576144188642502E-2</v>
      </c>
      <c r="M5544">
        <v>1.1552760601043701</v>
      </c>
      <c r="N5544">
        <v>22906</v>
      </c>
      <c r="O5544">
        <v>3.6802668124437332E-2</v>
      </c>
      <c r="P5544">
        <v>-3.4590154886245728E-2</v>
      </c>
      <c r="Q5544">
        <v>-1.2250199913978577E-2</v>
      </c>
      <c r="R5544">
        <v>1.2576144188642502E-2</v>
      </c>
      <c r="S5544">
        <v>3.7399545311927795E-2</v>
      </c>
      <c r="T5544">
        <v>5.9742443263530731E-2</v>
      </c>
      <c r="U5544" t="s">
        <v>18</v>
      </c>
      <c r="V5544" t="s">
        <v>84</v>
      </c>
      <c r="W5544">
        <v>95.689773559570313</v>
      </c>
    </row>
    <row r="5545" spans="1:23" x14ac:dyDescent="0.25">
      <c r="A5545" s="48" t="str">
        <f t="shared" si="86"/>
        <v>42233Other9_12SmartAC-onlySingle</v>
      </c>
      <c r="B5545" t="s">
        <v>13</v>
      </c>
      <c r="C5545" s="35">
        <v>42233</v>
      </c>
      <c r="D5545">
        <v>12</v>
      </c>
      <c r="E5545" t="s">
        <v>114</v>
      </c>
      <c r="F5545">
        <v>1.088583429845934</v>
      </c>
      <c r="G5545">
        <v>1.5651354509354087</v>
      </c>
      <c r="H5545">
        <v>9216</v>
      </c>
      <c r="I5545">
        <v>1.0760072856357148</v>
      </c>
      <c r="J5545">
        <v>1.571657346341309</v>
      </c>
      <c r="K5545">
        <v>2269</v>
      </c>
      <c r="L5545">
        <v>1.2576144188642502E-2</v>
      </c>
      <c r="M5545">
        <v>1.1552760601043701</v>
      </c>
      <c r="N5545">
        <v>22906</v>
      </c>
      <c r="O5545">
        <v>3.6802668124437332E-2</v>
      </c>
      <c r="P5545">
        <v>-3.4590154886245728E-2</v>
      </c>
      <c r="Q5545">
        <v>-1.2250199913978577E-2</v>
      </c>
      <c r="R5545">
        <v>1.2576144188642502E-2</v>
      </c>
      <c r="S5545">
        <v>3.7399545311927795E-2</v>
      </c>
      <c r="T5545">
        <v>5.9742443263530731E-2</v>
      </c>
      <c r="U5545" t="s">
        <v>102</v>
      </c>
      <c r="V5545" t="s">
        <v>84</v>
      </c>
      <c r="W5545">
        <v>95.689773559570313</v>
      </c>
    </row>
    <row r="5546" spans="1:23" x14ac:dyDescent="0.25">
      <c r="A5546" s="48" t="str">
        <f t="shared" si="86"/>
        <v>42233Other9_13AllSingle</v>
      </c>
      <c r="B5546" t="s">
        <v>13</v>
      </c>
      <c r="C5546" s="35">
        <v>42233</v>
      </c>
      <c r="D5546">
        <v>13</v>
      </c>
      <c r="E5546" t="s">
        <v>114</v>
      </c>
      <c r="F5546">
        <v>1.3993113419057943</v>
      </c>
      <c r="G5546">
        <v>1.7822550403727948</v>
      </c>
      <c r="H5546">
        <v>9216</v>
      </c>
      <c r="I5546">
        <v>1.3719959130312009</v>
      </c>
      <c r="J5546">
        <v>1.7778642787289138</v>
      </c>
      <c r="K5546">
        <v>2269</v>
      </c>
      <c r="L5546">
        <v>2.7315428480505943E-2</v>
      </c>
      <c r="M5546">
        <v>1.9520622491836548</v>
      </c>
      <c r="N5546">
        <v>22906</v>
      </c>
      <c r="O5546">
        <v>4.1685756295919418E-2</v>
      </c>
      <c r="P5546">
        <v>-2.6109036058187485E-2</v>
      </c>
      <c r="Q5546">
        <v>-8.0494902795180678E-4</v>
      </c>
      <c r="R5546">
        <v>2.7315428480505943E-2</v>
      </c>
      <c r="S5546">
        <v>5.5432472378015518E-2</v>
      </c>
      <c r="T5546">
        <v>8.0739893019199371E-2</v>
      </c>
      <c r="U5546" t="s">
        <v>18</v>
      </c>
      <c r="V5546" t="s">
        <v>84</v>
      </c>
      <c r="W5546">
        <v>98.434341430664063</v>
      </c>
    </row>
    <row r="5547" spans="1:23" x14ac:dyDescent="0.25">
      <c r="A5547" s="48" t="str">
        <f t="shared" si="86"/>
        <v>42233Other9_13SmartAC-onlySingle</v>
      </c>
      <c r="B5547" t="s">
        <v>13</v>
      </c>
      <c r="C5547" s="35">
        <v>42233</v>
      </c>
      <c r="D5547">
        <v>13</v>
      </c>
      <c r="E5547" t="s">
        <v>114</v>
      </c>
      <c r="F5547">
        <v>1.3993113419057943</v>
      </c>
      <c r="G5547">
        <v>1.7822550403727948</v>
      </c>
      <c r="H5547">
        <v>9216</v>
      </c>
      <c r="I5547">
        <v>1.3719959130312009</v>
      </c>
      <c r="J5547">
        <v>1.7778642787289138</v>
      </c>
      <c r="K5547">
        <v>2269</v>
      </c>
      <c r="L5547">
        <v>2.7315428480505943E-2</v>
      </c>
      <c r="M5547">
        <v>1.9520622491836548</v>
      </c>
      <c r="N5547">
        <v>22906</v>
      </c>
      <c r="O5547">
        <v>4.1685756295919418E-2</v>
      </c>
      <c r="P5547">
        <v>-2.6109036058187485E-2</v>
      </c>
      <c r="Q5547">
        <v>-8.0494902795180678E-4</v>
      </c>
      <c r="R5547">
        <v>2.7315428480505943E-2</v>
      </c>
      <c r="S5547">
        <v>5.5432472378015518E-2</v>
      </c>
      <c r="T5547">
        <v>8.0739893019199371E-2</v>
      </c>
      <c r="U5547" t="s">
        <v>102</v>
      </c>
      <c r="V5547" t="s">
        <v>84</v>
      </c>
      <c r="W5547">
        <v>98.434341430664063</v>
      </c>
    </row>
    <row r="5548" spans="1:23" x14ac:dyDescent="0.25">
      <c r="A5548" s="48" t="str">
        <f t="shared" si="86"/>
        <v>42233Other9_14AllSingle</v>
      </c>
      <c r="B5548" t="s">
        <v>13</v>
      </c>
      <c r="C5548" s="35">
        <v>42233</v>
      </c>
      <c r="D5548">
        <v>14</v>
      </c>
      <c r="E5548" t="s">
        <v>114</v>
      </c>
      <c r="F5548">
        <v>1.7861508590660373</v>
      </c>
      <c r="G5548">
        <v>1.9363058446894363</v>
      </c>
      <c r="H5548">
        <v>9216</v>
      </c>
      <c r="I5548">
        <v>1.8196772102444072</v>
      </c>
      <c r="J5548">
        <v>1.9964496460653816</v>
      </c>
      <c r="K5548">
        <v>2269</v>
      </c>
      <c r="L5548">
        <v>-3.3526349812746048E-2</v>
      </c>
      <c r="M5548">
        <v>-1.8770167827606201</v>
      </c>
      <c r="N5548">
        <v>22906</v>
      </c>
      <c r="O5548">
        <v>4.6513017266988754E-2</v>
      </c>
      <c r="P5548">
        <v>-9.3137435615062714E-2</v>
      </c>
      <c r="Q5548">
        <v>-6.4903102815151215E-2</v>
      </c>
      <c r="R5548">
        <v>-3.3526349812746048E-2</v>
      </c>
      <c r="S5548">
        <v>-2.1533197723329067E-3</v>
      </c>
      <c r="T5548">
        <v>2.6084732264280319E-2</v>
      </c>
      <c r="U5548" t="s">
        <v>18</v>
      </c>
      <c r="V5548" t="s">
        <v>84</v>
      </c>
      <c r="W5548">
        <v>101.31446075439453</v>
      </c>
    </row>
    <row r="5549" spans="1:23" x14ac:dyDescent="0.25">
      <c r="A5549" s="48" t="str">
        <f t="shared" si="86"/>
        <v>42233Other9_14SmartAC-onlySingle</v>
      </c>
      <c r="B5549" t="s">
        <v>13</v>
      </c>
      <c r="C5549" s="35">
        <v>42233</v>
      </c>
      <c r="D5549">
        <v>14</v>
      </c>
      <c r="E5549" t="s">
        <v>114</v>
      </c>
      <c r="F5549">
        <v>1.7861508590660373</v>
      </c>
      <c r="G5549">
        <v>1.9363058446894363</v>
      </c>
      <c r="H5549">
        <v>9216</v>
      </c>
      <c r="I5549">
        <v>1.8196772102444072</v>
      </c>
      <c r="J5549">
        <v>1.9964496460653816</v>
      </c>
      <c r="K5549">
        <v>2269</v>
      </c>
      <c r="L5549">
        <v>-3.3526349812746048E-2</v>
      </c>
      <c r="M5549">
        <v>-1.8770167827606201</v>
      </c>
      <c r="N5549">
        <v>22906</v>
      </c>
      <c r="O5549">
        <v>4.6513017266988754E-2</v>
      </c>
      <c r="P5549">
        <v>-9.3137435615062714E-2</v>
      </c>
      <c r="Q5549">
        <v>-6.4903102815151215E-2</v>
      </c>
      <c r="R5549">
        <v>-3.3526349812746048E-2</v>
      </c>
      <c r="S5549">
        <v>-2.1533197723329067E-3</v>
      </c>
      <c r="T5549">
        <v>2.6084732264280319E-2</v>
      </c>
      <c r="U5549" t="s">
        <v>102</v>
      </c>
      <c r="V5549" t="s">
        <v>84</v>
      </c>
      <c r="W5549">
        <v>101.31446075439453</v>
      </c>
    </row>
    <row r="5550" spans="1:23" x14ac:dyDescent="0.25">
      <c r="A5550" s="48" t="str">
        <f t="shared" si="86"/>
        <v>42233Other9_15AllSingle</v>
      </c>
      <c r="B5550" t="s">
        <v>13</v>
      </c>
      <c r="C5550" s="35">
        <v>42233</v>
      </c>
      <c r="D5550">
        <v>15</v>
      </c>
      <c r="E5550" t="s">
        <v>114</v>
      </c>
      <c r="F5550">
        <v>2.1530194466851134</v>
      </c>
      <c r="G5550">
        <v>2.0334916071183029</v>
      </c>
      <c r="H5550">
        <v>9216</v>
      </c>
      <c r="I5550">
        <v>2.1527653483895395</v>
      </c>
      <c r="J5550">
        <v>2.0515249324213247</v>
      </c>
      <c r="K5550">
        <v>2269</v>
      </c>
      <c r="L5550">
        <v>2.5409829686395824E-4</v>
      </c>
      <c r="M5550">
        <v>1.1801950633525848E-2</v>
      </c>
      <c r="N5550">
        <v>22906</v>
      </c>
      <c r="O5550">
        <v>4.7995623201131821E-2</v>
      </c>
      <c r="P5550">
        <v>-6.1257094144821167E-2</v>
      </c>
      <c r="Q5550">
        <v>-3.2122790813446045E-2</v>
      </c>
      <c r="R5550">
        <v>2.5409829686395824E-4</v>
      </c>
      <c r="S5550">
        <v>3.2627146691083908E-2</v>
      </c>
      <c r="T5550">
        <v>6.1765290796756744E-2</v>
      </c>
      <c r="U5550" t="s">
        <v>18</v>
      </c>
      <c r="V5550" t="s">
        <v>84</v>
      </c>
      <c r="W5550">
        <v>102.97673034667969</v>
      </c>
    </row>
    <row r="5551" spans="1:23" x14ac:dyDescent="0.25">
      <c r="A5551" s="48" t="str">
        <f t="shared" si="86"/>
        <v>42233Other9_15SmartAC-onlySingle</v>
      </c>
      <c r="B5551" t="s">
        <v>13</v>
      </c>
      <c r="C5551" s="35">
        <v>42233</v>
      </c>
      <c r="D5551">
        <v>15</v>
      </c>
      <c r="E5551" t="s">
        <v>114</v>
      </c>
      <c r="F5551">
        <v>2.1530194466851134</v>
      </c>
      <c r="G5551">
        <v>2.0334916071183029</v>
      </c>
      <c r="H5551">
        <v>9216</v>
      </c>
      <c r="I5551">
        <v>2.1527653483895395</v>
      </c>
      <c r="J5551">
        <v>2.0515249324213247</v>
      </c>
      <c r="K5551">
        <v>2269</v>
      </c>
      <c r="L5551">
        <v>2.5409829686395824E-4</v>
      </c>
      <c r="M5551">
        <v>1.1801950633525848E-2</v>
      </c>
      <c r="N5551">
        <v>22906</v>
      </c>
      <c r="O5551">
        <v>4.7995623201131821E-2</v>
      </c>
      <c r="P5551">
        <v>-6.1257094144821167E-2</v>
      </c>
      <c r="Q5551">
        <v>-3.2122790813446045E-2</v>
      </c>
      <c r="R5551">
        <v>2.5409829686395824E-4</v>
      </c>
      <c r="S5551">
        <v>3.2627146691083908E-2</v>
      </c>
      <c r="T5551">
        <v>6.1765290796756744E-2</v>
      </c>
      <c r="U5551" t="s">
        <v>102</v>
      </c>
      <c r="V5551" t="s">
        <v>84</v>
      </c>
      <c r="W5551">
        <v>102.97673034667969</v>
      </c>
    </row>
    <row r="5552" spans="1:23" x14ac:dyDescent="0.25">
      <c r="A5552" s="48" t="str">
        <f t="shared" si="86"/>
        <v>42233Other9_16AllSingle</v>
      </c>
      <c r="B5552" t="s">
        <v>13</v>
      </c>
      <c r="C5552" s="35">
        <v>42233</v>
      </c>
      <c r="D5552">
        <v>16</v>
      </c>
      <c r="E5552" t="s">
        <v>114</v>
      </c>
      <c r="F5552">
        <v>2.5062976374157282</v>
      </c>
      <c r="G5552">
        <v>2.0409775775403745</v>
      </c>
      <c r="H5552">
        <v>9216</v>
      </c>
      <c r="I5552">
        <v>2.5093278544985016</v>
      </c>
      <c r="J5552">
        <v>2.0498611006711616</v>
      </c>
      <c r="K5552">
        <v>2269</v>
      </c>
      <c r="L5552">
        <v>-3.0302170198410749E-3</v>
      </c>
      <c r="M5552">
        <v>-0.12090411782264709</v>
      </c>
      <c r="N5552">
        <v>22906</v>
      </c>
      <c r="O5552">
        <v>4.7998771071434021E-2</v>
      </c>
      <c r="P5552">
        <v>-6.4545445144176483E-2</v>
      </c>
      <c r="Q5552">
        <v>-3.5409227013587952E-2</v>
      </c>
      <c r="R5552">
        <v>-3.0302170198410749E-3</v>
      </c>
      <c r="S5552">
        <v>2.9344953596591949E-2</v>
      </c>
      <c r="T5552">
        <v>5.8485008776187897E-2</v>
      </c>
      <c r="U5552" t="s">
        <v>18</v>
      </c>
      <c r="V5552" t="s">
        <v>84</v>
      </c>
      <c r="W5552">
        <v>102.84781646728516</v>
      </c>
    </row>
    <row r="5553" spans="1:23" x14ac:dyDescent="0.25">
      <c r="A5553" s="48" t="str">
        <f t="shared" si="86"/>
        <v>42233Other9_16SmartAC-onlySingle</v>
      </c>
      <c r="B5553" t="s">
        <v>13</v>
      </c>
      <c r="C5553" s="35">
        <v>42233</v>
      </c>
      <c r="D5553">
        <v>16</v>
      </c>
      <c r="E5553" t="s">
        <v>114</v>
      </c>
      <c r="F5553">
        <v>2.5062976374157282</v>
      </c>
      <c r="G5553">
        <v>2.0409775775403745</v>
      </c>
      <c r="H5553">
        <v>9216</v>
      </c>
      <c r="I5553">
        <v>2.5093278544985016</v>
      </c>
      <c r="J5553">
        <v>2.0498611006711616</v>
      </c>
      <c r="K5553">
        <v>2269</v>
      </c>
      <c r="L5553">
        <v>-3.0302170198410749E-3</v>
      </c>
      <c r="M5553">
        <v>-0.12090411782264709</v>
      </c>
      <c r="N5553">
        <v>22906</v>
      </c>
      <c r="O5553">
        <v>4.7998771071434021E-2</v>
      </c>
      <c r="P5553">
        <v>-6.4545445144176483E-2</v>
      </c>
      <c r="Q5553">
        <v>-3.5409227013587952E-2</v>
      </c>
      <c r="R5553">
        <v>-3.0302170198410749E-3</v>
      </c>
      <c r="S5553">
        <v>2.9344953596591949E-2</v>
      </c>
      <c r="T5553">
        <v>5.8485008776187897E-2</v>
      </c>
      <c r="U5553" t="s">
        <v>102</v>
      </c>
      <c r="V5553" t="s">
        <v>84</v>
      </c>
      <c r="W5553">
        <v>102.84781646728516</v>
      </c>
    </row>
    <row r="5554" spans="1:23" x14ac:dyDescent="0.25">
      <c r="A5554" s="48" t="str">
        <f t="shared" si="86"/>
        <v>42233Other9_17AllSingle</v>
      </c>
      <c r="B5554" t="s">
        <v>13</v>
      </c>
      <c r="C5554" s="35">
        <v>42233</v>
      </c>
      <c r="D5554">
        <v>17</v>
      </c>
      <c r="E5554" t="s">
        <v>114</v>
      </c>
      <c r="F5554">
        <v>2.8452593898233354</v>
      </c>
      <c r="G5554">
        <v>1.9786165524134058</v>
      </c>
      <c r="H5554">
        <v>9216</v>
      </c>
      <c r="I5554">
        <v>2.8494056420481448</v>
      </c>
      <c r="J5554">
        <v>2.006803047644222</v>
      </c>
      <c r="K5554">
        <v>2269</v>
      </c>
      <c r="L5554">
        <v>-4.1462522931396961E-3</v>
      </c>
      <c r="M5554">
        <v>-0.14572492241859436</v>
      </c>
      <c r="N5554">
        <v>22906</v>
      </c>
      <c r="O5554">
        <v>4.6900968998670578E-2</v>
      </c>
      <c r="P5554">
        <v>-6.4254537224769592E-2</v>
      </c>
      <c r="Q5554">
        <v>-3.5784706473350525E-2</v>
      </c>
      <c r="R5554">
        <v>-4.1462522931396961E-3</v>
      </c>
      <c r="S5554">
        <v>2.7488451451063156E-2</v>
      </c>
      <c r="T5554">
        <v>5.5962029844522476E-2</v>
      </c>
      <c r="U5554" t="s">
        <v>18</v>
      </c>
      <c r="V5554" t="s">
        <v>84</v>
      </c>
      <c r="W5554">
        <v>102.44019317626953</v>
      </c>
    </row>
    <row r="5555" spans="1:23" x14ac:dyDescent="0.25">
      <c r="A5555" s="48" t="str">
        <f t="shared" si="86"/>
        <v>42233Other9_17SmartAC-onlySingle</v>
      </c>
      <c r="B5555" t="s">
        <v>13</v>
      </c>
      <c r="C5555" s="35">
        <v>42233</v>
      </c>
      <c r="D5555">
        <v>17</v>
      </c>
      <c r="E5555" t="s">
        <v>114</v>
      </c>
      <c r="F5555">
        <v>2.8452593898233354</v>
      </c>
      <c r="G5555">
        <v>1.9786165524134058</v>
      </c>
      <c r="H5555">
        <v>9216</v>
      </c>
      <c r="I5555">
        <v>2.8494056420481448</v>
      </c>
      <c r="J5555">
        <v>2.006803047644222</v>
      </c>
      <c r="K5555">
        <v>2269</v>
      </c>
      <c r="L5555">
        <v>-4.1462522931396961E-3</v>
      </c>
      <c r="M5555">
        <v>-0.14572492241859436</v>
      </c>
      <c r="N5555">
        <v>22906</v>
      </c>
      <c r="O5555">
        <v>4.6900968998670578E-2</v>
      </c>
      <c r="P5555">
        <v>-6.4254537224769592E-2</v>
      </c>
      <c r="Q5555">
        <v>-3.5784706473350525E-2</v>
      </c>
      <c r="R5555">
        <v>-4.1462522931396961E-3</v>
      </c>
      <c r="S5555">
        <v>2.7488451451063156E-2</v>
      </c>
      <c r="T5555">
        <v>5.5962029844522476E-2</v>
      </c>
      <c r="U5555" t="s">
        <v>102</v>
      </c>
      <c r="V5555" t="s">
        <v>84</v>
      </c>
      <c r="W5555">
        <v>102.44019317626953</v>
      </c>
    </row>
    <row r="5556" spans="1:23" x14ac:dyDescent="0.25">
      <c r="A5556" s="48" t="str">
        <f t="shared" si="86"/>
        <v>42233Other9_18AllSingle</v>
      </c>
      <c r="B5556" t="s">
        <v>13</v>
      </c>
      <c r="C5556" s="35">
        <v>42233</v>
      </c>
      <c r="D5556">
        <v>18</v>
      </c>
      <c r="E5556" t="s">
        <v>114</v>
      </c>
      <c r="F5556">
        <v>3.0605530243421906</v>
      </c>
      <c r="G5556">
        <v>1.9330423381378365</v>
      </c>
      <c r="H5556">
        <v>9216</v>
      </c>
      <c r="I5556">
        <v>3.0698322530629825</v>
      </c>
      <c r="J5556">
        <v>1.9446756639910205</v>
      </c>
      <c r="K5556">
        <v>2269</v>
      </c>
      <c r="L5556">
        <v>-9.2792287468910217E-3</v>
      </c>
      <c r="M5556">
        <v>-0.30318796634674072</v>
      </c>
      <c r="N5556">
        <v>22906</v>
      </c>
      <c r="O5556">
        <v>4.5521005988121033E-2</v>
      </c>
      <c r="P5556">
        <v>-6.7618951201438904E-2</v>
      </c>
      <c r="Q5556">
        <v>-3.9986789226531982E-2</v>
      </c>
      <c r="R5556">
        <v>-9.2792287468910217E-3</v>
      </c>
      <c r="S5556">
        <v>2.1424690261483192E-2</v>
      </c>
      <c r="T5556">
        <v>4.906049370765686E-2</v>
      </c>
      <c r="U5556" t="s">
        <v>18</v>
      </c>
      <c r="V5556" t="s">
        <v>84</v>
      </c>
      <c r="W5556">
        <v>100.20082092285156</v>
      </c>
    </row>
    <row r="5557" spans="1:23" x14ac:dyDescent="0.25">
      <c r="A5557" s="48" t="str">
        <f t="shared" si="86"/>
        <v>42233Other9_18SmartAC-onlySingle</v>
      </c>
      <c r="B5557" t="s">
        <v>13</v>
      </c>
      <c r="C5557" s="35">
        <v>42233</v>
      </c>
      <c r="D5557">
        <v>18</v>
      </c>
      <c r="E5557" t="s">
        <v>114</v>
      </c>
      <c r="F5557">
        <v>3.0605530243421906</v>
      </c>
      <c r="G5557">
        <v>1.9330423381378365</v>
      </c>
      <c r="H5557">
        <v>9216</v>
      </c>
      <c r="I5557">
        <v>3.0698322530629825</v>
      </c>
      <c r="J5557">
        <v>1.9446756639910205</v>
      </c>
      <c r="K5557">
        <v>2269</v>
      </c>
      <c r="L5557">
        <v>-9.2792287468910217E-3</v>
      </c>
      <c r="M5557">
        <v>-0.30318796634674072</v>
      </c>
      <c r="N5557">
        <v>22906</v>
      </c>
      <c r="O5557">
        <v>4.5521005988121033E-2</v>
      </c>
      <c r="P5557">
        <v>-6.7618951201438904E-2</v>
      </c>
      <c r="Q5557">
        <v>-3.9986789226531982E-2</v>
      </c>
      <c r="R5557">
        <v>-9.2792287468910217E-3</v>
      </c>
      <c r="S5557">
        <v>2.1424690261483192E-2</v>
      </c>
      <c r="T5557">
        <v>4.906049370765686E-2</v>
      </c>
      <c r="U5557" t="s">
        <v>102</v>
      </c>
      <c r="V5557" t="s">
        <v>84</v>
      </c>
      <c r="W5557">
        <v>100.20082092285156</v>
      </c>
    </row>
    <row r="5558" spans="1:23" x14ac:dyDescent="0.25">
      <c r="A5558" s="48" t="str">
        <f t="shared" si="86"/>
        <v>42233Other9_19AllSingle</v>
      </c>
      <c r="B5558" t="s">
        <v>13</v>
      </c>
      <c r="C5558" s="35">
        <v>42233</v>
      </c>
      <c r="D5558">
        <v>19</v>
      </c>
      <c r="E5558" t="s">
        <v>114</v>
      </c>
      <c r="F5558">
        <v>3.0970399212624664</v>
      </c>
      <c r="G5558">
        <v>1.8751527438282094</v>
      </c>
      <c r="H5558">
        <v>9216</v>
      </c>
      <c r="I5558">
        <v>2.9196792980038797</v>
      </c>
      <c r="J5558">
        <v>1.7589032899694974</v>
      </c>
      <c r="K5558">
        <v>2269</v>
      </c>
      <c r="L5558">
        <v>0.17736062407493591</v>
      </c>
      <c r="M5558">
        <v>5.726778507232666</v>
      </c>
      <c r="N5558">
        <v>22906</v>
      </c>
      <c r="O5558">
        <v>4.1773363947868347E-2</v>
      </c>
      <c r="P5558">
        <v>0.12382388114929199</v>
      </c>
      <c r="Q5558">
        <v>0.14918114244937897</v>
      </c>
      <c r="R5558">
        <v>0.17736062407493591</v>
      </c>
      <c r="S5558">
        <v>0.20553675293922424</v>
      </c>
      <c r="T5558">
        <v>0.23089736700057983</v>
      </c>
      <c r="U5558" t="s">
        <v>18</v>
      </c>
      <c r="V5558" t="s">
        <v>84</v>
      </c>
      <c r="W5558">
        <v>95.434600830078125</v>
      </c>
    </row>
    <row r="5559" spans="1:23" x14ac:dyDescent="0.25">
      <c r="A5559" s="48" t="str">
        <f t="shared" si="86"/>
        <v>42233Other9_19SmartAC-onlySingle</v>
      </c>
      <c r="B5559" t="s">
        <v>13</v>
      </c>
      <c r="C5559" s="35">
        <v>42233</v>
      </c>
      <c r="D5559">
        <v>19</v>
      </c>
      <c r="E5559" t="s">
        <v>114</v>
      </c>
      <c r="F5559">
        <v>3.0970399212624664</v>
      </c>
      <c r="G5559">
        <v>1.8751527438282094</v>
      </c>
      <c r="H5559">
        <v>9216</v>
      </c>
      <c r="I5559">
        <v>2.9196792980038797</v>
      </c>
      <c r="J5559">
        <v>1.7589032899694974</v>
      </c>
      <c r="K5559">
        <v>2269</v>
      </c>
      <c r="L5559">
        <v>0.17736062407493591</v>
      </c>
      <c r="M5559">
        <v>5.726778507232666</v>
      </c>
      <c r="N5559">
        <v>22906</v>
      </c>
      <c r="O5559">
        <v>4.1773363947868347E-2</v>
      </c>
      <c r="P5559">
        <v>0.12382388114929199</v>
      </c>
      <c r="Q5559">
        <v>0.14918114244937897</v>
      </c>
      <c r="R5559">
        <v>0.17736062407493591</v>
      </c>
      <c r="S5559">
        <v>0.20553675293922424</v>
      </c>
      <c r="T5559">
        <v>0.23089736700057983</v>
      </c>
      <c r="U5559" t="s">
        <v>102</v>
      </c>
      <c r="V5559" t="s">
        <v>84</v>
      </c>
      <c r="W5559">
        <v>95.434600830078125</v>
      </c>
    </row>
    <row r="5560" spans="1:23" x14ac:dyDescent="0.25">
      <c r="A5560" s="48" t="str">
        <f t="shared" si="86"/>
        <v>42233Other9_20AllSingle</v>
      </c>
      <c r="B5560" t="s">
        <v>13</v>
      </c>
      <c r="C5560" s="35">
        <v>42233</v>
      </c>
      <c r="D5560">
        <v>20</v>
      </c>
      <c r="E5560" t="s">
        <v>114</v>
      </c>
      <c r="F5560">
        <v>2.8589186259071382</v>
      </c>
      <c r="G5560">
        <v>1.7947894359711725</v>
      </c>
      <c r="H5560">
        <v>9216</v>
      </c>
      <c r="I5560">
        <v>2.3877533093909853</v>
      </c>
      <c r="J5560">
        <v>1.4877665982202037</v>
      </c>
      <c r="K5560">
        <v>2269</v>
      </c>
      <c r="L5560">
        <v>0.47116532921791077</v>
      </c>
      <c r="M5560">
        <v>16.48054313659668</v>
      </c>
      <c r="N5560">
        <v>22906</v>
      </c>
      <c r="O5560">
        <v>3.6401204764842987E-2</v>
      </c>
      <c r="P5560">
        <v>0.4245135486125946</v>
      </c>
      <c r="Q5560">
        <v>0.44660979509353638</v>
      </c>
      <c r="R5560">
        <v>0.47116532921791077</v>
      </c>
      <c r="S5560">
        <v>0.49571794271469116</v>
      </c>
      <c r="T5560">
        <v>0.51781713962554932</v>
      </c>
      <c r="U5560" t="s">
        <v>18</v>
      </c>
      <c r="V5560" t="s">
        <v>84</v>
      </c>
      <c r="W5560">
        <v>89.839736938476563</v>
      </c>
    </row>
    <row r="5561" spans="1:23" x14ac:dyDescent="0.25">
      <c r="A5561" s="48" t="str">
        <f t="shared" si="86"/>
        <v>42233Other9_20SmartAC-onlySingle</v>
      </c>
      <c r="B5561" t="s">
        <v>13</v>
      </c>
      <c r="C5561" s="35">
        <v>42233</v>
      </c>
      <c r="D5561">
        <v>20</v>
      </c>
      <c r="E5561" t="s">
        <v>114</v>
      </c>
      <c r="F5561">
        <v>2.8589186259071382</v>
      </c>
      <c r="G5561">
        <v>1.7947894359711725</v>
      </c>
      <c r="H5561">
        <v>9216</v>
      </c>
      <c r="I5561">
        <v>2.3877533093909853</v>
      </c>
      <c r="J5561">
        <v>1.4877665982202037</v>
      </c>
      <c r="K5561">
        <v>2269</v>
      </c>
      <c r="L5561">
        <v>0.47116532921791077</v>
      </c>
      <c r="M5561">
        <v>16.48054313659668</v>
      </c>
      <c r="N5561">
        <v>22906</v>
      </c>
      <c r="O5561">
        <v>3.6401204764842987E-2</v>
      </c>
      <c r="P5561">
        <v>0.4245135486125946</v>
      </c>
      <c r="Q5561">
        <v>0.44660979509353638</v>
      </c>
      <c r="R5561">
        <v>0.47116532921791077</v>
      </c>
      <c r="S5561">
        <v>0.49571794271469116</v>
      </c>
      <c r="T5561">
        <v>0.51781713962554932</v>
      </c>
      <c r="U5561" t="s">
        <v>102</v>
      </c>
      <c r="V5561" t="s">
        <v>84</v>
      </c>
      <c r="W5561">
        <v>89.839736938476563</v>
      </c>
    </row>
    <row r="5562" spans="1:23" x14ac:dyDescent="0.25">
      <c r="A5562" s="48" t="str">
        <f t="shared" si="86"/>
        <v>42233Other9_21AllSingle</v>
      </c>
      <c r="B5562" t="s">
        <v>13</v>
      </c>
      <c r="C5562" s="35">
        <v>42233</v>
      </c>
      <c r="D5562">
        <v>21</v>
      </c>
      <c r="E5562" t="s">
        <v>114</v>
      </c>
      <c r="F5562">
        <v>2.5139139996695308</v>
      </c>
      <c r="G5562">
        <v>1.6845103013401503</v>
      </c>
      <c r="H5562">
        <v>9216</v>
      </c>
      <c r="I5562">
        <v>2.223104131878876</v>
      </c>
      <c r="J5562">
        <v>1.3729642526375245</v>
      </c>
      <c r="K5562">
        <v>2269</v>
      </c>
      <c r="L5562">
        <v>0.29080986976623535</v>
      </c>
      <c r="M5562">
        <v>11.568012237548828</v>
      </c>
      <c r="N5562">
        <v>22906</v>
      </c>
      <c r="O5562">
        <v>3.3744223415851593E-2</v>
      </c>
      <c r="P5562">
        <v>0.24756327271461487</v>
      </c>
      <c r="Q5562">
        <v>0.26804667711257935</v>
      </c>
      <c r="R5562">
        <v>0.29080986976623535</v>
      </c>
      <c r="S5562">
        <v>0.31357035040855408</v>
      </c>
      <c r="T5562">
        <v>0.33405646681785583</v>
      </c>
      <c r="U5562" t="s">
        <v>18</v>
      </c>
      <c r="V5562" t="s">
        <v>84</v>
      </c>
      <c r="W5562">
        <v>85.595298767089844</v>
      </c>
    </row>
    <row r="5563" spans="1:23" x14ac:dyDescent="0.25">
      <c r="A5563" s="48" t="str">
        <f t="shared" si="86"/>
        <v>42233Other9_21SmartAC-onlySingle</v>
      </c>
      <c r="B5563" t="s">
        <v>13</v>
      </c>
      <c r="C5563" s="35">
        <v>42233</v>
      </c>
      <c r="D5563">
        <v>21</v>
      </c>
      <c r="E5563" t="s">
        <v>114</v>
      </c>
      <c r="F5563">
        <v>2.5139139996695308</v>
      </c>
      <c r="G5563">
        <v>1.6845103013401503</v>
      </c>
      <c r="H5563">
        <v>9216</v>
      </c>
      <c r="I5563">
        <v>2.223104131878876</v>
      </c>
      <c r="J5563">
        <v>1.3729642526375245</v>
      </c>
      <c r="K5563">
        <v>2269</v>
      </c>
      <c r="L5563">
        <v>0.29080986976623535</v>
      </c>
      <c r="M5563">
        <v>11.568012237548828</v>
      </c>
      <c r="N5563">
        <v>22906</v>
      </c>
      <c r="O5563">
        <v>3.3744223415851593E-2</v>
      </c>
      <c r="P5563">
        <v>0.24756327271461487</v>
      </c>
      <c r="Q5563">
        <v>0.26804667711257935</v>
      </c>
      <c r="R5563">
        <v>0.29080986976623535</v>
      </c>
      <c r="S5563">
        <v>0.31357035040855408</v>
      </c>
      <c r="T5563">
        <v>0.33405646681785583</v>
      </c>
      <c r="U5563" t="s">
        <v>102</v>
      </c>
      <c r="V5563" t="s">
        <v>84</v>
      </c>
      <c r="W5563">
        <v>85.595298767089844</v>
      </c>
    </row>
    <row r="5564" spans="1:23" x14ac:dyDescent="0.25">
      <c r="A5564" s="48" t="str">
        <f t="shared" si="86"/>
        <v>42233Other9_22AllSingle</v>
      </c>
      <c r="B5564" t="s">
        <v>13</v>
      </c>
      <c r="C5564" s="35">
        <v>42233</v>
      </c>
      <c r="D5564">
        <v>22</v>
      </c>
      <c r="E5564" t="s">
        <v>114</v>
      </c>
      <c r="F5564">
        <v>2.0705667944806088</v>
      </c>
      <c r="G5564">
        <v>1.5362838516193471</v>
      </c>
      <c r="H5564">
        <v>9216</v>
      </c>
      <c r="I5564">
        <v>2.3938129716645031</v>
      </c>
      <c r="J5564">
        <v>1.643241988987364</v>
      </c>
      <c r="K5564">
        <v>2269</v>
      </c>
      <c r="L5564">
        <v>-0.32324618101119995</v>
      </c>
      <c r="M5564">
        <v>-15.611482620239258</v>
      </c>
      <c r="N5564">
        <v>22906</v>
      </c>
      <c r="O5564">
        <v>3.8028329610824585E-2</v>
      </c>
      <c r="P5564">
        <v>-0.37198328971862793</v>
      </c>
      <c r="Q5564">
        <v>-0.34889933466911316</v>
      </c>
      <c r="R5564">
        <v>-0.32324618101119995</v>
      </c>
      <c r="S5564">
        <v>-0.29759606719017029</v>
      </c>
      <c r="T5564">
        <v>-0.27450907230377197</v>
      </c>
      <c r="U5564" t="s">
        <v>18</v>
      </c>
      <c r="V5564" t="s">
        <v>84</v>
      </c>
      <c r="W5564">
        <v>81.441543579101563</v>
      </c>
    </row>
    <row r="5565" spans="1:23" x14ac:dyDescent="0.25">
      <c r="A5565" s="48" t="str">
        <f t="shared" si="86"/>
        <v>42233Other9_22SmartAC-onlySingle</v>
      </c>
      <c r="B5565" t="s">
        <v>13</v>
      </c>
      <c r="C5565" s="35">
        <v>42233</v>
      </c>
      <c r="D5565">
        <v>22</v>
      </c>
      <c r="E5565" t="s">
        <v>114</v>
      </c>
      <c r="F5565">
        <v>2.0705667944806088</v>
      </c>
      <c r="G5565">
        <v>1.5362838516193471</v>
      </c>
      <c r="H5565">
        <v>9216</v>
      </c>
      <c r="I5565">
        <v>2.3938129716645031</v>
      </c>
      <c r="J5565">
        <v>1.643241988987364</v>
      </c>
      <c r="K5565">
        <v>2269</v>
      </c>
      <c r="L5565">
        <v>-0.32324618101119995</v>
      </c>
      <c r="M5565">
        <v>-15.611482620239258</v>
      </c>
      <c r="N5565">
        <v>22906</v>
      </c>
      <c r="O5565">
        <v>3.8028329610824585E-2</v>
      </c>
      <c r="P5565">
        <v>-0.37198328971862793</v>
      </c>
      <c r="Q5565">
        <v>-0.34889933466911316</v>
      </c>
      <c r="R5565">
        <v>-0.32324618101119995</v>
      </c>
      <c r="S5565">
        <v>-0.29759606719017029</v>
      </c>
      <c r="T5565">
        <v>-0.27450907230377197</v>
      </c>
      <c r="U5565" t="s">
        <v>102</v>
      </c>
      <c r="V5565" t="s">
        <v>84</v>
      </c>
      <c r="W5565">
        <v>81.441543579101563</v>
      </c>
    </row>
    <row r="5566" spans="1:23" x14ac:dyDescent="0.25">
      <c r="A5566" s="48" t="str">
        <f t="shared" si="86"/>
        <v>42233Other9_23AllSingle</v>
      </c>
      <c r="B5566" t="s">
        <v>13</v>
      </c>
      <c r="C5566" s="35">
        <v>42233</v>
      </c>
      <c r="D5566">
        <v>23</v>
      </c>
      <c r="E5566" t="s">
        <v>114</v>
      </c>
      <c r="F5566">
        <v>1.5709553647585297</v>
      </c>
      <c r="G5566">
        <v>1.3292150018225111</v>
      </c>
      <c r="H5566">
        <v>9216</v>
      </c>
      <c r="I5566">
        <v>1.7819347399961514</v>
      </c>
      <c r="J5566">
        <v>1.4423034175497897</v>
      </c>
      <c r="K5566">
        <v>2269</v>
      </c>
      <c r="L5566">
        <v>-0.21097937226295471</v>
      </c>
      <c r="M5566">
        <v>-13.430004119873047</v>
      </c>
      <c r="N5566">
        <v>22906</v>
      </c>
      <c r="O5566">
        <v>3.3294446766376495E-2</v>
      </c>
      <c r="P5566">
        <v>-0.25364953279495239</v>
      </c>
      <c r="Q5566">
        <v>-0.23343914747238159</v>
      </c>
      <c r="R5566">
        <v>-0.21097937226295471</v>
      </c>
      <c r="S5566">
        <v>-0.18852226436138153</v>
      </c>
      <c r="T5566">
        <v>-0.16830921173095703</v>
      </c>
      <c r="U5566" t="s">
        <v>18</v>
      </c>
      <c r="V5566" t="s">
        <v>84</v>
      </c>
      <c r="W5566">
        <v>78.324630737304688</v>
      </c>
    </row>
    <row r="5567" spans="1:23" x14ac:dyDescent="0.25">
      <c r="A5567" s="48" t="str">
        <f t="shared" si="86"/>
        <v>42233Other9_23SmartAC-onlySingle</v>
      </c>
      <c r="B5567" t="s">
        <v>13</v>
      </c>
      <c r="C5567" s="35">
        <v>42233</v>
      </c>
      <c r="D5567">
        <v>23</v>
      </c>
      <c r="E5567" t="s">
        <v>114</v>
      </c>
      <c r="F5567">
        <v>1.5709553647585297</v>
      </c>
      <c r="G5567">
        <v>1.3292150018225111</v>
      </c>
      <c r="H5567">
        <v>9216</v>
      </c>
      <c r="I5567">
        <v>1.7819347399961514</v>
      </c>
      <c r="J5567">
        <v>1.4423034175497897</v>
      </c>
      <c r="K5567">
        <v>2269</v>
      </c>
      <c r="L5567">
        <v>-0.21097937226295471</v>
      </c>
      <c r="M5567">
        <v>-13.430004119873047</v>
      </c>
      <c r="N5567">
        <v>22906</v>
      </c>
      <c r="O5567">
        <v>3.3294446766376495E-2</v>
      </c>
      <c r="P5567">
        <v>-0.25364953279495239</v>
      </c>
      <c r="Q5567">
        <v>-0.23343914747238159</v>
      </c>
      <c r="R5567">
        <v>-0.21097937226295471</v>
      </c>
      <c r="S5567">
        <v>-0.18852226436138153</v>
      </c>
      <c r="T5567">
        <v>-0.16830921173095703</v>
      </c>
      <c r="U5567" t="s">
        <v>102</v>
      </c>
      <c r="V5567" t="s">
        <v>84</v>
      </c>
      <c r="W5567">
        <v>78.324630737304688</v>
      </c>
    </row>
    <row r="5568" spans="1:23" x14ac:dyDescent="0.25">
      <c r="A5568" s="48" t="str">
        <f t="shared" si="86"/>
        <v>42233Other9_24AllSingle</v>
      </c>
      <c r="B5568" t="s">
        <v>13</v>
      </c>
      <c r="C5568" s="35">
        <v>42233</v>
      </c>
      <c r="D5568">
        <v>24</v>
      </c>
      <c r="E5568" t="s">
        <v>114</v>
      </c>
      <c r="F5568">
        <v>1.1842354917929361</v>
      </c>
      <c r="G5568">
        <v>1.0825629882616259</v>
      </c>
      <c r="H5568">
        <v>9216</v>
      </c>
      <c r="I5568">
        <v>1.3085364288456718</v>
      </c>
      <c r="J5568">
        <v>1.1694908323693975</v>
      </c>
      <c r="K5568">
        <v>2269</v>
      </c>
      <c r="L5568">
        <v>-0.12430093437433243</v>
      </c>
      <c r="M5568">
        <v>-10.496302604675293</v>
      </c>
      <c r="N5568">
        <v>22906</v>
      </c>
      <c r="O5568">
        <v>2.7017481625080109E-2</v>
      </c>
      <c r="P5568">
        <v>-0.15892653167247772</v>
      </c>
      <c r="Q5568">
        <v>-0.14252638816833496</v>
      </c>
      <c r="R5568">
        <v>-0.12430093437433243</v>
      </c>
      <c r="S5568">
        <v>-0.106077641248703</v>
      </c>
      <c r="T5568">
        <v>-8.9675329625606537E-2</v>
      </c>
      <c r="U5568" t="s">
        <v>18</v>
      </c>
      <c r="V5568" t="s">
        <v>84</v>
      </c>
      <c r="W5568">
        <v>75.562469482421875</v>
      </c>
    </row>
    <row r="5569" spans="1:23" x14ac:dyDescent="0.25">
      <c r="A5569" s="48" t="str">
        <f t="shared" si="86"/>
        <v>42233Other9_24SmartAC-onlySingle</v>
      </c>
      <c r="B5569" t="s">
        <v>13</v>
      </c>
      <c r="C5569" s="35">
        <v>42233</v>
      </c>
      <c r="D5569">
        <v>24</v>
      </c>
      <c r="E5569" t="s">
        <v>114</v>
      </c>
      <c r="F5569">
        <v>1.1842354917929361</v>
      </c>
      <c r="G5569">
        <v>1.0825629882616259</v>
      </c>
      <c r="H5569">
        <v>9216</v>
      </c>
      <c r="I5569">
        <v>1.3085364288456718</v>
      </c>
      <c r="J5569">
        <v>1.1694908323693975</v>
      </c>
      <c r="K5569">
        <v>2269</v>
      </c>
      <c r="L5569">
        <v>-0.12430093437433243</v>
      </c>
      <c r="M5569">
        <v>-10.496302604675293</v>
      </c>
      <c r="N5569">
        <v>22906</v>
      </c>
      <c r="O5569">
        <v>2.7017481625080109E-2</v>
      </c>
      <c r="P5569">
        <v>-0.15892653167247772</v>
      </c>
      <c r="Q5569">
        <v>-0.14252638816833496</v>
      </c>
      <c r="R5569">
        <v>-0.12430093437433243</v>
      </c>
      <c r="S5569">
        <v>-0.106077641248703</v>
      </c>
      <c r="T5569">
        <v>-8.9675329625606537E-2</v>
      </c>
      <c r="U5569" t="s">
        <v>102</v>
      </c>
      <c r="V5569" t="s">
        <v>84</v>
      </c>
      <c r="W5569">
        <v>75.562469482421875</v>
      </c>
    </row>
    <row r="5570" spans="1:23" x14ac:dyDescent="0.25">
      <c r="A5570" s="48" t="str">
        <f t="shared" ref="A5570:A5633" si="87">CONCATENATE(C5570,B5570,E5570,"_",D5570,U5570,V5570)</f>
        <v>42185OtherN/A_1AllSingle</v>
      </c>
      <c r="B5570" t="s">
        <v>13</v>
      </c>
      <c r="C5570" s="35">
        <v>42185</v>
      </c>
      <c r="D5570">
        <v>1</v>
      </c>
      <c r="E5570" t="s">
        <v>32</v>
      </c>
      <c r="F5570">
        <v>0.94717976779821489</v>
      </c>
      <c r="G5570">
        <v>0.90871288032329223</v>
      </c>
      <c r="H5570">
        <v>20578</v>
      </c>
      <c r="I5570">
        <v>0.95216130557791478</v>
      </c>
      <c r="J5570">
        <v>0.93143199110416075</v>
      </c>
      <c r="K5570">
        <v>2327</v>
      </c>
      <c r="L5570">
        <v>-4.9815378151834011E-3</v>
      </c>
      <c r="M5570">
        <v>-0.52593374252319336</v>
      </c>
      <c r="N5570">
        <v>22905</v>
      </c>
      <c r="O5570">
        <v>2.0321270450949669E-2</v>
      </c>
      <c r="P5570">
        <v>-3.1025277450680733E-2</v>
      </c>
      <c r="Q5570">
        <v>-1.8689859658479691E-2</v>
      </c>
      <c r="R5570">
        <v>-4.9815378151834011E-3</v>
      </c>
      <c r="S5570">
        <v>8.7251588702201843E-3</v>
      </c>
      <c r="T5570">
        <v>2.1062202751636505E-2</v>
      </c>
      <c r="U5570" t="s">
        <v>18</v>
      </c>
      <c r="V5570" t="s">
        <v>84</v>
      </c>
      <c r="W5570">
        <v>75.958396911621094</v>
      </c>
    </row>
    <row r="5571" spans="1:23" x14ac:dyDescent="0.25">
      <c r="A5571" s="48" t="str">
        <f t="shared" si="87"/>
        <v>42185OtherN/A_1SmartAC-onlySingle</v>
      </c>
      <c r="B5571" t="s">
        <v>13</v>
      </c>
      <c r="C5571" s="35">
        <v>42185</v>
      </c>
      <c r="D5571">
        <v>1</v>
      </c>
      <c r="E5571" t="s">
        <v>32</v>
      </c>
      <c r="F5571">
        <v>0.94717976779821489</v>
      </c>
      <c r="G5571">
        <v>0.90871288032329223</v>
      </c>
      <c r="H5571">
        <v>20578</v>
      </c>
      <c r="I5571">
        <v>0.95216130557791478</v>
      </c>
      <c r="J5571">
        <v>0.93143199110416075</v>
      </c>
      <c r="K5571">
        <v>2327</v>
      </c>
      <c r="L5571">
        <v>-4.9815378151834011E-3</v>
      </c>
      <c r="M5571">
        <v>-0.52593374252319336</v>
      </c>
      <c r="N5571">
        <v>22905</v>
      </c>
      <c r="O5571">
        <v>2.0321270450949669E-2</v>
      </c>
      <c r="P5571">
        <v>-3.1025277450680733E-2</v>
      </c>
      <c r="Q5571">
        <v>-1.8689859658479691E-2</v>
      </c>
      <c r="R5571">
        <v>-4.9815378151834011E-3</v>
      </c>
      <c r="S5571">
        <v>8.7251588702201843E-3</v>
      </c>
      <c r="T5571">
        <v>2.1062202751636505E-2</v>
      </c>
      <c r="U5571" t="s">
        <v>102</v>
      </c>
      <c r="V5571" t="s">
        <v>84</v>
      </c>
      <c r="W5571">
        <v>75.958396911621094</v>
      </c>
    </row>
    <row r="5572" spans="1:23" x14ac:dyDescent="0.25">
      <c r="A5572" s="48" t="str">
        <f t="shared" si="87"/>
        <v>42185OtherN/A_2AllSingle</v>
      </c>
      <c r="B5572" t="s">
        <v>13</v>
      </c>
      <c r="C5572" s="35">
        <v>42185</v>
      </c>
      <c r="D5572">
        <v>2</v>
      </c>
      <c r="E5572" t="s">
        <v>32</v>
      </c>
      <c r="F5572">
        <v>0.8102220791562228</v>
      </c>
      <c r="G5572">
        <v>0.78165943672212645</v>
      </c>
      <c r="H5572">
        <v>20578</v>
      </c>
      <c r="I5572">
        <v>0.80453718091346804</v>
      </c>
      <c r="J5572">
        <v>0.793854821418017</v>
      </c>
      <c r="K5572">
        <v>2327</v>
      </c>
      <c r="L5572">
        <v>5.6848982349038124E-3</v>
      </c>
      <c r="M5572">
        <v>0.70164692401885986</v>
      </c>
      <c r="N5572">
        <v>22905</v>
      </c>
      <c r="O5572">
        <v>1.7335359007120132E-2</v>
      </c>
      <c r="P5572">
        <v>-1.6532097011804581E-2</v>
      </c>
      <c r="Q5572">
        <v>-6.0091880150139332E-3</v>
      </c>
      <c r="R5572">
        <v>5.6848982349038124E-3</v>
      </c>
      <c r="S5572">
        <v>1.7377598211169243E-2</v>
      </c>
      <c r="T5572">
        <v>2.7901893481612206E-2</v>
      </c>
      <c r="U5572" t="s">
        <v>18</v>
      </c>
      <c r="V5572" t="s">
        <v>84</v>
      </c>
      <c r="W5572">
        <v>74.915870666503906</v>
      </c>
    </row>
    <row r="5573" spans="1:23" x14ac:dyDescent="0.25">
      <c r="A5573" s="48" t="str">
        <f t="shared" si="87"/>
        <v>42185OtherN/A_2SmartAC-onlySingle</v>
      </c>
      <c r="B5573" t="s">
        <v>13</v>
      </c>
      <c r="C5573" s="35">
        <v>42185</v>
      </c>
      <c r="D5573">
        <v>2</v>
      </c>
      <c r="E5573" t="s">
        <v>32</v>
      </c>
      <c r="F5573">
        <v>0.8102220791562228</v>
      </c>
      <c r="G5573">
        <v>0.78165943672212645</v>
      </c>
      <c r="H5573">
        <v>20578</v>
      </c>
      <c r="I5573">
        <v>0.80453718091346804</v>
      </c>
      <c r="J5573">
        <v>0.793854821418017</v>
      </c>
      <c r="K5573">
        <v>2327</v>
      </c>
      <c r="L5573">
        <v>5.6848982349038124E-3</v>
      </c>
      <c r="M5573">
        <v>0.70164692401885986</v>
      </c>
      <c r="N5573">
        <v>22905</v>
      </c>
      <c r="O5573">
        <v>1.7335359007120132E-2</v>
      </c>
      <c r="P5573">
        <v>-1.6532097011804581E-2</v>
      </c>
      <c r="Q5573">
        <v>-6.0091880150139332E-3</v>
      </c>
      <c r="R5573">
        <v>5.6848982349038124E-3</v>
      </c>
      <c r="S5573">
        <v>1.7377598211169243E-2</v>
      </c>
      <c r="T5573">
        <v>2.7901893481612206E-2</v>
      </c>
      <c r="U5573" t="s">
        <v>102</v>
      </c>
      <c r="V5573" t="s">
        <v>84</v>
      </c>
      <c r="W5573">
        <v>74.915870666503906</v>
      </c>
    </row>
    <row r="5574" spans="1:23" x14ac:dyDescent="0.25">
      <c r="A5574" s="48" t="str">
        <f t="shared" si="87"/>
        <v>42185OtherN/A_3AllSingle</v>
      </c>
      <c r="B5574" t="s">
        <v>13</v>
      </c>
      <c r="C5574" s="35">
        <v>42185</v>
      </c>
      <c r="D5574">
        <v>3</v>
      </c>
      <c r="E5574" t="s">
        <v>32</v>
      </c>
      <c r="F5574">
        <v>0.72056812327123709</v>
      </c>
      <c r="G5574">
        <v>0.69459807293090359</v>
      </c>
      <c r="H5574">
        <v>20578</v>
      </c>
      <c r="I5574">
        <v>0.72707942063223863</v>
      </c>
      <c r="J5574">
        <v>0.72032897146643349</v>
      </c>
      <c r="K5574">
        <v>2327</v>
      </c>
      <c r="L5574">
        <v>-6.5112975426018238E-3</v>
      </c>
      <c r="M5574">
        <v>-0.90363383293151855</v>
      </c>
      <c r="N5574">
        <v>22905</v>
      </c>
      <c r="O5574">
        <v>1.5697944909334183E-2</v>
      </c>
      <c r="P5574">
        <v>-2.662978321313858E-2</v>
      </c>
      <c r="Q5574">
        <v>-1.710081659257412E-2</v>
      </c>
      <c r="R5574">
        <v>-6.5112975426018238E-3</v>
      </c>
      <c r="S5574">
        <v>4.0769660845398903E-3</v>
      </c>
      <c r="T5574">
        <v>1.3607189059257507E-2</v>
      </c>
      <c r="U5574" t="s">
        <v>18</v>
      </c>
      <c r="V5574" t="s">
        <v>84</v>
      </c>
      <c r="W5574">
        <v>74.214622497558594</v>
      </c>
    </row>
    <row r="5575" spans="1:23" x14ac:dyDescent="0.25">
      <c r="A5575" s="48" t="str">
        <f t="shared" si="87"/>
        <v>42185OtherN/A_3SmartAC-onlySingle</v>
      </c>
      <c r="B5575" t="s">
        <v>13</v>
      </c>
      <c r="C5575" s="35">
        <v>42185</v>
      </c>
      <c r="D5575">
        <v>3</v>
      </c>
      <c r="E5575" t="s">
        <v>32</v>
      </c>
      <c r="F5575">
        <v>0.72056812327123709</v>
      </c>
      <c r="G5575">
        <v>0.69459807293090359</v>
      </c>
      <c r="H5575">
        <v>20578</v>
      </c>
      <c r="I5575">
        <v>0.72707942063223863</v>
      </c>
      <c r="J5575">
        <v>0.72032897146643349</v>
      </c>
      <c r="K5575">
        <v>2327</v>
      </c>
      <c r="L5575">
        <v>-6.5112975426018238E-3</v>
      </c>
      <c r="M5575">
        <v>-0.90363383293151855</v>
      </c>
      <c r="N5575">
        <v>22905</v>
      </c>
      <c r="O5575">
        <v>1.5697944909334183E-2</v>
      </c>
      <c r="P5575">
        <v>-2.662978321313858E-2</v>
      </c>
      <c r="Q5575">
        <v>-1.710081659257412E-2</v>
      </c>
      <c r="R5575">
        <v>-6.5112975426018238E-3</v>
      </c>
      <c r="S5575">
        <v>4.0769660845398903E-3</v>
      </c>
      <c r="T5575">
        <v>1.3607189059257507E-2</v>
      </c>
      <c r="U5575" t="s">
        <v>102</v>
      </c>
      <c r="V5575" t="s">
        <v>84</v>
      </c>
      <c r="W5575">
        <v>74.214622497558594</v>
      </c>
    </row>
    <row r="5576" spans="1:23" x14ac:dyDescent="0.25">
      <c r="A5576" s="48" t="str">
        <f t="shared" si="87"/>
        <v>42185OtherN/A_4AllSingle</v>
      </c>
      <c r="B5576" t="s">
        <v>13</v>
      </c>
      <c r="C5576" s="35">
        <v>42185</v>
      </c>
      <c r="D5576">
        <v>4</v>
      </c>
      <c r="E5576" t="s">
        <v>32</v>
      </c>
      <c r="F5576">
        <v>0.6703002792441396</v>
      </c>
      <c r="G5576">
        <v>0.634895813634065</v>
      </c>
      <c r="H5576">
        <v>20578</v>
      </c>
      <c r="I5576">
        <v>0.67776251627435591</v>
      </c>
      <c r="J5576">
        <v>0.66049280625405538</v>
      </c>
      <c r="K5576">
        <v>2327</v>
      </c>
      <c r="L5576">
        <v>-7.4622370302677155E-3</v>
      </c>
      <c r="M5576">
        <v>-1.1132677793502808</v>
      </c>
      <c r="N5576">
        <v>22905</v>
      </c>
      <c r="O5576">
        <v>1.4389649033546448E-2</v>
      </c>
      <c r="P5576">
        <v>-2.5904010981321335E-2</v>
      </c>
      <c r="Q5576">
        <v>-1.7169207334518433E-2</v>
      </c>
      <c r="R5576">
        <v>-7.4622370302677155E-3</v>
      </c>
      <c r="S5576">
        <v>2.2435812279582024E-3</v>
      </c>
      <c r="T5576">
        <v>1.0979536920785904E-2</v>
      </c>
      <c r="U5576" t="s">
        <v>18</v>
      </c>
      <c r="V5576" t="s">
        <v>84</v>
      </c>
      <c r="W5576">
        <v>72.497138977050781</v>
      </c>
    </row>
    <row r="5577" spans="1:23" x14ac:dyDescent="0.25">
      <c r="A5577" s="48" t="str">
        <f t="shared" si="87"/>
        <v>42185OtherN/A_4SmartAC-onlySingle</v>
      </c>
      <c r="B5577" t="s">
        <v>13</v>
      </c>
      <c r="C5577" s="35">
        <v>42185</v>
      </c>
      <c r="D5577">
        <v>4</v>
      </c>
      <c r="E5577" t="s">
        <v>32</v>
      </c>
      <c r="F5577">
        <v>0.6703002792441396</v>
      </c>
      <c r="G5577">
        <v>0.634895813634065</v>
      </c>
      <c r="H5577">
        <v>20578</v>
      </c>
      <c r="I5577">
        <v>0.67776251627435591</v>
      </c>
      <c r="J5577">
        <v>0.66049280625405538</v>
      </c>
      <c r="K5577">
        <v>2327</v>
      </c>
      <c r="L5577">
        <v>-7.4622370302677155E-3</v>
      </c>
      <c r="M5577">
        <v>-1.1132677793502808</v>
      </c>
      <c r="N5577">
        <v>22905</v>
      </c>
      <c r="O5577">
        <v>1.4389649033546448E-2</v>
      </c>
      <c r="P5577">
        <v>-2.5904010981321335E-2</v>
      </c>
      <c r="Q5577">
        <v>-1.7169207334518433E-2</v>
      </c>
      <c r="R5577">
        <v>-7.4622370302677155E-3</v>
      </c>
      <c r="S5577">
        <v>2.2435812279582024E-3</v>
      </c>
      <c r="T5577">
        <v>1.0979536920785904E-2</v>
      </c>
      <c r="U5577" t="s">
        <v>102</v>
      </c>
      <c r="V5577" t="s">
        <v>84</v>
      </c>
      <c r="W5577">
        <v>72.497138977050781</v>
      </c>
    </row>
    <row r="5578" spans="1:23" x14ac:dyDescent="0.25">
      <c r="A5578" s="48" t="str">
        <f t="shared" si="87"/>
        <v>42185OtherN/A_5AllSingle</v>
      </c>
      <c r="B5578" t="s">
        <v>13</v>
      </c>
      <c r="C5578" s="35">
        <v>42185</v>
      </c>
      <c r="D5578">
        <v>5</v>
      </c>
      <c r="E5578" t="s">
        <v>32</v>
      </c>
      <c r="F5578">
        <v>0.65646996033821192</v>
      </c>
      <c r="G5578">
        <v>0.61510875553851507</v>
      </c>
      <c r="H5578">
        <v>20578</v>
      </c>
      <c r="I5578">
        <v>0.66581232168808513</v>
      </c>
      <c r="J5578">
        <v>0.65961729068287789</v>
      </c>
      <c r="K5578">
        <v>2327</v>
      </c>
      <c r="L5578">
        <v>-9.3423612415790558E-3</v>
      </c>
      <c r="M5578">
        <v>-1.4231209754943848</v>
      </c>
      <c r="N5578">
        <v>22905</v>
      </c>
      <c r="O5578">
        <v>1.4330504462122917E-2</v>
      </c>
      <c r="P5578">
        <v>-2.7708334848284721E-2</v>
      </c>
      <c r="Q5578">
        <v>-1.9009433686733246E-2</v>
      </c>
      <c r="R5578">
        <v>-9.3423612415790558E-3</v>
      </c>
      <c r="S5578">
        <v>3.235640178900212E-4</v>
      </c>
      <c r="T5578">
        <v>9.0236132964491844E-3</v>
      </c>
      <c r="U5578" t="s">
        <v>18</v>
      </c>
      <c r="V5578" t="s">
        <v>84</v>
      </c>
      <c r="W5578">
        <v>71.512420654296875</v>
      </c>
    </row>
    <row r="5579" spans="1:23" x14ac:dyDescent="0.25">
      <c r="A5579" s="48" t="str">
        <f t="shared" si="87"/>
        <v>42185OtherN/A_5SmartAC-onlySingle</v>
      </c>
      <c r="B5579" t="s">
        <v>13</v>
      </c>
      <c r="C5579" s="35">
        <v>42185</v>
      </c>
      <c r="D5579">
        <v>5</v>
      </c>
      <c r="E5579" t="s">
        <v>32</v>
      </c>
      <c r="F5579">
        <v>0.65646996033821192</v>
      </c>
      <c r="G5579">
        <v>0.61510875553851507</v>
      </c>
      <c r="H5579">
        <v>20578</v>
      </c>
      <c r="I5579">
        <v>0.66581232168808513</v>
      </c>
      <c r="J5579">
        <v>0.65961729068287789</v>
      </c>
      <c r="K5579">
        <v>2327</v>
      </c>
      <c r="L5579">
        <v>-9.3423612415790558E-3</v>
      </c>
      <c r="M5579">
        <v>-1.4231209754943848</v>
      </c>
      <c r="N5579">
        <v>22905</v>
      </c>
      <c r="O5579">
        <v>1.4330504462122917E-2</v>
      </c>
      <c r="P5579">
        <v>-2.7708334848284721E-2</v>
      </c>
      <c r="Q5579">
        <v>-1.9009433686733246E-2</v>
      </c>
      <c r="R5579">
        <v>-9.3423612415790558E-3</v>
      </c>
      <c r="S5579">
        <v>3.235640178900212E-4</v>
      </c>
      <c r="T5579">
        <v>9.0236132964491844E-3</v>
      </c>
      <c r="U5579" t="s">
        <v>102</v>
      </c>
      <c r="V5579" t="s">
        <v>84</v>
      </c>
      <c r="W5579">
        <v>71.512420654296875</v>
      </c>
    </row>
    <row r="5580" spans="1:23" x14ac:dyDescent="0.25">
      <c r="A5580" s="48" t="str">
        <f t="shared" si="87"/>
        <v>42185OtherN/A_6AllSingle</v>
      </c>
      <c r="B5580" t="s">
        <v>13</v>
      </c>
      <c r="C5580" s="35">
        <v>42185</v>
      </c>
      <c r="D5580">
        <v>6</v>
      </c>
      <c r="E5580" t="s">
        <v>32</v>
      </c>
      <c r="F5580">
        <v>0.67911427525522228</v>
      </c>
      <c r="G5580">
        <v>0.62839008972202526</v>
      </c>
      <c r="H5580">
        <v>20578</v>
      </c>
      <c r="I5580">
        <v>0.67185732801771791</v>
      </c>
      <c r="J5580">
        <v>0.64780772627589778</v>
      </c>
      <c r="K5580">
        <v>2327</v>
      </c>
      <c r="L5580">
        <v>7.2569474577903748E-3</v>
      </c>
      <c r="M5580">
        <v>1.0685900449752808</v>
      </c>
      <c r="N5580">
        <v>22905</v>
      </c>
      <c r="O5580">
        <v>1.412553433328867E-2</v>
      </c>
      <c r="P5580">
        <v>-1.0846337303519249E-2</v>
      </c>
      <c r="Q5580">
        <v>-2.2718554828315973E-3</v>
      </c>
      <c r="R5580">
        <v>7.2569474577903748E-3</v>
      </c>
      <c r="S5580">
        <v>1.678461953997612E-2</v>
      </c>
      <c r="T5580">
        <v>2.5360232219099998E-2</v>
      </c>
      <c r="U5580" t="s">
        <v>18</v>
      </c>
      <c r="V5580" t="s">
        <v>84</v>
      </c>
      <c r="W5580">
        <v>72.555908203125</v>
      </c>
    </row>
    <row r="5581" spans="1:23" x14ac:dyDescent="0.25">
      <c r="A5581" s="48" t="str">
        <f t="shared" si="87"/>
        <v>42185OtherN/A_6SmartAC-onlySingle</v>
      </c>
      <c r="B5581" t="s">
        <v>13</v>
      </c>
      <c r="C5581" s="35">
        <v>42185</v>
      </c>
      <c r="D5581">
        <v>6</v>
      </c>
      <c r="E5581" t="s">
        <v>32</v>
      </c>
      <c r="F5581">
        <v>0.67911427525522228</v>
      </c>
      <c r="G5581">
        <v>0.62839008972202526</v>
      </c>
      <c r="H5581">
        <v>20578</v>
      </c>
      <c r="I5581">
        <v>0.67185732801771791</v>
      </c>
      <c r="J5581">
        <v>0.64780772627589778</v>
      </c>
      <c r="K5581">
        <v>2327</v>
      </c>
      <c r="L5581">
        <v>7.2569474577903748E-3</v>
      </c>
      <c r="M5581">
        <v>1.0685900449752808</v>
      </c>
      <c r="N5581">
        <v>22905</v>
      </c>
      <c r="O5581">
        <v>1.412553433328867E-2</v>
      </c>
      <c r="P5581">
        <v>-1.0846337303519249E-2</v>
      </c>
      <c r="Q5581">
        <v>-2.2718554828315973E-3</v>
      </c>
      <c r="R5581">
        <v>7.2569474577903748E-3</v>
      </c>
      <c r="S5581">
        <v>1.678461953997612E-2</v>
      </c>
      <c r="T5581">
        <v>2.5360232219099998E-2</v>
      </c>
      <c r="U5581" t="s">
        <v>102</v>
      </c>
      <c r="V5581" t="s">
        <v>84</v>
      </c>
      <c r="W5581">
        <v>72.555908203125</v>
      </c>
    </row>
    <row r="5582" spans="1:23" x14ac:dyDescent="0.25">
      <c r="A5582" s="48" t="str">
        <f t="shared" si="87"/>
        <v>42185OtherN/A_7AllSingle</v>
      </c>
      <c r="B5582" t="s">
        <v>13</v>
      </c>
      <c r="C5582" s="35">
        <v>42185</v>
      </c>
      <c r="D5582">
        <v>7</v>
      </c>
      <c r="E5582" t="s">
        <v>32</v>
      </c>
      <c r="F5582">
        <v>0.73516602169037615</v>
      </c>
      <c r="G5582">
        <v>0.69020591160398614</v>
      </c>
      <c r="H5582">
        <v>20578</v>
      </c>
      <c r="I5582">
        <v>0.73191353224627365</v>
      </c>
      <c r="J5582">
        <v>0.75221436166076772</v>
      </c>
      <c r="K5582">
        <v>2327</v>
      </c>
      <c r="L5582">
        <v>3.2524894922971725E-3</v>
      </c>
      <c r="M5582">
        <v>0.44241562485694885</v>
      </c>
      <c r="N5582">
        <v>22905</v>
      </c>
      <c r="O5582">
        <v>1.6318922862410545E-2</v>
      </c>
      <c r="P5582">
        <v>-1.7661841586232185E-2</v>
      </c>
      <c r="Q5582">
        <v>-7.7559296041727066E-3</v>
      </c>
      <c r="R5582">
        <v>3.2524894922971725E-3</v>
      </c>
      <c r="S5582">
        <v>1.4259602874517441E-2</v>
      </c>
      <c r="T5582">
        <v>2.416682057082653E-2</v>
      </c>
      <c r="U5582" t="s">
        <v>18</v>
      </c>
      <c r="V5582" t="s">
        <v>84</v>
      </c>
      <c r="W5582">
        <v>75.963851928710938</v>
      </c>
    </row>
    <row r="5583" spans="1:23" x14ac:dyDescent="0.25">
      <c r="A5583" s="48" t="str">
        <f t="shared" si="87"/>
        <v>42185OtherN/A_7SmartAC-onlySingle</v>
      </c>
      <c r="B5583" t="s">
        <v>13</v>
      </c>
      <c r="C5583" s="35">
        <v>42185</v>
      </c>
      <c r="D5583">
        <v>7</v>
      </c>
      <c r="E5583" t="s">
        <v>32</v>
      </c>
      <c r="F5583">
        <v>0.73516602169037615</v>
      </c>
      <c r="G5583">
        <v>0.69020591160398614</v>
      </c>
      <c r="H5583">
        <v>20578</v>
      </c>
      <c r="I5583">
        <v>0.73191353224627365</v>
      </c>
      <c r="J5583">
        <v>0.75221436166076772</v>
      </c>
      <c r="K5583">
        <v>2327</v>
      </c>
      <c r="L5583">
        <v>3.2524894922971725E-3</v>
      </c>
      <c r="M5583">
        <v>0.44241562485694885</v>
      </c>
      <c r="N5583">
        <v>22905</v>
      </c>
      <c r="O5583">
        <v>1.6318922862410545E-2</v>
      </c>
      <c r="P5583">
        <v>-1.7661841586232185E-2</v>
      </c>
      <c r="Q5583">
        <v>-7.7559296041727066E-3</v>
      </c>
      <c r="R5583">
        <v>3.2524894922971725E-3</v>
      </c>
      <c r="S5583">
        <v>1.4259602874517441E-2</v>
      </c>
      <c r="T5583">
        <v>2.416682057082653E-2</v>
      </c>
      <c r="U5583" t="s">
        <v>102</v>
      </c>
      <c r="V5583" t="s">
        <v>84</v>
      </c>
      <c r="W5583">
        <v>75.963851928710938</v>
      </c>
    </row>
    <row r="5584" spans="1:23" x14ac:dyDescent="0.25">
      <c r="A5584" s="48" t="str">
        <f t="shared" si="87"/>
        <v>42185OtherN/A_8AllSingle</v>
      </c>
      <c r="B5584" t="s">
        <v>13</v>
      </c>
      <c r="C5584" s="35">
        <v>42185</v>
      </c>
      <c r="D5584">
        <v>8</v>
      </c>
      <c r="E5584" t="s">
        <v>32</v>
      </c>
      <c r="F5584">
        <v>0.7749456227922582</v>
      </c>
      <c r="G5584">
        <v>0.77584143808358519</v>
      </c>
      <c r="H5584">
        <v>20578</v>
      </c>
      <c r="I5584">
        <v>0.7806767399781952</v>
      </c>
      <c r="J5584">
        <v>0.81230380219793408</v>
      </c>
      <c r="K5584">
        <v>2327</v>
      </c>
      <c r="L5584">
        <v>-5.7311169803142548E-3</v>
      </c>
      <c r="M5584">
        <v>-0.7395508885383606</v>
      </c>
      <c r="N5584">
        <v>22905</v>
      </c>
      <c r="O5584">
        <v>1.7686387524008751E-2</v>
      </c>
      <c r="P5584">
        <v>-2.8397990390658379E-2</v>
      </c>
      <c r="Q5584">
        <v>-1.766199991106987E-2</v>
      </c>
      <c r="R5584">
        <v>-5.7311169803142548E-3</v>
      </c>
      <c r="S5584">
        <v>6.1983512714505196E-3</v>
      </c>
      <c r="T5584">
        <v>1.6935756430029869E-2</v>
      </c>
      <c r="U5584" t="s">
        <v>18</v>
      </c>
      <c r="V5584" t="s">
        <v>84</v>
      </c>
      <c r="W5584">
        <v>80.729316711425781</v>
      </c>
    </row>
    <row r="5585" spans="1:23" x14ac:dyDescent="0.25">
      <c r="A5585" s="48" t="str">
        <f t="shared" si="87"/>
        <v>42185OtherN/A_8SmartAC-onlySingle</v>
      </c>
      <c r="B5585" t="s">
        <v>13</v>
      </c>
      <c r="C5585" s="35">
        <v>42185</v>
      </c>
      <c r="D5585">
        <v>8</v>
      </c>
      <c r="E5585" t="s">
        <v>32</v>
      </c>
      <c r="F5585">
        <v>0.7749456227922582</v>
      </c>
      <c r="G5585">
        <v>0.77584143808358519</v>
      </c>
      <c r="H5585">
        <v>20578</v>
      </c>
      <c r="I5585">
        <v>0.7806767399781952</v>
      </c>
      <c r="J5585">
        <v>0.81230380219793408</v>
      </c>
      <c r="K5585">
        <v>2327</v>
      </c>
      <c r="L5585">
        <v>-5.7311169803142548E-3</v>
      </c>
      <c r="M5585">
        <v>-0.7395508885383606</v>
      </c>
      <c r="N5585">
        <v>22905</v>
      </c>
      <c r="O5585">
        <v>1.7686387524008751E-2</v>
      </c>
      <c r="P5585">
        <v>-2.8397990390658379E-2</v>
      </c>
      <c r="Q5585">
        <v>-1.766199991106987E-2</v>
      </c>
      <c r="R5585">
        <v>-5.7311169803142548E-3</v>
      </c>
      <c r="S5585">
        <v>6.1983512714505196E-3</v>
      </c>
      <c r="T5585">
        <v>1.6935756430029869E-2</v>
      </c>
      <c r="U5585" t="s">
        <v>102</v>
      </c>
      <c r="V5585" t="s">
        <v>84</v>
      </c>
      <c r="W5585">
        <v>80.729316711425781</v>
      </c>
    </row>
    <row r="5586" spans="1:23" x14ac:dyDescent="0.25">
      <c r="A5586" s="48" t="str">
        <f t="shared" si="87"/>
        <v>42185OtherN/A_9AllSingle</v>
      </c>
      <c r="B5586" t="s">
        <v>13</v>
      </c>
      <c r="C5586" s="35">
        <v>42185</v>
      </c>
      <c r="D5586">
        <v>9</v>
      </c>
      <c r="E5586" t="s">
        <v>32</v>
      </c>
      <c r="F5586">
        <v>0.80913204329360144</v>
      </c>
      <c r="G5586">
        <v>0.94996586808547245</v>
      </c>
      <c r="H5586">
        <v>20578</v>
      </c>
      <c r="I5586">
        <v>0.79192784243184189</v>
      </c>
      <c r="J5586">
        <v>0.94097299311991933</v>
      </c>
      <c r="K5586">
        <v>2327</v>
      </c>
      <c r="L5586">
        <v>1.7204200848937035E-2</v>
      </c>
      <c r="M5586">
        <v>2.1262538433074951</v>
      </c>
      <c r="N5586">
        <v>22905</v>
      </c>
      <c r="O5586">
        <v>2.0599933341145515E-2</v>
      </c>
      <c r="P5586">
        <v>-9.1966735199093819E-3</v>
      </c>
      <c r="Q5586">
        <v>3.3078978303819895E-3</v>
      </c>
      <c r="R5586">
        <v>1.7204200848937035E-2</v>
      </c>
      <c r="S5586">
        <v>3.1098855659365654E-2</v>
      </c>
      <c r="T5586">
        <v>4.3605074286460876E-2</v>
      </c>
      <c r="U5586" t="s">
        <v>18</v>
      </c>
      <c r="V5586" t="s">
        <v>84</v>
      </c>
      <c r="W5586">
        <v>84.9676513671875</v>
      </c>
    </row>
    <row r="5587" spans="1:23" x14ac:dyDescent="0.25">
      <c r="A5587" s="48" t="str">
        <f t="shared" si="87"/>
        <v>42185OtherN/A_9SmartAC-onlySingle</v>
      </c>
      <c r="B5587" t="s">
        <v>13</v>
      </c>
      <c r="C5587" s="35">
        <v>42185</v>
      </c>
      <c r="D5587">
        <v>9</v>
      </c>
      <c r="E5587" t="s">
        <v>32</v>
      </c>
      <c r="F5587">
        <v>0.80913204329360144</v>
      </c>
      <c r="G5587">
        <v>0.94996586808547245</v>
      </c>
      <c r="H5587">
        <v>20578</v>
      </c>
      <c r="I5587">
        <v>0.79192784243184189</v>
      </c>
      <c r="J5587">
        <v>0.94097299311991933</v>
      </c>
      <c r="K5587">
        <v>2327</v>
      </c>
      <c r="L5587">
        <v>1.7204200848937035E-2</v>
      </c>
      <c r="M5587">
        <v>2.1262538433074951</v>
      </c>
      <c r="N5587">
        <v>22905</v>
      </c>
      <c r="O5587">
        <v>2.0599933341145515E-2</v>
      </c>
      <c r="P5587">
        <v>-9.1966735199093819E-3</v>
      </c>
      <c r="Q5587">
        <v>3.3078978303819895E-3</v>
      </c>
      <c r="R5587">
        <v>1.7204200848937035E-2</v>
      </c>
      <c r="S5587">
        <v>3.1098855659365654E-2</v>
      </c>
      <c r="T5587">
        <v>4.3605074286460876E-2</v>
      </c>
      <c r="U5587" t="s">
        <v>102</v>
      </c>
      <c r="V5587" t="s">
        <v>84</v>
      </c>
      <c r="W5587">
        <v>84.9676513671875</v>
      </c>
    </row>
    <row r="5588" spans="1:23" x14ac:dyDescent="0.25">
      <c r="A5588" s="48" t="str">
        <f t="shared" si="87"/>
        <v>42185OtherN/A_10AllSingle</v>
      </c>
      <c r="B5588" t="s">
        <v>13</v>
      </c>
      <c r="C5588" s="35">
        <v>42185</v>
      </c>
      <c r="D5588">
        <v>10</v>
      </c>
      <c r="E5588" t="s">
        <v>32</v>
      </c>
      <c r="F5588">
        <v>0.89233884290149756</v>
      </c>
      <c r="G5588">
        <v>1.2004814289927761</v>
      </c>
      <c r="H5588">
        <v>20578</v>
      </c>
      <c r="I5588">
        <v>0.88592970168525753</v>
      </c>
      <c r="J5588">
        <v>1.1766592287520117</v>
      </c>
      <c r="K5588">
        <v>2327</v>
      </c>
      <c r="L5588">
        <v>6.4091412350535393E-3</v>
      </c>
      <c r="M5588">
        <v>0.71824073791503906</v>
      </c>
      <c r="N5588">
        <v>22905</v>
      </c>
      <c r="O5588">
        <v>2.5787932798266411E-2</v>
      </c>
      <c r="P5588">
        <v>-2.6640674099326134E-2</v>
      </c>
      <c r="Q5588">
        <v>-1.0986882261931896E-2</v>
      </c>
      <c r="R5588">
        <v>6.4091412350535393E-3</v>
      </c>
      <c r="S5588">
        <v>2.3803101852536201E-2</v>
      </c>
      <c r="T5588">
        <v>3.9458956569433212E-2</v>
      </c>
      <c r="U5588" t="s">
        <v>18</v>
      </c>
      <c r="V5588" t="s">
        <v>84</v>
      </c>
      <c r="W5588">
        <v>89.169700622558594</v>
      </c>
    </row>
    <row r="5589" spans="1:23" x14ac:dyDescent="0.25">
      <c r="A5589" s="48" t="str">
        <f t="shared" si="87"/>
        <v>42185OtherN/A_10SmartAC-onlySingle</v>
      </c>
      <c r="B5589" t="s">
        <v>13</v>
      </c>
      <c r="C5589" s="35">
        <v>42185</v>
      </c>
      <c r="D5589">
        <v>10</v>
      </c>
      <c r="E5589" t="s">
        <v>32</v>
      </c>
      <c r="F5589">
        <v>0.89233884290149756</v>
      </c>
      <c r="G5589">
        <v>1.2004814289927761</v>
      </c>
      <c r="H5589">
        <v>20578</v>
      </c>
      <c r="I5589">
        <v>0.88592970168525753</v>
      </c>
      <c r="J5589">
        <v>1.1766592287520117</v>
      </c>
      <c r="K5589">
        <v>2327</v>
      </c>
      <c r="L5589">
        <v>6.4091412350535393E-3</v>
      </c>
      <c r="M5589">
        <v>0.71824073791503906</v>
      </c>
      <c r="N5589">
        <v>22905</v>
      </c>
      <c r="O5589">
        <v>2.5787932798266411E-2</v>
      </c>
      <c r="P5589">
        <v>-2.6640674099326134E-2</v>
      </c>
      <c r="Q5589">
        <v>-1.0986882261931896E-2</v>
      </c>
      <c r="R5589">
        <v>6.4091412350535393E-3</v>
      </c>
      <c r="S5589">
        <v>2.3803101852536201E-2</v>
      </c>
      <c r="T5589">
        <v>3.9458956569433212E-2</v>
      </c>
      <c r="U5589" t="s">
        <v>102</v>
      </c>
      <c r="V5589" t="s">
        <v>84</v>
      </c>
      <c r="W5589">
        <v>89.169700622558594</v>
      </c>
    </row>
    <row r="5590" spans="1:23" x14ac:dyDescent="0.25">
      <c r="A5590" s="48" t="str">
        <f t="shared" si="87"/>
        <v>42185OtherN/A_11AllSingle</v>
      </c>
      <c r="B5590" t="s">
        <v>13</v>
      </c>
      <c r="C5590" s="35">
        <v>42185</v>
      </c>
      <c r="D5590">
        <v>11</v>
      </c>
      <c r="E5590" t="s">
        <v>32</v>
      </c>
      <c r="F5590">
        <v>1.0630476558776938</v>
      </c>
      <c r="G5590">
        <v>1.4573676185820019</v>
      </c>
      <c r="H5590">
        <v>20578</v>
      </c>
      <c r="I5590">
        <v>1.0728393426185867</v>
      </c>
      <c r="J5590">
        <v>1.4686965283114555</v>
      </c>
      <c r="K5590">
        <v>2327</v>
      </c>
      <c r="L5590">
        <v>-9.7916871309280396E-3</v>
      </c>
      <c r="M5590">
        <v>-0.92109572887420654</v>
      </c>
      <c r="N5590">
        <v>22905</v>
      </c>
      <c r="O5590">
        <v>3.2096534967422485E-2</v>
      </c>
      <c r="P5590">
        <v>-5.0926607102155685E-2</v>
      </c>
      <c r="Q5590">
        <v>-3.1443368643522263E-2</v>
      </c>
      <c r="R5590">
        <v>-9.7916871309280396E-3</v>
      </c>
      <c r="S5590">
        <v>1.1857425794005394E-2</v>
      </c>
      <c r="T5590">
        <v>3.1343232840299606E-2</v>
      </c>
      <c r="U5590" t="s">
        <v>18</v>
      </c>
      <c r="V5590" t="s">
        <v>84</v>
      </c>
      <c r="W5590">
        <v>93.650909423828125</v>
      </c>
    </row>
    <row r="5591" spans="1:23" x14ac:dyDescent="0.25">
      <c r="A5591" s="48" t="str">
        <f t="shared" si="87"/>
        <v>42185OtherN/A_11SmartAC-onlySingle</v>
      </c>
      <c r="B5591" t="s">
        <v>13</v>
      </c>
      <c r="C5591" s="35">
        <v>42185</v>
      </c>
      <c r="D5591">
        <v>11</v>
      </c>
      <c r="E5591" t="s">
        <v>32</v>
      </c>
      <c r="F5591">
        <v>1.0630476558776938</v>
      </c>
      <c r="G5591">
        <v>1.4573676185820019</v>
      </c>
      <c r="H5591">
        <v>20578</v>
      </c>
      <c r="I5591">
        <v>1.0728393426185867</v>
      </c>
      <c r="J5591">
        <v>1.4686965283114555</v>
      </c>
      <c r="K5591">
        <v>2327</v>
      </c>
      <c r="L5591">
        <v>-9.7916871309280396E-3</v>
      </c>
      <c r="M5591">
        <v>-0.92109572887420654</v>
      </c>
      <c r="N5591">
        <v>22905</v>
      </c>
      <c r="O5591">
        <v>3.2096534967422485E-2</v>
      </c>
      <c r="P5591">
        <v>-5.0926607102155685E-2</v>
      </c>
      <c r="Q5591">
        <v>-3.1443368643522263E-2</v>
      </c>
      <c r="R5591">
        <v>-9.7916871309280396E-3</v>
      </c>
      <c r="S5591">
        <v>1.1857425794005394E-2</v>
      </c>
      <c r="T5591">
        <v>3.1343232840299606E-2</v>
      </c>
      <c r="U5591" t="s">
        <v>102</v>
      </c>
      <c r="V5591" t="s">
        <v>84</v>
      </c>
      <c r="W5591">
        <v>93.650909423828125</v>
      </c>
    </row>
    <row r="5592" spans="1:23" x14ac:dyDescent="0.25">
      <c r="A5592" s="48" t="str">
        <f t="shared" si="87"/>
        <v>42185OtherN/A_12AllSingle</v>
      </c>
      <c r="B5592" t="s">
        <v>13</v>
      </c>
      <c r="C5592" s="35">
        <v>42185</v>
      </c>
      <c r="D5592">
        <v>12</v>
      </c>
      <c r="E5592" t="s">
        <v>32</v>
      </c>
      <c r="F5592">
        <v>1.353571351545388</v>
      </c>
      <c r="G5592">
        <v>1.70010670477116</v>
      </c>
      <c r="H5592">
        <v>20578</v>
      </c>
      <c r="I5592">
        <v>1.3237101606424688</v>
      </c>
      <c r="J5592">
        <v>1.7075209533470699</v>
      </c>
      <c r="K5592">
        <v>2327</v>
      </c>
      <c r="L5592">
        <v>2.9861191287636757E-2</v>
      </c>
      <c r="M5592">
        <v>2.206104040145874</v>
      </c>
      <c r="N5592">
        <v>22905</v>
      </c>
      <c r="O5592">
        <v>3.7328466773033142E-2</v>
      </c>
      <c r="P5592">
        <v>-1.797897182404995E-2</v>
      </c>
      <c r="Q5592">
        <v>4.6801543794572353E-3</v>
      </c>
      <c r="R5592">
        <v>2.9861191287636757E-2</v>
      </c>
      <c r="S5592">
        <v>5.5039241909980774E-2</v>
      </c>
      <c r="T5592">
        <v>7.7701352536678314E-2</v>
      </c>
      <c r="U5592" t="s">
        <v>18</v>
      </c>
      <c r="V5592" t="s">
        <v>84</v>
      </c>
      <c r="W5592">
        <v>97.232566833496094</v>
      </c>
    </row>
    <row r="5593" spans="1:23" x14ac:dyDescent="0.25">
      <c r="A5593" s="48" t="str">
        <f t="shared" si="87"/>
        <v>42185OtherN/A_12SmartAC-onlySingle</v>
      </c>
      <c r="B5593" t="s">
        <v>13</v>
      </c>
      <c r="C5593" s="35">
        <v>42185</v>
      </c>
      <c r="D5593">
        <v>12</v>
      </c>
      <c r="E5593" t="s">
        <v>32</v>
      </c>
      <c r="F5593">
        <v>1.353571351545388</v>
      </c>
      <c r="G5593">
        <v>1.70010670477116</v>
      </c>
      <c r="H5593">
        <v>20578</v>
      </c>
      <c r="I5593">
        <v>1.3237101606424688</v>
      </c>
      <c r="J5593">
        <v>1.7075209533470699</v>
      </c>
      <c r="K5593">
        <v>2327</v>
      </c>
      <c r="L5593">
        <v>2.9861191287636757E-2</v>
      </c>
      <c r="M5593">
        <v>2.206104040145874</v>
      </c>
      <c r="N5593">
        <v>22905</v>
      </c>
      <c r="O5593">
        <v>3.7328466773033142E-2</v>
      </c>
      <c r="P5593">
        <v>-1.797897182404995E-2</v>
      </c>
      <c r="Q5593">
        <v>4.6801543794572353E-3</v>
      </c>
      <c r="R5593">
        <v>2.9861191287636757E-2</v>
      </c>
      <c r="S5593">
        <v>5.5039241909980774E-2</v>
      </c>
      <c r="T5593">
        <v>7.7701352536678314E-2</v>
      </c>
      <c r="U5593" t="s">
        <v>102</v>
      </c>
      <c r="V5593" t="s">
        <v>84</v>
      </c>
      <c r="W5593">
        <v>97.232566833496094</v>
      </c>
    </row>
    <row r="5594" spans="1:23" x14ac:dyDescent="0.25">
      <c r="A5594" s="48" t="str">
        <f t="shared" si="87"/>
        <v>42185OtherN/A_13AllSingle</v>
      </c>
      <c r="B5594" t="s">
        <v>13</v>
      </c>
      <c r="C5594" s="35">
        <v>42185</v>
      </c>
      <c r="D5594">
        <v>13</v>
      </c>
      <c r="E5594" t="s">
        <v>32</v>
      </c>
      <c r="F5594">
        <v>1.7220639885969709</v>
      </c>
      <c r="G5594">
        <v>1.913546116381232</v>
      </c>
      <c r="H5594">
        <v>20578</v>
      </c>
      <c r="I5594">
        <v>1.6773649806935742</v>
      </c>
      <c r="J5594">
        <v>1.9676285671761449</v>
      </c>
      <c r="K5594">
        <v>2327</v>
      </c>
      <c r="L5594">
        <v>4.4699009507894516E-2</v>
      </c>
      <c r="M5594">
        <v>2.5956647396087646</v>
      </c>
      <c r="N5594">
        <v>22905</v>
      </c>
      <c r="O5594">
        <v>4.2915001511573792E-2</v>
      </c>
      <c r="P5594">
        <v>-1.0300856083631516E-2</v>
      </c>
      <c r="Q5594">
        <v>1.5749407932162285E-2</v>
      </c>
      <c r="R5594">
        <v>4.4699009507894516E-2</v>
      </c>
      <c r="S5594">
        <v>7.3645174503326416E-2</v>
      </c>
      <c r="T5594">
        <v>9.9698878824710846E-2</v>
      </c>
      <c r="U5594" t="s">
        <v>18</v>
      </c>
      <c r="V5594" t="s">
        <v>84</v>
      </c>
      <c r="W5594">
        <v>100.47710418701172</v>
      </c>
    </row>
    <row r="5595" spans="1:23" x14ac:dyDescent="0.25">
      <c r="A5595" s="48" t="str">
        <f t="shared" si="87"/>
        <v>42185OtherN/A_13SmartAC-onlySingle</v>
      </c>
      <c r="B5595" t="s">
        <v>13</v>
      </c>
      <c r="C5595" s="35">
        <v>42185</v>
      </c>
      <c r="D5595">
        <v>13</v>
      </c>
      <c r="E5595" t="s">
        <v>32</v>
      </c>
      <c r="F5595">
        <v>1.7220639885969709</v>
      </c>
      <c r="G5595">
        <v>1.913546116381232</v>
      </c>
      <c r="H5595">
        <v>20578</v>
      </c>
      <c r="I5595">
        <v>1.6773649806935742</v>
      </c>
      <c r="J5595">
        <v>1.9676285671761449</v>
      </c>
      <c r="K5595">
        <v>2327</v>
      </c>
      <c r="L5595">
        <v>4.4699009507894516E-2</v>
      </c>
      <c r="M5595">
        <v>2.5956647396087646</v>
      </c>
      <c r="N5595">
        <v>22905</v>
      </c>
      <c r="O5595">
        <v>4.2915001511573792E-2</v>
      </c>
      <c r="P5595">
        <v>-1.0300856083631516E-2</v>
      </c>
      <c r="Q5595">
        <v>1.5749407932162285E-2</v>
      </c>
      <c r="R5595">
        <v>4.4699009507894516E-2</v>
      </c>
      <c r="S5595">
        <v>7.3645174503326416E-2</v>
      </c>
      <c r="T5595">
        <v>9.9698878824710846E-2</v>
      </c>
      <c r="U5595" t="s">
        <v>102</v>
      </c>
      <c r="V5595" t="s">
        <v>84</v>
      </c>
      <c r="W5595">
        <v>100.47710418701172</v>
      </c>
    </row>
    <row r="5596" spans="1:23" x14ac:dyDescent="0.25">
      <c r="A5596" s="48" t="str">
        <f t="shared" si="87"/>
        <v>42185OtherN/A_14AllSingle</v>
      </c>
      <c r="B5596" t="s">
        <v>13</v>
      </c>
      <c r="C5596" s="35">
        <v>42185</v>
      </c>
      <c r="D5596">
        <v>14</v>
      </c>
      <c r="E5596" t="s">
        <v>32</v>
      </c>
      <c r="F5596">
        <v>2.1086819772880503</v>
      </c>
      <c r="G5596">
        <v>2.0391719131466703</v>
      </c>
      <c r="H5596">
        <v>20578</v>
      </c>
      <c r="I5596">
        <v>2.0880201903857052</v>
      </c>
      <c r="J5596">
        <v>2.0895911109339096</v>
      </c>
      <c r="K5596">
        <v>2327</v>
      </c>
      <c r="L5596">
        <v>2.0661786198616028E-2</v>
      </c>
      <c r="M5596">
        <v>0.97984367609024048</v>
      </c>
      <c r="N5596">
        <v>22905</v>
      </c>
      <c r="O5596">
        <v>4.5590292662382126E-2</v>
      </c>
      <c r="P5596">
        <v>-3.7766732275485992E-2</v>
      </c>
      <c r="Q5596">
        <v>-1.0092513635754585E-2</v>
      </c>
      <c r="R5596">
        <v>2.0661786198616028E-2</v>
      </c>
      <c r="S5596">
        <v>5.1412437111139297E-2</v>
      </c>
      <c r="T5596">
        <v>7.9090304672718048E-2</v>
      </c>
      <c r="U5596" t="s">
        <v>18</v>
      </c>
      <c r="V5596" t="s">
        <v>84</v>
      </c>
      <c r="W5596">
        <v>102.28535461425781</v>
      </c>
    </row>
    <row r="5597" spans="1:23" x14ac:dyDescent="0.25">
      <c r="A5597" s="48" t="str">
        <f t="shared" si="87"/>
        <v>42185OtherN/A_14SmartAC-onlySingle</v>
      </c>
      <c r="B5597" t="s">
        <v>13</v>
      </c>
      <c r="C5597" s="35">
        <v>42185</v>
      </c>
      <c r="D5597">
        <v>14</v>
      </c>
      <c r="E5597" t="s">
        <v>32</v>
      </c>
      <c r="F5597">
        <v>2.1086819772880503</v>
      </c>
      <c r="G5597">
        <v>2.0391719131466703</v>
      </c>
      <c r="H5597">
        <v>20578</v>
      </c>
      <c r="I5597">
        <v>2.0880201903857052</v>
      </c>
      <c r="J5597">
        <v>2.0895911109339096</v>
      </c>
      <c r="K5597">
        <v>2327</v>
      </c>
      <c r="L5597">
        <v>2.0661786198616028E-2</v>
      </c>
      <c r="M5597">
        <v>0.97984367609024048</v>
      </c>
      <c r="N5597">
        <v>22905</v>
      </c>
      <c r="O5597">
        <v>4.5590292662382126E-2</v>
      </c>
      <c r="P5597">
        <v>-3.7766732275485992E-2</v>
      </c>
      <c r="Q5597">
        <v>-1.0092513635754585E-2</v>
      </c>
      <c r="R5597">
        <v>2.0661786198616028E-2</v>
      </c>
      <c r="S5597">
        <v>5.1412437111139297E-2</v>
      </c>
      <c r="T5597">
        <v>7.9090304672718048E-2</v>
      </c>
      <c r="U5597" t="s">
        <v>102</v>
      </c>
      <c r="V5597" t="s">
        <v>84</v>
      </c>
      <c r="W5597">
        <v>102.28535461425781</v>
      </c>
    </row>
    <row r="5598" spans="1:23" x14ac:dyDescent="0.25">
      <c r="A5598" s="48" t="str">
        <f t="shared" si="87"/>
        <v>42185OtherN/A_15AllSingle</v>
      </c>
      <c r="B5598" t="s">
        <v>13</v>
      </c>
      <c r="C5598" s="35">
        <v>42185</v>
      </c>
      <c r="D5598">
        <v>15</v>
      </c>
      <c r="E5598" t="s">
        <v>32</v>
      </c>
      <c r="F5598">
        <v>2.4578537551391215</v>
      </c>
      <c r="G5598">
        <v>2.0941932944166921</v>
      </c>
      <c r="H5598">
        <v>20578</v>
      </c>
      <c r="I5598">
        <v>2.45837531245652</v>
      </c>
      <c r="J5598">
        <v>2.1428746996882779</v>
      </c>
      <c r="K5598">
        <v>2327</v>
      </c>
      <c r="L5598">
        <v>-5.2155728917568922E-4</v>
      </c>
      <c r="M5598">
        <v>-2.1220030263066292E-2</v>
      </c>
      <c r="N5598">
        <v>22905</v>
      </c>
      <c r="O5598">
        <v>4.6759400516748428E-2</v>
      </c>
      <c r="P5598">
        <v>-6.0448404401540756E-2</v>
      </c>
      <c r="Q5598">
        <v>-3.2064512372016907E-2</v>
      </c>
      <c r="R5598">
        <v>-5.2155728917568922E-4</v>
      </c>
      <c r="S5598">
        <v>3.1017659232020378E-2</v>
      </c>
      <c r="T5598">
        <v>5.9405289590358734E-2</v>
      </c>
      <c r="U5598" t="s">
        <v>18</v>
      </c>
      <c r="V5598" t="s">
        <v>84</v>
      </c>
      <c r="W5598">
        <v>103.71775054931641</v>
      </c>
    </row>
    <row r="5599" spans="1:23" x14ac:dyDescent="0.25">
      <c r="A5599" s="48" t="str">
        <f t="shared" si="87"/>
        <v>42185OtherN/A_15SmartAC-onlySingle</v>
      </c>
      <c r="B5599" t="s">
        <v>13</v>
      </c>
      <c r="C5599" s="35">
        <v>42185</v>
      </c>
      <c r="D5599">
        <v>15</v>
      </c>
      <c r="E5599" t="s">
        <v>32</v>
      </c>
      <c r="F5599">
        <v>2.4578537551391215</v>
      </c>
      <c r="G5599">
        <v>2.0941932944166921</v>
      </c>
      <c r="H5599">
        <v>20578</v>
      </c>
      <c r="I5599">
        <v>2.45837531245652</v>
      </c>
      <c r="J5599">
        <v>2.1428746996882779</v>
      </c>
      <c r="K5599">
        <v>2327</v>
      </c>
      <c r="L5599">
        <v>-5.2155728917568922E-4</v>
      </c>
      <c r="M5599">
        <v>-2.1220030263066292E-2</v>
      </c>
      <c r="N5599">
        <v>22905</v>
      </c>
      <c r="O5599">
        <v>4.6759400516748428E-2</v>
      </c>
      <c r="P5599">
        <v>-6.0448404401540756E-2</v>
      </c>
      <c r="Q5599">
        <v>-3.2064512372016907E-2</v>
      </c>
      <c r="R5599">
        <v>-5.2155728917568922E-4</v>
      </c>
      <c r="S5599">
        <v>3.1017659232020378E-2</v>
      </c>
      <c r="T5599">
        <v>5.9405289590358734E-2</v>
      </c>
      <c r="U5599" t="s">
        <v>102</v>
      </c>
      <c r="V5599" t="s">
        <v>84</v>
      </c>
      <c r="W5599">
        <v>103.71775054931641</v>
      </c>
    </row>
    <row r="5600" spans="1:23" x14ac:dyDescent="0.25">
      <c r="A5600" s="48" t="str">
        <f t="shared" si="87"/>
        <v>42185OtherN/A_16AllSingle</v>
      </c>
      <c r="B5600" t="s">
        <v>13</v>
      </c>
      <c r="C5600" s="35">
        <v>42185</v>
      </c>
      <c r="D5600">
        <v>16</v>
      </c>
      <c r="E5600" t="s">
        <v>32</v>
      </c>
      <c r="F5600">
        <v>2.7782896289151005</v>
      </c>
      <c r="G5600">
        <v>2.0923020224745694</v>
      </c>
      <c r="H5600">
        <v>20578</v>
      </c>
      <c r="I5600">
        <v>2.7897100305923743</v>
      </c>
      <c r="J5600">
        <v>2.1525799309457563</v>
      </c>
      <c r="K5600">
        <v>2327</v>
      </c>
      <c r="L5600">
        <v>-1.1420401744544506E-2</v>
      </c>
      <c r="M5600">
        <v>-0.41105872392654419</v>
      </c>
      <c r="N5600">
        <v>22905</v>
      </c>
      <c r="O5600">
        <v>4.6946477144956589E-2</v>
      </c>
      <c r="P5600">
        <v>-7.1587003767490387E-2</v>
      </c>
      <c r="Q5600">
        <v>-4.3089557439088821E-2</v>
      </c>
      <c r="R5600">
        <v>-1.1420401744544506E-2</v>
      </c>
      <c r="S5600">
        <v>2.024499699473381E-2</v>
      </c>
      <c r="T5600">
        <v>4.8746202141046524E-2</v>
      </c>
      <c r="U5600" t="s">
        <v>18</v>
      </c>
      <c r="V5600" t="s">
        <v>84</v>
      </c>
      <c r="W5600">
        <v>104.83400726318359</v>
      </c>
    </row>
    <row r="5601" spans="1:23" x14ac:dyDescent="0.25">
      <c r="A5601" s="48" t="str">
        <f t="shared" si="87"/>
        <v>42185OtherN/A_16SmartAC-onlySingle</v>
      </c>
      <c r="B5601" t="s">
        <v>13</v>
      </c>
      <c r="C5601" s="35">
        <v>42185</v>
      </c>
      <c r="D5601">
        <v>16</v>
      </c>
      <c r="E5601" t="s">
        <v>32</v>
      </c>
      <c r="F5601">
        <v>2.7782896289151005</v>
      </c>
      <c r="G5601">
        <v>2.0923020224745694</v>
      </c>
      <c r="H5601">
        <v>20578</v>
      </c>
      <c r="I5601">
        <v>2.7897100305923743</v>
      </c>
      <c r="J5601">
        <v>2.1525799309457563</v>
      </c>
      <c r="K5601">
        <v>2327</v>
      </c>
      <c r="L5601">
        <v>-1.1420401744544506E-2</v>
      </c>
      <c r="M5601">
        <v>-0.41105872392654419</v>
      </c>
      <c r="N5601">
        <v>22905</v>
      </c>
      <c r="O5601">
        <v>4.6946477144956589E-2</v>
      </c>
      <c r="P5601">
        <v>-7.1587003767490387E-2</v>
      </c>
      <c r="Q5601">
        <v>-4.3089557439088821E-2</v>
      </c>
      <c r="R5601">
        <v>-1.1420401744544506E-2</v>
      </c>
      <c r="S5601">
        <v>2.024499699473381E-2</v>
      </c>
      <c r="T5601">
        <v>4.8746202141046524E-2</v>
      </c>
      <c r="U5601" t="s">
        <v>102</v>
      </c>
      <c r="V5601" t="s">
        <v>84</v>
      </c>
      <c r="W5601">
        <v>104.83400726318359</v>
      </c>
    </row>
    <row r="5602" spans="1:23" x14ac:dyDescent="0.25">
      <c r="A5602" s="48" t="str">
        <f t="shared" si="87"/>
        <v>42185OtherN/A_17AllSingle</v>
      </c>
      <c r="B5602" t="s">
        <v>13</v>
      </c>
      <c r="C5602" s="35">
        <v>42185</v>
      </c>
      <c r="D5602">
        <v>17</v>
      </c>
      <c r="E5602" t="s">
        <v>32</v>
      </c>
      <c r="F5602">
        <v>3.0075760937418869</v>
      </c>
      <c r="G5602">
        <v>2.0510140105329282</v>
      </c>
      <c r="H5602">
        <v>20578</v>
      </c>
      <c r="I5602">
        <v>3.0289121054792285</v>
      </c>
      <c r="J5602">
        <v>2.088721475311452</v>
      </c>
      <c r="K5602">
        <v>2327</v>
      </c>
      <c r="L5602">
        <v>-2.1336011588573456E-2</v>
      </c>
      <c r="M5602">
        <v>-0.70940887928009033</v>
      </c>
      <c r="N5602">
        <v>22905</v>
      </c>
      <c r="O5602">
        <v>4.5598980039358139E-2</v>
      </c>
      <c r="P5602">
        <v>-7.977566123008728E-2</v>
      </c>
      <c r="Q5602">
        <v>-5.2096173167228699E-2</v>
      </c>
      <c r="R5602">
        <v>-2.1336011588573456E-2</v>
      </c>
      <c r="S5602">
        <v>9.420500136911869E-3</v>
      </c>
      <c r="T5602">
        <v>3.7103641778230667E-2</v>
      </c>
      <c r="U5602" t="s">
        <v>18</v>
      </c>
      <c r="V5602" t="s">
        <v>84</v>
      </c>
      <c r="W5602">
        <v>104.56201934814453</v>
      </c>
    </row>
    <row r="5603" spans="1:23" x14ac:dyDescent="0.25">
      <c r="A5603" s="48" t="str">
        <f t="shared" si="87"/>
        <v>42185OtherN/A_17SmartAC-onlySingle</v>
      </c>
      <c r="B5603" t="s">
        <v>13</v>
      </c>
      <c r="C5603" s="35">
        <v>42185</v>
      </c>
      <c r="D5603">
        <v>17</v>
      </c>
      <c r="E5603" t="s">
        <v>32</v>
      </c>
      <c r="F5603">
        <v>3.0075760937418869</v>
      </c>
      <c r="G5603">
        <v>2.0510140105329282</v>
      </c>
      <c r="H5603">
        <v>20578</v>
      </c>
      <c r="I5603">
        <v>3.0289121054792285</v>
      </c>
      <c r="J5603">
        <v>2.088721475311452</v>
      </c>
      <c r="K5603">
        <v>2327</v>
      </c>
      <c r="L5603">
        <v>-2.1336011588573456E-2</v>
      </c>
      <c r="M5603">
        <v>-0.70940887928009033</v>
      </c>
      <c r="N5603">
        <v>22905</v>
      </c>
      <c r="O5603">
        <v>4.5598980039358139E-2</v>
      </c>
      <c r="P5603">
        <v>-7.977566123008728E-2</v>
      </c>
      <c r="Q5603">
        <v>-5.2096173167228699E-2</v>
      </c>
      <c r="R5603">
        <v>-2.1336011588573456E-2</v>
      </c>
      <c r="S5603">
        <v>9.420500136911869E-3</v>
      </c>
      <c r="T5603">
        <v>3.7103641778230667E-2</v>
      </c>
      <c r="U5603" t="s">
        <v>102</v>
      </c>
      <c r="V5603" t="s">
        <v>84</v>
      </c>
      <c r="W5603">
        <v>104.56201934814453</v>
      </c>
    </row>
    <row r="5604" spans="1:23" x14ac:dyDescent="0.25">
      <c r="A5604" s="48" t="str">
        <f t="shared" si="87"/>
        <v>42185OtherN/A_18AllSingle</v>
      </c>
      <c r="B5604" t="s">
        <v>13</v>
      </c>
      <c r="C5604" s="35">
        <v>42185</v>
      </c>
      <c r="D5604">
        <v>18</v>
      </c>
      <c r="E5604" t="s">
        <v>32</v>
      </c>
      <c r="F5604">
        <v>3.2093564197958364</v>
      </c>
      <c r="G5604">
        <v>2.0042536440092893</v>
      </c>
      <c r="H5604">
        <v>20578</v>
      </c>
      <c r="I5604">
        <v>3.1917528327541951</v>
      </c>
      <c r="J5604">
        <v>2.0191440734934667</v>
      </c>
      <c r="K5604">
        <v>2327</v>
      </c>
      <c r="L5604">
        <v>1.7603587359189987E-2</v>
      </c>
      <c r="M5604">
        <v>0.54850834608078003</v>
      </c>
      <c r="N5604">
        <v>22905</v>
      </c>
      <c r="O5604">
        <v>4.4127393513917923E-2</v>
      </c>
      <c r="P5604">
        <v>-3.8950081914663315E-2</v>
      </c>
      <c r="Q5604">
        <v>-1.216387003660202E-2</v>
      </c>
      <c r="R5604">
        <v>1.7603587359189987E-2</v>
      </c>
      <c r="S5604">
        <v>4.7367513179779053E-2</v>
      </c>
      <c r="T5604">
        <v>7.4157252907752991E-2</v>
      </c>
      <c r="U5604" t="s">
        <v>18</v>
      </c>
      <c r="V5604" t="s">
        <v>84</v>
      </c>
      <c r="W5604">
        <v>103.49434661865234</v>
      </c>
    </row>
    <row r="5605" spans="1:23" x14ac:dyDescent="0.25">
      <c r="A5605" s="48" t="str">
        <f t="shared" si="87"/>
        <v>42185OtherN/A_18SmartAC-onlySingle</v>
      </c>
      <c r="B5605" t="s">
        <v>13</v>
      </c>
      <c r="C5605" s="35">
        <v>42185</v>
      </c>
      <c r="D5605">
        <v>18</v>
      </c>
      <c r="E5605" t="s">
        <v>32</v>
      </c>
      <c r="F5605">
        <v>3.2093564197958364</v>
      </c>
      <c r="G5605">
        <v>2.0042536440092893</v>
      </c>
      <c r="H5605">
        <v>20578</v>
      </c>
      <c r="I5605">
        <v>3.1917528327541951</v>
      </c>
      <c r="J5605">
        <v>2.0191440734934667</v>
      </c>
      <c r="K5605">
        <v>2327</v>
      </c>
      <c r="L5605">
        <v>1.7603587359189987E-2</v>
      </c>
      <c r="M5605">
        <v>0.54850834608078003</v>
      </c>
      <c r="N5605">
        <v>22905</v>
      </c>
      <c r="O5605">
        <v>4.4127393513917923E-2</v>
      </c>
      <c r="P5605">
        <v>-3.8950081914663315E-2</v>
      </c>
      <c r="Q5605">
        <v>-1.216387003660202E-2</v>
      </c>
      <c r="R5605">
        <v>1.7603587359189987E-2</v>
      </c>
      <c r="S5605">
        <v>4.7367513179779053E-2</v>
      </c>
      <c r="T5605">
        <v>7.4157252907752991E-2</v>
      </c>
      <c r="U5605" t="s">
        <v>102</v>
      </c>
      <c r="V5605" t="s">
        <v>84</v>
      </c>
      <c r="W5605">
        <v>103.49434661865234</v>
      </c>
    </row>
    <row r="5606" spans="1:23" x14ac:dyDescent="0.25">
      <c r="A5606" s="48" t="str">
        <f t="shared" si="87"/>
        <v>42185OtherN/A_19AllSingle</v>
      </c>
      <c r="B5606" t="s">
        <v>13</v>
      </c>
      <c r="C5606" s="35">
        <v>42185</v>
      </c>
      <c r="D5606">
        <v>19</v>
      </c>
      <c r="E5606" t="s">
        <v>32</v>
      </c>
      <c r="F5606">
        <v>3.2776689265926446</v>
      </c>
      <c r="G5606">
        <v>1.9570754857497381</v>
      </c>
      <c r="H5606">
        <v>20578</v>
      </c>
      <c r="I5606">
        <v>3.0640579337394165</v>
      </c>
      <c r="J5606">
        <v>1.867232578175823</v>
      </c>
      <c r="K5606">
        <v>2327</v>
      </c>
      <c r="L5606">
        <v>0.21361099183559418</v>
      </c>
      <c r="M5606">
        <v>6.5171618461608887</v>
      </c>
      <c r="N5606">
        <v>22905</v>
      </c>
      <c r="O5606">
        <v>4.104185476899147E-2</v>
      </c>
      <c r="P5606">
        <v>0.16101175546646118</v>
      </c>
      <c r="Q5606">
        <v>0.18592497706413269</v>
      </c>
      <c r="R5606">
        <v>0.21361099183559418</v>
      </c>
      <c r="S5606">
        <v>0.24129372835159302</v>
      </c>
      <c r="T5606">
        <v>0.26621022820472717</v>
      </c>
      <c r="U5606" t="s">
        <v>18</v>
      </c>
      <c r="V5606" t="s">
        <v>84</v>
      </c>
      <c r="W5606">
        <v>100.30251312255859</v>
      </c>
    </row>
    <row r="5607" spans="1:23" x14ac:dyDescent="0.25">
      <c r="A5607" s="48" t="str">
        <f t="shared" si="87"/>
        <v>42185OtherN/A_19SmartAC-onlySingle</v>
      </c>
      <c r="B5607" t="s">
        <v>13</v>
      </c>
      <c r="C5607" s="35">
        <v>42185</v>
      </c>
      <c r="D5607">
        <v>19</v>
      </c>
      <c r="E5607" t="s">
        <v>32</v>
      </c>
      <c r="F5607">
        <v>3.2776689265926446</v>
      </c>
      <c r="G5607">
        <v>1.9570754857497381</v>
      </c>
      <c r="H5607">
        <v>20578</v>
      </c>
      <c r="I5607">
        <v>3.0640579337394165</v>
      </c>
      <c r="J5607">
        <v>1.867232578175823</v>
      </c>
      <c r="K5607">
        <v>2327</v>
      </c>
      <c r="L5607">
        <v>0.21361099183559418</v>
      </c>
      <c r="M5607">
        <v>6.5171618461608887</v>
      </c>
      <c r="N5607">
        <v>22905</v>
      </c>
      <c r="O5607">
        <v>4.104185476899147E-2</v>
      </c>
      <c r="P5607">
        <v>0.16101175546646118</v>
      </c>
      <c r="Q5607">
        <v>0.18592497706413269</v>
      </c>
      <c r="R5607">
        <v>0.21361099183559418</v>
      </c>
      <c r="S5607">
        <v>0.24129372835159302</v>
      </c>
      <c r="T5607">
        <v>0.26621022820472717</v>
      </c>
      <c r="U5607" t="s">
        <v>102</v>
      </c>
      <c r="V5607" t="s">
        <v>84</v>
      </c>
      <c r="W5607">
        <v>100.30251312255859</v>
      </c>
    </row>
    <row r="5608" spans="1:23" x14ac:dyDescent="0.25">
      <c r="A5608" s="48" t="str">
        <f t="shared" si="87"/>
        <v>42185OtherN/A_20AllSingle</v>
      </c>
      <c r="B5608" t="s">
        <v>13</v>
      </c>
      <c r="C5608" s="35">
        <v>42185</v>
      </c>
      <c r="D5608">
        <v>20</v>
      </c>
      <c r="E5608" t="s">
        <v>32</v>
      </c>
      <c r="F5608">
        <v>3.1477815361273116</v>
      </c>
      <c r="G5608">
        <v>1.9063430953200708</v>
      </c>
      <c r="H5608">
        <v>20578</v>
      </c>
      <c r="I5608">
        <v>2.553453696423865</v>
      </c>
      <c r="J5608">
        <v>1.602305748182917</v>
      </c>
      <c r="K5608">
        <v>2327</v>
      </c>
      <c r="L5608">
        <v>0.59432786703109741</v>
      </c>
      <c r="M5608">
        <v>18.880847930908203</v>
      </c>
      <c r="N5608">
        <v>22905</v>
      </c>
      <c r="O5608">
        <v>3.5775765776634216E-2</v>
      </c>
      <c r="P5608">
        <v>0.5484776496887207</v>
      </c>
      <c r="Q5608">
        <v>0.57019424438476563</v>
      </c>
      <c r="R5608">
        <v>0.59432786703109741</v>
      </c>
      <c r="S5608">
        <v>0.61845862865447998</v>
      </c>
      <c r="T5608">
        <v>0.64017808437347412</v>
      </c>
      <c r="U5608" t="s">
        <v>18</v>
      </c>
      <c r="V5608" t="s">
        <v>84</v>
      </c>
      <c r="W5608">
        <v>95.731895446777344</v>
      </c>
    </row>
    <row r="5609" spans="1:23" x14ac:dyDescent="0.25">
      <c r="A5609" s="48" t="str">
        <f t="shared" si="87"/>
        <v>42185OtherN/A_20SmartAC-onlySingle</v>
      </c>
      <c r="B5609" t="s">
        <v>13</v>
      </c>
      <c r="C5609" s="35">
        <v>42185</v>
      </c>
      <c r="D5609">
        <v>20</v>
      </c>
      <c r="E5609" t="s">
        <v>32</v>
      </c>
      <c r="F5609">
        <v>3.1477815361273116</v>
      </c>
      <c r="G5609">
        <v>1.9063430953200708</v>
      </c>
      <c r="H5609">
        <v>20578</v>
      </c>
      <c r="I5609">
        <v>2.553453696423865</v>
      </c>
      <c r="J5609">
        <v>1.602305748182917</v>
      </c>
      <c r="K5609">
        <v>2327</v>
      </c>
      <c r="L5609">
        <v>0.59432786703109741</v>
      </c>
      <c r="M5609">
        <v>18.880847930908203</v>
      </c>
      <c r="N5609">
        <v>22905</v>
      </c>
      <c r="O5609">
        <v>3.5775765776634216E-2</v>
      </c>
      <c r="P5609">
        <v>0.5484776496887207</v>
      </c>
      <c r="Q5609">
        <v>0.57019424438476563</v>
      </c>
      <c r="R5609">
        <v>0.59432786703109741</v>
      </c>
      <c r="S5609">
        <v>0.61845862865447998</v>
      </c>
      <c r="T5609">
        <v>0.64017808437347412</v>
      </c>
      <c r="U5609" t="s">
        <v>102</v>
      </c>
      <c r="V5609" t="s">
        <v>84</v>
      </c>
      <c r="W5609">
        <v>95.731895446777344</v>
      </c>
    </row>
    <row r="5610" spans="1:23" x14ac:dyDescent="0.25">
      <c r="A5610" s="48" t="str">
        <f t="shared" si="87"/>
        <v>42185OtherN/A_21AllSingle</v>
      </c>
      <c r="B5610" t="s">
        <v>13</v>
      </c>
      <c r="C5610" s="35">
        <v>42185</v>
      </c>
      <c r="D5610">
        <v>21</v>
      </c>
      <c r="E5610" t="s">
        <v>32</v>
      </c>
      <c r="F5610">
        <v>2.8667592026583462</v>
      </c>
      <c r="G5610">
        <v>1.8285882585193132</v>
      </c>
      <c r="H5610">
        <v>20578</v>
      </c>
      <c r="I5610">
        <v>3.0160279727546424</v>
      </c>
      <c r="J5610">
        <v>1.8755474486014878</v>
      </c>
      <c r="K5610">
        <v>2327</v>
      </c>
      <c r="L5610">
        <v>-0.14926877617835999</v>
      </c>
      <c r="M5610">
        <v>-5.2068819999694824</v>
      </c>
      <c r="N5610">
        <v>22905</v>
      </c>
      <c r="O5610">
        <v>4.0916625410318375E-2</v>
      </c>
      <c r="P5610">
        <v>-0.20170752704143524</v>
      </c>
      <c r="Q5610">
        <v>-0.17687031626701355</v>
      </c>
      <c r="R5610">
        <v>-0.14926877617835999</v>
      </c>
      <c r="S5610">
        <v>-0.12167051434516907</v>
      </c>
      <c r="T5610">
        <v>-9.6830032765865326E-2</v>
      </c>
      <c r="U5610" t="s">
        <v>18</v>
      </c>
      <c r="V5610" t="s">
        <v>84</v>
      </c>
      <c r="W5610">
        <v>91.237632751464844</v>
      </c>
    </row>
    <row r="5611" spans="1:23" x14ac:dyDescent="0.25">
      <c r="A5611" s="48" t="str">
        <f t="shared" si="87"/>
        <v>42185OtherN/A_21SmartAC-onlySingle</v>
      </c>
      <c r="B5611" t="s">
        <v>13</v>
      </c>
      <c r="C5611" s="35">
        <v>42185</v>
      </c>
      <c r="D5611">
        <v>21</v>
      </c>
      <c r="E5611" t="s">
        <v>32</v>
      </c>
      <c r="F5611">
        <v>2.8667592026583462</v>
      </c>
      <c r="G5611">
        <v>1.8285882585193132</v>
      </c>
      <c r="H5611">
        <v>20578</v>
      </c>
      <c r="I5611">
        <v>3.0160279727546424</v>
      </c>
      <c r="J5611">
        <v>1.8755474486014878</v>
      </c>
      <c r="K5611">
        <v>2327</v>
      </c>
      <c r="L5611">
        <v>-0.14926877617835999</v>
      </c>
      <c r="M5611">
        <v>-5.2068819999694824</v>
      </c>
      <c r="N5611">
        <v>22905</v>
      </c>
      <c r="O5611">
        <v>4.0916625410318375E-2</v>
      </c>
      <c r="P5611">
        <v>-0.20170752704143524</v>
      </c>
      <c r="Q5611">
        <v>-0.17687031626701355</v>
      </c>
      <c r="R5611">
        <v>-0.14926877617835999</v>
      </c>
      <c r="S5611">
        <v>-0.12167051434516907</v>
      </c>
      <c r="T5611">
        <v>-9.6830032765865326E-2</v>
      </c>
      <c r="U5611" t="s">
        <v>102</v>
      </c>
      <c r="V5611" t="s">
        <v>84</v>
      </c>
      <c r="W5611">
        <v>91.237632751464844</v>
      </c>
    </row>
    <row r="5612" spans="1:23" x14ac:dyDescent="0.25">
      <c r="A5612" s="48" t="str">
        <f t="shared" si="87"/>
        <v>42185OtherN/A_22AllSingle</v>
      </c>
      <c r="B5612" t="s">
        <v>13</v>
      </c>
      <c r="C5612" s="35">
        <v>42185</v>
      </c>
      <c r="D5612">
        <v>22</v>
      </c>
      <c r="E5612" t="s">
        <v>32</v>
      </c>
      <c r="F5612">
        <v>2.5468365454650281</v>
      </c>
      <c r="G5612">
        <v>1.7420140904034689</v>
      </c>
      <c r="H5612">
        <v>20578</v>
      </c>
      <c r="I5612">
        <v>2.6777417642648524</v>
      </c>
      <c r="J5612">
        <v>1.8279036756751788</v>
      </c>
      <c r="K5612">
        <v>2327</v>
      </c>
      <c r="L5612">
        <v>-0.13090522587299347</v>
      </c>
      <c r="M5612">
        <v>-5.1399145126342773</v>
      </c>
      <c r="N5612">
        <v>22905</v>
      </c>
      <c r="O5612">
        <v>3.9790987968444824E-2</v>
      </c>
      <c r="P5612">
        <v>-0.18190135061740875</v>
      </c>
      <c r="Q5612">
        <v>-0.15774743258953094</v>
      </c>
      <c r="R5612">
        <v>-0.13090522587299347</v>
      </c>
      <c r="S5612">
        <v>-0.10406620800495148</v>
      </c>
      <c r="T5612">
        <v>-7.9909093677997589E-2</v>
      </c>
      <c r="U5612" t="s">
        <v>18</v>
      </c>
      <c r="V5612" t="s">
        <v>84</v>
      </c>
      <c r="W5612">
        <v>88.756866455078125</v>
      </c>
    </row>
    <row r="5613" spans="1:23" x14ac:dyDescent="0.25">
      <c r="A5613" s="48" t="str">
        <f t="shared" si="87"/>
        <v>42185OtherN/A_22SmartAC-onlySingle</v>
      </c>
      <c r="B5613" t="s">
        <v>13</v>
      </c>
      <c r="C5613" s="35">
        <v>42185</v>
      </c>
      <c r="D5613">
        <v>22</v>
      </c>
      <c r="E5613" t="s">
        <v>32</v>
      </c>
      <c r="F5613">
        <v>2.5468365454650281</v>
      </c>
      <c r="G5613">
        <v>1.7420140904034689</v>
      </c>
      <c r="H5613">
        <v>20578</v>
      </c>
      <c r="I5613">
        <v>2.6777417642648524</v>
      </c>
      <c r="J5613">
        <v>1.8279036756751788</v>
      </c>
      <c r="K5613">
        <v>2327</v>
      </c>
      <c r="L5613">
        <v>-0.13090522587299347</v>
      </c>
      <c r="M5613">
        <v>-5.1399145126342773</v>
      </c>
      <c r="N5613">
        <v>22905</v>
      </c>
      <c r="O5613">
        <v>3.9790987968444824E-2</v>
      </c>
      <c r="P5613">
        <v>-0.18190135061740875</v>
      </c>
      <c r="Q5613">
        <v>-0.15774743258953094</v>
      </c>
      <c r="R5613">
        <v>-0.13090522587299347</v>
      </c>
      <c r="S5613">
        <v>-0.10406620800495148</v>
      </c>
      <c r="T5613">
        <v>-7.9909093677997589E-2</v>
      </c>
      <c r="U5613" t="s">
        <v>102</v>
      </c>
      <c r="V5613" t="s">
        <v>84</v>
      </c>
      <c r="W5613">
        <v>88.756866455078125</v>
      </c>
    </row>
    <row r="5614" spans="1:23" x14ac:dyDescent="0.25">
      <c r="A5614" s="48" t="str">
        <f t="shared" si="87"/>
        <v>42185OtherN/A_23AllSingle</v>
      </c>
      <c r="B5614" t="s">
        <v>13</v>
      </c>
      <c r="C5614" s="35">
        <v>42185</v>
      </c>
      <c r="D5614">
        <v>23</v>
      </c>
      <c r="E5614" t="s">
        <v>32</v>
      </c>
      <c r="F5614">
        <v>2.0714158281953643</v>
      </c>
      <c r="G5614">
        <v>1.5938350687353662</v>
      </c>
      <c r="H5614">
        <v>20578</v>
      </c>
      <c r="I5614">
        <v>2.1213319504919821</v>
      </c>
      <c r="J5614">
        <v>1.6530631052136548</v>
      </c>
      <c r="K5614">
        <v>2327</v>
      </c>
      <c r="L5614">
        <v>-4.9916122108697891E-2</v>
      </c>
      <c r="M5614">
        <v>-2.4097585678100586</v>
      </c>
      <c r="N5614">
        <v>22905</v>
      </c>
      <c r="O5614">
        <v>3.6024395376443863E-2</v>
      </c>
      <c r="P5614">
        <v>-9.6084989607334137E-2</v>
      </c>
      <c r="Q5614">
        <v>-7.4217461049556732E-2</v>
      </c>
      <c r="R5614">
        <v>-4.9916122108697891E-2</v>
      </c>
      <c r="S5614">
        <v>-2.561766654253006E-2</v>
      </c>
      <c r="T5614">
        <v>-3.747256938368082E-3</v>
      </c>
      <c r="U5614" t="s">
        <v>18</v>
      </c>
      <c r="V5614" t="s">
        <v>84</v>
      </c>
      <c r="W5614">
        <v>86.063262939453125</v>
      </c>
    </row>
    <row r="5615" spans="1:23" x14ac:dyDescent="0.25">
      <c r="A5615" s="48" t="str">
        <f t="shared" si="87"/>
        <v>42185OtherN/A_23SmartAC-onlySingle</v>
      </c>
      <c r="B5615" t="s">
        <v>13</v>
      </c>
      <c r="C5615" s="35">
        <v>42185</v>
      </c>
      <c r="D5615">
        <v>23</v>
      </c>
      <c r="E5615" t="s">
        <v>32</v>
      </c>
      <c r="F5615">
        <v>2.0714158281953643</v>
      </c>
      <c r="G5615">
        <v>1.5938350687353662</v>
      </c>
      <c r="H5615">
        <v>20578</v>
      </c>
      <c r="I5615">
        <v>2.1213319504919821</v>
      </c>
      <c r="J5615">
        <v>1.6530631052136548</v>
      </c>
      <c r="K5615">
        <v>2327</v>
      </c>
      <c r="L5615">
        <v>-4.9916122108697891E-2</v>
      </c>
      <c r="M5615">
        <v>-2.4097585678100586</v>
      </c>
      <c r="N5615">
        <v>22905</v>
      </c>
      <c r="O5615">
        <v>3.6024395376443863E-2</v>
      </c>
      <c r="P5615">
        <v>-9.6084989607334137E-2</v>
      </c>
      <c r="Q5615">
        <v>-7.4217461049556732E-2</v>
      </c>
      <c r="R5615">
        <v>-4.9916122108697891E-2</v>
      </c>
      <c r="S5615">
        <v>-2.561766654253006E-2</v>
      </c>
      <c r="T5615">
        <v>-3.747256938368082E-3</v>
      </c>
      <c r="U5615" t="s">
        <v>102</v>
      </c>
      <c r="V5615" t="s">
        <v>84</v>
      </c>
      <c r="W5615">
        <v>86.063262939453125</v>
      </c>
    </row>
    <row r="5616" spans="1:23" x14ac:dyDescent="0.25">
      <c r="A5616" s="48" t="str">
        <f t="shared" si="87"/>
        <v>42185OtherN/A_24AllSingle</v>
      </c>
      <c r="B5616" t="s">
        <v>13</v>
      </c>
      <c r="C5616" s="35">
        <v>42185</v>
      </c>
      <c r="D5616">
        <v>24</v>
      </c>
      <c r="E5616" t="s">
        <v>32</v>
      </c>
      <c r="F5616">
        <v>1.6120697398837056</v>
      </c>
      <c r="G5616">
        <v>1.3842962769063383</v>
      </c>
      <c r="H5616">
        <v>20578</v>
      </c>
      <c r="I5616">
        <v>1.6478389966448335</v>
      </c>
      <c r="J5616">
        <v>1.4183202708550289</v>
      </c>
      <c r="K5616">
        <v>2327</v>
      </c>
      <c r="L5616">
        <v>-3.5769257694482803E-2</v>
      </c>
      <c r="M5616">
        <v>-2.2188405990600586</v>
      </c>
      <c r="N5616">
        <v>22905</v>
      </c>
      <c r="O5616">
        <v>3.09450663626194E-2</v>
      </c>
      <c r="P5616">
        <v>-7.542845606803894E-2</v>
      </c>
      <c r="Q5616">
        <v>-5.6644178926944733E-2</v>
      </c>
      <c r="R5616">
        <v>-3.5769257694482803E-2</v>
      </c>
      <c r="S5616">
        <v>-1.4896810054779053E-2</v>
      </c>
      <c r="T5616">
        <v>3.8899392820894718E-3</v>
      </c>
      <c r="U5616" t="s">
        <v>18</v>
      </c>
      <c r="V5616" t="s">
        <v>84</v>
      </c>
      <c r="W5616">
        <v>84.182365417480469</v>
      </c>
    </row>
    <row r="5617" spans="1:23" x14ac:dyDescent="0.25">
      <c r="A5617" s="48" t="str">
        <f t="shared" si="87"/>
        <v>42185OtherN/A_24SmartAC-onlySingle</v>
      </c>
      <c r="B5617" t="s">
        <v>13</v>
      </c>
      <c r="C5617" s="35">
        <v>42185</v>
      </c>
      <c r="D5617">
        <v>24</v>
      </c>
      <c r="E5617" t="s">
        <v>32</v>
      </c>
      <c r="F5617">
        <v>1.6120697398837056</v>
      </c>
      <c r="G5617">
        <v>1.3842962769063383</v>
      </c>
      <c r="H5617">
        <v>20578</v>
      </c>
      <c r="I5617">
        <v>1.6478389966448335</v>
      </c>
      <c r="J5617">
        <v>1.4183202708550289</v>
      </c>
      <c r="K5617">
        <v>2327</v>
      </c>
      <c r="L5617">
        <v>-3.5769257694482803E-2</v>
      </c>
      <c r="M5617">
        <v>-2.2188405990600586</v>
      </c>
      <c r="N5617">
        <v>22905</v>
      </c>
      <c r="O5617">
        <v>3.09450663626194E-2</v>
      </c>
      <c r="P5617">
        <v>-7.542845606803894E-2</v>
      </c>
      <c r="Q5617">
        <v>-5.6644178926944733E-2</v>
      </c>
      <c r="R5617">
        <v>-3.5769257694482803E-2</v>
      </c>
      <c r="S5617">
        <v>-1.4896810054779053E-2</v>
      </c>
      <c r="T5617">
        <v>3.8899392820894718E-3</v>
      </c>
      <c r="U5617" t="s">
        <v>102</v>
      </c>
      <c r="V5617" t="s">
        <v>84</v>
      </c>
      <c r="W5617">
        <v>84.182365417480469</v>
      </c>
    </row>
    <row r="5618" spans="1:23" x14ac:dyDescent="0.25">
      <c r="A5618" s="48" t="str">
        <f t="shared" si="87"/>
        <v>42186OtherN/A_1AllSingle</v>
      </c>
      <c r="B5618" t="s">
        <v>13</v>
      </c>
      <c r="C5618" s="35">
        <v>42186</v>
      </c>
      <c r="D5618">
        <v>1</v>
      </c>
      <c r="E5618" t="s">
        <v>32</v>
      </c>
      <c r="F5618">
        <v>1.2929977471848946</v>
      </c>
      <c r="G5618">
        <v>1.1890917846068878</v>
      </c>
      <c r="H5618">
        <v>20625</v>
      </c>
      <c r="I5618">
        <v>1.3184978638984119</v>
      </c>
      <c r="J5618">
        <v>1.1617366232086248</v>
      </c>
      <c r="K5618">
        <v>2264</v>
      </c>
      <c r="L5618">
        <v>-2.5500116869807243E-2</v>
      </c>
      <c r="M5618">
        <v>-1.9721702337265015</v>
      </c>
      <c r="N5618">
        <v>22889</v>
      </c>
      <c r="O5618">
        <v>2.5781424716114998E-2</v>
      </c>
      <c r="P5618">
        <v>-5.8541592210531235E-2</v>
      </c>
      <c r="Q5618">
        <v>-4.2891751974821091E-2</v>
      </c>
      <c r="R5618">
        <v>-2.5500116869807243E-2</v>
      </c>
      <c r="S5618">
        <v>-8.1105455756187439E-3</v>
      </c>
      <c r="T5618">
        <v>7.5413570739328861E-3</v>
      </c>
      <c r="U5618" t="s">
        <v>18</v>
      </c>
      <c r="V5618" t="s">
        <v>84</v>
      </c>
      <c r="W5618">
        <v>82.635810852050781</v>
      </c>
    </row>
    <row r="5619" spans="1:23" x14ac:dyDescent="0.25">
      <c r="A5619" s="48" t="str">
        <f t="shared" si="87"/>
        <v>42186OtherN/A_1SmartAC-onlySingle</v>
      </c>
      <c r="B5619" t="s">
        <v>13</v>
      </c>
      <c r="C5619" s="35">
        <v>42186</v>
      </c>
      <c r="D5619">
        <v>1</v>
      </c>
      <c r="E5619" t="s">
        <v>32</v>
      </c>
      <c r="F5619">
        <v>1.2929977471848946</v>
      </c>
      <c r="G5619">
        <v>1.1890917846068878</v>
      </c>
      <c r="H5619">
        <v>20625</v>
      </c>
      <c r="I5619">
        <v>1.3184978638984119</v>
      </c>
      <c r="J5619">
        <v>1.1617366232086248</v>
      </c>
      <c r="K5619">
        <v>2264</v>
      </c>
      <c r="L5619">
        <v>-2.5500116869807243E-2</v>
      </c>
      <c r="M5619">
        <v>-1.9721702337265015</v>
      </c>
      <c r="N5619">
        <v>22889</v>
      </c>
      <c r="O5619">
        <v>2.5781424716114998E-2</v>
      </c>
      <c r="P5619">
        <v>-5.8541592210531235E-2</v>
      </c>
      <c r="Q5619">
        <v>-4.2891751974821091E-2</v>
      </c>
      <c r="R5619">
        <v>-2.5500116869807243E-2</v>
      </c>
      <c r="S5619">
        <v>-8.1105455756187439E-3</v>
      </c>
      <c r="T5619">
        <v>7.5413570739328861E-3</v>
      </c>
      <c r="U5619" t="s">
        <v>102</v>
      </c>
      <c r="V5619" t="s">
        <v>84</v>
      </c>
      <c r="W5619">
        <v>82.635810852050781</v>
      </c>
    </row>
    <row r="5620" spans="1:23" x14ac:dyDescent="0.25">
      <c r="A5620" s="48" t="str">
        <f t="shared" si="87"/>
        <v>42186OtherN/A_2AllSingle</v>
      </c>
      <c r="B5620" t="s">
        <v>13</v>
      </c>
      <c r="C5620" s="35">
        <v>42186</v>
      </c>
      <c r="D5620">
        <v>2</v>
      </c>
      <c r="E5620" t="s">
        <v>32</v>
      </c>
      <c r="F5620">
        <v>1.0766837705790373</v>
      </c>
      <c r="G5620">
        <v>1.0173815219194</v>
      </c>
      <c r="H5620">
        <v>20625</v>
      </c>
      <c r="I5620">
        <v>1.097760569535476</v>
      </c>
      <c r="J5620">
        <v>0.9932485848276067</v>
      </c>
      <c r="K5620">
        <v>2264</v>
      </c>
      <c r="L5620">
        <v>-2.1076798439025879E-2</v>
      </c>
      <c r="M5620">
        <v>-1.9575663805007935</v>
      </c>
      <c r="N5620">
        <v>22889</v>
      </c>
      <c r="O5620">
        <v>2.2043980658054352E-2</v>
      </c>
      <c r="P5620">
        <v>-4.9328364431858063E-2</v>
      </c>
      <c r="Q5620">
        <v>-3.5947225987911224E-2</v>
      </c>
      <c r="R5620">
        <v>-2.1076798439025879E-2</v>
      </c>
      <c r="S5620">
        <v>-6.2081334181129932E-3</v>
      </c>
      <c r="T5620">
        <v>7.1747670881450176E-3</v>
      </c>
      <c r="U5620" t="s">
        <v>18</v>
      </c>
      <c r="V5620" t="s">
        <v>84</v>
      </c>
      <c r="W5620">
        <v>80.782867431640625</v>
      </c>
    </row>
    <row r="5621" spans="1:23" x14ac:dyDescent="0.25">
      <c r="A5621" s="48" t="str">
        <f t="shared" si="87"/>
        <v>42186OtherN/A_2SmartAC-onlySingle</v>
      </c>
      <c r="B5621" t="s">
        <v>13</v>
      </c>
      <c r="C5621" s="35">
        <v>42186</v>
      </c>
      <c r="D5621">
        <v>2</v>
      </c>
      <c r="E5621" t="s">
        <v>32</v>
      </c>
      <c r="F5621">
        <v>1.0766837705790373</v>
      </c>
      <c r="G5621">
        <v>1.0173815219194</v>
      </c>
      <c r="H5621">
        <v>20625</v>
      </c>
      <c r="I5621">
        <v>1.097760569535476</v>
      </c>
      <c r="J5621">
        <v>0.9932485848276067</v>
      </c>
      <c r="K5621">
        <v>2264</v>
      </c>
      <c r="L5621">
        <v>-2.1076798439025879E-2</v>
      </c>
      <c r="M5621">
        <v>-1.9575663805007935</v>
      </c>
      <c r="N5621">
        <v>22889</v>
      </c>
      <c r="O5621">
        <v>2.2043980658054352E-2</v>
      </c>
      <c r="P5621">
        <v>-4.9328364431858063E-2</v>
      </c>
      <c r="Q5621">
        <v>-3.5947225987911224E-2</v>
      </c>
      <c r="R5621">
        <v>-2.1076798439025879E-2</v>
      </c>
      <c r="S5621">
        <v>-6.2081334181129932E-3</v>
      </c>
      <c r="T5621">
        <v>7.1747670881450176E-3</v>
      </c>
      <c r="U5621" t="s">
        <v>102</v>
      </c>
      <c r="V5621" t="s">
        <v>84</v>
      </c>
      <c r="W5621">
        <v>80.782867431640625</v>
      </c>
    </row>
    <row r="5622" spans="1:23" x14ac:dyDescent="0.25">
      <c r="A5622" s="48" t="str">
        <f t="shared" si="87"/>
        <v>42186OtherN/A_3AllSingle</v>
      </c>
      <c r="B5622" t="s">
        <v>13</v>
      </c>
      <c r="C5622" s="35">
        <v>42186</v>
      </c>
      <c r="D5622">
        <v>3</v>
      </c>
      <c r="E5622" t="s">
        <v>32</v>
      </c>
      <c r="F5622">
        <v>0.94498500214180714</v>
      </c>
      <c r="G5622">
        <v>0.90517357140003718</v>
      </c>
      <c r="H5622">
        <v>20625</v>
      </c>
      <c r="I5622">
        <v>0.96027521105889835</v>
      </c>
      <c r="J5622">
        <v>0.87321589826773494</v>
      </c>
      <c r="K5622">
        <v>2264</v>
      </c>
      <c r="L5622">
        <v>-1.5290209092199802E-2</v>
      </c>
      <c r="M5622">
        <v>-1.618037223815918</v>
      </c>
      <c r="N5622">
        <v>22889</v>
      </c>
      <c r="O5622">
        <v>1.9404161721467972E-2</v>
      </c>
      <c r="P5622">
        <v>-4.0158580988645554E-2</v>
      </c>
      <c r="Q5622">
        <v>-2.8379868716001511E-2</v>
      </c>
      <c r="R5622">
        <v>-1.5290209092199802E-2</v>
      </c>
      <c r="S5622">
        <v>-2.2021019831299782E-3</v>
      </c>
      <c r="T5622">
        <v>9.578164666891098E-3</v>
      </c>
      <c r="U5622" t="s">
        <v>18</v>
      </c>
      <c r="V5622" t="s">
        <v>84</v>
      </c>
      <c r="W5622">
        <v>79.10699462890625</v>
      </c>
    </row>
    <row r="5623" spans="1:23" x14ac:dyDescent="0.25">
      <c r="A5623" s="48" t="str">
        <f t="shared" si="87"/>
        <v>42186OtherN/A_3SmartAC-onlySingle</v>
      </c>
      <c r="B5623" t="s">
        <v>13</v>
      </c>
      <c r="C5623" s="35">
        <v>42186</v>
      </c>
      <c r="D5623">
        <v>3</v>
      </c>
      <c r="E5623" t="s">
        <v>32</v>
      </c>
      <c r="F5623">
        <v>0.94498500214180714</v>
      </c>
      <c r="G5623">
        <v>0.90517357140003718</v>
      </c>
      <c r="H5623">
        <v>20625</v>
      </c>
      <c r="I5623">
        <v>0.96027521105889835</v>
      </c>
      <c r="J5623">
        <v>0.87321589826773494</v>
      </c>
      <c r="K5623">
        <v>2264</v>
      </c>
      <c r="L5623">
        <v>-1.5290209092199802E-2</v>
      </c>
      <c r="M5623">
        <v>-1.618037223815918</v>
      </c>
      <c r="N5623">
        <v>22889</v>
      </c>
      <c r="O5623">
        <v>1.9404161721467972E-2</v>
      </c>
      <c r="P5623">
        <v>-4.0158580988645554E-2</v>
      </c>
      <c r="Q5623">
        <v>-2.8379868716001511E-2</v>
      </c>
      <c r="R5623">
        <v>-1.5290209092199802E-2</v>
      </c>
      <c r="S5623">
        <v>-2.2021019831299782E-3</v>
      </c>
      <c r="T5623">
        <v>9.578164666891098E-3</v>
      </c>
      <c r="U5623" t="s">
        <v>102</v>
      </c>
      <c r="V5623" t="s">
        <v>84</v>
      </c>
      <c r="W5623">
        <v>79.10699462890625</v>
      </c>
    </row>
    <row r="5624" spans="1:23" x14ac:dyDescent="0.25">
      <c r="A5624" s="48" t="str">
        <f t="shared" si="87"/>
        <v>42186OtherN/A_4AllSingle</v>
      </c>
      <c r="B5624" t="s">
        <v>13</v>
      </c>
      <c r="C5624" s="35">
        <v>42186</v>
      </c>
      <c r="D5624">
        <v>4</v>
      </c>
      <c r="E5624" t="s">
        <v>32</v>
      </c>
      <c r="F5624">
        <v>0.85254936712655649</v>
      </c>
      <c r="G5624">
        <v>0.81760857655169317</v>
      </c>
      <c r="H5624">
        <v>20625</v>
      </c>
      <c r="I5624">
        <v>0.85528500225373782</v>
      </c>
      <c r="J5624">
        <v>0.78377443521485157</v>
      </c>
      <c r="K5624">
        <v>2264</v>
      </c>
      <c r="L5624">
        <v>-2.735635032877326E-3</v>
      </c>
      <c r="M5624">
        <v>-0.32087704539299011</v>
      </c>
      <c r="N5624">
        <v>22889</v>
      </c>
      <c r="O5624">
        <v>1.7428318038582802E-2</v>
      </c>
      <c r="P5624">
        <v>-2.5071768090128899E-2</v>
      </c>
      <c r="Q5624">
        <v>-1.4492429792881012E-2</v>
      </c>
      <c r="R5624">
        <v>-2.735635032877326E-3</v>
      </c>
      <c r="S5624">
        <v>9.0197650715708733E-3</v>
      </c>
      <c r="T5624">
        <v>1.9600497558712959E-2</v>
      </c>
      <c r="U5624" t="s">
        <v>18</v>
      </c>
      <c r="V5624" t="s">
        <v>84</v>
      </c>
      <c r="W5624">
        <v>77.765129089355469</v>
      </c>
    </row>
    <row r="5625" spans="1:23" x14ac:dyDescent="0.25">
      <c r="A5625" s="48" t="str">
        <f t="shared" si="87"/>
        <v>42186OtherN/A_4SmartAC-onlySingle</v>
      </c>
      <c r="B5625" t="s">
        <v>13</v>
      </c>
      <c r="C5625" s="35">
        <v>42186</v>
      </c>
      <c r="D5625">
        <v>4</v>
      </c>
      <c r="E5625" t="s">
        <v>32</v>
      </c>
      <c r="F5625">
        <v>0.85254936712655649</v>
      </c>
      <c r="G5625">
        <v>0.81760857655169317</v>
      </c>
      <c r="H5625">
        <v>20625</v>
      </c>
      <c r="I5625">
        <v>0.85528500225373782</v>
      </c>
      <c r="J5625">
        <v>0.78377443521485157</v>
      </c>
      <c r="K5625">
        <v>2264</v>
      </c>
      <c r="L5625">
        <v>-2.735635032877326E-3</v>
      </c>
      <c r="M5625">
        <v>-0.32087704539299011</v>
      </c>
      <c r="N5625">
        <v>22889</v>
      </c>
      <c r="O5625">
        <v>1.7428318038582802E-2</v>
      </c>
      <c r="P5625">
        <v>-2.5071768090128899E-2</v>
      </c>
      <c r="Q5625">
        <v>-1.4492429792881012E-2</v>
      </c>
      <c r="R5625">
        <v>-2.735635032877326E-3</v>
      </c>
      <c r="S5625">
        <v>9.0197650715708733E-3</v>
      </c>
      <c r="T5625">
        <v>1.9600497558712959E-2</v>
      </c>
      <c r="U5625" t="s">
        <v>102</v>
      </c>
      <c r="V5625" t="s">
        <v>84</v>
      </c>
      <c r="W5625">
        <v>77.765129089355469</v>
      </c>
    </row>
    <row r="5626" spans="1:23" x14ac:dyDescent="0.25">
      <c r="A5626" s="48" t="str">
        <f t="shared" si="87"/>
        <v>42186OtherN/A_5AllSingle</v>
      </c>
      <c r="B5626" t="s">
        <v>13</v>
      </c>
      <c r="C5626" s="35">
        <v>42186</v>
      </c>
      <c r="D5626">
        <v>5</v>
      </c>
      <c r="E5626" t="s">
        <v>32</v>
      </c>
      <c r="F5626">
        <v>0.80277762300013045</v>
      </c>
      <c r="G5626">
        <v>0.76445379243069944</v>
      </c>
      <c r="H5626">
        <v>20625</v>
      </c>
      <c r="I5626">
        <v>0.82305945697796201</v>
      </c>
      <c r="J5626">
        <v>0.74152062666963081</v>
      </c>
      <c r="K5626">
        <v>2264</v>
      </c>
      <c r="L5626">
        <v>-2.0281834527850151E-2</v>
      </c>
      <c r="M5626">
        <v>-2.5264573097229004</v>
      </c>
      <c r="N5626">
        <v>22889</v>
      </c>
      <c r="O5626">
        <v>1.6468208283185959E-2</v>
      </c>
      <c r="P5626">
        <v>-4.1387490928173065E-2</v>
      </c>
      <c r="Q5626">
        <v>-3.1390957534313202E-2</v>
      </c>
      <c r="R5626">
        <v>-2.0281834527850151E-2</v>
      </c>
      <c r="S5626">
        <v>-9.1740284115076065E-3</v>
      </c>
      <c r="T5626">
        <v>8.2382123218849301E-4</v>
      </c>
      <c r="U5626" t="s">
        <v>18</v>
      </c>
      <c r="V5626" t="s">
        <v>84</v>
      </c>
      <c r="W5626">
        <v>75.939926147460938</v>
      </c>
    </row>
    <row r="5627" spans="1:23" x14ac:dyDescent="0.25">
      <c r="A5627" s="48" t="str">
        <f t="shared" si="87"/>
        <v>42186OtherN/A_5SmartAC-onlySingle</v>
      </c>
      <c r="B5627" t="s">
        <v>13</v>
      </c>
      <c r="C5627" s="35">
        <v>42186</v>
      </c>
      <c r="D5627">
        <v>5</v>
      </c>
      <c r="E5627" t="s">
        <v>32</v>
      </c>
      <c r="F5627">
        <v>0.80277762300013045</v>
      </c>
      <c r="G5627">
        <v>0.76445379243069944</v>
      </c>
      <c r="H5627">
        <v>20625</v>
      </c>
      <c r="I5627">
        <v>0.82305945697796201</v>
      </c>
      <c r="J5627">
        <v>0.74152062666963081</v>
      </c>
      <c r="K5627">
        <v>2264</v>
      </c>
      <c r="L5627">
        <v>-2.0281834527850151E-2</v>
      </c>
      <c r="M5627">
        <v>-2.5264573097229004</v>
      </c>
      <c r="N5627">
        <v>22889</v>
      </c>
      <c r="O5627">
        <v>1.6468208283185959E-2</v>
      </c>
      <c r="P5627">
        <v>-4.1387490928173065E-2</v>
      </c>
      <c r="Q5627">
        <v>-3.1390957534313202E-2</v>
      </c>
      <c r="R5627">
        <v>-2.0281834527850151E-2</v>
      </c>
      <c r="S5627">
        <v>-9.1740284115076065E-3</v>
      </c>
      <c r="T5627">
        <v>8.2382123218849301E-4</v>
      </c>
      <c r="U5627" t="s">
        <v>102</v>
      </c>
      <c r="V5627" t="s">
        <v>84</v>
      </c>
      <c r="W5627">
        <v>75.939926147460938</v>
      </c>
    </row>
    <row r="5628" spans="1:23" x14ac:dyDescent="0.25">
      <c r="A5628" s="48" t="str">
        <f t="shared" si="87"/>
        <v>42186OtherN/A_6AllSingle</v>
      </c>
      <c r="B5628" t="s">
        <v>13</v>
      </c>
      <c r="C5628" s="35">
        <v>42186</v>
      </c>
      <c r="D5628">
        <v>6</v>
      </c>
      <c r="E5628" t="s">
        <v>32</v>
      </c>
      <c r="F5628">
        <v>0.80826636368496418</v>
      </c>
      <c r="G5628">
        <v>0.75834122573525931</v>
      </c>
      <c r="H5628">
        <v>20625</v>
      </c>
      <c r="I5628">
        <v>0.82777890590155057</v>
      </c>
      <c r="J5628">
        <v>0.76675741015708887</v>
      </c>
      <c r="K5628">
        <v>2264</v>
      </c>
      <c r="L5628">
        <v>-1.9512541592121124E-2</v>
      </c>
      <c r="M5628">
        <v>-2.4141228199005127</v>
      </c>
      <c r="N5628">
        <v>22889</v>
      </c>
      <c r="O5628">
        <v>1.6957692801952362E-2</v>
      </c>
      <c r="P5628">
        <v>-4.1245520114898682E-2</v>
      </c>
      <c r="Q5628">
        <v>-3.0951861292123795E-2</v>
      </c>
      <c r="R5628">
        <v>-1.9512541592121124E-2</v>
      </c>
      <c r="S5628">
        <v>-8.0745778977870941E-3</v>
      </c>
      <c r="T5628">
        <v>2.2204373963177204E-3</v>
      </c>
      <c r="U5628" t="s">
        <v>18</v>
      </c>
      <c r="V5628" t="s">
        <v>84</v>
      </c>
      <c r="W5628">
        <v>75.665779113769531</v>
      </c>
    </row>
    <row r="5629" spans="1:23" x14ac:dyDescent="0.25">
      <c r="A5629" s="48" t="str">
        <f t="shared" si="87"/>
        <v>42186OtherN/A_6SmartAC-onlySingle</v>
      </c>
      <c r="B5629" t="s">
        <v>13</v>
      </c>
      <c r="C5629" s="35">
        <v>42186</v>
      </c>
      <c r="D5629">
        <v>6</v>
      </c>
      <c r="E5629" t="s">
        <v>32</v>
      </c>
      <c r="F5629">
        <v>0.80826636368496418</v>
      </c>
      <c r="G5629">
        <v>0.75834122573525931</v>
      </c>
      <c r="H5629">
        <v>20625</v>
      </c>
      <c r="I5629">
        <v>0.82777890590155057</v>
      </c>
      <c r="J5629">
        <v>0.76675741015708887</v>
      </c>
      <c r="K5629">
        <v>2264</v>
      </c>
      <c r="L5629">
        <v>-1.9512541592121124E-2</v>
      </c>
      <c r="M5629">
        <v>-2.4141228199005127</v>
      </c>
      <c r="N5629">
        <v>22889</v>
      </c>
      <c r="O5629">
        <v>1.6957692801952362E-2</v>
      </c>
      <c r="P5629">
        <v>-4.1245520114898682E-2</v>
      </c>
      <c r="Q5629">
        <v>-3.0951861292123795E-2</v>
      </c>
      <c r="R5629">
        <v>-1.9512541592121124E-2</v>
      </c>
      <c r="S5629">
        <v>-8.0745778977870941E-3</v>
      </c>
      <c r="T5629">
        <v>2.2204373963177204E-3</v>
      </c>
      <c r="U5629" t="s">
        <v>102</v>
      </c>
      <c r="V5629" t="s">
        <v>84</v>
      </c>
      <c r="W5629">
        <v>75.665779113769531</v>
      </c>
    </row>
    <row r="5630" spans="1:23" x14ac:dyDescent="0.25">
      <c r="A5630" s="48" t="str">
        <f t="shared" si="87"/>
        <v>42186OtherN/A_7AllSingle</v>
      </c>
      <c r="B5630" t="s">
        <v>13</v>
      </c>
      <c r="C5630" s="35">
        <v>42186</v>
      </c>
      <c r="D5630">
        <v>7</v>
      </c>
      <c r="E5630" t="s">
        <v>32</v>
      </c>
      <c r="F5630">
        <v>0.86317277034849726</v>
      </c>
      <c r="G5630">
        <v>0.81324265973157217</v>
      </c>
      <c r="H5630">
        <v>20625</v>
      </c>
      <c r="I5630">
        <v>0.87450756585225431</v>
      </c>
      <c r="J5630">
        <v>0.81194232621977469</v>
      </c>
      <c r="K5630">
        <v>2264</v>
      </c>
      <c r="L5630">
        <v>-1.1334795504808426E-2</v>
      </c>
      <c r="M5630">
        <v>-1.313154935836792</v>
      </c>
      <c r="N5630">
        <v>22889</v>
      </c>
      <c r="O5630">
        <v>1.7979277297854424E-2</v>
      </c>
      <c r="P5630">
        <v>-3.4377038478851318E-2</v>
      </c>
      <c r="Q5630">
        <v>-2.3463256657123566E-2</v>
      </c>
      <c r="R5630">
        <v>-1.1334795504808426E-2</v>
      </c>
      <c r="S5630">
        <v>7.9222704516723752E-4</v>
      </c>
      <c r="T5630">
        <v>1.1707446537911892E-2</v>
      </c>
      <c r="U5630" t="s">
        <v>18</v>
      </c>
      <c r="V5630" t="s">
        <v>84</v>
      </c>
      <c r="W5630">
        <v>77.209922790527344</v>
      </c>
    </row>
    <row r="5631" spans="1:23" x14ac:dyDescent="0.25">
      <c r="A5631" s="48" t="str">
        <f t="shared" si="87"/>
        <v>42186OtherN/A_7SmartAC-onlySingle</v>
      </c>
      <c r="B5631" t="s">
        <v>13</v>
      </c>
      <c r="C5631" s="35">
        <v>42186</v>
      </c>
      <c r="D5631">
        <v>7</v>
      </c>
      <c r="E5631" t="s">
        <v>32</v>
      </c>
      <c r="F5631">
        <v>0.86317277034849726</v>
      </c>
      <c r="G5631">
        <v>0.81324265973157217</v>
      </c>
      <c r="H5631">
        <v>20625</v>
      </c>
      <c r="I5631">
        <v>0.87450756585225431</v>
      </c>
      <c r="J5631">
        <v>0.81194232621977469</v>
      </c>
      <c r="K5631">
        <v>2264</v>
      </c>
      <c r="L5631">
        <v>-1.1334795504808426E-2</v>
      </c>
      <c r="M5631">
        <v>-1.313154935836792</v>
      </c>
      <c r="N5631">
        <v>22889</v>
      </c>
      <c r="O5631">
        <v>1.7979277297854424E-2</v>
      </c>
      <c r="P5631">
        <v>-3.4377038478851318E-2</v>
      </c>
      <c r="Q5631">
        <v>-2.3463256657123566E-2</v>
      </c>
      <c r="R5631">
        <v>-1.1334795504808426E-2</v>
      </c>
      <c r="S5631">
        <v>7.9222704516723752E-4</v>
      </c>
      <c r="T5631">
        <v>1.1707446537911892E-2</v>
      </c>
      <c r="U5631" t="s">
        <v>102</v>
      </c>
      <c r="V5631" t="s">
        <v>84</v>
      </c>
      <c r="W5631">
        <v>77.209922790527344</v>
      </c>
    </row>
    <row r="5632" spans="1:23" x14ac:dyDescent="0.25">
      <c r="A5632" s="48" t="str">
        <f t="shared" si="87"/>
        <v>42186OtherN/A_8AllSingle</v>
      </c>
      <c r="B5632" t="s">
        <v>13</v>
      </c>
      <c r="C5632" s="35">
        <v>42186</v>
      </c>
      <c r="D5632">
        <v>8</v>
      </c>
      <c r="E5632" t="s">
        <v>32</v>
      </c>
      <c r="F5632">
        <v>0.92590277078573691</v>
      </c>
      <c r="G5632">
        <v>0.91057030981258202</v>
      </c>
      <c r="H5632">
        <v>20625</v>
      </c>
      <c r="I5632">
        <v>0.92508736082334941</v>
      </c>
      <c r="J5632">
        <v>0.89558662206888717</v>
      </c>
      <c r="K5632">
        <v>2264</v>
      </c>
      <c r="L5632">
        <v>8.1540993414819241E-4</v>
      </c>
      <c r="M5632">
        <v>8.8066481053829193E-2</v>
      </c>
      <c r="N5632">
        <v>22889</v>
      </c>
      <c r="O5632">
        <v>1.9861375913023949E-2</v>
      </c>
      <c r="P5632">
        <v>-2.4638930335640907E-2</v>
      </c>
      <c r="Q5632">
        <v>-1.2582677416503429E-2</v>
      </c>
      <c r="R5632">
        <v>8.1540993414819241E-4</v>
      </c>
      <c r="S5632">
        <v>1.4211907982826233E-2</v>
      </c>
      <c r="T5632">
        <v>2.626974880695343E-2</v>
      </c>
      <c r="U5632" t="s">
        <v>18</v>
      </c>
      <c r="V5632" t="s">
        <v>84</v>
      </c>
      <c r="W5632">
        <v>81.057144165039063</v>
      </c>
    </row>
    <row r="5633" spans="1:23" x14ac:dyDescent="0.25">
      <c r="A5633" s="48" t="str">
        <f t="shared" si="87"/>
        <v>42186OtherN/A_8SmartAC-onlySingle</v>
      </c>
      <c r="B5633" t="s">
        <v>13</v>
      </c>
      <c r="C5633" s="35">
        <v>42186</v>
      </c>
      <c r="D5633">
        <v>8</v>
      </c>
      <c r="E5633" t="s">
        <v>32</v>
      </c>
      <c r="F5633">
        <v>0.92590277078573691</v>
      </c>
      <c r="G5633">
        <v>0.91057030981258202</v>
      </c>
      <c r="H5633">
        <v>20625</v>
      </c>
      <c r="I5633">
        <v>0.92508736082334941</v>
      </c>
      <c r="J5633">
        <v>0.89558662206888717</v>
      </c>
      <c r="K5633">
        <v>2264</v>
      </c>
      <c r="L5633">
        <v>8.1540993414819241E-4</v>
      </c>
      <c r="M5633">
        <v>8.8066481053829193E-2</v>
      </c>
      <c r="N5633">
        <v>22889</v>
      </c>
      <c r="O5633">
        <v>1.9861375913023949E-2</v>
      </c>
      <c r="P5633">
        <v>-2.4638930335640907E-2</v>
      </c>
      <c r="Q5633">
        <v>-1.2582677416503429E-2</v>
      </c>
      <c r="R5633">
        <v>8.1540993414819241E-4</v>
      </c>
      <c r="S5633">
        <v>1.4211907982826233E-2</v>
      </c>
      <c r="T5633">
        <v>2.626974880695343E-2</v>
      </c>
      <c r="U5633" t="s">
        <v>102</v>
      </c>
      <c r="V5633" t="s">
        <v>84</v>
      </c>
      <c r="W5633">
        <v>81.057144165039063</v>
      </c>
    </row>
    <row r="5634" spans="1:23" x14ac:dyDescent="0.25">
      <c r="A5634" s="48" t="str">
        <f t="shared" ref="A5634:A5697" si="88">CONCATENATE(C5634,B5634,E5634,"_",D5634,U5634,V5634)</f>
        <v>42186OtherN/A_9AllSingle</v>
      </c>
      <c r="B5634" t="s">
        <v>13</v>
      </c>
      <c r="C5634" s="35">
        <v>42186</v>
      </c>
      <c r="D5634">
        <v>9</v>
      </c>
      <c r="E5634" t="s">
        <v>32</v>
      </c>
      <c r="F5634">
        <v>0.9645414210507357</v>
      </c>
      <c r="G5634">
        <v>1.0305717717291429</v>
      </c>
      <c r="H5634">
        <v>20625</v>
      </c>
      <c r="I5634">
        <v>0.99741927030487376</v>
      </c>
      <c r="J5634">
        <v>1.0467374004390229</v>
      </c>
      <c r="K5634">
        <v>2264</v>
      </c>
      <c r="L5634">
        <v>-3.28778475522995E-2</v>
      </c>
      <c r="M5634">
        <v>-3.4086508750915527</v>
      </c>
      <c r="N5634">
        <v>22889</v>
      </c>
      <c r="O5634">
        <v>2.3139644414186478E-2</v>
      </c>
      <c r="P5634">
        <v>-6.253361701965332E-2</v>
      </c>
      <c r="Q5634">
        <v>-4.8487387597560883E-2</v>
      </c>
      <c r="R5634">
        <v>-3.28778475522995E-2</v>
      </c>
      <c r="S5634">
        <v>-1.7270157113671303E-2</v>
      </c>
      <c r="T5634">
        <v>-3.222079249098897E-3</v>
      </c>
      <c r="U5634" t="s">
        <v>18</v>
      </c>
      <c r="V5634" t="s">
        <v>84</v>
      </c>
      <c r="W5634">
        <v>84.980598449707031</v>
      </c>
    </row>
    <row r="5635" spans="1:23" x14ac:dyDescent="0.25">
      <c r="A5635" s="48" t="str">
        <f t="shared" si="88"/>
        <v>42186OtherN/A_9SmartAC-onlySingle</v>
      </c>
      <c r="B5635" t="s">
        <v>13</v>
      </c>
      <c r="C5635" s="35">
        <v>42186</v>
      </c>
      <c r="D5635">
        <v>9</v>
      </c>
      <c r="E5635" t="s">
        <v>32</v>
      </c>
      <c r="F5635">
        <v>0.9645414210507357</v>
      </c>
      <c r="G5635">
        <v>1.0305717717291429</v>
      </c>
      <c r="H5635">
        <v>20625</v>
      </c>
      <c r="I5635">
        <v>0.99741927030487376</v>
      </c>
      <c r="J5635">
        <v>1.0467374004390229</v>
      </c>
      <c r="K5635">
        <v>2264</v>
      </c>
      <c r="L5635">
        <v>-3.28778475522995E-2</v>
      </c>
      <c r="M5635">
        <v>-3.4086508750915527</v>
      </c>
      <c r="N5635">
        <v>22889</v>
      </c>
      <c r="O5635">
        <v>2.3139644414186478E-2</v>
      </c>
      <c r="P5635">
        <v>-6.253361701965332E-2</v>
      </c>
      <c r="Q5635">
        <v>-4.8487387597560883E-2</v>
      </c>
      <c r="R5635">
        <v>-3.28778475522995E-2</v>
      </c>
      <c r="S5635">
        <v>-1.7270157113671303E-2</v>
      </c>
      <c r="T5635">
        <v>-3.222079249098897E-3</v>
      </c>
      <c r="U5635" t="s">
        <v>102</v>
      </c>
      <c r="V5635" t="s">
        <v>84</v>
      </c>
      <c r="W5635">
        <v>84.980598449707031</v>
      </c>
    </row>
    <row r="5636" spans="1:23" x14ac:dyDescent="0.25">
      <c r="A5636" s="48" t="str">
        <f t="shared" si="88"/>
        <v>42186OtherN/A_10AllSingle</v>
      </c>
      <c r="B5636" t="s">
        <v>13</v>
      </c>
      <c r="C5636" s="35">
        <v>42186</v>
      </c>
      <c r="D5636">
        <v>10</v>
      </c>
      <c r="E5636" t="s">
        <v>32</v>
      </c>
      <c r="F5636">
        <v>1.0557377315379914</v>
      </c>
      <c r="G5636">
        <v>1.2301985266767554</v>
      </c>
      <c r="H5636">
        <v>20625</v>
      </c>
      <c r="I5636">
        <v>1.0765402312020167</v>
      </c>
      <c r="J5636">
        <v>1.2049941087957199</v>
      </c>
      <c r="K5636">
        <v>2264</v>
      </c>
      <c r="L5636">
        <v>-2.080249972641468E-2</v>
      </c>
      <c r="M5636">
        <v>-1.9704231023788452</v>
      </c>
      <c r="N5636">
        <v>22889</v>
      </c>
      <c r="O5636">
        <v>2.6734320446848869E-2</v>
      </c>
      <c r="P5636">
        <v>-5.5065203458070755E-2</v>
      </c>
      <c r="Q5636">
        <v>-3.883693739771843E-2</v>
      </c>
      <c r="R5636">
        <v>-2.080249972641468E-2</v>
      </c>
      <c r="S5636">
        <v>-2.7702006045728922E-3</v>
      </c>
      <c r="T5636">
        <v>1.3460204936563969E-2</v>
      </c>
      <c r="U5636" t="s">
        <v>18</v>
      </c>
      <c r="V5636" t="s">
        <v>84</v>
      </c>
      <c r="W5636">
        <v>88.943336486816406</v>
      </c>
    </row>
    <row r="5637" spans="1:23" x14ac:dyDescent="0.25">
      <c r="A5637" s="48" t="str">
        <f t="shared" si="88"/>
        <v>42186OtherN/A_10SmartAC-onlySingle</v>
      </c>
      <c r="B5637" t="s">
        <v>13</v>
      </c>
      <c r="C5637" s="35">
        <v>42186</v>
      </c>
      <c r="D5637">
        <v>10</v>
      </c>
      <c r="E5637" t="s">
        <v>32</v>
      </c>
      <c r="F5637">
        <v>1.0557377315379914</v>
      </c>
      <c r="G5637">
        <v>1.2301985266767554</v>
      </c>
      <c r="H5637">
        <v>20625</v>
      </c>
      <c r="I5637">
        <v>1.0765402312020167</v>
      </c>
      <c r="J5637">
        <v>1.2049941087957199</v>
      </c>
      <c r="K5637">
        <v>2264</v>
      </c>
      <c r="L5637">
        <v>-2.080249972641468E-2</v>
      </c>
      <c r="M5637">
        <v>-1.9704231023788452</v>
      </c>
      <c r="N5637">
        <v>22889</v>
      </c>
      <c r="O5637">
        <v>2.6734320446848869E-2</v>
      </c>
      <c r="P5637">
        <v>-5.5065203458070755E-2</v>
      </c>
      <c r="Q5637">
        <v>-3.883693739771843E-2</v>
      </c>
      <c r="R5637">
        <v>-2.080249972641468E-2</v>
      </c>
      <c r="S5637">
        <v>-2.7702006045728922E-3</v>
      </c>
      <c r="T5637">
        <v>1.3460204936563969E-2</v>
      </c>
      <c r="U5637" t="s">
        <v>102</v>
      </c>
      <c r="V5637" t="s">
        <v>84</v>
      </c>
      <c r="W5637">
        <v>88.943336486816406</v>
      </c>
    </row>
    <row r="5638" spans="1:23" x14ac:dyDescent="0.25">
      <c r="A5638" s="48" t="str">
        <f t="shared" si="88"/>
        <v>42186OtherN/A_11AllSingle</v>
      </c>
      <c r="B5638" t="s">
        <v>13</v>
      </c>
      <c r="C5638" s="35">
        <v>42186</v>
      </c>
      <c r="D5638">
        <v>11</v>
      </c>
      <c r="E5638" t="s">
        <v>32</v>
      </c>
      <c r="F5638">
        <v>1.217927180937058</v>
      </c>
      <c r="G5638">
        <v>1.4232684983101911</v>
      </c>
      <c r="H5638">
        <v>20625</v>
      </c>
      <c r="I5638">
        <v>1.223438139494049</v>
      </c>
      <c r="J5638">
        <v>1.4177989810163163</v>
      </c>
      <c r="K5638">
        <v>2264</v>
      </c>
      <c r="L5638">
        <v>-5.5109583772718906E-3</v>
      </c>
      <c r="M5638">
        <v>-0.45248669385910034</v>
      </c>
      <c r="N5638">
        <v>22889</v>
      </c>
      <c r="O5638">
        <v>3.1402111053466797E-2</v>
      </c>
      <c r="P5638">
        <v>-4.5755904167890549E-2</v>
      </c>
      <c r="Q5638">
        <v>-2.6694195345044136E-2</v>
      </c>
      <c r="R5638">
        <v>-5.5109583772718906E-3</v>
      </c>
      <c r="S5638">
        <v>1.5669764950871468E-2</v>
      </c>
      <c r="T5638">
        <v>3.4733988344669342E-2</v>
      </c>
      <c r="U5638" t="s">
        <v>18</v>
      </c>
      <c r="V5638" t="s">
        <v>84</v>
      </c>
      <c r="W5638">
        <v>91.428855895996094</v>
      </c>
    </row>
    <row r="5639" spans="1:23" x14ac:dyDescent="0.25">
      <c r="A5639" s="48" t="str">
        <f t="shared" si="88"/>
        <v>42186OtherN/A_11SmartAC-onlySingle</v>
      </c>
      <c r="B5639" t="s">
        <v>13</v>
      </c>
      <c r="C5639" s="35">
        <v>42186</v>
      </c>
      <c r="D5639">
        <v>11</v>
      </c>
      <c r="E5639" t="s">
        <v>32</v>
      </c>
      <c r="F5639">
        <v>1.217927180937058</v>
      </c>
      <c r="G5639">
        <v>1.4232684983101911</v>
      </c>
      <c r="H5639">
        <v>20625</v>
      </c>
      <c r="I5639">
        <v>1.223438139494049</v>
      </c>
      <c r="J5639">
        <v>1.4177989810163163</v>
      </c>
      <c r="K5639">
        <v>2264</v>
      </c>
      <c r="L5639">
        <v>-5.5109583772718906E-3</v>
      </c>
      <c r="M5639">
        <v>-0.45248669385910034</v>
      </c>
      <c r="N5639">
        <v>22889</v>
      </c>
      <c r="O5639">
        <v>3.1402111053466797E-2</v>
      </c>
      <c r="P5639">
        <v>-4.5755904167890549E-2</v>
      </c>
      <c r="Q5639">
        <v>-2.6694195345044136E-2</v>
      </c>
      <c r="R5639">
        <v>-5.5109583772718906E-3</v>
      </c>
      <c r="S5639">
        <v>1.5669764950871468E-2</v>
      </c>
      <c r="T5639">
        <v>3.4733988344669342E-2</v>
      </c>
      <c r="U5639" t="s">
        <v>102</v>
      </c>
      <c r="V5639" t="s">
        <v>84</v>
      </c>
      <c r="W5639">
        <v>91.428855895996094</v>
      </c>
    </row>
    <row r="5640" spans="1:23" x14ac:dyDescent="0.25">
      <c r="A5640" s="48" t="str">
        <f t="shared" si="88"/>
        <v>42186OtherN/A_12AllSingle</v>
      </c>
      <c r="B5640" t="s">
        <v>13</v>
      </c>
      <c r="C5640" s="35">
        <v>42186</v>
      </c>
      <c r="D5640">
        <v>12</v>
      </c>
      <c r="E5640" t="s">
        <v>32</v>
      </c>
      <c r="F5640">
        <v>1.4224468015029723</v>
      </c>
      <c r="G5640">
        <v>1.6272747338679185</v>
      </c>
      <c r="H5640">
        <v>20625</v>
      </c>
      <c r="I5640">
        <v>1.4509972851715276</v>
      </c>
      <c r="J5640">
        <v>1.6238409441172059</v>
      </c>
      <c r="K5640">
        <v>2264</v>
      </c>
      <c r="L5640">
        <v>-2.8550483286380768E-2</v>
      </c>
      <c r="M5640">
        <v>-2.0071389675140381</v>
      </c>
      <c r="N5640">
        <v>22889</v>
      </c>
      <c r="O5640">
        <v>3.5959415137767792E-2</v>
      </c>
      <c r="P5640">
        <v>-7.4636071920394897E-2</v>
      </c>
      <c r="Q5640">
        <v>-5.2807986736297607E-2</v>
      </c>
      <c r="R5640">
        <v>-2.8550483286380768E-2</v>
      </c>
      <c r="S5640">
        <v>-4.2958576232194901E-3</v>
      </c>
      <c r="T5640">
        <v>1.7535103484988213E-2</v>
      </c>
      <c r="U5640" t="s">
        <v>18</v>
      </c>
      <c r="V5640" t="s">
        <v>84</v>
      </c>
      <c r="W5640">
        <v>93.685745239257813</v>
      </c>
    </row>
    <row r="5641" spans="1:23" x14ac:dyDescent="0.25">
      <c r="A5641" s="48" t="str">
        <f t="shared" si="88"/>
        <v>42186OtherN/A_12SmartAC-onlySingle</v>
      </c>
      <c r="B5641" t="s">
        <v>13</v>
      </c>
      <c r="C5641" s="35">
        <v>42186</v>
      </c>
      <c r="D5641">
        <v>12</v>
      </c>
      <c r="E5641" t="s">
        <v>32</v>
      </c>
      <c r="F5641">
        <v>1.4224468015029723</v>
      </c>
      <c r="G5641">
        <v>1.6272747338679185</v>
      </c>
      <c r="H5641">
        <v>20625</v>
      </c>
      <c r="I5641">
        <v>1.4509972851715276</v>
      </c>
      <c r="J5641">
        <v>1.6238409441172059</v>
      </c>
      <c r="K5641">
        <v>2264</v>
      </c>
      <c r="L5641">
        <v>-2.8550483286380768E-2</v>
      </c>
      <c r="M5641">
        <v>-2.0071389675140381</v>
      </c>
      <c r="N5641">
        <v>22889</v>
      </c>
      <c r="O5641">
        <v>3.5959415137767792E-2</v>
      </c>
      <c r="P5641">
        <v>-7.4636071920394897E-2</v>
      </c>
      <c r="Q5641">
        <v>-5.2807986736297607E-2</v>
      </c>
      <c r="R5641">
        <v>-2.8550483286380768E-2</v>
      </c>
      <c r="S5641">
        <v>-4.2958576232194901E-3</v>
      </c>
      <c r="T5641">
        <v>1.7535103484988213E-2</v>
      </c>
      <c r="U5641" t="s">
        <v>102</v>
      </c>
      <c r="V5641" t="s">
        <v>84</v>
      </c>
      <c r="W5641">
        <v>93.685745239257813</v>
      </c>
    </row>
    <row r="5642" spans="1:23" x14ac:dyDescent="0.25">
      <c r="A5642" s="48" t="str">
        <f t="shared" si="88"/>
        <v>42186OtherN/A_13AllSingle</v>
      </c>
      <c r="B5642" t="s">
        <v>13</v>
      </c>
      <c r="C5642" s="35">
        <v>42186</v>
      </c>
      <c r="D5642">
        <v>13</v>
      </c>
      <c r="E5642" t="s">
        <v>32</v>
      </c>
      <c r="F5642">
        <v>1.6971210721167336</v>
      </c>
      <c r="G5642">
        <v>1.7217761545504311</v>
      </c>
      <c r="H5642">
        <v>20625</v>
      </c>
      <c r="I5642">
        <v>1.7338496665190015</v>
      </c>
      <c r="J5642">
        <v>1.7619742994412713</v>
      </c>
      <c r="K5642">
        <v>2264</v>
      </c>
      <c r="L5642">
        <v>-3.6728594452142715E-2</v>
      </c>
      <c r="M5642">
        <v>-2.164170503616333</v>
      </c>
      <c r="N5642">
        <v>22889</v>
      </c>
      <c r="O5642">
        <v>3.892304003238678E-2</v>
      </c>
      <c r="P5642">
        <v>-8.6612366139888763E-2</v>
      </c>
      <c r="Q5642">
        <v>-6.298530101776123E-2</v>
      </c>
      <c r="R5642">
        <v>-3.6728594452142715E-2</v>
      </c>
      <c r="S5642">
        <v>-1.0475004091858864E-2</v>
      </c>
      <c r="T5642">
        <v>1.3155173510313034E-2</v>
      </c>
      <c r="U5642" t="s">
        <v>18</v>
      </c>
      <c r="V5642" t="s">
        <v>84</v>
      </c>
      <c r="W5642">
        <v>95.993705749511719</v>
      </c>
    </row>
    <row r="5643" spans="1:23" x14ac:dyDescent="0.25">
      <c r="A5643" s="48" t="str">
        <f t="shared" si="88"/>
        <v>42186OtherN/A_13SmartAC-onlySingle</v>
      </c>
      <c r="B5643" t="s">
        <v>13</v>
      </c>
      <c r="C5643" s="35">
        <v>42186</v>
      </c>
      <c r="D5643">
        <v>13</v>
      </c>
      <c r="E5643" t="s">
        <v>32</v>
      </c>
      <c r="F5643">
        <v>1.6971210721167336</v>
      </c>
      <c r="G5643">
        <v>1.7217761545504311</v>
      </c>
      <c r="H5643">
        <v>20625</v>
      </c>
      <c r="I5643">
        <v>1.7338496665190015</v>
      </c>
      <c r="J5643">
        <v>1.7619742994412713</v>
      </c>
      <c r="K5643">
        <v>2264</v>
      </c>
      <c r="L5643">
        <v>-3.6728594452142715E-2</v>
      </c>
      <c r="M5643">
        <v>-2.164170503616333</v>
      </c>
      <c r="N5643">
        <v>22889</v>
      </c>
      <c r="O5643">
        <v>3.892304003238678E-2</v>
      </c>
      <c r="P5643">
        <v>-8.6612366139888763E-2</v>
      </c>
      <c r="Q5643">
        <v>-6.298530101776123E-2</v>
      </c>
      <c r="R5643">
        <v>-3.6728594452142715E-2</v>
      </c>
      <c r="S5643">
        <v>-1.0475004091858864E-2</v>
      </c>
      <c r="T5643">
        <v>1.3155173510313034E-2</v>
      </c>
      <c r="U5643" t="s">
        <v>102</v>
      </c>
      <c r="V5643" t="s">
        <v>84</v>
      </c>
      <c r="W5643">
        <v>95.993705749511719</v>
      </c>
    </row>
    <row r="5644" spans="1:23" x14ac:dyDescent="0.25">
      <c r="A5644" s="48" t="str">
        <f t="shared" si="88"/>
        <v>42186OtherN/A_14AllSingle</v>
      </c>
      <c r="B5644" t="s">
        <v>13</v>
      </c>
      <c r="C5644" s="35">
        <v>42186</v>
      </c>
      <c r="D5644">
        <v>14</v>
      </c>
      <c r="E5644" t="s">
        <v>32</v>
      </c>
      <c r="F5644">
        <v>1.9111570884779834</v>
      </c>
      <c r="G5644">
        <v>1.805691761669157</v>
      </c>
      <c r="H5644">
        <v>20625</v>
      </c>
      <c r="I5644">
        <v>1.9895941700445299</v>
      </c>
      <c r="J5644">
        <v>1.8518950041340536</v>
      </c>
      <c r="K5644">
        <v>2264</v>
      </c>
      <c r="L5644">
        <v>-7.8437082469463348E-2</v>
      </c>
      <c r="M5644">
        <v>-4.1041669845581055</v>
      </c>
      <c r="N5644">
        <v>22889</v>
      </c>
      <c r="O5644">
        <v>4.0900971740484238E-2</v>
      </c>
      <c r="P5644">
        <v>-0.13085576891899109</v>
      </c>
      <c r="Q5644">
        <v>-0.10602805763483047</v>
      </c>
      <c r="R5644">
        <v>-7.8437082469463348E-2</v>
      </c>
      <c r="S5644">
        <v>-5.0849378108978271E-2</v>
      </c>
      <c r="T5644">
        <v>-2.6018397882580757E-2</v>
      </c>
      <c r="U5644" t="s">
        <v>18</v>
      </c>
      <c r="V5644" t="s">
        <v>84</v>
      </c>
      <c r="W5644">
        <v>97.543495178222656</v>
      </c>
    </row>
    <row r="5645" spans="1:23" x14ac:dyDescent="0.25">
      <c r="A5645" s="48" t="str">
        <f t="shared" si="88"/>
        <v>42186OtherN/A_14SmartAC-onlySingle</v>
      </c>
      <c r="B5645" t="s">
        <v>13</v>
      </c>
      <c r="C5645" s="35">
        <v>42186</v>
      </c>
      <c r="D5645">
        <v>14</v>
      </c>
      <c r="E5645" t="s">
        <v>32</v>
      </c>
      <c r="F5645">
        <v>1.9111570884779834</v>
      </c>
      <c r="G5645">
        <v>1.805691761669157</v>
      </c>
      <c r="H5645">
        <v>20625</v>
      </c>
      <c r="I5645">
        <v>1.9895941700445299</v>
      </c>
      <c r="J5645">
        <v>1.8518950041340536</v>
      </c>
      <c r="K5645">
        <v>2264</v>
      </c>
      <c r="L5645">
        <v>-7.8437082469463348E-2</v>
      </c>
      <c r="M5645">
        <v>-4.1041669845581055</v>
      </c>
      <c r="N5645">
        <v>22889</v>
      </c>
      <c r="O5645">
        <v>4.0900971740484238E-2</v>
      </c>
      <c r="P5645">
        <v>-0.13085576891899109</v>
      </c>
      <c r="Q5645">
        <v>-0.10602805763483047</v>
      </c>
      <c r="R5645">
        <v>-7.8437082469463348E-2</v>
      </c>
      <c r="S5645">
        <v>-5.0849378108978271E-2</v>
      </c>
      <c r="T5645">
        <v>-2.6018397882580757E-2</v>
      </c>
      <c r="U5645" t="s">
        <v>102</v>
      </c>
      <c r="V5645" t="s">
        <v>84</v>
      </c>
      <c r="W5645">
        <v>97.543495178222656</v>
      </c>
    </row>
    <row r="5646" spans="1:23" x14ac:dyDescent="0.25">
      <c r="A5646" s="48" t="str">
        <f t="shared" si="88"/>
        <v>42186OtherN/A_15AllSingle</v>
      </c>
      <c r="B5646" t="s">
        <v>13</v>
      </c>
      <c r="C5646" s="35">
        <v>42186</v>
      </c>
      <c r="D5646">
        <v>15</v>
      </c>
      <c r="E5646" t="s">
        <v>32</v>
      </c>
      <c r="F5646">
        <v>2.0994452570375941</v>
      </c>
      <c r="G5646">
        <v>1.8231754953896233</v>
      </c>
      <c r="H5646">
        <v>20625</v>
      </c>
      <c r="I5646">
        <v>2.1553117046606047</v>
      </c>
      <c r="J5646">
        <v>1.8422686344235142</v>
      </c>
      <c r="K5646">
        <v>2264</v>
      </c>
      <c r="L5646">
        <v>-5.586644634604454E-2</v>
      </c>
      <c r="M5646">
        <v>-2.6610100269317627</v>
      </c>
      <c r="N5646">
        <v>22889</v>
      </c>
      <c r="O5646">
        <v>4.0746267884969711E-2</v>
      </c>
      <c r="P5646">
        <v>-0.10808686167001724</v>
      </c>
      <c r="Q5646">
        <v>-8.3353064954280853E-2</v>
      </c>
      <c r="R5646">
        <v>-5.586644634604454E-2</v>
      </c>
      <c r="S5646">
        <v>-2.8383089229464531E-2</v>
      </c>
      <c r="T5646">
        <v>-3.6460293922573328E-3</v>
      </c>
      <c r="U5646" t="s">
        <v>18</v>
      </c>
      <c r="V5646" t="s">
        <v>84</v>
      </c>
      <c r="W5646">
        <v>98.367294311523438</v>
      </c>
    </row>
    <row r="5647" spans="1:23" x14ac:dyDescent="0.25">
      <c r="A5647" s="48" t="str">
        <f t="shared" si="88"/>
        <v>42186OtherN/A_15SmartAC-onlySingle</v>
      </c>
      <c r="B5647" t="s">
        <v>13</v>
      </c>
      <c r="C5647" s="35">
        <v>42186</v>
      </c>
      <c r="D5647">
        <v>15</v>
      </c>
      <c r="E5647" t="s">
        <v>32</v>
      </c>
      <c r="F5647">
        <v>2.0994452570375941</v>
      </c>
      <c r="G5647">
        <v>1.8231754953896233</v>
      </c>
      <c r="H5647">
        <v>20625</v>
      </c>
      <c r="I5647">
        <v>2.1553117046606047</v>
      </c>
      <c r="J5647">
        <v>1.8422686344235142</v>
      </c>
      <c r="K5647">
        <v>2264</v>
      </c>
      <c r="L5647">
        <v>-5.586644634604454E-2</v>
      </c>
      <c r="M5647">
        <v>-2.6610100269317627</v>
      </c>
      <c r="N5647">
        <v>22889</v>
      </c>
      <c r="O5647">
        <v>4.0746267884969711E-2</v>
      </c>
      <c r="P5647">
        <v>-0.10808686167001724</v>
      </c>
      <c r="Q5647">
        <v>-8.3353064954280853E-2</v>
      </c>
      <c r="R5647">
        <v>-5.586644634604454E-2</v>
      </c>
      <c r="S5647">
        <v>-2.8383089229464531E-2</v>
      </c>
      <c r="T5647">
        <v>-3.6460293922573328E-3</v>
      </c>
      <c r="U5647" t="s">
        <v>102</v>
      </c>
      <c r="V5647" t="s">
        <v>84</v>
      </c>
      <c r="W5647">
        <v>98.367294311523438</v>
      </c>
    </row>
    <row r="5648" spans="1:23" x14ac:dyDescent="0.25">
      <c r="A5648" s="48" t="str">
        <f t="shared" si="88"/>
        <v>42186OtherN/A_16AllSingle</v>
      </c>
      <c r="B5648" t="s">
        <v>13</v>
      </c>
      <c r="C5648" s="35">
        <v>42186</v>
      </c>
      <c r="D5648">
        <v>16</v>
      </c>
      <c r="E5648" t="s">
        <v>32</v>
      </c>
      <c r="F5648">
        <v>2.2462509163786124</v>
      </c>
      <c r="G5648">
        <v>1.7831987368186999</v>
      </c>
      <c r="H5648">
        <v>20625</v>
      </c>
      <c r="I5648">
        <v>2.131132665614349</v>
      </c>
      <c r="J5648">
        <v>1.6944676656374025</v>
      </c>
      <c r="K5648">
        <v>2264</v>
      </c>
      <c r="L5648">
        <v>0.11511825025081635</v>
      </c>
      <c r="M5648">
        <v>5.124906063079834</v>
      </c>
      <c r="N5648">
        <v>22889</v>
      </c>
      <c r="O5648">
        <v>3.7714440375566483E-2</v>
      </c>
      <c r="P5648">
        <v>6.6783420741558075E-2</v>
      </c>
      <c r="Q5648">
        <v>8.9676842093467712E-2</v>
      </c>
      <c r="R5648">
        <v>0.11511825025081635</v>
      </c>
      <c r="S5648">
        <v>0.14055663347244263</v>
      </c>
      <c r="T5648">
        <v>0.16345307230949402</v>
      </c>
      <c r="U5648" t="s">
        <v>18</v>
      </c>
      <c r="V5648" t="s">
        <v>84</v>
      </c>
      <c r="W5648">
        <v>98.366729736328125</v>
      </c>
    </row>
    <row r="5649" spans="1:23" x14ac:dyDescent="0.25">
      <c r="A5649" s="48" t="str">
        <f t="shared" si="88"/>
        <v>42186OtherN/A_16SmartAC-onlySingle</v>
      </c>
      <c r="B5649" t="s">
        <v>13</v>
      </c>
      <c r="C5649" s="35">
        <v>42186</v>
      </c>
      <c r="D5649">
        <v>16</v>
      </c>
      <c r="E5649" t="s">
        <v>32</v>
      </c>
      <c r="F5649">
        <v>2.2462509163786124</v>
      </c>
      <c r="G5649">
        <v>1.7831987368186999</v>
      </c>
      <c r="H5649">
        <v>20625</v>
      </c>
      <c r="I5649">
        <v>2.131132665614349</v>
      </c>
      <c r="J5649">
        <v>1.6944676656374025</v>
      </c>
      <c r="K5649">
        <v>2264</v>
      </c>
      <c r="L5649">
        <v>0.11511825025081635</v>
      </c>
      <c r="M5649">
        <v>5.124906063079834</v>
      </c>
      <c r="N5649">
        <v>22889</v>
      </c>
      <c r="O5649">
        <v>3.7714440375566483E-2</v>
      </c>
      <c r="P5649">
        <v>6.6783420741558075E-2</v>
      </c>
      <c r="Q5649">
        <v>8.9676842093467712E-2</v>
      </c>
      <c r="R5649">
        <v>0.11511825025081635</v>
      </c>
      <c r="S5649">
        <v>0.14055663347244263</v>
      </c>
      <c r="T5649">
        <v>0.16345307230949402</v>
      </c>
      <c r="U5649" t="s">
        <v>102</v>
      </c>
      <c r="V5649" t="s">
        <v>84</v>
      </c>
      <c r="W5649">
        <v>98.366729736328125</v>
      </c>
    </row>
    <row r="5650" spans="1:23" x14ac:dyDescent="0.25">
      <c r="A5650" s="48" t="str">
        <f t="shared" si="88"/>
        <v>42186OtherN/A_17AllSingle</v>
      </c>
      <c r="B5650" t="s">
        <v>13</v>
      </c>
      <c r="C5650" s="35">
        <v>42186</v>
      </c>
      <c r="D5650">
        <v>17</v>
      </c>
      <c r="E5650" t="s">
        <v>32</v>
      </c>
      <c r="F5650">
        <v>2.3644361041679542</v>
      </c>
      <c r="G5650">
        <v>1.7630643487849258</v>
      </c>
      <c r="H5650">
        <v>20625</v>
      </c>
      <c r="I5650">
        <v>1.9841545613475959</v>
      </c>
      <c r="J5650">
        <v>1.4981391564835305</v>
      </c>
      <c r="K5650">
        <v>2264</v>
      </c>
      <c r="L5650">
        <v>0.38028153777122498</v>
      </c>
      <c r="M5650">
        <v>16.083393096923828</v>
      </c>
      <c r="N5650">
        <v>22889</v>
      </c>
      <c r="O5650">
        <v>3.3794410526752472E-2</v>
      </c>
      <c r="P5650">
        <v>0.33697062730789185</v>
      </c>
      <c r="Q5650">
        <v>0.35748448967933655</v>
      </c>
      <c r="R5650">
        <v>0.38028153777122498</v>
      </c>
      <c r="S5650">
        <v>0.40307587385177612</v>
      </c>
      <c r="T5650">
        <v>0.42359244823455811</v>
      </c>
      <c r="U5650" t="s">
        <v>18</v>
      </c>
      <c r="V5650" t="s">
        <v>84</v>
      </c>
      <c r="W5650">
        <v>97.833061218261719</v>
      </c>
    </row>
    <row r="5651" spans="1:23" x14ac:dyDescent="0.25">
      <c r="A5651" s="48" t="str">
        <f t="shared" si="88"/>
        <v>42186OtherN/A_17SmartAC-onlySingle</v>
      </c>
      <c r="B5651" t="s">
        <v>13</v>
      </c>
      <c r="C5651" s="35">
        <v>42186</v>
      </c>
      <c r="D5651">
        <v>17</v>
      </c>
      <c r="E5651" t="s">
        <v>32</v>
      </c>
      <c r="F5651">
        <v>2.3644361041679542</v>
      </c>
      <c r="G5651">
        <v>1.7630643487849258</v>
      </c>
      <c r="H5651">
        <v>20625</v>
      </c>
      <c r="I5651">
        <v>1.9841545613475959</v>
      </c>
      <c r="J5651">
        <v>1.4981391564835305</v>
      </c>
      <c r="K5651">
        <v>2264</v>
      </c>
      <c r="L5651">
        <v>0.38028153777122498</v>
      </c>
      <c r="M5651">
        <v>16.083393096923828</v>
      </c>
      <c r="N5651">
        <v>22889</v>
      </c>
      <c r="O5651">
        <v>3.3794410526752472E-2</v>
      </c>
      <c r="P5651">
        <v>0.33697062730789185</v>
      </c>
      <c r="Q5651">
        <v>0.35748448967933655</v>
      </c>
      <c r="R5651">
        <v>0.38028153777122498</v>
      </c>
      <c r="S5651">
        <v>0.40307587385177612</v>
      </c>
      <c r="T5651">
        <v>0.42359244823455811</v>
      </c>
      <c r="U5651" t="s">
        <v>102</v>
      </c>
      <c r="V5651" t="s">
        <v>84</v>
      </c>
      <c r="W5651">
        <v>97.833061218261719</v>
      </c>
    </row>
    <row r="5652" spans="1:23" x14ac:dyDescent="0.25">
      <c r="A5652" s="48" t="str">
        <f t="shared" si="88"/>
        <v>42186OtherN/A_18AllSingle</v>
      </c>
      <c r="B5652" t="s">
        <v>13</v>
      </c>
      <c r="C5652" s="35">
        <v>42186</v>
      </c>
      <c r="D5652">
        <v>18</v>
      </c>
      <c r="E5652" t="s">
        <v>32</v>
      </c>
      <c r="F5652">
        <v>2.5110474321225644</v>
      </c>
      <c r="G5652">
        <v>1.7686668733365505</v>
      </c>
      <c r="H5652">
        <v>20625</v>
      </c>
      <c r="I5652">
        <v>2.1550595904409628</v>
      </c>
      <c r="J5652">
        <v>1.4615620889921312</v>
      </c>
      <c r="K5652">
        <v>2264</v>
      </c>
      <c r="L5652">
        <v>0.35598784685134888</v>
      </c>
      <c r="M5652">
        <v>14.17686653137207</v>
      </c>
      <c r="N5652">
        <v>22889</v>
      </c>
      <c r="O5652">
        <v>3.3093877136707306E-2</v>
      </c>
      <c r="P5652">
        <v>0.31357473134994507</v>
      </c>
      <c r="Q5652">
        <v>0.33366337418556213</v>
      </c>
      <c r="R5652">
        <v>0.35598784685134888</v>
      </c>
      <c r="S5652">
        <v>0.37830966711044312</v>
      </c>
      <c r="T5652">
        <v>0.39840096235275269</v>
      </c>
      <c r="U5652" t="s">
        <v>18</v>
      </c>
      <c r="V5652" t="s">
        <v>84</v>
      </c>
      <c r="W5652">
        <v>96.726417541503906</v>
      </c>
    </row>
    <row r="5653" spans="1:23" x14ac:dyDescent="0.25">
      <c r="A5653" s="48" t="str">
        <f t="shared" si="88"/>
        <v>42186OtherN/A_18SmartAC-onlySingle</v>
      </c>
      <c r="B5653" t="s">
        <v>13</v>
      </c>
      <c r="C5653" s="35">
        <v>42186</v>
      </c>
      <c r="D5653">
        <v>18</v>
      </c>
      <c r="E5653" t="s">
        <v>32</v>
      </c>
      <c r="F5653">
        <v>2.5110474321225644</v>
      </c>
      <c r="G5653">
        <v>1.7686668733365505</v>
      </c>
      <c r="H5653">
        <v>20625</v>
      </c>
      <c r="I5653">
        <v>2.1550595904409628</v>
      </c>
      <c r="J5653">
        <v>1.4615620889921312</v>
      </c>
      <c r="K5653">
        <v>2264</v>
      </c>
      <c r="L5653">
        <v>0.35598784685134888</v>
      </c>
      <c r="M5653">
        <v>14.17686653137207</v>
      </c>
      <c r="N5653">
        <v>22889</v>
      </c>
      <c r="O5653">
        <v>3.3093877136707306E-2</v>
      </c>
      <c r="P5653">
        <v>0.31357473134994507</v>
      </c>
      <c r="Q5653">
        <v>0.33366337418556213</v>
      </c>
      <c r="R5653">
        <v>0.35598784685134888</v>
      </c>
      <c r="S5653">
        <v>0.37830966711044312</v>
      </c>
      <c r="T5653">
        <v>0.39840096235275269</v>
      </c>
      <c r="U5653" t="s">
        <v>102</v>
      </c>
      <c r="V5653" t="s">
        <v>84</v>
      </c>
      <c r="W5653">
        <v>96.726417541503906</v>
      </c>
    </row>
    <row r="5654" spans="1:23" x14ac:dyDescent="0.25">
      <c r="A5654" s="48" t="str">
        <f t="shared" si="88"/>
        <v>42186OtherN/A_19AllSingle</v>
      </c>
      <c r="B5654" t="s">
        <v>13</v>
      </c>
      <c r="C5654" s="35">
        <v>42186</v>
      </c>
      <c r="D5654">
        <v>19</v>
      </c>
      <c r="E5654" t="s">
        <v>32</v>
      </c>
      <c r="F5654">
        <v>2.5905890531848574</v>
      </c>
      <c r="G5654">
        <v>1.7421326401620028</v>
      </c>
      <c r="H5654">
        <v>20625</v>
      </c>
      <c r="I5654">
        <v>2.2666153980083532</v>
      </c>
      <c r="J5654">
        <v>1.4205227303380421</v>
      </c>
      <c r="K5654">
        <v>2264</v>
      </c>
      <c r="L5654">
        <v>0.32397365570068359</v>
      </c>
      <c r="M5654">
        <v>12.505790710449219</v>
      </c>
      <c r="N5654">
        <v>22889</v>
      </c>
      <c r="O5654">
        <v>3.2224908471107483E-2</v>
      </c>
      <c r="P5654">
        <v>0.28267422318458557</v>
      </c>
      <c r="Q5654">
        <v>0.30223536491394043</v>
      </c>
      <c r="R5654">
        <v>0.32397365570068359</v>
      </c>
      <c r="S5654">
        <v>0.34570935368537903</v>
      </c>
      <c r="T5654">
        <v>0.36527308821678162</v>
      </c>
      <c r="U5654" t="s">
        <v>18</v>
      </c>
      <c r="V5654" t="s">
        <v>84</v>
      </c>
      <c r="W5654">
        <v>95.242652893066406</v>
      </c>
    </row>
    <row r="5655" spans="1:23" x14ac:dyDescent="0.25">
      <c r="A5655" s="48" t="str">
        <f t="shared" si="88"/>
        <v>42186OtherN/A_19SmartAC-onlySingle</v>
      </c>
      <c r="B5655" t="s">
        <v>13</v>
      </c>
      <c r="C5655" s="35">
        <v>42186</v>
      </c>
      <c r="D5655">
        <v>19</v>
      </c>
      <c r="E5655" t="s">
        <v>32</v>
      </c>
      <c r="F5655">
        <v>2.5905890531848574</v>
      </c>
      <c r="G5655">
        <v>1.7421326401620028</v>
      </c>
      <c r="H5655">
        <v>20625</v>
      </c>
      <c r="I5655">
        <v>2.2666153980083532</v>
      </c>
      <c r="J5655">
        <v>1.4205227303380421</v>
      </c>
      <c r="K5655">
        <v>2264</v>
      </c>
      <c r="L5655">
        <v>0.32397365570068359</v>
      </c>
      <c r="M5655">
        <v>12.505790710449219</v>
      </c>
      <c r="N5655">
        <v>22889</v>
      </c>
      <c r="O5655">
        <v>3.2224908471107483E-2</v>
      </c>
      <c r="P5655">
        <v>0.28267422318458557</v>
      </c>
      <c r="Q5655">
        <v>0.30223536491394043</v>
      </c>
      <c r="R5655">
        <v>0.32397365570068359</v>
      </c>
      <c r="S5655">
        <v>0.34570935368537903</v>
      </c>
      <c r="T5655">
        <v>0.36527308821678162</v>
      </c>
      <c r="U5655" t="s">
        <v>102</v>
      </c>
      <c r="V5655" t="s">
        <v>84</v>
      </c>
      <c r="W5655">
        <v>95.242652893066406</v>
      </c>
    </row>
    <row r="5656" spans="1:23" x14ac:dyDescent="0.25">
      <c r="A5656" s="48" t="str">
        <f t="shared" si="88"/>
        <v>42186OtherN/A_20AllSingle</v>
      </c>
      <c r="B5656" t="s">
        <v>13</v>
      </c>
      <c r="C5656" s="35">
        <v>42186</v>
      </c>
      <c r="D5656">
        <v>20</v>
      </c>
      <c r="E5656" t="s">
        <v>32</v>
      </c>
      <c r="F5656">
        <v>2.5141457753151828</v>
      </c>
      <c r="G5656">
        <v>1.7034020826578704</v>
      </c>
      <c r="H5656">
        <v>20625</v>
      </c>
      <c r="I5656">
        <v>2.9260474852195406</v>
      </c>
      <c r="J5656">
        <v>1.8140316604328828</v>
      </c>
      <c r="K5656">
        <v>2264</v>
      </c>
      <c r="L5656">
        <v>-0.41190171241760254</v>
      </c>
      <c r="M5656">
        <v>-16.383365631103516</v>
      </c>
      <c r="N5656">
        <v>22889</v>
      </c>
      <c r="O5656">
        <v>3.9927143603563309E-2</v>
      </c>
      <c r="P5656">
        <v>-0.46307232975959778</v>
      </c>
      <c r="Q5656">
        <v>-0.43883576989173889</v>
      </c>
      <c r="R5656">
        <v>-0.41190171241760254</v>
      </c>
      <c r="S5656">
        <v>-0.38497084379196167</v>
      </c>
      <c r="T5656">
        <v>-0.3607310950756073</v>
      </c>
      <c r="U5656" t="s">
        <v>18</v>
      </c>
      <c r="V5656" t="s">
        <v>84</v>
      </c>
      <c r="W5656">
        <v>92.785270690917969</v>
      </c>
    </row>
    <row r="5657" spans="1:23" x14ac:dyDescent="0.25">
      <c r="A5657" s="48" t="str">
        <f t="shared" si="88"/>
        <v>42186OtherN/A_20SmartAC-onlySingle</v>
      </c>
      <c r="B5657" t="s">
        <v>13</v>
      </c>
      <c r="C5657" s="35">
        <v>42186</v>
      </c>
      <c r="D5657">
        <v>20</v>
      </c>
      <c r="E5657" t="s">
        <v>32</v>
      </c>
      <c r="F5657">
        <v>2.5141457753151828</v>
      </c>
      <c r="G5657">
        <v>1.7034020826578704</v>
      </c>
      <c r="H5657">
        <v>20625</v>
      </c>
      <c r="I5657">
        <v>2.9260474852195406</v>
      </c>
      <c r="J5657">
        <v>1.8140316604328828</v>
      </c>
      <c r="K5657">
        <v>2264</v>
      </c>
      <c r="L5657">
        <v>-0.41190171241760254</v>
      </c>
      <c r="M5657">
        <v>-16.383365631103516</v>
      </c>
      <c r="N5657">
        <v>22889</v>
      </c>
      <c r="O5657">
        <v>3.9927143603563309E-2</v>
      </c>
      <c r="P5657">
        <v>-0.46307232975959778</v>
      </c>
      <c r="Q5657">
        <v>-0.43883576989173889</v>
      </c>
      <c r="R5657">
        <v>-0.41190171241760254</v>
      </c>
      <c r="S5657">
        <v>-0.38497084379196167</v>
      </c>
      <c r="T5657">
        <v>-0.3607310950756073</v>
      </c>
      <c r="U5657" t="s">
        <v>102</v>
      </c>
      <c r="V5657" t="s">
        <v>84</v>
      </c>
      <c r="W5657">
        <v>92.785270690917969</v>
      </c>
    </row>
    <row r="5658" spans="1:23" x14ac:dyDescent="0.25">
      <c r="A5658" s="48" t="str">
        <f t="shared" si="88"/>
        <v>42186OtherN/A_21AllSingle</v>
      </c>
      <c r="B5658" t="s">
        <v>13</v>
      </c>
      <c r="C5658" s="35">
        <v>42186</v>
      </c>
      <c r="D5658">
        <v>21</v>
      </c>
      <c r="E5658" t="s">
        <v>32</v>
      </c>
      <c r="F5658">
        <v>2.322408938078953</v>
      </c>
      <c r="G5658">
        <v>1.6223971741145453</v>
      </c>
      <c r="H5658">
        <v>20625</v>
      </c>
      <c r="I5658">
        <v>2.659765242980392</v>
      </c>
      <c r="J5658">
        <v>1.789094860288029</v>
      </c>
      <c r="K5658">
        <v>2264</v>
      </c>
      <c r="L5658">
        <v>-0.33735629916191101</v>
      </c>
      <c r="M5658">
        <v>-14.526137351989746</v>
      </c>
      <c r="N5658">
        <v>22889</v>
      </c>
      <c r="O5658">
        <v>3.9261024445295334E-2</v>
      </c>
      <c r="P5658">
        <v>-0.38767322897911072</v>
      </c>
      <c r="Q5658">
        <v>-0.36384099721908569</v>
      </c>
      <c r="R5658">
        <v>-0.33735629916191101</v>
      </c>
      <c r="S5658">
        <v>-0.31087473034858704</v>
      </c>
      <c r="T5658">
        <v>-0.2870393693447113</v>
      </c>
      <c r="U5658" t="s">
        <v>18</v>
      </c>
      <c r="V5658" t="s">
        <v>84</v>
      </c>
      <c r="W5658">
        <v>89.831314086914063</v>
      </c>
    </row>
    <row r="5659" spans="1:23" x14ac:dyDescent="0.25">
      <c r="A5659" s="48" t="str">
        <f t="shared" si="88"/>
        <v>42186OtherN/A_21SmartAC-onlySingle</v>
      </c>
      <c r="B5659" t="s">
        <v>13</v>
      </c>
      <c r="C5659" s="35">
        <v>42186</v>
      </c>
      <c r="D5659">
        <v>21</v>
      </c>
      <c r="E5659" t="s">
        <v>32</v>
      </c>
      <c r="F5659">
        <v>2.322408938078953</v>
      </c>
      <c r="G5659">
        <v>1.6223971741145453</v>
      </c>
      <c r="H5659">
        <v>20625</v>
      </c>
      <c r="I5659">
        <v>2.659765242980392</v>
      </c>
      <c r="J5659">
        <v>1.789094860288029</v>
      </c>
      <c r="K5659">
        <v>2264</v>
      </c>
      <c r="L5659">
        <v>-0.33735629916191101</v>
      </c>
      <c r="M5659">
        <v>-14.526137351989746</v>
      </c>
      <c r="N5659">
        <v>22889</v>
      </c>
      <c r="O5659">
        <v>3.9261024445295334E-2</v>
      </c>
      <c r="P5659">
        <v>-0.38767322897911072</v>
      </c>
      <c r="Q5659">
        <v>-0.36384099721908569</v>
      </c>
      <c r="R5659">
        <v>-0.33735629916191101</v>
      </c>
      <c r="S5659">
        <v>-0.31087473034858704</v>
      </c>
      <c r="T5659">
        <v>-0.2870393693447113</v>
      </c>
      <c r="U5659" t="s">
        <v>102</v>
      </c>
      <c r="V5659" t="s">
        <v>84</v>
      </c>
      <c r="W5659">
        <v>89.831314086914063</v>
      </c>
    </row>
    <row r="5660" spans="1:23" x14ac:dyDescent="0.25">
      <c r="A5660" s="48" t="str">
        <f t="shared" si="88"/>
        <v>42186OtherN/A_22AllSingle</v>
      </c>
      <c r="B5660" t="s">
        <v>13</v>
      </c>
      <c r="C5660" s="35">
        <v>42186</v>
      </c>
      <c r="D5660">
        <v>22</v>
      </c>
      <c r="E5660" t="s">
        <v>32</v>
      </c>
      <c r="F5660">
        <v>2.1063719250134652</v>
      </c>
      <c r="G5660">
        <v>1.5414711674221833</v>
      </c>
      <c r="H5660">
        <v>20625</v>
      </c>
      <c r="I5660">
        <v>2.3110021805866321</v>
      </c>
      <c r="J5660">
        <v>1.6741830304547625</v>
      </c>
      <c r="K5660">
        <v>2264</v>
      </c>
      <c r="L5660">
        <v>-0.20463025569915771</v>
      </c>
      <c r="M5660">
        <v>-9.7148208618164062</v>
      </c>
      <c r="N5660">
        <v>22889</v>
      </c>
      <c r="O5660">
        <v>3.6786295473575592E-2</v>
      </c>
      <c r="P5660">
        <v>-0.25177556276321411</v>
      </c>
      <c r="Q5660">
        <v>-0.22944556176662445</v>
      </c>
      <c r="R5660">
        <v>-0.20463025569915771</v>
      </c>
      <c r="S5660">
        <v>-0.17981790006160736</v>
      </c>
      <c r="T5660">
        <v>-0.15748493373394012</v>
      </c>
      <c r="U5660" t="s">
        <v>18</v>
      </c>
      <c r="V5660" t="s">
        <v>84</v>
      </c>
      <c r="W5660">
        <v>85.805320739746094</v>
      </c>
    </row>
    <row r="5661" spans="1:23" x14ac:dyDescent="0.25">
      <c r="A5661" s="48" t="str">
        <f t="shared" si="88"/>
        <v>42186OtherN/A_22SmartAC-onlySingle</v>
      </c>
      <c r="B5661" t="s">
        <v>13</v>
      </c>
      <c r="C5661" s="35">
        <v>42186</v>
      </c>
      <c r="D5661">
        <v>22</v>
      </c>
      <c r="E5661" t="s">
        <v>32</v>
      </c>
      <c r="F5661">
        <v>2.1063719250134652</v>
      </c>
      <c r="G5661">
        <v>1.5414711674221833</v>
      </c>
      <c r="H5661">
        <v>20625</v>
      </c>
      <c r="I5661">
        <v>2.3110021805866321</v>
      </c>
      <c r="J5661">
        <v>1.6741830304547625</v>
      </c>
      <c r="K5661">
        <v>2264</v>
      </c>
      <c r="L5661">
        <v>-0.20463025569915771</v>
      </c>
      <c r="M5661">
        <v>-9.7148208618164062</v>
      </c>
      <c r="N5661">
        <v>22889</v>
      </c>
      <c r="O5661">
        <v>3.6786295473575592E-2</v>
      </c>
      <c r="P5661">
        <v>-0.25177556276321411</v>
      </c>
      <c r="Q5661">
        <v>-0.22944556176662445</v>
      </c>
      <c r="R5661">
        <v>-0.20463025569915771</v>
      </c>
      <c r="S5661">
        <v>-0.17981790006160736</v>
      </c>
      <c r="T5661">
        <v>-0.15748493373394012</v>
      </c>
      <c r="U5661" t="s">
        <v>102</v>
      </c>
      <c r="V5661" t="s">
        <v>84</v>
      </c>
      <c r="W5661">
        <v>85.805320739746094</v>
      </c>
    </row>
    <row r="5662" spans="1:23" x14ac:dyDescent="0.25">
      <c r="A5662" s="48" t="str">
        <f t="shared" si="88"/>
        <v>42186OtherN/A_23AllSingle</v>
      </c>
      <c r="B5662" t="s">
        <v>13</v>
      </c>
      <c r="C5662" s="35">
        <v>42186</v>
      </c>
      <c r="D5662">
        <v>23</v>
      </c>
      <c r="E5662" t="s">
        <v>32</v>
      </c>
      <c r="F5662">
        <v>1.7190166105160021</v>
      </c>
      <c r="G5662">
        <v>1.3884933445888201</v>
      </c>
      <c r="H5662">
        <v>20625</v>
      </c>
      <c r="I5662">
        <v>1.8350818423200357</v>
      </c>
      <c r="J5662">
        <v>1.449735879426554</v>
      </c>
      <c r="K5662">
        <v>2264</v>
      </c>
      <c r="L5662">
        <v>-0.11606523394584656</v>
      </c>
      <c r="M5662">
        <v>-6.7518386840820313</v>
      </c>
      <c r="N5662">
        <v>22889</v>
      </c>
      <c r="O5662">
        <v>3.1965643167495728E-2</v>
      </c>
      <c r="P5662">
        <v>-0.15703240036964417</v>
      </c>
      <c r="Q5662">
        <v>-0.13762861490249634</v>
      </c>
      <c r="R5662">
        <v>-0.11606523394584656</v>
      </c>
      <c r="S5662">
        <v>-9.4504408538341522E-2</v>
      </c>
      <c r="T5662">
        <v>-7.509806752204895E-2</v>
      </c>
      <c r="U5662" t="s">
        <v>18</v>
      </c>
      <c r="V5662" t="s">
        <v>84</v>
      </c>
      <c r="W5662">
        <v>82.263229370117188</v>
      </c>
    </row>
    <row r="5663" spans="1:23" x14ac:dyDescent="0.25">
      <c r="A5663" s="48" t="str">
        <f t="shared" si="88"/>
        <v>42186OtherN/A_23SmartAC-onlySingle</v>
      </c>
      <c r="B5663" t="s">
        <v>13</v>
      </c>
      <c r="C5663" s="35">
        <v>42186</v>
      </c>
      <c r="D5663">
        <v>23</v>
      </c>
      <c r="E5663" t="s">
        <v>32</v>
      </c>
      <c r="F5663">
        <v>1.7190166105160021</v>
      </c>
      <c r="G5663">
        <v>1.3884933445888201</v>
      </c>
      <c r="H5663">
        <v>20625</v>
      </c>
      <c r="I5663">
        <v>1.8350818423200357</v>
      </c>
      <c r="J5663">
        <v>1.449735879426554</v>
      </c>
      <c r="K5663">
        <v>2264</v>
      </c>
      <c r="L5663">
        <v>-0.11606523394584656</v>
      </c>
      <c r="M5663">
        <v>-6.7518386840820313</v>
      </c>
      <c r="N5663">
        <v>22889</v>
      </c>
      <c r="O5663">
        <v>3.1965643167495728E-2</v>
      </c>
      <c r="P5663">
        <v>-0.15703240036964417</v>
      </c>
      <c r="Q5663">
        <v>-0.13762861490249634</v>
      </c>
      <c r="R5663">
        <v>-0.11606523394584656</v>
      </c>
      <c r="S5663">
        <v>-9.4504408538341522E-2</v>
      </c>
      <c r="T5663">
        <v>-7.509806752204895E-2</v>
      </c>
      <c r="U5663" t="s">
        <v>102</v>
      </c>
      <c r="V5663" t="s">
        <v>84</v>
      </c>
      <c r="W5663">
        <v>82.263229370117188</v>
      </c>
    </row>
    <row r="5664" spans="1:23" x14ac:dyDescent="0.25">
      <c r="A5664" s="48" t="str">
        <f t="shared" si="88"/>
        <v>42186OtherN/A_24AllSingle</v>
      </c>
      <c r="B5664" t="s">
        <v>13</v>
      </c>
      <c r="C5664" s="35">
        <v>42186</v>
      </c>
      <c r="D5664">
        <v>24</v>
      </c>
      <c r="E5664" t="s">
        <v>32</v>
      </c>
      <c r="F5664">
        <v>1.3409267362315029</v>
      </c>
      <c r="G5664">
        <v>1.1942826264313802</v>
      </c>
      <c r="H5664">
        <v>20625</v>
      </c>
      <c r="I5664">
        <v>1.4032504670958954</v>
      </c>
      <c r="J5664">
        <v>1.2302539394208005</v>
      </c>
      <c r="K5664">
        <v>2264</v>
      </c>
      <c r="L5664">
        <v>-6.2323730438947678E-2</v>
      </c>
      <c r="M5664">
        <v>-4.6478104591369629</v>
      </c>
      <c r="N5664">
        <v>22889</v>
      </c>
      <c r="O5664">
        <v>2.7160126715898514E-2</v>
      </c>
      <c r="P5664">
        <v>-9.713214635848999E-2</v>
      </c>
      <c r="Q5664">
        <v>-8.064541220664978E-2</v>
      </c>
      <c r="R5664">
        <v>-6.2323730438947678E-2</v>
      </c>
      <c r="S5664">
        <v>-4.4004224240779877E-2</v>
      </c>
      <c r="T5664">
        <v>-2.7515312656760216E-2</v>
      </c>
      <c r="U5664" t="s">
        <v>18</v>
      </c>
      <c r="V5664" t="s">
        <v>84</v>
      </c>
      <c r="W5664">
        <v>81.271438598632813</v>
      </c>
    </row>
    <row r="5665" spans="1:23" x14ac:dyDescent="0.25">
      <c r="A5665" s="48" t="str">
        <f t="shared" si="88"/>
        <v>42186OtherN/A_24SmartAC-onlySingle</v>
      </c>
      <c r="B5665" t="s">
        <v>13</v>
      </c>
      <c r="C5665" s="35">
        <v>42186</v>
      </c>
      <c r="D5665">
        <v>24</v>
      </c>
      <c r="E5665" t="s">
        <v>32</v>
      </c>
      <c r="F5665">
        <v>1.3409267362315029</v>
      </c>
      <c r="G5665">
        <v>1.1942826264313802</v>
      </c>
      <c r="H5665">
        <v>20625</v>
      </c>
      <c r="I5665">
        <v>1.4032504670958954</v>
      </c>
      <c r="J5665">
        <v>1.2302539394208005</v>
      </c>
      <c r="K5665">
        <v>2264</v>
      </c>
      <c r="L5665">
        <v>-6.2323730438947678E-2</v>
      </c>
      <c r="M5665">
        <v>-4.6478104591369629</v>
      </c>
      <c r="N5665">
        <v>22889</v>
      </c>
      <c r="O5665">
        <v>2.7160126715898514E-2</v>
      </c>
      <c r="P5665">
        <v>-9.713214635848999E-2</v>
      </c>
      <c r="Q5665">
        <v>-8.064541220664978E-2</v>
      </c>
      <c r="R5665">
        <v>-6.2323730438947678E-2</v>
      </c>
      <c r="S5665">
        <v>-4.4004224240779877E-2</v>
      </c>
      <c r="T5665">
        <v>-2.7515312656760216E-2</v>
      </c>
      <c r="U5665" t="s">
        <v>102</v>
      </c>
      <c r="V5665" t="s">
        <v>84</v>
      </c>
      <c r="W5665">
        <v>81.271438598632813</v>
      </c>
    </row>
    <row r="5666" spans="1:23" x14ac:dyDescent="0.25">
      <c r="A5666" s="48" t="str">
        <f t="shared" si="88"/>
        <v>42213OtherN/A_1AllSingle</v>
      </c>
      <c r="B5666" t="s">
        <v>13</v>
      </c>
      <c r="C5666" s="35">
        <v>42213</v>
      </c>
      <c r="D5666">
        <v>1</v>
      </c>
      <c r="E5666" t="s">
        <v>32</v>
      </c>
      <c r="F5666">
        <v>0.8315058684022717</v>
      </c>
      <c r="G5666">
        <v>0.79346349455101106</v>
      </c>
      <c r="H5666">
        <v>13635</v>
      </c>
      <c r="I5666">
        <v>0.82664957087405189</v>
      </c>
      <c r="J5666">
        <v>0.78332888252816901</v>
      </c>
      <c r="K5666">
        <v>9165</v>
      </c>
      <c r="L5666">
        <v>4.8562977463006973E-3</v>
      </c>
      <c r="M5666">
        <v>0.58403646945953369</v>
      </c>
      <c r="N5666">
        <v>22800</v>
      </c>
      <c r="O5666">
        <v>1.0636020451784134E-2</v>
      </c>
      <c r="P5666">
        <v>-8.7748263031244278E-3</v>
      </c>
      <c r="Q5666">
        <v>-2.3185489699244499E-3</v>
      </c>
      <c r="R5666">
        <v>4.8562977463006973E-3</v>
      </c>
      <c r="S5666">
        <v>1.2030293233692646E-2</v>
      </c>
      <c r="T5666">
        <v>1.8487421795725822E-2</v>
      </c>
      <c r="U5666" t="s">
        <v>18</v>
      </c>
      <c r="V5666" t="s">
        <v>84</v>
      </c>
      <c r="W5666">
        <v>72.8372802734375</v>
      </c>
    </row>
    <row r="5667" spans="1:23" x14ac:dyDescent="0.25">
      <c r="A5667" s="48" t="str">
        <f t="shared" si="88"/>
        <v>42213OtherN/A_1SmartAC-onlySingle</v>
      </c>
      <c r="B5667" t="s">
        <v>13</v>
      </c>
      <c r="C5667" s="35">
        <v>42213</v>
      </c>
      <c r="D5667">
        <v>1</v>
      </c>
      <c r="E5667" t="s">
        <v>32</v>
      </c>
      <c r="F5667">
        <v>0.8315058684022717</v>
      </c>
      <c r="G5667">
        <v>0.79346349455101106</v>
      </c>
      <c r="H5667">
        <v>13635</v>
      </c>
      <c r="I5667">
        <v>0.82664957087405189</v>
      </c>
      <c r="J5667">
        <v>0.78332888252816901</v>
      </c>
      <c r="K5667">
        <v>9165</v>
      </c>
      <c r="L5667">
        <v>4.8562977463006973E-3</v>
      </c>
      <c r="M5667">
        <v>0.58403646945953369</v>
      </c>
      <c r="N5667">
        <v>22800</v>
      </c>
      <c r="O5667">
        <v>1.0636020451784134E-2</v>
      </c>
      <c r="P5667">
        <v>-8.7748263031244278E-3</v>
      </c>
      <c r="Q5667">
        <v>-2.3185489699244499E-3</v>
      </c>
      <c r="R5667">
        <v>4.8562977463006973E-3</v>
      </c>
      <c r="S5667">
        <v>1.2030293233692646E-2</v>
      </c>
      <c r="T5667">
        <v>1.8487421795725822E-2</v>
      </c>
      <c r="U5667" t="s">
        <v>102</v>
      </c>
      <c r="V5667" t="s">
        <v>84</v>
      </c>
      <c r="W5667">
        <v>72.8372802734375</v>
      </c>
    </row>
    <row r="5668" spans="1:23" x14ac:dyDescent="0.25">
      <c r="A5668" s="48" t="str">
        <f t="shared" si="88"/>
        <v>42213OtherN/A_2AllSingle</v>
      </c>
      <c r="B5668" t="s">
        <v>13</v>
      </c>
      <c r="C5668" s="35">
        <v>42213</v>
      </c>
      <c r="D5668">
        <v>2</v>
      </c>
      <c r="E5668" t="s">
        <v>32</v>
      </c>
      <c r="F5668">
        <v>0.70599286760987812</v>
      </c>
      <c r="G5668">
        <v>0.67822366406862444</v>
      </c>
      <c r="H5668">
        <v>13635</v>
      </c>
      <c r="I5668">
        <v>0.70914640262157713</v>
      </c>
      <c r="J5668">
        <v>0.68508402285159198</v>
      </c>
      <c r="K5668">
        <v>9165</v>
      </c>
      <c r="L5668">
        <v>-3.153535071760416E-3</v>
      </c>
      <c r="M5668">
        <v>-0.44668087363243103</v>
      </c>
      <c r="N5668">
        <v>22800</v>
      </c>
      <c r="O5668">
        <v>9.216606616973877E-3</v>
      </c>
      <c r="P5668">
        <v>-1.4965537935495377E-2</v>
      </c>
      <c r="Q5668">
        <v>-9.3708736822009087E-3</v>
      </c>
      <c r="R5668">
        <v>-3.153535071760416E-3</v>
      </c>
      <c r="S5668">
        <v>3.0630661640316248E-3</v>
      </c>
      <c r="T5668">
        <v>8.6584677919745445E-3</v>
      </c>
      <c r="U5668" t="s">
        <v>18</v>
      </c>
      <c r="V5668" t="s">
        <v>84</v>
      </c>
      <c r="W5668">
        <v>70.541488647460937</v>
      </c>
    </row>
    <row r="5669" spans="1:23" x14ac:dyDescent="0.25">
      <c r="A5669" s="48" t="str">
        <f t="shared" si="88"/>
        <v>42213OtherN/A_2SmartAC-onlySingle</v>
      </c>
      <c r="B5669" t="s">
        <v>13</v>
      </c>
      <c r="C5669" s="35">
        <v>42213</v>
      </c>
      <c r="D5669">
        <v>2</v>
      </c>
      <c r="E5669" t="s">
        <v>32</v>
      </c>
      <c r="F5669">
        <v>0.70599286760987812</v>
      </c>
      <c r="G5669">
        <v>0.67822366406862444</v>
      </c>
      <c r="H5669">
        <v>13635</v>
      </c>
      <c r="I5669">
        <v>0.70914640262157713</v>
      </c>
      <c r="J5669">
        <v>0.68508402285159198</v>
      </c>
      <c r="K5669">
        <v>9165</v>
      </c>
      <c r="L5669">
        <v>-3.153535071760416E-3</v>
      </c>
      <c r="M5669">
        <v>-0.44668087363243103</v>
      </c>
      <c r="N5669">
        <v>22800</v>
      </c>
      <c r="O5669">
        <v>9.216606616973877E-3</v>
      </c>
      <c r="P5669">
        <v>-1.4965537935495377E-2</v>
      </c>
      <c r="Q5669">
        <v>-9.3708736822009087E-3</v>
      </c>
      <c r="R5669">
        <v>-3.153535071760416E-3</v>
      </c>
      <c r="S5669">
        <v>3.0630661640316248E-3</v>
      </c>
      <c r="T5669">
        <v>8.6584677919745445E-3</v>
      </c>
      <c r="U5669" t="s">
        <v>102</v>
      </c>
      <c r="V5669" t="s">
        <v>84</v>
      </c>
      <c r="W5669">
        <v>70.541488647460937</v>
      </c>
    </row>
    <row r="5670" spans="1:23" x14ac:dyDescent="0.25">
      <c r="A5670" s="48" t="str">
        <f t="shared" si="88"/>
        <v>42213OtherN/A_3AllSingle</v>
      </c>
      <c r="B5670" t="s">
        <v>13</v>
      </c>
      <c r="C5670" s="35">
        <v>42213</v>
      </c>
      <c r="D5670">
        <v>3</v>
      </c>
      <c r="E5670" t="s">
        <v>32</v>
      </c>
      <c r="F5670">
        <v>0.63888108641331265</v>
      </c>
      <c r="G5670">
        <v>0.6096767864574949</v>
      </c>
      <c r="H5670">
        <v>13635</v>
      </c>
      <c r="I5670">
        <v>0.63714075913469981</v>
      </c>
      <c r="J5670">
        <v>0.60784767772405168</v>
      </c>
      <c r="K5670">
        <v>9165</v>
      </c>
      <c r="L5670">
        <v>1.7403272213414311E-3</v>
      </c>
      <c r="M5670">
        <v>0.27240237593650818</v>
      </c>
      <c r="N5670">
        <v>22800</v>
      </c>
      <c r="O5670">
        <v>8.2204174250364304E-3</v>
      </c>
      <c r="P5670">
        <v>-8.7949596345424652E-3</v>
      </c>
      <c r="Q5670">
        <v>-3.8050019647926092E-3</v>
      </c>
      <c r="R5670">
        <v>1.7403272213414311E-3</v>
      </c>
      <c r="S5670">
        <v>7.284998893737793E-3</v>
      </c>
      <c r="T5670">
        <v>1.2275613844394684E-2</v>
      </c>
      <c r="U5670" t="s">
        <v>18</v>
      </c>
      <c r="V5670" t="s">
        <v>84</v>
      </c>
      <c r="W5670">
        <v>69.3564453125</v>
      </c>
    </row>
    <row r="5671" spans="1:23" x14ac:dyDescent="0.25">
      <c r="A5671" s="48" t="str">
        <f t="shared" si="88"/>
        <v>42213OtherN/A_3SmartAC-onlySingle</v>
      </c>
      <c r="B5671" t="s">
        <v>13</v>
      </c>
      <c r="C5671" s="35">
        <v>42213</v>
      </c>
      <c r="D5671">
        <v>3</v>
      </c>
      <c r="E5671" t="s">
        <v>32</v>
      </c>
      <c r="F5671">
        <v>0.63888108641331265</v>
      </c>
      <c r="G5671">
        <v>0.6096767864574949</v>
      </c>
      <c r="H5671">
        <v>13635</v>
      </c>
      <c r="I5671">
        <v>0.63714075913469981</v>
      </c>
      <c r="J5671">
        <v>0.60784767772405168</v>
      </c>
      <c r="K5671">
        <v>9165</v>
      </c>
      <c r="L5671">
        <v>1.7403272213414311E-3</v>
      </c>
      <c r="M5671">
        <v>0.27240237593650818</v>
      </c>
      <c r="N5671">
        <v>22800</v>
      </c>
      <c r="O5671">
        <v>8.2204174250364304E-3</v>
      </c>
      <c r="P5671">
        <v>-8.7949596345424652E-3</v>
      </c>
      <c r="Q5671">
        <v>-3.8050019647926092E-3</v>
      </c>
      <c r="R5671">
        <v>1.7403272213414311E-3</v>
      </c>
      <c r="S5671">
        <v>7.284998893737793E-3</v>
      </c>
      <c r="T5671">
        <v>1.2275613844394684E-2</v>
      </c>
      <c r="U5671" t="s">
        <v>102</v>
      </c>
      <c r="V5671" t="s">
        <v>84</v>
      </c>
      <c r="W5671">
        <v>69.3564453125</v>
      </c>
    </row>
    <row r="5672" spans="1:23" x14ac:dyDescent="0.25">
      <c r="A5672" s="48" t="str">
        <f t="shared" si="88"/>
        <v>42213OtherN/A_4AllSingle</v>
      </c>
      <c r="B5672" t="s">
        <v>13</v>
      </c>
      <c r="C5672" s="35">
        <v>42213</v>
      </c>
      <c r="D5672">
        <v>4</v>
      </c>
      <c r="E5672" t="s">
        <v>32</v>
      </c>
      <c r="F5672">
        <v>0.60723255726578462</v>
      </c>
      <c r="G5672">
        <v>0.5789412395048904</v>
      </c>
      <c r="H5672">
        <v>13635</v>
      </c>
      <c r="I5672">
        <v>0.59858950484692852</v>
      </c>
      <c r="J5672">
        <v>0.55160470224209701</v>
      </c>
      <c r="K5672">
        <v>9165</v>
      </c>
      <c r="L5672">
        <v>8.6430525407195091E-3</v>
      </c>
      <c r="M5672">
        <v>1.4233512878417969</v>
      </c>
      <c r="N5672">
        <v>22800</v>
      </c>
      <c r="O5672">
        <v>7.6013612560927868E-3</v>
      </c>
      <c r="P5672">
        <v>-1.0988520225510001E-3</v>
      </c>
      <c r="Q5672">
        <v>3.5153261851519346E-3</v>
      </c>
      <c r="R5672">
        <v>8.6430525407195091E-3</v>
      </c>
      <c r="S5672">
        <v>1.3770170509815216E-2</v>
      </c>
      <c r="T5672">
        <v>1.8384957686066628E-2</v>
      </c>
      <c r="U5672" t="s">
        <v>18</v>
      </c>
      <c r="V5672" t="s">
        <v>84</v>
      </c>
      <c r="W5672">
        <v>68.182151794433594</v>
      </c>
    </row>
    <row r="5673" spans="1:23" x14ac:dyDescent="0.25">
      <c r="A5673" s="48" t="str">
        <f t="shared" si="88"/>
        <v>42213OtherN/A_4SmartAC-onlySingle</v>
      </c>
      <c r="B5673" t="s">
        <v>13</v>
      </c>
      <c r="C5673" s="35">
        <v>42213</v>
      </c>
      <c r="D5673">
        <v>4</v>
      </c>
      <c r="E5673" t="s">
        <v>32</v>
      </c>
      <c r="F5673">
        <v>0.60723255726578462</v>
      </c>
      <c r="G5673">
        <v>0.5789412395048904</v>
      </c>
      <c r="H5673">
        <v>13635</v>
      </c>
      <c r="I5673">
        <v>0.59858950484692852</v>
      </c>
      <c r="J5673">
        <v>0.55160470224209701</v>
      </c>
      <c r="K5673">
        <v>9165</v>
      </c>
      <c r="L5673">
        <v>8.6430525407195091E-3</v>
      </c>
      <c r="M5673">
        <v>1.4233512878417969</v>
      </c>
      <c r="N5673">
        <v>22800</v>
      </c>
      <c r="O5673">
        <v>7.6013612560927868E-3</v>
      </c>
      <c r="P5673">
        <v>-1.0988520225510001E-3</v>
      </c>
      <c r="Q5673">
        <v>3.5153261851519346E-3</v>
      </c>
      <c r="R5673">
        <v>8.6430525407195091E-3</v>
      </c>
      <c r="S5673">
        <v>1.3770170509815216E-2</v>
      </c>
      <c r="T5673">
        <v>1.8384957686066628E-2</v>
      </c>
      <c r="U5673" t="s">
        <v>102</v>
      </c>
      <c r="V5673" t="s">
        <v>84</v>
      </c>
      <c r="W5673">
        <v>68.182151794433594</v>
      </c>
    </row>
    <row r="5674" spans="1:23" x14ac:dyDescent="0.25">
      <c r="A5674" s="48" t="str">
        <f t="shared" si="88"/>
        <v>42213OtherN/A_5AllSingle</v>
      </c>
      <c r="B5674" t="s">
        <v>13</v>
      </c>
      <c r="C5674" s="35">
        <v>42213</v>
      </c>
      <c r="D5674">
        <v>5</v>
      </c>
      <c r="E5674" t="s">
        <v>32</v>
      </c>
      <c r="F5674">
        <v>0.60210985954537055</v>
      </c>
      <c r="G5674">
        <v>0.56181649375511522</v>
      </c>
      <c r="H5674">
        <v>13635</v>
      </c>
      <c r="I5674">
        <v>0.59383489546065371</v>
      </c>
      <c r="J5674">
        <v>0.5468129625706043</v>
      </c>
      <c r="K5674">
        <v>9165</v>
      </c>
      <c r="L5674">
        <v>8.2749640569090843E-3</v>
      </c>
      <c r="M5674">
        <v>1.3743278980255127</v>
      </c>
      <c r="N5674">
        <v>22800</v>
      </c>
      <c r="O5674">
        <v>7.4681779369711876E-3</v>
      </c>
      <c r="P5674">
        <v>-1.2962528271600604E-3</v>
      </c>
      <c r="Q5674">
        <v>3.2370805274695158E-3</v>
      </c>
      <c r="R5674">
        <v>8.2749640569090843E-3</v>
      </c>
      <c r="S5674">
        <v>1.3312250375747681E-2</v>
      </c>
      <c r="T5674">
        <v>1.7846180126070976E-2</v>
      </c>
      <c r="U5674" t="s">
        <v>18</v>
      </c>
      <c r="V5674" t="s">
        <v>84</v>
      </c>
      <c r="W5674">
        <v>67.348640441894531</v>
      </c>
    </row>
    <row r="5675" spans="1:23" x14ac:dyDescent="0.25">
      <c r="A5675" s="48" t="str">
        <f t="shared" si="88"/>
        <v>42213OtherN/A_5SmartAC-onlySingle</v>
      </c>
      <c r="B5675" t="s">
        <v>13</v>
      </c>
      <c r="C5675" s="35">
        <v>42213</v>
      </c>
      <c r="D5675">
        <v>5</v>
      </c>
      <c r="E5675" t="s">
        <v>32</v>
      </c>
      <c r="F5675">
        <v>0.60210985954537055</v>
      </c>
      <c r="G5675">
        <v>0.56181649375511522</v>
      </c>
      <c r="H5675">
        <v>13635</v>
      </c>
      <c r="I5675">
        <v>0.59383489546065371</v>
      </c>
      <c r="J5675">
        <v>0.5468129625706043</v>
      </c>
      <c r="K5675">
        <v>9165</v>
      </c>
      <c r="L5675">
        <v>8.2749640569090843E-3</v>
      </c>
      <c r="M5675">
        <v>1.3743278980255127</v>
      </c>
      <c r="N5675">
        <v>22800</v>
      </c>
      <c r="O5675">
        <v>7.4681779369711876E-3</v>
      </c>
      <c r="P5675">
        <v>-1.2962528271600604E-3</v>
      </c>
      <c r="Q5675">
        <v>3.2370805274695158E-3</v>
      </c>
      <c r="R5675">
        <v>8.2749640569090843E-3</v>
      </c>
      <c r="S5675">
        <v>1.3312250375747681E-2</v>
      </c>
      <c r="T5675">
        <v>1.7846180126070976E-2</v>
      </c>
      <c r="U5675" t="s">
        <v>102</v>
      </c>
      <c r="V5675" t="s">
        <v>84</v>
      </c>
      <c r="W5675">
        <v>67.348640441894531</v>
      </c>
    </row>
    <row r="5676" spans="1:23" x14ac:dyDescent="0.25">
      <c r="A5676" s="48" t="str">
        <f t="shared" si="88"/>
        <v>42213OtherN/A_6AllSingle</v>
      </c>
      <c r="B5676" t="s">
        <v>13</v>
      </c>
      <c r="C5676" s="35">
        <v>42213</v>
      </c>
      <c r="D5676">
        <v>6</v>
      </c>
      <c r="E5676" t="s">
        <v>32</v>
      </c>
      <c r="F5676">
        <v>0.62630130818215646</v>
      </c>
      <c r="G5676">
        <v>0.58124850022113472</v>
      </c>
      <c r="H5676">
        <v>13635</v>
      </c>
      <c r="I5676">
        <v>0.62271978011693163</v>
      </c>
      <c r="J5676">
        <v>0.5682731803406581</v>
      </c>
      <c r="K5676">
        <v>9165</v>
      </c>
      <c r="L5676">
        <v>3.5815280862152576E-3</v>
      </c>
      <c r="M5676">
        <v>0.57185381650924683</v>
      </c>
      <c r="N5676">
        <v>22800</v>
      </c>
      <c r="O5676">
        <v>7.7468538656830788E-3</v>
      </c>
      <c r="P5676">
        <v>-6.3468399457633495E-3</v>
      </c>
      <c r="Q5676">
        <v>-1.6443446511402726E-3</v>
      </c>
      <c r="R5676">
        <v>3.5815280862152576E-3</v>
      </c>
      <c r="S5676">
        <v>8.8067809119820595E-3</v>
      </c>
      <c r="T5676">
        <v>1.3509895652532578E-2</v>
      </c>
      <c r="U5676" t="s">
        <v>18</v>
      </c>
      <c r="V5676" t="s">
        <v>84</v>
      </c>
      <c r="W5676">
        <v>67.422935485839844</v>
      </c>
    </row>
    <row r="5677" spans="1:23" x14ac:dyDescent="0.25">
      <c r="A5677" s="48" t="str">
        <f t="shared" si="88"/>
        <v>42213OtherN/A_6SmartAC-onlySingle</v>
      </c>
      <c r="B5677" t="s">
        <v>13</v>
      </c>
      <c r="C5677" s="35">
        <v>42213</v>
      </c>
      <c r="D5677">
        <v>6</v>
      </c>
      <c r="E5677" t="s">
        <v>32</v>
      </c>
      <c r="F5677">
        <v>0.62630130818215646</v>
      </c>
      <c r="G5677">
        <v>0.58124850022113472</v>
      </c>
      <c r="H5677">
        <v>13635</v>
      </c>
      <c r="I5677">
        <v>0.62271978011693163</v>
      </c>
      <c r="J5677">
        <v>0.5682731803406581</v>
      </c>
      <c r="K5677">
        <v>9165</v>
      </c>
      <c r="L5677">
        <v>3.5815280862152576E-3</v>
      </c>
      <c r="M5677">
        <v>0.57185381650924683</v>
      </c>
      <c r="N5677">
        <v>22800</v>
      </c>
      <c r="O5677">
        <v>7.7468538656830788E-3</v>
      </c>
      <c r="P5677">
        <v>-6.3468399457633495E-3</v>
      </c>
      <c r="Q5677">
        <v>-1.6443446511402726E-3</v>
      </c>
      <c r="R5677">
        <v>3.5815280862152576E-3</v>
      </c>
      <c r="S5677">
        <v>8.8067809119820595E-3</v>
      </c>
      <c r="T5677">
        <v>1.3509895652532578E-2</v>
      </c>
      <c r="U5677" t="s">
        <v>102</v>
      </c>
      <c r="V5677" t="s">
        <v>84</v>
      </c>
      <c r="W5677">
        <v>67.422935485839844</v>
      </c>
    </row>
    <row r="5678" spans="1:23" x14ac:dyDescent="0.25">
      <c r="A5678" s="48" t="str">
        <f t="shared" si="88"/>
        <v>42213OtherN/A_7AllSingle</v>
      </c>
      <c r="B5678" t="s">
        <v>13</v>
      </c>
      <c r="C5678" s="35">
        <v>42213</v>
      </c>
      <c r="D5678">
        <v>7</v>
      </c>
      <c r="E5678" t="s">
        <v>32</v>
      </c>
      <c r="F5678">
        <v>0.67566430894996399</v>
      </c>
      <c r="G5678">
        <v>0.63377529670492072</v>
      </c>
      <c r="H5678">
        <v>13635</v>
      </c>
      <c r="I5678">
        <v>0.67553073711093115</v>
      </c>
      <c r="J5678">
        <v>0.64418014254508615</v>
      </c>
      <c r="K5678">
        <v>9165</v>
      </c>
      <c r="L5678">
        <v>1.3357184070628136E-4</v>
      </c>
      <c r="M5678">
        <v>1.9768964499235153E-2</v>
      </c>
      <c r="N5678">
        <v>22800</v>
      </c>
      <c r="O5678">
        <v>8.6450157687067986E-3</v>
      </c>
      <c r="P5678">
        <v>-1.094588078558445E-2</v>
      </c>
      <c r="Q5678">
        <v>-5.6981830857694149E-3</v>
      </c>
      <c r="R5678">
        <v>1.3357184070628136E-4</v>
      </c>
      <c r="S5678">
        <v>5.9646349400281906E-3</v>
      </c>
      <c r="T5678">
        <v>1.1213024146854877E-2</v>
      </c>
      <c r="U5678" t="s">
        <v>18</v>
      </c>
      <c r="V5678" t="s">
        <v>84</v>
      </c>
      <c r="W5678">
        <v>71.440086364746094</v>
      </c>
    </row>
    <row r="5679" spans="1:23" x14ac:dyDescent="0.25">
      <c r="A5679" s="48" t="str">
        <f t="shared" si="88"/>
        <v>42213OtherN/A_7SmartAC-onlySingle</v>
      </c>
      <c r="B5679" t="s">
        <v>13</v>
      </c>
      <c r="C5679" s="35">
        <v>42213</v>
      </c>
      <c r="D5679">
        <v>7</v>
      </c>
      <c r="E5679" t="s">
        <v>32</v>
      </c>
      <c r="F5679">
        <v>0.67566430894996399</v>
      </c>
      <c r="G5679">
        <v>0.63377529670492072</v>
      </c>
      <c r="H5679">
        <v>13635</v>
      </c>
      <c r="I5679">
        <v>0.67553073711093115</v>
      </c>
      <c r="J5679">
        <v>0.64418014254508615</v>
      </c>
      <c r="K5679">
        <v>9165</v>
      </c>
      <c r="L5679">
        <v>1.3357184070628136E-4</v>
      </c>
      <c r="M5679">
        <v>1.9768964499235153E-2</v>
      </c>
      <c r="N5679">
        <v>22800</v>
      </c>
      <c r="O5679">
        <v>8.6450157687067986E-3</v>
      </c>
      <c r="P5679">
        <v>-1.094588078558445E-2</v>
      </c>
      <c r="Q5679">
        <v>-5.6981830857694149E-3</v>
      </c>
      <c r="R5679">
        <v>1.3357184070628136E-4</v>
      </c>
      <c r="S5679">
        <v>5.9646349400281906E-3</v>
      </c>
      <c r="T5679">
        <v>1.1213024146854877E-2</v>
      </c>
      <c r="U5679" t="s">
        <v>102</v>
      </c>
      <c r="V5679" t="s">
        <v>84</v>
      </c>
      <c r="W5679">
        <v>71.440086364746094</v>
      </c>
    </row>
    <row r="5680" spans="1:23" x14ac:dyDescent="0.25">
      <c r="A5680" s="48" t="str">
        <f t="shared" si="88"/>
        <v>42213OtherN/A_8AllSingle</v>
      </c>
      <c r="B5680" t="s">
        <v>13</v>
      </c>
      <c r="C5680" s="35">
        <v>42213</v>
      </c>
      <c r="D5680">
        <v>8</v>
      </c>
      <c r="E5680" t="s">
        <v>32</v>
      </c>
      <c r="F5680">
        <v>0.69522174419809246</v>
      </c>
      <c r="G5680">
        <v>0.69790979779194873</v>
      </c>
      <c r="H5680">
        <v>13635</v>
      </c>
      <c r="I5680">
        <v>0.70003460944294293</v>
      </c>
      <c r="J5680">
        <v>0.70982370646441428</v>
      </c>
      <c r="K5680">
        <v>9165</v>
      </c>
      <c r="L5680">
        <v>-4.8128650523722172E-3</v>
      </c>
      <c r="M5680">
        <v>-0.69227772951126099</v>
      </c>
      <c r="N5680">
        <v>22800</v>
      </c>
      <c r="O5680">
        <v>9.5235519111156464E-3</v>
      </c>
      <c r="P5680">
        <v>-1.701824925839901E-2</v>
      </c>
      <c r="Q5680">
        <v>-1.123726274818182E-2</v>
      </c>
      <c r="R5680">
        <v>-4.8128650523722172E-3</v>
      </c>
      <c r="S5680">
        <v>1.6107707051560283E-3</v>
      </c>
      <c r="T5680">
        <v>7.3925191536545753E-3</v>
      </c>
      <c r="U5680" t="s">
        <v>18</v>
      </c>
      <c r="V5680" t="s">
        <v>84</v>
      </c>
      <c r="W5680">
        <v>76.347412109375</v>
      </c>
    </row>
    <row r="5681" spans="1:23" x14ac:dyDescent="0.25">
      <c r="A5681" s="48" t="str">
        <f t="shared" si="88"/>
        <v>42213OtherN/A_8SmartAC-onlySingle</v>
      </c>
      <c r="B5681" t="s">
        <v>13</v>
      </c>
      <c r="C5681" s="35">
        <v>42213</v>
      </c>
      <c r="D5681">
        <v>8</v>
      </c>
      <c r="E5681" t="s">
        <v>32</v>
      </c>
      <c r="F5681">
        <v>0.69522174419809246</v>
      </c>
      <c r="G5681">
        <v>0.69790979779194873</v>
      </c>
      <c r="H5681">
        <v>13635</v>
      </c>
      <c r="I5681">
        <v>0.70003460944294293</v>
      </c>
      <c r="J5681">
        <v>0.70982370646441428</v>
      </c>
      <c r="K5681">
        <v>9165</v>
      </c>
      <c r="L5681">
        <v>-4.8128650523722172E-3</v>
      </c>
      <c r="M5681">
        <v>-0.69227772951126099</v>
      </c>
      <c r="N5681">
        <v>22800</v>
      </c>
      <c r="O5681">
        <v>9.5235519111156464E-3</v>
      </c>
      <c r="P5681">
        <v>-1.701824925839901E-2</v>
      </c>
      <c r="Q5681">
        <v>-1.123726274818182E-2</v>
      </c>
      <c r="R5681">
        <v>-4.8128650523722172E-3</v>
      </c>
      <c r="S5681">
        <v>1.6107707051560283E-3</v>
      </c>
      <c r="T5681">
        <v>7.3925191536545753E-3</v>
      </c>
      <c r="U5681" t="s">
        <v>102</v>
      </c>
      <c r="V5681" t="s">
        <v>84</v>
      </c>
      <c r="W5681">
        <v>76.347412109375</v>
      </c>
    </row>
    <row r="5682" spans="1:23" x14ac:dyDescent="0.25">
      <c r="A5682" s="48" t="str">
        <f t="shared" si="88"/>
        <v>42213OtherN/A_9AllSingle</v>
      </c>
      <c r="B5682" t="s">
        <v>13</v>
      </c>
      <c r="C5682" s="35">
        <v>42213</v>
      </c>
      <c r="D5682">
        <v>9</v>
      </c>
      <c r="E5682" t="s">
        <v>32</v>
      </c>
      <c r="F5682">
        <v>0.66910367331468723</v>
      </c>
      <c r="G5682">
        <v>0.82122376362715988</v>
      </c>
      <c r="H5682">
        <v>13635</v>
      </c>
      <c r="I5682">
        <v>0.68610316823771078</v>
      </c>
      <c r="J5682">
        <v>0.81857944239084945</v>
      </c>
      <c r="K5682">
        <v>9165</v>
      </c>
      <c r="L5682">
        <v>-1.6999494284391403E-2</v>
      </c>
      <c r="M5682">
        <v>-2.5406370162963867</v>
      </c>
      <c r="N5682">
        <v>22800</v>
      </c>
      <c r="O5682">
        <v>1.1071299202740192E-2</v>
      </c>
      <c r="P5682">
        <v>-3.1188471242785454E-2</v>
      </c>
      <c r="Q5682">
        <v>-2.4467971175909042E-2</v>
      </c>
      <c r="R5682">
        <v>-1.6999494284391403E-2</v>
      </c>
      <c r="S5682">
        <v>-9.5319030806422234E-3</v>
      </c>
      <c r="T5682">
        <v>-2.8105173259973526E-3</v>
      </c>
      <c r="U5682" t="s">
        <v>18</v>
      </c>
      <c r="V5682" t="s">
        <v>84</v>
      </c>
      <c r="W5682">
        <v>80.692893981933594</v>
      </c>
    </row>
    <row r="5683" spans="1:23" x14ac:dyDescent="0.25">
      <c r="A5683" s="48" t="str">
        <f t="shared" si="88"/>
        <v>42213OtherN/A_9SmartAC-onlySingle</v>
      </c>
      <c r="B5683" t="s">
        <v>13</v>
      </c>
      <c r="C5683" s="35">
        <v>42213</v>
      </c>
      <c r="D5683">
        <v>9</v>
      </c>
      <c r="E5683" t="s">
        <v>32</v>
      </c>
      <c r="F5683">
        <v>0.66910367331468723</v>
      </c>
      <c r="G5683">
        <v>0.82122376362715988</v>
      </c>
      <c r="H5683">
        <v>13635</v>
      </c>
      <c r="I5683">
        <v>0.68610316823771078</v>
      </c>
      <c r="J5683">
        <v>0.81857944239084945</v>
      </c>
      <c r="K5683">
        <v>9165</v>
      </c>
      <c r="L5683">
        <v>-1.6999494284391403E-2</v>
      </c>
      <c r="M5683">
        <v>-2.5406370162963867</v>
      </c>
      <c r="N5683">
        <v>22800</v>
      </c>
      <c r="O5683">
        <v>1.1071299202740192E-2</v>
      </c>
      <c r="P5683">
        <v>-3.1188471242785454E-2</v>
      </c>
      <c r="Q5683">
        <v>-2.4467971175909042E-2</v>
      </c>
      <c r="R5683">
        <v>-1.6999494284391403E-2</v>
      </c>
      <c r="S5683">
        <v>-9.5319030806422234E-3</v>
      </c>
      <c r="T5683">
        <v>-2.8105173259973526E-3</v>
      </c>
      <c r="U5683" t="s">
        <v>102</v>
      </c>
      <c r="V5683" t="s">
        <v>84</v>
      </c>
      <c r="W5683">
        <v>80.692893981933594</v>
      </c>
    </row>
    <row r="5684" spans="1:23" x14ac:dyDescent="0.25">
      <c r="A5684" s="48" t="str">
        <f t="shared" si="88"/>
        <v>42213OtherN/A_10AllSingle</v>
      </c>
      <c r="B5684" t="s">
        <v>13</v>
      </c>
      <c r="C5684" s="35">
        <v>42213</v>
      </c>
      <c r="D5684">
        <v>10</v>
      </c>
      <c r="E5684" t="s">
        <v>32</v>
      </c>
      <c r="F5684">
        <v>0.68015303778586211</v>
      </c>
      <c r="G5684">
        <v>1.052101106169854</v>
      </c>
      <c r="H5684">
        <v>13635</v>
      </c>
      <c r="I5684">
        <v>0.68415106713005258</v>
      </c>
      <c r="J5684">
        <v>1.0269721649488748</v>
      </c>
      <c r="K5684">
        <v>9165</v>
      </c>
      <c r="L5684">
        <v>-3.9980295114219189E-3</v>
      </c>
      <c r="M5684">
        <v>-0.58781319856643677</v>
      </c>
      <c r="N5684">
        <v>22800</v>
      </c>
      <c r="O5684">
        <v>1.4009213075041771E-2</v>
      </c>
      <c r="P5684">
        <v>-2.1952236071228981E-2</v>
      </c>
      <c r="Q5684">
        <v>-1.3448364101350307E-2</v>
      </c>
      <c r="R5684">
        <v>-3.9980295114219189E-3</v>
      </c>
      <c r="S5684">
        <v>5.4511846974492073E-3</v>
      </c>
      <c r="T5684">
        <v>1.3956177979707718E-2</v>
      </c>
      <c r="U5684" t="s">
        <v>18</v>
      </c>
      <c r="V5684" t="s">
        <v>84</v>
      </c>
      <c r="W5684">
        <v>84.9915771484375</v>
      </c>
    </row>
    <row r="5685" spans="1:23" x14ac:dyDescent="0.25">
      <c r="A5685" s="48" t="str">
        <f t="shared" si="88"/>
        <v>42213OtherN/A_10SmartAC-onlySingle</v>
      </c>
      <c r="B5685" t="s">
        <v>13</v>
      </c>
      <c r="C5685" s="35">
        <v>42213</v>
      </c>
      <c r="D5685">
        <v>10</v>
      </c>
      <c r="E5685" t="s">
        <v>32</v>
      </c>
      <c r="F5685">
        <v>0.68015303778586211</v>
      </c>
      <c r="G5685">
        <v>1.052101106169854</v>
      </c>
      <c r="H5685">
        <v>13635</v>
      </c>
      <c r="I5685">
        <v>0.68415106713005258</v>
      </c>
      <c r="J5685">
        <v>1.0269721649488748</v>
      </c>
      <c r="K5685">
        <v>9165</v>
      </c>
      <c r="L5685">
        <v>-3.9980295114219189E-3</v>
      </c>
      <c r="M5685">
        <v>-0.58781319856643677</v>
      </c>
      <c r="N5685">
        <v>22800</v>
      </c>
      <c r="O5685">
        <v>1.4009213075041771E-2</v>
      </c>
      <c r="P5685">
        <v>-2.1952236071228981E-2</v>
      </c>
      <c r="Q5685">
        <v>-1.3448364101350307E-2</v>
      </c>
      <c r="R5685">
        <v>-3.9980295114219189E-3</v>
      </c>
      <c r="S5685">
        <v>5.4511846974492073E-3</v>
      </c>
      <c r="T5685">
        <v>1.3956177979707718E-2</v>
      </c>
      <c r="U5685" t="s">
        <v>102</v>
      </c>
      <c r="V5685" t="s">
        <v>84</v>
      </c>
      <c r="W5685">
        <v>84.9915771484375</v>
      </c>
    </row>
    <row r="5686" spans="1:23" x14ac:dyDescent="0.25">
      <c r="A5686" s="48" t="str">
        <f t="shared" si="88"/>
        <v>42213OtherN/A_11AllSingle</v>
      </c>
      <c r="B5686" t="s">
        <v>13</v>
      </c>
      <c r="C5686" s="35">
        <v>42213</v>
      </c>
      <c r="D5686">
        <v>11</v>
      </c>
      <c r="E5686" t="s">
        <v>32</v>
      </c>
      <c r="F5686">
        <v>0.74227388008086315</v>
      </c>
      <c r="G5686">
        <v>1.3146278639023201</v>
      </c>
      <c r="H5686">
        <v>13635</v>
      </c>
      <c r="I5686">
        <v>0.74666008796538097</v>
      </c>
      <c r="J5686">
        <v>1.2671655777619739</v>
      </c>
      <c r="K5686">
        <v>9165</v>
      </c>
      <c r="L5686">
        <v>-4.3862080201506615E-3</v>
      </c>
      <c r="M5686">
        <v>-0.5909150242805481</v>
      </c>
      <c r="N5686">
        <v>22800</v>
      </c>
      <c r="O5686">
        <v>1.737673208117485E-2</v>
      </c>
      <c r="P5686">
        <v>-2.6656227186322212E-2</v>
      </c>
      <c r="Q5686">
        <v>-1.6108203679323196E-2</v>
      </c>
      <c r="R5686">
        <v>-4.3862080201506615E-3</v>
      </c>
      <c r="S5686">
        <v>7.3343976400792599E-3</v>
      </c>
      <c r="T5686">
        <v>1.7883811146020889E-2</v>
      </c>
      <c r="U5686" t="s">
        <v>18</v>
      </c>
      <c r="V5686" t="s">
        <v>84</v>
      </c>
      <c r="W5686">
        <v>89.213729858398438</v>
      </c>
    </row>
    <row r="5687" spans="1:23" x14ac:dyDescent="0.25">
      <c r="A5687" s="48" t="str">
        <f t="shared" si="88"/>
        <v>42213OtherN/A_11SmartAC-onlySingle</v>
      </c>
      <c r="B5687" t="s">
        <v>13</v>
      </c>
      <c r="C5687" s="35">
        <v>42213</v>
      </c>
      <c r="D5687">
        <v>11</v>
      </c>
      <c r="E5687" t="s">
        <v>32</v>
      </c>
      <c r="F5687">
        <v>0.74227388008086315</v>
      </c>
      <c r="G5687">
        <v>1.3146278639023201</v>
      </c>
      <c r="H5687">
        <v>13635</v>
      </c>
      <c r="I5687">
        <v>0.74666008796538097</v>
      </c>
      <c r="J5687">
        <v>1.2671655777619739</v>
      </c>
      <c r="K5687">
        <v>9165</v>
      </c>
      <c r="L5687">
        <v>-4.3862080201506615E-3</v>
      </c>
      <c r="M5687">
        <v>-0.5909150242805481</v>
      </c>
      <c r="N5687">
        <v>22800</v>
      </c>
      <c r="O5687">
        <v>1.737673208117485E-2</v>
      </c>
      <c r="P5687">
        <v>-2.6656227186322212E-2</v>
      </c>
      <c r="Q5687">
        <v>-1.6108203679323196E-2</v>
      </c>
      <c r="R5687">
        <v>-4.3862080201506615E-3</v>
      </c>
      <c r="S5687">
        <v>7.3343976400792599E-3</v>
      </c>
      <c r="T5687">
        <v>1.7883811146020889E-2</v>
      </c>
      <c r="U5687" t="s">
        <v>102</v>
      </c>
      <c r="V5687" t="s">
        <v>84</v>
      </c>
      <c r="W5687">
        <v>89.213729858398438</v>
      </c>
    </row>
    <row r="5688" spans="1:23" x14ac:dyDescent="0.25">
      <c r="A5688" s="48" t="str">
        <f t="shared" si="88"/>
        <v>42213OtherN/A_12AllSingle</v>
      </c>
      <c r="B5688" t="s">
        <v>13</v>
      </c>
      <c r="C5688" s="35">
        <v>42213</v>
      </c>
      <c r="D5688">
        <v>12</v>
      </c>
      <c r="E5688" t="s">
        <v>32</v>
      </c>
      <c r="F5688">
        <v>0.88961400599913176</v>
      </c>
      <c r="G5688">
        <v>1.5334392489235515</v>
      </c>
      <c r="H5688">
        <v>13635</v>
      </c>
      <c r="I5688">
        <v>0.90519031890602575</v>
      </c>
      <c r="J5688">
        <v>1.5035121059682284</v>
      </c>
      <c r="K5688">
        <v>9165</v>
      </c>
      <c r="L5688">
        <v>-1.5576313249766827E-2</v>
      </c>
      <c r="M5688">
        <v>-1.7509069442749023</v>
      </c>
      <c r="N5688">
        <v>22800</v>
      </c>
      <c r="O5688">
        <v>2.0472079515457153E-2</v>
      </c>
      <c r="P5688">
        <v>-4.1813328862190247E-2</v>
      </c>
      <c r="Q5688">
        <v>-2.93863695114851E-2</v>
      </c>
      <c r="R5688">
        <v>-1.5576313249766827E-2</v>
      </c>
      <c r="S5688">
        <v>-1.7678956501185894E-3</v>
      </c>
      <c r="T5688">
        <v>1.0660704225301743E-2</v>
      </c>
      <c r="U5688" t="s">
        <v>18</v>
      </c>
      <c r="V5688" t="s">
        <v>84</v>
      </c>
      <c r="W5688">
        <v>92.98052978515625</v>
      </c>
    </row>
    <row r="5689" spans="1:23" x14ac:dyDescent="0.25">
      <c r="A5689" s="48" t="str">
        <f t="shared" si="88"/>
        <v>42213OtherN/A_12SmartAC-onlySingle</v>
      </c>
      <c r="B5689" t="s">
        <v>13</v>
      </c>
      <c r="C5689" s="35">
        <v>42213</v>
      </c>
      <c r="D5689">
        <v>12</v>
      </c>
      <c r="E5689" t="s">
        <v>32</v>
      </c>
      <c r="F5689">
        <v>0.88961400599913176</v>
      </c>
      <c r="G5689">
        <v>1.5334392489235515</v>
      </c>
      <c r="H5689">
        <v>13635</v>
      </c>
      <c r="I5689">
        <v>0.90519031890602575</v>
      </c>
      <c r="J5689">
        <v>1.5035121059682284</v>
      </c>
      <c r="K5689">
        <v>9165</v>
      </c>
      <c r="L5689">
        <v>-1.5576313249766827E-2</v>
      </c>
      <c r="M5689">
        <v>-1.7509069442749023</v>
      </c>
      <c r="N5689">
        <v>22800</v>
      </c>
      <c r="O5689">
        <v>2.0472079515457153E-2</v>
      </c>
      <c r="P5689">
        <v>-4.1813328862190247E-2</v>
      </c>
      <c r="Q5689">
        <v>-2.93863695114851E-2</v>
      </c>
      <c r="R5689">
        <v>-1.5576313249766827E-2</v>
      </c>
      <c r="S5689">
        <v>-1.7678956501185894E-3</v>
      </c>
      <c r="T5689">
        <v>1.0660704225301743E-2</v>
      </c>
      <c r="U5689" t="s">
        <v>102</v>
      </c>
      <c r="V5689" t="s">
        <v>84</v>
      </c>
      <c r="W5689">
        <v>92.98052978515625</v>
      </c>
    </row>
    <row r="5690" spans="1:23" x14ac:dyDescent="0.25">
      <c r="A5690" s="48" t="str">
        <f t="shared" si="88"/>
        <v>42213OtherN/A_13AllSingle</v>
      </c>
      <c r="B5690" t="s">
        <v>13</v>
      </c>
      <c r="C5690" s="35">
        <v>42213</v>
      </c>
      <c r="D5690">
        <v>13</v>
      </c>
      <c r="E5690" t="s">
        <v>32</v>
      </c>
      <c r="F5690">
        <v>1.1325034441171298</v>
      </c>
      <c r="G5690">
        <v>1.7287489723617342</v>
      </c>
      <c r="H5690">
        <v>13635</v>
      </c>
      <c r="I5690">
        <v>1.1717062484070362</v>
      </c>
      <c r="J5690">
        <v>1.7249720297765057</v>
      </c>
      <c r="K5690">
        <v>9165</v>
      </c>
      <c r="L5690">
        <v>-3.9202805608510971E-2</v>
      </c>
      <c r="M5690">
        <v>-3.4616057872772217</v>
      </c>
      <c r="N5690">
        <v>22800</v>
      </c>
      <c r="O5690">
        <v>2.3320507258176804E-2</v>
      </c>
      <c r="P5690">
        <v>-6.9090366363525391E-2</v>
      </c>
      <c r="Q5690">
        <v>-5.493435263633728E-2</v>
      </c>
      <c r="R5690">
        <v>-3.9202805608510971E-2</v>
      </c>
      <c r="S5690">
        <v>-2.3473123088479042E-2</v>
      </c>
      <c r="T5690">
        <v>-9.3152439221739769E-3</v>
      </c>
      <c r="U5690" t="s">
        <v>18</v>
      </c>
      <c r="V5690" t="s">
        <v>84</v>
      </c>
      <c r="W5690">
        <v>96.031494140625</v>
      </c>
    </row>
    <row r="5691" spans="1:23" x14ac:dyDescent="0.25">
      <c r="A5691" s="48" t="str">
        <f t="shared" si="88"/>
        <v>42213OtherN/A_13SmartAC-onlySingle</v>
      </c>
      <c r="B5691" t="s">
        <v>13</v>
      </c>
      <c r="C5691" s="35">
        <v>42213</v>
      </c>
      <c r="D5691">
        <v>13</v>
      </c>
      <c r="E5691" t="s">
        <v>32</v>
      </c>
      <c r="F5691">
        <v>1.1325034441171298</v>
      </c>
      <c r="G5691">
        <v>1.7287489723617342</v>
      </c>
      <c r="H5691">
        <v>13635</v>
      </c>
      <c r="I5691">
        <v>1.1717062484070362</v>
      </c>
      <c r="J5691">
        <v>1.7249720297765057</v>
      </c>
      <c r="K5691">
        <v>9165</v>
      </c>
      <c r="L5691">
        <v>-3.9202805608510971E-2</v>
      </c>
      <c r="M5691">
        <v>-3.4616057872772217</v>
      </c>
      <c r="N5691">
        <v>22800</v>
      </c>
      <c r="O5691">
        <v>2.3320507258176804E-2</v>
      </c>
      <c r="P5691">
        <v>-6.9090366363525391E-2</v>
      </c>
      <c r="Q5691">
        <v>-5.493435263633728E-2</v>
      </c>
      <c r="R5691">
        <v>-3.9202805608510971E-2</v>
      </c>
      <c r="S5691">
        <v>-2.3473123088479042E-2</v>
      </c>
      <c r="T5691">
        <v>-9.3152439221739769E-3</v>
      </c>
      <c r="U5691" t="s">
        <v>102</v>
      </c>
      <c r="V5691" t="s">
        <v>84</v>
      </c>
      <c r="W5691">
        <v>96.031494140625</v>
      </c>
    </row>
    <row r="5692" spans="1:23" x14ac:dyDescent="0.25">
      <c r="A5692" s="48" t="str">
        <f t="shared" si="88"/>
        <v>42213OtherN/A_14AllSingle</v>
      </c>
      <c r="B5692" t="s">
        <v>13</v>
      </c>
      <c r="C5692" s="35">
        <v>42213</v>
      </c>
      <c r="D5692">
        <v>14</v>
      </c>
      <c r="E5692" t="s">
        <v>32</v>
      </c>
      <c r="F5692">
        <v>1.4529248041082217</v>
      </c>
      <c r="G5692">
        <v>1.8907856917574457</v>
      </c>
      <c r="H5692">
        <v>13635</v>
      </c>
      <c r="I5692">
        <v>1.4765333551092616</v>
      </c>
      <c r="J5692">
        <v>1.8641527110994778</v>
      </c>
      <c r="K5692">
        <v>9165</v>
      </c>
      <c r="L5692">
        <v>-2.3608550429344177E-2</v>
      </c>
      <c r="M5692">
        <v>-1.6248983144760132</v>
      </c>
      <c r="N5692">
        <v>22800</v>
      </c>
      <c r="O5692">
        <v>2.5325186550617218E-2</v>
      </c>
      <c r="P5692">
        <v>-5.6065309792757034E-2</v>
      </c>
      <c r="Q5692">
        <v>-4.0692415088415146E-2</v>
      </c>
      <c r="R5692">
        <v>-2.3608550429344177E-2</v>
      </c>
      <c r="S5692">
        <v>-6.5267123281955719E-3</v>
      </c>
      <c r="T5692">
        <v>8.8482089340686798E-3</v>
      </c>
      <c r="U5692" t="s">
        <v>18</v>
      </c>
      <c r="V5692" t="s">
        <v>84</v>
      </c>
      <c r="W5692">
        <v>98.201667785644531</v>
      </c>
    </row>
    <row r="5693" spans="1:23" x14ac:dyDescent="0.25">
      <c r="A5693" s="48" t="str">
        <f t="shared" si="88"/>
        <v>42213OtherN/A_14SmartAC-onlySingle</v>
      </c>
      <c r="B5693" t="s">
        <v>13</v>
      </c>
      <c r="C5693" s="35">
        <v>42213</v>
      </c>
      <c r="D5693">
        <v>14</v>
      </c>
      <c r="E5693" t="s">
        <v>32</v>
      </c>
      <c r="F5693">
        <v>1.4529248041082217</v>
      </c>
      <c r="G5693">
        <v>1.8907856917574457</v>
      </c>
      <c r="H5693">
        <v>13635</v>
      </c>
      <c r="I5693">
        <v>1.4765333551092616</v>
      </c>
      <c r="J5693">
        <v>1.8641527110994778</v>
      </c>
      <c r="K5693">
        <v>9165</v>
      </c>
      <c r="L5693">
        <v>-2.3608550429344177E-2</v>
      </c>
      <c r="M5693">
        <v>-1.6248983144760132</v>
      </c>
      <c r="N5693">
        <v>22800</v>
      </c>
      <c r="O5693">
        <v>2.5325186550617218E-2</v>
      </c>
      <c r="P5693">
        <v>-5.6065309792757034E-2</v>
      </c>
      <c r="Q5693">
        <v>-4.0692415088415146E-2</v>
      </c>
      <c r="R5693">
        <v>-2.3608550429344177E-2</v>
      </c>
      <c r="S5693">
        <v>-6.5267123281955719E-3</v>
      </c>
      <c r="T5693">
        <v>8.8482089340686798E-3</v>
      </c>
      <c r="U5693" t="s">
        <v>102</v>
      </c>
      <c r="V5693" t="s">
        <v>84</v>
      </c>
      <c r="W5693">
        <v>98.201667785644531</v>
      </c>
    </row>
    <row r="5694" spans="1:23" x14ac:dyDescent="0.25">
      <c r="A5694" s="48" t="str">
        <f t="shared" si="88"/>
        <v>42213OtherN/A_15AllSingle</v>
      </c>
      <c r="B5694" t="s">
        <v>13</v>
      </c>
      <c r="C5694" s="35">
        <v>42213</v>
      </c>
      <c r="D5694">
        <v>15</v>
      </c>
      <c r="E5694" t="s">
        <v>32</v>
      </c>
      <c r="F5694">
        <v>1.7980524539761809</v>
      </c>
      <c r="G5694">
        <v>1.9889717006704259</v>
      </c>
      <c r="H5694">
        <v>13635</v>
      </c>
      <c r="I5694">
        <v>1.8289021342261889</v>
      </c>
      <c r="J5694">
        <v>1.9753738152437017</v>
      </c>
      <c r="K5694">
        <v>9165</v>
      </c>
      <c r="L5694">
        <v>-3.0849680304527283E-2</v>
      </c>
      <c r="M5694">
        <v>-1.7157274484634399</v>
      </c>
      <c r="N5694">
        <v>22800</v>
      </c>
      <c r="O5694">
        <v>2.675626240670681E-2</v>
      </c>
      <c r="P5694">
        <v>-6.5140508115291595E-2</v>
      </c>
      <c r="Q5694">
        <v>-4.889892041683197E-2</v>
      </c>
      <c r="R5694">
        <v>-3.0849680304527283E-2</v>
      </c>
      <c r="S5694">
        <v>-1.2802581302821636E-2</v>
      </c>
      <c r="T5694">
        <v>3.4411456435918808E-3</v>
      </c>
      <c r="U5694" t="s">
        <v>18</v>
      </c>
      <c r="V5694" t="s">
        <v>84</v>
      </c>
      <c r="W5694">
        <v>99.769081115722656</v>
      </c>
    </row>
    <row r="5695" spans="1:23" x14ac:dyDescent="0.25">
      <c r="A5695" s="48" t="str">
        <f t="shared" si="88"/>
        <v>42213OtherN/A_15SmartAC-onlySingle</v>
      </c>
      <c r="B5695" t="s">
        <v>13</v>
      </c>
      <c r="C5695" s="35">
        <v>42213</v>
      </c>
      <c r="D5695">
        <v>15</v>
      </c>
      <c r="E5695" t="s">
        <v>32</v>
      </c>
      <c r="F5695">
        <v>1.7980524539761809</v>
      </c>
      <c r="G5695">
        <v>1.9889717006704259</v>
      </c>
      <c r="H5695">
        <v>13635</v>
      </c>
      <c r="I5695">
        <v>1.8289021342261889</v>
      </c>
      <c r="J5695">
        <v>1.9753738152437017</v>
      </c>
      <c r="K5695">
        <v>9165</v>
      </c>
      <c r="L5695">
        <v>-3.0849680304527283E-2</v>
      </c>
      <c r="M5695">
        <v>-1.7157274484634399</v>
      </c>
      <c r="N5695">
        <v>22800</v>
      </c>
      <c r="O5695">
        <v>2.675626240670681E-2</v>
      </c>
      <c r="P5695">
        <v>-6.5140508115291595E-2</v>
      </c>
      <c r="Q5695">
        <v>-4.889892041683197E-2</v>
      </c>
      <c r="R5695">
        <v>-3.0849680304527283E-2</v>
      </c>
      <c r="S5695">
        <v>-1.2802581302821636E-2</v>
      </c>
      <c r="T5695">
        <v>3.4411456435918808E-3</v>
      </c>
      <c r="U5695" t="s">
        <v>102</v>
      </c>
      <c r="V5695" t="s">
        <v>84</v>
      </c>
      <c r="W5695">
        <v>99.769081115722656</v>
      </c>
    </row>
    <row r="5696" spans="1:23" x14ac:dyDescent="0.25">
      <c r="A5696" s="48" t="str">
        <f t="shared" si="88"/>
        <v>42213OtherN/A_16AllSingle</v>
      </c>
      <c r="B5696" t="s">
        <v>13</v>
      </c>
      <c r="C5696" s="35">
        <v>42213</v>
      </c>
      <c r="D5696">
        <v>16</v>
      </c>
      <c r="E5696" t="s">
        <v>32</v>
      </c>
      <c r="F5696">
        <v>2.1553604212474702</v>
      </c>
      <c r="G5696">
        <v>2.0021836503909785</v>
      </c>
      <c r="H5696">
        <v>13635</v>
      </c>
      <c r="I5696">
        <v>2.0074029920276049</v>
      </c>
      <c r="J5696">
        <v>1.8847642201598245</v>
      </c>
      <c r="K5696">
        <v>9165</v>
      </c>
      <c r="L5696">
        <v>0.14795742928981781</v>
      </c>
      <c r="M5696">
        <v>6.8646259307861328</v>
      </c>
      <c r="N5696">
        <v>22800</v>
      </c>
      <c r="O5696">
        <v>2.6107503101229668E-2</v>
      </c>
      <c r="P5696">
        <v>0.11449805647134781</v>
      </c>
      <c r="Q5696">
        <v>0.13034583628177643</v>
      </c>
      <c r="R5696">
        <v>0.14795742928981781</v>
      </c>
      <c r="S5696">
        <v>0.16556693613529205</v>
      </c>
      <c r="T5696">
        <v>0.18141680955886841</v>
      </c>
      <c r="U5696" t="s">
        <v>18</v>
      </c>
      <c r="V5696" t="s">
        <v>84</v>
      </c>
      <c r="W5696">
        <v>100.15364074707031</v>
      </c>
    </row>
    <row r="5697" spans="1:23" x14ac:dyDescent="0.25">
      <c r="A5697" s="48" t="str">
        <f t="shared" si="88"/>
        <v>42213OtherN/A_16SmartAC-onlySingle</v>
      </c>
      <c r="B5697" t="s">
        <v>13</v>
      </c>
      <c r="C5697" s="35">
        <v>42213</v>
      </c>
      <c r="D5697">
        <v>16</v>
      </c>
      <c r="E5697" t="s">
        <v>32</v>
      </c>
      <c r="F5697">
        <v>2.1553604212474702</v>
      </c>
      <c r="G5697">
        <v>2.0021836503909785</v>
      </c>
      <c r="H5697">
        <v>13635</v>
      </c>
      <c r="I5697">
        <v>2.0074029920276049</v>
      </c>
      <c r="J5697">
        <v>1.8847642201598245</v>
      </c>
      <c r="K5697">
        <v>9165</v>
      </c>
      <c r="L5697">
        <v>0.14795742928981781</v>
      </c>
      <c r="M5697">
        <v>6.8646259307861328</v>
      </c>
      <c r="N5697">
        <v>22800</v>
      </c>
      <c r="O5697">
        <v>2.6107503101229668E-2</v>
      </c>
      <c r="P5697">
        <v>0.11449805647134781</v>
      </c>
      <c r="Q5697">
        <v>0.13034583628177643</v>
      </c>
      <c r="R5697">
        <v>0.14795742928981781</v>
      </c>
      <c r="S5697">
        <v>0.16556693613529205</v>
      </c>
      <c r="T5697">
        <v>0.18141680955886841</v>
      </c>
      <c r="U5697" t="s">
        <v>102</v>
      </c>
      <c r="V5697" t="s">
        <v>84</v>
      </c>
      <c r="W5697">
        <v>100.15364074707031</v>
      </c>
    </row>
    <row r="5698" spans="1:23" x14ac:dyDescent="0.25">
      <c r="A5698" s="48" t="str">
        <f t="shared" ref="A5698:A5761" si="89">CONCATENATE(C5698,B5698,E5698,"_",D5698,U5698,V5698)</f>
        <v>42213OtherN/A_17AllSingle</v>
      </c>
      <c r="B5698" t="s">
        <v>13</v>
      </c>
      <c r="C5698" s="35">
        <v>42213</v>
      </c>
      <c r="D5698">
        <v>17</v>
      </c>
      <c r="E5698" t="s">
        <v>32</v>
      </c>
      <c r="F5698">
        <v>2.4881345972307316</v>
      </c>
      <c r="G5698">
        <v>1.9646148164181418</v>
      </c>
      <c r="H5698">
        <v>13635</v>
      </c>
      <c r="I5698">
        <v>1.9822415951752594</v>
      </c>
      <c r="J5698">
        <v>1.6644360365355599</v>
      </c>
      <c r="K5698">
        <v>9165</v>
      </c>
      <c r="L5698">
        <v>0.50589299201965332</v>
      </c>
      <c r="M5698">
        <v>20.332220077514648</v>
      </c>
      <c r="N5698">
        <v>22800</v>
      </c>
      <c r="O5698">
        <v>2.4193976074457169E-2</v>
      </c>
      <c r="P5698">
        <v>0.47488600015640259</v>
      </c>
      <c r="Q5698">
        <v>0.48957222700119019</v>
      </c>
      <c r="R5698">
        <v>0.50589299201965332</v>
      </c>
      <c r="S5698">
        <v>0.52221184968948364</v>
      </c>
      <c r="T5698">
        <v>0.53689998388290405</v>
      </c>
      <c r="U5698" t="s">
        <v>18</v>
      </c>
      <c r="V5698" t="s">
        <v>84</v>
      </c>
      <c r="W5698">
        <v>100.44039154052734</v>
      </c>
    </row>
    <row r="5699" spans="1:23" x14ac:dyDescent="0.25">
      <c r="A5699" s="48" t="str">
        <f t="shared" si="89"/>
        <v>42213OtherN/A_17SmartAC-onlySingle</v>
      </c>
      <c r="B5699" t="s">
        <v>13</v>
      </c>
      <c r="C5699" s="35">
        <v>42213</v>
      </c>
      <c r="D5699">
        <v>17</v>
      </c>
      <c r="E5699" t="s">
        <v>32</v>
      </c>
      <c r="F5699">
        <v>2.4881345972307316</v>
      </c>
      <c r="G5699">
        <v>1.9646148164181418</v>
      </c>
      <c r="H5699">
        <v>13635</v>
      </c>
      <c r="I5699">
        <v>1.9822415951752594</v>
      </c>
      <c r="J5699">
        <v>1.6644360365355599</v>
      </c>
      <c r="K5699">
        <v>9165</v>
      </c>
      <c r="L5699">
        <v>0.50589299201965332</v>
      </c>
      <c r="M5699">
        <v>20.332220077514648</v>
      </c>
      <c r="N5699">
        <v>22800</v>
      </c>
      <c r="O5699">
        <v>2.4193976074457169E-2</v>
      </c>
      <c r="P5699">
        <v>0.47488600015640259</v>
      </c>
      <c r="Q5699">
        <v>0.48957222700119019</v>
      </c>
      <c r="R5699">
        <v>0.50589299201965332</v>
      </c>
      <c r="S5699">
        <v>0.52221184968948364</v>
      </c>
      <c r="T5699">
        <v>0.53689998388290405</v>
      </c>
      <c r="U5699" t="s">
        <v>102</v>
      </c>
      <c r="V5699" t="s">
        <v>84</v>
      </c>
      <c r="W5699">
        <v>100.44039154052734</v>
      </c>
    </row>
    <row r="5700" spans="1:23" x14ac:dyDescent="0.25">
      <c r="A5700" s="48" t="str">
        <f t="shared" si="89"/>
        <v>42213OtherN/A_18AllSingle</v>
      </c>
      <c r="B5700" t="s">
        <v>13</v>
      </c>
      <c r="C5700" s="35">
        <v>42213</v>
      </c>
      <c r="D5700">
        <v>18</v>
      </c>
      <c r="E5700" t="s">
        <v>32</v>
      </c>
      <c r="F5700">
        <v>2.747972749727924</v>
      </c>
      <c r="G5700">
        <v>1.908092019753842</v>
      </c>
      <c r="H5700">
        <v>13635</v>
      </c>
      <c r="I5700">
        <v>2.1970310888359856</v>
      </c>
      <c r="J5700">
        <v>1.5857207868678425</v>
      </c>
      <c r="K5700">
        <v>9165</v>
      </c>
      <c r="L5700">
        <v>0.55094164609909058</v>
      </c>
      <c r="M5700">
        <v>20.049022674560547</v>
      </c>
      <c r="N5700">
        <v>22800</v>
      </c>
      <c r="O5700">
        <v>2.3267572745680809E-2</v>
      </c>
      <c r="P5700">
        <v>0.52112191915512085</v>
      </c>
      <c r="Q5700">
        <v>0.53524583578109741</v>
      </c>
      <c r="R5700">
        <v>0.55094164609909058</v>
      </c>
      <c r="S5700">
        <v>0.5666356086730957</v>
      </c>
      <c r="T5700">
        <v>0.5807613730430603</v>
      </c>
      <c r="U5700" t="s">
        <v>18</v>
      </c>
      <c r="V5700" t="s">
        <v>84</v>
      </c>
      <c r="W5700">
        <v>99.875</v>
      </c>
    </row>
    <row r="5701" spans="1:23" x14ac:dyDescent="0.25">
      <c r="A5701" s="48" t="str">
        <f t="shared" si="89"/>
        <v>42213OtherN/A_18SmartAC-onlySingle</v>
      </c>
      <c r="B5701" t="s">
        <v>13</v>
      </c>
      <c r="C5701" s="35">
        <v>42213</v>
      </c>
      <c r="D5701">
        <v>18</v>
      </c>
      <c r="E5701" t="s">
        <v>32</v>
      </c>
      <c r="F5701">
        <v>2.747972749727924</v>
      </c>
      <c r="G5701">
        <v>1.908092019753842</v>
      </c>
      <c r="H5701">
        <v>13635</v>
      </c>
      <c r="I5701">
        <v>2.1970310888359856</v>
      </c>
      <c r="J5701">
        <v>1.5857207868678425</v>
      </c>
      <c r="K5701">
        <v>9165</v>
      </c>
      <c r="L5701">
        <v>0.55094164609909058</v>
      </c>
      <c r="M5701">
        <v>20.049022674560547</v>
      </c>
      <c r="N5701">
        <v>22800</v>
      </c>
      <c r="O5701">
        <v>2.3267572745680809E-2</v>
      </c>
      <c r="P5701">
        <v>0.52112191915512085</v>
      </c>
      <c r="Q5701">
        <v>0.53524583578109741</v>
      </c>
      <c r="R5701">
        <v>0.55094164609909058</v>
      </c>
      <c r="S5701">
        <v>0.5666356086730957</v>
      </c>
      <c r="T5701">
        <v>0.5807613730430603</v>
      </c>
      <c r="U5701" t="s">
        <v>102</v>
      </c>
      <c r="V5701" t="s">
        <v>84</v>
      </c>
      <c r="W5701">
        <v>99.875</v>
      </c>
    </row>
    <row r="5702" spans="1:23" x14ac:dyDescent="0.25">
      <c r="A5702" s="48" t="str">
        <f t="shared" si="89"/>
        <v>42213OtherN/A_19AllSingle</v>
      </c>
      <c r="B5702" t="s">
        <v>13</v>
      </c>
      <c r="C5702" s="35">
        <v>42213</v>
      </c>
      <c r="D5702">
        <v>19</v>
      </c>
      <c r="E5702" t="s">
        <v>32</v>
      </c>
      <c r="F5702">
        <v>2.8349754915230987</v>
      </c>
      <c r="G5702">
        <v>1.8557812348371641</v>
      </c>
      <c r="H5702">
        <v>13635</v>
      </c>
      <c r="I5702">
        <v>2.2987405060832562</v>
      </c>
      <c r="J5702">
        <v>1.5083261236167271</v>
      </c>
      <c r="K5702">
        <v>9165</v>
      </c>
      <c r="L5702">
        <v>0.53623497486114502</v>
      </c>
      <c r="M5702">
        <v>18.91497802734375</v>
      </c>
      <c r="N5702">
        <v>22800</v>
      </c>
      <c r="O5702">
        <v>2.2378826513886452E-2</v>
      </c>
      <c r="P5702">
        <v>0.50755429267883301</v>
      </c>
      <c r="Q5702">
        <v>0.52113866806030273</v>
      </c>
      <c r="R5702">
        <v>0.53623497486114502</v>
      </c>
      <c r="S5702">
        <v>0.55132949352264404</v>
      </c>
      <c r="T5702">
        <v>0.56491565704345703</v>
      </c>
      <c r="U5702" t="s">
        <v>18</v>
      </c>
      <c r="V5702" t="s">
        <v>84</v>
      </c>
      <c r="W5702">
        <v>97.098686218261719</v>
      </c>
    </row>
    <row r="5703" spans="1:23" x14ac:dyDescent="0.25">
      <c r="A5703" s="48" t="str">
        <f t="shared" si="89"/>
        <v>42213OtherN/A_19SmartAC-onlySingle</v>
      </c>
      <c r="B5703" t="s">
        <v>13</v>
      </c>
      <c r="C5703" s="35">
        <v>42213</v>
      </c>
      <c r="D5703">
        <v>19</v>
      </c>
      <c r="E5703" t="s">
        <v>32</v>
      </c>
      <c r="F5703">
        <v>2.8349754915230987</v>
      </c>
      <c r="G5703">
        <v>1.8557812348371641</v>
      </c>
      <c r="H5703">
        <v>13635</v>
      </c>
      <c r="I5703">
        <v>2.2987405060832562</v>
      </c>
      <c r="J5703">
        <v>1.5083261236167271</v>
      </c>
      <c r="K5703">
        <v>9165</v>
      </c>
      <c r="L5703">
        <v>0.53623497486114502</v>
      </c>
      <c r="M5703">
        <v>18.91497802734375</v>
      </c>
      <c r="N5703">
        <v>22800</v>
      </c>
      <c r="O5703">
        <v>2.2378826513886452E-2</v>
      </c>
      <c r="P5703">
        <v>0.50755429267883301</v>
      </c>
      <c r="Q5703">
        <v>0.52113866806030273</v>
      </c>
      <c r="R5703">
        <v>0.53623497486114502</v>
      </c>
      <c r="S5703">
        <v>0.55132949352264404</v>
      </c>
      <c r="T5703">
        <v>0.56491565704345703</v>
      </c>
      <c r="U5703" t="s">
        <v>102</v>
      </c>
      <c r="V5703" t="s">
        <v>84</v>
      </c>
      <c r="W5703">
        <v>97.098686218261719</v>
      </c>
    </row>
    <row r="5704" spans="1:23" x14ac:dyDescent="0.25">
      <c r="A5704" s="48" t="str">
        <f t="shared" si="89"/>
        <v>42213OtherN/A_20AllSingle</v>
      </c>
      <c r="B5704" t="s">
        <v>13</v>
      </c>
      <c r="C5704" s="35">
        <v>42213</v>
      </c>
      <c r="D5704">
        <v>20</v>
      </c>
      <c r="E5704" t="s">
        <v>32</v>
      </c>
      <c r="F5704">
        <v>2.6813653063476828</v>
      </c>
      <c r="G5704">
        <v>1.7719484252030602</v>
      </c>
      <c r="H5704">
        <v>13635</v>
      </c>
      <c r="I5704">
        <v>2.989612805228592</v>
      </c>
      <c r="J5704">
        <v>1.8734954140914259</v>
      </c>
      <c r="K5704">
        <v>9165</v>
      </c>
      <c r="L5704">
        <v>-0.30824750661849976</v>
      </c>
      <c r="M5704">
        <v>-11.495915412902832</v>
      </c>
      <c r="N5704">
        <v>22800</v>
      </c>
      <c r="O5704">
        <v>2.4763928726315498E-2</v>
      </c>
      <c r="P5704">
        <v>-0.3399849534034729</v>
      </c>
      <c r="Q5704">
        <v>-0.32495275139808655</v>
      </c>
      <c r="R5704">
        <v>-0.30824750661849976</v>
      </c>
      <c r="S5704">
        <v>-0.29154422879219055</v>
      </c>
      <c r="T5704">
        <v>-0.27651005983352661</v>
      </c>
      <c r="U5704" t="s">
        <v>18</v>
      </c>
      <c r="V5704" t="s">
        <v>84</v>
      </c>
      <c r="W5704">
        <v>92.152809143066406</v>
      </c>
    </row>
    <row r="5705" spans="1:23" x14ac:dyDescent="0.25">
      <c r="A5705" s="48" t="str">
        <f t="shared" si="89"/>
        <v>42213OtherN/A_20SmartAC-onlySingle</v>
      </c>
      <c r="B5705" t="s">
        <v>13</v>
      </c>
      <c r="C5705" s="35">
        <v>42213</v>
      </c>
      <c r="D5705">
        <v>20</v>
      </c>
      <c r="E5705" t="s">
        <v>32</v>
      </c>
      <c r="F5705">
        <v>2.6813653063476828</v>
      </c>
      <c r="G5705">
        <v>1.7719484252030602</v>
      </c>
      <c r="H5705">
        <v>13635</v>
      </c>
      <c r="I5705">
        <v>2.989612805228592</v>
      </c>
      <c r="J5705">
        <v>1.8734954140914259</v>
      </c>
      <c r="K5705">
        <v>9165</v>
      </c>
      <c r="L5705">
        <v>-0.30824750661849976</v>
      </c>
      <c r="M5705">
        <v>-11.495915412902832</v>
      </c>
      <c r="N5705">
        <v>22800</v>
      </c>
      <c r="O5705">
        <v>2.4763928726315498E-2</v>
      </c>
      <c r="P5705">
        <v>-0.3399849534034729</v>
      </c>
      <c r="Q5705">
        <v>-0.32495275139808655</v>
      </c>
      <c r="R5705">
        <v>-0.30824750661849976</v>
      </c>
      <c r="S5705">
        <v>-0.29154422879219055</v>
      </c>
      <c r="T5705">
        <v>-0.27651005983352661</v>
      </c>
      <c r="U5705" t="s">
        <v>102</v>
      </c>
      <c r="V5705" t="s">
        <v>84</v>
      </c>
      <c r="W5705">
        <v>92.152809143066406</v>
      </c>
    </row>
    <row r="5706" spans="1:23" x14ac:dyDescent="0.25">
      <c r="A5706" s="48" t="str">
        <f t="shared" si="89"/>
        <v>42213OtherN/A_21AllSingle</v>
      </c>
      <c r="B5706" t="s">
        <v>13</v>
      </c>
      <c r="C5706" s="35">
        <v>42213</v>
      </c>
      <c r="D5706">
        <v>21</v>
      </c>
      <c r="E5706" t="s">
        <v>32</v>
      </c>
      <c r="F5706">
        <v>2.3745928749131369</v>
      </c>
      <c r="G5706">
        <v>1.6509093543207294</v>
      </c>
      <c r="H5706">
        <v>13635</v>
      </c>
      <c r="I5706">
        <v>2.717006677963778</v>
      </c>
      <c r="J5706">
        <v>1.8292431418389359</v>
      </c>
      <c r="K5706">
        <v>9165</v>
      </c>
      <c r="L5706">
        <v>-0.34241381287574768</v>
      </c>
      <c r="M5706">
        <v>-14.419895172119141</v>
      </c>
      <c r="N5706">
        <v>22800</v>
      </c>
      <c r="O5706">
        <v>2.3769496008753777E-2</v>
      </c>
      <c r="P5706">
        <v>-0.37287679314613342</v>
      </c>
      <c r="Q5706">
        <v>-0.35844823718070984</v>
      </c>
      <c r="R5706">
        <v>-0.34241381287574768</v>
      </c>
      <c r="S5706">
        <v>-0.32638129591941833</v>
      </c>
      <c r="T5706">
        <v>-0.31195083260536194</v>
      </c>
      <c r="U5706" t="s">
        <v>18</v>
      </c>
      <c r="V5706" t="s">
        <v>84</v>
      </c>
      <c r="W5706">
        <v>87.227058410644531</v>
      </c>
    </row>
    <row r="5707" spans="1:23" x14ac:dyDescent="0.25">
      <c r="A5707" s="48" t="str">
        <f t="shared" si="89"/>
        <v>42213OtherN/A_21SmartAC-onlySingle</v>
      </c>
      <c r="B5707" t="s">
        <v>13</v>
      </c>
      <c r="C5707" s="35">
        <v>42213</v>
      </c>
      <c r="D5707">
        <v>21</v>
      </c>
      <c r="E5707" t="s">
        <v>32</v>
      </c>
      <c r="F5707">
        <v>2.3745928749131369</v>
      </c>
      <c r="G5707">
        <v>1.6509093543207294</v>
      </c>
      <c r="H5707">
        <v>13635</v>
      </c>
      <c r="I5707">
        <v>2.717006677963778</v>
      </c>
      <c r="J5707">
        <v>1.8292431418389359</v>
      </c>
      <c r="K5707">
        <v>9165</v>
      </c>
      <c r="L5707">
        <v>-0.34241381287574768</v>
      </c>
      <c r="M5707">
        <v>-14.419895172119141</v>
      </c>
      <c r="N5707">
        <v>22800</v>
      </c>
      <c r="O5707">
        <v>2.3769496008753777E-2</v>
      </c>
      <c r="P5707">
        <v>-0.37287679314613342</v>
      </c>
      <c r="Q5707">
        <v>-0.35844823718070984</v>
      </c>
      <c r="R5707">
        <v>-0.34241381287574768</v>
      </c>
      <c r="S5707">
        <v>-0.32638129591941833</v>
      </c>
      <c r="T5707">
        <v>-0.31195083260536194</v>
      </c>
      <c r="U5707" t="s">
        <v>102</v>
      </c>
      <c r="V5707" t="s">
        <v>84</v>
      </c>
      <c r="W5707">
        <v>87.227058410644531</v>
      </c>
    </row>
    <row r="5708" spans="1:23" x14ac:dyDescent="0.25">
      <c r="A5708" s="48" t="str">
        <f t="shared" si="89"/>
        <v>42213OtherN/A_22AllSingle</v>
      </c>
      <c r="B5708" t="s">
        <v>13</v>
      </c>
      <c r="C5708" s="35">
        <v>42213</v>
      </c>
      <c r="D5708">
        <v>22</v>
      </c>
      <c r="E5708" t="s">
        <v>32</v>
      </c>
      <c r="F5708">
        <v>2.0431324981676591</v>
      </c>
      <c r="G5708">
        <v>1.5199226785851263</v>
      </c>
      <c r="H5708">
        <v>13635</v>
      </c>
      <c r="I5708">
        <v>2.2433781625736926</v>
      </c>
      <c r="J5708">
        <v>1.6507984250663081</v>
      </c>
      <c r="K5708">
        <v>9165</v>
      </c>
      <c r="L5708">
        <v>-0.20024566352367401</v>
      </c>
      <c r="M5708">
        <v>-9.8009138107299805</v>
      </c>
      <c r="N5708">
        <v>22800</v>
      </c>
      <c r="O5708">
        <v>2.1604875102639198E-2</v>
      </c>
      <c r="P5708">
        <v>-0.22793446481227875</v>
      </c>
      <c r="Q5708">
        <v>-0.21481987833976746</v>
      </c>
      <c r="R5708">
        <v>-0.20024566352367401</v>
      </c>
      <c r="S5708">
        <v>-0.18567317724227905</v>
      </c>
      <c r="T5708">
        <v>-0.17255686223506927</v>
      </c>
      <c r="U5708" t="s">
        <v>18</v>
      </c>
      <c r="V5708" t="s">
        <v>84</v>
      </c>
      <c r="W5708">
        <v>83.244125366210938</v>
      </c>
    </row>
    <row r="5709" spans="1:23" x14ac:dyDescent="0.25">
      <c r="A5709" s="48" t="str">
        <f t="shared" si="89"/>
        <v>42213OtherN/A_22SmartAC-onlySingle</v>
      </c>
      <c r="B5709" t="s">
        <v>13</v>
      </c>
      <c r="C5709" s="35">
        <v>42213</v>
      </c>
      <c r="D5709">
        <v>22</v>
      </c>
      <c r="E5709" t="s">
        <v>32</v>
      </c>
      <c r="F5709">
        <v>2.0431324981676591</v>
      </c>
      <c r="G5709">
        <v>1.5199226785851263</v>
      </c>
      <c r="H5709">
        <v>13635</v>
      </c>
      <c r="I5709">
        <v>2.2433781625736926</v>
      </c>
      <c r="J5709">
        <v>1.6507984250663081</v>
      </c>
      <c r="K5709">
        <v>9165</v>
      </c>
      <c r="L5709">
        <v>-0.20024566352367401</v>
      </c>
      <c r="M5709">
        <v>-9.8009138107299805</v>
      </c>
      <c r="N5709">
        <v>22800</v>
      </c>
      <c r="O5709">
        <v>2.1604875102639198E-2</v>
      </c>
      <c r="P5709">
        <v>-0.22793446481227875</v>
      </c>
      <c r="Q5709">
        <v>-0.21481987833976746</v>
      </c>
      <c r="R5709">
        <v>-0.20024566352367401</v>
      </c>
      <c r="S5709">
        <v>-0.18567317724227905</v>
      </c>
      <c r="T5709">
        <v>-0.17255686223506927</v>
      </c>
      <c r="U5709" t="s">
        <v>102</v>
      </c>
      <c r="V5709" t="s">
        <v>84</v>
      </c>
      <c r="W5709">
        <v>83.244125366210938</v>
      </c>
    </row>
    <row r="5710" spans="1:23" x14ac:dyDescent="0.25">
      <c r="A5710" s="48" t="str">
        <f t="shared" si="89"/>
        <v>42213OtherN/A_23AllSingle</v>
      </c>
      <c r="B5710" t="s">
        <v>13</v>
      </c>
      <c r="C5710" s="35">
        <v>42213</v>
      </c>
      <c r="D5710">
        <v>23</v>
      </c>
      <c r="E5710" t="s">
        <v>32</v>
      </c>
      <c r="F5710">
        <v>1.6278311457749388</v>
      </c>
      <c r="G5710">
        <v>1.3495659746624813</v>
      </c>
      <c r="H5710">
        <v>13635</v>
      </c>
      <c r="I5710">
        <v>1.7217607482095452</v>
      </c>
      <c r="J5710">
        <v>1.435094674448349</v>
      </c>
      <c r="K5710">
        <v>9165</v>
      </c>
      <c r="L5710">
        <v>-9.3929603695869446E-2</v>
      </c>
      <c r="M5710">
        <v>-5.7702302932739258</v>
      </c>
      <c r="N5710">
        <v>22800</v>
      </c>
      <c r="O5710">
        <v>1.8928566947579384E-2</v>
      </c>
      <c r="P5710">
        <v>-0.11818845570087433</v>
      </c>
      <c r="Q5710">
        <v>-0.10669843852519989</v>
      </c>
      <c r="R5710">
        <v>-9.3929603695869446E-2</v>
      </c>
      <c r="S5710">
        <v>-8.1162288784980774E-2</v>
      </c>
      <c r="T5710">
        <v>-6.9670751690864563E-2</v>
      </c>
      <c r="U5710" t="s">
        <v>18</v>
      </c>
      <c r="V5710" t="s">
        <v>84</v>
      </c>
      <c r="W5710">
        <v>80.663116455078125</v>
      </c>
    </row>
    <row r="5711" spans="1:23" x14ac:dyDescent="0.25">
      <c r="A5711" s="48" t="str">
        <f t="shared" si="89"/>
        <v>42213OtherN/A_23SmartAC-onlySingle</v>
      </c>
      <c r="B5711" t="s">
        <v>13</v>
      </c>
      <c r="C5711" s="35">
        <v>42213</v>
      </c>
      <c r="D5711">
        <v>23</v>
      </c>
      <c r="E5711" t="s">
        <v>32</v>
      </c>
      <c r="F5711">
        <v>1.6278311457749388</v>
      </c>
      <c r="G5711">
        <v>1.3495659746624813</v>
      </c>
      <c r="H5711">
        <v>13635</v>
      </c>
      <c r="I5711">
        <v>1.7217607482095452</v>
      </c>
      <c r="J5711">
        <v>1.435094674448349</v>
      </c>
      <c r="K5711">
        <v>9165</v>
      </c>
      <c r="L5711">
        <v>-9.3929603695869446E-2</v>
      </c>
      <c r="M5711">
        <v>-5.7702302932739258</v>
      </c>
      <c r="N5711">
        <v>22800</v>
      </c>
      <c r="O5711">
        <v>1.8928566947579384E-2</v>
      </c>
      <c r="P5711">
        <v>-0.11818845570087433</v>
      </c>
      <c r="Q5711">
        <v>-0.10669843852519989</v>
      </c>
      <c r="R5711">
        <v>-9.3929603695869446E-2</v>
      </c>
      <c r="S5711">
        <v>-8.1162288784980774E-2</v>
      </c>
      <c r="T5711">
        <v>-6.9670751690864563E-2</v>
      </c>
      <c r="U5711" t="s">
        <v>102</v>
      </c>
      <c r="V5711" t="s">
        <v>84</v>
      </c>
      <c r="W5711">
        <v>80.663116455078125</v>
      </c>
    </row>
    <row r="5712" spans="1:23" x14ac:dyDescent="0.25">
      <c r="A5712" s="48" t="str">
        <f t="shared" si="89"/>
        <v>42213OtherN/A_24AllSingle</v>
      </c>
      <c r="B5712" t="s">
        <v>13</v>
      </c>
      <c r="C5712" s="35">
        <v>42213</v>
      </c>
      <c r="D5712">
        <v>24</v>
      </c>
      <c r="E5712" t="s">
        <v>32</v>
      </c>
      <c r="F5712">
        <v>1.2509673836708775</v>
      </c>
      <c r="G5712">
        <v>1.1448622179521459</v>
      </c>
      <c r="H5712">
        <v>13635</v>
      </c>
      <c r="I5712">
        <v>1.2893833003316157</v>
      </c>
      <c r="J5712">
        <v>1.1711740362708933</v>
      </c>
      <c r="K5712">
        <v>9165</v>
      </c>
      <c r="L5712">
        <v>-3.8415916264057159E-2</v>
      </c>
      <c r="M5712">
        <v>-3.0708966255187988</v>
      </c>
      <c r="N5712">
        <v>22800</v>
      </c>
      <c r="O5712">
        <v>1.5677688643336296E-2</v>
      </c>
      <c r="P5712">
        <v>-5.8508440852165222E-2</v>
      </c>
      <c r="Q5712">
        <v>-4.8991773277521133E-2</v>
      </c>
      <c r="R5712">
        <v>-3.8415916264057159E-2</v>
      </c>
      <c r="S5712">
        <v>-2.7841314673423767E-2</v>
      </c>
      <c r="T5712">
        <v>-1.8323389813303947E-2</v>
      </c>
      <c r="U5712" t="s">
        <v>18</v>
      </c>
      <c r="V5712" t="s">
        <v>84</v>
      </c>
      <c r="W5712">
        <v>77.57745361328125</v>
      </c>
    </row>
    <row r="5713" spans="1:23" x14ac:dyDescent="0.25">
      <c r="A5713" s="48" t="str">
        <f t="shared" si="89"/>
        <v>42213OtherN/A_24SmartAC-onlySingle</v>
      </c>
      <c r="B5713" t="s">
        <v>13</v>
      </c>
      <c r="C5713" s="35">
        <v>42213</v>
      </c>
      <c r="D5713">
        <v>24</v>
      </c>
      <c r="E5713" t="s">
        <v>32</v>
      </c>
      <c r="F5713">
        <v>1.2509673836708775</v>
      </c>
      <c r="G5713">
        <v>1.1448622179521459</v>
      </c>
      <c r="H5713">
        <v>13635</v>
      </c>
      <c r="I5713">
        <v>1.2893833003316157</v>
      </c>
      <c r="J5713">
        <v>1.1711740362708933</v>
      </c>
      <c r="K5713">
        <v>9165</v>
      </c>
      <c r="L5713">
        <v>-3.8415916264057159E-2</v>
      </c>
      <c r="M5713">
        <v>-3.0708966255187988</v>
      </c>
      <c r="N5713">
        <v>22800</v>
      </c>
      <c r="O5713">
        <v>1.5677688643336296E-2</v>
      </c>
      <c r="P5713">
        <v>-5.8508440852165222E-2</v>
      </c>
      <c r="Q5713">
        <v>-4.8991773277521133E-2</v>
      </c>
      <c r="R5713">
        <v>-3.8415916264057159E-2</v>
      </c>
      <c r="S5713">
        <v>-2.7841314673423767E-2</v>
      </c>
      <c r="T5713">
        <v>-1.8323389813303947E-2</v>
      </c>
      <c r="U5713" t="s">
        <v>102</v>
      </c>
      <c r="V5713" t="s">
        <v>84</v>
      </c>
      <c r="W5713">
        <v>77.57745361328125</v>
      </c>
    </row>
    <row r="5714" spans="1:23" x14ac:dyDescent="0.25">
      <c r="A5714" s="48" t="str">
        <f t="shared" si="89"/>
        <v>42214OtherN/A_1AllSingle</v>
      </c>
      <c r="B5714" t="s">
        <v>13</v>
      </c>
      <c r="C5714" s="35">
        <v>42214</v>
      </c>
      <c r="D5714">
        <v>1</v>
      </c>
      <c r="E5714" t="s">
        <v>32</v>
      </c>
      <c r="F5714">
        <v>1.0132683832157454</v>
      </c>
      <c r="G5714">
        <v>0.97767356557540253</v>
      </c>
      <c r="H5714">
        <v>20553</v>
      </c>
      <c r="I5714">
        <v>0.9893472884814839</v>
      </c>
      <c r="J5714">
        <v>0.90882480408277788</v>
      </c>
      <c r="K5714">
        <v>2249</v>
      </c>
      <c r="L5714">
        <v>2.3921094834804535E-2</v>
      </c>
      <c r="M5714">
        <v>2.3607857227325439</v>
      </c>
      <c r="N5714">
        <v>22802</v>
      </c>
      <c r="O5714">
        <v>2.0341191440820694E-2</v>
      </c>
      <c r="P5714">
        <v>-2.1481760777533054E-3</v>
      </c>
      <c r="Q5714">
        <v>1.0199333541095257E-2</v>
      </c>
      <c r="R5714">
        <v>2.3921094834804535E-2</v>
      </c>
      <c r="S5714">
        <v>3.7641227245330811E-2</v>
      </c>
      <c r="T5714">
        <v>4.9990367144346237E-2</v>
      </c>
      <c r="U5714" t="s">
        <v>18</v>
      </c>
      <c r="V5714" t="s">
        <v>84</v>
      </c>
      <c r="W5714">
        <v>76.285018920898437</v>
      </c>
    </row>
    <row r="5715" spans="1:23" x14ac:dyDescent="0.25">
      <c r="A5715" s="48" t="str">
        <f t="shared" si="89"/>
        <v>42214OtherN/A_1SmartAC-onlySingle</v>
      </c>
      <c r="B5715" t="s">
        <v>13</v>
      </c>
      <c r="C5715" s="35">
        <v>42214</v>
      </c>
      <c r="D5715">
        <v>1</v>
      </c>
      <c r="E5715" t="s">
        <v>32</v>
      </c>
      <c r="F5715">
        <v>1.0132683832157454</v>
      </c>
      <c r="G5715">
        <v>0.97767356557540253</v>
      </c>
      <c r="H5715">
        <v>20553</v>
      </c>
      <c r="I5715">
        <v>0.9893472884814839</v>
      </c>
      <c r="J5715">
        <v>0.90882480408277788</v>
      </c>
      <c r="K5715">
        <v>2249</v>
      </c>
      <c r="L5715">
        <v>2.3921094834804535E-2</v>
      </c>
      <c r="M5715">
        <v>2.3607857227325439</v>
      </c>
      <c r="N5715">
        <v>22802</v>
      </c>
      <c r="O5715">
        <v>2.0341191440820694E-2</v>
      </c>
      <c r="P5715">
        <v>-2.1481760777533054E-3</v>
      </c>
      <c r="Q5715">
        <v>1.0199333541095257E-2</v>
      </c>
      <c r="R5715">
        <v>2.3921094834804535E-2</v>
      </c>
      <c r="S5715">
        <v>3.7641227245330811E-2</v>
      </c>
      <c r="T5715">
        <v>4.9990367144346237E-2</v>
      </c>
      <c r="U5715" t="s">
        <v>102</v>
      </c>
      <c r="V5715" t="s">
        <v>84</v>
      </c>
      <c r="W5715">
        <v>76.285018920898437</v>
      </c>
    </row>
    <row r="5716" spans="1:23" x14ac:dyDescent="0.25">
      <c r="A5716" s="48" t="str">
        <f t="shared" si="89"/>
        <v>42214OtherN/A_2AllSingle</v>
      </c>
      <c r="B5716" s="7" t="s">
        <v>13</v>
      </c>
      <c r="C5716" s="35">
        <v>42214</v>
      </c>
      <c r="D5716">
        <v>2</v>
      </c>
      <c r="E5716" t="s">
        <v>32</v>
      </c>
      <c r="F5716">
        <v>0.85378752877778741</v>
      </c>
      <c r="G5716">
        <v>0.83990556996095878</v>
      </c>
      <c r="H5716">
        <v>20553</v>
      </c>
      <c r="I5716">
        <v>0.82619269389962802</v>
      </c>
      <c r="J5716">
        <v>0.74363844718281047</v>
      </c>
      <c r="K5716">
        <v>2249</v>
      </c>
      <c r="L5716">
        <v>2.7594834566116333E-2</v>
      </c>
      <c r="M5716">
        <v>3.2320494651794434</v>
      </c>
      <c r="N5716">
        <v>22802</v>
      </c>
      <c r="O5716">
        <v>1.6739452257752419E-2</v>
      </c>
      <c r="P5716">
        <v>6.1415527015924454E-3</v>
      </c>
      <c r="Q5716">
        <v>1.6302734613418579E-2</v>
      </c>
      <c r="R5716">
        <v>2.7594834566116333E-2</v>
      </c>
      <c r="S5716">
        <v>3.8885593414306641E-2</v>
      </c>
      <c r="T5716">
        <v>4.904811829328537E-2</v>
      </c>
      <c r="U5716" t="s">
        <v>18</v>
      </c>
      <c r="V5716" t="s">
        <v>84</v>
      </c>
      <c r="W5716">
        <v>74.258705139160156</v>
      </c>
    </row>
    <row r="5717" spans="1:23" x14ac:dyDescent="0.25">
      <c r="A5717" s="48" t="str">
        <f t="shared" si="89"/>
        <v>42214OtherN/A_2SmartAC-onlySingle</v>
      </c>
      <c r="B5717" t="s">
        <v>13</v>
      </c>
      <c r="C5717" s="35">
        <v>42214</v>
      </c>
      <c r="D5717">
        <v>2</v>
      </c>
      <c r="E5717" t="s">
        <v>32</v>
      </c>
      <c r="F5717">
        <v>0.85378752877778741</v>
      </c>
      <c r="G5717">
        <v>0.83990556996095878</v>
      </c>
      <c r="H5717">
        <v>20553</v>
      </c>
      <c r="I5717">
        <v>0.82619269389962802</v>
      </c>
      <c r="J5717">
        <v>0.74363844718281047</v>
      </c>
      <c r="K5717">
        <v>2249</v>
      </c>
      <c r="L5717">
        <v>2.7594834566116333E-2</v>
      </c>
      <c r="M5717">
        <v>3.2320494651794434</v>
      </c>
      <c r="N5717">
        <v>22802</v>
      </c>
      <c r="O5717">
        <v>1.6739452257752419E-2</v>
      </c>
      <c r="P5717">
        <v>6.1415527015924454E-3</v>
      </c>
      <c r="Q5717">
        <v>1.6302734613418579E-2</v>
      </c>
      <c r="R5717">
        <v>2.7594834566116333E-2</v>
      </c>
      <c r="S5717">
        <v>3.8885593414306641E-2</v>
      </c>
      <c r="T5717">
        <v>4.904811829328537E-2</v>
      </c>
      <c r="U5717" t="s">
        <v>102</v>
      </c>
      <c r="V5717" t="s">
        <v>84</v>
      </c>
      <c r="W5717">
        <v>74.258705139160156</v>
      </c>
    </row>
    <row r="5718" spans="1:23" x14ac:dyDescent="0.25">
      <c r="A5718" s="48" t="str">
        <f t="shared" si="89"/>
        <v>42214OtherN/A_3AllSingle</v>
      </c>
      <c r="B5718" t="s">
        <v>13</v>
      </c>
      <c r="C5718" s="35">
        <v>42214</v>
      </c>
      <c r="D5718">
        <v>3</v>
      </c>
      <c r="E5718" t="s">
        <v>32</v>
      </c>
      <c r="F5718">
        <v>0.74665075771349965</v>
      </c>
      <c r="G5718">
        <v>0.73141605388762354</v>
      </c>
      <c r="H5718">
        <v>20553</v>
      </c>
      <c r="I5718">
        <v>0.72822344230998615</v>
      </c>
      <c r="J5718">
        <v>0.63132289224217431</v>
      </c>
      <c r="K5718">
        <v>2249</v>
      </c>
      <c r="L5718">
        <v>1.8427316099405289E-2</v>
      </c>
      <c r="M5718">
        <v>2.4679965972900391</v>
      </c>
      <c r="N5718">
        <v>22802</v>
      </c>
      <c r="O5718">
        <v>1.4256547205150127E-2</v>
      </c>
      <c r="P5718">
        <v>1.5612519928254187E-4</v>
      </c>
      <c r="Q5718">
        <v>8.8101346045732498E-3</v>
      </c>
      <c r="R5718">
        <v>1.8427316099405289E-2</v>
      </c>
      <c r="S5718">
        <v>2.8043357655405998E-2</v>
      </c>
      <c r="T5718">
        <v>3.6698505282402039E-2</v>
      </c>
      <c r="U5718" t="s">
        <v>18</v>
      </c>
      <c r="V5718" t="s">
        <v>84</v>
      </c>
      <c r="W5718">
        <v>73.839752197265625</v>
      </c>
    </row>
    <row r="5719" spans="1:23" x14ac:dyDescent="0.25">
      <c r="A5719" s="48" t="str">
        <f t="shared" si="89"/>
        <v>42214OtherN/A_3SmartAC-onlySingle</v>
      </c>
      <c r="B5719" t="s">
        <v>13</v>
      </c>
      <c r="C5719" s="35">
        <v>42214</v>
      </c>
      <c r="D5719">
        <v>3</v>
      </c>
      <c r="E5719" t="s">
        <v>32</v>
      </c>
      <c r="F5719">
        <v>0.74665075771349965</v>
      </c>
      <c r="G5719">
        <v>0.73141605388762354</v>
      </c>
      <c r="H5719">
        <v>20553</v>
      </c>
      <c r="I5719">
        <v>0.72822344230998615</v>
      </c>
      <c r="J5719">
        <v>0.63132289224217431</v>
      </c>
      <c r="K5719">
        <v>2249</v>
      </c>
      <c r="L5719">
        <v>1.8427316099405289E-2</v>
      </c>
      <c r="M5719">
        <v>2.4679965972900391</v>
      </c>
      <c r="N5719">
        <v>22802</v>
      </c>
      <c r="O5719">
        <v>1.4256547205150127E-2</v>
      </c>
      <c r="P5719">
        <v>1.5612519928254187E-4</v>
      </c>
      <c r="Q5719">
        <v>8.8101346045732498E-3</v>
      </c>
      <c r="R5719">
        <v>1.8427316099405289E-2</v>
      </c>
      <c r="S5719">
        <v>2.8043357655405998E-2</v>
      </c>
      <c r="T5719">
        <v>3.6698505282402039E-2</v>
      </c>
      <c r="U5719" t="s">
        <v>102</v>
      </c>
      <c r="V5719" t="s">
        <v>84</v>
      </c>
      <c r="W5719">
        <v>73.839752197265625</v>
      </c>
    </row>
    <row r="5720" spans="1:23" x14ac:dyDescent="0.25">
      <c r="A5720" s="48" t="str">
        <f t="shared" si="89"/>
        <v>42214OtherN/A_4AllSingle</v>
      </c>
      <c r="B5720" t="s">
        <v>13</v>
      </c>
      <c r="C5720" s="35">
        <v>42214</v>
      </c>
      <c r="D5720">
        <v>4</v>
      </c>
      <c r="E5720" t="s">
        <v>32</v>
      </c>
      <c r="F5720">
        <v>0.68631480545503798</v>
      </c>
      <c r="G5720">
        <v>0.65806390308201645</v>
      </c>
      <c r="H5720">
        <v>20553</v>
      </c>
      <c r="I5720">
        <v>0.67605934555892988</v>
      </c>
      <c r="J5720">
        <v>0.61093668863024253</v>
      </c>
      <c r="K5720">
        <v>2249</v>
      </c>
      <c r="L5720">
        <v>1.0255459696054459E-2</v>
      </c>
      <c r="M5720">
        <v>1.4942792654037476</v>
      </c>
      <c r="N5720">
        <v>22802</v>
      </c>
      <c r="O5720">
        <v>1.3675877824425697E-2</v>
      </c>
      <c r="P5720">
        <v>-7.2715454734861851E-3</v>
      </c>
      <c r="Q5720">
        <v>1.0299860732629895E-3</v>
      </c>
      <c r="R5720">
        <v>1.0255459696054459E-2</v>
      </c>
      <c r="S5720">
        <v>1.9479839131236076E-2</v>
      </c>
      <c r="T5720">
        <v>2.7782464399933815E-2</v>
      </c>
      <c r="U5720" t="s">
        <v>18</v>
      </c>
      <c r="V5720" t="s">
        <v>84</v>
      </c>
      <c r="W5720">
        <v>71.536880493164063</v>
      </c>
    </row>
    <row r="5721" spans="1:23" x14ac:dyDescent="0.25">
      <c r="A5721" s="48" t="str">
        <f t="shared" si="89"/>
        <v>42214OtherN/A_4SmartAC-onlySingle</v>
      </c>
      <c r="B5721" s="7" t="s">
        <v>13</v>
      </c>
      <c r="C5721" s="35">
        <v>42214</v>
      </c>
      <c r="D5721">
        <v>4</v>
      </c>
      <c r="E5721" t="s">
        <v>32</v>
      </c>
      <c r="F5721">
        <v>0.68631480545503798</v>
      </c>
      <c r="G5721">
        <v>0.65806390308201645</v>
      </c>
      <c r="H5721">
        <v>20553</v>
      </c>
      <c r="I5721">
        <v>0.67605934555892988</v>
      </c>
      <c r="J5721">
        <v>0.61093668863024253</v>
      </c>
      <c r="K5721">
        <v>2249</v>
      </c>
      <c r="L5721">
        <v>1.0255459696054459E-2</v>
      </c>
      <c r="M5721">
        <v>1.4942792654037476</v>
      </c>
      <c r="N5721">
        <v>22802</v>
      </c>
      <c r="O5721">
        <v>1.3675877824425697E-2</v>
      </c>
      <c r="P5721">
        <v>-7.2715454734861851E-3</v>
      </c>
      <c r="Q5721">
        <v>1.0299860732629895E-3</v>
      </c>
      <c r="R5721">
        <v>1.0255459696054459E-2</v>
      </c>
      <c r="S5721">
        <v>1.9479839131236076E-2</v>
      </c>
      <c r="T5721">
        <v>2.7782464399933815E-2</v>
      </c>
      <c r="U5721" t="s">
        <v>102</v>
      </c>
      <c r="V5721" t="s">
        <v>84</v>
      </c>
      <c r="W5721">
        <v>71.536880493164063</v>
      </c>
    </row>
    <row r="5722" spans="1:23" x14ac:dyDescent="0.25">
      <c r="A5722" s="48" t="str">
        <f t="shared" si="89"/>
        <v>42214OtherN/A_5AllSingle</v>
      </c>
      <c r="B5722" s="7" t="s">
        <v>13</v>
      </c>
      <c r="C5722" s="35">
        <v>42214</v>
      </c>
      <c r="D5722">
        <v>5</v>
      </c>
      <c r="E5722" t="s">
        <v>32</v>
      </c>
      <c r="F5722">
        <v>0.66500942570996358</v>
      </c>
      <c r="G5722">
        <v>0.62740120902837482</v>
      </c>
      <c r="H5722">
        <v>20553</v>
      </c>
      <c r="I5722">
        <v>0.64968691188742789</v>
      </c>
      <c r="J5722">
        <v>0.5542042970200034</v>
      </c>
      <c r="K5722">
        <v>2249</v>
      </c>
      <c r="L5722">
        <v>1.532251387834549E-2</v>
      </c>
      <c r="M5722">
        <v>2.3041048049926758</v>
      </c>
      <c r="N5722">
        <v>22802</v>
      </c>
      <c r="O5722">
        <v>1.2478801421821117E-2</v>
      </c>
      <c r="P5722">
        <v>-6.7031802609562874E-4</v>
      </c>
      <c r="Q5722">
        <v>6.9045638665556908E-3</v>
      </c>
      <c r="R5722">
        <v>1.532251387834549E-2</v>
      </c>
      <c r="S5722">
        <v>2.3739464581012726E-2</v>
      </c>
      <c r="T5722">
        <v>3.131534531712532E-2</v>
      </c>
      <c r="U5722" t="s">
        <v>18</v>
      </c>
      <c r="V5722" t="s">
        <v>84</v>
      </c>
      <c r="W5722">
        <v>70.284408569335938</v>
      </c>
    </row>
    <row r="5723" spans="1:23" x14ac:dyDescent="0.25">
      <c r="A5723" s="48" t="str">
        <f t="shared" si="89"/>
        <v>42214OtherN/A_5SmartAC-onlySingle</v>
      </c>
      <c r="B5723" s="7" t="s">
        <v>13</v>
      </c>
      <c r="C5723" s="35">
        <v>42214</v>
      </c>
      <c r="D5723">
        <v>5</v>
      </c>
      <c r="E5723" t="s">
        <v>32</v>
      </c>
      <c r="F5723">
        <v>0.66500942570996358</v>
      </c>
      <c r="G5723">
        <v>0.62740120902837482</v>
      </c>
      <c r="H5723">
        <v>20553</v>
      </c>
      <c r="I5723">
        <v>0.64968691188742789</v>
      </c>
      <c r="J5723">
        <v>0.5542042970200034</v>
      </c>
      <c r="K5723">
        <v>2249</v>
      </c>
      <c r="L5723">
        <v>1.532251387834549E-2</v>
      </c>
      <c r="M5723">
        <v>2.3041048049926758</v>
      </c>
      <c r="N5723">
        <v>22802</v>
      </c>
      <c r="O5723">
        <v>1.2478801421821117E-2</v>
      </c>
      <c r="P5723">
        <v>-6.7031802609562874E-4</v>
      </c>
      <c r="Q5723">
        <v>6.9045638665556908E-3</v>
      </c>
      <c r="R5723">
        <v>1.532251387834549E-2</v>
      </c>
      <c r="S5723">
        <v>2.3739464581012726E-2</v>
      </c>
      <c r="T5723">
        <v>3.131534531712532E-2</v>
      </c>
      <c r="U5723" t="s">
        <v>102</v>
      </c>
      <c r="V5723" t="s">
        <v>84</v>
      </c>
      <c r="W5723">
        <v>70.284408569335938</v>
      </c>
    </row>
    <row r="5724" spans="1:23" x14ac:dyDescent="0.25">
      <c r="A5724" s="48" t="str">
        <f t="shared" si="89"/>
        <v>42214OtherN/A_6AllSingle</v>
      </c>
      <c r="B5724" s="7" t="s">
        <v>13</v>
      </c>
      <c r="C5724" s="35">
        <v>42214</v>
      </c>
      <c r="D5724">
        <v>6</v>
      </c>
      <c r="E5724" t="s">
        <v>32</v>
      </c>
      <c r="F5724">
        <v>0.68333611400717154</v>
      </c>
      <c r="G5724">
        <v>0.632401908807535</v>
      </c>
      <c r="H5724">
        <v>20553</v>
      </c>
      <c r="I5724">
        <v>0.67597956091770062</v>
      </c>
      <c r="J5724">
        <v>0.58425377815357171</v>
      </c>
      <c r="K5724">
        <v>2249</v>
      </c>
      <c r="L5724">
        <v>7.3565528728067875E-3</v>
      </c>
      <c r="M5724">
        <v>1.0765643119812012</v>
      </c>
      <c r="N5724">
        <v>22802</v>
      </c>
      <c r="O5724">
        <v>1.3085803017020226E-2</v>
      </c>
      <c r="P5724">
        <v>-9.4142118468880653E-3</v>
      </c>
      <c r="Q5724">
        <v>-1.470868126489222E-3</v>
      </c>
      <c r="R5724">
        <v>7.3565528728067875E-3</v>
      </c>
      <c r="S5724">
        <v>1.6182927414774895E-2</v>
      </c>
      <c r="T5724">
        <v>2.412731759250164E-2</v>
      </c>
      <c r="U5724" t="s">
        <v>18</v>
      </c>
      <c r="V5724" t="s">
        <v>84</v>
      </c>
      <c r="W5724">
        <v>70.999427795410156</v>
      </c>
    </row>
    <row r="5725" spans="1:23" x14ac:dyDescent="0.25">
      <c r="A5725" s="48" t="str">
        <f t="shared" si="89"/>
        <v>42214OtherN/A_6SmartAC-onlySingle</v>
      </c>
      <c r="B5725" s="7" t="s">
        <v>13</v>
      </c>
      <c r="C5725" s="35">
        <v>42214</v>
      </c>
      <c r="D5725">
        <v>6</v>
      </c>
      <c r="E5725" t="s">
        <v>32</v>
      </c>
      <c r="F5725">
        <v>0.68333611400717154</v>
      </c>
      <c r="G5725">
        <v>0.632401908807535</v>
      </c>
      <c r="H5725">
        <v>20553</v>
      </c>
      <c r="I5725">
        <v>0.67597956091770062</v>
      </c>
      <c r="J5725">
        <v>0.58425377815357171</v>
      </c>
      <c r="K5725">
        <v>2249</v>
      </c>
      <c r="L5725">
        <v>7.3565528728067875E-3</v>
      </c>
      <c r="M5725">
        <v>1.0765643119812012</v>
      </c>
      <c r="N5725">
        <v>22802</v>
      </c>
      <c r="O5725">
        <v>1.3085803017020226E-2</v>
      </c>
      <c r="P5725">
        <v>-9.4142118468880653E-3</v>
      </c>
      <c r="Q5725">
        <v>-1.470868126489222E-3</v>
      </c>
      <c r="R5725">
        <v>7.3565528728067875E-3</v>
      </c>
      <c r="S5725">
        <v>1.6182927414774895E-2</v>
      </c>
      <c r="T5725">
        <v>2.412731759250164E-2</v>
      </c>
      <c r="U5725" t="s">
        <v>102</v>
      </c>
      <c r="V5725" t="s">
        <v>84</v>
      </c>
      <c r="W5725">
        <v>70.999427795410156</v>
      </c>
    </row>
    <row r="5726" spans="1:23" x14ac:dyDescent="0.25">
      <c r="A5726" s="48" t="str">
        <f t="shared" si="89"/>
        <v>42214OtherN/A_7AllSingle</v>
      </c>
      <c r="B5726" t="s">
        <v>13</v>
      </c>
      <c r="C5726" s="35">
        <v>42214</v>
      </c>
      <c r="D5726">
        <v>7</v>
      </c>
      <c r="E5726" t="s">
        <v>32</v>
      </c>
      <c r="F5726">
        <v>0.72656753957371545</v>
      </c>
      <c r="G5726">
        <v>0.6765806384845191</v>
      </c>
      <c r="H5726">
        <v>20553</v>
      </c>
      <c r="I5726">
        <v>0.73464365722257774</v>
      </c>
      <c r="J5726">
        <v>0.70606110831542213</v>
      </c>
      <c r="K5726">
        <v>2249</v>
      </c>
      <c r="L5726">
        <v>-8.0761173740029335E-3</v>
      </c>
      <c r="M5726">
        <v>-1.1115440130233765</v>
      </c>
      <c r="N5726">
        <v>22802</v>
      </c>
      <c r="O5726">
        <v>1.5618457458913326E-2</v>
      </c>
      <c r="P5726">
        <v>-2.8092732653021812E-2</v>
      </c>
      <c r="Q5726">
        <v>-1.861201599240303E-2</v>
      </c>
      <c r="R5726">
        <v>-8.0761173740029335E-3</v>
      </c>
      <c r="S5726">
        <v>2.4585321079939604E-3</v>
      </c>
      <c r="T5726">
        <v>1.1940497905015945E-2</v>
      </c>
      <c r="U5726" t="s">
        <v>18</v>
      </c>
      <c r="V5726" t="s">
        <v>84</v>
      </c>
      <c r="W5726">
        <v>73.870452880859375</v>
      </c>
    </row>
    <row r="5727" spans="1:23" x14ac:dyDescent="0.25">
      <c r="A5727" s="48" t="str">
        <f t="shared" si="89"/>
        <v>42214OtherN/A_7SmartAC-onlySingle</v>
      </c>
      <c r="B5727" t="s">
        <v>13</v>
      </c>
      <c r="C5727" s="35">
        <v>42214</v>
      </c>
      <c r="D5727">
        <v>7</v>
      </c>
      <c r="E5727" t="s">
        <v>32</v>
      </c>
      <c r="F5727">
        <v>0.72656753957371545</v>
      </c>
      <c r="G5727">
        <v>0.6765806384845191</v>
      </c>
      <c r="H5727">
        <v>20553</v>
      </c>
      <c r="I5727">
        <v>0.73464365722257774</v>
      </c>
      <c r="J5727">
        <v>0.70606110831542213</v>
      </c>
      <c r="K5727">
        <v>2249</v>
      </c>
      <c r="L5727">
        <v>-8.0761173740029335E-3</v>
      </c>
      <c r="M5727">
        <v>-1.1115440130233765</v>
      </c>
      <c r="N5727">
        <v>22802</v>
      </c>
      <c r="O5727">
        <v>1.5618457458913326E-2</v>
      </c>
      <c r="P5727">
        <v>-2.8092732653021812E-2</v>
      </c>
      <c r="Q5727">
        <v>-1.861201599240303E-2</v>
      </c>
      <c r="R5727">
        <v>-8.0761173740029335E-3</v>
      </c>
      <c r="S5727">
        <v>2.4585321079939604E-3</v>
      </c>
      <c r="T5727">
        <v>1.1940497905015945E-2</v>
      </c>
      <c r="U5727" t="s">
        <v>102</v>
      </c>
      <c r="V5727" t="s">
        <v>84</v>
      </c>
      <c r="W5727">
        <v>73.870452880859375</v>
      </c>
    </row>
    <row r="5728" spans="1:23" x14ac:dyDescent="0.25">
      <c r="A5728" s="48" t="str">
        <f t="shared" si="89"/>
        <v>42214OtherN/A_8AllSingle</v>
      </c>
      <c r="B5728" s="7" t="s">
        <v>13</v>
      </c>
      <c r="C5728" s="35">
        <v>42214</v>
      </c>
      <c r="D5728">
        <v>8</v>
      </c>
      <c r="E5728" t="s">
        <v>32</v>
      </c>
      <c r="F5728">
        <v>0.75449523815359165</v>
      </c>
      <c r="G5728">
        <v>0.75348943604123098</v>
      </c>
      <c r="H5728">
        <v>20553</v>
      </c>
      <c r="I5728">
        <v>0.77175889731300351</v>
      </c>
      <c r="J5728">
        <v>0.80336939482459502</v>
      </c>
      <c r="K5728">
        <v>2249</v>
      </c>
      <c r="L5728">
        <v>-1.7263658344745636E-2</v>
      </c>
      <c r="M5728">
        <v>-2.28810715675354</v>
      </c>
      <c r="N5728">
        <v>22802</v>
      </c>
      <c r="O5728">
        <v>1.7736870795488358E-2</v>
      </c>
      <c r="P5728">
        <v>-3.9995230734348297E-2</v>
      </c>
      <c r="Q5728">
        <v>-2.9228596016764641E-2</v>
      </c>
      <c r="R5728">
        <v>-1.7263658344745636E-2</v>
      </c>
      <c r="S5728">
        <v>-5.3001390770077705E-3</v>
      </c>
      <c r="T5728">
        <v>5.4679154418408871E-3</v>
      </c>
      <c r="U5728" t="s">
        <v>18</v>
      </c>
      <c r="V5728" t="s">
        <v>84</v>
      </c>
      <c r="W5728">
        <v>78.594902038574219</v>
      </c>
    </row>
    <row r="5729" spans="1:23" x14ac:dyDescent="0.25">
      <c r="A5729" s="48" t="str">
        <f t="shared" si="89"/>
        <v>42214OtherN/A_8SmartAC-onlySingle</v>
      </c>
      <c r="B5729" t="s">
        <v>13</v>
      </c>
      <c r="C5729" s="35">
        <v>42214</v>
      </c>
      <c r="D5729">
        <v>8</v>
      </c>
      <c r="E5729" t="s">
        <v>32</v>
      </c>
      <c r="F5729">
        <v>0.75449523815359165</v>
      </c>
      <c r="G5729">
        <v>0.75348943604123098</v>
      </c>
      <c r="H5729">
        <v>20553</v>
      </c>
      <c r="I5729">
        <v>0.77175889731300351</v>
      </c>
      <c r="J5729">
        <v>0.80336939482459502</v>
      </c>
      <c r="K5729">
        <v>2249</v>
      </c>
      <c r="L5729">
        <v>-1.7263658344745636E-2</v>
      </c>
      <c r="M5729">
        <v>-2.28810715675354</v>
      </c>
      <c r="N5729">
        <v>22802</v>
      </c>
      <c r="O5729">
        <v>1.7736870795488358E-2</v>
      </c>
      <c r="P5729">
        <v>-3.9995230734348297E-2</v>
      </c>
      <c r="Q5729">
        <v>-2.9228596016764641E-2</v>
      </c>
      <c r="R5729">
        <v>-1.7263658344745636E-2</v>
      </c>
      <c r="S5729">
        <v>-5.3001390770077705E-3</v>
      </c>
      <c r="T5729">
        <v>5.4679154418408871E-3</v>
      </c>
      <c r="U5729" t="s">
        <v>102</v>
      </c>
      <c r="V5729" t="s">
        <v>84</v>
      </c>
      <c r="W5729">
        <v>78.594902038574219</v>
      </c>
    </row>
    <row r="5730" spans="1:23" x14ac:dyDescent="0.25">
      <c r="A5730" s="48" t="str">
        <f t="shared" si="89"/>
        <v>42214OtherN/A_9AllSingle</v>
      </c>
      <c r="B5730" t="s">
        <v>13</v>
      </c>
      <c r="C5730" s="35">
        <v>42214</v>
      </c>
      <c r="D5730">
        <v>9</v>
      </c>
      <c r="E5730" t="s">
        <v>32</v>
      </c>
      <c r="F5730">
        <v>0.77391192191263614</v>
      </c>
      <c r="G5730">
        <v>0.89665943601110842</v>
      </c>
      <c r="H5730">
        <v>20553</v>
      </c>
      <c r="I5730">
        <v>0.76427283779262001</v>
      </c>
      <c r="J5730">
        <v>0.85117546741002226</v>
      </c>
      <c r="K5730">
        <v>2249</v>
      </c>
      <c r="L5730">
        <v>9.6390843391418457E-3</v>
      </c>
      <c r="M5730">
        <v>1.2455013990402222</v>
      </c>
      <c r="N5730">
        <v>22802</v>
      </c>
      <c r="O5730">
        <v>1.9006876274943352E-2</v>
      </c>
      <c r="P5730">
        <v>-1.4720127917826176E-2</v>
      </c>
      <c r="Q5730">
        <v>-3.182574175298214E-3</v>
      </c>
      <c r="R5730">
        <v>9.6390843391418457E-3</v>
      </c>
      <c r="S5730">
        <v>2.2459222003817558E-2</v>
      </c>
      <c r="T5730">
        <v>3.3998295664787292E-2</v>
      </c>
      <c r="U5730" t="s">
        <v>18</v>
      </c>
      <c r="V5730" t="s">
        <v>84</v>
      </c>
      <c r="W5730">
        <v>83.690025329589844</v>
      </c>
    </row>
    <row r="5731" spans="1:23" x14ac:dyDescent="0.25">
      <c r="A5731" s="48" t="str">
        <f t="shared" si="89"/>
        <v>42214OtherN/A_9SmartAC-onlySingle</v>
      </c>
      <c r="B5731" t="s">
        <v>13</v>
      </c>
      <c r="C5731" s="35">
        <v>42214</v>
      </c>
      <c r="D5731">
        <v>9</v>
      </c>
      <c r="E5731" t="s">
        <v>32</v>
      </c>
      <c r="F5731">
        <v>0.77391192191263614</v>
      </c>
      <c r="G5731">
        <v>0.89665943601110842</v>
      </c>
      <c r="H5731">
        <v>20553</v>
      </c>
      <c r="I5731">
        <v>0.76427283779262001</v>
      </c>
      <c r="J5731">
        <v>0.85117546741002226</v>
      </c>
      <c r="K5731">
        <v>2249</v>
      </c>
      <c r="L5731">
        <v>9.6390843391418457E-3</v>
      </c>
      <c r="M5731">
        <v>1.2455013990402222</v>
      </c>
      <c r="N5731">
        <v>22802</v>
      </c>
      <c r="O5731">
        <v>1.9006876274943352E-2</v>
      </c>
      <c r="P5731">
        <v>-1.4720127917826176E-2</v>
      </c>
      <c r="Q5731">
        <v>-3.182574175298214E-3</v>
      </c>
      <c r="R5731">
        <v>9.6390843391418457E-3</v>
      </c>
      <c r="S5731">
        <v>2.2459222003817558E-2</v>
      </c>
      <c r="T5731">
        <v>3.3998295664787292E-2</v>
      </c>
      <c r="U5731" t="s">
        <v>102</v>
      </c>
      <c r="V5731" t="s">
        <v>84</v>
      </c>
      <c r="W5731">
        <v>83.690025329589844</v>
      </c>
    </row>
    <row r="5732" spans="1:23" x14ac:dyDescent="0.25">
      <c r="A5732" s="48" t="str">
        <f t="shared" si="89"/>
        <v>42214OtherN/A_10AllSingle</v>
      </c>
      <c r="B5732" t="s">
        <v>13</v>
      </c>
      <c r="C5732" s="35">
        <v>42214</v>
      </c>
      <c r="D5732">
        <v>10</v>
      </c>
      <c r="E5732" t="s">
        <v>32</v>
      </c>
      <c r="F5732">
        <v>0.83349370312043625</v>
      </c>
      <c r="G5732">
        <v>1.1426145535150523</v>
      </c>
      <c r="H5732">
        <v>20553</v>
      </c>
      <c r="I5732">
        <v>0.81020035861987427</v>
      </c>
      <c r="J5732">
        <v>1.0916482447189664</v>
      </c>
      <c r="K5732">
        <v>2249</v>
      </c>
      <c r="L5732">
        <v>2.3293344303965569E-2</v>
      </c>
      <c r="M5732">
        <v>2.7946634292602539</v>
      </c>
      <c r="N5732">
        <v>22802</v>
      </c>
      <c r="O5732">
        <v>2.4359805509448051E-2</v>
      </c>
      <c r="P5732">
        <v>-7.926182821393013E-3</v>
      </c>
      <c r="Q5732">
        <v>6.860706489533186E-3</v>
      </c>
      <c r="R5732">
        <v>2.3293344303965569E-2</v>
      </c>
      <c r="S5732">
        <v>3.9724033325910568E-2</v>
      </c>
      <c r="T5732">
        <v>5.4512869566679001E-2</v>
      </c>
      <c r="U5732" t="s">
        <v>18</v>
      </c>
      <c r="V5732" t="s">
        <v>84</v>
      </c>
      <c r="W5732">
        <v>87.833526611328125</v>
      </c>
    </row>
    <row r="5733" spans="1:23" x14ac:dyDescent="0.25">
      <c r="A5733" s="48" t="str">
        <f t="shared" si="89"/>
        <v>42214OtherN/A_10SmartAC-onlySingle</v>
      </c>
      <c r="B5733" s="7" t="s">
        <v>13</v>
      </c>
      <c r="C5733" s="35">
        <v>42214</v>
      </c>
      <c r="D5733">
        <v>10</v>
      </c>
      <c r="E5733" t="s">
        <v>32</v>
      </c>
      <c r="F5733">
        <v>0.83349370312043625</v>
      </c>
      <c r="G5733">
        <v>1.1426145535150523</v>
      </c>
      <c r="H5733">
        <v>20553</v>
      </c>
      <c r="I5733">
        <v>0.81020035861987427</v>
      </c>
      <c r="J5733">
        <v>1.0916482447189664</v>
      </c>
      <c r="K5733">
        <v>2249</v>
      </c>
      <c r="L5733">
        <v>2.3293344303965569E-2</v>
      </c>
      <c r="M5733">
        <v>2.7946634292602539</v>
      </c>
      <c r="N5733">
        <v>22802</v>
      </c>
      <c r="O5733">
        <v>2.4359805509448051E-2</v>
      </c>
      <c r="P5733">
        <v>-7.926182821393013E-3</v>
      </c>
      <c r="Q5733">
        <v>6.860706489533186E-3</v>
      </c>
      <c r="R5733">
        <v>2.3293344303965569E-2</v>
      </c>
      <c r="S5733">
        <v>3.9724033325910568E-2</v>
      </c>
      <c r="T5733">
        <v>5.4512869566679001E-2</v>
      </c>
      <c r="U5733" t="s">
        <v>102</v>
      </c>
      <c r="V5733" t="s">
        <v>84</v>
      </c>
      <c r="W5733">
        <v>87.833526611328125</v>
      </c>
    </row>
    <row r="5734" spans="1:23" x14ac:dyDescent="0.25">
      <c r="A5734" s="48" t="str">
        <f t="shared" si="89"/>
        <v>42214OtherN/A_11AllSingle</v>
      </c>
      <c r="B5734" s="7" t="s">
        <v>13</v>
      </c>
      <c r="C5734" s="35">
        <v>42214</v>
      </c>
      <c r="D5734">
        <v>11</v>
      </c>
      <c r="E5734" t="s">
        <v>32</v>
      </c>
      <c r="F5734">
        <v>0.9615909812873209</v>
      </c>
      <c r="G5734">
        <v>1.4024981834812118</v>
      </c>
      <c r="H5734">
        <v>20553</v>
      </c>
      <c r="I5734">
        <v>0.93430371999494044</v>
      </c>
      <c r="J5734">
        <v>1.3656772422063077</v>
      </c>
      <c r="K5734">
        <v>2249</v>
      </c>
      <c r="L5734">
        <v>2.7287261560559273E-2</v>
      </c>
      <c r="M5734">
        <v>2.8377201557159424</v>
      </c>
      <c r="N5734">
        <v>22802</v>
      </c>
      <c r="O5734">
        <v>3.0413718894124031E-2</v>
      </c>
      <c r="P5734">
        <v>-1.1690960265696049E-2</v>
      </c>
      <c r="Q5734">
        <v>6.7707751877605915E-3</v>
      </c>
      <c r="R5734">
        <v>2.7287261560559273E-2</v>
      </c>
      <c r="S5734">
        <v>4.7801315784454346E-2</v>
      </c>
      <c r="T5734">
        <v>6.6265486180782318E-2</v>
      </c>
      <c r="U5734" t="s">
        <v>18</v>
      </c>
      <c r="V5734" t="s">
        <v>84</v>
      </c>
      <c r="W5734">
        <v>93.023811340332031</v>
      </c>
    </row>
    <row r="5735" spans="1:23" x14ac:dyDescent="0.25">
      <c r="A5735" s="48" t="str">
        <f t="shared" si="89"/>
        <v>42214OtherN/A_11SmartAC-onlySingle</v>
      </c>
      <c r="B5735" s="7" t="s">
        <v>13</v>
      </c>
      <c r="C5735" s="35">
        <v>42214</v>
      </c>
      <c r="D5735">
        <v>11</v>
      </c>
      <c r="E5735" t="s">
        <v>32</v>
      </c>
      <c r="F5735">
        <v>0.9615909812873209</v>
      </c>
      <c r="G5735">
        <v>1.4024981834812118</v>
      </c>
      <c r="H5735">
        <v>20553</v>
      </c>
      <c r="I5735">
        <v>0.93430371999494044</v>
      </c>
      <c r="J5735">
        <v>1.3656772422063077</v>
      </c>
      <c r="K5735">
        <v>2249</v>
      </c>
      <c r="L5735">
        <v>2.7287261560559273E-2</v>
      </c>
      <c r="M5735">
        <v>2.8377201557159424</v>
      </c>
      <c r="N5735">
        <v>22802</v>
      </c>
      <c r="O5735">
        <v>3.0413718894124031E-2</v>
      </c>
      <c r="P5735">
        <v>-1.1690960265696049E-2</v>
      </c>
      <c r="Q5735">
        <v>6.7707751877605915E-3</v>
      </c>
      <c r="R5735">
        <v>2.7287261560559273E-2</v>
      </c>
      <c r="S5735">
        <v>4.7801315784454346E-2</v>
      </c>
      <c r="T5735">
        <v>6.6265486180782318E-2</v>
      </c>
      <c r="U5735" t="s">
        <v>102</v>
      </c>
      <c r="V5735" t="s">
        <v>84</v>
      </c>
      <c r="W5735">
        <v>93.023811340332031</v>
      </c>
    </row>
    <row r="5736" spans="1:23" x14ac:dyDescent="0.25">
      <c r="A5736" s="48" t="str">
        <f t="shared" si="89"/>
        <v>42214OtherN/A_12AllSingle</v>
      </c>
      <c r="B5736" s="7" t="s">
        <v>13</v>
      </c>
      <c r="C5736" s="35">
        <v>42214</v>
      </c>
      <c r="D5736">
        <v>12</v>
      </c>
      <c r="E5736" t="s">
        <v>32</v>
      </c>
      <c r="F5736">
        <v>1.210614594543491</v>
      </c>
      <c r="G5736">
        <v>1.6614573182005552</v>
      </c>
      <c r="H5736">
        <v>20553</v>
      </c>
      <c r="I5736">
        <v>1.134999327625386</v>
      </c>
      <c r="J5736">
        <v>1.5965440842866785</v>
      </c>
      <c r="K5736">
        <v>2249</v>
      </c>
      <c r="L5736">
        <v>7.5615264475345612E-2</v>
      </c>
      <c r="M5736">
        <v>6.2460231781005859</v>
      </c>
      <c r="N5736">
        <v>22802</v>
      </c>
      <c r="O5736">
        <v>3.560449555516243E-2</v>
      </c>
      <c r="P5736">
        <v>2.9984543099999428E-2</v>
      </c>
      <c r="Q5736">
        <v>5.1597185432910919E-2</v>
      </c>
      <c r="R5736">
        <v>7.5615264475345612E-2</v>
      </c>
      <c r="S5736">
        <v>9.9630497395992279E-2</v>
      </c>
      <c r="T5736">
        <v>0.12124598771333694</v>
      </c>
      <c r="U5736" t="s">
        <v>18</v>
      </c>
      <c r="V5736" t="s">
        <v>84</v>
      </c>
      <c r="W5736">
        <v>96.90618896484375</v>
      </c>
    </row>
    <row r="5737" spans="1:23" x14ac:dyDescent="0.25">
      <c r="A5737" s="48" t="str">
        <f t="shared" si="89"/>
        <v>42214OtherN/A_12SmartAC-onlySingle</v>
      </c>
      <c r="B5737" s="7" t="s">
        <v>13</v>
      </c>
      <c r="C5737" s="35">
        <v>42214</v>
      </c>
      <c r="D5737">
        <v>12</v>
      </c>
      <c r="E5737" t="s">
        <v>32</v>
      </c>
      <c r="F5737">
        <v>1.210614594543491</v>
      </c>
      <c r="G5737">
        <v>1.6614573182005552</v>
      </c>
      <c r="H5737">
        <v>20553</v>
      </c>
      <c r="I5737">
        <v>1.134999327625386</v>
      </c>
      <c r="J5737">
        <v>1.5965440842866785</v>
      </c>
      <c r="K5737">
        <v>2249</v>
      </c>
      <c r="L5737">
        <v>7.5615264475345612E-2</v>
      </c>
      <c r="M5737">
        <v>6.2460231781005859</v>
      </c>
      <c r="N5737">
        <v>22802</v>
      </c>
      <c r="O5737">
        <v>3.560449555516243E-2</v>
      </c>
      <c r="P5737">
        <v>2.9984543099999428E-2</v>
      </c>
      <c r="Q5737">
        <v>5.1597185432910919E-2</v>
      </c>
      <c r="R5737">
        <v>7.5615264475345612E-2</v>
      </c>
      <c r="S5737">
        <v>9.9630497395992279E-2</v>
      </c>
      <c r="T5737">
        <v>0.12124598771333694</v>
      </c>
      <c r="U5737" t="s">
        <v>102</v>
      </c>
      <c r="V5737" t="s">
        <v>84</v>
      </c>
      <c r="W5737">
        <v>96.90618896484375</v>
      </c>
    </row>
    <row r="5738" spans="1:23" x14ac:dyDescent="0.25">
      <c r="A5738" s="48" t="str">
        <f t="shared" si="89"/>
        <v>42214OtherN/A_13AllSingle</v>
      </c>
      <c r="B5738" t="s">
        <v>13</v>
      </c>
      <c r="C5738" s="35">
        <v>42214</v>
      </c>
      <c r="D5738">
        <v>13</v>
      </c>
      <c r="E5738" t="s">
        <v>32</v>
      </c>
      <c r="F5738">
        <v>1.5422065960091087</v>
      </c>
      <c r="G5738">
        <v>1.8736354282442447</v>
      </c>
      <c r="H5738">
        <v>20553</v>
      </c>
      <c r="I5738">
        <v>1.328929986582136</v>
      </c>
      <c r="J5738">
        <v>1.7533235935348079</v>
      </c>
      <c r="K5738">
        <v>2249</v>
      </c>
      <c r="L5738">
        <v>0.21327660977840424</v>
      </c>
      <c r="M5738">
        <v>13.829315185546875</v>
      </c>
      <c r="N5738">
        <v>22802</v>
      </c>
      <c r="O5738">
        <v>3.9213471114635468E-2</v>
      </c>
      <c r="P5738">
        <v>0.16302062571048737</v>
      </c>
      <c r="Q5738">
        <v>0.18682397902011871</v>
      </c>
      <c r="R5738">
        <v>0.21327660977840424</v>
      </c>
      <c r="S5738">
        <v>0.23972609639167786</v>
      </c>
      <c r="T5738">
        <v>0.2635326087474823</v>
      </c>
      <c r="U5738" t="s">
        <v>18</v>
      </c>
      <c r="V5738" t="s">
        <v>84</v>
      </c>
      <c r="W5738">
        <v>99.551399230957031</v>
      </c>
    </row>
    <row r="5739" spans="1:23" x14ac:dyDescent="0.25">
      <c r="A5739" s="48" t="str">
        <f t="shared" si="89"/>
        <v>42214OtherN/A_13SmartAC-onlySingle</v>
      </c>
      <c r="B5739" t="s">
        <v>13</v>
      </c>
      <c r="C5739" s="35">
        <v>42214</v>
      </c>
      <c r="D5739">
        <v>13</v>
      </c>
      <c r="E5739" t="s">
        <v>32</v>
      </c>
      <c r="F5739">
        <v>1.5422065960091087</v>
      </c>
      <c r="G5739">
        <v>1.8736354282442447</v>
      </c>
      <c r="H5739">
        <v>20553</v>
      </c>
      <c r="I5739">
        <v>1.328929986582136</v>
      </c>
      <c r="J5739">
        <v>1.7533235935348079</v>
      </c>
      <c r="K5739">
        <v>2249</v>
      </c>
      <c r="L5739">
        <v>0.21327660977840424</v>
      </c>
      <c r="M5739">
        <v>13.829315185546875</v>
      </c>
      <c r="N5739">
        <v>22802</v>
      </c>
      <c r="O5739">
        <v>3.9213471114635468E-2</v>
      </c>
      <c r="P5739">
        <v>0.16302062571048737</v>
      </c>
      <c r="Q5739">
        <v>0.18682397902011871</v>
      </c>
      <c r="R5739">
        <v>0.21327660977840424</v>
      </c>
      <c r="S5739">
        <v>0.23972609639167786</v>
      </c>
      <c r="T5739">
        <v>0.2635326087474823</v>
      </c>
      <c r="U5739" t="s">
        <v>102</v>
      </c>
      <c r="V5739" t="s">
        <v>84</v>
      </c>
      <c r="W5739">
        <v>99.551399230957031</v>
      </c>
    </row>
    <row r="5740" spans="1:23" x14ac:dyDescent="0.25">
      <c r="A5740" s="48" t="str">
        <f t="shared" si="89"/>
        <v>42214OtherN/A_14AllSingle</v>
      </c>
      <c r="B5740" s="7" t="s">
        <v>13</v>
      </c>
      <c r="C5740" s="35">
        <v>42214</v>
      </c>
      <c r="D5740">
        <v>14</v>
      </c>
      <c r="E5740" t="s">
        <v>32</v>
      </c>
      <c r="F5740">
        <v>1.9248073270485986</v>
      </c>
      <c r="G5740">
        <v>2.0255037152979019</v>
      </c>
      <c r="H5740">
        <v>20553</v>
      </c>
      <c r="I5740">
        <v>1.4763452715629313</v>
      </c>
      <c r="J5740">
        <v>1.7492298612269921</v>
      </c>
      <c r="K5740">
        <v>2249</v>
      </c>
      <c r="L5740">
        <v>0.44846206903457642</v>
      </c>
      <c r="M5740">
        <v>23.299062728881836</v>
      </c>
      <c r="N5740">
        <v>22802</v>
      </c>
      <c r="O5740">
        <v>3.9498507976531982E-2</v>
      </c>
      <c r="P5740">
        <v>0.39784076809883118</v>
      </c>
      <c r="Q5740">
        <v>0.42181715369224548</v>
      </c>
      <c r="R5740">
        <v>0.44846206903457642</v>
      </c>
      <c r="S5740">
        <v>0.47510382533073425</v>
      </c>
      <c r="T5740">
        <v>0.49908336997032166</v>
      </c>
      <c r="U5740" t="s">
        <v>18</v>
      </c>
      <c r="V5740" t="s">
        <v>84</v>
      </c>
      <c r="W5740">
        <v>102.07231903076172</v>
      </c>
    </row>
    <row r="5741" spans="1:23" x14ac:dyDescent="0.25">
      <c r="A5741" s="48" t="str">
        <f t="shared" si="89"/>
        <v>42214OtherN/A_14SmartAC-onlySingle</v>
      </c>
      <c r="B5741" t="s">
        <v>13</v>
      </c>
      <c r="C5741" s="35">
        <v>42214</v>
      </c>
      <c r="D5741">
        <v>14</v>
      </c>
      <c r="E5741" t="s">
        <v>32</v>
      </c>
      <c r="F5741">
        <v>1.9248073270485986</v>
      </c>
      <c r="G5741">
        <v>2.0255037152979019</v>
      </c>
      <c r="H5741">
        <v>20553</v>
      </c>
      <c r="I5741">
        <v>1.4763452715629313</v>
      </c>
      <c r="J5741">
        <v>1.7492298612269921</v>
      </c>
      <c r="K5741">
        <v>2249</v>
      </c>
      <c r="L5741">
        <v>0.44846206903457642</v>
      </c>
      <c r="M5741">
        <v>23.299062728881836</v>
      </c>
      <c r="N5741">
        <v>22802</v>
      </c>
      <c r="O5741">
        <v>3.9498507976531982E-2</v>
      </c>
      <c r="P5741">
        <v>0.39784076809883118</v>
      </c>
      <c r="Q5741">
        <v>0.42181715369224548</v>
      </c>
      <c r="R5741">
        <v>0.44846206903457642</v>
      </c>
      <c r="S5741">
        <v>0.47510382533073425</v>
      </c>
      <c r="T5741">
        <v>0.49908336997032166</v>
      </c>
      <c r="U5741" t="s">
        <v>102</v>
      </c>
      <c r="V5741" t="s">
        <v>84</v>
      </c>
      <c r="W5741">
        <v>102.07231903076172</v>
      </c>
    </row>
    <row r="5742" spans="1:23" x14ac:dyDescent="0.25">
      <c r="A5742" s="48" t="str">
        <f t="shared" si="89"/>
        <v>42214OtherN/A_15AllSingle</v>
      </c>
      <c r="B5742" t="s">
        <v>13</v>
      </c>
      <c r="C5742" s="35">
        <v>42214</v>
      </c>
      <c r="D5742">
        <v>15</v>
      </c>
      <c r="E5742" t="s">
        <v>32</v>
      </c>
      <c r="F5742">
        <v>2.2927703299365136</v>
      </c>
      <c r="G5742">
        <v>2.0968577558797556</v>
      </c>
      <c r="H5742">
        <v>20553</v>
      </c>
      <c r="I5742">
        <v>1.7226484092419954</v>
      </c>
      <c r="J5742">
        <v>1.8065678585512388</v>
      </c>
      <c r="K5742">
        <v>2249</v>
      </c>
      <c r="L5742">
        <v>0.57012194395065308</v>
      </c>
      <c r="M5742">
        <v>24.866071701049805</v>
      </c>
      <c r="N5742">
        <v>22802</v>
      </c>
      <c r="O5742">
        <v>4.0805615484714508E-2</v>
      </c>
      <c r="P5742">
        <v>0.51782548427581787</v>
      </c>
      <c r="Q5742">
        <v>0.5425952672958374</v>
      </c>
      <c r="R5742">
        <v>0.57012194395065308</v>
      </c>
      <c r="S5742">
        <v>0.5976453423500061</v>
      </c>
      <c r="T5742">
        <v>0.62241840362548828</v>
      </c>
      <c r="U5742" t="s">
        <v>18</v>
      </c>
      <c r="V5742" t="s">
        <v>84</v>
      </c>
      <c r="W5742">
        <v>102.78717041015625</v>
      </c>
    </row>
    <row r="5743" spans="1:23" x14ac:dyDescent="0.25">
      <c r="A5743" s="48" t="str">
        <f t="shared" si="89"/>
        <v>42214OtherN/A_15SmartAC-onlySingle</v>
      </c>
      <c r="B5743" t="s">
        <v>13</v>
      </c>
      <c r="C5743" s="35">
        <v>42214</v>
      </c>
      <c r="D5743">
        <v>15</v>
      </c>
      <c r="E5743" t="s">
        <v>32</v>
      </c>
      <c r="F5743">
        <v>2.2927703299365136</v>
      </c>
      <c r="G5743">
        <v>2.0968577558797556</v>
      </c>
      <c r="H5743">
        <v>20553</v>
      </c>
      <c r="I5743">
        <v>1.7226484092419954</v>
      </c>
      <c r="J5743">
        <v>1.8065678585512388</v>
      </c>
      <c r="K5743">
        <v>2249</v>
      </c>
      <c r="L5743">
        <v>0.57012194395065308</v>
      </c>
      <c r="M5743">
        <v>24.866071701049805</v>
      </c>
      <c r="N5743">
        <v>22802</v>
      </c>
      <c r="O5743">
        <v>4.0805615484714508E-2</v>
      </c>
      <c r="P5743">
        <v>0.51782548427581787</v>
      </c>
      <c r="Q5743">
        <v>0.5425952672958374</v>
      </c>
      <c r="R5743">
        <v>0.57012194395065308</v>
      </c>
      <c r="S5743">
        <v>0.5976453423500061</v>
      </c>
      <c r="T5743">
        <v>0.62241840362548828</v>
      </c>
      <c r="U5743" t="s">
        <v>102</v>
      </c>
      <c r="V5743" t="s">
        <v>84</v>
      </c>
      <c r="W5743">
        <v>102.78717041015625</v>
      </c>
    </row>
    <row r="5744" spans="1:23" x14ac:dyDescent="0.25">
      <c r="A5744" s="48" t="str">
        <f t="shared" si="89"/>
        <v>42214OtherN/A_16AllSingle</v>
      </c>
      <c r="B5744" t="s">
        <v>13</v>
      </c>
      <c r="C5744" s="35">
        <v>42214</v>
      </c>
      <c r="D5744">
        <v>16</v>
      </c>
      <c r="E5744" t="s">
        <v>32</v>
      </c>
      <c r="F5744">
        <v>2.6370206955935243</v>
      </c>
      <c r="G5744">
        <v>2.0982739082770925</v>
      </c>
      <c r="H5744">
        <v>20553</v>
      </c>
      <c r="I5744">
        <v>1.967343119838795</v>
      </c>
      <c r="J5744">
        <v>1.7785952648266585</v>
      </c>
      <c r="K5744">
        <v>2249</v>
      </c>
      <c r="L5744">
        <v>0.66967755556106567</v>
      </c>
      <c r="M5744">
        <v>25.395233154296875</v>
      </c>
      <c r="N5744">
        <v>22802</v>
      </c>
      <c r="O5744">
        <v>4.0259107947349548E-2</v>
      </c>
      <c r="P5744">
        <v>0.61808151006698608</v>
      </c>
      <c r="Q5744">
        <v>0.64251959323883057</v>
      </c>
      <c r="R5744">
        <v>0.66967755556106567</v>
      </c>
      <c r="S5744">
        <v>0.69683229923248291</v>
      </c>
      <c r="T5744">
        <v>0.72127360105514526</v>
      </c>
      <c r="U5744" t="s">
        <v>18</v>
      </c>
      <c r="V5744" t="s">
        <v>84</v>
      </c>
      <c r="W5744">
        <v>103.96215057373047</v>
      </c>
    </row>
    <row r="5745" spans="1:23" x14ac:dyDescent="0.25">
      <c r="A5745" s="48" t="str">
        <f t="shared" si="89"/>
        <v>42214OtherN/A_16SmartAC-onlySingle</v>
      </c>
      <c r="B5745" s="7" t="s">
        <v>13</v>
      </c>
      <c r="C5745" s="35">
        <v>42214</v>
      </c>
      <c r="D5745">
        <v>16</v>
      </c>
      <c r="E5745" t="s">
        <v>32</v>
      </c>
      <c r="F5745">
        <v>2.6370206955935243</v>
      </c>
      <c r="G5745">
        <v>2.0982739082770925</v>
      </c>
      <c r="H5745">
        <v>20553</v>
      </c>
      <c r="I5745">
        <v>1.967343119838795</v>
      </c>
      <c r="J5745">
        <v>1.7785952648266585</v>
      </c>
      <c r="K5745">
        <v>2249</v>
      </c>
      <c r="L5745">
        <v>0.66967755556106567</v>
      </c>
      <c r="M5745">
        <v>25.395233154296875</v>
      </c>
      <c r="N5745">
        <v>22802</v>
      </c>
      <c r="O5745">
        <v>4.0259107947349548E-2</v>
      </c>
      <c r="P5745">
        <v>0.61808151006698608</v>
      </c>
      <c r="Q5745">
        <v>0.64251959323883057</v>
      </c>
      <c r="R5745">
        <v>0.66967755556106567</v>
      </c>
      <c r="S5745">
        <v>0.69683229923248291</v>
      </c>
      <c r="T5745">
        <v>0.72127360105514526</v>
      </c>
      <c r="U5745" t="s">
        <v>102</v>
      </c>
      <c r="V5745" t="s">
        <v>84</v>
      </c>
      <c r="W5745">
        <v>103.96215057373047</v>
      </c>
    </row>
    <row r="5746" spans="1:23" x14ac:dyDescent="0.25">
      <c r="A5746" s="48" t="str">
        <f t="shared" si="89"/>
        <v>42214OtherN/A_17AllSingle</v>
      </c>
      <c r="B5746" s="7" t="s">
        <v>13</v>
      </c>
      <c r="C5746" s="35">
        <v>42214</v>
      </c>
      <c r="D5746">
        <v>17</v>
      </c>
      <c r="E5746" t="s">
        <v>32</v>
      </c>
      <c r="F5746">
        <v>2.9422004609252537</v>
      </c>
      <c r="G5746">
        <v>2.0559673558606328</v>
      </c>
      <c r="H5746">
        <v>20553</v>
      </c>
      <c r="I5746">
        <v>2.1986221875745464</v>
      </c>
      <c r="J5746">
        <v>1.7307959706190623</v>
      </c>
      <c r="K5746">
        <v>2249</v>
      </c>
      <c r="L5746">
        <v>0.74357825517654419</v>
      </c>
      <c r="M5746">
        <v>25.272861480712891</v>
      </c>
      <c r="N5746">
        <v>22802</v>
      </c>
      <c r="O5746">
        <v>3.9212975651025772E-2</v>
      </c>
      <c r="P5746">
        <v>0.69332289695739746</v>
      </c>
      <c r="Q5746">
        <v>0.71712595224380493</v>
      </c>
      <c r="R5746">
        <v>0.74357825517654419</v>
      </c>
      <c r="S5746">
        <v>0.77002739906311035</v>
      </c>
      <c r="T5746">
        <v>0.79383361339569092</v>
      </c>
      <c r="U5746" t="s">
        <v>18</v>
      </c>
      <c r="V5746" t="s">
        <v>84</v>
      </c>
      <c r="W5746">
        <v>103.59709930419922</v>
      </c>
    </row>
    <row r="5747" spans="1:23" x14ac:dyDescent="0.25">
      <c r="A5747" s="48" t="str">
        <f t="shared" si="89"/>
        <v>42214OtherN/A_17SmartAC-onlySingle</v>
      </c>
      <c r="B5747" s="7" t="s">
        <v>13</v>
      </c>
      <c r="C5747" s="35">
        <v>42214</v>
      </c>
      <c r="D5747">
        <v>17</v>
      </c>
      <c r="E5747" t="s">
        <v>32</v>
      </c>
      <c r="F5747">
        <v>2.9422004609252537</v>
      </c>
      <c r="G5747">
        <v>2.0559673558606328</v>
      </c>
      <c r="H5747">
        <v>20553</v>
      </c>
      <c r="I5747">
        <v>2.1986221875745464</v>
      </c>
      <c r="J5747">
        <v>1.7307959706190623</v>
      </c>
      <c r="K5747">
        <v>2249</v>
      </c>
      <c r="L5747">
        <v>0.74357825517654419</v>
      </c>
      <c r="M5747">
        <v>25.272861480712891</v>
      </c>
      <c r="N5747">
        <v>22802</v>
      </c>
      <c r="O5747">
        <v>3.9212975651025772E-2</v>
      </c>
      <c r="P5747">
        <v>0.69332289695739746</v>
      </c>
      <c r="Q5747">
        <v>0.71712595224380493</v>
      </c>
      <c r="R5747">
        <v>0.74357825517654419</v>
      </c>
      <c r="S5747">
        <v>0.77002739906311035</v>
      </c>
      <c r="T5747">
        <v>0.79383361339569092</v>
      </c>
      <c r="U5747" t="s">
        <v>102</v>
      </c>
      <c r="V5747" t="s">
        <v>84</v>
      </c>
      <c r="W5747">
        <v>103.59709930419922</v>
      </c>
    </row>
    <row r="5748" spans="1:23" x14ac:dyDescent="0.25">
      <c r="A5748" s="48" t="str">
        <f t="shared" si="89"/>
        <v>42214OtherN/A_18AllSingle</v>
      </c>
      <c r="B5748" s="7" t="s">
        <v>13</v>
      </c>
      <c r="C5748" s="35">
        <v>42214</v>
      </c>
      <c r="D5748">
        <v>18</v>
      </c>
      <c r="E5748" t="s">
        <v>32</v>
      </c>
      <c r="F5748">
        <v>3.1476858811274027</v>
      </c>
      <c r="G5748">
        <v>2.004180642919164</v>
      </c>
      <c r="H5748">
        <v>20553</v>
      </c>
      <c r="I5748">
        <v>3.2240158227140361</v>
      </c>
      <c r="J5748">
        <v>2.0214585829357947</v>
      </c>
      <c r="K5748">
        <v>2249</v>
      </c>
      <c r="L5748">
        <v>-7.6329939067363739E-2</v>
      </c>
      <c r="M5748">
        <v>-2.4249541759490967</v>
      </c>
      <c r="N5748">
        <v>22802</v>
      </c>
      <c r="O5748">
        <v>4.4859468936920166E-2</v>
      </c>
      <c r="P5748">
        <v>-0.13382183015346527</v>
      </c>
      <c r="Q5748">
        <v>-0.10659123957157135</v>
      </c>
      <c r="R5748">
        <v>-7.6329939067363739E-2</v>
      </c>
      <c r="S5748">
        <v>-4.6072226017713547E-2</v>
      </c>
      <c r="T5748">
        <v>-1.8838044255971909E-2</v>
      </c>
      <c r="U5748" t="s">
        <v>18</v>
      </c>
      <c r="V5748" t="s">
        <v>84</v>
      </c>
      <c r="W5748">
        <v>102.72458648681641</v>
      </c>
    </row>
    <row r="5749" spans="1:23" x14ac:dyDescent="0.25">
      <c r="A5749" s="48" t="str">
        <f t="shared" si="89"/>
        <v>42214OtherN/A_18SmartAC-onlySingle</v>
      </c>
      <c r="B5749" s="7" t="s">
        <v>13</v>
      </c>
      <c r="C5749" s="35">
        <v>42214</v>
      </c>
      <c r="D5749">
        <v>18</v>
      </c>
      <c r="E5749" t="s">
        <v>32</v>
      </c>
      <c r="F5749">
        <v>3.1476858811274027</v>
      </c>
      <c r="G5749">
        <v>2.004180642919164</v>
      </c>
      <c r="H5749">
        <v>20553</v>
      </c>
      <c r="I5749">
        <v>3.2240158227140361</v>
      </c>
      <c r="J5749">
        <v>2.0214585829357947</v>
      </c>
      <c r="K5749">
        <v>2249</v>
      </c>
      <c r="L5749">
        <v>-7.6329939067363739E-2</v>
      </c>
      <c r="M5749">
        <v>-2.4249541759490967</v>
      </c>
      <c r="N5749">
        <v>22802</v>
      </c>
      <c r="O5749">
        <v>4.4859468936920166E-2</v>
      </c>
      <c r="P5749">
        <v>-0.13382183015346527</v>
      </c>
      <c r="Q5749">
        <v>-0.10659123957157135</v>
      </c>
      <c r="R5749">
        <v>-7.6329939067363739E-2</v>
      </c>
      <c r="S5749">
        <v>-4.6072226017713547E-2</v>
      </c>
      <c r="T5749">
        <v>-1.8838044255971909E-2</v>
      </c>
      <c r="U5749" t="s">
        <v>102</v>
      </c>
      <c r="V5749" t="s">
        <v>84</v>
      </c>
      <c r="W5749">
        <v>102.72458648681641</v>
      </c>
    </row>
    <row r="5750" spans="1:23" x14ac:dyDescent="0.25">
      <c r="A5750" s="48" t="str">
        <f t="shared" si="89"/>
        <v>42214OtherN/A_19AllSingle</v>
      </c>
      <c r="B5750" t="s">
        <v>13</v>
      </c>
      <c r="C5750" s="35">
        <v>42214</v>
      </c>
      <c r="D5750">
        <v>19</v>
      </c>
      <c r="E5750" t="s">
        <v>32</v>
      </c>
      <c r="F5750">
        <v>3.1814312931066913</v>
      </c>
      <c r="G5750">
        <v>1.9443866380348527</v>
      </c>
      <c r="H5750">
        <v>20553</v>
      </c>
      <c r="I5750">
        <v>3.4394586288998643</v>
      </c>
      <c r="J5750">
        <v>2.0640936483697341</v>
      </c>
      <c r="K5750">
        <v>2249</v>
      </c>
      <c r="L5750">
        <v>-0.2580273449420929</v>
      </c>
      <c r="M5750">
        <v>-8.1104164123535156</v>
      </c>
      <c r="N5750">
        <v>22802</v>
      </c>
      <c r="O5750">
        <v>4.5588765293359756E-2</v>
      </c>
      <c r="P5750">
        <v>-0.31645390391349792</v>
      </c>
      <c r="Q5750">
        <v>-0.28878059983253479</v>
      </c>
      <c r="R5750">
        <v>-0.2580273449420929</v>
      </c>
      <c r="S5750">
        <v>-0.2272777259349823</v>
      </c>
      <c r="T5750">
        <v>-0.19960078597068787</v>
      </c>
      <c r="U5750" t="s">
        <v>18</v>
      </c>
      <c r="V5750" t="s">
        <v>84</v>
      </c>
      <c r="W5750">
        <v>99.559471130371094</v>
      </c>
    </row>
    <row r="5751" spans="1:23" x14ac:dyDescent="0.25">
      <c r="A5751" s="48" t="str">
        <f t="shared" si="89"/>
        <v>42214OtherN/A_19SmartAC-onlySingle</v>
      </c>
      <c r="B5751" t="s">
        <v>13</v>
      </c>
      <c r="C5751" s="35">
        <v>42214</v>
      </c>
      <c r="D5751">
        <v>19</v>
      </c>
      <c r="E5751" t="s">
        <v>32</v>
      </c>
      <c r="F5751">
        <v>3.1814312931066913</v>
      </c>
      <c r="G5751">
        <v>1.9443866380348527</v>
      </c>
      <c r="H5751">
        <v>20553</v>
      </c>
      <c r="I5751">
        <v>3.4394586288998643</v>
      </c>
      <c r="J5751">
        <v>2.0640936483697341</v>
      </c>
      <c r="K5751">
        <v>2249</v>
      </c>
      <c r="L5751">
        <v>-0.2580273449420929</v>
      </c>
      <c r="M5751">
        <v>-8.1104164123535156</v>
      </c>
      <c r="N5751">
        <v>22802</v>
      </c>
      <c r="O5751">
        <v>4.5588765293359756E-2</v>
      </c>
      <c r="P5751">
        <v>-0.31645390391349792</v>
      </c>
      <c r="Q5751">
        <v>-0.28878059983253479</v>
      </c>
      <c r="R5751">
        <v>-0.2580273449420929</v>
      </c>
      <c r="S5751">
        <v>-0.2272777259349823</v>
      </c>
      <c r="T5751">
        <v>-0.19960078597068787</v>
      </c>
      <c r="U5751" t="s">
        <v>102</v>
      </c>
      <c r="V5751" t="s">
        <v>84</v>
      </c>
      <c r="W5751">
        <v>99.559471130371094</v>
      </c>
    </row>
    <row r="5752" spans="1:23" x14ac:dyDescent="0.25">
      <c r="A5752" s="48" t="str">
        <f t="shared" si="89"/>
        <v>42214OtherN/A_20AllSingle</v>
      </c>
      <c r="B5752" s="7" t="s">
        <v>13</v>
      </c>
      <c r="C5752" s="35">
        <v>42214</v>
      </c>
      <c r="D5752">
        <v>20</v>
      </c>
      <c r="E5752" t="s">
        <v>32</v>
      </c>
      <c r="F5752">
        <v>3.0020559561699316</v>
      </c>
      <c r="G5752">
        <v>1.8690029589905481</v>
      </c>
      <c r="H5752">
        <v>20553</v>
      </c>
      <c r="I5752">
        <v>3.2515115641598018</v>
      </c>
      <c r="J5752">
        <v>1.9851122854599488</v>
      </c>
      <c r="K5752">
        <v>2249</v>
      </c>
      <c r="L5752">
        <v>-0.24945560097694397</v>
      </c>
      <c r="M5752">
        <v>-8.3094921112060547</v>
      </c>
      <c r="N5752">
        <v>22802</v>
      </c>
      <c r="O5752">
        <v>4.3842300772666931E-2</v>
      </c>
      <c r="P5752">
        <v>-0.30564388632774353</v>
      </c>
      <c r="Q5752">
        <v>-0.27903074026107788</v>
      </c>
      <c r="R5752">
        <v>-0.24945560097694397</v>
      </c>
      <c r="S5752">
        <v>-0.21988396346569061</v>
      </c>
      <c r="T5752">
        <v>-0.19326731562614441</v>
      </c>
      <c r="U5752" t="s">
        <v>18</v>
      </c>
      <c r="V5752" t="s">
        <v>84</v>
      </c>
      <c r="W5752">
        <v>93.463775634765625</v>
      </c>
    </row>
    <row r="5753" spans="1:23" x14ac:dyDescent="0.25">
      <c r="A5753" s="48" t="str">
        <f t="shared" si="89"/>
        <v>42214OtherN/A_20SmartAC-onlySingle</v>
      </c>
      <c r="B5753" t="s">
        <v>13</v>
      </c>
      <c r="C5753" s="35">
        <v>42214</v>
      </c>
      <c r="D5753">
        <v>20</v>
      </c>
      <c r="E5753" t="s">
        <v>32</v>
      </c>
      <c r="F5753">
        <v>3.0020559561699316</v>
      </c>
      <c r="G5753">
        <v>1.8690029589905481</v>
      </c>
      <c r="H5753">
        <v>20553</v>
      </c>
      <c r="I5753">
        <v>3.2515115641598018</v>
      </c>
      <c r="J5753">
        <v>1.9851122854599488</v>
      </c>
      <c r="K5753">
        <v>2249</v>
      </c>
      <c r="L5753">
        <v>-0.24945560097694397</v>
      </c>
      <c r="M5753">
        <v>-8.3094921112060547</v>
      </c>
      <c r="N5753">
        <v>22802</v>
      </c>
      <c r="O5753">
        <v>4.3842300772666931E-2</v>
      </c>
      <c r="P5753">
        <v>-0.30564388632774353</v>
      </c>
      <c r="Q5753">
        <v>-0.27903074026107788</v>
      </c>
      <c r="R5753">
        <v>-0.24945560097694397</v>
      </c>
      <c r="S5753">
        <v>-0.21988396346569061</v>
      </c>
      <c r="T5753">
        <v>-0.19326731562614441</v>
      </c>
      <c r="U5753" t="s">
        <v>102</v>
      </c>
      <c r="V5753" t="s">
        <v>84</v>
      </c>
      <c r="W5753">
        <v>93.463775634765625</v>
      </c>
    </row>
    <row r="5754" spans="1:23" x14ac:dyDescent="0.25">
      <c r="A5754" s="48" t="str">
        <f t="shared" si="89"/>
        <v>42214OtherN/A_21AllSingle</v>
      </c>
      <c r="B5754" t="s">
        <v>13</v>
      </c>
      <c r="C5754" s="35">
        <v>42214</v>
      </c>
      <c r="D5754">
        <v>21</v>
      </c>
      <c r="E5754" t="s">
        <v>32</v>
      </c>
      <c r="F5754">
        <v>2.6499767788492177</v>
      </c>
      <c r="G5754">
        <v>1.7555071425179392</v>
      </c>
      <c r="H5754">
        <v>20553</v>
      </c>
      <c r="I5754">
        <v>2.8818891083786089</v>
      </c>
      <c r="J5754">
        <v>1.8638536074420269</v>
      </c>
      <c r="K5754">
        <v>2249</v>
      </c>
      <c r="L5754">
        <v>-0.23191232979297638</v>
      </c>
      <c r="M5754">
        <v>-8.7514858245849609</v>
      </c>
      <c r="N5754">
        <v>22802</v>
      </c>
      <c r="O5754">
        <v>4.1165623813867569E-2</v>
      </c>
      <c r="P5754">
        <v>-0.28467020392417908</v>
      </c>
      <c r="Q5754">
        <v>-0.25968185067176819</v>
      </c>
      <c r="R5754">
        <v>-0.23191232979297638</v>
      </c>
      <c r="S5754">
        <v>-0.2041461169719696</v>
      </c>
      <c r="T5754">
        <v>-0.17915447056293488</v>
      </c>
      <c r="U5754" t="s">
        <v>18</v>
      </c>
      <c r="V5754" t="s">
        <v>84</v>
      </c>
      <c r="W5754">
        <v>87.244888305664063</v>
      </c>
    </row>
    <row r="5755" spans="1:23" x14ac:dyDescent="0.25">
      <c r="A5755" s="48" t="str">
        <f t="shared" si="89"/>
        <v>42214OtherN/A_21SmartAC-onlySingle</v>
      </c>
      <c r="B5755" t="s">
        <v>13</v>
      </c>
      <c r="C5755" s="35">
        <v>42214</v>
      </c>
      <c r="D5755">
        <v>21</v>
      </c>
      <c r="E5755" t="s">
        <v>32</v>
      </c>
      <c r="F5755">
        <v>2.6499767788492177</v>
      </c>
      <c r="G5755">
        <v>1.7555071425179392</v>
      </c>
      <c r="H5755">
        <v>20553</v>
      </c>
      <c r="I5755">
        <v>2.8818891083786089</v>
      </c>
      <c r="J5755">
        <v>1.8638536074420269</v>
      </c>
      <c r="K5755">
        <v>2249</v>
      </c>
      <c r="L5755">
        <v>-0.23191232979297638</v>
      </c>
      <c r="M5755">
        <v>-8.7514858245849609</v>
      </c>
      <c r="N5755">
        <v>22802</v>
      </c>
      <c r="O5755">
        <v>4.1165623813867569E-2</v>
      </c>
      <c r="P5755">
        <v>-0.28467020392417908</v>
      </c>
      <c r="Q5755">
        <v>-0.25968185067176819</v>
      </c>
      <c r="R5755">
        <v>-0.23191232979297638</v>
      </c>
      <c r="S5755">
        <v>-0.2041461169719696</v>
      </c>
      <c r="T5755">
        <v>-0.17915447056293488</v>
      </c>
      <c r="U5755" t="s">
        <v>102</v>
      </c>
      <c r="V5755" t="s">
        <v>84</v>
      </c>
      <c r="W5755">
        <v>87.244888305664063</v>
      </c>
    </row>
    <row r="5756" spans="1:23" x14ac:dyDescent="0.25">
      <c r="A5756" s="48" t="str">
        <f t="shared" si="89"/>
        <v>42214OtherN/A_22AllSingle</v>
      </c>
      <c r="B5756" t="s">
        <v>13</v>
      </c>
      <c r="C5756" s="35">
        <v>42214</v>
      </c>
      <c r="D5756">
        <v>22</v>
      </c>
      <c r="E5756" t="s">
        <v>32</v>
      </c>
      <c r="F5756">
        <v>2.2843891766818309</v>
      </c>
      <c r="G5756">
        <v>1.6449033102404487</v>
      </c>
      <c r="H5756">
        <v>20553</v>
      </c>
      <c r="I5756">
        <v>2.4462961010568165</v>
      </c>
      <c r="J5756">
        <v>1.7517290081722481</v>
      </c>
      <c r="K5756">
        <v>2249</v>
      </c>
      <c r="L5756">
        <v>-0.16190692782402039</v>
      </c>
      <c r="M5756">
        <v>-7.0875368118286133</v>
      </c>
      <c r="N5756">
        <v>22802</v>
      </c>
      <c r="O5756">
        <v>3.8678854703903198E-2</v>
      </c>
      <c r="P5756">
        <v>-0.21147774159908295</v>
      </c>
      <c r="Q5756">
        <v>-0.18799890577793121</v>
      </c>
      <c r="R5756">
        <v>-0.16190692782402039</v>
      </c>
      <c r="S5756">
        <v>-0.13581803441047668</v>
      </c>
      <c r="T5756">
        <v>-0.11233610659837723</v>
      </c>
      <c r="U5756" t="s">
        <v>18</v>
      </c>
      <c r="V5756" t="s">
        <v>84</v>
      </c>
      <c r="W5756">
        <v>82.165733337402344</v>
      </c>
    </row>
    <row r="5757" spans="1:23" x14ac:dyDescent="0.25">
      <c r="A5757" s="48" t="str">
        <f t="shared" si="89"/>
        <v>42214OtherN/A_22SmartAC-onlySingle</v>
      </c>
      <c r="B5757" s="7" t="s">
        <v>13</v>
      </c>
      <c r="C5757" s="35">
        <v>42214</v>
      </c>
      <c r="D5757">
        <v>22</v>
      </c>
      <c r="E5757" t="s">
        <v>32</v>
      </c>
      <c r="F5757">
        <v>2.2843891766818309</v>
      </c>
      <c r="G5757">
        <v>1.6449033102404487</v>
      </c>
      <c r="H5757">
        <v>20553</v>
      </c>
      <c r="I5757">
        <v>2.4462961010568165</v>
      </c>
      <c r="J5757">
        <v>1.7517290081722481</v>
      </c>
      <c r="K5757">
        <v>2249</v>
      </c>
      <c r="L5757">
        <v>-0.16190692782402039</v>
      </c>
      <c r="M5757">
        <v>-7.0875368118286133</v>
      </c>
      <c r="N5757">
        <v>22802</v>
      </c>
      <c r="O5757">
        <v>3.8678854703903198E-2</v>
      </c>
      <c r="P5757">
        <v>-0.21147774159908295</v>
      </c>
      <c r="Q5757">
        <v>-0.18799890577793121</v>
      </c>
      <c r="R5757">
        <v>-0.16190692782402039</v>
      </c>
      <c r="S5757">
        <v>-0.13581803441047668</v>
      </c>
      <c r="T5757">
        <v>-0.11233610659837723</v>
      </c>
      <c r="U5757" t="s">
        <v>102</v>
      </c>
      <c r="V5757" t="s">
        <v>84</v>
      </c>
      <c r="W5757">
        <v>82.165733337402344</v>
      </c>
    </row>
    <row r="5758" spans="1:23" x14ac:dyDescent="0.25">
      <c r="A5758" s="48" t="str">
        <f t="shared" si="89"/>
        <v>42214OtherN/A_23AllSingle</v>
      </c>
      <c r="B5758" s="7" t="s">
        <v>13</v>
      </c>
      <c r="C5758" s="35">
        <v>42214</v>
      </c>
      <c r="D5758">
        <v>23</v>
      </c>
      <c r="E5758" t="s">
        <v>32</v>
      </c>
      <c r="F5758">
        <v>1.7888736010228952</v>
      </c>
      <c r="G5758">
        <v>1.4490745211408151</v>
      </c>
      <c r="H5758">
        <v>20553</v>
      </c>
      <c r="I5758">
        <v>1.9203716710588763</v>
      </c>
      <c r="J5758">
        <v>1.5432393373777014</v>
      </c>
      <c r="K5758">
        <v>2249</v>
      </c>
      <c r="L5758">
        <v>-0.1314980685710907</v>
      </c>
      <c r="M5758">
        <v>-7.3508868217468262</v>
      </c>
      <c r="N5758">
        <v>22802</v>
      </c>
      <c r="O5758">
        <v>3.4075211733579636E-2</v>
      </c>
      <c r="P5758">
        <v>-0.17516885697841644</v>
      </c>
      <c r="Q5758">
        <v>-0.15448452532291412</v>
      </c>
      <c r="R5758">
        <v>-0.1314980685710907</v>
      </c>
      <c r="S5758">
        <v>-0.10851433873176575</v>
      </c>
      <c r="T5758">
        <v>-8.7827280163764954E-2</v>
      </c>
      <c r="U5758" t="s">
        <v>18</v>
      </c>
      <c r="V5758" t="s">
        <v>84</v>
      </c>
      <c r="W5758">
        <v>79.378433227539062</v>
      </c>
    </row>
    <row r="5759" spans="1:23" x14ac:dyDescent="0.25">
      <c r="A5759" s="48" t="str">
        <f t="shared" si="89"/>
        <v>42214OtherN/A_23SmartAC-onlySingle</v>
      </c>
      <c r="B5759" s="7" t="s">
        <v>13</v>
      </c>
      <c r="C5759" s="35">
        <v>42214</v>
      </c>
      <c r="D5759">
        <v>23</v>
      </c>
      <c r="E5759" t="s">
        <v>32</v>
      </c>
      <c r="F5759">
        <v>1.7888736010228952</v>
      </c>
      <c r="G5759">
        <v>1.4490745211408151</v>
      </c>
      <c r="H5759">
        <v>20553</v>
      </c>
      <c r="I5759">
        <v>1.9203716710588763</v>
      </c>
      <c r="J5759">
        <v>1.5432393373777014</v>
      </c>
      <c r="K5759">
        <v>2249</v>
      </c>
      <c r="L5759">
        <v>-0.1314980685710907</v>
      </c>
      <c r="M5759">
        <v>-7.3508868217468262</v>
      </c>
      <c r="N5759">
        <v>22802</v>
      </c>
      <c r="O5759">
        <v>3.4075211733579636E-2</v>
      </c>
      <c r="P5759">
        <v>-0.17516885697841644</v>
      </c>
      <c r="Q5759">
        <v>-0.15448452532291412</v>
      </c>
      <c r="R5759">
        <v>-0.1314980685710907</v>
      </c>
      <c r="S5759">
        <v>-0.10851433873176575</v>
      </c>
      <c r="T5759">
        <v>-8.7827280163764954E-2</v>
      </c>
      <c r="U5759" t="s">
        <v>102</v>
      </c>
      <c r="V5759" t="s">
        <v>84</v>
      </c>
      <c r="W5759">
        <v>79.378433227539062</v>
      </c>
    </row>
    <row r="5760" spans="1:23" x14ac:dyDescent="0.25">
      <c r="A5760" s="48" t="str">
        <f t="shared" si="89"/>
        <v>42214OtherN/A_24AllSingle</v>
      </c>
      <c r="B5760" s="7" t="s">
        <v>13</v>
      </c>
      <c r="C5760" s="35">
        <v>42214</v>
      </c>
      <c r="D5760">
        <v>24</v>
      </c>
      <c r="E5760" t="s">
        <v>32</v>
      </c>
      <c r="F5760">
        <v>1.3657545878330974</v>
      </c>
      <c r="G5760">
        <v>1.2197796621227257</v>
      </c>
      <c r="H5760">
        <v>20553</v>
      </c>
      <c r="I5760">
        <v>1.470282743309905</v>
      </c>
      <c r="J5760">
        <v>1.3025142670800993</v>
      </c>
      <c r="K5760">
        <v>2249</v>
      </c>
      <c r="L5760">
        <v>-0.10452815890312195</v>
      </c>
      <c r="M5760">
        <v>-7.6535096168518066</v>
      </c>
      <c r="N5760">
        <v>22802</v>
      </c>
      <c r="O5760">
        <v>2.8753193095326424E-2</v>
      </c>
      <c r="P5760">
        <v>-0.141378253698349</v>
      </c>
      <c r="Q5760">
        <v>-0.12392448633909225</v>
      </c>
      <c r="R5760">
        <v>-0.10452815890312195</v>
      </c>
      <c r="S5760">
        <v>-8.5134133696556091E-2</v>
      </c>
      <c r="T5760">
        <v>-6.7678064107894897E-2</v>
      </c>
      <c r="U5760" t="s">
        <v>18</v>
      </c>
      <c r="V5760" t="s">
        <v>84</v>
      </c>
      <c r="W5760">
        <v>77.591262817382812</v>
      </c>
    </row>
    <row r="5761" spans="1:23" x14ac:dyDescent="0.25">
      <c r="A5761" s="48" t="str">
        <f t="shared" si="89"/>
        <v>42214OtherN/A_24SmartAC-onlySingle</v>
      </c>
      <c r="B5761" s="7" t="s">
        <v>13</v>
      </c>
      <c r="C5761" s="35">
        <v>42214</v>
      </c>
      <c r="D5761">
        <v>24</v>
      </c>
      <c r="E5761" t="s">
        <v>32</v>
      </c>
      <c r="F5761">
        <v>1.3657545878330974</v>
      </c>
      <c r="G5761">
        <v>1.2197796621227257</v>
      </c>
      <c r="H5761">
        <v>20553</v>
      </c>
      <c r="I5761">
        <v>1.470282743309905</v>
      </c>
      <c r="J5761">
        <v>1.3025142670800993</v>
      </c>
      <c r="K5761">
        <v>2249</v>
      </c>
      <c r="L5761">
        <v>-0.10452815890312195</v>
      </c>
      <c r="M5761">
        <v>-7.6535096168518066</v>
      </c>
      <c r="N5761">
        <v>22802</v>
      </c>
      <c r="O5761">
        <v>2.8753193095326424E-2</v>
      </c>
      <c r="P5761">
        <v>-0.141378253698349</v>
      </c>
      <c r="Q5761">
        <v>-0.12392448633909225</v>
      </c>
      <c r="R5761">
        <v>-0.10452815890312195</v>
      </c>
      <c r="S5761">
        <v>-8.5134133696556091E-2</v>
      </c>
      <c r="T5761">
        <v>-6.7678064107894897E-2</v>
      </c>
      <c r="U5761" t="s">
        <v>102</v>
      </c>
      <c r="V5761" t="s">
        <v>84</v>
      </c>
      <c r="W5761">
        <v>77.591262817382812</v>
      </c>
    </row>
    <row r="5762" spans="1:23" x14ac:dyDescent="0.25">
      <c r="A5762" s="48" t="str">
        <f t="shared" ref="A5762:A5825" si="90">CONCATENATE(C5762,B5762,E5762,"_",D5762,U5762,V5762)</f>
        <v>42231OtherN/A_1AllSingle</v>
      </c>
      <c r="B5762" t="s">
        <v>13</v>
      </c>
      <c r="C5762" s="35">
        <v>42231</v>
      </c>
      <c r="D5762">
        <v>1</v>
      </c>
      <c r="E5762" t="s">
        <v>32</v>
      </c>
      <c r="F5762">
        <v>0.74913978777575474</v>
      </c>
      <c r="G5762">
        <v>0.72669157792260664</v>
      </c>
      <c r="H5762">
        <v>26718</v>
      </c>
      <c r="I5762">
        <v>0.74200759771801872</v>
      </c>
      <c r="J5762">
        <v>0.71824194981277667</v>
      </c>
      <c r="K5762">
        <v>3026</v>
      </c>
      <c r="L5762">
        <v>7.1321902796626091E-3</v>
      </c>
      <c r="M5762">
        <v>0.95205062627792358</v>
      </c>
      <c r="N5762">
        <v>29744</v>
      </c>
      <c r="O5762">
        <v>1.3792919926345348E-2</v>
      </c>
      <c r="P5762">
        <v>-1.054481603205204E-2</v>
      </c>
      <c r="Q5762">
        <v>-2.1722377277910709E-3</v>
      </c>
      <c r="R5762">
        <v>7.1321902796626091E-3</v>
      </c>
      <c r="S5762">
        <v>1.6435515135526657E-2</v>
      </c>
      <c r="T5762">
        <v>2.4809196591377258E-2</v>
      </c>
      <c r="U5762" t="s">
        <v>18</v>
      </c>
      <c r="V5762" t="s">
        <v>84</v>
      </c>
      <c r="W5762">
        <v>69.655288696289063</v>
      </c>
    </row>
    <row r="5763" spans="1:23" x14ac:dyDescent="0.25">
      <c r="A5763" s="48" t="str">
        <f t="shared" si="90"/>
        <v>42231OtherN/A_2AllSingle</v>
      </c>
      <c r="B5763" t="s">
        <v>13</v>
      </c>
      <c r="C5763" s="35">
        <v>42231</v>
      </c>
      <c r="D5763">
        <v>2</v>
      </c>
      <c r="E5763" t="s">
        <v>32</v>
      </c>
      <c r="F5763">
        <v>0.64891701427531845</v>
      </c>
      <c r="G5763">
        <v>0.6229349006456254</v>
      </c>
      <c r="H5763">
        <v>26718</v>
      </c>
      <c r="I5763">
        <v>0.65001326209450649</v>
      </c>
      <c r="J5763">
        <v>0.62470799064549432</v>
      </c>
      <c r="K5763">
        <v>3026</v>
      </c>
      <c r="L5763">
        <v>-1.0962478118017316E-3</v>
      </c>
      <c r="M5763">
        <v>-0.16893498599529266</v>
      </c>
      <c r="N5763">
        <v>29744</v>
      </c>
      <c r="O5763">
        <v>1.1978847905993462E-2</v>
      </c>
      <c r="P5763">
        <v>-1.6448339447379112E-2</v>
      </c>
      <c r="Q5763">
        <v>-9.1769387945532799E-3</v>
      </c>
      <c r="R5763">
        <v>-1.0962478118017316E-3</v>
      </c>
      <c r="S5763">
        <v>6.983485072851181E-3</v>
      </c>
      <c r="T5763">
        <v>1.4255844056606293E-2</v>
      </c>
      <c r="U5763" t="s">
        <v>18</v>
      </c>
      <c r="V5763" t="s">
        <v>84</v>
      </c>
      <c r="W5763">
        <v>67.858528137207031</v>
      </c>
    </row>
    <row r="5764" spans="1:23" x14ac:dyDescent="0.25">
      <c r="A5764" s="48" t="str">
        <f t="shared" si="90"/>
        <v>42231OtherN/A_3AllSingle</v>
      </c>
      <c r="B5764" s="7" t="s">
        <v>13</v>
      </c>
      <c r="C5764" s="35">
        <v>42231</v>
      </c>
      <c r="D5764">
        <v>3</v>
      </c>
      <c r="E5764" t="s">
        <v>32</v>
      </c>
      <c r="F5764">
        <v>0.59403519531775351</v>
      </c>
      <c r="G5764">
        <v>0.5632731020106968</v>
      </c>
      <c r="H5764">
        <v>26718</v>
      </c>
      <c r="I5764">
        <v>0.59590989676231676</v>
      </c>
      <c r="J5764">
        <v>0.56118983487135643</v>
      </c>
      <c r="K5764">
        <v>3026</v>
      </c>
      <c r="L5764">
        <v>-1.8747014692053199E-3</v>
      </c>
      <c r="M5764">
        <v>-0.3155876100063324</v>
      </c>
      <c r="N5764">
        <v>29744</v>
      </c>
      <c r="O5764">
        <v>1.076805591583252E-2</v>
      </c>
      <c r="P5764">
        <v>-1.5675041824579239E-2</v>
      </c>
      <c r="Q5764">
        <v>-9.1386167332530022E-3</v>
      </c>
      <c r="R5764">
        <v>-1.8747014692053199E-3</v>
      </c>
      <c r="S5764">
        <v>5.3883520886301994E-3</v>
      </c>
      <c r="T5764">
        <v>1.1925638653337955E-2</v>
      </c>
      <c r="U5764" t="s">
        <v>18</v>
      </c>
      <c r="V5764" t="s">
        <v>84</v>
      </c>
      <c r="W5764">
        <v>67.093528747558594</v>
      </c>
    </row>
    <row r="5765" spans="1:23" x14ac:dyDescent="0.25">
      <c r="A5765" s="48" t="str">
        <f t="shared" si="90"/>
        <v>42231OtherN/A_4AllSingle</v>
      </c>
      <c r="B5765" t="s">
        <v>13</v>
      </c>
      <c r="C5765" s="35">
        <v>42231</v>
      </c>
      <c r="D5765">
        <v>4</v>
      </c>
      <c r="E5765" t="s">
        <v>32</v>
      </c>
      <c r="F5765">
        <v>0.55854846039914363</v>
      </c>
      <c r="G5765">
        <v>0.51798140541033433</v>
      </c>
      <c r="H5765">
        <v>26718</v>
      </c>
      <c r="I5765">
        <v>0.57210443198955807</v>
      </c>
      <c r="J5765">
        <v>0.55853697238499489</v>
      </c>
      <c r="K5765">
        <v>3026</v>
      </c>
      <c r="L5765">
        <v>-1.3555971905589104E-2</v>
      </c>
      <c r="M5765">
        <v>-2.4270000457763672</v>
      </c>
      <c r="N5765">
        <v>29744</v>
      </c>
      <c r="O5765">
        <v>1.063656248152256E-2</v>
      </c>
      <c r="P5765">
        <v>-2.7187790721654892E-2</v>
      </c>
      <c r="Q5765">
        <v>-2.0731184631586075E-2</v>
      </c>
      <c r="R5765">
        <v>-1.3555971905589104E-2</v>
      </c>
      <c r="S5765">
        <v>-6.3816104084253311E-3</v>
      </c>
      <c r="T5765">
        <v>7.5846568506676704E-5</v>
      </c>
      <c r="U5765" t="s">
        <v>18</v>
      </c>
      <c r="V5765" t="s">
        <v>84</v>
      </c>
      <c r="W5765">
        <v>65.996505737304688</v>
      </c>
    </row>
    <row r="5766" spans="1:23" x14ac:dyDescent="0.25">
      <c r="A5766" s="48" t="str">
        <f t="shared" si="90"/>
        <v>42231OtherN/A_5AllSingle</v>
      </c>
      <c r="B5766" t="s">
        <v>13</v>
      </c>
      <c r="C5766" s="35">
        <v>42231</v>
      </c>
      <c r="D5766">
        <v>5</v>
      </c>
      <c r="E5766" t="s">
        <v>32</v>
      </c>
      <c r="F5766">
        <v>0.55033697584868468</v>
      </c>
      <c r="G5766">
        <v>0.50704353476577357</v>
      </c>
      <c r="H5766">
        <v>26718</v>
      </c>
      <c r="I5766">
        <v>0.56086571134757757</v>
      </c>
      <c r="J5766">
        <v>0.54361618174090542</v>
      </c>
      <c r="K5766">
        <v>3026</v>
      </c>
      <c r="L5766">
        <v>-1.0528735816478729E-2</v>
      </c>
      <c r="M5766">
        <v>-1.9131433963775635</v>
      </c>
      <c r="N5766">
        <v>29744</v>
      </c>
      <c r="O5766">
        <v>1.035771518945694E-2</v>
      </c>
      <c r="P5766">
        <v>-2.3803183808922768E-2</v>
      </c>
      <c r="Q5766">
        <v>-1.7515843734145164E-2</v>
      </c>
      <c r="R5766">
        <v>-1.0528735816478729E-2</v>
      </c>
      <c r="S5766">
        <v>-3.5424570087343454E-3</v>
      </c>
      <c r="T5766">
        <v>2.7457119431346655E-3</v>
      </c>
      <c r="U5766" t="s">
        <v>18</v>
      </c>
      <c r="V5766" t="s">
        <v>84</v>
      </c>
      <c r="W5766">
        <v>64.060111999511719</v>
      </c>
    </row>
    <row r="5767" spans="1:23" x14ac:dyDescent="0.25">
      <c r="A5767" s="48" t="str">
        <f t="shared" si="90"/>
        <v>42231OtherN/A_6AllSingle</v>
      </c>
      <c r="B5767" t="s">
        <v>13</v>
      </c>
      <c r="C5767" s="35">
        <v>42231</v>
      </c>
      <c r="D5767">
        <v>6</v>
      </c>
      <c r="E5767" t="s">
        <v>32</v>
      </c>
      <c r="F5767">
        <v>0.56377621014037171</v>
      </c>
      <c r="G5767">
        <v>0.52200116422943388</v>
      </c>
      <c r="H5767">
        <v>26718</v>
      </c>
      <c r="I5767">
        <v>0.5665235254106622</v>
      </c>
      <c r="J5767">
        <v>0.51421947944212876</v>
      </c>
      <c r="K5767">
        <v>3026</v>
      </c>
      <c r="L5767">
        <v>-2.747315214946866E-3</v>
      </c>
      <c r="M5767">
        <v>-0.48730599880218506</v>
      </c>
      <c r="N5767">
        <v>29744</v>
      </c>
      <c r="O5767">
        <v>9.8783504217863083E-3</v>
      </c>
      <c r="P5767">
        <v>-1.5407409518957138E-2</v>
      </c>
      <c r="Q5767">
        <v>-9.4110528007149696E-3</v>
      </c>
      <c r="R5767">
        <v>-2.747315214946866E-3</v>
      </c>
      <c r="S5767">
        <v>3.9156321436166763E-3</v>
      </c>
      <c r="T5767">
        <v>9.9127786234021187E-3</v>
      </c>
      <c r="U5767" t="s">
        <v>18</v>
      </c>
      <c r="V5767" t="s">
        <v>84</v>
      </c>
      <c r="W5767">
        <v>64.295417785644531</v>
      </c>
    </row>
    <row r="5768" spans="1:23" x14ac:dyDescent="0.25">
      <c r="A5768" s="48" t="str">
        <f t="shared" si="90"/>
        <v>42231OtherN/A_7AllSingle</v>
      </c>
      <c r="B5768" t="s">
        <v>13</v>
      </c>
      <c r="C5768" s="35">
        <v>42231</v>
      </c>
      <c r="D5768">
        <v>7</v>
      </c>
      <c r="E5768" t="s">
        <v>32</v>
      </c>
      <c r="F5768">
        <v>0.60989798238817672</v>
      </c>
      <c r="G5768">
        <v>0.56815678370126954</v>
      </c>
      <c r="H5768">
        <v>26718</v>
      </c>
      <c r="I5768">
        <v>0.60237504187600321</v>
      </c>
      <c r="J5768">
        <v>0.54459649853394521</v>
      </c>
      <c r="K5768">
        <v>3026</v>
      </c>
      <c r="L5768">
        <v>7.5229406356811523E-3</v>
      </c>
      <c r="M5768">
        <v>1.2334752082824707</v>
      </c>
      <c r="N5768">
        <v>29744</v>
      </c>
      <c r="O5768">
        <v>1.0492576286196709E-2</v>
      </c>
      <c r="P5768">
        <v>-5.9243449941277504E-3</v>
      </c>
      <c r="Q5768">
        <v>4.4485853868536651E-4</v>
      </c>
      <c r="R5768">
        <v>7.5229406356811523E-3</v>
      </c>
      <c r="S5768">
        <v>1.4600182883441448E-2</v>
      </c>
      <c r="T5768">
        <v>2.097022719681263E-2</v>
      </c>
      <c r="U5768" t="s">
        <v>18</v>
      </c>
      <c r="V5768" t="s">
        <v>84</v>
      </c>
      <c r="W5768">
        <v>67.498085021972656</v>
      </c>
    </row>
    <row r="5769" spans="1:23" x14ac:dyDescent="0.25">
      <c r="A5769" s="48" t="str">
        <f t="shared" si="90"/>
        <v>42231OtherN/A_8AllSingle</v>
      </c>
      <c r="B5769" s="7" t="s">
        <v>13</v>
      </c>
      <c r="C5769" s="35">
        <v>42231</v>
      </c>
      <c r="D5769">
        <v>8</v>
      </c>
      <c r="E5769" t="s">
        <v>32</v>
      </c>
      <c r="F5769">
        <v>0.66096016336070351</v>
      </c>
      <c r="G5769">
        <v>0.65271429807029679</v>
      </c>
      <c r="H5769">
        <v>26718</v>
      </c>
      <c r="I5769">
        <v>0.63982292567028864</v>
      </c>
      <c r="J5769">
        <v>0.63262189985625661</v>
      </c>
      <c r="K5769">
        <v>3026</v>
      </c>
      <c r="L5769">
        <v>2.1137237548828125E-2</v>
      </c>
      <c r="M5769">
        <v>3.1979594230651855</v>
      </c>
      <c r="N5769">
        <v>29744</v>
      </c>
      <c r="O5769">
        <v>1.217386219650507E-2</v>
      </c>
      <c r="P5769">
        <v>5.5352156050503254E-3</v>
      </c>
      <c r="Q5769">
        <v>1.292499341070652E-2</v>
      </c>
      <c r="R5769">
        <v>2.1137237548828125E-2</v>
      </c>
      <c r="S5769">
        <v>2.9348507523536682E-2</v>
      </c>
      <c r="T5769">
        <v>3.6739259958267212E-2</v>
      </c>
      <c r="U5769" t="s">
        <v>18</v>
      </c>
      <c r="V5769" t="s">
        <v>84</v>
      </c>
      <c r="W5769">
        <v>72.668601989746094</v>
      </c>
    </row>
    <row r="5770" spans="1:23" x14ac:dyDescent="0.25">
      <c r="A5770" s="48" t="str">
        <f t="shared" si="90"/>
        <v>42231OtherN/A_9AllSingle</v>
      </c>
      <c r="B5770" s="7" t="s">
        <v>13</v>
      </c>
      <c r="C5770" s="35">
        <v>42231</v>
      </c>
      <c r="D5770">
        <v>9</v>
      </c>
      <c r="E5770" t="s">
        <v>32</v>
      </c>
      <c r="F5770">
        <v>0.69574692089813617</v>
      </c>
      <c r="G5770">
        <v>0.77146576856816651</v>
      </c>
      <c r="H5770">
        <v>26718</v>
      </c>
      <c r="I5770">
        <v>0.68974511824075824</v>
      </c>
      <c r="J5770">
        <v>0.80483444214575706</v>
      </c>
      <c r="K5770">
        <v>3026</v>
      </c>
      <c r="L5770">
        <v>6.0018026269972324E-3</v>
      </c>
      <c r="M5770">
        <v>0.86264163255691528</v>
      </c>
      <c r="N5770">
        <v>29744</v>
      </c>
      <c r="O5770">
        <v>1.5373349189758301E-2</v>
      </c>
      <c r="P5770">
        <v>-1.3700681738555431E-2</v>
      </c>
      <c r="Q5770">
        <v>-4.3687513098120689E-3</v>
      </c>
      <c r="R5770">
        <v>6.0018026269972324E-3</v>
      </c>
      <c r="S5770">
        <v>1.6371127218008041E-2</v>
      </c>
      <c r="T5770">
        <v>2.5704286992549896E-2</v>
      </c>
      <c r="U5770" t="s">
        <v>18</v>
      </c>
      <c r="V5770" t="s">
        <v>84</v>
      </c>
      <c r="W5770">
        <v>77.795417785644531</v>
      </c>
    </row>
    <row r="5771" spans="1:23" x14ac:dyDescent="0.25">
      <c r="A5771" s="48" t="str">
        <f t="shared" si="90"/>
        <v>42231OtherN/A_10AllSingle</v>
      </c>
      <c r="B5771" s="7" t="s">
        <v>13</v>
      </c>
      <c r="C5771" s="35">
        <v>42231</v>
      </c>
      <c r="D5771">
        <v>10</v>
      </c>
      <c r="E5771" t="s">
        <v>32</v>
      </c>
      <c r="F5771">
        <v>0.7053890799650121</v>
      </c>
      <c r="G5771">
        <v>0.94656902357661044</v>
      </c>
      <c r="H5771">
        <v>26718</v>
      </c>
      <c r="I5771">
        <v>0.71277287570576187</v>
      </c>
      <c r="J5771">
        <v>0.99741904533345815</v>
      </c>
      <c r="K5771">
        <v>3026</v>
      </c>
      <c r="L5771">
        <v>-7.3837959207594395E-3</v>
      </c>
      <c r="M5771">
        <v>-1.0467692613601685</v>
      </c>
      <c r="N5771">
        <v>29744</v>
      </c>
      <c r="O5771">
        <v>1.903420127928257E-2</v>
      </c>
      <c r="P5771">
        <v>-3.1778030097484589E-2</v>
      </c>
      <c r="Q5771">
        <v>-2.0223887637257576E-2</v>
      </c>
      <c r="R5771">
        <v>-7.3837959207594395E-3</v>
      </c>
      <c r="S5771">
        <v>5.4547726176679134E-3</v>
      </c>
      <c r="T5771">
        <v>1.7010437324643135E-2</v>
      </c>
      <c r="U5771" t="s">
        <v>18</v>
      </c>
      <c r="V5771" t="s">
        <v>84</v>
      </c>
      <c r="W5771">
        <v>82.4986572265625</v>
      </c>
    </row>
    <row r="5772" spans="1:23" x14ac:dyDescent="0.25">
      <c r="A5772" s="48" t="str">
        <f t="shared" si="90"/>
        <v>42231OtherN/A_11AllSingle</v>
      </c>
      <c r="B5772" s="7" t="s">
        <v>13</v>
      </c>
      <c r="C5772" s="35">
        <v>42231</v>
      </c>
      <c r="D5772">
        <v>11</v>
      </c>
      <c r="E5772" t="s">
        <v>32</v>
      </c>
      <c r="F5772">
        <v>0.75026229010922685</v>
      </c>
      <c r="G5772">
        <v>1.1506035610851841</v>
      </c>
      <c r="H5772">
        <v>26718</v>
      </c>
      <c r="I5772">
        <v>0.75643832043722903</v>
      </c>
      <c r="J5772">
        <v>1.2063474010057125</v>
      </c>
      <c r="K5772">
        <v>3026</v>
      </c>
      <c r="L5772">
        <v>-6.1760302633047104E-3</v>
      </c>
      <c r="M5772">
        <v>-0.82318282127380371</v>
      </c>
      <c r="N5772">
        <v>29744</v>
      </c>
      <c r="O5772">
        <v>2.3032017052173615E-2</v>
      </c>
      <c r="P5772">
        <v>-3.5693861544132233E-2</v>
      </c>
      <c r="Q5772">
        <v>-2.1712968125939369E-2</v>
      </c>
      <c r="R5772">
        <v>-6.1760302633047104E-3</v>
      </c>
      <c r="S5772">
        <v>9.359065443277359E-3</v>
      </c>
      <c r="T5772">
        <v>2.3341802880167961E-2</v>
      </c>
      <c r="U5772" t="s">
        <v>18</v>
      </c>
      <c r="V5772" t="s">
        <v>84</v>
      </c>
      <c r="W5772">
        <v>86.4669189453125</v>
      </c>
    </row>
    <row r="5773" spans="1:23" x14ac:dyDescent="0.25">
      <c r="A5773" s="48" t="str">
        <f t="shared" si="90"/>
        <v>42231OtherN/A_12AllSingle</v>
      </c>
      <c r="B5773" s="7" t="s">
        <v>13</v>
      </c>
      <c r="C5773" s="35">
        <v>42231</v>
      </c>
      <c r="D5773">
        <v>12</v>
      </c>
      <c r="E5773" t="s">
        <v>32</v>
      </c>
      <c r="F5773">
        <v>0.86446826387010622</v>
      </c>
      <c r="G5773">
        <v>1.3707223926029526</v>
      </c>
      <c r="H5773">
        <v>26718</v>
      </c>
      <c r="I5773">
        <v>0.86074088614788002</v>
      </c>
      <c r="J5773">
        <v>1.4052879722434963</v>
      </c>
      <c r="K5773">
        <v>3026</v>
      </c>
      <c r="L5773">
        <v>3.727377625182271E-3</v>
      </c>
      <c r="M5773">
        <v>0.43117576837539673</v>
      </c>
      <c r="N5773">
        <v>29744</v>
      </c>
      <c r="O5773">
        <v>2.6887631043791771E-2</v>
      </c>
      <c r="P5773">
        <v>-3.0731810256838799E-2</v>
      </c>
      <c r="Q5773">
        <v>-1.4410480856895447E-2</v>
      </c>
      <c r="R5773">
        <v>3.727377625182271E-3</v>
      </c>
      <c r="S5773">
        <v>2.186308428645134E-2</v>
      </c>
      <c r="T5773">
        <v>3.8186565041542053E-2</v>
      </c>
      <c r="U5773" t="s">
        <v>18</v>
      </c>
      <c r="V5773" t="s">
        <v>84</v>
      </c>
      <c r="W5773">
        <v>90.622947692871094</v>
      </c>
    </row>
    <row r="5774" spans="1:23" x14ac:dyDescent="0.25">
      <c r="A5774" s="48" t="str">
        <f t="shared" si="90"/>
        <v>42231OtherN/A_13AllSingle</v>
      </c>
      <c r="B5774" t="s">
        <v>13</v>
      </c>
      <c r="C5774" s="35">
        <v>42231</v>
      </c>
      <c r="D5774">
        <v>13</v>
      </c>
      <c r="E5774" t="s">
        <v>32</v>
      </c>
      <c r="F5774">
        <v>1.0553670142296141</v>
      </c>
      <c r="G5774">
        <v>1.5656774790993397</v>
      </c>
      <c r="H5774">
        <v>26718</v>
      </c>
      <c r="I5774">
        <v>1.0553645119945079</v>
      </c>
      <c r="J5774">
        <v>1.5888708099210975</v>
      </c>
      <c r="K5774">
        <v>3026</v>
      </c>
      <c r="L5774">
        <v>2.5022350200742949E-6</v>
      </c>
      <c r="M5774">
        <v>2.3709620290901512E-4</v>
      </c>
      <c r="N5774">
        <v>29744</v>
      </c>
      <c r="O5774">
        <v>3.0430609360337257E-2</v>
      </c>
      <c r="P5774">
        <v>-3.8997367024421692E-2</v>
      </c>
      <c r="Q5774">
        <v>-2.0525379106402397E-2</v>
      </c>
      <c r="R5774">
        <v>2.5022350200742949E-6</v>
      </c>
      <c r="S5774">
        <v>2.0527947694063187E-2</v>
      </c>
      <c r="T5774">
        <v>3.9002370089292526E-2</v>
      </c>
      <c r="U5774" t="s">
        <v>18</v>
      </c>
      <c r="V5774" t="s">
        <v>84</v>
      </c>
      <c r="W5774">
        <v>93.08203125</v>
      </c>
    </row>
    <row r="5775" spans="1:23" x14ac:dyDescent="0.25">
      <c r="A5775" s="48" t="str">
        <f t="shared" si="90"/>
        <v>42231OtherN/A_14AllSingle</v>
      </c>
      <c r="B5775" t="s">
        <v>13</v>
      </c>
      <c r="C5775" s="35">
        <v>42231</v>
      </c>
      <c r="D5775">
        <v>14</v>
      </c>
      <c r="E5775" t="s">
        <v>32</v>
      </c>
      <c r="F5775">
        <v>1.34564827582899</v>
      </c>
      <c r="G5775">
        <v>1.7193631657960384</v>
      </c>
      <c r="H5775">
        <v>26718</v>
      </c>
      <c r="I5775">
        <v>1.3535926356821804</v>
      </c>
      <c r="J5775">
        <v>1.7502762812268688</v>
      </c>
      <c r="K5775">
        <v>3026</v>
      </c>
      <c r="L5775">
        <v>-7.9443594440817833E-3</v>
      </c>
      <c r="M5775">
        <v>-0.5903741717338562</v>
      </c>
      <c r="N5775">
        <v>29744</v>
      </c>
      <c r="O5775">
        <v>3.3511590212583542E-2</v>
      </c>
      <c r="P5775">
        <v>-5.0892814993858337E-2</v>
      </c>
      <c r="Q5775">
        <v>-3.0550608411431313E-2</v>
      </c>
      <c r="R5775">
        <v>-7.9443594440817833E-3</v>
      </c>
      <c r="S5775">
        <v>1.4659208245575428E-2</v>
      </c>
      <c r="T5775">
        <v>3.5004094243049622E-2</v>
      </c>
      <c r="U5775" t="s">
        <v>18</v>
      </c>
      <c r="V5775" t="s">
        <v>84</v>
      </c>
      <c r="W5775">
        <v>95.369621276855469</v>
      </c>
    </row>
    <row r="5776" spans="1:23" x14ac:dyDescent="0.25">
      <c r="A5776" s="48" t="str">
        <f t="shared" si="90"/>
        <v>42231OtherN/A_15AllSingle</v>
      </c>
      <c r="B5776" s="7" t="s">
        <v>13</v>
      </c>
      <c r="C5776" s="35">
        <v>42231</v>
      </c>
      <c r="D5776">
        <v>15</v>
      </c>
      <c r="E5776" t="s">
        <v>32</v>
      </c>
      <c r="F5776">
        <v>1.6711962207094697</v>
      </c>
      <c r="G5776">
        <v>1.8294478295576386</v>
      </c>
      <c r="H5776">
        <v>26718</v>
      </c>
      <c r="I5776">
        <v>1.6839106964027042</v>
      </c>
      <c r="J5776">
        <v>1.8519653154444491</v>
      </c>
      <c r="K5776">
        <v>3026</v>
      </c>
      <c r="L5776">
        <v>-1.2714475393295288E-2</v>
      </c>
      <c r="M5776">
        <v>-0.76080089807510376</v>
      </c>
      <c r="N5776">
        <v>29744</v>
      </c>
      <c r="O5776">
        <v>3.5478193312883377E-2</v>
      </c>
      <c r="P5776">
        <v>-5.8183327317237854E-2</v>
      </c>
      <c r="Q5776">
        <v>-3.6647353321313858E-2</v>
      </c>
      <c r="R5776">
        <v>-1.2714475393295288E-2</v>
      </c>
      <c r="S5776">
        <v>1.1215565726161003E-2</v>
      </c>
      <c r="T5776">
        <v>3.2754376530647278E-2</v>
      </c>
      <c r="U5776" t="s">
        <v>18</v>
      </c>
      <c r="V5776" t="s">
        <v>84</v>
      </c>
      <c r="W5776">
        <v>97.177986145019531</v>
      </c>
    </row>
    <row r="5777" spans="1:23" x14ac:dyDescent="0.25">
      <c r="A5777" s="48" t="str">
        <f t="shared" si="90"/>
        <v>42231OtherN/A_16AllSingle</v>
      </c>
      <c r="B5777" t="s">
        <v>13</v>
      </c>
      <c r="C5777" s="35">
        <v>42231</v>
      </c>
      <c r="D5777">
        <v>16</v>
      </c>
      <c r="E5777" t="s">
        <v>32</v>
      </c>
      <c r="F5777">
        <v>2.0014004516752575</v>
      </c>
      <c r="G5777">
        <v>1.8876692168927274</v>
      </c>
      <c r="H5777">
        <v>26718</v>
      </c>
      <c r="I5777">
        <v>1.8710541151771203</v>
      </c>
      <c r="J5777">
        <v>1.8110971063557852</v>
      </c>
      <c r="K5777">
        <v>3026</v>
      </c>
      <c r="L5777">
        <v>0.13034634292125702</v>
      </c>
      <c r="M5777">
        <v>6.51275634765625</v>
      </c>
      <c r="N5777">
        <v>29744</v>
      </c>
      <c r="O5777">
        <v>3.4890256822109222E-2</v>
      </c>
      <c r="P5777">
        <v>8.5630990564823151E-2</v>
      </c>
      <c r="Q5777">
        <v>0.1068100705742836</v>
      </c>
      <c r="R5777">
        <v>0.13034634292125702</v>
      </c>
      <c r="S5777">
        <v>0.15387982130050659</v>
      </c>
      <c r="T5777">
        <v>0.17506170272827148</v>
      </c>
      <c r="U5777" t="s">
        <v>18</v>
      </c>
      <c r="V5777" t="s">
        <v>84</v>
      </c>
      <c r="W5777">
        <v>97.498252868652344</v>
      </c>
    </row>
    <row r="5778" spans="1:23" x14ac:dyDescent="0.25">
      <c r="A5778" s="48" t="str">
        <f t="shared" si="90"/>
        <v>42231OtherN/A_17AllSingle</v>
      </c>
      <c r="B5778" t="s">
        <v>13</v>
      </c>
      <c r="C5778" s="35">
        <v>42231</v>
      </c>
      <c r="D5778">
        <v>17</v>
      </c>
      <c r="E5778" t="s">
        <v>32</v>
      </c>
      <c r="F5778">
        <v>2.2622214558751819</v>
      </c>
      <c r="G5778">
        <v>1.8873815365718689</v>
      </c>
      <c r="H5778">
        <v>26718</v>
      </c>
      <c r="I5778">
        <v>1.8538929692806896</v>
      </c>
      <c r="J5778">
        <v>1.6052368550500493</v>
      </c>
      <c r="K5778">
        <v>3026</v>
      </c>
      <c r="L5778">
        <v>0.40832847356796265</v>
      </c>
      <c r="M5778">
        <v>18.049890518188477</v>
      </c>
      <c r="N5778">
        <v>29744</v>
      </c>
      <c r="O5778">
        <v>3.1382709741592407E-2</v>
      </c>
      <c r="P5778">
        <v>0.36810839176177979</v>
      </c>
      <c r="Q5778">
        <v>0.38715833425521851</v>
      </c>
      <c r="R5778">
        <v>0.40832847356796265</v>
      </c>
      <c r="S5778">
        <v>0.42949610948562622</v>
      </c>
      <c r="T5778">
        <v>0.44854855537414551</v>
      </c>
      <c r="U5778" t="s">
        <v>18</v>
      </c>
      <c r="V5778" t="s">
        <v>84</v>
      </c>
      <c r="W5778">
        <v>97.599349975585937</v>
      </c>
    </row>
    <row r="5779" spans="1:23" x14ac:dyDescent="0.25">
      <c r="A5779" s="48" t="str">
        <f t="shared" si="90"/>
        <v>42231OtherN/A_18AllSingle</v>
      </c>
      <c r="B5779" t="s">
        <v>13</v>
      </c>
      <c r="C5779" s="35">
        <v>42231</v>
      </c>
      <c r="D5779">
        <v>18</v>
      </c>
      <c r="E5779" t="s">
        <v>32</v>
      </c>
      <c r="F5779">
        <v>2.4123125010324116</v>
      </c>
      <c r="G5779">
        <v>1.8408023148757642</v>
      </c>
      <c r="H5779">
        <v>26718</v>
      </c>
      <c r="I5779">
        <v>1.9841671776204766</v>
      </c>
      <c r="J5779">
        <v>1.535472261511327</v>
      </c>
      <c r="K5779">
        <v>3026</v>
      </c>
      <c r="L5779">
        <v>0.42814531922340393</v>
      </c>
      <c r="M5779">
        <v>17.748334884643555</v>
      </c>
      <c r="N5779">
        <v>29744</v>
      </c>
      <c r="O5779">
        <v>3.0099265277385712E-2</v>
      </c>
      <c r="P5779">
        <v>0.38957008719444275</v>
      </c>
      <c r="Q5779">
        <v>0.40784096717834473</v>
      </c>
      <c r="R5779">
        <v>0.42814531922340393</v>
      </c>
      <c r="S5779">
        <v>0.44844728708267212</v>
      </c>
      <c r="T5779">
        <v>0.46672055125236511</v>
      </c>
      <c r="U5779" t="s">
        <v>18</v>
      </c>
      <c r="V5779" t="s">
        <v>84</v>
      </c>
      <c r="W5779">
        <v>96.562332153320313</v>
      </c>
    </row>
    <row r="5780" spans="1:23" x14ac:dyDescent="0.25">
      <c r="A5780" s="48" t="str">
        <f t="shared" si="90"/>
        <v>42231OtherN/A_19AllSingle</v>
      </c>
      <c r="B5780" t="s">
        <v>13</v>
      </c>
      <c r="C5780" s="35">
        <v>42231</v>
      </c>
      <c r="D5780">
        <v>19</v>
      </c>
      <c r="E5780" t="s">
        <v>32</v>
      </c>
      <c r="F5780">
        <v>2.4055752764989373</v>
      </c>
      <c r="G5780">
        <v>1.7671641437725307</v>
      </c>
      <c r="H5780">
        <v>26718</v>
      </c>
      <c r="I5780">
        <v>2.6878977004854261</v>
      </c>
      <c r="J5780">
        <v>1.8957434441653005</v>
      </c>
      <c r="K5780">
        <v>3026</v>
      </c>
      <c r="L5780">
        <v>-0.28232243657112122</v>
      </c>
      <c r="M5780">
        <v>-11.736170768737793</v>
      </c>
      <c r="N5780">
        <v>29744</v>
      </c>
      <c r="O5780">
        <v>3.6118380725383759E-2</v>
      </c>
      <c r="P5780">
        <v>-0.32861176133155823</v>
      </c>
      <c r="Q5780">
        <v>-0.30668717622756958</v>
      </c>
      <c r="R5780">
        <v>-0.28232243657112122</v>
      </c>
      <c r="S5780">
        <v>-0.25796058773994446</v>
      </c>
      <c r="T5780">
        <v>-0.2360331267118454</v>
      </c>
      <c r="U5780" t="s">
        <v>18</v>
      </c>
      <c r="V5780" t="s">
        <v>84</v>
      </c>
      <c r="W5780">
        <v>93.732719421386719</v>
      </c>
    </row>
    <row r="5781" spans="1:23" x14ac:dyDescent="0.25">
      <c r="A5781" s="48" t="str">
        <f t="shared" si="90"/>
        <v>42231OtherN/A_20AllSingle</v>
      </c>
      <c r="B5781" s="7" t="s">
        <v>13</v>
      </c>
      <c r="C5781" s="35">
        <v>42231</v>
      </c>
      <c r="D5781">
        <v>20</v>
      </c>
      <c r="E5781" t="s">
        <v>32</v>
      </c>
      <c r="F5781">
        <v>2.2141448354281077</v>
      </c>
      <c r="G5781">
        <v>1.6390706691256633</v>
      </c>
      <c r="H5781">
        <v>26718</v>
      </c>
      <c r="I5781">
        <v>2.5053293562204888</v>
      </c>
      <c r="J5781">
        <v>1.8204891783959947</v>
      </c>
      <c r="K5781">
        <v>3026</v>
      </c>
      <c r="L5781">
        <v>-0.29118451476097107</v>
      </c>
      <c r="M5781">
        <v>-13.151104927062988</v>
      </c>
      <c r="N5781">
        <v>29744</v>
      </c>
      <c r="O5781">
        <v>3.4580156207084656E-2</v>
      </c>
      <c r="P5781">
        <v>-0.33550244569778442</v>
      </c>
      <c r="Q5781">
        <v>-0.31451159715652466</v>
      </c>
      <c r="R5781">
        <v>-0.29118451476097107</v>
      </c>
      <c r="S5781">
        <v>-0.26786020398139954</v>
      </c>
      <c r="T5781">
        <v>-0.24686658382415771</v>
      </c>
      <c r="U5781" t="s">
        <v>18</v>
      </c>
      <c r="V5781" t="s">
        <v>84</v>
      </c>
      <c r="W5781">
        <v>89.064888000488281</v>
      </c>
    </row>
    <row r="5782" spans="1:23" x14ac:dyDescent="0.25">
      <c r="A5782" s="48" t="str">
        <f t="shared" si="90"/>
        <v>42231OtherN/A_21AllSingle</v>
      </c>
      <c r="B5782" s="7" t="s">
        <v>13</v>
      </c>
      <c r="C5782" s="35">
        <v>42231</v>
      </c>
      <c r="D5782">
        <v>21</v>
      </c>
      <c r="E5782" t="s">
        <v>32</v>
      </c>
      <c r="F5782">
        <v>1.9736246029486082</v>
      </c>
      <c r="G5782">
        <v>1.5135487325360331</v>
      </c>
      <c r="H5782">
        <v>26718</v>
      </c>
      <c r="I5782">
        <v>2.1256286576637597</v>
      </c>
      <c r="J5782">
        <v>1.6282010343755842</v>
      </c>
      <c r="K5782">
        <v>3026</v>
      </c>
      <c r="L5782">
        <v>-0.15200404822826385</v>
      </c>
      <c r="M5782">
        <v>-7.7017712593078613</v>
      </c>
      <c r="N5782">
        <v>29744</v>
      </c>
      <c r="O5782">
        <v>3.1013349071145058E-2</v>
      </c>
      <c r="P5782">
        <v>-0.19175074994564056</v>
      </c>
      <c r="Q5782">
        <v>-0.17292504012584686</v>
      </c>
      <c r="R5782">
        <v>-0.15200404822826385</v>
      </c>
      <c r="S5782">
        <v>-0.13108554482460022</v>
      </c>
      <c r="T5782">
        <v>-0.11225733906030655</v>
      </c>
      <c r="U5782" t="s">
        <v>18</v>
      </c>
      <c r="V5782" t="s">
        <v>84</v>
      </c>
      <c r="W5782">
        <v>84.834320068359375</v>
      </c>
    </row>
    <row r="5783" spans="1:23" x14ac:dyDescent="0.25">
      <c r="A5783" s="48" t="str">
        <f t="shared" si="90"/>
        <v>42231OtherN/A_22AllSingle</v>
      </c>
      <c r="B5783" s="7" t="s">
        <v>13</v>
      </c>
      <c r="C5783" s="35">
        <v>42231</v>
      </c>
      <c r="D5783">
        <v>22</v>
      </c>
      <c r="E5783" t="s">
        <v>32</v>
      </c>
      <c r="F5783">
        <v>1.7205038168739673</v>
      </c>
      <c r="G5783">
        <v>1.4089769006223904</v>
      </c>
      <c r="H5783">
        <v>26718</v>
      </c>
      <c r="I5783">
        <v>1.7993146281886407</v>
      </c>
      <c r="J5783">
        <v>1.489690634943535</v>
      </c>
      <c r="K5783">
        <v>3026</v>
      </c>
      <c r="L5783">
        <v>-7.8810811042785645E-2</v>
      </c>
      <c r="M5783">
        <v>-4.5806822776794434</v>
      </c>
      <c r="N5783">
        <v>29744</v>
      </c>
      <c r="O5783">
        <v>2.8419584035873413E-2</v>
      </c>
      <c r="P5783">
        <v>-0.11523334681987762</v>
      </c>
      <c r="Q5783">
        <v>-9.7982093691825867E-2</v>
      </c>
      <c r="R5783">
        <v>-7.8810811042785645E-2</v>
      </c>
      <c r="S5783">
        <v>-5.9641800820827484E-2</v>
      </c>
      <c r="T5783">
        <v>-4.2388271540403366E-2</v>
      </c>
      <c r="U5783" t="s">
        <v>18</v>
      </c>
      <c r="V5783" t="s">
        <v>84</v>
      </c>
      <c r="W5783">
        <v>82.573661804199219</v>
      </c>
    </row>
    <row r="5784" spans="1:23" x14ac:dyDescent="0.25">
      <c r="A5784" s="48" t="str">
        <f t="shared" si="90"/>
        <v>42231OtherN/A_23AllSingle</v>
      </c>
      <c r="B5784" s="7" t="s">
        <v>13</v>
      </c>
      <c r="C5784" s="35">
        <v>42231</v>
      </c>
      <c r="D5784">
        <v>23</v>
      </c>
      <c r="E5784" t="s">
        <v>32</v>
      </c>
      <c r="F5784">
        <v>1.39417838197282</v>
      </c>
      <c r="G5784">
        <v>1.2341886009502656</v>
      </c>
      <c r="H5784">
        <v>26718</v>
      </c>
      <c r="I5784">
        <v>1.4462806066569294</v>
      </c>
      <c r="J5784">
        <v>1.2924068254647765</v>
      </c>
      <c r="K5784">
        <v>3026</v>
      </c>
      <c r="L5784">
        <v>-5.2102223038673401E-2</v>
      </c>
      <c r="M5784">
        <v>-3.7371275424957275</v>
      </c>
      <c r="N5784">
        <v>29744</v>
      </c>
      <c r="O5784">
        <v>2.4677904322743416E-2</v>
      </c>
      <c r="P5784">
        <v>-8.3729423582553864E-2</v>
      </c>
      <c r="Q5784">
        <v>-6.874944269657135E-2</v>
      </c>
      <c r="R5784">
        <v>-5.2102223038673401E-2</v>
      </c>
      <c r="S5784">
        <v>-3.5456977784633636E-2</v>
      </c>
      <c r="T5784">
        <v>-2.0475020632147789E-2</v>
      </c>
      <c r="U5784" t="s">
        <v>18</v>
      </c>
      <c r="V5784" t="s">
        <v>84</v>
      </c>
      <c r="W5784">
        <v>79.647926330566406</v>
      </c>
    </row>
    <row r="5785" spans="1:23" x14ac:dyDescent="0.25">
      <c r="A5785" s="48" t="str">
        <f t="shared" si="90"/>
        <v>42231OtherN/A_24AllSingle</v>
      </c>
      <c r="B5785" s="7" t="s">
        <v>13</v>
      </c>
      <c r="C5785" s="35">
        <v>42231</v>
      </c>
      <c r="D5785">
        <v>24</v>
      </c>
      <c r="E5785" t="s">
        <v>32</v>
      </c>
      <c r="F5785">
        <v>1.1084607919384375</v>
      </c>
      <c r="G5785">
        <v>1.0500732968288597</v>
      </c>
      <c r="H5785">
        <v>26718</v>
      </c>
      <c r="I5785">
        <v>1.1509279907138308</v>
      </c>
      <c r="J5785">
        <v>1.084026071808758</v>
      </c>
      <c r="K5785">
        <v>3026</v>
      </c>
      <c r="L5785">
        <v>-4.2467199265956879E-2</v>
      </c>
      <c r="M5785">
        <v>-3.8311862945556641</v>
      </c>
      <c r="N5785">
        <v>29744</v>
      </c>
      <c r="O5785">
        <v>2.0727002993226051E-2</v>
      </c>
      <c r="P5785">
        <v>-6.9030925631523132E-2</v>
      </c>
      <c r="Q5785">
        <v>-5.6449219584465027E-2</v>
      </c>
      <c r="R5785">
        <v>-4.2467199265956879E-2</v>
      </c>
      <c r="S5785">
        <v>-2.8486834838986397E-2</v>
      </c>
      <c r="T5785">
        <v>-1.5903472900390625E-2</v>
      </c>
      <c r="U5785" t="s">
        <v>18</v>
      </c>
      <c r="V5785" t="s">
        <v>84</v>
      </c>
      <c r="W5785">
        <v>76.628089904785156</v>
      </c>
    </row>
    <row r="5786" spans="1:23" x14ac:dyDescent="0.25">
      <c r="A5786" s="48" t="str">
        <f t="shared" si="90"/>
        <v>42255OtherN/A_1AllSingle</v>
      </c>
      <c r="B5786" t="s">
        <v>13</v>
      </c>
      <c r="C5786" s="35">
        <v>42255</v>
      </c>
      <c r="D5786">
        <v>1</v>
      </c>
      <c r="E5786" t="s">
        <v>32</v>
      </c>
      <c r="F5786">
        <v>0.66736439538552372</v>
      </c>
      <c r="G5786">
        <v>0.64185988263480653</v>
      </c>
      <c r="H5786">
        <v>26933</v>
      </c>
      <c r="I5786">
        <v>0.65995808743958506</v>
      </c>
      <c r="J5786">
        <v>0.62894131866756453</v>
      </c>
      <c r="K5786">
        <v>2961</v>
      </c>
      <c r="L5786">
        <v>7.4063078500330448E-3</v>
      </c>
      <c r="M5786">
        <v>1.109784722328186</v>
      </c>
      <c r="N5786">
        <v>29894</v>
      </c>
      <c r="O5786">
        <v>1.2202010490000248E-2</v>
      </c>
      <c r="P5786">
        <v>-8.2317888736724854E-3</v>
      </c>
      <c r="Q5786">
        <v>-8.2492438377812505E-4</v>
      </c>
      <c r="R5786">
        <v>7.4063078500330448E-3</v>
      </c>
      <c r="S5786">
        <v>1.5636563301086426E-2</v>
      </c>
      <c r="T5786">
        <v>2.3044403642416E-2</v>
      </c>
      <c r="U5786" t="s">
        <v>18</v>
      </c>
      <c r="V5786" t="s">
        <v>84</v>
      </c>
      <c r="W5786">
        <v>67.920082092285156</v>
      </c>
    </row>
    <row r="5787" spans="1:23" x14ac:dyDescent="0.25">
      <c r="A5787" s="48" t="str">
        <f t="shared" si="90"/>
        <v>42255OtherN/A_2AllSingle</v>
      </c>
      <c r="B5787" t="s">
        <v>13</v>
      </c>
      <c r="C5787" s="35">
        <v>42255</v>
      </c>
      <c r="D5787">
        <v>2</v>
      </c>
      <c r="E5787" t="s">
        <v>32</v>
      </c>
      <c r="F5787">
        <v>0.58703705410160623</v>
      </c>
      <c r="G5787">
        <v>0.5513293623481712</v>
      </c>
      <c r="H5787">
        <v>26933</v>
      </c>
      <c r="I5787">
        <v>0.57578107831761405</v>
      </c>
      <c r="J5787">
        <v>0.52539980399706554</v>
      </c>
      <c r="K5787">
        <v>2961</v>
      </c>
      <c r="L5787">
        <v>1.1255975812673569E-2</v>
      </c>
      <c r="M5787">
        <v>1.9174216985702515</v>
      </c>
      <c r="N5787">
        <v>29894</v>
      </c>
      <c r="O5787">
        <v>1.0223153978586197E-2</v>
      </c>
      <c r="P5787">
        <v>-1.8460183637216687E-3</v>
      </c>
      <c r="Q5787">
        <v>4.359640646725893E-3</v>
      </c>
      <c r="R5787">
        <v>1.1255975812673569E-2</v>
      </c>
      <c r="S5787">
        <v>1.8151493743062019E-2</v>
      </c>
      <c r="T5787">
        <v>2.4357970803976059E-2</v>
      </c>
      <c r="U5787" t="s">
        <v>18</v>
      </c>
      <c r="V5787" t="s">
        <v>84</v>
      </c>
      <c r="W5787">
        <v>66.161834716796875</v>
      </c>
    </row>
    <row r="5788" spans="1:23" x14ac:dyDescent="0.25">
      <c r="A5788" s="48" t="str">
        <f t="shared" si="90"/>
        <v>42255OtherN/A_3AllSingle</v>
      </c>
      <c r="B5788" s="7" t="s">
        <v>13</v>
      </c>
      <c r="C5788" s="35">
        <v>42255</v>
      </c>
      <c r="D5788">
        <v>3</v>
      </c>
      <c r="E5788" t="s">
        <v>32</v>
      </c>
      <c r="F5788">
        <v>0.54491214093329632</v>
      </c>
      <c r="G5788">
        <v>0.50499097089620082</v>
      </c>
      <c r="H5788">
        <v>26933</v>
      </c>
      <c r="I5788">
        <v>0.53469596492336224</v>
      </c>
      <c r="J5788">
        <v>0.48036797290502004</v>
      </c>
      <c r="K5788">
        <v>2961</v>
      </c>
      <c r="L5788">
        <v>1.0216175578534603E-2</v>
      </c>
      <c r="M5788">
        <v>1.8748300075531006</v>
      </c>
      <c r="N5788">
        <v>29894</v>
      </c>
      <c r="O5788">
        <v>9.3487659469246864E-3</v>
      </c>
      <c r="P5788">
        <v>-1.7652028473094106E-3</v>
      </c>
      <c r="Q5788">
        <v>3.9096851833164692E-3</v>
      </c>
      <c r="R5788">
        <v>1.0216175578534603E-2</v>
      </c>
      <c r="S5788">
        <v>1.6521917656064034E-2</v>
      </c>
      <c r="T5788">
        <v>2.2197553887963295E-2</v>
      </c>
      <c r="U5788" t="s">
        <v>18</v>
      </c>
      <c r="V5788" t="s">
        <v>84</v>
      </c>
      <c r="W5788">
        <v>65.240951538085938</v>
      </c>
    </row>
    <row r="5789" spans="1:23" x14ac:dyDescent="0.25">
      <c r="A5789" s="48" t="str">
        <f t="shared" si="90"/>
        <v>42255OtherN/A_4AllSingle</v>
      </c>
      <c r="B5789" t="s">
        <v>13</v>
      </c>
      <c r="C5789" s="35">
        <v>42255</v>
      </c>
      <c r="D5789">
        <v>4</v>
      </c>
      <c r="E5789" t="s">
        <v>32</v>
      </c>
      <c r="F5789">
        <v>0.52665826895142898</v>
      </c>
      <c r="G5789">
        <v>0.48745834808718508</v>
      </c>
      <c r="H5789">
        <v>26933</v>
      </c>
      <c r="I5789">
        <v>0.51190979977501672</v>
      </c>
      <c r="J5789">
        <v>0.45129117337564117</v>
      </c>
      <c r="K5789">
        <v>2961</v>
      </c>
      <c r="L5789">
        <v>1.4748468995094299E-2</v>
      </c>
      <c r="M5789">
        <v>2.800386905670166</v>
      </c>
      <c r="N5789">
        <v>29894</v>
      </c>
      <c r="O5789">
        <v>8.8093439117074013E-3</v>
      </c>
      <c r="P5789">
        <v>3.4584137611091137E-3</v>
      </c>
      <c r="Q5789">
        <v>8.805861696600914E-3</v>
      </c>
      <c r="R5789">
        <v>1.4748468995094299E-2</v>
      </c>
      <c r="S5789">
        <v>2.0690372213721275E-2</v>
      </c>
      <c r="T5789">
        <v>2.6038523763418198E-2</v>
      </c>
      <c r="U5789" t="s">
        <v>18</v>
      </c>
      <c r="V5789" t="s">
        <v>84</v>
      </c>
      <c r="W5789">
        <v>63.799022674560547</v>
      </c>
    </row>
    <row r="5790" spans="1:23" x14ac:dyDescent="0.25">
      <c r="A5790" s="48" t="str">
        <f t="shared" si="90"/>
        <v>42255OtherN/A_5AllSingle</v>
      </c>
      <c r="B5790" t="s">
        <v>13</v>
      </c>
      <c r="C5790" s="35">
        <v>42255</v>
      </c>
      <c r="D5790">
        <v>5</v>
      </c>
      <c r="E5790" t="s">
        <v>32</v>
      </c>
      <c r="F5790">
        <v>0.53554248568029306</v>
      </c>
      <c r="G5790">
        <v>0.50148505650186948</v>
      </c>
      <c r="H5790">
        <v>26933</v>
      </c>
      <c r="I5790">
        <v>0.51568467257874662</v>
      </c>
      <c r="J5790">
        <v>0.45246876209940912</v>
      </c>
      <c r="K5790">
        <v>2961</v>
      </c>
      <c r="L5790">
        <v>1.985781267285347E-2</v>
      </c>
      <c r="M5790">
        <v>3.7079808712005615</v>
      </c>
      <c r="N5790">
        <v>29894</v>
      </c>
      <c r="O5790">
        <v>8.8588381186127663E-3</v>
      </c>
      <c r="P5790">
        <v>8.5043255239725113E-3</v>
      </c>
      <c r="Q5790">
        <v>1.388181746006012E-2</v>
      </c>
      <c r="R5790">
        <v>1.985781267285347E-2</v>
      </c>
      <c r="S5790">
        <v>2.5833098217844963E-2</v>
      </c>
      <c r="T5790">
        <v>3.1211299821734428E-2</v>
      </c>
      <c r="U5790" t="s">
        <v>18</v>
      </c>
      <c r="V5790" t="s">
        <v>84</v>
      </c>
      <c r="W5790">
        <v>63.380176544189453</v>
      </c>
    </row>
    <row r="5791" spans="1:23" x14ac:dyDescent="0.25">
      <c r="A5791" s="48" t="str">
        <f t="shared" si="90"/>
        <v>42255OtherN/A_6AllSingle</v>
      </c>
      <c r="B5791" t="s">
        <v>13</v>
      </c>
      <c r="C5791" s="35">
        <v>42255</v>
      </c>
      <c r="D5791">
        <v>6</v>
      </c>
      <c r="E5791" t="s">
        <v>32</v>
      </c>
      <c r="F5791">
        <v>0.5792916507861926</v>
      </c>
      <c r="G5791">
        <v>0.54149917105193368</v>
      </c>
      <c r="H5791">
        <v>26933</v>
      </c>
      <c r="I5791">
        <v>0.57004584600304053</v>
      </c>
      <c r="J5791">
        <v>0.52076665510315157</v>
      </c>
      <c r="K5791">
        <v>2961</v>
      </c>
      <c r="L5791">
        <v>9.2458045110106468E-3</v>
      </c>
      <c r="M5791">
        <v>1.5960534811019897</v>
      </c>
      <c r="N5791">
        <v>29894</v>
      </c>
      <c r="O5791">
        <v>1.0123094543814659E-2</v>
      </c>
      <c r="P5791">
        <v>-3.727953415364027E-3</v>
      </c>
      <c r="Q5791">
        <v>2.4169674143195152E-3</v>
      </c>
      <c r="R5791">
        <v>9.2458045110106468E-3</v>
      </c>
      <c r="S5791">
        <v>1.6073832288384438E-2</v>
      </c>
      <c r="T5791">
        <v>2.2219562903046608E-2</v>
      </c>
      <c r="U5791" t="s">
        <v>18</v>
      </c>
      <c r="V5791" t="s">
        <v>84</v>
      </c>
      <c r="W5791">
        <v>63.102996826171875</v>
      </c>
    </row>
    <row r="5792" spans="1:23" x14ac:dyDescent="0.25">
      <c r="A5792" s="48" t="str">
        <f t="shared" si="90"/>
        <v>42255OtherN/A_7AllSingle</v>
      </c>
      <c r="B5792" t="s">
        <v>13</v>
      </c>
      <c r="C5792" s="35">
        <v>42255</v>
      </c>
      <c r="D5792">
        <v>7</v>
      </c>
      <c r="E5792" t="s">
        <v>32</v>
      </c>
      <c r="F5792">
        <v>0.66920679139931716</v>
      </c>
      <c r="G5792">
        <v>0.61588851910777143</v>
      </c>
      <c r="H5792">
        <v>26933</v>
      </c>
      <c r="I5792">
        <v>0.6480904035583237</v>
      </c>
      <c r="J5792">
        <v>0.58606969913612839</v>
      </c>
      <c r="K5792">
        <v>2961</v>
      </c>
      <c r="L5792">
        <v>2.1116387099027634E-2</v>
      </c>
      <c r="M5792">
        <v>3.15543532371521</v>
      </c>
      <c r="N5792">
        <v>29894</v>
      </c>
      <c r="O5792">
        <v>1.1405453085899353E-2</v>
      </c>
      <c r="P5792">
        <v>6.4991582185029984E-3</v>
      </c>
      <c r="Q5792">
        <v>1.3422496616840363E-2</v>
      </c>
      <c r="R5792">
        <v>2.1116387099027634E-2</v>
      </c>
      <c r="S5792">
        <v>2.8809364885091782E-2</v>
      </c>
      <c r="T5792">
        <v>3.573361411690712E-2</v>
      </c>
      <c r="U5792" t="s">
        <v>18</v>
      </c>
      <c r="V5792" t="s">
        <v>84</v>
      </c>
      <c r="W5792">
        <v>65.377464294433594</v>
      </c>
    </row>
    <row r="5793" spans="1:23" x14ac:dyDescent="0.25">
      <c r="A5793" s="48" t="str">
        <f t="shared" si="90"/>
        <v>42255OtherN/A_8AllSingle</v>
      </c>
      <c r="B5793" s="7" t="s">
        <v>13</v>
      </c>
      <c r="C5793" s="35">
        <v>42255</v>
      </c>
      <c r="D5793">
        <v>8</v>
      </c>
      <c r="E5793" t="s">
        <v>32</v>
      </c>
      <c r="F5793">
        <v>0.69417013715288911</v>
      </c>
      <c r="G5793">
        <v>0.65580937569725739</v>
      </c>
      <c r="H5793">
        <v>26933</v>
      </c>
      <c r="I5793">
        <v>0.67966703957833718</v>
      </c>
      <c r="J5793">
        <v>0.64953592835132223</v>
      </c>
      <c r="K5793">
        <v>2961</v>
      </c>
      <c r="L5793">
        <v>1.4503097161650658E-2</v>
      </c>
      <c r="M5793">
        <v>2.0892713069915771</v>
      </c>
      <c r="N5793">
        <v>29894</v>
      </c>
      <c r="O5793">
        <v>1.2587824836373329E-2</v>
      </c>
      <c r="P5793">
        <v>-1.6294592060148716E-3</v>
      </c>
      <c r="Q5793">
        <v>6.0116024687886238E-3</v>
      </c>
      <c r="R5793">
        <v>1.4503097161650658E-2</v>
      </c>
      <c r="S5793">
        <v>2.2993585094809532E-2</v>
      </c>
      <c r="T5793">
        <v>3.06356530636549E-2</v>
      </c>
      <c r="U5793" t="s">
        <v>18</v>
      </c>
      <c r="V5793" t="s">
        <v>84</v>
      </c>
      <c r="W5793">
        <v>70.397605895996094</v>
      </c>
    </row>
    <row r="5794" spans="1:23" x14ac:dyDescent="0.25">
      <c r="A5794" s="48" t="str">
        <f t="shared" si="90"/>
        <v>42255OtherN/A_9AllSingle</v>
      </c>
      <c r="B5794" s="7" t="s">
        <v>13</v>
      </c>
      <c r="C5794" s="35">
        <v>42255</v>
      </c>
      <c r="D5794">
        <v>9</v>
      </c>
      <c r="E5794" t="s">
        <v>32</v>
      </c>
      <c r="F5794">
        <v>0.62375312855920673</v>
      </c>
      <c r="G5794">
        <v>0.69519974206776569</v>
      </c>
      <c r="H5794">
        <v>26933</v>
      </c>
      <c r="I5794">
        <v>0.61025879941047045</v>
      </c>
      <c r="J5794">
        <v>0.69747250741649736</v>
      </c>
      <c r="K5794">
        <v>2961</v>
      </c>
      <c r="L5794">
        <v>1.3494329527020454E-2</v>
      </c>
      <c r="M5794">
        <v>2.1634087562561035</v>
      </c>
      <c r="N5794">
        <v>29894</v>
      </c>
      <c r="O5794">
        <v>1.3499495573341846E-2</v>
      </c>
      <c r="P5794">
        <v>-3.8066240958869457E-3</v>
      </c>
      <c r="Q5794">
        <v>4.3878396973013878E-3</v>
      </c>
      <c r="R5794">
        <v>1.3494329527020454E-2</v>
      </c>
      <c r="S5794">
        <v>2.2599739953875542E-2</v>
      </c>
      <c r="T5794">
        <v>3.0795283615589142E-2</v>
      </c>
      <c r="U5794" t="s">
        <v>18</v>
      </c>
      <c r="V5794" t="s">
        <v>84</v>
      </c>
      <c r="W5794">
        <v>76.178398132324219</v>
      </c>
    </row>
    <row r="5795" spans="1:23" x14ac:dyDescent="0.25">
      <c r="A5795" s="48" t="str">
        <f t="shared" si="90"/>
        <v>42255OtherN/A_10AllSingle</v>
      </c>
      <c r="B5795" s="7" t="s">
        <v>13</v>
      </c>
      <c r="C5795" s="35">
        <v>42255</v>
      </c>
      <c r="D5795">
        <v>10</v>
      </c>
      <c r="E5795" t="s">
        <v>32</v>
      </c>
      <c r="F5795">
        <v>0.56405965473370212</v>
      </c>
      <c r="G5795">
        <v>0.82283781466590955</v>
      </c>
      <c r="H5795">
        <v>26933</v>
      </c>
      <c r="I5795">
        <v>0.55052139723251603</v>
      </c>
      <c r="J5795">
        <v>0.84554773735365418</v>
      </c>
      <c r="K5795">
        <v>2961</v>
      </c>
      <c r="L5795">
        <v>1.3538257218897343E-2</v>
      </c>
      <c r="M5795">
        <v>2.400146484375</v>
      </c>
      <c r="N5795">
        <v>29894</v>
      </c>
      <c r="O5795">
        <v>1.632772758603096E-2</v>
      </c>
      <c r="P5795">
        <v>-7.3873582296073437E-3</v>
      </c>
      <c r="Q5795">
        <v>2.523898845538497E-3</v>
      </c>
      <c r="R5795">
        <v>1.3538257218897343E-2</v>
      </c>
      <c r="S5795">
        <v>2.4551309645175934E-2</v>
      </c>
      <c r="T5795">
        <v>3.4463871270418167E-2</v>
      </c>
      <c r="U5795" t="s">
        <v>18</v>
      </c>
      <c r="V5795" t="s">
        <v>84</v>
      </c>
      <c r="W5795">
        <v>81.337295532226562</v>
      </c>
    </row>
    <row r="5796" spans="1:23" x14ac:dyDescent="0.25">
      <c r="A5796" s="48" t="str">
        <f t="shared" si="90"/>
        <v>42255OtherN/A_11AllSingle</v>
      </c>
      <c r="B5796" s="7" t="s">
        <v>13</v>
      </c>
      <c r="C5796" s="35">
        <v>42255</v>
      </c>
      <c r="D5796">
        <v>11</v>
      </c>
      <c r="E5796" t="s">
        <v>32</v>
      </c>
      <c r="F5796">
        <v>0.5325252606107862</v>
      </c>
      <c r="G5796">
        <v>0.99421804330310204</v>
      </c>
      <c r="H5796">
        <v>26933</v>
      </c>
      <c r="I5796">
        <v>0.52168341820365605</v>
      </c>
      <c r="J5796">
        <v>1.0173455930028643</v>
      </c>
      <c r="K5796">
        <v>2961</v>
      </c>
      <c r="L5796">
        <v>1.0841842740774155E-2</v>
      </c>
      <c r="M5796">
        <v>2.0359301567077637</v>
      </c>
      <c r="N5796">
        <v>29894</v>
      </c>
      <c r="O5796">
        <v>1.9653052091598511E-2</v>
      </c>
      <c r="P5796">
        <v>-1.4345509000122547E-2</v>
      </c>
      <c r="Q5796">
        <v>-2.4157131556421518E-3</v>
      </c>
      <c r="R5796">
        <v>1.0841842740774155E-2</v>
      </c>
      <c r="S5796">
        <v>2.4097826331853867E-2</v>
      </c>
      <c r="T5796">
        <v>3.6029193550348282E-2</v>
      </c>
      <c r="U5796" t="s">
        <v>18</v>
      </c>
      <c r="V5796" t="s">
        <v>84</v>
      </c>
      <c r="W5796">
        <v>86.015487670898438</v>
      </c>
    </row>
    <row r="5797" spans="1:23" x14ac:dyDescent="0.25">
      <c r="A5797" s="48" t="str">
        <f t="shared" si="90"/>
        <v>42255OtherN/A_12AllSingle</v>
      </c>
      <c r="B5797" s="7" t="s">
        <v>13</v>
      </c>
      <c r="C5797" s="35">
        <v>42255</v>
      </c>
      <c r="D5797">
        <v>12</v>
      </c>
      <c r="E5797" t="s">
        <v>32</v>
      </c>
      <c r="F5797">
        <v>0.56161452051842442</v>
      </c>
      <c r="G5797">
        <v>1.160646181240383</v>
      </c>
      <c r="H5797">
        <v>26933</v>
      </c>
      <c r="I5797">
        <v>0.55198328231488525</v>
      </c>
      <c r="J5797">
        <v>1.1732165370251959</v>
      </c>
      <c r="K5797">
        <v>2961</v>
      </c>
      <c r="L5797">
        <v>9.6312379464507103E-3</v>
      </c>
      <c r="M5797">
        <v>1.7149196863174438</v>
      </c>
      <c r="N5797">
        <v>29894</v>
      </c>
      <c r="O5797">
        <v>2.2690795361995697E-2</v>
      </c>
      <c r="P5797">
        <v>-1.9449286162853241E-2</v>
      </c>
      <c r="Q5797">
        <v>-5.6755188852548599E-3</v>
      </c>
      <c r="R5797">
        <v>9.6312379464507103E-3</v>
      </c>
      <c r="S5797">
        <v>2.493617869913578E-2</v>
      </c>
      <c r="T5797">
        <v>3.8711760193109512E-2</v>
      </c>
      <c r="U5797" t="s">
        <v>18</v>
      </c>
      <c r="V5797" t="s">
        <v>84</v>
      </c>
      <c r="W5797">
        <v>90.57275390625</v>
      </c>
    </row>
    <row r="5798" spans="1:23" x14ac:dyDescent="0.25">
      <c r="A5798" s="48" t="str">
        <f t="shared" si="90"/>
        <v>42255OtherN/A_13AllSingle</v>
      </c>
      <c r="B5798" t="s">
        <v>13</v>
      </c>
      <c r="C5798" s="35">
        <v>42255</v>
      </c>
      <c r="D5798">
        <v>13</v>
      </c>
      <c r="E5798" t="s">
        <v>32</v>
      </c>
      <c r="F5798">
        <v>0.6854561210231519</v>
      </c>
      <c r="G5798">
        <v>1.3329054229020691</v>
      </c>
      <c r="H5798">
        <v>26933</v>
      </c>
      <c r="I5798">
        <v>0.6337174635466174</v>
      </c>
      <c r="J5798">
        <v>1.2840801074820503</v>
      </c>
      <c r="K5798">
        <v>2961</v>
      </c>
      <c r="L5798">
        <v>5.1738657057285309E-2</v>
      </c>
      <c r="M5798">
        <v>7.548062801361084</v>
      </c>
      <c r="N5798">
        <v>29894</v>
      </c>
      <c r="O5798">
        <v>2.4956457316875458E-2</v>
      </c>
      <c r="P5798">
        <v>1.9754461944103241E-2</v>
      </c>
      <c r="Q5798">
        <v>3.4903530031442642E-2</v>
      </c>
      <c r="R5798">
        <v>5.1738657057285309E-2</v>
      </c>
      <c r="S5798">
        <v>6.8571791052818298E-2</v>
      </c>
      <c r="T5798">
        <v>8.3722852170467377E-2</v>
      </c>
      <c r="U5798" t="s">
        <v>18</v>
      </c>
      <c r="V5798" t="s">
        <v>84</v>
      </c>
      <c r="W5798">
        <v>93.882820129394531</v>
      </c>
    </row>
    <row r="5799" spans="1:23" x14ac:dyDescent="0.25">
      <c r="A5799" s="48" t="str">
        <f t="shared" si="90"/>
        <v>42255OtherN/A_14AllSingle</v>
      </c>
      <c r="B5799" t="s">
        <v>13</v>
      </c>
      <c r="C5799" s="35">
        <v>42255</v>
      </c>
      <c r="D5799">
        <v>14</v>
      </c>
      <c r="E5799" t="s">
        <v>32</v>
      </c>
      <c r="F5799">
        <v>0.90543250394738428</v>
      </c>
      <c r="G5799">
        <v>1.4897657632674319</v>
      </c>
      <c r="H5799">
        <v>26933</v>
      </c>
      <c r="I5799">
        <v>0.75894560863717409</v>
      </c>
      <c r="J5799">
        <v>1.3302490514170906</v>
      </c>
      <c r="K5799">
        <v>2961</v>
      </c>
      <c r="L5799">
        <v>0.14648689329624176</v>
      </c>
      <c r="M5799">
        <v>16.178665161132812</v>
      </c>
      <c r="N5799">
        <v>29894</v>
      </c>
      <c r="O5799">
        <v>2.607734315097332E-2</v>
      </c>
      <c r="P5799">
        <v>0.113066166639328</v>
      </c>
      <c r="Q5799">
        <v>0.12889564037322998</v>
      </c>
      <c r="R5799">
        <v>0.14648689329624176</v>
      </c>
      <c r="S5799">
        <v>0.1640760600566864</v>
      </c>
      <c r="T5799">
        <v>0.17990761995315552</v>
      </c>
      <c r="U5799" t="s">
        <v>18</v>
      </c>
      <c r="V5799" t="s">
        <v>84</v>
      </c>
      <c r="W5799">
        <v>96.930252075195313</v>
      </c>
    </row>
    <row r="5800" spans="1:23" x14ac:dyDescent="0.25">
      <c r="A5800" s="48" t="str">
        <f t="shared" si="90"/>
        <v>42255OtherN/A_15AllSingle</v>
      </c>
      <c r="B5800" s="7" t="s">
        <v>13</v>
      </c>
      <c r="C5800" s="35">
        <v>42255</v>
      </c>
      <c r="D5800">
        <v>15</v>
      </c>
      <c r="E5800" t="s">
        <v>32</v>
      </c>
      <c r="F5800">
        <v>1.1953617841593915</v>
      </c>
      <c r="G5800">
        <v>1.6237929726350868</v>
      </c>
      <c r="H5800">
        <v>26933</v>
      </c>
      <c r="I5800">
        <v>0.98553567289945532</v>
      </c>
      <c r="J5800">
        <v>1.3935985373180377</v>
      </c>
      <c r="K5800">
        <v>2961</v>
      </c>
      <c r="L5800">
        <v>0.20982611179351807</v>
      </c>
      <c r="M5800">
        <v>17.553356170654297</v>
      </c>
      <c r="N5800">
        <v>29894</v>
      </c>
      <c r="O5800">
        <v>2.7455374598503113E-2</v>
      </c>
      <c r="P5800">
        <v>0.17463929951190948</v>
      </c>
      <c r="Q5800">
        <v>0.19130526483058929</v>
      </c>
      <c r="R5800">
        <v>0.20982611179351807</v>
      </c>
      <c r="S5800">
        <v>0.22834476828575134</v>
      </c>
      <c r="T5800">
        <v>0.24501292407512665</v>
      </c>
      <c r="U5800" t="s">
        <v>18</v>
      </c>
      <c r="V5800" t="s">
        <v>84</v>
      </c>
      <c r="W5800">
        <v>98.14093017578125</v>
      </c>
    </row>
    <row r="5801" spans="1:23" x14ac:dyDescent="0.25">
      <c r="A5801" s="48" t="str">
        <f t="shared" si="90"/>
        <v>42255OtherN/A_16AllSingle</v>
      </c>
      <c r="B5801" t="s">
        <v>13</v>
      </c>
      <c r="C5801" s="35">
        <v>42255</v>
      </c>
      <c r="D5801">
        <v>16</v>
      </c>
      <c r="E5801" t="s">
        <v>32</v>
      </c>
      <c r="F5801">
        <v>1.5816257013616577</v>
      </c>
      <c r="G5801">
        <v>1.7314656451823762</v>
      </c>
      <c r="H5801">
        <v>26933</v>
      </c>
      <c r="I5801">
        <v>1.6379041371262464</v>
      </c>
      <c r="J5801">
        <v>1.7400883560101139</v>
      </c>
      <c r="K5801">
        <v>2961</v>
      </c>
      <c r="L5801">
        <v>-5.6278437376022339E-2</v>
      </c>
      <c r="M5801">
        <v>-3.558265209197998</v>
      </c>
      <c r="N5801">
        <v>29894</v>
      </c>
      <c r="O5801">
        <v>3.3673558384180069E-2</v>
      </c>
      <c r="P5801">
        <v>-9.9434472620487213E-2</v>
      </c>
      <c r="Q5801">
        <v>-7.8993946313858032E-2</v>
      </c>
      <c r="R5801">
        <v>-5.6278437376022339E-2</v>
      </c>
      <c r="S5801">
        <v>-3.3565621823072433E-2</v>
      </c>
      <c r="T5801">
        <v>-1.3122404925525188E-2</v>
      </c>
      <c r="U5801" t="s">
        <v>18</v>
      </c>
      <c r="V5801" t="s">
        <v>84</v>
      </c>
      <c r="W5801">
        <v>98.510101318359375</v>
      </c>
    </row>
    <row r="5802" spans="1:23" x14ac:dyDescent="0.25">
      <c r="A5802" s="48" t="str">
        <f t="shared" si="90"/>
        <v>42255OtherN/A_17AllSingle</v>
      </c>
      <c r="B5802" t="s">
        <v>13</v>
      </c>
      <c r="C5802" s="35">
        <v>42255</v>
      </c>
      <c r="D5802">
        <v>17</v>
      </c>
      <c r="E5802" t="s">
        <v>32</v>
      </c>
      <c r="F5802">
        <v>1.9518223095147342</v>
      </c>
      <c r="G5802">
        <v>1.778386067251208</v>
      </c>
      <c r="H5802">
        <v>26933</v>
      </c>
      <c r="I5802">
        <v>1.9673501527354018</v>
      </c>
      <c r="J5802">
        <v>1.7695268807899243</v>
      </c>
      <c r="K5802">
        <v>2961</v>
      </c>
      <c r="L5802">
        <v>-1.5527843497693539E-2</v>
      </c>
      <c r="M5802">
        <v>-0.79555618762969971</v>
      </c>
      <c r="N5802">
        <v>29894</v>
      </c>
      <c r="O5802">
        <v>3.4277047961950302E-2</v>
      </c>
      <c r="P5802">
        <v>-5.9457309544086456E-2</v>
      </c>
      <c r="Q5802">
        <v>-3.8650453090667725E-2</v>
      </c>
      <c r="R5802">
        <v>-1.5527843497693539E-2</v>
      </c>
      <c r="S5802">
        <v>7.5920252129435539E-3</v>
      </c>
      <c r="T5802">
        <v>2.840162068605423E-2</v>
      </c>
      <c r="U5802" t="s">
        <v>18</v>
      </c>
      <c r="V5802" t="s">
        <v>84</v>
      </c>
      <c r="W5802">
        <v>97.83056640625</v>
      </c>
    </row>
    <row r="5803" spans="1:23" x14ac:dyDescent="0.25">
      <c r="A5803" s="48" t="str">
        <f t="shared" si="90"/>
        <v>42255OtherN/A_18AllSingle</v>
      </c>
      <c r="B5803" t="s">
        <v>13</v>
      </c>
      <c r="C5803" s="35">
        <v>42255</v>
      </c>
      <c r="D5803">
        <v>18</v>
      </c>
      <c r="E5803" t="s">
        <v>32</v>
      </c>
      <c r="F5803">
        <v>2.21861430757748</v>
      </c>
      <c r="G5803">
        <v>1.7570607833973331</v>
      </c>
      <c r="H5803">
        <v>26933</v>
      </c>
      <c r="I5803">
        <v>2.1858997292079239</v>
      </c>
      <c r="J5803">
        <v>1.7600492887156307</v>
      </c>
      <c r="K5803">
        <v>2961</v>
      </c>
      <c r="L5803">
        <v>3.2714579254388809E-2</v>
      </c>
      <c r="M5803">
        <v>1.4745500087738037</v>
      </c>
      <c r="N5803">
        <v>29894</v>
      </c>
      <c r="O5803">
        <v>3.4070797264575958E-2</v>
      </c>
      <c r="P5803">
        <v>-1.095055416226387E-2</v>
      </c>
      <c r="Q5803">
        <v>9.7311008721590042E-3</v>
      </c>
      <c r="R5803">
        <v>3.2714579254388809E-2</v>
      </c>
      <c r="S5803">
        <v>5.5695332586765289E-2</v>
      </c>
      <c r="T5803">
        <v>7.6379716396331787E-2</v>
      </c>
      <c r="U5803" t="s">
        <v>18</v>
      </c>
      <c r="V5803" t="s">
        <v>84</v>
      </c>
      <c r="W5803">
        <v>96.542915344238281</v>
      </c>
    </row>
    <row r="5804" spans="1:23" x14ac:dyDescent="0.25">
      <c r="A5804" s="48" t="str">
        <f t="shared" si="90"/>
        <v>42255OtherN/A_19AllSingle</v>
      </c>
      <c r="B5804" t="s">
        <v>13</v>
      </c>
      <c r="C5804" s="35">
        <v>42255</v>
      </c>
      <c r="D5804">
        <v>19</v>
      </c>
      <c r="E5804" t="s">
        <v>32</v>
      </c>
      <c r="F5804">
        <v>2.2658192574009468</v>
      </c>
      <c r="G5804">
        <v>1.6810805482024629</v>
      </c>
      <c r="H5804">
        <v>26933</v>
      </c>
      <c r="I5804">
        <v>2.1987492711959966</v>
      </c>
      <c r="J5804">
        <v>1.6793971811628832</v>
      </c>
      <c r="K5804">
        <v>2961</v>
      </c>
      <c r="L5804">
        <v>6.7069984972476959E-2</v>
      </c>
      <c r="M5804">
        <v>2.9600765705108643</v>
      </c>
      <c r="N5804">
        <v>29894</v>
      </c>
      <c r="O5804">
        <v>3.2518237829208374E-2</v>
      </c>
      <c r="P5804">
        <v>2.5394611060619354E-2</v>
      </c>
      <c r="Q5804">
        <v>4.5133832842111588E-2</v>
      </c>
      <c r="R5804">
        <v>6.7069984972476959E-2</v>
      </c>
      <c r="S5804">
        <v>8.9003533124923706E-2</v>
      </c>
      <c r="T5804">
        <v>0.10874535888433456</v>
      </c>
      <c r="U5804" t="s">
        <v>18</v>
      </c>
      <c r="V5804" t="s">
        <v>84</v>
      </c>
      <c r="W5804">
        <v>91.5355224609375</v>
      </c>
    </row>
    <row r="5805" spans="1:23" x14ac:dyDescent="0.25">
      <c r="A5805" s="48" t="str">
        <f t="shared" si="90"/>
        <v>42255OtherN/A_20AllSingle</v>
      </c>
      <c r="B5805" s="7" t="s">
        <v>13</v>
      </c>
      <c r="C5805" s="35">
        <v>42255</v>
      </c>
      <c r="D5805">
        <v>20</v>
      </c>
      <c r="E5805" t="s">
        <v>32</v>
      </c>
      <c r="F5805">
        <v>2.0812193434526778</v>
      </c>
      <c r="G5805">
        <v>1.5571652852749236</v>
      </c>
      <c r="H5805">
        <v>26933</v>
      </c>
      <c r="I5805">
        <v>2.0591334351746817</v>
      </c>
      <c r="J5805">
        <v>1.5725301530045039</v>
      </c>
      <c r="K5805">
        <v>2961</v>
      </c>
      <c r="L5805">
        <v>2.2085908800363541E-2</v>
      </c>
      <c r="M5805">
        <v>1.0612003803253174</v>
      </c>
      <c r="N5805">
        <v>29894</v>
      </c>
      <c r="O5805">
        <v>3.0416607856750488E-2</v>
      </c>
      <c r="P5805">
        <v>-1.6896015033125877E-2</v>
      </c>
      <c r="Q5805">
        <v>1.5674735186621547E-3</v>
      </c>
      <c r="R5805">
        <v>2.2085908800363541E-2</v>
      </c>
      <c r="S5805">
        <v>4.260190948843956E-2</v>
      </c>
      <c r="T5805">
        <v>6.1067834496498108E-2</v>
      </c>
      <c r="U5805" t="s">
        <v>18</v>
      </c>
      <c r="V5805" t="s">
        <v>84</v>
      </c>
      <c r="W5805">
        <v>86.241989135742188</v>
      </c>
    </row>
    <row r="5806" spans="1:23" x14ac:dyDescent="0.25">
      <c r="A5806" s="48" t="str">
        <f t="shared" si="90"/>
        <v>42255OtherN/A_21AllSingle</v>
      </c>
      <c r="B5806" s="7" t="s">
        <v>13</v>
      </c>
      <c r="C5806" s="35">
        <v>42255</v>
      </c>
      <c r="D5806">
        <v>21</v>
      </c>
      <c r="E5806" t="s">
        <v>32</v>
      </c>
      <c r="F5806">
        <v>1.8622760133110474</v>
      </c>
      <c r="G5806">
        <v>1.4355616572022878</v>
      </c>
      <c r="H5806">
        <v>26933</v>
      </c>
      <c r="I5806">
        <v>1.8371326547892941</v>
      </c>
      <c r="J5806">
        <v>1.4194691283770611</v>
      </c>
      <c r="K5806">
        <v>2961</v>
      </c>
      <c r="L5806">
        <v>2.514335885643959E-2</v>
      </c>
      <c r="M5806">
        <v>1.3501414060592651</v>
      </c>
      <c r="N5806">
        <v>29894</v>
      </c>
      <c r="O5806">
        <v>2.7513528242707253E-2</v>
      </c>
      <c r="P5806">
        <v>-1.0117978788912296E-2</v>
      </c>
      <c r="Q5806">
        <v>6.5832831896841526E-3</v>
      </c>
      <c r="R5806">
        <v>2.514335885643959E-2</v>
      </c>
      <c r="S5806">
        <v>4.3701235204935074E-2</v>
      </c>
      <c r="T5806">
        <v>6.0404695570468903E-2</v>
      </c>
      <c r="U5806" t="s">
        <v>18</v>
      </c>
      <c r="V5806" t="s">
        <v>84</v>
      </c>
      <c r="W5806">
        <v>82.317726135253906</v>
      </c>
    </row>
    <row r="5807" spans="1:23" x14ac:dyDescent="0.25">
      <c r="A5807" s="48" t="str">
        <f t="shared" si="90"/>
        <v>42255OtherN/A_22AllSingle</v>
      </c>
      <c r="B5807" s="7" t="s">
        <v>13</v>
      </c>
      <c r="C5807" s="35">
        <v>42255</v>
      </c>
      <c r="D5807">
        <v>22</v>
      </c>
      <c r="E5807" t="s">
        <v>32</v>
      </c>
      <c r="F5807">
        <v>1.5577358175411145</v>
      </c>
      <c r="G5807">
        <v>1.2774439026256628</v>
      </c>
      <c r="H5807">
        <v>26933</v>
      </c>
      <c r="I5807">
        <v>1.5241040011704574</v>
      </c>
      <c r="J5807">
        <v>1.2524520106579489</v>
      </c>
      <c r="K5807">
        <v>2961</v>
      </c>
      <c r="L5807">
        <v>3.3631816506385803E-2</v>
      </c>
      <c r="M5807">
        <v>2.1590192317962646</v>
      </c>
      <c r="N5807">
        <v>29894</v>
      </c>
      <c r="O5807">
        <v>2.4297229945659637E-2</v>
      </c>
      <c r="P5807">
        <v>2.4924864992499352E-3</v>
      </c>
      <c r="Q5807">
        <v>1.724139042198658E-2</v>
      </c>
      <c r="R5807">
        <v>3.3631816506385803E-2</v>
      </c>
      <c r="S5807">
        <v>5.0020299851894379E-2</v>
      </c>
      <c r="T5807">
        <v>6.4771145582199097E-2</v>
      </c>
      <c r="U5807" t="s">
        <v>18</v>
      </c>
      <c r="V5807" t="s">
        <v>84</v>
      </c>
      <c r="W5807">
        <v>80.47845458984375</v>
      </c>
    </row>
    <row r="5808" spans="1:23" x14ac:dyDescent="0.25">
      <c r="A5808" s="48" t="str">
        <f t="shared" si="90"/>
        <v>42255OtherN/A_23AllSingle</v>
      </c>
      <c r="B5808" s="7" t="s">
        <v>13</v>
      </c>
      <c r="C5808" s="35">
        <v>42255</v>
      </c>
      <c r="D5808">
        <v>23</v>
      </c>
      <c r="E5808" t="s">
        <v>32</v>
      </c>
      <c r="F5808">
        <v>1.2067981882847283</v>
      </c>
      <c r="G5808">
        <v>1.0798933374188537</v>
      </c>
      <c r="H5808">
        <v>26933</v>
      </c>
      <c r="I5808">
        <v>1.1896425566583899</v>
      </c>
      <c r="J5808">
        <v>1.0541223418582193</v>
      </c>
      <c r="K5808">
        <v>2961</v>
      </c>
      <c r="L5808">
        <v>1.7155632376670837E-2</v>
      </c>
      <c r="M5808">
        <v>1.4215824604034424</v>
      </c>
      <c r="N5808">
        <v>29894</v>
      </c>
      <c r="O5808">
        <v>2.0458951592445374E-2</v>
      </c>
      <c r="P5808">
        <v>-9.0645598247647285E-3</v>
      </c>
      <c r="Q5808">
        <v>3.3544327598065138E-3</v>
      </c>
      <c r="R5808">
        <v>1.7155632376670837E-2</v>
      </c>
      <c r="S5808">
        <v>3.0955195426940918E-2</v>
      </c>
      <c r="T5808">
        <v>4.3375823646783829E-2</v>
      </c>
      <c r="U5808" t="s">
        <v>18</v>
      </c>
      <c r="V5808" t="s">
        <v>84</v>
      </c>
      <c r="W5808">
        <v>78.2606201171875</v>
      </c>
    </row>
    <row r="5809" spans="1:23" x14ac:dyDescent="0.25">
      <c r="A5809" s="48" t="str">
        <f t="shared" si="90"/>
        <v>42255OtherN/A_24AllSingle</v>
      </c>
      <c r="B5809" s="7" t="s">
        <v>13</v>
      </c>
      <c r="C5809" s="35">
        <v>42255</v>
      </c>
      <c r="D5809">
        <v>24</v>
      </c>
      <c r="E5809" t="s">
        <v>32</v>
      </c>
      <c r="F5809">
        <v>0.92414309083546409</v>
      </c>
      <c r="G5809">
        <v>0.87206500510075002</v>
      </c>
      <c r="H5809">
        <v>26933</v>
      </c>
      <c r="I5809">
        <v>0.92056839600968354</v>
      </c>
      <c r="J5809">
        <v>0.89396060568427171</v>
      </c>
      <c r="K5809">
        <v>2961</v>
      </c>
      <c r="L5809">
        <v>3.5746947396546602E-3</v>
      </c>
      <c r="M5809">
        <v>0.38681182265281677</v>
      </c>
      <c r="N5809">
        <v>29894</v>
      </c>
      <c r="O5809">
        <v>1.7266552895307541E-2</v>
      </c>
      <c r="P5809">
        <v>-1.8554119393229485E-2</v>
      </c>
      <c r="Q5809">
        <v>-8.0729769542813301E-3</v>
      </c>
      <c r="R5809">
        <v>3.5746947396546602E-3</v>
      </c>
      <c r="S5809">
        <v>1.5220984816551208E-2</v>
      </c>
      <c r="T5809">
        <v>2.5703508406877518E-2</v>
      </c>
      <c r="U5809" t="s">
        <v>18</v>
      </c>
      <c r="V5809" t="s">
        <v>84</v>
      </c>
      <c r="W5809">
        <v>74.779251098632812</v>
      </c>
    </row>
    <row r="5810" spans="1:23" x14ac:dyDescent="0.25">
      <c r="A5810" s="48" t="str">
        <f t="shared" si="90"/>
        <v>42256OtherN/A_1AllSingle</v>
      </c>
      <c r="B5810" t="s">
        <v>13</v>
      </c>
      <c r="C5810" s="35">
        <v>42256</v>
      </c>
      <c r="D5810">
        <v>1</v>
      </c>
      <c r="E5810" t="s">
        <v>32</v>
      </c>
      <c r="F5810">
        <v>0.77176464697647129</v>
      </c>
      <c r="G5810">
        <v>0.73213820245110195</v>
      </c>
      <c r="H5810">
        <v>13802</v>
      </c>
      <c r="I5810">
        <v>0.77278643546526715</v>
      </c>
      <c r="J5810">
        <v>0.76225559785154184</v>
      </c>
      <c r="K5810">
        <v>9244</v>
      </c>
      <c r="L5810">
        <v>-1.0217884555459023E-3</v>
      </c>
      <c r="M5810">
        <v>-0.1323963850736618</v>
      </c>
      <c r="N5810">
        <v>23046</v>
      </c>
      <c r="O5810">
        <v>1.0084249079227448E-2</v>
      </c>
      <c r="P5810">
        <v>-1.3945762068033218E-2</v>
      </c>
      <c r="Q5810">
        <v>-7.8244209289550781E-3</v>
      </c>
      <c r="R5810">
        <v>-1.0217884555459023E-3</v>
      </c>
      <c r="S5810">
        <v>5.7800374925136566E-3</v>
      </c>
      <c r="T5810">
        <v>1.1902185156941414E-2</v>
      </c>
      <c r="U5810" t="s">
        <v>18</v>
      </c>
      <c r="V5810" t="s">
        <v>84</v>
      </c>
      <c r="W5810">
        <v>72.90228271484375</v>
      </c>
    </row>
    <row r="5811" spans="1:23" x14ac:dyDescent="0.25">
      <c r="A5811" s="48" t="str">
        <f t="shared" si="90"/>
        <v>42256OtherN/A_1SmartAC-onlySingle</v>
      </c>
      <c r="B5811" t="s">
        <v>13</v>
      </c>
      <c r="C5811" s="35">
        <v>42256</v>
      </c>
      <c r="D5811">
        <v>1</v>
      </c>
      <c r="E5811" t="s">
        <v>32</v>
      </c>
      <c r="F5811">
        <v>0.77176464697647129</v>
      </c>
      <c r="G5811">
        <v>0.73213820245110195</v>
      </c>
      <c r="H5811">
        <v>13802</v>
      </c>
      <c r="I5811">
        <v>0.77278643546526715</v>
      </c>
      <c r="J5811">
        <v>0.76225559785154184</v>
      </c>
      <c r="K5811">
        <v>9244</v>
      </c>
      <c r="L5811">
        <v>-1.0217884555459023E-3</v>
      </c>
      <c r="M5811">
        <v>-0.1323963850736618</v>
      </c>
      <c r="N5811">
        <v>23046</v>
      </c>
      <c r="O5811">
        <v>1.0084249079227448E-2</v>
      </c>
      <c r="P5811">
        <v>-1.3945762068033218E-2</v>
      </c>
      <c r="Q5811">
        <v>-7.8244209289550781E-3</v>
      </c>
      <c r="R5811">
        <v>-1.0217884555459023E-3</v>
      </c>
      <c r="S5811">
        <v>5.7800374925136566E-3</v>
      </c>
      <c r="T5811">
        <v>1.1902185156941414E-2</v>
      </c>
      <c r="U5811" t="s">
        <v>102</v>
      </c>
      <c r="V5811" t="s">
        <v>84</v>
      </c>
      <c r="W5811">
        <v>72.90228271484375</v>
      </c>
    </row>
    <row r="5812" spans="1:23" x14ac:dyDescent="0.25">
      <c r="A5812" s="48" t="str">
        <f t="shared" si="90"/>
        <v>42256OtherN/A_2AllSingle</v>
      </c>
      <c r="B5812" s="7" t="s">
        <v>13</v>
      </c>
      <c r="C5812" s="35">
        <v>42256</v>
      </c>
      <c r="D5812">
        <v>2</v>
      </c>
      <c r="E5812" t="s">
        <v>32</v>
      </c>
      <c r="F5812">
        <v>0.67246322347768539</v>
      </c>
      <c r="G5812">
        <v>0.63269516640227208</v>
      </c>
      <c r="H5812">
        <v>13802</v>
      </c>
      <c r="I5812">
        <v>0.67466838947549956</v>
      </c>
      <c r="J5812">
        <v>0.65906418773659403</v>
      </c>
      <c r="K5812">
        <v>9244</v>
      </c>
      <c r="L5812">
        <v>-2.2051660344004631E-3</v>
      </c>
      <c r="M5812">
        <v>-0.32792365550994873</v>
      </c>
      <c r="N5812">
        <v>23046</v>
      </c>
      <c r="O5812">
        <v>8.7173506617546082E-3</v>
      </c>
      <c r="P5812">
        <v>-1.3377322815358639E-2</v>
      </c>
      <c r="Q5812">
        <v>-8.0857165157794952E-3</v>
      </c>
      <c r="R5812">
        <v>-2.2051660344004631E-3</v>
      </c>
      <c r="S5812">
        <v>3.674686886370182E-3</v>
      </c>
      <c r="T5812">
        <v>8.9669907465577126E-3</v>
      </c>
      <c r="U5812" t="s">
        <v>18</v>
      </c>
      <c r="V5812" t="s">
        <v>84</v>
      </c>
      <c r="W5812">
        <v>70.87677001953125</v>
      </c>
    </row>
    <row r="5813" spans="1:23" x14ac:dyDescent="0.25">
      <c r="A5813" s="48" t="str">
        <f t="shared" si="90"/>
        <v>42256OtherN/A_2SmartAC-onlySingle</v>
      </c>
      <c r="B5813" t="s">
        <v>13</v>
      </c>
      <c r="C5813" s="35">
        <v>42256</v>
      </c>
      <c r="D5813">
        <v>2</v>
      </c>
      <c r="E5813" t="s">
        <v>32</v>
      </c>
      <c r="F5813">
        <v>0.67246322347768539</v>
      </c>
      <c r="G5813">
        <v>0.63269516640227208</v>
      </c>
      <c r="H5813">
        <v>13802</v>
      </c>
      <c r="I5813">
        <v>0.67466838947549956</v>
      </c>
      <c r="J5813">
        <v>0.65906418773659403</v>
      </c>
      <c r="K5813">
        <v>9244</v>
      </c>
      <c r="L5813">
        <v>-2.2051660344004631E-3</v>
      </c>
      <c r="M5813">
        <v>-0.32792365550994873</v>
      </c>
      <c r="N5813">
        <v>23046</v>
      </c>
      <c r="O5813">
        <v>8.7173506617546082E-3</v>
      </c>
      <c r="P5813">
        <v>-1.3377322815358639E-2</v>
      </c>
      <c r="Q5813">
        <v>-8.0857165157794952E-3</v>
      </c>
      <c r="R5813">
        <v>-2.2051660344004631E-3</v>
      </c>
      <c r="S5813">
        <v>3.674686886370182E-3</v>
      </c>
      <c r="T5813">
        <v>8.9669907465577126E-3</v>
      </c>
      <c r="U5813" t="s">
        <v>102</v>
      </c>
      <c r="V5813" t="s">
        <v>84</v>
      </c>
      <c r="W5813">
        <v>70.87677001953125</v>
      </c>
    </row>
    <row r="5814" spans="1:23" x14ac:dyDescent="0.25">
      <c r="A5814" s="48" t="str">
        <f t="shared" si="90"/>
        <v>42256OtherN/A_3AllSingle</v>
      </c>
      <c r="B5814" t="s">
        <v>13</v>
      </c>
      <c r="C5814" s="35">
        <v>42256</v>
      </c>
      <c r="D5814">
        <v>3</v>
      </c>
      <c r="E5814" t="s">
        <v>32</v>
      </c>
      <c r="F5814">
        <v>0.60921391349756782</v>
      </c>
      <c r="G5814">
        <v>0.56541481009388228</v>
      </c>
      <c r="H5814">
        <v>13802</v>
      </c>
      <c r="I5814">
        <v>0.61869225825635388</v>
      </c>
      <c r="J5814">
        <v>0.59872194309622617</v>
      </c>
      <c r="K5814">
        <v>9244</v>
      </c>
      <c r="L5814">
        <v>-9.4783445820212364E-3</v>
      </c>
      <c r="M5814">
        <v>-1.5558319091796875</v>
      </c>
      <c r="N5814">
        <v>23046</v>
      </c>
      <c r="O5814">
        <v>7.8702801838517189E-3</v>
      </c>
      <c r="P5814">
        <v>-1.9564894959330559E-2</v>
      </c>
      <c r="Q5814">
        <v>-1.4787478372454643E-2</v>
      </c>
      <c r="R5814">
        <v>-9.4783445820212364E-3</v>
      </c>
      <c r="S5814">
        <v>-4.1698403656482697E-3</v>
      </c>
      <c r="T5814">
        <v>6.082064937800169E-4</v>
      </c>
      <c r="U5814" t="s">
        <v>18</v>
      </c>
      <c r="V5814" t="s">
        <v>84</v>
      </c>
      <c r="W5814">
        <v>70.129867553710938</v>
      </c>
    </row>
    <row r="5815" spans="1:23" x14ac:dyDescent="0.25">
      <c r="A5815" s="48" t="str">
        <f t="shared" si="90"/>
        <v>42256OtherN/A_3SmartAC-onlySingle</v>
      </c>
      <c r="B5815" t="s">
        <v>13</v>
      </c>
      <c r="C5815" s="35">
        <v>42256</v>
      </c>
      <c r="D5815">
        <v>3</v>
      </c>
      <c r="E5815" t="s">
        <v>32</v>
      </c>
      <c r="F5815">
        <v>0.60921391349756782</v>
      </c>
      <c r="G5815">
        <v>0.56541481009388228</v>
      </c>
      <c r="H5815">
        <v>13802</v>
      </c>
      <c r="I5815">
        <v>0.61869225825635388</v>
      </c>
      <c r="J5815">
        <v>0.59872194309622617</v>
      </c>
      <c r="K5815">
        <v>9244</v>
      </c>
      <c r="L5815">
        <v>-9.4783445820212364E-3</v>
      </c>
      <c r="M5815">
        <v>-1.5558319091796875</v>
      </c>
      <c r="N5815">
        <v>23046</v>
      </c>
      <c r="O5815">
        <v>7.8702801838517189E-3</v>
      </c>
      <c r="P5815">
        <v>-1.9564894959330559E-2</v>
      </c>
      <c r="Q5815">
        <v>-1.4787478372454643E-2</v>
      </c>
      <c r="R5815">
        <v>-9.4783445820212364E-3</v>
      </c>
      <c r="S5815">
        <v>-4.1698403656482697E-3</v>
      </c>
      <c r="T5815">
        <v>6.082064937800169E-4</v>
      </c>
      <c r="U5815" t="s">
        <v>102</v>
      </c>
      <c r="V5815" t="s">
        <v>84</v>
      </c>
      <c r="W5815">
        <v>70.129867553710938</v>
      </c>
    </row>
    <row r="5816" spans="1:23" x14ac:dyDescent="0.25">
      <c r="A5816" s="48" t="str">
        <f t="shared" si="90"/>
        <v>42256OtherN/A_4AllSingle</v>
      </c>
      <c r="B5816" t="s">
        <v>13</v>
      </c>
      <c r="C5816" s="35">
        <v>42256</v>
      </c>
      <c r="D5816">
        <v>4</v>
      </c>
      <c r="E5816" t="s">
        <v>32</v>
      </c>
      <c r="F5816">
        <v>0.58013647707012472</v>
      </c>
      <c r="G5816">
        <v>0.53116233331536689</v>
      </c>
      <c r="H5816">
        <v>13802</v>
      </c>
      <c r="I5816">
        <v>0.58420595360046512</v>
      </c>
      <c r="J5816">
        <v>0.54443271439906893</v>
      </c>
      <c r="K5816">
        <v>9244</v>
      </c>
      <c r="L5816">
        <v>-4.0694763883948326E-3</v>
      </c>
      <c r="M5816">
        <v>-0.701468825340271</v>
      </c>
      <c r="N5816">
        <v>23046</v>
      </c>
      <c r="O5816">
        <v>7.2461222298443317E-3</v>
      </c>
      <c r="P5816">
        <v>-1.3356106355786324E-2</v>
      </c>
      <c r="Q5816">
        <v>-8.9575657621026039E-3</v>
      </c>
      <c r="R5816">
        <v>-4.0694763883948326E-3</v>
      </c>
      <c r="S5816">
        <v>8.1803306238725781E-4</v>
      </c>
      <c r="T5816">
        <v>5.2171540446579456E-3</v>
      </c>
      <c r="U5816" t="s">
        <v>18</v>
      </c>
      <c r="V5816" t="s">
        <v>84</v>
      </c>
      <c r="W5816">
        <v>68.532585144042969</v>
      </c>
    </row>
    <row r="5817" spans="1:23" x14ac:dyDescent="0.25">
      <c r="A5817" s="48" t="str">
        <f t="shared" si="90"/>
        <v>42256OtherN/A_4SmartAC-onlySingle</v>
      </c>
      <c r="B5817" s="7" t="s">
        <v>13</v>
      </c>
      <c r="C5817" s="35">
        <v>42256</v>
      </c>
      <c r="D5817">
        <v>4</v>
      </c>
      <c r="E5817" t="s">
        <v>32</v>
      </c>
      <c r="F5817">
        <v>0.58013647707012472</v>
      </c>
      <c r="G5817">
        <v>0.53116233331536689</v>
      </c>
      <c r="H5817">
        <v>13802</v>
      </c>
      <c r="I5817">
        <v>0.58420595360046512</v>
      </c>
      <c r="J5817">
        <v>0.54443271439906893</v>
      </c>
      <c r="K5817">
        <v>9244</v>
      </c>
      <c r="L5817">
        <v>-4.0694763883948326E-3</v>
      </c>
      <c r="M5817">
        <v>-0.701468825340271</v>
      </c>
      <c r="N5817">
        <v>23046</v>
      </c>
      <c r="O5817">
        <v>7.2461222298443317E-3</v>
      </c>
      <c r="P5817">
        <v>-1.3356106355786324E-2</v>
      </c>
      <c r="Q5817">
        <v>-8.9575657621026039E-3</v>
      </c>
      <c r="R5817">
        <v>-4.0694763883948326E-3</v>
      </c>
      <c r="S5817">
        <v>8.1803306238725781E-4</v>
      </c>
      <c r="T5817">
        <v>5.2171540446579456E-3</v>
      </c>
      <c r="U5817" t="s">
        <v>102</v>
      </c>
      <c r="V5817" t="s">
        <v>84</v>
      </c>
      <c r="W5817">
        <v>68.532585144042969</v>
      </c>
    </row>
    <row r="5818" spans="1:23" x14ac:dyDescent="0.25">
      <c r="A5818" s="48" t="str">
        <f t="shared" si="90"/>
        <v>42256OtherN/A_5AllSingle</v>
      </c>
      <c r="B5818" s="7" t="s">
        <v>13</v>
      </c>
      <c r="C5818" s="35">
        <v>42256</v>
      </c>
      <c r="D5818">
        <v>5</v>
      </c>
      <c r="E5818" t="s">
        <v>32</v>
      </c>
      <c r="F5818">
        <v>0.58067044309445603</v>
      </c>
      <c r="G5818">
        <v>0.5333448090669044</v>
      </c>
      <c r="H5818">
        <v>13802</v>
      </c>
      <c r="I5818">
        <v>0.58479446075270658</v>
      </c>
      <c r="J5818">
        <v>0.55343385864342809</v>
      </c>
      <c r="K5818">
        <v>9244</v>
      </c>
      <c r="L5818">
        <v>-4.1240174323320389E-3</v>
      </c>
      <c r="M5818">
        <v>-0.71021658182144165</v>
      </c>
      <c r="N5818">
        <v>23046</v>
      </c>
      <c r="O5818">
        <v>7.331005297601223E-3</v>
      </c>
      <c r="P5818">
        <v>-1.3519434258341789E-2</v>
      </c>
      <c r="Q5818">
        <v>-9.0693673118948936E-3</v>
      </c>
      <c r="R5818">
        <v>-4.1240174323320389E-3</v>
      </c>
      <c r="S5818">
        <v>8.2074565580114722E-4</v>
      </c>
      <c r="T5818">
        <v>5.2713989280164242E-3</v>
      </c>
      <c r="U5818" t="s">
        <v>18</v>
      </c>
      <c r="V5818" t="s">
        <v>84</v>
      </c>
      <c r="W5818">
        <v>67.643325805664063</v>
      </c>
    </row>
    <row r="5819" spans="1:23" x14ac:dyDescent="0.25">
      <c r="A5819" s="48" t="str">
        <f t="shared" si="90"/>
        <v>42256OtherN/A_5SmartAC-onlySingle</v>
      </c>
      <c r="B5819" s="7" t="s">
        <v>13</v>
      </c>
      <c r="C5819" s="35">
        <v>42256</v>
      </c>
      <c r="D5819">
        <v>5</v>
      </c>
      <c r="E5819" t="s">
        <v>32</v>
      </c>
      <c r="F5819">
        <v>0.58067044309445603</v>
      </c>
      <c r="G5819">
        <v>0.5333448090669044</v>
      </c>
      <c r="H5819">
        <v>13802</v>
      </c>
      <c r="I5819">
        <v>0.58479446075270658</v>
      </c>
      <c r="J5819">
        <v>0.55343385864342809</v>
      </c>
      <c r="K5819">
        <v>9244</v>
      </c>
      <c r="L5819">
        <v>-4.1240174323320389E-3</v>
      </c>
      <c r="M5819">
        <v>-0.71021658182144165</v>
      </c>
      <c r="N5819">
        <v>23046</v>
      </c>
      <c r="O5819">
        <v>7.331005297601223E-3</v>
      </c>
      <c r="P5819">
        <v>-1.3519434258341789E-2</v>
      </c>
      <c r="Q5819">
        <v>-9.0693673118948936E-3</v>
      </c>
      <c r="R5819">
        <v>-4.1240174323320389E-3</v>
      </c>
      <c r="S5819">
        <v>8.2074565580114722E-4</v>
      </c>
      <c r="T5819">
        <v>5.2713989280164242E-3</v>
      </c>
      <c r="U5819" t="s">
        <v>102</v>
      </c>
      <c r="V5819" t="s">
        <v>84</v>
      </c>
      <c r="W5819">
        <v>67.643325805664063</v>
      </c>
    </row>
    <row r="5820" spans="1:23" x14ac:dyDescent="0.25">
      <c r="A5820" s="48" t="str">
        <f t="shared" si="90"/>
        <v>42256OtherN/A_6AllSingle</v>
      </c>
      <c r="B5820" s="7" t="s">
        <v>13</v>
      </c>
      <c r="C5820" s="35">
        <v>42256</v>
      </c>
      <c r="D5820">
        <v>6</v>
      </c>
      <c r="E5820" t="s">
        <v>32</v>
      </c>
      <c r="F5820">
        <v>0.62049461991061583</v>
      </c>
      <c r="G5820">
        <v>0.5616226007444135</v>
      </c>
      <c r="H5820">
        <v>13802</v>
      </c>
      <c r="I5820">
        <v>0.62323820727278434</v>
      </c>
      <c r="J5820">
        <v>0.58877824963886116</v>
      </c>
      <c r="K5820">
        <v>9244</v>
      </c>
      <c r="L5820">
        <v>-2.7435873635113239E-3</v>
      </c>
      <c r="M5820">
        <v>-0.44216135144233704</v>
      </c>
      <c r="N5820">
        <v>23046</v>
      </c>
      <c r="O5820">
        <v>7.7688009478151798E-3</v>
      </c>
      <c r="P5820">
        <v>-1.270008273422718E-2</v>
      </c>
      <c r="Q5820">
        <v>-7.9842647537589073E-3</v>
      </c>
      <c r="R5820">
        <v>-2.7435873635113239E-3</v>
      </c>
      <c r="S5820">
        <v>2.4964688345789909E-3</v>
      </c>
      <c r="T5820">
        <v>7.2129080072045326E-3</v>
      </c>
      <c r="U5820" t="s">
        <v>18</v>
      </c>
      <c r="V5820" t="s">
        <v>84</v>
      </c>
      <c r="W5820">
        <v>68.018096923828125</v>
      </c>
    </row>
    <row r="5821" spans="1:23" x14ac:dyDescent="0.25">
      <c r="A5821" s="48" t="str">
        <f t="shared" si="90"/>
        <v>42256OtherN/A_6SmartAC-onlySingle</v>
      </c>
      <c r="B5821" s="7" t="s">
        <v>13</v>
      </c>
      <c r="C5821" s="35">
        <v>42256</v>
      </c>
      <c r="D5821">
        <v>6</v>
      </c>
      <c r="E5821" t="s">
        <v>32</v>
      </c>
      <c r="F5821">
        <v>0.62049461991061583</v>
      </c>
      <c r="G5821">
        <v>0.5616226007444135</v>
      </c>
      <c r="H5821">
        <v>13802</v>
      </c>
      <c r="I5821">
        <v>0.62323820727278434</v>
      </c>
      <c r="J5821">
        <v>0.58877824963886116</v>
      </c>
      <c r="K5821">
        <v>9244</v>
      </c>
      <c r="L5821">
        <v>-2.7435873635113239E-3</v>
      </c>
      <c r="M5821">
        <v>-0.44216135144233704</v>
      </c>
      <c r="N5821">
        <v>23046</v>
      </c>
      <c r="O5821">
        <v>7.7688009478151798E-3</v>
      </c>
      <c r="P5821">
        <v>-1.270008273422718E-2</v>
      </c>
      <c r="Q5821">
        <v>-7.9842647537589073E-3</v>
      </c>
      <c r="R5821">
        <v>-2.7435873635113239E-3</v>
      </c>
      <c r="S5821">
        <v>2.4964688345789909E-3</v>
      </c>
      <c r="T5821">
        <v>7.2129080072045326E-3</v>
      </c>
      <c r="U5821" t="s">
        <v>102</v>
      </c>
      <c r="V5821" t="s">
        <v>84</v>
      </c>
      <c r="W5821">
        <v>68.018096923828125</v>
      </c>
    </row>
    <row r="5822" spans="1:23" x14ac:dyDescent="0.25">
      <c r="A5822" s="48" t="str">
        <f t="shared" si="90"/>
        <v>42256OtherN/A_7AllSingle</v>
      </c>
      <c r="B5822" t="s">
        <v>13</v>
      </c>
      <c r="C5822" s="35">
        <v>42256</v>
      </c>
      <c r="D5822">
        <v>7</v>
      </c>
      <c r="E5822" t="s">
        <v>32</v>
      </c>
      <c r="F5822">
        <v>0.70889002850940241</v>
      </c>
      <c r="G5822">
        <v>0.64460901278550686</v>
      </c>
      <c r="H5822">
        <v>13802</v>
      </c>
      <c r="I5822">
        <v>0.70775124854036786</v>
      </c>
      <c r="J5822">
        <v>0.65086050266135176</v>
      </c>
      <c r="K5822">
        <v>9244</v>
      </c>
      <c r="L5822">
        <v>1.1387799168005586E-3</v>
      </c>
      <c r="M5822">
        <v>0.16064268350601196</v>
      </c>
      <c r="N5822">
        <v>23046</v>
      </c>
      <c r="O5822">
        <v>8.7139112874865532E-3</v>
      </c>
      <c r="P5822">
        <v>-1.0028968565165997E-2</v>
      </c>
      <c r="Q5822">
        <v>-4.7394502907991409E-3</v>
      </c>
      <c r="R5822">
        <v>1.1387799168005586E-3</v>
      </c>
      <c r="S5822">
        <v>7.016313262283802E-3</v>
      </c>
      <c r="T5822">
        <v>1.230652816593647E-2</v>
      </c>
      <c r="U5822" t="s">
        <v>18</v>
      </c>
      <c r="V5822" t="s">
        <v>84</v>
      </c>
      <c r="W5822">
        <v>69.182197570800781</v>
      </c>
    </row>
    <row r="5823" spans="1:23" x14ac:dyDescent="0.25">
      <c r="A5823" s="48" t="str">
        <f t="shared" si="90"/>
        <v>42256OtherN/A_7SmartAC-onlySingle</v>
      </c>
      <c r="B5823" t="s">
        <v>13</v>
      </c>
      <c r="C5823" s="35">
        <v>42256</v>
      </c>
      <c r="D5823">
        <v>7</v>
      </c>
      <c r="E5823" t="s">
        <v>32</v>
      </c>
      <c r="F5823">
        <v>0.70889002850940241</v>
      </c>
      <c r="G5823">
        <v>0.64460901278550686</v>
      </c>
      <c r="H5823">
        <v>13802</v>
      </c>
      <c r="I5823">
        <v>0.70775124854036786</v>
      </c>
      <c r="J5823">
        <v>0.65086050266135176</v>
      </c>
      <c r="K5823">
        <v>9244</v>
      </c>
      <c r="L5823">
        <v>1.1387799168005586E-3</v>
      </c>
      <c r="M5823">
        <v>0.16064268350601196</v>
      </c>
      <c r="N5823">
        <v>23046</v>
      </c>
      <c r="O5823">
        <v>8.7139112874865532E-3</v>
      </c>
      <c r="P5823">
        <v>-1.0028968565165997E-2</v>
      </c>
      <c r="Q5823">
        <v>-4.7394502907991409E-3</v>
      </c>
      <c r="R5823">
        <v>1.1387799168005586E-3</v>
      </c>
      <c r="S5823">
        <v>7.016313262283802E-3</v>
      </c>
      <c r="T5823">
        <v>1.230652816593647E-2</v>
      </c>
      <c r="U5823" t="s">
        <v>102</v>
      </c>
      <c r="V5823" t="s">
        <v>84</v>
      </c>
      <c r="W5823">
        <v>69.182197570800781</v>
      </c>
    </row>
    <row r="5824" spans="1:23" x14ac:dyDescent="0.25">
      <c r="A5824" s="48" t="str">
        <f t="shared" si="90"/>
        <v>42256OtherN/A_8AllSingle</v>
      </c>
      <c r="B5824" s="7" t="s">
        <v>13</v>
      </c>
      <c r="C5824" s="35">
        <v>42256</v>
      </c>
      <c r="D5824">
        <v>8</v>
      </c>
      <c r="E5824" t="s">
        <v>32</v>
      </c>
      <c r="F5824">
        <v>0.73799270743625522</v>
      </c>
      <c r="G5824">
        <v>0.67934803535374111</v>
      </c>
      <c r="H5824">
        <v>13802</v>
      </c>
      <c r="I5824">
        <v>0.72734773741369874</v>
      </c>
      <c r="J5824">
        <v>0.67423458587518625</v>
      </c>
      <c r="K5824">
        <v>9244</v>
      </c>
      <c r="L5824">
        <v>1.0644970461726189E-2</v>
      </c>
      <c r="M5824">
        <v>1.4424221515655518</v>
      </c>
      <c r="N5824">
        <v>23046</v>
      </c>
      <c r="O5824">
        <v>9.089290164411068E-3</v>
      </c>
      <c r="P5824">
        <v>-1.0038637556135654E-3</v>
      </c>
      <c r="Q5824">
        <v>4.5135170221328735E-3</v>
      </c>
      <c r="R5824">
        <v>1.0644970461726189E-2</v>
      </c>
      <c r="S5824">
        <v>1.6775697469711304E-2</v>
      </c>
      <c r="T5824">
        <v>2.2293804213404655E-2</v>
      </c>
      <c r="U5824" t="s">
        <v>18</v>
      </c>
      <c r="V5824" t="s">
        <v>84</v>
      </c>
      <c r="W5824">
        <v>73.972015380859375</v>
      </c>
    </row>
    <row r="5825" spans="1:23" x14ac:dyDescent="0.25">
      <c r="A5825" s="48" t="str">
        <f t="shared" si="90"/>
        <v>42256OtherN/A_8SmartAC-onlySingle</v>
      </c>
      <c r="B5825" t="s">
        <v>13</v>
      </c>
      <c r="C5825" s="35">
        <v>42256</v>
      </c>
      <c r="D5825">
        <v>8</v>
      </c>
      <c r="E5825" t="s">
        <v>32</v>
      </c>
      <c r="F5825">
        <v>0.73799270743625522</v>
      </c>
      <c r="G5825">
        <v>0.67934803535374111</v>
      </c>
      <c r="H5825">
        <v>13802</v>
      </c>
      <c r="I5825">
        <v>0.72734773741369874</v>
      </c>
      <c r="J5825">
        <v>0.67423458587518625</v>
      </c>
      <c r="K5825">
        <v>9244</v>
      </c>
      <c r="L5825">
        <v>1.0644970461726189E-2</v>
      </c>
      <c r="M5825">
        <v>1.4424221515655518</v>
      </c>
      <c r="N5825">
        <v>23046</v>
      </c>
      <c r="O5825">
        <v>9.089290164411068E-3</v>
      </c>
      <c r="P5825">
        <v>-1.0038637556135654E-3</v>
      </c>
      <c r="Q5825">
        <v>4.5135170221328735E-3</v>
      </c>
      <c r="R5825">
        <v>1.0644970461726189E-2</v>
      </c>
      <c r="S5825">
        <v>1.6775697469711304E-2</v>
      </c>
      <c r="T5825">
        <v>2.2293804213404655E-2</v>
      </c>
      <c r="U5825" t="s">
        <v>102</v>
      </c>
      <c r="V5825" t="s">
        <v>84</v>
      </c>
      <c r="W5825">
        <v>73.972015380859375</v>
      </c>
    </row>
    <row r="5826" spans="1:23" x14ac:dyDescent="0.25">
      <c r="A5826" s="48" t="str">
        <f t="shared" ref="A5826:A5889" si="91">CONCATENATE(C5826,B5826,E5826,"_",D5826,U5826,V5826)</f>
        <v>42256OtherN/A_9AllSingle</v>
      </c>
      <c r="B5826" t="s">
        <v>13</v>
      </c>
      <c r="C5826" s="35">
        <v>42256</v>
      </c>
      <c r="D5826">
        <v>9</v>
      </c>
      <c r="E5826" t="s">
        <v>32</v>
      </c>
      <c r="F5826">
        <v>0.6643035622171195</v>
      </c>
      <c r="G5826">
        <v>0.75533379204470297</v>
      </c>
      <c r="H5826">
        <v>13802</v>
      </c>
      <c r="I5826">
        <v>0.66329175655949923</v>
      </c>
      <c r="J5826">
        <v>0.73174007576055133</v>
      </c>
      <c r="K5826">
        <v>9244</v>
      </c>
      <c r="L5826">
        <v>1.0118056088685989E-3</v>
      </c>
      <c r="M5826">
        <v>0.15231074392795563</v>
      </c>
      <c r="N5826">
        <v>23046</v>
      </c>
      <c r="O5826">
        <v>9.9629340693354607E-3</v>
      </c>
      <c r="P5826">
        <v>-1.175669115036726E-2</v>
      </c>
      <c r="Q5826">
        <v>-5.7089906185865402E-3</v>
      </c>
      <c r="R5826">
        <v>1.0118056088685989E-3</v>
      </c>
      <c r="S5826">
        <v>7.7318046241998672E-3</v>
      </c>
      <c r="T5826">
        <v>1.3780302368104458E-2</v>
      </c>
      <c r="U5826" t="s">
        <v>18</v>
      </c>
      <c r="V5826" t="s">
        <v>84</v>
      </c>
      <c r="W5826">
        <v>79.976608276367188</v>
      </c>
    </row>
    <row r="5827" spans="1:23" x14ac:dyDescent="0.25">
      <c r="A5827" s="48" t="str">
        <f t="shared" si="91"/>
        <v>42256OtherN/A_9SmartAC-onlySingle</v>
      </c>
      <c r="B5827" t="s">
        <v>13</v>
      </c>
      <c r="C5827" s="35">
        <v>42256</v>
      </c>
      <c r="D5827">
        <v>9</v>
      </c>
      <c r="E5827" t="s">
        <v>32</v>
      </c>
      <c r="F5827">
        <v>0.6643035622171195</v>
      </c>
      <c r="G5827">
        <v>0.75533379204470297</v>
      </c>
      <c r="H5827">
        <v>13802</v>
      </c>
      <c r="I5827">
        <v>0.66329175655949923</v>
      </c>
      <c r="J5827">
        <v>0.73174007576055133</v>
      </c>
      <c r="K5827">
        <v>9244</v>
      </c>
      <c r="L5827">
        <v>1.0118056088685989E-3</v>
      </c>
      <c r="M5827">
        <v>0.15231074392795563</v>
      </c>
      <c r="N5827">
        <v>23046</v>
      </c>
      <c r="O5827">
        <v>9.9629340693354607E-3</v>
      </c>
      <c r="P5827">
        <v>-1.175669115036726E-2</v>
      </c>
      <c r="Q5827">
        <v>-5.7089906185865402E-3</v>
      </c>
      <c r="R5827">
        <v>1.0118056088685989E-3</v>
      </c>
      <c r="S5827">
        <v>7.7318046241998672E-3</v>
      </c>
      <c r="T5827">
        <v>1.3780302368104458E-2</v>
      </c>
      <c r="U5827" t="s">
        <v>102</v>
      </c>
      <c r="V5827" t="s">
        <v>84</v>
      </c>
      <c r="W5827">
        <v>79.976608276367188</v>
      </c>
    </row>
    <row r="5828" spans="1:23" x14ac:dyDescent="0.25">
      <c r="A5828" s="48" t="str">
        <f t="shared" si="91"/>
        <v>42256OtherN/A_10AllSingle</v>
      </c>
      <c r="B5828" t="s">
        <v>13</v>
      </c>
      <c r="C5828" s="35">
        <v>42256</v>
      </c>
      <c r="D5828">
        <v>10</v>
      </c>
      <c r="E5828" t="s">
        <v>32</v>
      </c>
      <c r="F5828">
        <v>0.60960038680536044</v>
      </c>
      <c r="G5828">
        <v>0.92408487876188528</v>
      </c>
      <c r="H5828">
        <v>13802</v>
      </c>
      <c r="I5828">
        <v>0.62696407147641331</v>
      </c>
      <c r="J5828">
        <v>0.91121440422716105</v>
      </c>
      <c r="K5828">
        <v>9244</v>
      </c>
      <c r="L5828">
        <v>-1.7363684251904488E-2</v>
      </c>
      <c r="M5828">
        <v>-2.8483717441558838</v>
      </c>
      <c r="N5828">
        <v>23046</v>
      </c>
      <c r="O5828">
        <v>1.2316327542066574E-2</v>
      </c>
      <c r="P5828">
        <v>-3.3148288726806641E-2</v>
      </c>
      <c r="Q5828">
        <v>-2.5672031566500664E-2</v>
      </c>
      <c r="R5828">
        <v>-1.7363684251904488E-2</v>
      </c>
      <c r="S5828">
        <v>-9.05632134526968E-3</v>
      </c>
      <c r="T5828">
        <v>-1.57907884567976E-3</v>
      </c>
      <c r="U5828" t="s">
        <v>18</v>
      </c>
      <c r="V5828" t="s">
        <v>84</v>
      </c>
      <c r="W5828">
        <v>85.408966064453125</v>
      </c>
    </row>
    <row r="5829" spans="1:23" x14ac:dyDescent="0.25">
      <c r="A5829" s="48" t="str">
        <f t="shared" si="91"/>
        <v>42256OtherN/A_10SmartAC-onlySingle</v>
      </c>
      <c r="B5829" s="7" t="s">
        <v>13</v>
      </c>
      <c r="C5829" s="35">
        <v>42256</v>
      </c>
      <c r="D5829">
        <v>10</v>
      </c>
      <c r="E5829" t="s">
        <v>32</v>
      </c>
      <c r="F5829">
        <v>0.60960038680536044</v>
      </c>
      <c r="G5829">
        <v>0.92408487876188528</v>
      </c>
      <c r="H5829">
        <v>13802</v>
      </c>
      <c r="I5829">
        <v>0.62696407147641331</v>
      </c>
      <c r="J5829">
        <v>0.91121440422716105</v>
      </c>
      <c r="K5829">
        <v>9244</v>
      </c>
      <c r="L5829">
        <v>-1.7363684251904488E-2</v>
      </c>
      <c r="M5829">
        <v>-2.8483717441558838</v>
      </c>
      <c r="N5829">
        <v>23046</v>
      </c>
      <c r="O5829">
        <v>1.2316327542066574E-2</v>
      </c>
      <c r="P5829">
        <v>-3.3148288726806641E-2</v>
      </c>
      <c r="Q5829">
        <v>-2.5672031566500664E-2</v>
      </c>
      <c r="R5829">
        <v>-1.7363684251904488E-2</v>
      </c>
      <c r="S5829">
        <v>-9.05632134526968E-3</v>
      </c>
      <c r="T5829">
        <v>-1.57907884567976E-3</v>
      </c>
      <c r="U5829" t="s">
        <v>102</v>
      </c>
      <c r="V5829" t="s">
        <v>84</v>
      </c>
      <c r="W5829">
        <v>85.408966064453125</v>
      </c>
    </row>
    <row r="5830" spans="1:23" x14ac:dyDescent="0.25">
      <c r="A5830" s="48" t="str">
        <f t="shared" si="91"/>
        <v>42256OtherN/A_11AllSingle</v>
      </c>
      <c r="B5830" s="7" t="s">
        <v>13</v>
      </c>
      <c r="C5830" s="35">
        <v>42256</v>
      </c>
      <c r="D5830">
        <v>11</v>
      </c>
      <c r="E5830" t="s">
        <v>32</v>
      </c>
      <c r="F5830">
        <v>0.61082035897914344</v>
      </c>
      <c r="G5830">
        <v>1.1352392221910619</v>
      </c>
      <c r="H5830">
        <v>13802</v>
      </c>
      <c r="I5830">
        <v>0.64640662958217765</v>
      </c>
      <c r="J5830">
        <v>1.1467243889684613</v>
      </c>
      <c r="K5830">
        <v>9244</v>
      </c>
      <c r="L5830">
        <v>-3.5586271435022354E-2</v>
      </c>
      <c r="M5830">
        <v>-5.8259797096252441</v>
      </c>
      <c r="N5830">
        <v>23046</v>
      </c>
      <c r="O5830">
        <v>1.5350159257650375E-2</v>
      </c>
      <c r="P5830">
        <v>-5.5259034037590027E-2</v>
      </c>
      <c r="Q5830">
        <v>-4.5941181480884552E-2</v>
      </c>
      <c r="R5830">
        <v>-3.5586271435022354E-2</v>
      </c>
      <c r="S5830">
        <v>-2.5232588872313499E-2</v>
      </c>
      <c r="T5830">
        <v>-1.5913506969809532E-2</v>
      </c>
      <c r="U5830" t="s">
        <v>18</v>
      </c>
      <c r="V5830" t="s">
        <v>84</v>
      </c>
      <c r="W5830">
        <v>90.597236633300781</v>
      </c>
    </row>
    <row r="5831" spans="1:23" x14ac:dyDescent="0.25">
      <c r="A5831" s="48" t="str">
        <f t="shared" si="91"/>
        <v>42256OtherN/A_11SmartAC-onlySingle</v>
      </c>
      <c r="B5831" s="7" t="s">
        <v>13</v>
      </c>
      <c r="C5831" s="35">
        <v>42256</v>
      </c>
      <c r="D5831">
        <v>11</v>
      </c>
      <c r="E5831" t="s">
        <v>32</v>
      </c>
      <c r="F5831">
        <v>0.61082035897914344</v>
      </c>
      <c r="G5831">
        <v>1.1352392221910619</v>
      </c>
      <c r="H5831">
        <v>13802</v>
      </c>
      <c r="I5831">
        <v>0.64640662958217765</v>
      </c>
      <c r="J5831">
        <v>1.1467243889684613</v>
      </c>
      <c r="K5831">
        <v>9244</v>
      </c>
      <c r="L5831">
        <v>-3.5586271435022354E-2</v>
      </c>
      <c r="M5831">
        <v>-5.8259797096252441</v>
      </c>
      <c r="N5831">
        <v>23046</v>
      </c>
      <c r="O5831">
        <v>1.5350159257650375E-2</v>
      </c>
      <c r="P5831">
        <v>-5.5259034037590027E-2</v>
      </c>
      <c r="Q5831">
        <v>-4.5941181480884552E-2</v>
      </c>
      <c r="R5831">
        <v>-3.5586271435022354E-2</v>
      </c>
      <c r="S5831">
        <v>-2.5232588872313499E-2</v>
      </c>
      <c r="T5831">
        <v>-1.5913506969809532E-2</v>
      </c>
      <c r="U5831" t="s">
        <v>102</v>
      </c>
      <c r="V5831" t="s">
        <v>84</v>
      </c>
      <c r="W5831">
        <v>90.597236633300781</v>
      </c>
    </row>
    <row r="5832" spans="1:23" x14ac:dyDescent="0.25">
      <c r="A5832" s="48" t="str">
        <f t="shared" si="91"/>
        <v>42256OtherN/A_12AllSingle</v>
      </c>
      <c r="B5832" s="7" t="s">
        <v>13</v>
      </c>
      <c r="C5832" s="35">
        <v>42256</v>
      </c>
      <c r="D5832">
        <v>12</v>
      </c>
      <c r="E5832" t="s">
        <v>32</v>
      </c>
      <c r="F5832">
        <v>0.73220943126424509</v>
      </c>
      <c r="G5832">
        <v>1.3821223415041706</v>
      </c>
      <c r="H5832">
        <v>13802</v>
      </c>
      <c r="I5832">
        <v>0.756554279990027</v>
      </c>
      <c r="J5832">
        <v>1.3570548056269016</v>
      </c>
      <c r="K5832">
        <v>9244</v>
      </c>
      <c r="L5832">
        <v>-2.4344848468899727E-2</v>
      </c>
      <c r="M5832">
        <v>-3.3248476982116699</v>
      </c>
      <c r="N5832">
        <v>23046</v>
      </c>
      <c r="O5832">
        <v>1.8374592065811157E-2</v>
      </c>
      <c r="P5832">
        <v>-4.7893725335597992E-2</v>
      </c>
      <c r="Q5832">
        <v>-3.6739978939294815E-2</v>
      </c>
      <c r="R5832">
        <v>-2.4344848468899727E-2</v>
      </c>
      <c r="S5832">
        <v>-1.1951185762882233E-2</v>
      </c>
      <c r="T5832">
        <v>-7.9597125295549631E-4</v>
      </c>
      <c r="U5832" t="s">
        <v>18</v>
      </c>
      <c r="V5832" t="s">
        <v>84</v>
      </c>
      <c r="W5832">
        <v>94.900543212890625</v>
      </c>
    </row>
    <row r="5833" spans="1:23" x14ac:dyDescent="0.25">
      <c r="A5833" s="48" t="str">
        <f t="shared" si="91"/>
        <v>42256OtherN/A_12SmartAC-onlySingle</v>
      </c>
      <c r="B5833" s="7" t="s">
        <v>13</v>
      </c>
      <c r="C5833" s="35">
        <v>42256</v>
      </c>
      <c r="D5833">
        <v>12</v>
      </c>
      <c r="E5833" t="s">
        <v>32</v>
      </c>
      <c r="F5833">
        <v>0.73220943126424509</v>
      </c>
      <c r="G5833">
        <v>1.3821223415041706</v>
      </c>
      <c r="H5833">
        <v>13802</v>
      </c>
      <c r="I5833">
        <v>0.756554279990027</v>
      </c>
      <c r="J5833">
        <v>1.3570548056269016</v>
      </c>
      <c r="K5833">
        <v>9244</v>
      </c>
      <c r="L5833">
        <v>-2.4344848468899727E-2</v>
      </c>
      <c r="M5833">
        <v>-3.3248476982116699</v>
      </c>
      <c r="N5833">
        <v>23046</v>
      </c>
      <c r="O5833">
        <v>1.8374592065811157E-2</v>
      </c>
      <c r="P5833">
        <v>-4.7893725335597992E-2</v>
      </c>
      <c r="Q5833">
        <v>-3.6739978939294815E-2</v>
      </c>
      <c r="R5833">
        <v>-2.4344848468899727E-2</v>
      </c>
      <c r="S5833">
        <v>-1.1951185762882233E-2</v>
      </c>
      <c r="T5833">
        <v>-7.9597125295549631E-4</v>
      </c>
      <c r="U5833" t="s">
        <v>102</v>
      </c>
      <c r="V5833" t="s">
        <v>84</v>
      </c>
      <c r="W5833">
        <v>94.900543212890625</v>
      </c>
    </row>
    <row r="5834" spans="1:23" x14ac:dyDescent="0.25">
      <c r="A5834" s="48" t="str">
        <f t="shared" si="91"/>
        <v>42256OtherN/A_13AllSingle</v>
      </c>
      <c r="B5834" t="s">
        <v>13</v>
      </c>
      <c r="C5834" s="35">
        <v>42256</v>
      </c>
      <c r="D5834">
        <v>13</v>
      </c>
      <c r="E5834" t="s">
        <v>32</v>
      </c>
      <c r="F5834">
        <v>0.97130908092001977</v>
      </c>
      <c r="G5834">
        <v>1.6014048682036324</v>
      </c>
      <c r="H5834">
        <v>13802</v>
      </c>
      <c r="I5834">
        <v>0.99982553724848111</v>
      </c>
      <c r="J5834">
        <v>1.5910780263066335</v>
      </c>
      <c r="K5834">
        <v>9244</v>
      </c>
      <c r="L5834">
        <v>-2.8516456484794617E-2</v>
      </c>
      <c r="M5834">
        <v>-2.9358787536621094</v>
      </c>
      <c r="N5834">
        <v>23046</v>
      </c>
      <c r="O5834">
        <v>2.1439746022224426E-2</v>
      </c>
      <c r="P5834">
        <v>-5.5993635207414627E-2</v>
      </c>
      <c r="Q5834">
        <v>-4.2979281395673752E-2</v>
      </c>
      <c r="R5834">
        <v>-2.8516456484794617E-2</v>
      </c>
      <c r="S5834">
        <v>-1.4055348001420498E-2</v>
      </c>
      <c r="T5834">
        <v>-1.03927799500525E-3</v>
      </c>
      <c r="U5834" t="s">
        <v>18</v>
      </c>
      <c r="V5834" t="s">
        <v>84</v>
      </c>
      <c r="W5834">
        <v>98.106002807617188</v>
      </c>
    </row>
    <row r="5835" spans="1:23" x14ac:dyDescent="0.25">
      <c r="A5835" s="48" t="str">
        <f t="shared" si="91"/>
        <v>42256OtherN/A_13SmartAC-onlySingle</v>
      </c>
      <c r="B5835" t="s">
        <v>13</v>
      </c>
      <c r="C5835" s="35">
        <v>42256</v>
      </c>
      <c r="D5835">
        <v>13</v>
      </c>
      <c r="E5835" t="s">
        <v>32</v>
      </c>
      <c r="F5835">
        <v>0.97130908092001977</v>
      </c>
      <c r="G5835">
        <v>1.6014048682036324</v>
      </c>
      <c r="H5835">
        <v>13802</v>
      </c>
      <c r="I5835">
        <v>0.99982553724848111</v>
      </c>
      <c r="J5835">
        <v>1.5910780263066335</v>
      </c>
      <c r="K5835">
        <v>9244</v>
      </c>
      <c r="L5835">
        <v>-2.8516456484794617E-2</v>
      </c>
      <c r="M5835">
        <v>-2.9358787536621094</v>
      </c>
      <c r="N5835">
        <v>23046</v>
      </c>
      <c r="O5835">
        <v>2.1439746022224426E-2</v>
      </c>
      <c r="P5835">
        <v>-5.5993635207414627E-2</v>
      </c>
      <c r="Q5835">
        <v>-4.2979281395673752E-2</v>
      </c>
      <c r="R5835">
        <v>-2.8516456484794617E-2</v>
      </c>
      <c r="S5835">
        <v>-1.4055348001420498E-2</v>
      </c>
      <c r="T5835">
        <v>-1.03927799500525E-3</v>
      </c>
      <c r="U5835" t="s">
        <v>102</v>
      </c>
      <c r="V5835" t="s">
        <v>84</v>
      </c>
      <c r="W5835">
        <v>98.106002807617188</v>
      </c>
    </row>
    <row r="5836" spans="1:23" x14ac:dyDescent="0.25">
      <c r="A5836" s="48" t="str">
        <f t="shared" si="91"/>
        <v>42256OtherN/A_14AllSingle</v>
      </c>
      <c r="B5836" s="7" t="s">
        <v>13</v>
      </c>
      <c r="C5836" s="35">
        <v>42256</v>
      </c>
      <c r="D5836">
        <v>14</v>
      </c>
      <c r="E5836" t="s">
        <v>32</v>
      </c>
      <c r="F5836">
        <v>1.340635265150929</v>
      </c>
      <c r="G5836">
        <v>1.7951849193095712</v>
      </c>
      <c r="H5836">
        <v>13802</v>
      </c>
      <c r="I5836">
        <v>1.3460227674538945</v>
      </c>
      <c r="J5836">
        <v>1.7957560312039356</v>
      </c>
      <c r="K5836">
        <v>9244</v>
      </c>
      <c r="L5836">
        <v>-5.3875022567808628E-3</v>
      </c>
      <c r="M5836">
        <v>-0.40186190605163574</v>
      </c>
      <c r="N5836">
        <v>23046</v>
      </c>
      <c r="O5836">
        <v>2.4131745100021362E-2</v>
      </c>
      <c r="P5836">
        <v>-3.6314748227596283E-2</v>
      </c>
      <c r="Q5836">
        <v>-2.166629396378994E-2</v>
      </c>
      <c r="R5836">
        <v>-5.3875022567808628E-3</v>
      </c>
      <c r="S5836">
        <v>1.0889359749853611E-2</v>
      </c>
      <c r="T5836">
        <v>2.5539742782711983E-2</v>
      </c>
      <c r="U5836" t="s">
        <v>18</v>
      </c>
      <c r="V5836" t="s">
        <v>84</v>
      </c>
      <c r="W5836">
        <v>100.45968627929687</v>
      </c>
    </row>
    <row r="5837" spans="1:23" x14ac:dyDescent="0.25">
      <c r="A5837" s="48" t="str">
        <f t="shared" si="91"/>
        <v>42256OtherN/A_14SmartAC-onlySingle</v>
      </c>
      <c r="B5837" t="s">
        <v>13</v>
      </c>
      <c r="C5837" s="35">
        <v>42256</v>
      </c>
      <c r="D5837">
        <v>14</v>
      </c>
      <c r="E5837" t="s">
        <v>32</v>
      </c>
      <c r="F5837">
        <v>1.340635265150929</v>
      </c>
      <c r="G5837">
        <v>1.7951849193095712</v>
      </c>
      <c r="H5837">
        <v>13802</v>
      </c>
      <c r="I5837">
        <v>1.3460227674538945</v>
      </c>
      <c r="J5837">
        <v>1.7957560312039356</v>
      </c>
      <c r="K5837">
        <v>9244</v>
      </c>
      <c r="L5837">
        <v>-5.3875022567808628E-3</v>
      </c>
      <c r="M5837">
        <v>-0.40186190605163574</v>
      </c>
      <c r="N5837">
        <v>23046</v>
      </c>
      <c r="O5837">
        <v>2.4131745100021362E-2</v>
      </c>
      <c r="P5837">
        <v>-3.6314748227596283E-2</v>
      </c>
      <c r="Q5837">
        <v>-2.166629396378994E-2</v>
      </c>
      <c r="R5837">
        <v>-5.3875022567808628E-3</v>
      </c>
      <c r="S5837">
        <v>1.0889359749853611E-2</v>
      </c>
      <c r="T5837">
        <v>2.5539742782711983E-2</v>
      </c>
      <c r="U5837" t="s">
        <v>102</v>
      </c>
      <c r="V5837" t="s">
        <v>84</v>
      </c>
      <c r="W5837">
        <v>100.45968627929687</v>
      </c>
    </row>
    <row r="5838" spans="1:23" x14ac:dyDescent="0.25">
      <c r="A5838" s="48" t="str">
        <f t="shared" si="91"/>
        <v>42256OtherN/A_15AllSingle</v>
      </c>
      <c r="B5838" t="s">
        <v>13</v>
      </c>
      <c r="C5838" s="35">
        <v>42256</v>
      </c>
      <c r="D5838">
        <v>15</v>
      </c>
      <c r="E5838" t="s">
        <v>32</v>
      </c>
      <c r="F5838">
        <v>1.7555875248217188</v>
      </c>
      <c r="G5838">
        <v>1.9147764719525509</v>
      </c>
      <c r="H5838">
        <v>13802</v>
      </c>
      <c r="I5838">
        <v>1.7651119942658431</v>
      </c>
      <c r="J5838">
        <v>1.9115830837559742</v>
      </c>
      <c r="K5838">
        <v>9244</v>
      </c>
      <c r="L5838">
        <v>-9.5244692638516426E-3</v>
      </c>
      <c r="M5838">
        <v>-0.54252320528030396</v>
      </c>
      <c r="N5838">
        <v>23046</v>
      </c>
      <c r="O5838">
        <v>2.5708753615617752E-2</v>
      </c>
      <c r="P5838">
        <v>-4.2472809553146362E-2</v>
      </c>
      <c r="Q5838">
        <v>-2.6867080479860306E-2</v>
      </c>
      <c r="R5838">
        <v>-9.5244692638516426E-3</v>
      </c>
      <c r="S5838">
        <v>7.816084660589695E-3</v>
      </c>
      <c r="T5838">
        <v>2.3423869162797928E-2</v>
      </c>
      <c r="U5838" t="s">
        <v>18</v>
      </c>
      <c r="V5838" t="s">
        <v>84</v>
      </c>
      <c r="W5838">
        <v>102.32235717773437</v>
      </c>
    </row>
    <row r="5839" spans="1:23" x14ac:dyDescent="0.25">
      <c r="A5839" s="48" t="str">
        <f t="shared" si="91"/>
        <v>42256OtherN/A_15SmartAC-onlySingle</v>
      </c>
      <c r="B5839" t="s">
        <v>13</v>
      </c>
      <c r="C5839" s="35">
        <v>42256</v>
      </c>
      <c r="D5839">
        <v>15</v>
      </c>
      <c r="E5839" t="s">
        <v>32</v>
      </c>
      <c r="F5839">
        <v>1.7555875248217188</v>
      </c>
      <c r="G5839">
        <v>1.9147764719525509</v>
      </c>
      <c r="H5839">
        <v>13802</v>
      </c>
      <c r="I5839">
        <v>1.7651119942658431</v>
      </c>
      <c r="J5839">
        <v>1.9115830837559742</v>
      </c>
      <c r="K5839">
        <v>9244</v>
      </c>
      <c r="L5839">
        <v>-9.5244692638516426E-3</v>
      </c>
      <c r="M5839">
        <v>-0.54252320528030396</v>
      </c>
      <c r="N5839">
        <v>23046</v>
      </c>
      <c r="O5839">
        <v>2.5708753615617752E-2</v>
      </c>
      <c r="P5839">
        <v>-4.2472809553146362E-2</v>
      </c>
      <c r="Q5839">
        <v>-2.6867080479860306E-2</v>
      </c>
      <c r="R5839">
        <v>-9.5244692638516426E-3</v>
      </c>
      <c r="S5839">
        <v>7.816084660589695E-3</v>
      </c>
      <c r="T5839">
        <v>2.3423869162797928E-2</v>
      </c>
      <c r="U5839" t="s">
        <v>102</v>
      </c>
      <c r="V5839" t="s">
        <v>84</v>
      </c>
      <c r="W5839">
        <v>102.32235717773437</v>
      </c>
    </row>
    <row r="5840" spans="1:23" x14ac:dyDescent="0.25">
      <c r="A5840" s="48" t="str">
        <f t="shared" si="91"/>
        <v>42256OtherN/A_16AllSingle</v>
      </c>
      <c r="B5840" t="s">
        <v>13</v>
      </c>
      <c r="C5840" s="35">
        <v>42256</v>
      </c>
      <c r="D5840">
        <v>16</v>
      </c>
      <c r="E5840" t="s">
        <v>32</v>
      </c>
      <c r="F5840">
        <v>2.1782576974292853</v>
      </c>
      <c r="G5840">
        <v>1.9635394203688794</v>
      </c>
      <c r="H5840">
        <v>13802</v>
      </c>
      <c r="I5840">
        <v>2.0439908517192857</v>
      </c>
      <c r="J5840">
        <v>1.848517161278417</v>
      </c>
      <c r="K5840">
        <v>9244</v>
      </c>
      <c r="L5840">
        <v>0.13426683843135834</v>
      </c>
      <c r="M5840">
        <v>6.1639561653137207</v>
      </c>
      <c r="N5840">
        <v>23046</v>
      </c>
      <c r="O5840">
        <v>2.5475272908806801E-2</v>
      </c>
      <c r="P5840">
        <v>0.101617731153965</v>
      </c>
      <c r="Q5840">
        <v>0.11708173155784607</v>
      </c>
      <c r="R5840">
        <v>0.13426683843135834</v>
      </c>
      <c r="S5840">
        <v>0.15144990384578705</v>
      </c>
      <c r="T5840">
        <v>0.16691595315933228</v>
      </c>
      <c r="U5840" t="s">
        <v>18</v>
      </c>
      <c r="V5840" t="s">
        <v>84</v>
      </c>
      <c r="W5840">
        <v>102.62553405761719</v>
      </c>
    </row>
    <row r="5841" spans="1:23" x14ac:dyDescent="0.25">
      <c r="A5841" s="48" t="str">
        <f t="shared" si="91"/>
        <v>42256OtherN/A_16SmartAC-onlySingle</v>
      </c>
      <c r="B5841" s="7" t="s">
        <v>13</v>
      </c>
      <c r="C5841" s="35">
        <v>42256</v>
      </c>
      <c r="D5841">
        <v>16</v>
      </c>
      <c r="E5841" t="s">
        <v>32</v>
      </c>
      <c r="F5841">
        <v>2.1782576974292853</v>
      </c>
      <c r="G5841">
        <v>1.9635394203688794</v>
      </c>
      <c r="H5841">
        <v>13802</v>
      </c>
      <c r="I5841">
        <v>2.0439908517192857</v>
      </c>
      <c r="J5841">
        <v>1.848517161278417</v>
      </c>
      <c r="K5841">
        <v>9244</v>
      </c>
      <c r="L5841">
        <v>0.13426683843135834</v>
      </c>
      <c r="M5841">
        <v>6.1639561653137207</v>
      </c>
      <c r="N5841">
        <v>23046</v>
      </c>
      <c r="O5841">
        <v>2.5475272908806801E-2</v>
      </c>
      <c r="P5841">
        <v>0.101617731153965</v>
      </c>
      <c r="Q5841">
        <v>0.11708173155784607</v>
      </c>
      <c r="R5841">
        <v>0.13426683843135834</v>
      </c>
      <c r="S5841">
        <v>0.15144990384578705</v>
      </c>
      <c r="T5841">
        <v>0.16691595315933228</v>
      </c>
      <c r="U5841" t="s">
        <v>102</v>
      </c>
      <c r="V5841" t="s">
        <v>84</v>
      </c>
      <c r="W5841">
        <v>102.62553405761719</v>
      </c>
    </row>
    <row r="5842" spans="1:23" x14ac:dyDescent="0.25">
      <c r="A5842" s="48" t="str">
        <f t="shared" si="91"/>
        <v>42256OtherN/A_17AllSingle</v>
      </c>
      <c r="B5842" s="7" t="s">
        <v>13</v>
      </c>
      <c r="C5842" s="35">
        <v>42256</v>
      </c>
      <c r="D5842">
        <v>17</v>
      </c>
      <c r="E5842" t="s">
        <v>32</v>
      </c>
      <c r="F5842">
        <v>2.5354718522707045</v>
      </c>
      <c r="G5842">
        <v>1.9271086092199401</v>
      </c>
      <c r="H5842">
        <v>13802</v>
      </c>
      <c r="I5842">
        <v>2.0279669392229684</v>
      </c>
      <c r="J5842">
        <v>1.616747172273852</v>
      </c>
      <c r="K5842">
        <v>9244</v>
      </c>
      <c r="L5842">
        <v>0.50750494003295898</v>
      </c>
      <c r="M5842">
        <v>20.016191482543945</v>
      </c>
      <c r="N5842">
        <v>23046</v>
      </c>
      <c r="O5842">
        <v>2.3491216823458672E-2</v>
      </c>
      <c r="P5842">
        <v>0.47739860415458679</v>
      </c>
      <c r="Q5842">
        <v>0.49165824055671692</v>
      </c>
      <c r="R5842">
        <v>0.50750494003295898</v>
      </c>
      <c r="S5842">
        <v>0.52334976196289063</v>
      </c>
      <c r="T5842">
        <v>0.53761130571365356</v>
      </c>
      <c r="U5842" t="s">
        <v>18</v>
      </c>
      <c r="V5842" t="s">
        <v>84</v>
      </c>
      <c r="W5842">
        <v>101.83363342285156</v>
      </c>
    </row>
    <row r="5843" spans="1:23" x14ac:dyDescent="0.25">
      <c r="A5843" s="48" t="str">
        <f t="shared" si="91"/>
        <v>42256OtherN/A_17SmartAC-onlySingle</v>
      </c>
      <c r="B5843" s="7" t="s">
        <v>13</v>
      </c>
      <c r="C5843" s="35">
        <v>42256</v>
      </c>
      <c r="D5843">
        <v>17</v>
      </c>
      <c r="E5843" t="s">
        <v>32</v>
      </c>
      <c r="F5843">
        <v>2.5354718522707045</v>
      </c>
      <c r="G5843">
        <v>1.9271086092199401</v>
      </c>
      <c r="H5843">
        <v>13802</v>
      </c>
      <c r="I5843">
        <v>2.0279669392229684</v>
      </c>
      <c r="J5843">
        <v>1.616747172273852</v>
      </c>
      <c r="K5843">
        <v>9244</v>
      </c>
      <c r="L5843">
        <v>0.50750494003295898</v>
      </c>
      <c r="M5843">
        <v>20.016191482543945</v>
      </c>
      <c r="N5843">
        <v>23046</v>
      </c>
      <c r="O5843">
        <v>2.3491216823458672E-2</v>
      </c>
      <c r="P5843">
        <v>0.47739860415458679</v>
      </c>
      <c r="Q5843">
        <v>0.49165824055671692</v>
      </c>
      <c r="R5843">
        <v>0.50750494003295898</v>
      </c>
      <c r="S5843">
        <v>0.52334976196289063</v>
      </c>
      <c r="T5843">
        <v>0.53761130571365356</v>
      </c>
      <c r="U5843" t="s">
        <v>102</v>
      </c>
      <c r="V5843" t="s">
        <v>84</v>
      </c>
      <c r="W5843">
        <v>101.83363342285156</v>
      </c>
    </row>
    <row r="5844" spans="1:23" x14ac:dyDescent="0.25">
      <c r="A5844" s="48" t="str">
        <f t="shared" si="91"/>
        <v>42256OtherN/A_18AllSingle</v>
      </c>
      <c r="B5844" s="7" t="s">
        <v>13</v>
      </c>
      <c r="C5844" s="35">
        <v>42256</v>
      </c>
      <c r="D5844">
        <v>18</v>
      </c>
      <c r="E5844" t="s">
        <v>32</v>
      </c>
      <c r="F5844">
        <v>2.7704157090787049</v>
      </c>
      <c r="G5844">
        <v>1.866952906720913</v>
      </c>
      <c r="H5844">
        <v>13802</v>
      </c>
      <c r="I5844">
        <v>2.2068820410709242</v>
      </c>
      <c r="J5844">
        <v>1.5479340682042912</v>
      </c>
      <c r="K5844">
        <v>9244</v>
      </c>
      <c r="L5844">
        <v>0.56353366374969482</v>
      </c>
      <c r="M5844">
        <v>20.341123580932617</v>
      </c>
      <c r="N5844">
        <v>23046</v>
      </c>
      <c r="O5844">
        <v>2.2621732205152512E-2</v>
      </c>
      <c r="P5844">
        <v>0.53454166650772095</v>
      </c>
      <c r="Q5844">
        <v>0.54827350378036499</v>
      </c>
      <c r="R5844">
        <v>0.56353366374969482</v>
      </c>
      <c r="S5844">
        <v>0.5787920355796814</v>
      </c>
      <c r="T5844">
        <v>0.5925256609916687</v>
      </c>
      <c r="U5844" t="s">
        <v>18</v>
      </c>
      <c r="V5844" t="s">
        <v>84</v>
      </c>
      <c r="W5844">
        <v>99.941162109375</v>
      </c>
    </row>
    <row r="5845" spans="1:23" x14ac:dyDescent="0.25">
      <c r="A5845" s="48" t="str">
        <f t="shared" si="91"/>
        <v>42256OtherN/A_18SmartAC-onlySingle</v>
      </c>
      <c r="B5845" s="7" t="s">
        <v>13</v>
      </c>
      <c r="C5845" s="35">
        <v>42256</v>
      </c>
      <c r="D5845">
        <v>18</v>
      </c>
      <c r="E5845" t="s">
        <v>32</v>
      </c>
      <c r="F5845">
        <v>2.7704157090787049</v>
      </c>
      <c r="G5845">
        <v>1.866952906720913</v>
      </c>
      <c r="H5845">
        <v>13802</v>
      </c>
      <c r="I5845">
        <v>2.2068820410709242</v>
      </c>
      <c r="J5845">
        <v>1.5479340682042912</v>
      </c>
      <c r="K5845">
        <v>9244</v>
      </c>
      <c r="L5845">
        <v>0.56353366374969482</v>
      </c>
      <c r="M5845">
        <v>20.341123580932617</v>
      </c>
      <c r="N5845">
        <v>23046</v>
      </c>
      <c r="O5845">
        <v>2.2621732205152512E-2</v>
      </c>
      <c r="P5845">
        <v>0.53454166650772095</v>
      </c>
      <c r="Q5845">
        <v>0.54827350378036499</v>
      </c>
      <c r="R5845">
        <v>0.56353366374969482</v>
      </c>
      <c r="S5845">
        <v>0.5787920355796814</v>
      </c>
      <c r="T5845">
        <v>0.5925256609916687</v>
      </c>
      <c r="U5845" t="s">
        <v>102</v>
      </c>
      <c r="V5845" t="s">
        <v>84</v>
      </c>
      <c r="W5845">
        <v>99.941162109375</v>
      </c>
    </row>
    <row r="5846" spans="1:23" x14ac:dyDescent="0.25">
      <c r="A5846" s="48" t="str">
        <f t="shared" si="91"/>
        <v>42256OtherN/A_19AllSingle</v>
      </c>
      <c r="B5846" t="s">
        <v>13</v>
      </c>
      <c r="C5846" s="35">
        <v>42256</v>
      </c>
      <c r="D5846">
        <v>19</v>
      </c>
      <c r="E5846" t="s">
        <v>32</v>
      </c>
      <c r="F5846">
        <v>2.8046780781254377</v>
      </c>
      <c r="G5846">
        <v>1.8033988561243173</v>
      </c>
      <c r="H5846">
        <v>13802</v>
      </c>
      <c r="I5846">
        <v>2.271062327079445</v>
      </c>
      <c r="J5846">
        <v>1.4521233089924395</v>
      </c>
      <c r="K5846">
        <v>9244</v>
      </c>
      <c r="L5846">
        <v>0.53361576795578003</v>
      </c>
      <c r="M5846">
        <v>19.025917053222656</v>
      </c>
      <c r="N5846">
        <v>23046</v>
      </c>
      <c r="O5846">
        <v>2.1534794941544533E-2</v>
      </c>
      <c r="P5846">
        <v>0.50601679086685181</v>
      </c>
      <c r="Q5846">
        <v>0.51908880472183228</v>
      </c>
      <c r="R5846">
        <v>0.53361576795578003</v>
      </c>
      <c r="S5846">
        <v>0.5481410026550293</v>
      </c>
      <c r="T5846">
        <v>0.56121474504470825</v>
      </c>
      <c r="U5846" t="s">
        <v>18</v>
      </c>
      <c r="V5846" t="s">
        <v>84</v>
      </c>
      <c r="W5846">
        <v>95.529205322265625</v>
      </c>
    </row>
    <row r="5847" spans="1:23" x14ac:dyDescent="0.25">
      <c r="A5847" s="48" t="str">
        <f t="shared" si="91"/>
        <v>42256OtherN/A_19SmartAC-onlySingle</v>
      </c>
      <c r="B5847" t="s">
        <v>13</v>
      </c>
      <c r="C5847" s="35">
        <v>42256</v>
      </c>
      <c r="D5847">
        <v>19</v>
      </c>
      <c r="E5847" t="s">
        <v>32</v>
      </c>
      <c r="F5847">
        <v>2.8046780781254377</v>
      </c>
      <c r="G5847">
        <v>1.8033988561243173</v>
      </c>
      <c r="H5847">
        <v>13802</v>
      </c>
      <c r="I5847">
        <v>2.271062327079445</v>
      </c>
      <c r="J5847">
        <v>1.4521233089924395</v>
      </c>
      <c r="K5847">
        <v>9244</v>
      </c>
      <c r="L5847">
        <v>0.53361576795578003</v>
      </c>
      <c r="M5847">
        <v>19.025917053222656</v>
      </c>
      <c r="N5847">
        <v>23046</v>
      </c>
      <c r="O5847">
        <v>2.1534794941544533E-2</v>
      </c>
      <c r="P5847">
        <v>0.50601679086685181</v>
      </c>
      <c r="Q5847">
        <v>0.51908880472183228</v>
      </c>
      <c r="R5847">
        <v>0.53361576795578003</v>
      </c>
      <c r="S5847">
        <v>0.5481410026550293</v>
      </c>
      <c r="T5847">
        <v>0.56121474504470825</v>
      </c>
      <c r="U5847" t="s">
        <v>102</v>
      </c>
      <c r="V5847" t="s">
        <v>84</v>
      </c>
      <c r="W5847">
        <v>95.529205322265625</v>
      </c>
    </row>
    <row r="5848" spans="1:23" x14ac:dyDescent="0.25">
      <c r="A5848" s="48" t="str">
        <f t="shared" si="91"/>
        <v>42256OtherN/A_20AllSingle</v>
      </c>
      <c r="B5848" s="7" t="s">
        <v>13</v>
      </c>
      <c r="C5848" s="35">
        <v>42256</v>
      </c>
      <c r="D5848">
        <v>20</v>
      </c>
      <c r="E5848" t="s">
        <v>32</v>
      </c>
      <c r="F5848">
        <v>2.5823080079164704</v>
      </c>
      <c r="G5848">
        <v>1.7027878083228716</v>
      </c>
      <c r="H5848">
        <v>13802</v>
      </c>
      <c r="I5848">
        <v>2.8958871987224524</v>
      </c>
      <c r="J5848">
        <v>1.8083828955437384</v>
      </c>
      <c r="K5848">
        <v>9244</v>
      </c>
      <c r="L5848">
        <v>-0.31357920169830322</v>
      </c>
      <c r="M5848">
        <v>-12.143368721008301</v>
      </c>
      <c r="N5848">
        <v>23046</v>
      </c>
      <c r="O5848">
        <v>2.3745466023683548E-2</v>
      </c>
      <c r="P5848">
        <v>-0.34401139616966248</v>
      </c>
      <c r="Q5848">
        <v>-0.32959741353988647</v>
      </c>
      <c r="R5848">
        <v>-0.31357920169830322</v>
      </c>
      <c r="S5848">
        <v>-0.29756289720535278</v>
      </c>
      <c r="T5848">
        <v>-0.28314700722694397</v>
      </c>
      <c r="U5848" t="s">
        <v>18</v>
      </c>
      <c r="V5848" t="s">
        <v>84</v>
      </c>
      <c r="W5848">
        <v>90.141456604003906</v>
      </c>
    </row>
    <row r="5849" spans="1:23" x14ac:dyDescent="0.25">
      <c r="A5849" s="48" t="str">
        <f t="shared" si="91"/>
        <v>42256OtherN/A_20SmartAC-onlySingle</v>
      </c>
      <c r="B5849" t="s">
        <v>13</v>
      </c>
      <c r="C5849" s="35">
        <v>42256</v>
      </c>
      <c r="D5849">
        <v>20</v>
      </c>
      <c r="E5849" t="s">
        <v>32</v>
      </c>
      <c r="F5849">
        <v>2.5823080079164704</v>
      </c>
      <c r="G5849">
        <v>1.7027878083228716</v>
      </c>
      <c r="H5849">
        <v>13802</v>
      </c>
      <c r="I5849">
        <v>2.8958871987224524</v>
      </c>
      <c r="J5849">
        <v>1.8083828955437384</v>
      </c>
      <c r="K5849">
        <v>9244</v>
      </c>
      <c r="L5849">
        <v>-0.31357920169830322</v>
      </c>
      <c r="M5849">
        <v>-12.143368721008301</v>
      </c>
      <c r="N5849">
        <v>23046</v>
      </c>
      <c r="O5849">
        <v>2.3745466023683548E-2</v>
      </c>
      <c r="P5849">
        <v>-0.34401139616966248</v>
      </c>
      <c r="Q5849">
        <v>-0.32959741353988647</v>
      </c>
      <c r="R5849">
        <v>-0.31357920169830322</v>
      </c>
      <c r="S5849">
        <v>-0.29756289720535278</v>
      </c>
      <c r="T5849">
        <v>-0.28314700722694397</v>
      </c>
      <c r="U5849" t="s">
        <v>102</v>
      </c>
      <c r="V5849" t="s">
        <v>84</v>
      </c>
      <c r="W5849">
        <v>90.141456604003906</v>
      </c>
    </row>
    <row r="5850" spans="1:23" x14ac:dyDescent="0.25">
      <c r="A5850" s="48" t="str">
        <f t="shared" si="91"/>
        <v>42256OtherN/A_21AllSingle</v>
      </c>
      <c r="B5850" t="s">
        <v>13</v>
      </c>
      <c r="C5850" s="35">
        <v>42256</v>
      </c>
      <c r="D5850">
        <v>21</v>
      </c>
      <c r="E5850" t="s">
        <v>32</v>
      </c>
      <c r="F5850">
        <v>2.304964742101105</v>
      </c>
      <c r="G5850">
        <v>1.6091664924245479</v>
      </c>
      <c r="H5850">
        <v>13802</v>
      </c>
      <c r="I5850">
        <v>2.6187466140853202</v>
      </c>
      <c r="J5850">
        <v>1.7813937605290247</v>
      </c>
      <c r="K5850">
        <v>9244</v>
      </c>
      <c r="L5850">
        <v>-0.31378185749053955</v>
      </c>
      <c r="M5850">
        <v>-13.61330509185791</v>
      </c>
      <c r="N5850">
        <v>23046</v>
      </c>
      <c r="O5850">
        <v>2.3041283711791039E-2</v>
      </c>
      <c r="P5850">
        <v>-0.34331157803535461</v>
      </c>
      <c r="Q5850">
        <v>-0.32932505011558533</v>
      </c>
      <c r="R5850">
        <v>-0.31378185749053955</v>
      </c>
      <c r="S5850">
        <v>-0.29824051260948181</v>
      </c>
      <c r="T5850">
        <v>-0.28425213694572449</v>
      </c>
      <c r="U5850" t="s">
        <v>18</v>
      </c>
      <c r="V5850" t="s">
        <v>84</v>
      </c>
      <c r="W5850">
        <v>86.862579345703125</v>
      </c>
    </row>
    <row r="5851" spans="1:23" x14ac:dyDescent="0.25">
      <c r="A5851" s="48" t="str">
        <f t="shared" si="91"/>
        <v>42256OtherN/A_21SmartAC-onlySingle</v>
      </c>
      <c r="B5851" t="s">
        <v>13</v>
      </c>
      <c r="C5851" s="35">
        <v>42256</v>
      </c>
      <c r="D5851">
        <v>21</v>
      </c>
      <c r="E5851" t="s">
        <v>32</v>
      </c>
      <c r="F5851">
        <v>2.304964742101105</v>
      </c>
      <c r="G5851">
        <v>1.6091664924245479</v>
      </c>
      <c r="H5851">
        <v>13802</v>
      </c>
      <c r="I5851">
        <v>2.6187466140853202</v>
      </c>
      <c r="J5851">
        <v>1.7813937605290247</v>
      </c>
      <c r="K5851">
        <v>9244</v>
      </c>
      <c r="L5851">
        <v>-0.31378185749053955</v>
      </c>
      <c r="M5851">
        <v>-13.61330509185791</v>
      </c>
      <c r="N5851">
        <v>23046</v>
      </c>
      <c r="O5851">
        <v>2.3041283711791039E-2</v>
      </c>
      <c r="P5851">
        <v>-0.34331157803535461</v>
      </c>
      <c r="Q5851">
        <v>-0.32932505011558533</v>
      </c>
      <c r="R5851">
        <v>-0.31378185749053955</v>
      </c>
      <c r="S5851">
        <v>-0.29824051260948181</v>
      </c>
      <c r="T5851">
        <v>-0.28425213694572449</v>
      </c>
      <c r="U5851" t="s">
        <v>102</v>
      </c>
      <c r="V5851" t="s">
        <v>84</v>
      </c>
      <c r="W5851">
        <v>86.862579345703125</v>
      </c>
    </row>
    <row r="5852" spans="1:23" x14ac:dyDescent="0.25">
      <c r="A5852" s="48" t="str">
        <f t="shared" si="91"/>
        <v>42256OtherN/A_22AllSingle</v>
      </c>
      <c r="B5852" t="s">
        <v>13</v>
      </c>
      <c r="C5852" s="35">
        <v>42256</v>
      </c>
      <c r="D5852">
        <v>22</v>
      </c>
      <c r="E5852" t="s">
        <v>32</v>
      </c>
      <c r="F5852">
        <v>1.9294849477472247</v>
      </c>
      <c r="G5852">
        <v>1.4494757899517288</v>
      </c>
      <c r="H5852">
        <v>13802</v>
      </c>
      <c r="I5852">
        <v>2.1095302256607895</v>
      </c>
      <c r="J5852">
        <v>1.5750091843285734</v>
      </c>
      <c r="K5852">
        <v>9244</v>
      </c>
      <c r="L5852">
        <v>-0.18004527688026428</v>
      </c>
      <c r="M5852">
        <v>-9.3312606811523437</v>
      </c>
      <c r="N5852">
        <v>23046</v>
      </c>
      <c r="O5852">
        <v>2.0507942885160446E-2</v>
      </c>
      <c r="P5852">
        <v>-0.20632825791835785</v>
      </c>
      <c r="Q5852">
        <v>-0.19387952983379364</v>
      </c>
      <c r="R5852">
        <v>-0.18004527688026428</v>
      </c>
      <c r="S5852">
        <v>-0.16621266305446625</v>
      </c>
      <c r="T5852">
        <v>-0.15376229584217072</v>
      </c>
      <c r="U5852" t="s">
        <v>18</v>
      </c>
      <c r="V5852" t="s">
        <v>84</v>
      </c>
      <c r="W5852">
        <v>83.917472839355469</v>
      </c>
    </row>
    <row r="5853" spans="1:23" x14ac:dyDescent="0.25">
      <c r="A5853" s="48" t="str">
        <f t="shared" si="91"/>
        <v>42256OtherN/A_22SmartAC-onlySingle</v>
      </c>
      <c r="B5853" s="7" t="s">
        <v>13</v>
      </c>
      <c r="C5853" s="35">
        <v>42256</v>
      </c>
      <c r="D5853">
        <v>22</v>
      </c>
      <c r="E5853" t="s">
        <v>32</v>
      </c>
      <c r="F5853">
        <v>1.9294849477472247</v>
      </c>
      <c r="G5853">
        <v>1.4494757899517288</v>
      </c>
      <c r="H5853">
        <v>13802</v>
      </c>
      <c r="I5853">
        <v>2.1095302256607895</v>
      </c>
      <c r="J5853">
        <v>1.5750091843285734</v>
      </c>
      <c r="K5853">
        <v>9244</v>
      </c>
      <c r="L5853">
        <v>-0.18004527688026428</v>
      </c>
      <c r="M5853">
        <v>-9.3312606811523437</v>
      </c>
      <c r="N5853">
        <v>23046</v>
      </c>
      <c r="O5853">
        <v>2.0507942885160446E-2</v>
      </c>
      <c r="P5853">
        <v>-0.20632825791835785</v>
      </c>
      <c r="Q5853">
        <v>-0.19387952983379364</v>
      </c>
      <c r="R5853">
        <v>-0.18004527688026428</v>
      </c>
      <c r="S5853">
        <v>-0.16621266305446625</v>
      </c>
      <c r="T5853">
        <v>-0.15376229584217072</v>
      </c>
      <c r="U5853" t="s">
        <v>102</v>
      </c>
      <c r="V5853" t="s">
        <v>84</v>
      </c>
      <c r="W5853">
        <v>83.917472839355469</v>
      </c>
    </row>
    <row r="5854" spans="1:23" x14ac:dyDescent="0.25">
      <c r="A5854" s="48" t="str">
        <f t="shared" si="91"/>
        <v>42256OtherN/A_23AllSingle</v>
      </c>
      <c r="B5854" s="7" t="s">
        <v>13</v>
      </c>
      <c r="C5854" s="35">
        <v>42256</v>
      </c>
      <c r="D5854">
        <v>23</v>
      </c>
      <c r="E5854" t="s">
        <v>32</v>
      </c>
      <c r="F5854">
        <v>1.4898856265156097</v>
      </c>
      <c r="G5854">
        <v>1.2578055630057574</v>
      </c>
      <c r="H5854">
        <v>13802</v>
      </c>
      <c r="I5854">
        <v>1.5759485663674972</v>
      </c>
      <c r="J5854">
        <v>1.3377933486058626</v>
      </c>
      <c r="K5854">
        <v>9244</v>
      </c>
      <c r="L5854">
        <v>-8.606293797492981E-2</v>
      </c>
      <c r="M5854">
        <v>-5.7764797210693359</v>
      </c>
      <c r="N5854">
        <v>23046</v>
      </c>
      <c r="O5854">
        <v>1.7556542530655861E-2</v>
      </c>
      <c r="P5854">
        <v>-0.10856340080499649</v>
      </c>
      <c r="Q5854">
        <v>-9.7906231880187988E-2</v>
      </c>
      <c r="R5854">
        <v>-8.606293797492981E-2</v>
      </c>
      <c r="S5854">
        <v>-7.4221052229404449E-2</v>
      </c>
      <c r="T5854">
        <v>-6.3562475144863129E-2</v>
      </c>
      <c r="U5854" t="s">
        <v>18</v>
      </c>
      <c r="V5854" t="s">
        <v>84</v>
      </c>
      <c r="W5854">
        <v>80.996269226074219</v>
      </c>
    </row>
    <row r="5855" spans="1:23" x14ac:dyDescent="0.25">
      <c r="A5855" s="48" t="str">
        <f t="shared" si="91"/>
        <v>42256OtherN/A_23SmartAC-onlySingle</v>
      </c>
      <c r="B5855" s="7" t="s">
        <v>13</v>
      </c>
      <c r="C5855" s="35">
        <v>42256</v>
      </c>
      <c r="D5855">
        <v>23</v>
      </c>
      <c r="E5855" t="s">
        <v>32</v>
      </c>
      <c r="F5855">
        <v>1.4898856265156097</v>
      </c>
      <c r="G5855">
        <v>1.2578055630057574</v>
      </c>
      <c r="H5855">
        <v>13802</v>
      </c>
      <c r="I5855">
        <v>1.5759485663674972</v>
      </c>
      <c r="J5855">
        <v>1.3377933486058626</v>
      </c>
      <c r="K5855">
        <v>9244</v>
      </c>
      <c r="L5855">
        <v>-8.606293797492981E-2</v>
      </c>
      <c r="M5855">
        <v>-5.7764797210693359</v>
      </c>
      <c r="N5855">
        <v>23046</v>
      </c>
      <c r="O5855">
        <v>1.7556542530655861E-2</v>
      </c>
      <c r="P5855">
        <v>-0.10856340080499649</v>
      </c>
      <c r="Q5855">
        <v>-9.7906231880187988E-2</v>
      </c>
      <c r="R5855">
        <v>-8.606293797492981E-2</v>
      </c>
      <c r="S5855">
        <v>-7.4221052229404449E-2</v>
      </c>
      <c r="T5855">
        <v>-6.3562475144863129E-2</v>
      </c>
      <c r="U5855" t="s">
        <v>102</v>
      </c>
      <c r="V5855" t="s">
        <v>84</v>
      </c>
      <c r="W5855">
        <v>80.996269226074219</v>
      </c>
    </row>
    <row r="5856" spans="1:23" x14ac:dyDescent="0.25">
      <c r="A5856" s="48" t="str">
        <f t="shared" si="91"/>
        <v>42256OtherN/A_24AllSingle</v>
      </c>
      <c r="B5856" s="7" t="s">
        <v>13</v>
      </c>
      <c r="C5856" s="35">
        <v>42256</v>
      </c>
      <c r="D5856">
        <v>24</v>
      </c>
      <c r="E5856" t="s">
        <v>32</v>
      </c>
      <c r="F5856">
        <v>1.1447183151820228</v>
      </c>
      <c r="G5856">
        <v>1.040602680971638</v>
      </c>
      <c r="H5856">
        <v>13802</v>
      </c>
      <c r="I5856">
        <v>1.1871852799132532</v>
      </c>
      <c r="J5856">
        <v>1.0893718692523839</v>
      </c>
      <c r="K5856">
        <v>9244</v>
      </c>
      <c r="L5856">
        <v>-4.2466964572668076E-2</v>
      </c>
      <c r="M5856">
        <v>-3.7098178863525391</v>
      </c>
      <c r="N5856">
        <v>23046</v>
      </c>
      <c r="O5856">
        <v>1.4381753280758858E-2</v>
      </c>
      <c r="P5856">
        <v>-6.0898620635271072E-2</v>
      </c>
      <c r="Q5856">
        <v>-5.2168607711791992E-2</v>
      </c>
      <c r="R5856">
        <v>-4.2466964572668076E-2</v>
      </c>
      <c r="S5856">
        <v>-3.2766472548246384E-2</v>
      </c>
      <c r="T5856">
        <v>-2.4035310372710228E-2</v>
      </c>
      <c r="U5856" t="s">
        <v>18</v>
      </c>
      <c r="V5856" t="s">
        <v>84</v>
      </c>
      <c r="W5856">
        <v>79.146102905273437</v>
      </c>
    </row>
    <row r="5857" spans="1:23" x14ac:dyDescent="0.25">
      <c r="A5857" s="48" t="str">
        <f t="shared" si="91"/>
        <v>42256OtherN/A_24SmartAC-onlySingle</v>
      </c>
      <c r="B5857" s="7" t="s">
        <v>13</v>
      </c>
      <c r="C5857" s="35">
        <v>42256</v>
      </c>
      <c r="D5857">
        <v>24</v>
      </c>
      <c r="E5857" t="s">
        <v>32</v>
      </c>
      <c r="F5857">
        <v>1.1447183151820228</v>
      </c>
      <c r="G5857">
        <v>1.040602680971638</v>
      </c>
      <c r="H5857">
        <v>13802</v>
      </c>
      <c r="I5857">
        <v>1.1871852799132532</v>
      </c>
      <c r="J5857">
        <v>1.0893718692523839</v>
      </c>
      <c r="K5857">
        <v>9244</v>
      </c>
      <c r="L5857">
        <v>-4.2466964572668076E-2</v>
      </c>
      <c r="M5857">
        <v>-3.7098178863525391</v>
      </c>
      <c r="N5857">
        <v>23046</v>
      </c>
      <c r="O5857">
        <v>1.4381753280758858E-2</v>
      </c>
      <c r="P5857">
        <v>-6.0898620635271072E-2</v>
      </c>
      <c r="Q5857">
        <v>-5.2168607711791992E-2</v>
      </c>
      <c r="R5857">
        <v>-4.2466964572668076E-2</v>
      </c>
      <c r="S5857">
        <v>-3.2766472548246384E-2</v>
      </c>
      <c r="T5857">
        <v>-2.4035310372710228E-2</v>
      </c>
      <c r="U5857" t="s">
        <v>102</v>
      </c>
      <c r="V5857" t="s">
        <v>84</v>
      </c>
      <c r="W5857">
        <v>79.146102905273437</v>
      </c>
    </row>
    <row r="5858" spans="1:23" x14ac:dyDescent="0.25">
      <c r="A5858" s="48" t="str">
        <f t="shared" si="91"/>
        <v>42257OtherN/A_1AllSingle</v>
      </c>
      <c r="B5858" t="s">
        <v>13</v>
      </c>
      <c r="C5858" s="35">
        <v>42257</v>
      </c>
      <c r="D5858">
        <v>1</v>
      </c>
      <c r="E5858" t="s">
        <v>32</v>
      </c>
      <c r="F5858">
        <v>0.94034601712030452</v>
      </c>
      <c r="G5858">
        <v>0.89804802247017812</v>
      </c>
      <c r="H5858">
        <v>20689</v>
      </c>
      <c r="I5858">
        <v>0.95395208799101661</v>
      </c>
      <c r="J5858">
        <v>0.89853325610624057</v>
      </c>
      <c r="K5858">
        <v>2348</v>
      </c>
      <c r="L5858">
        <v>-1.3606070540845394E-2</v>
      </c>
      <c r="M5858">
        <v>-1.446921706199646</v>
      </c>
      <c r="N5858">
        <v>23037</v>
      </c>
      <c r="O5858">
        <v>1.9566107541322708E-2</v>
      </c>
      <c r="P5858">
        <v>-3.8681995123624802E-2</v>
      </c>
      <c r="Q5858">
        <v>-2.6804976165294647E-2</v>
      </c>
      <c r="R5858">
        <v>-1.3606070540845394E-2</v>
      </c>
      <c r="S5858">
        <v>-4.0873099351301789E-4</v>
      </c>
      <c r="T5858">
        <v>1.1469853110611439E-2</v>
      </c>
      <c r="U5858" t="s">
        <v>18</v>
      </c>
      <c r="V5858" t="s">
        <v>84</v>
      </c>
      <c r="W5858">
        <v>77.642707824707031</v>
      </c>
    </row>
    <row r="5859" spans="1:23" x14ac:dyDescent="0.25">
      <c r="A5859" s="48" t="str">
        <f t="shared" si="91"/>
        <v>42257OtherN/A_1SmartAC-onlySingle</v>
      </c>
      <c r="B5859" t="s">
        <v>13</v>
      </c>
      <c r="C5859" s="35">
        <v>42257</v>
      </c>
      <c r="D5859">
        <v>1</v>
      </c>
      <c r="E5859" t="s">
        <v>32</v>
      </c>
      <c r="F5859">
        <v>0.94034601712030452</v>
      </c>
      <c r="G5859">
        <v>0.89804802247017812</v>
      </c>
      <c r="H5859">
        <v>20689</v>
      </c>
      <c r="I5859">
        <v>0.95395208799101661</v>
      </c>
      <c r="J5859">
        <v>0.89853325610624057</v>
      </c>
      <c r="K5859">
        <v>2348</v>
      </c>
      <c r="L5859">
        <v>-1.3606070540845394E-2</v>
      </c>
      <c r="M5859">
        <v>-1.446921706199646</v>
      </c>
      <c r="N5859">
        <v>23037</v>
      </c>
      <c r="O5859">
        <v>1.9566107541322708E-2</v>
      </c>
      <c r="P5859">
        <v>-3.8681995123624802E-2</v>
      </c>
      <c r="Q5859">
        <v>-2.6804976165294647E-2</v>
      </c>
      <c r="R5859">
        <v>-1.3606070540845394E-2</v>
      </c>
      <c r="S5859">
        <v>-4.0873099351301789E-4</v>
      </c>
      <c r="T5859">
        <v>1.1469853110611439E-2</v>
      </c>
      <c r="U5859" t="s">
        <v>102</v>
      </c>
      <c r="V5859" t="s">
        <v>84</v>
      </c>
      <c r="W5859">
        <v>77.642707824707031</v>
      </c>
    </row>
    <row r="5860" spans="1:23" x14ac:dyDescent="0.25">
      <c r="A5860" s="48" t="str">
        <f t="shared" si="91"/>
        <v>42257OtherN/A_2AllSingle</v>
      </c>
      <c r="B5860" s="7" t="s">
        <v>13</v>
      </c>
      <c r="C5860" s="35">
        <v>42257</v>
      </c>
      <c r="D5860">
        <v>2</v>
      </c>
      <c r="E5860" t="s">
        <v>32</v>
      </c>
      <c r="F5860">
        <v>0.80426716333095005</v>
      </c>
      <c r="G5860">
        <v>0.77538381775938059</v>
      </c>
      <c r="H5860">
        <v>20689</v>
      </c>
      <c r="I5860">
        <v>0.81866823042459846</v>
      </c>
      <c r="J5860">
        <v>0.78874036359878918</v>
      </c>
      <c r="K5860">
        <v>2348</v>
      </c>
      <c r="L5860">
        <v>-1.4401067048311234E-2</v>
      </c>
      <c r="M5860">
        <v>-1.790582537651062</v>
      </c>
      <c r="N5860">
        <v>23037</v>
      </c>
      <c r="O5860">
        <v>1.7146825790405273E-2</v>
      </c>
      <c r="P5860">
        <v>-3.6376439034938812E-2</v>
      </c>
      <c r="Q5860">
        <v>-2.5967972353100777E-2</v>
      </c>
      <c r="R5860">
        <v>-1.4401067048311234E-2</v>
      </c>
      <c r="S5860">
        <v>-2.8355331160128117E-3</v>
      </c>
      <c r="T5860">
        <v>7.5743049383163452E-3</v>
      </c>
      <c r="U5860" t="s">
        <v>18</v>
      </c>
      <c r="V5860" t="s">
        <v>84</v>
      </c>
      <c r="W5860">
        <v>75.4093017578125</v>
      </c>
    </row>
    <row r="5861" spans="1:23" x14ac:dyDescent="0.25">
      <c r="A5861" s="48" t="str">
        <f t="shared" si="91"/>
        <v>42257OtherN/A_2SmartAC-onlySingle</v>
      </c>
      <c r="B5861" t="s">
        <v>13</v>
      </c>
      <c r="C5861" s="35">
        <v>42257</v>
      </c>
      <c r="D5861">
        <v>2</v>
      </c>
      <c r="E5861" t="s">
        <v>32</v>
      </c>
      <c r="F5861">
        <v>0.80426716333095005</v>
      </c>
      <c r="G5861">
        <v>0.77538381775938059</v>
      </c>
      <c r="H5861">
        <v>20689</v>
      </c>
      <c r="I5861">
        <v>0.81866823042459846</v>
      </c>
      <c r="J5861">
        <v>0.78874036359878918</v>
      </c>
      <c r="K5861">
        <v>2348</v>
      </c>
      <c r="L5861">
        <v>-1.4401067048311234E-2</v>
      </c>
      <c r="M5861">
        <v>-1.790582537651062</v>
      </c>
      <c r="N5861">
        <v>23037</v>
      </c>
      <c r="O5861">
        <v>1.7146825790405273E-2</v>
      </c>
      <c r="P5861">
        <v>-3.6376439034938812E-2</v>
      </c>
      <c r="Q5861">
        <v>-2.5967972353100777E-2</v>
      </c>
      <c r="R5861">
        <v>-1.4401067048311234E-2</v>
      </c>
      <c r="S5861">
        <v>-2.8355331160128117E-3</v>
      </c>
      <c r="T5861">
        <v>7.5743049383163452E-3</v>
      </c>
      <c r="U5861" t="s">
        <v>102</v>
      </c>
      <c r="V5861" t="s">
        <v>84</v>
      </c>
      <c r="W5861">
        <v>75.4093017578125</v>
      </c>
    </row>
    <row r="5862" spans="1:23" x14ac:dyDescent="0.25">
      <c r="A5862" s="48" t="str">
        <f t="shared" si="91"/>
        <v>42257OtherN/A_3AllSingle</v>
      </c>
      <c r="B5862" t="s">
        <v>13</v>
      </c>
      <c r="C5862" s="35">
        <v>42257</v>
      </c>
      <c r="D5862">
        <v>3</v>
      </c>
      <c r="E5862" t="s">
        <v>32</v>
      </c>
      <c r="F5862">
        <v>0.71478394681636248</v>
      </c>
      <c r="G5862">
        <v>0.67709154216740364</v>
      </c>
      <c r="H5862">
        <v>20689</v>
      </c>
      <c r="I5862">
        <v>0.73073981916885833</v>
      </c>
      <c r="J5862">
        <v>0.68552511374350267</v>
      </c>
      <c r="K5862">
        <v>2348</v>
      </c>
      <c r="L5862">
        <v>-1.595587283372879E-2</v>
      </c>
      <c r="M5862">
        <v>-2.2322649955749512</v>
      </c>
      <c r="N5862">
        <v>23037</v>
      </c>
      <c r="O5862">
        <v>1.490993145853281E-2</v>
      </c>
      <c r="P5862">
        <v>-3.5064440220594406E-2</v>
      </c>
      <c r="Q5862">
        <v>-2.60138139128685E-2</v>
      </c>
      <c r="R5862">
        <v>-1.595587283372879E-2</v>
      </c>
      <c r="S5862">
        <v>-5.8991238474845886E-3</v>
      </c>
      <c r="T5862">
        <v>3.1526952516287565E-3</v>
      </c>
      <c r="U5862" t="s">
        <v>18</v>
      </c>
      <c r="V5862" t="s">
        <v>84</v>
      </c>
      <c r="W5862">
        <v>73.931938171386719</v>
      </c>
    </row>
    <row r="5863" spans="1:23" x14ac:dyDescent="0.25">
      <c r="A5863" s="48" t="str">
        <f t="shared" si="91"/>
        <v>42257OtherN/A_3SmartAC-onlySingle</v>
      </c>
      <c r="B5863" t="s">
        <v>13</v>
      </c>
      <c r="C5863" s="35">
        <v>42257</v>
      </c>
      <c r="D5863">
        <v>3</v>
      </c>
      <c r="E5863" t="s">
        <v>32</v>
      </c>
      <c r="F5863">
        <v>0.71478394681636248</v>
      </c>
      <c r="G5863">
        <v>0.67709154216740364</v>
      </c>
      <c r="H5863">
        <v>20689</v>
      </c>
      <c r="I5863">
        <v>0.73073981916885833</v>
      </c>
      <c r="J5863">
        <v>0.68552511374350267</v>
      </c>
      <c r="K5863">
        <v>2348</v>
      </c>
      <c r="L5863">
        <v>-1.595587283372879E-2</v>
      </c>
      <c r="M5863">
        <v>-2.2322649955749512</v>
      </c>
      <c r="N5863">
        <v>23037</v>
      </c>
      <c r="O5863">
        <v>1.490993145853281E-2</v>
      </c>
      <c r="P5863">
        <v>-3.5064440220594406E-2</v>
      </c>
      <c r="Q5863">
        <v>-2.60138139128685E-2</v>
      </c>
      <c r="R5863">
        <v>-1.595587283372879E-2</v>
      </c>
      <c r="S5863">
        <v>-5.8991238474845886E-3</v>
      </c>
      <c r="T5863">
        <v>3.1526952516287565E-3</v>
      </c>
      <c r="U5863" t="s">
        <v>102</v>
      </c>
      <c r="V5863" t="s">
        <v>84</v>
      </c>
      <c r="W5863">
        <v>73.931938171386719</v>
      </c>
    </row>
    <row r="5864" spans="1:23" x14ac:dyDescent="0.25">
      <c r="A5864" s="48" t="str">
        <f t="shared" si="91"/>
        <v>42257OtherN/A_4AllSingle</v>
      </c>
      <c r="B5864" t="s">
        <v>13</v>
      </c>
      <c r="C5864" s="35">
        <v>42257</v>
      </c>
      <c r="D5864">
        <v>4</v>
      </c>
      <c r="E5864" t="s">
        <v>32</v>
      </c>
      <c r="F5864">
        <v>0.66750197194433336</v>
      </c>
      <c r="G5864">
        <v>0.62891409032559975</v>
      </c>
      <c r="H5864">
        <v>20689</v>
      </c>
      <c r="I5864">
        <v>0.69137365483249158</v>
      </c>
      <c r="J5864">
        <v>0.66841361033680491</v>
      </c>
      <c r="K5864">
        <v>2348</v>
      </c>
      <c r="L5864">
        <v>-2.3871682584285736E-2</v>
      </c>
      <c r="M5864">
        <v>-3.5762715339660645</v>
      </c>
      <c r="N5864">
        <v>23037</v>
      </c>
      <c r="O5864">
        <v>1.4470581896603107E-2</v>
      </c>
      <c r="P5864">
        <v>-4.2417179793119431E-2</v>
      </c>
      <c r="Q5864">
        <v>-3.3633247017860413E-2</v>
      </c>
      <c r="R5864">
        <v>-2.3871682584285736E-2</v>
      </c>
      <c r="S5864">
        <v>-1.4111274853348732E-2</v>
      </c>
      <c r="T5864">
        <v>-5.3261849097907543E-3</v>
      </c>
      <c r="U5864" t="s">
        <v>18</v>
      </c>
      <c r="V5864" t="s">
        <v>84</v>
      </c>
      <c r="W5864">
        <v>72.409080505371094</v>
      </c>
    </row>
    <row r="5865" spans="1:23" x14ac:dyDescent="0.25">
      <c r="A5865" s="48" t="str">
        <f t="shared" si="91"/>
        <v>42257OtherN/A_4SmartAC-onlySingle</v>
      </c>
      <c r="B5865" s="7" t="s">
        <v>13</v>
      </c>
      <c r="C5865" s="35">
        <v>42257</v>
      </c>
      <c r="D5865">
        <v>4</v>
      </c>
      <c r="E5865" t="s">
        <v>32</v>
      </c>
      <c r="F5865">
        <v>0.66750197194433336</v>
      </c>
      <c r="G5865">
        <v>0.62891409032559975</v>
      </c>
      <c r="H5865">
        <v>20689</v>
      </c>
      <c r="I5865">
        <v>0.69137365483249158</v>
      </c>
      <c r="J5865">
        <v>0.66841361033680491</v>
      </c>
      <c r="K5865">
        <v>2348</v>
      </c>
      <c r="L5865">
        <v>-2.3871682584285736E-2</v>
      </c>
      <c r="M5865">
        <v>-3.5762715339660645</v>
      </c>
      <c r="N5865">
        <v>23037</v>
      </c>
      <c r="O5865">
        <v>1.4470581896603107E-2</v>
      </c>
      <c r="P5865">
        <v>-4.2417179793119431E-2</v>
      </c>
      <c r="Q5865">
        <v>-3.3633247017860413E-2</v>
      </c>
      <c r="R5865">
        <v>-2.3871682584285736E-2</v>
      </c>
      <c r="S5865">
        <v>-1.4111274853348732E-2</v>
      </c>
      <c r="T5865">
        <v>-5.3261849097907543E-3</v>
      </c>
      <c r="U5865" t="s">
        <v>102</v>
      </c>
      <c r="V5865" t="s">
        <v>84</v>
      </c>
      <c r="W5865">
        <v>72.409080505371094</v>
      </c>
    </row>
    <row r="5866" spans="1:23" x14ac:dyDescent="0.25">
      <c r="A5866" s="48" t="str">
        <f t="shared" si="91"/>
        <v>42257OtherN/A_5AllSingle</v>
      </c>
      <c r="B5866" s="7" t="s">
        <v>13</v>
      </c>
      <c r="C5866" s="35">
        <v>42257</v>
      </c>
      <c r="D5866">
        <v>5</v>
      </c>
      <c r="E5866" t="s">
        <v>32</v>
      </c>
      <c r="F5866">
        <v>0.65493728215842995</v>
      </c>
      <c r="G5866">
        <v>0.61139203191750757</v>
      </c>
      <c r="H5866">
        <v>20689</v>
      </c>
      <c r="I5866">
        <v>0.67276160136119578</v>
      </c>
      <c r="J5866">
        <v>0.64466436854078246</v>
      </c>
      <c r="K5866">
        <v>2348</v>
      </c>
      <c r="L5866">
        <v>-1.7824320122599602E-2</v>
      </c>
      <c r="M5866">
        <v>-2.7215306758880615</v>
      </c>
      <c r="N5866">
        <v>23037</v>
      </c>
      <c r="O5866">
        <v>1.3966601341962814E-2</v>
      </c>
      <c r="P5866">
        <v>-3.5723917186260223E-2</v>
      </c>
      <c r="Q5866">
        <v>-2.7245910838246346E-2</v>
      </c>
      <c r="R5866">
        <v>-1.7824320122599602E-2</v>
      </c>
      <c r="S5866">
        <v>-8.4038479253649712E-3</v>
      </c>
      <c r="T5866">
        <v>7.5276155257597566E-5</v>
      </c>
      <c r="U5866" t="s">
        <v>18</v>
      </c>
      <c r="V5866" t="s">
        <v>84</v>
      </c>
      <c r="W5866">
        <v>71.664756774902344</v>
      </c>
    </row>
    <row r="5867" spans="1:23" x14ac:dyDescent="0.25">
      <c r="A5867" s="48" t="str">
        <f t="shared" si="91"/>
        <v>42257OtherN/A_5SmartAC-onlySingle</v>
      </c>
      <c r="B5867" s="7" t="s">
        <v>13</v>
      </c>
      <c r="C5867" s="35">
        <v>42257</v>
      </c>
      <c r="D5867">
        <v>5</v>
      </c>
      <c r="E5867" t="s">
        <v>32</v>
      </c>
      <c r="F5867">
        <v>0.65493728215842995</v>
      </c>
      <c r="G5867">
        <v>0.61139203191750757</v>
      </c>
      <c r="H5867">
        <v>20689</v>
      </c>
      <c r="I5867">
        <v>0.67276160136119578</v>
      </c>
      <c r="J5867">
        <v>0.64466436854078246</v>
      </c>
      <c r="K5867">
        <v>2348</v>
      </c>
      <c r="L5867">
        <v>-1.7824320122599602E-2</v>
      </c>
      <c r="M5867">
        <v>-2.7215306758880615</v>
      </c>
      <c r="N5867">
        <v>23037</v>
      </c>
      <c r="O5867">
        <v>1.3966601341962814E-2</v>
      </c>
      <c r="P5867">
        <v>-3.5723917186260223E-2</v>
      </c>
      <c r="Q5867">
        <v>-2.7245910838246346E-2</v>
      </c>
      <c r="R5867">
        <v>-1.7824320122599602E-2</v>
      </c>
      <c r="S5867">
        <v>-8.4038479253649712E-3</v>
      </c>
      <c r="T5867">
        <v>7.5276155257597566E-5</v>
      </c>
      <c r="U5867" t="s">
        <v>102</v>
      </c>
      <c r="V5867" t="s">
        <v>84</v>
      </c>
      <c r="W5867">
        <v>71.664756774902344</v>
      </c>
    </row>
    <row r="5868" spans="1:23" x14ac:dyDescent="0.25">
      <c r="A5868" s="48" t="str">
        <f t="shared" si="91"/>
        <v>42257OtherN/A_6AllSingle</v>
      </c>
      <c r="B5868" s="7" t="s">
        <v>13</v>
      </c>
      <c r="C5868" s="35">
        <v>42257</v>
      </c>
      <c r="D5868">
        <v>6</v>
      </c>
      <c r="E5868" t="s">
        <v>32</v>
      </c>
      <c r="F5868">
        <v>0.68343405880919128</v>
      </c>
      <c r="G5868">
        <v>0.6245312034687035</v>
      </c>
      <c r="H5868">
        <v>20689</v>
      </c>
      <c r="I5868">
        <v>0.6934300473471835</v>
      </c>
      <c r="J5868">
        <v>0.65641923644160249</v>
      </c>
      <c r="K5868">
        <v>2348</v>
      </c>
      <c r="L5868">
        <v>-9.9959885701537132E-3</v>
      </c>
      <c r="M5868">
        <v>-1.4626120328903198</v>
      </c>
      <c r="N5868">
        <v>23037</v>
      </c>
      <c r="O5868">
        <v>1.4225487597286701E-2</v>
      </c>
      <c r="P5868">
        <v>-2.8227373957633972E-2</v>
      </c>
      <c r="Q5868">
        <v>-1.9592218101024628E-2</v>
      </c>
      <c r="R5868">
        <v>-9.9959885701537132E-3</v>
      </c>
      <c r="S5868">
        <v>-4.008971736766398E-4</v>
      </c>
      <c r="T5868">
        <v>8.2353958860039711E-3</v>
      </c>
      <c r="U5868" t="s">
        <v>18</v>
      </c>
      <c r="V5868" t="s">
        <v>84</v>
      </c>
      <c r="W5868">
        <v>71.282936096191406</v>
      </c>
    </row>
    <row r="5869" spans="1:23" x14ac:dyDescent="0.25">
      <c r="A5869" s="48" t="str">
        <f t="shared" si="91"/>
        <v>42257OtherN/A_6SmartAC-onlySingle</v>
      </c>
      <c r="B5869" s="7" t="s">
        <v>13</v>
      </c>
      <c r="C5869" s="35">
        <v>42257</v>
      </c>
      <c r="D5869">
        <v>6</v>
      </c>
      <c r="E5869" t="s">
        <v>32</v>
      </c>
      <c r="F5869">
        <v>0.68343405880919128</v>
      </c>
      <c r="G5869">
        <v>0.6245312034687035</v>
      </c>
      <c r="H5869">
        <v>20689</v>
      </c>
      <c r="I5869">
        <v>0.6934300473471835</v>
      </c>
      <c r="J5869">
        <v>0.65641923644160249</v>
      </c>
      <c r="K5869">
        <v>2348</v>
      </c>
      <c r="L5869">
        <v>-9.9959885701537132E-3</v>
      </c>
      <c r="M5869">
        <v>-1.4626120328903198</v>
      </c>
      <c r="N5869">
        <v>23037</v>
      </c>
      <c r="O5869">
        <v>1.4225487597286701E-2</v>
      </c>
      <c r="P5869">
        <v>-2.8227373957633972E-2</v>
      </c>
      <c r="Q5869">
        <v>-1.9592218101024628E-2</v>
      </c>
      <c r="R5869">
        <v>-9.9959885701537132E-3</v>
      </c>
      <c r="S5869">
        <v>-4.008971736766398E-4</v>
      </c>
      <c r="T5869">
        <v>8.2353958860039711E-3</v>
      </c>
      <c r="U5869" t="s">
        <v>102</v>
      </c>
      <c r="V5869" t="s">
        <v>84</v>
      </c>
      <c r="W5869">
        <v>71.282936096191406</v>
      </c>
    </row>
    <row r="5870" spans="1:23" x14ac:dyDescent="0.25">
      <c r="A5870" s="48" t="str">
        <f t="shared" si="91"/>
        <v>42257OtherN/A_7AllSingle</v>
      </c>
      <c r="B5870" t="s">
        <v>13</v>
      </c>
      <c r="C5870" s="35">
        <v>42257</v>
      </c>
      <c r="D5870">
        <v>7</v>
      </c>
      <c r="E5870" t="s">
        <v>32</v>
      </c>
      <c r="F5870">
        <v>0.77322751967932668</v>
      </c>
      <c r="G5870">
        <v>0.69683417696459971</v>
      </c>
      <c r="H5870">
        <v>20689</v>
      </c>
      <c r="I5870">
        <v>0.78896827372988598</v>
      </c>
      <c r="J5870">
        <v>0.7439905343814005</v>
      </c>
      <c r="K5870">
        <v>2348</v>
      </c>
      <c r="L5870">
        <v>-1.5740754082798958E-2</v>
      </c>
      <c r="M5870">
        <v>-2.0357208251953125</v>
      </c>
      <c r="N5870">
        <v>23037</v>
      </c>
      <c r="O5870">
        <v>1.6100069507956505E-2</v>
      </c>
      <c r="P5870">
        <v>-3.6374602466821671E-2</v>
      </c>
      <c r="Q5870">
        <v>-2.6601538062095642E-2</v>
      </c>
      <c r="R5870">
        <v>-1.5740754082798958E-2</v>
      </c>
      <c r="S5870">
        <v>-4.8812571913003922E-3</v>
      </c>
      <c r="T5870">
        <v>4.8930947668850422E-3</v>
      </c>
      <c r="U5870" t="s">
        <v>18</v>
      </c>
      <c r="V5870" t="s">
        <v>84</v>
      </c>
      <c r="W5870">
        <v>72.304290771484375</v>
      </c>
    </row>
    <row r="5871" spans="1:23" x14ac:dyDescent="0.25">
      <c r="A5871" s="48" t="str">
        <f t="shared" si="91"/>
        <v>42257OtherN/A_7SmartAC-onlySingle</v>
      </c>
      <c r="B5871" t="s">
        <v>13</v>
      </c>
      <c r="C5871" s="35">
        <v>42257</v>
      </c>
      <c r="D5871">
        <v>7</v>
      </c>
      <c r="E5871" t="s">
        <v>32</v>
      </c>
      <c r="F5871">
        <v>0.77322751967932668</v>
      </c>
      <c r="G5871">
        <v>0.69683417696459971</v>
      </c>
      <c r="H5871">
        <v>20689</v>
      </c>
      <c r="I5871">
        <v>0.78896827372988598</v>
      </c>
      <c r="J5871">
        <v>0.7439905343814005</v>
      </c>
      <c r="K5871">
        <v>2348</v>
      </c>
      <c r="L5871">
        <v>-1.5740754082798958E-2</v>
      </c>
      <c r="M5871">
        <v>-2.0357208251953125</v>
      </c>
      <c r="N5871">
        <v>23037</v>
      </c>
      <c r="O5871">
        <v>1.6100069507956505E-2</v>
      </c>
      <c r="P5871">
        <v>-3.6374602466821671E-2</v>
      </c>
      <c r="Q5871">
        <v>-2.6601538062095642E-2</v>
      </c>
      <c r="R5871">
        <v>-1.5740754082798958E-2</v>
      </c>
      <c r="S5871">
        <v>-4.8812571913003922E-3</v>
      </c>
      <c r="T5871">
        <v>4.8930947668850422E-3</v>
      </c>
      <c r="U5871" t="s">
        <v>102</v>
      </c>
      <c r="V5871" t="s">
        <v>84</v>
      </c>
      <c r="W5871">
        <v>72.304290771484375</v>
      </c>
    </row>
    <row r="5872" spans="1:23" x14ac:dyDescent="0.25">
      <c r="A5872" s="48" t="str">
        <f t="shared" si="91"/>
        <v>42257OtherN/A_8AllSingle</v>
      </c>
      <c r="B5872" s="7" t="s">
        <v>13</v>
      </c>
      <c r="C5872" s="35">
        <v>42257</v>
      </c>
      <c r="D5872">
        <v>8</v>
      </c>
      <c r="E5872" t="s">
        <v>32</v>
      </c>
      <c r="F5872">
        <v>0.80047142862152942</v>
      </c>
      <c r="G5872">
        <v>0.7407451124676544</v>
      </c>
      <c r="H5872">
        <v>20689</v>
      </c>
      <c r="I5872">
        <v>0.81607890635695834</v>
      </c>
      <c r="J5872">
        <v>0.76127123301084765</v>
      </c>
      <c r="K5872">
        <v>2348</v>
      </c>
      <c r="L5872">
        <v>-1.5607478097081184E-2</v>
      </c>
      <c r="M5872">
        <v>-1.9497857093811035</v>
      </c>
      <c r="N5872">
        <v>23037</v>
      </c>
      <c r="O5872">
        <v>1.6533048823475838E-2</v>
      </c>
      <c r="P5872">
        <v>-3.6796234548091888E-2</v>
      </c>
      <c r="Q5872">
        <v>-2.6760341599583626E-2</v>
      </c>
      <c r="R5872">
        <v>-1.5607478097081184E-2</v>
      </c>
      <c r="S5872">
        <v>-4.4559366069734097E-3</v>
      </c>
      <c r="T5872">
        <v>5.581277422606945E-3</v>
      </c>
      <c r="U5872" t="s">
        <v>18</v>
      </c>
      <c r="V5872" t="s">
        <v>84</v>
      </c>
      <c r="W5872">
        <v>76.771888732910156</v>
      </c>
    </row>
    <row r="5873" spans="1:23" x14ac:dyDescent="0.25">
      <c r="A5873" s="48" t="str">
        <f t="shared" si="91"/>
        <v>42257OtherN/A_8SmartAC-onlySingle</v>
      </c>
      <c r="B5873" t="s">
        <v>13</v>
      </c>
      <c r="C5873" s="35">
        <v>42257</v>
      </c>
      <c r="D5873">
        <v>8</v>
      </c>
      <c r="E5873" t="s">
        <v>32</v>
      </c>
      <c r="F5873">
        <v>0.80047142862152942</v>
      </c>
      <c r="G5873">
        <v>0.7407451124676544</v>
      </c>
      <c r="H5873">
        <v>20689</v>
      </c>
      <c r="I5873">
        <v>0.81607890635695834</v>
      </c>
      <c r="J5873">
        <v>0.76127123301084765</v>
      </c>
      <c r="K5873">
        <v>2348</v>
      </c>
      <c r="L5873">
        <v>-1.5607478097081184E-2</v>
      </c>
      <c r="M5873">
        <v>-1.9497857093811035</v>
      </c>
      <c r="N5873">
        <v>23037</v>
      </c>
      <c r="O5873">
        <v>1.6533048823475838E-2</v>
      </c>
      <c r="P5873">
        <v>-3.6796234548091888E-2</v>
      </c>
      <c r="Q5873">
        <v>-2.6760341599583626E-2</v>
      </c>
      <c r="R5873">
        <v>-1.5607478097081184E-2</v>
      </c>
      <c r="S5873">
        <v>-4.4559366069734097E-3</v>
      </c>
      <c r="T5873">
        <v>5.581277422606945E-3</v>
      </c>
      <c r="U5873" t="s">
        <v>102</v>
      </c>
      <c r="V5873" t="s">
        <v>84</v>
      </c>
      <c r="W5873">
        <v>76.771888732910156</v>
      </c>
    </row>
    <row r="5874" spans="1:23" x14ac:dyDescent="0.25">
      <c r="A5874" s="48" t="str">
        <f t="shared" si="91"/>
        <v>42257OtherN/A_9AllSingle</v>
      </c>
      <c r="B5874" t="s">
        <v>13</v>
      </c>
      <c r="C5874" s="35">
        <v>42257</v>
      </c>
      <c r="D5874">
        <v>9</v>
      </c>
      <c r="E5874" t="s">
        <v>32</v>
      </c>
      <c r="F5874">
        <v>0.72880314047135408</v>
      </c>
      <c r="G5874">
        <v>0.77828940407777991</v>
      </c>
      <c r="H5874">
        <v>20689</v>
      </c>
      <c r="I5874">
        <v>0.71605372352938379</v>
      </c>
      <c r="J5874">
        <v>0.80815031578191276</v>
      </c>
      <c r="K5874">
        <v>2348</v>
      </c>
      <c r="L5874">
        <v>1.2749416753649712E-2</v>
      </c>
      <c r="M5874">
        <v>1.7493636608123779</v>
      </c>
      <c r="N5874">
        <v>23037</v>
      </c>
      <c r="O5874">
        <v>1.7533758655190468E-2</v>
      </c>
      <c r="P5874">
        <v>-9.7218481823801994E-3</v>
      </c>
      <c r="Q5874">
        <v>9.2149386182427406E-4</v>
      </c>
      <c r="R5874">
        <v>1.2749416753649712E-2</v>
      </c>
      <c r="S5874">
        <v>2.4575937539339066E-2</v>
      </c>
      <c r="T5874">
        <v>3.5220682621002197E-2</v>
      </c>
      <c r="U5874" t="s">
        <v>18</v>
      </c>
      <c r="V5874" t="s">
        <v>84</v>
      </c>
      <c r="W5874">
        <v>82.213088989257813</v>
      </c>
    </row>
    <row r="5875" spans="1:23" x14ac:dyDescent="0.25">
      <c r="A5875" s="48" t="str">
        <f t="shared" si="91"/>
        <v>42257OtherN/A_9SmartAC-onlySingle</v>
      </c>
      <c r="B5875" t="s">
        <v>13</v>
      </c>
      <c r="C5875" s="35">
        <v>42257</v>
      </c>
      <c r="D5875">
        <v>9</v>
      </c>
      <c r="E5875" t="s">
        <v>32</v>
      </c>
      <c r="F5875">
        <v>0.72880314047135408</v>
      </c>
      <c r="G5875">
        <v>0.77828940407777991</v>
      </c>
      <c r="H5875">
        <v>20689</v>
      </c>
      <c r="I5875">
        <v>0.71605372352938379</v>
      </c>
      <c r="J5875">
        <v>0.80815031578191276</v>
      </c>
      <c r="K5875">
        <v>2348</v>
      </c>
      <c r="L5875">
        <v>1.2749416753649712E-2</v>
      </c>
      <c r="M5875">
        <v>1.7493636608123779</v>
      </c>
      <c r="N5875">
        <v>23037</v>
      </c>
      <c r="O5875">
        <v>1.7533758655190468E-2</v>
      </c>
      <c r="P5875">
        <v>-9.7218481823801994E-3</v>
      </c>
      <c r="Q5875">
        <v>9.2149386182427406E-4</v>
      </c>
      <c r="R5875">
        <v>1.2749416753649712E-2</v>
      </c>
      <c r="S5875">
        <v>2.4575937539339066E-2</v>
      </c>
      <c r="T5875">
        <v>3.5220682621002197E-2</v>
      </c>
      <c r="U5875" t="s">
        <v>102</v>
      </c>
      <c r="V5875" t="s">
        <v>84</v>
      </c>
      <c r="W5875">
        <v>82.213088989257813</v>
      </c>
    </row>
    <row r="5876" spans="1:23" x14ac:dyDescent="0.25">
      <c r="A5876" s="48" t="str">
        <f t="shared" si="91"/>
        <v>42257OtherN/A_10AllSingle</v>
      </c>
      <c r="B5876" t="s">
        <v>13</v>
      </c>
      <c r="C5876" s="35">
        <v>42257</v>
      </c>
      <c r="D5876">
        <v>10</v>
      </c>
      <c r="E5876" t="s">
        <v>32</v>
      </c>
      <c r="F5876">
        <v>0.74005293122036819</v>
      </c>
      <c r="G5876">
        <v>0.96466023522156363</v>
      </c>
      <c r="H5876">
        <v>20689</v>
      </c>
      <c r="I5876">
        <v>0.71715845883435558</v>
      </c>
      <c r="J5876">
        <v>0.99203892998635501</v>
      </c>
      <c r="K5876">
        <v>2348</v>
      </c>
      <c r="L5876">
        <v>2.2894471883773804E-2</v>
      </c>
      <c r="M5876">
        <v>3.0936262607574463</v>
      </c>
      <c r="N5876">
        <v>23037</v>
      </c>
      <c r="O5876">
        <v>2.154342457652092E-2</v>
      </c>
      <c r="P5876">
        <v>-4.7155809588730335E-3</v>
      </c>
      <c r="Q5876">
        <v>8.3617083728313446E-3</v>
      </c>
      <c r="R5876">
        <v>2.2894471883773804E-2</v>
      </c>
      <c r="S5876">
        <v>3.7425510585308075E-2</v>
      </c>
      <c r="T5876">
        <v>5.0504524260759354E-2</v>
      </c>
      <c r="U5876" t="s">
        <v>18</v>
      </c>
      <c r="V5876" t="s">
        <v>84</v>
      </c>
      <c r="W5876">
        <v>86.973869323730469</v>
      </c>
    </row>
    <row r="5877" spans="1:23" x14ac:dyDescent="0.25">
      <c r="A5877" s="48" t="str">
        <f t="shared" si="91"/>
        <v>42257OtherN/A_10SmartAC-onlySingle</v>
      </c>
      <c r="B5877" s="7" t="s">
        <v>13</v>
      </c>
      <c r="C5877" s="35">
        <v>42257</v>
      </c>
      <c r="D5877">
        <v>10</v>
      </c>
      <c r="E5877" t="s">
        <v>32</v>
      </c>
      <c r="F5877">
        <v>0.74005293122036819</v>
      </c>
      <c r="G5877">
        <v>0.96466023522156363</v>
      </c>
      <c r="H5877">
        <v>20689</v>
      </c>
      <c r="I5877">
        <v>0.71715845883435558</v>
      </c>
      <c r="J5877">
        <v>0.99203892998635501</v>
      </c>
      <c r="K5877">
        <v>2348</v>
      </c>
      <c r="L5877">
        <v>2.2894471883773804E-2</v>
      </c>
      <c r="M5877">
        <v>3.0936262607574463</v>
      </c>
      <c r="N5877">
        <v>23037</v>
      </c>
      <c r="O5877">
        <v>2.154342457652092E-2</v>
      </c>
      <c r="P5877">
        <v>-4.7155809588730335E-3</v>
      </c>
      <c r="Q5877">
        <v>8.3617083728313446E-3</v>
      </c>
      <c r="R5877">
        <v>2.2894471883773804E-2</v>
      </c>
      <c r="S5877">
        <v>3.7425510585308075E-2</v>
      </c>
      <c r="T5877">
        <v>5.0504524260759354E-2</v>
      </c>
      <c r="U5877" t="s">
        <v>102</v>
      </c>
      <c r="V5877" t="s">
        <v>84</v>
      </c>
      <c r="W5877">
        <v>86.973869323730469</v>
      </c>
    </row>
    <row r="5878" spans="1:23" x14ac:dyDescent="0.25">
      <c r="A5878" s="48" t="str">
        <f t="shared" si="91"/>
        <v>42257OtherN/A_11AllSingle</v>
      </c>
      <c r="B5878" s="7" t="s">
        <v>13</v>
      </c>
      <c r="C5878" s="35">
        <v>42257</v>
      </c>
      <c r="D5878">
        <v>11</v>
      </c>
      <c r="E5878" t="s">
        <v>32</v>
      </c>
      <c r="F5878">
        <v>0.80569645059699313</v>
      </c>
      <c r="G5878">
        <v>1.2158461623122527</v>
      </c>
      <c r="H5878">
        <v>20689</v>
      </c>
      <c r="I5878">
        <v>0.80086134325676817</v>
      </c>
      <c r="J5878">
        <v>1.2667189790662448</v>
      </c>
      <c r="K5878">
        <v>2348</v>
      </c>
      <c r="L5878">
        <v>4.8351073637604713E-3</v>
      </c>
      <c r="M5878">
        <v>0.60011523962020874</v>
      </c>
      <c r="N5878">
        <v>23037</v>
      </c>
      <c r="O5878">
        <v>2.7474222704768181E-2</v>
      </c>
      <c r="P5878">
        <v>-3.0375856906175613E-2</v>
      </c>
      <c r="Q5878">
        <v>-1.3698454014956951E-2</v>
      </c>
      <c r="R5878">
        <v>4.8351073637604713E-3</v>
      </c>
      <c r="S5878">
        <v>2.3366469889879227E-2</v>
      </c>
      <c r="T5878">
        <v>4.0046069771051407E-2</v>
      </c>
      <c r="U5878" t="s">
        <v>18</v>
      </c>
      <c r="V5878" t="s">
        <v>84</v>
      </c>
      <c r="W5878">
        <v>91.582496643066406</v>
      </c>
    </row>
    <row r="5879" spans="1:23" x14ac:dyDescent="0.25">
      <c r="A5879" s="48" t="str">
        <f t="shared" si="91"/>
        <v>42257OtherN/A_11SmartAC-onlySingle</v>
      </c>
      <c r="B5879" s="7" t="s">
        <v>13</v>
      </c>
      <c r="C5879" s="35">
        <v>42257</v>
      </c>
      <c r="D5879">
        <v>11</v>
      </c>
      <c r="E5879" t="s">
        <v>32</v>
      </c>
      <c r="F5879">
        <v>0.80569645059699313</v>
      </c>
      <c r="G5879">
        <v>1.2158461623122527</v>
      </c>
      <c r="H5879">
        <v>20689</v>
      </c>
      <c r="I5879">
        <v>0.80086134325676817</v>
      </c>
      <c r="J5879">
        <v>1.2667189790662448</v>
      </c>
      <c r="K5879">
        <v>2348</v>
      </c>
      <c r="L5879">
        <v>4.8351073637604713E-3</v>
      </c>
      <c r="M5879">
        <v>0.60011523962020874</v>
      </c>
      <c r="N5879">
        <v>23037</v>
      </c>
      <c r="O5879">
        <v>2.7474222704768181E-2</v>
      </c>
      <c r="P5879">
        <v>-3.0375856906175613E-2</v>
      </c>
      <c r="Q5879">
        <v>-1.3698454014956951E-2</v>
      </c>
      <c r="R5879">
        <v>4.8351073637604713E-3</v>
      </c>
      <c r="S5879">
        <v>2.3366469889879227E-2</v>
      </c>
      <c r="T5879">
        <v>4.0046069771051407E-2</v>
      </c>
      <c r="U5879" t="s">
        <v>102</v>
      </c>
      <c r="V5879" t="s">
        <v>84</v>
      </c>
      <c r="W5879">
        <v>91.582496643066406</v>
      </c>
    </row>
    <row r="5880" spans="1:23" x14ac:dyDescent="0.25">
      <c r="A5880" s="48" t="str">
        <f t="shared" si="91"/>
        <v>42257OtherN/A_12AllSingle</v>
      </c>
      <c r="B5880" s="7" t="s">
        <v>13</v>
      </c>
      <c r="C5880" s="35">
        <v>42257</v>
      </c>
      <c r="D5880">
        <v>12</v>
      </c>
      <c r="E5880" t="s">
        <v>32</v>
      </c>
      <c r="F5880">
        <v>0.98302381925301385</v>
      </c>
      <c r="G5880">
        <v>1.4549547201660491</v>
      </c>
      <c r="H5880">
        <v>20689</v>
      </c>
      <c r="I5880">
        <v>0.96697550607715677</v>
      </c>
      <c r="J5880">
        <v>1.4634760237073421</v>
      </c>
      <c r="K5880">
        <v>2348</v>
      </c>
      <c r="L5880">
        <v>1.6048314049839973E-2</v>
      </c>
      <c r="M5880">
        <v>1.6325457096099854</v>
      </c>
      <c r="N5880">
        <v>23037</v>
      </c>
      <c r="O5880">
        <v>3.1850967556238174E-2</v>
      </c>
      <c r="P5880">
        <v>-2.4771885946393013E-2</v>
      </c>
      <c r="Q5880">
        <v>-5.4377117194235325E-3</v>
      </c>
      <c r="R5880">
        <v>1.6048314049839973E-2</v>
      </c>
      <c r="S5880">
        <v>3.7531793117523193E-2</v>
      </c>
      <c r="T5880">
        <v>5.6868515908718109E-2</v>
      </c>
      <c r="U5880" t="s">
        <v>18</v>
      </c>
      <c r="V5880" t="s">
        <v>84</v>
      </c>
      <c r="W5880">
        <v>95.456657409667969</v>
      </c>
    </row>
    <row r="5881" spans="1:23" x14ac:dyDescent="0.25">
      <c r="A5881" s="48" t="str">
        <f t="shared" si="91"/>
        <v>42257OtherN/A_12SmartAC-onlySingle</v>
      </c>
      <c r="B5881" s="7" t="s">
        <v>13</v>
      </c>
      <c r="C5881" s="35">
        <v>42257</v>
      </c>
      <c r="D5881">
        <v>12</v>
      </c>
      <c r="E5881" t="s">
        <v>32</v>
      </c>
      <c r="F5881">
        <v>0.98302381925301385</v>
      </c>
      <c r="G5881">
        <v>1.4549547201660491</v>
      </c>
      <c r="H5881">
        <v>20689</v>
      </c>
      <c r="I5881">
        <v>0.96697550607715677</v>
      </c>
      <c r="J5881">
        <v>1.4634760237073421</v>
      </c>
      <c r="K5881">
        <v>2348</v>
      </c>
      <c r="L5881">
        <v>1.6048314049839973E-2</v>
      </c>
      <c r="M5881">
        <v>1.6325457096099854</v>
      </c>
      <c r="N5881">
        <v>23037</v>
      </c>
      <c r="O5881">
        <v>3.1850967556238174E-2</v>
      </c>
      <c r="P5881">
        <v>-2.4771885946393013E-2</v>
      </c>
      <c r="Q5881">
        <v>-5.4377117194235325E-3</v>
      </c>
      <c r="R5881">
        <v>1.6048314049839973E-2</v>
      </c>
      <c r="S5881">
        <v>3.7531793117523193E-2</v>
      </c>
      <c r="T5881">
        <v>5.6868515908718109E-2</v>
      </c>
      <c r="U5881" t="s">
        <v>102</v>
      </c>
      <c r="V5881" t="s">
        <v>84</v>
      </c>
      <c r="W5881">
        <v>95.456657409667969</v>
      </c>
    </row>
    <row r="5882" spans="1:23" x14ac:dyDescent="0.25">
      <c r="A5882" s="48" t="str">
        <f t="shared" si="91"/>
        <v>42257OtherN/A_13AllSingle</v>
      </c>
      <c r="B5882" t="s">
        <v>13</v>
      </c>
      <c r="C5882" s="35">
        <v>42257</v>
      </c>
      <c r="D5882">
        <v>13</v>
      </c>
      <c r="E5882" t="s">
        <v>32</v>
      </c>
      <c r="F5882">
        <v>1.2824353832368034</v>
      </c>
      <c r="G5882">
        <v>1.6961975654095349</v>
      </c>
      <c r="H5882">
        <v>20689</v>
      </c>
      <c r="I5882">
        <v>1.2770541540455367</v>
      </c>
      <c r="J5882">
        <v>1.6879658429022524</v>
      </c>
      <c r="K5882">
        <v>2348</v>
      </c>
      <c r="L5882">
        <v>5.3812293335795403E-3</v>
      </c>
      <c r="M5882">
        <v>0.41961017251014709</v>
      </c>
      <c r="N5882">
        <v>23037</v>
      </c>
      <c r="O5882">
        <v>3.6776814609766006E-2</v>
      </c>
      <c r="P5882">
        <v>-4.1751936078071594E-2</v>
      </c>
      <c r="Q5882">
        <v>-1.9427673891186714E-2</v>
      </c>
      <c r="R5882">
        <v>5.3812293335795403E-3</v>
      </c>
      <c r="S5882">
        <v>3.0187191441655159E-2</v>
      </c>
      <c r="T5882">
        <v>5.2514396607875824E-2</v>
      </c>
      <c r="U5882" t="s">
        <v>18</v>
      </c>
      <c r="V5882" t="s">
        <v>84</v>
      </c>
      <c r="W5882">
        <v>99.385726928710938</v>
      </c>
    </row>
    <row r="5883" spans="1:23" x14ac:dyDescent="0.25">
      <c r="A5883" s="48" t="str">
        <f t="shared" si="91"/>
        <v>42257OtherN/A_13SmartAC-onlySingle</v>
      </c>
      <c r="B5883" t="s">
        <v>13</v>
      </c>
      <c r="C5883" s="35">
        <v>42257</v>
      </c>
      <c r="D5883">
        <v>13</v>
      </c>
      <c r="E5883" t="s">
        <v>32</v>
      </c>
      <c r="F5883">
        <v>1.2824353832368034</v>
      </c>
      <c r="G5883">
        <v>1.6961975654095349</v>
      </c>
      <c r="H5883">
        <v>20689</v>
      </c>
      <c r="I5883">
        <v>1.2770541540455367</v>
      </c>
      <c r="J5883">
        <v>1.6879658429022524</v>
      </c>
      <c r="K5883">
        <v>2348</v>
      </c>
      <c r="L5883">
        <v>5.3812293335795403E-3</v>
      </c>
      <c r="M5883">
        <v>0.41961017251014709</v>
      </c>
      <c r="N5883">
        <v>23037</v>
      </c>
      <c r="O5883">
        <v>3.6776814609766006E-2</v>
      </c>
      <c r="P5883">
        <v>-4.1751936078071594E-2</v>
      </c>
      <c r="Q5883">
        <v>-1.9427673891186714E-2</v>
      </c>
      <c r="R5883">
        <v>5.3812293335795403E-3</v>
      </c>
      <c r="S5883">
        <v>3.0187191441655159E-2</v>
      </c>
      <c r="T5883">
        <v>5.2514396607875824E-2</v>
      </c>
      <c r="U5883" t="s">
        <v>102</v>
      </c>
      <c r="V5883" t="s">
        <v>84</v>
      </c>
      <c r="W5883">
        <v>99.385726928710938</v>
      </c>
    </row>
    <row r="5884" spans="1:23" x14ac:dyDescent="0.25">
      <c r="A5884" s="48" t="str">
        <f t="shared" si="91"/>
        <v>42257OtherN/A_14AllSingle</v>
      </c>
      <c r="B5884" s="7" t="s">
        <v>13</v>
      </c>
      <c r="C5884" s="35">
        <v>42257</v>
      </c>
      <c r="D5884">
        <v>14</v>
      </c>
      <c r="E5884" t="s">
        <v>32</v>
      </c>
      <c r="F5884">
        <v>1.657167567527088</v>
      </c>
      <c r="G5884">
        <v>1.8313021334772845</v>
      </c>
      <c r="H5884">
        <v>20689</v>
      </c>
      <c r="I5884">
        <v>1.6539799396544488</v>
      </c>
      <c r="J5884">
        <v>1.8395988015290989</v>
      </c>
      <c r="K5884">
        <v>2348</v>
      </c>
      <c r="L5884">
        <v>3.1876277644187212E-3</v>
      </c>
      <c r="M5884">
        <v>0.1923539787530899</v>
      </c>
      <c r="N5884">
        <v>23037</v>
      </c>
      <c r="O5884">
        <v>4.0042206645011902E-2</v>
      </c>
      <c r="P5884">
        <v>-4.8130463808774948E-2</v>
      </c>
      <c r="Q5884">
        <v>-2.3824043571949005E-2</v>
      </c>
      <c r="R5884">
        <v>3.1876277644187212E-3</v>
      </c>
      <c r="S5884">
        <v>3.0196096748113632E-2</v>
      </c>
      <c r="T5884">
        <v>5.4505720734596252E-2</v>
      </c>
      <c r="U5884" t="s">
        <v>18</v>
      </c>
      <c r="V5884" t="s">
        <v>84</v>
      </c>
      <c r="W5884">
        <v>102.14576721191406</v>
      </c>
    </row>
    <row r="5885" spans="1:23" x14ac:dyDescent="0.25">
      <c r="A5885" s="48" t="str">
        <f t="shared" si="91"/>
        <v>42257OtherN/A_14SmartAC-onlySingle</v>
      </c>
      <c r="B5885" t="s">
        <v>13</v>
      </c>
      <c r="C5885" s="35">
        <v>42257</v>
      </c>
      <c r="D5885">
        <v>14</v>
      </c>
      <c r="E5885" t="s">
        <v>32</v>
      </c>
      <c r="F5885">
        <v>1.657167567527088</v>
      </c>
      <c r="G5885">
        <v>1.8313021334772845</v>
      </c>
      <c r="H5885">
        <v>20689</v>
      </c>
      <c r="I5885">
        <v>1.6539799396544488</v>
      </c>
      <c r="J5885">
        <v>1.8395988015290989</v>
      </c>
      <c r="K5885">
        <v>2348</v>
      </c>
      <c r="L5885">
        <v>3.1876277644187212E-3</v>
      </c>
      <c r="M5885">
        <v>0.1923539787530899</v>
      </c>
      <c r="N5885">
        <v>23037</v>
      </c>
      <c r="O5885">
        <v>4.0042206645011902E-2</v>
      </c>
      <c r="P5885">
        <v>-4.8130463808774948E-2</v>
      </c>
      <c r="Q5885">
        <v>-2.3824043571949005E-2</v>
      </c>
      <c r="R5885">
        <v>3.1876277644187212E-3</v>
      </c>
      <c r="S5885">
        <v>3.0196096748113632E-2</v>
      </c>
      <c r="T5885">
        <v>5.4505720734596252E-2</v>
      </c>
      <c r="U5885" t="s">
        <v>102</v>
      </c>
      <c r="V5885" t="s">
        <v>84</v>
      </c>
      <c r="W5885">
        <v>102.14576721191406</v>
      </c>
    </row>
    <row r="5886" spans="1:23" x14ac:dyDescent="0.25">
      <c r="A5886" s="48" t="str">
        <f t="shared" si="91"/>
        <v>42257OtherN/A_15AllSingle</v>
      </c>
      <c r="B5886" t="s">
        <v>13</v>
      </c>
      <c r="C5886" s="35">
        <v>42257</v>
      </c>
      <c r="D5886">
        <v>15</v>
      </c>
      <c r="E5886" t="s">
        <v>32</v>
      </c>
      <c r="F5886">
        <v>2.0296241113905826</v>
      </c>
      <c r="G5886">
        <v>1.9307667701445708</v>
      </c>
      <c r="H5886">
        <v>20689</v>
      </c>
      <c r="I5886">
        <v>2.0133066288395325</v>
      </c>
      <c r="J5886">
        <v>1.9042663310194869</v>
      </c>
      <c r="K5886">
        <v>2348</v>
      </c>
      <c r="L5886">
        <v>1.631748303771019E-2</v>
      </c>
      <c r="M5886">
        <v>0.80396574735641479</v>
      </c>
      <c r="N5886">
        <v>23037</v>
      </c>
      <c r="O5886">
        <v>4.1528023779392242E-2</v>
      </c>
      <c r="P5886">
        <v>-3.6904830485582352E-2</v>
      </c>
      <c r="Q5886">
        <v>-1.169649139046669E-2</v>
      </c>
      <c r="R5886">
        <v>1.631748303771019E-2</v>
      </c>
      <c r="S5886">
        <v>4.4328134506940842E-2</v>
      </c>
      <c r="T5886">
        <v>6.953980028629303E-2</v>
      </c>
      <c r="U5886" t="s">
        <v>18</v>
      </c>
      <c r="V5886" t="s">
        <v>84</v>
      </c>
      <c r="W5886">
        <v>103.58714294433594</v>
      </c>
    </row>
    <row r="5887" spans="1:23" x14ac:dyDescent="0.25">
      <c r="A5887" s="48" t="str">
        <f t="shared" si="91"/>
        <v>42257OtherN/A_15SmartAC-onlySingle</v>
      </c>
      <c r="B5887" t="s">
        <v>13</v>
      </c>
      <c r="C5887" s="35">
        <v>42257</v>
      </c>
      <c r="D5887">
        <v>15</v>
      </c>
      <c r="E5887" t="s">
        <v>32</v>
      </c>
      <c r="F5887">
        <v>2.0296241113905826</v>
      </c>
      <c r="G5887">
        <v>1.9307667701445708</v>
      </c>
      <c r="H5887">
        <v>20689</v>
      </c>
      <c r="I5887">
        <v>2.0133066288395325</v>
      </c>
      <c r="J5887">
        <v>1.9042663310194869</v>
      </c>
      <c r="K5887">
        <v>2348</v>
      </c>
      <c r="L5887">
        <v>1.631748303771019E-2</v>
      </c>
      <c r="M5887">
        <v>0.80396574735641479</v>
      </c>
      <c r="N5887">
        <v>23037</v>
      </c>
      <c r="O5887">
        <v>4.1528023779392242E-2</v>
      </c>
      <c r="P5887">
        <v>-3.6904830485582352E-2</v>
      </c>
      <c r="Q5887">
        <v>-1.169649139046669E-2</v>
      </c>
      <c r="R5887">
        <v>1.631748303771019E-2</v>
      </c>
      <c r="S5887">
        <v>4.4328134506940842E-2</v>
      </c>
      <c r="T5887">
        <v>6.953980028629303E-2</v>
      </c>
      <c r="U5887" t="s">
        <v>102</v>
      </c>
      <c r="V5887" t="s">
        <v>84</v>
      </c>
      <c r="W5887">
        <v>103.58714294433594</v>
      </c>
    </row>
    <row r="5888" spans="1:23" x14ac:dyDescent="0.25">
      <c r="A5888" s="48" t="str">
        <f t="shared" si="91"/>
        <v>42257OtherN/A_16AllSingle</v>
      </c>
      <c r="B5888" t="s">
        <v>13</v>
      </c>
      <c r="C5888" s="35">
        <v>42257</v>
      </c>
      <c r="D5888">
        <v>16</v>
      </c>
      <c r="E5888" t="s">
        <v>32</v>
      </c>
      <c r="F5888">
        <v>2.4349619245894436</v>
      </c>
      <c r="G5888">
        <v>1.9643482686236147</v>
      </c>
      <c r="H5888">
        <v>20689</v>
      </c>
      <c r="I5888">
        <v>2.2594675856601598</v>
      </c>
      <c r="J5888">
        <v>1.8447606815151285</v>
      </c>
      <c r="K5888">
        <v>2348</v>
      </c>
      <c r="L5888">
        <v>0.17549434304237366</v>
      </c>
      <c r="M5888">
        <v>7.2072725296020508</v>
      </c>
      <c r="N5888">
        <v>23037</v>
      </c>
      <c r="O5888">
        <v>4.0446098893880844E-2</v>
      </c>
      <c r="P5888">
        <v>0.12365861982107162</v>
      </c>
      <c r="Q5888">
        <v>0.14821021258831024</v>
      </c>
      <c r="R5888">
        <v>0.17549434304237366</v>
      </c>
      <c r="S5888">
        <v>0.20277523994445801</v>
      </c>
      <c r="T5888">
        <v>0.22733005881309509</v>
      </c>
      <c r="U5888" t="s">
        <v>18</v>
      </c>
      <c r="V5888" t="s">
        <v>84</v>
      </c>
      <c r="W5888">
        <v>104.08634185791016</v>
      </c>
    </row>
    <row r="5889" spans="1:23" x14ac:dyDescent="0.25">
      <c r="A5889" s="48" t="str">
        <f t="shared" si="91"/>
        <v>42257OtherN/A_16SmartAC-onlySingle</v>
      </c>
      <c r="B5889" s="7" t="s">
        <v>13</v>
      </c>
      <c r="C5889" s="35">
        <v>42257</v>
      </c>
      <c r="D5889">
        <v>16</v>
      </c>
      <c r="E5889" t="s">
        <v>32</v>
      </c>
      <c r="F5889">
        <v>2.4349619245894436</v>
      </c>
      <c r="G5889">
        <v>1.9643482686236147</v>
      </c>
      <c r="H5889">
        <v>20689</v>
      </c>
      <c r="I5889">
        <v>2.2594675856601598</v>
      </c>
      <c r="J5889">
        <v>1.8447606815151285</v>
      </c>
      <c r="K5889">
        <v>2348</v>
      </c>
      <c r="L5889">
        <v>0.17549434304237366</v>
      </c>
      <c r="M5889">
        <v>7.2072725296020508</v>
      </c>
      <c r="N5889">
        <v>23037</v>
      </c>
      <c r="O5889">
        <v>4.0446098893880844E-2</v>
      </c>
      <c r="P5889">
        <v>0.12365861982107162</v>
      </c>
      <c r="Q5889">
        <v>0.14821021258831024</v>
      </c>
      <c r="R5889">
        <v>0.17549434304237366</v>
      </c>
      <c r="S5889">
        <v>0.20277523994445801</v>
      </c>
      <c r="T5889">
        <v>0.22733005881309509</v>
      </c>
      <c r="U5889" t="s">
        <v>102</v>
      </c>
      <c r="V5889" t="s">
        <v>84</v>
      </c>
      <c r="W5889">
        <v>104.08634185791016</v>
      </c>
    </row>
    <row r="5890" spans="1:23" x14ac:dyDescent="0.25">
      <c r="A5890" s="48" t="str">
        <f t="shared" ref="A5890:A5953" si="92">CONCATENATE(C5890,B5890,E5890,"_",D5890,U5890,V5890)</f>
        <v>42257OtherN/A_17AllSingle</v>
      </c>
      <c r="B5890" s="7" t="s">
        <v>13</v>
      </c>
      <c r="C5890" s="35">
        <v>42257</v>
      </c>
      <c r="D5890">
        <v>17</v>
      </c>
      <c r="E5890" t="s">
        <v>32</v>
      </c>
      <c r="F5890">
        <v>2.7660533352692638</v>
      </c>
      <c r="G5890">
        <v>1.9273805394405303</v>
      </c>
      <c r="H5890">
        <v>20689</v>
      </c>
      <c r="I5890">
        <v>2.2307893243516648</v>
      </c>
      <c r="J5890">
        <v>1.613018081450849</v>
      </c>
      <c r="K5890">
        <v>2348</v>
      </c>
      <c r="L5890">
        <v>0.53526401519775391</v>
      </c>
      <c r="M5890">
        <v>19.351181030273438</v>
      </c>
      <c r="N5890">
        <v>23037</v>
      </c>
      <c r="O5890">
        <v>3.588394820690155E-2</v>
      </c>
      <c r="P5890">
        <v>0.48927515745162964</v>
      </c>
      <c r="Q5890">
        <v>0.51105743646621704</v>
      </c>
      <c r="R5890">
        <v>0.53526401519775391</v>
      </c>
      <c r="S5890">
        <v>0.55946773290634155</v>
      </c>
      <c r="T5890">
        <v>0.58125287294387817</v>
      </c>
      <c r="U5890" t="s">
        <v>18</v>
      </c>
      <c r="V5890" t="s">
        <v>84</v>
      </c>
      <c r="W5890">
        <v>102.51325988769531</v>
      </c>
    </row>
    <row r="5891" spans="1:23" x14ac:dyDescent="0.25">
      <c r="A5891" s="48" t="str">
        <f t="shared" si="92"/>
        <v>42257OtherN/A_17SmartAC-onlySingle</v>
      </c>
      <c r="B5891" s="7" t="s">
        <v>13</v>
      </c>
      <c r="C5891" s="35">
        <v>42257</v>
      </c>
      <c r="D5891">
        <v>17</v>
      </c>
      <c r="E5891" t="s">
        <v>32</v>
      </c>
      <c r="F5891">
        <v>2.7660533352692638</v>
      </c>
      <c r="G5891">
        <v>1.9273805394405303</v>
      </c>
      <c r="H5891">
        <v>20689</v>
      </c>
      <c r="I5891">
        <v>2.2307893243516648</v>
      </c>
      <c r="J5891">
        <v>1.613018081450849</v>
      </c>
      <c r="K5891">
        <v>2348</v>
      </c>
      <c r="L5891">
        <v>0.53526401519775391</v>
      </c>
      <c r="M5891">
        <v>19.351181030273438</v>
      </c>
      <c r="N5891">
        <v>23037</v>
      </c>
      <c r="O5891">
        <v>3.588394820690155E-2</v>
      </c>
      <c r="P5891">
        <v>0.48927515745162964</v>
      </c>
      <c r="Q5891">
        <v>0.51105743646621704</v>
      </c>
      <c r="R5891">
        <v>0.53526401519775391</v>
      </c>
      <c r="S5891">
        <v>0.55946773290634155</v>
      </c>
      <c r="T5891">
        <v>0.58125287294387817</v>
      </c>
      <c r="U5891" t="s">
        <v>102</v>
      </c>
      <c r="V5891" t="s">
        <v>84</v>
      </c>
      <c r="W5891">
        <v>102.51325988769531</v>
      </c>
    </row>
    <row r="5892" spans="1:23" x14ac:dyDescent="0.25">
      <c r="A5892" s="48" t="str">
        <f t="shared" si="92"/>
        <v>42257OtherN/A_18AllSingle</v>
      </c>
      <c r="B5892" s="7" t="s">
        <v>13</v>
      </c>
      <c r="C5892" s="35">
        <v>42257</v>
      </c>
      <c r="D5892">
        <v>18</v>
      </c>
      <c r="E5892" t="s">
        <v>32</v>
      </c>
      <c r="F5892">
        <v>2.9346573766360908</v>
      </c>
      <c r="G5892">
        <v>1.871203037425115</v>
      </c>
      <c r="H5892">
        <v>20689</v>
      </c>
      <c r="I5892">
        <v>2.3804139900089378</v>
      </c>
      <c r="J5892">
        <v>1.5241064162390383</v>
      </c>
      <c r="K5892">
        <v>2348</v>
      </c>
      <c r="L5892">
        <v>0.55424338579177856</v>
      </c>
      <c r="M5892">
        <v>18.886137008666992</v>
      </c>
      <c r="N5892">
        <v>23037</v>
      </c>
      <c r="O5892">
        <v>3.4037478268146515E-2</v>
      </c>
      <c r="P5892">
        <v>0.51062095165252686</v>
      </c>
      <c r="Q5892">
        <v>0.53128236532211304</v>
      </c>
      <c r="R5892">
        <v>0.55424338579177856</v>
      </c>
      <c r="S5892">
        <v>0.57720166444778442</v>
      </c>
      <c r="T5892">
        <v>0.59786581993103027</v>
      </c>
      <c r="U5892" t="s">
        <v>18</v>
      </c>
      <c r="V5892" t="s">
        <v>84</v>
      </c>
      <c r="W5892">
        <v>100.18231201171875</v>
      </c>
    </row>
    <row r="5893" spans="1:23" x14ac:dyDescent="0.25">
      <c r="A5893" s="48" t="str">
        <f t="shared" si="92"/>
        <v>42257OtherN/A_18SmartAC-onlySingle</v>
      </c>
      <c r="B5893" s="7" t="s">
        <v>13</v>
      </c>
      <c r="C5893" s="35">
        <v>42257</v>
      </c>
      <c r="D5893">
        <v>18</v>
      </c>
      <c r="E5893" t="s">
        <v>32</v>
      </c>
      <c r="F5893">
        <v>2.9346573766360908</v>
      </c>
      <c r="G5893">
        <v>1.871203037425115</v>
      </c>
      <c r="H5893">
        <v>20689</v>
      </c>
      <c r="I5893">
        <v>2.3804139900089378</v>
      </c>
      <c r="J5893">
        <v>1.5241064162390383</v>
      </c>
      <c r="K5893">
        <v>2348</v>
      </c>
      <c r="L5893">
        <v>0.55424338579177856</v>
      </c>
      <c r="M5893">
        <v>18.886137008666992</v>
      </c>
      <c r="N5893">
        <v>23037</v>
      </c>
      <c r="O5893">
        <v>3.4037478268146515E-2</v>
      </c>
      <c r="P5893">
        <v>0.51062095165252686</v>
      </c>
      <c r="Q5893">
        <v>0.53128236532211304</v>
      </c>
      <c r="R5893">
        <v>0.55424338579177856</v>
      </c>
      <c r="S5893">
        <v>0.57720166444778442</v>
      </c>
      <c r="T5893">
        <v>0.59786581993103027</v>
      </c>
      <c r="U5893" t="s">
        <v>102</v>
      </c>
      <c r="V5893" t="s">
        <v>84</v>
      </c>
      <c r="W5893">
        <v>100.18231201171875</v>
      </c>
    </row>
    <row r="5894" spans="1:23" x14ac:dyDescent="0.25">
      <c r="A5894" s="48" t="str">
        <f t="shared" si="92"/>
        <v>42257OtherN/A_19AllSingle</v>
      </c>
      <c r="B5894" t="s">
        <v>13</v>
      </c>
      <c r="C5894" s="35">
        <v>42257</v>
      </c>
      <c r="D5894">
        <v>19</v>
      </c>
      <c r="E5894" t="s">
        <v>32</v>
      </c>
      <c r="F5894">
        <v>2.9031484759734005</v>
      </c>
      <c r="G5894">
        <v>1.8104004808860856</v>
      </c>
      <c r="H5894">
        <v>20689</v>
      </c>
      <c r="I5894">
        <v>2.4226960399317341</v>
      </c>
      <c r="J5894">
        <v>1.4687436892052148</v>
      </c>
      <c r="K5894">
        <v>2348</v>
      </c>
      <c r="L5894">
        <v>0.48045244812965393</v>
      </c>
      <c r="M5894">
        <v>16.549358367919922</v>
      </c>
      <c r="N5894">
        <v>23037</v>
      </c>
      <c r="O5894">
        <v>3.2820157706737518E-2</v>
      </c>
      <c r="P5894">
        <v>0.43839013576507568</v>
      </c>
      <c r="Q5894">
        <v>0.45831263065338135</v>
      </c>
      <c r="R5894">
        <v>0.48045244812965393</v>
      </c>
      <c r="S5894">
        <v>0.5025896430015564</v>
      </c>
      <c r="T5894">
        <v>0.52251476049423218</v>
      </c>
      <c r="U5894" t="s">
        <v>18</v>
      </c>
      <c r="V5894" t="s">
        <v>84</v>
      </c>
      <c r="W5894">
        <v>94.377174377441406</v>
      </c>
    </row>
    <row r="5895" spans="1:23" x14ac:dyDescent="0.25">
      <c r="A5895" s="48" t="str">
        <f t="shared" si="92"/>
        <v>42257OtherN/A_19SmartAC-onlySingle</v>
      </c>
      <c r="B5895" t="s">
        <v>13</v>
      </c>
      <c r="C5895" s="35">
        <v>42257</v>
      </c>
      <c r="D5895">
        <v>19</v>
      </c>
      <c r="E5895" t="s">
        <v>32</v>
      </c>
      <c r="F5895">
        <v>2.9031484759734005</v>
      </c>
      <c r="G5895">
        <v>1.8104004808860856</v>
      </c>
      <c r="H5895">
        <v>20689</v>
      </c>
      <c r="I5895">
        <v>2.4226960399317341</v>
      </c>
      <c r="J5895">
        <v>1.4687436892052148</v>
      </c>
      <c r="K5895">
        <v>2348</v>
      </c>
      <c r="L5895">
        <v>0.48045244812965393</v>
      </c>
      <c r="M5895">
        <v>16.549358367919922</v>
      </c>
      <c r="N5895">
        <v>23037</v>
      </c>
      <c r="O5895">
        <v>3.2820157706737518E-2</v>
      </c>
      <c r="P5895">
        <v>0.43839013576507568</v>
      </c>
      <c r="Q5895">
        <v>0.45831263065338135</v>
      </c>
      <c r="R5895">
        <v>0.48045244812965393</v>
      </c>
      <c r="S5895">
        <v>0.5025896430015564</v>
      </c>
      <c r="T5895">
        <v>0.52251476049423218</v>
      </c>
      <c r="U5895" t="s">
        <v>102</v>
      </c>
      <c r="V5895" t="s">
        <v>84</v>
      </c>
      <c r="W5895">
        <v>94.377174377441406</v>
      </c>
    </row>
    <row r="5896" spans="1:23" x14ac:dyDescent="0.25">
      <c r="A5896" s="48" t="str">
        <f t="shared" si="92"/>
        <v>42257OtherN/A_20AllSingle</v>
      </c>
      <c r="B5896" s="7" t="s">
        <v>13</v>
      </c>
      <c r="C5896" s="35">
        <v>42257</v>
      </c>
      <c r="D5896">
        <v>20</v>
      </c>
      <c r="E5896" t="s">
        <v>32</v>
      </c>
      <c r="F5896">
        <v>2.6979989531527457</v>
      </c>
      <c r="G5896">
        <v>1.7479081955239997</v>
      </c>
      <c r="H5896">
        <v>20689</v>
      </c>
      <c r="I5896">
        <v>3.1319293591781201</v>
      </c>
      <c r="J5896">
        <v>1.8389161603763073</v>
      </c>
      <c r="K5896">
        <v>2348</v>
      </c>
      <c r="L5896">
        <v>-0.43393039703369141</v>
      </c>
      <c r="M5896">
        <v>-16.083415985107422</v>
      </c>
      <c r="N5896">
        <v>23037</v>
      </c>
      <c r="O5896">
        <v>3.9848234504461288E-2</v>
      </c>
      <c r="P5896">
        <v>-0.4849998950958252</v>
      </c>
      <c r="Q5896">
        <v>-0.46081122756004333</v>
      </c>
      <c r="R5896">
        <v>-0.43393039703369141</v>
      </c>
      <c r="S5896">
        <v>-0.40705275535583496</v>
      </c>
      <c r="T5896">
        <v>-0.38286089897155762</v>
      </c>
      <c r="U5896" t="s">
        <v>18</v>
      </c>
      <c r="V5896" t="s">
        <v>84</v>
      </c>
      <c r="W5896">
        <v>90.695098876953125</v>
      </c>
    </row>
    <row r="5897" spans="1:23" x14ac:dyDescent="0.25">
      <c r="A5897" s="48" t="str">
        <f t="shared" si="92"/>
        <v>42257OtherN/A_20SmartAC-onlySingle</v>
      </c>
      <c r="B5897" t="s">
        <v>13</v>
      </c>
      <c r="C5897" s="35">
        <v>42257</v>
      </c>
      <c r="D5897">
        <v>20</v>
      </c>
      <c r="E5897" t="s">
        <v>32</v>
      </c>
      <c r="F5897">
        <v>2.6979989531527457</v>
      </c>
      <c r="G5897">
        <v>1.7479081955239997</v>
      </c>
      <c r="H5897">
        <v>20689</v>
      </c>
      <c r="I5897">
        <v>3.1319293591781201</v>
      </c>
      <c r="J5897">
        <v>1.8389161603763073</v>
      </c>
      <c r="K5897">
        <v>2348</v>
      </c>
      <c r="L5897">
        <v>-0.43393039703369141</v>
      </c>
      <c r="M5897">
        <v>-16.083415985107422</v>
      </c>
      <c r="N5897">
        <v>23037</v>
      </c>
      <c r="O5897">
        <v>3.9848234504461288E-2</v>
      </c>
      <c r="P5897">
        <v>-0.4849998950958252</v>
      </c>
      <c r="Q5897">
        <v>-0.46081122756004333</v>
      </c>
      <c r="R5897">
        <v>-0.43393039703369141</v>
      </c>
      <c r="S5897">
        <v>-0.40705275535583496</v>
      </c>
      <c r="T5897">
        <v>-0.38286089897155762</v>
      </c>
      <c r="U5897" t="s">
        <v>102</v>
      </c>
      <c r="V5897" t="s">
        <v>84</v>
      </c>
      <c r="W5897">
        <v>90.695098876953125</v>
      </c>
    </row>
    <row r="5898" spans="1:23" x14ac:dyDescent="0.25">
      <c r="A5898" s="48" t="str">
        <f t="shared" si="92"/>
        <v>42257OtherN/A_21AllSingle</v>
      </c>
      <c r="B5898" t="s">
        <v>13</v>
      </c>
      <c r="C5898" s="35">
        <v>42257</v>
      </c>
      <c r="D5898">
        <v>21</v>
      </c>
      <c r="E5898" t="s">
        <v>32</v>
      </c>
      <c r="F5898">
        <v>2.4330142078405608</v>
      </c>
      <c r="G5898">
        <v>1.6527365170991464</v>
      </c>
      <c r="H5898">
        <v>20689</v>
      </c>
      <c r="I5898">
        <v>2.8116929830725428</v>
      </c>
      <c r="J5898">
        <v>1.7990906433356553</v>
      </c>
      <c r="K5898">
        <v>2348</v>
      </c>
      <c r="L5898">
        <v>-0.37867876887321472</v>
      </c>
      <c r="M5898">
        <v>-15.564182281494141</v>
      </c>
      <c r="N5898">
        <v>23037</v>
      </c>
      <c r="O5898">
        <v>3.8865569978952408E-2</v>
      </c>
      <c r="P5898">
        <v>-0.42848888039588928</v>
      </c>
      <c r="Q5898">
        <v>-0.40489670634269714</v>
      </c>
      <c r="R5898">
        <v>-0.37867876887321472</v>
      </c>
      <c r="S5898">
        <v>-0.35246393084526062</v>
      </c>
      <c r="T5898">
        <v>-0.32886865735054016</v>
      </c>
      <c r="U5898" t="s">
        <v>18</v>
      </c>
      <c r="V5898" t="s">
        <v>84</v>
      </c>
      <c r="W5898">
        <v>87.659896850585938</v>
      </c>
    </row>
    <row r="5899" spans="1:23" x14ac:dyDescent="0.25">
      <c r="A5899" s="48" t="str">
        <f t="shared" si="92"/>
        <v>42257OtherN/A_21SmartAC-onlySingle</v>
      </c>
      <c r="B5899" t="s">
        <v>13</v>
      </c>
      <c r="C5899" s="35">
        <v>42257</v>
      </c>
      <c r="D5899">
        <v>21</v>
      </c>
      <c r="E5899" t="s">
        <v>32</v>
      </c>
      <c r="F5899">
        <v>2.4330142078405608</v>
      </c>
      <c r="G5899">
        <v>1.6527365170991464</v>
      </c>
      <c r="H5899">
        <v>20689</v>
      </c>
      <c r="I5899">
        <v>2.8116929830725428</v>
      </c>
      <c r="J5899">
        <v>1.7990906433356553</v>
      </c>
      <c r="K5899">
        <v>2348</v>
      </c>
      <c r="L5899">
        <v>-0.37867876887321472</v>
      </c>
      <c r="M5899">
        <v>-15.564182281494141</v>
      </c>
      <c r="N5899">
        <v>23037</v>
      </c>
      <c r="O5899">
        <v>3.8865569978952408E-2</v>
      </c>
      <c r="P5899">
        <v>-0.42848888039588928</v>
      </c>
      <c r="Q5899">
        <v>-0.40489670634269714</v>
      </c>
      <c r="R5899">
        <v>-0.37867876887321472</v>
      </c>
      <c r="S5899">
        <v>-0.35246393084526062</v>
      </c>
      <c r="T5899">
        <v>-0.32886865735054016</v>
      </c>
      <c r="U5899" t="s">
        <v>102</v>
      </c>
      <c r="V5899" t="s">
        <v>84</v>
      </c>
      <c r="W5899">
        <v>87.659896850585938</v>
      </c>
    </row>
    <row r="5900" spans="1:23" x14ac:dyDescent="0.25">
      <c r="A5900" s="48" t="str">
        <f t="shared" si="92"/>
        <v>42257OtherN/A_22AllSingle</v>
      </c>
      <c r="B5900" t="s">
        <v>13</v>
      </c>
      <c r="C5900" s="35">
        <v>42257</v>
      </c>
      <c r="D5900">
        <v>22</v>
      </c>
      <c r="E5900" t="s">
        <v>32</v>
      </c>
      <c r="F5900">
        <v>2.047019812015558</v>
      </c>
      <c r="G5900">
        <v>1.5152795095716085</v>
      </c>
      <c r="H5900">
        <v>20689</v>
      </c>
      <c r="I5900">
        <v>2.2531202750531563</v>
      </c>
      <c r="J5900">
        <v>1.6094402723457557</v>
      </c>
      <c r="K5900">
        <v>2348</v>
      </c>
      <c r="L5900">
        <v>-0.2061004638671875</v>
      </c>
      <c r="M5900">
        <v>-10.068318367004395</v>
      </c>
      <c r="N5900">
        <v>23037</v>
      </c>
      <c r="O5900">
        <v>3.484499454498291E-2</v>
      </c>
      <c r="P5900">
        <v>-0.25075781345367432</v>
      </c>
      <c r="Q5900">
        <v>-0.22960619628429413</v>
      </c>
      <c r="R5900">
        <v>-0.2061004638671875</v>
      </c>
      <c r="S5900">
        <v>-0.18259751796722412</v>
      </c>
      <c r="T5900">
        <v>-0.16144311428070068</v>
      </c>
      <c r="U5900" t="s">
        <v>18</v>
      </c>
      <c r="V5900" t="s">
        <v>84</v>
      </c>
      <c r="W5900">
        <v>84.919303894042969</v>
      </c>
    </row>
    <row r="5901" spans="1:23" x14ac:dyDescent="0.25">
      <c r="A5901" s="48" t="str">
        <f t="shared" si="92"/>
        <v>42257OtherN/A_22SmartAC-onlySingle</v>
      </c>
      <c r="B5901" s="7" t="s">
        <v>13</v>
      </c>
      <c r="C5901" s="35">
        <v>42257</v>
      </c>
      <c r="D5901">
        <v>22</v>
      </c>
      <c r="E5901" t="s">
        <v>32</v>
      </c>
      <c r="F5901">
        <v>2.047019812015558</v>
      </c>
      <c r="G5901">
        <v>1.5152795095716085</v>
      </c>
      <c r="H5901">
        <v>20689</v>
      </c>
      <c r="I5901">
        <v>2.2531202750531563</v>
      </c>
      <c r="J5901">
        <v>1.6094402723457557</v>
      </c>
      <c r="K5901">
        <v>2348</v>
      </c>
      <c r="L5901">
        <v>-0.2061004638671875</v>
      </c>
      <c r="M5901">
        <v>-10.068318367004395</v>
      </c>
      <c r="N5901">
        <v>23037</v>
      </c>
      <c r="O5901">
        <v>3.484499454498291E-2</v>
      </c>
      <c r="P5901">
        <v>-0.25075781345367432</v>
      </c>
      <c r="Q5901">
        <v>-0.22960619628429413</v>
      </c>
      <c r="R5901">
        <v>-0.2061004638671875</v>
      </c>
      <c r="S5901">
        <v>-0.18259751796722412</v>
      </c>
      <c r="T5901">
        <v>-0.16144311428070068</v>
      </c>
      <c r="U5901" t="s">
        <v>102</v>
      </c>
      <c r="V5901" t="s">
        <v>84</v>
      </c>
      <c r="W5901">
        <v>84.919303894042969</v>
      </c>
    </row>
    <row r="5902" spans="1:23" x14ac:dyDescent="0.25">
      <c r="A5902" s="48" t="str">
        <f t="shared" si="92"/>
        <v>42257OtherN/A_23AllSingle</v>
      </c>
      <c r="B5902" s="7" t="s">
        <v>13</v>
      </c>
      <c r="C5902" s="35">
        <v>42257</v>
      </c>
      <c r="D5902">
        <v>23</v>
      </c>
      <c r="E5902" t="s">
        <v>32</v>
      </c>
      <c r="F5902">
        <v>1.5966736342317795</v>
      </c>
      <c r="G5902">
        <v>1.3166042829083144</v>
      </c>
      <c r="H5902">
        <v>20689</v>
      </c>
      <c r="I5902">
        <v>1.6967725783780796</v>
      </c>
      <c r="J5902">
        <v>1.3647880766965761</v>
      </c>
      <c r="K5902">
        <v>2348</v>
      </c>
      <c r="L5902">
        <v>-0.10009894520044327</v>
      </c>
      <c r="M5902">
        <v>-6.2692174911499023</v>
      </c>
      <c r="N5902">
        <v>23037</v>
      </c>
      <c r="O5902">
        <v>2.9615478590130806E-2</v>
      </c>
      <c r="P5902">
        <v>-0.13805414736270905</v>
      </c>
      <c r="Q5902">
        <v>-0.12007695436477661</v>
      </c>
      <c r="R5902">
        <v>-0.10009894520044327</v>
      </c>
      <c r="S5902">
        <v>-8.0123305320739746E-2</v>
      </c>
      <c r="T5902">
        <v>-6.2143746763467789E-2</v>
      </c>
      <c r="U5902" t="s">
        <v>18</v>
      </c>
      <c r="V5902" t="s">
        <v>84</v>
      </c>
      <c r="W5902">
        <v>83.086601257324219</v>
      </c>
    </row>
    <row r="5903" spans="1:23" x14ac:dyDescent="0.25">
      <c r="A5903" s="48" t="str">
        <f t="shared" si="92"/>
        <v>42257OtherN/A_23SmartAC-onlySingle</v>
      </c>
      <c r="B5903" s="7" t="s">
        <v>13</v>
      </c>
      <c r="C5903" s="35">
        <v>42257</v>
      </c>
      <c r="D5903">
        <v>23</v>
      </c>
      <c r="E5903" t="s">
        <v>32</v>
      </c>
      <c r="F5903">
        <v>1.5966736342317795</v>
      </c>
      <c r="G5903">
        <v>1.3166042829083144</v>
      </c>
      <c r="H5903">
        <v>20689</v>
      </c>
      <c r="I5903">
        <v>1.6967725783780796</v>
      </c>
      <c r="J5903">
        <v>1.3647880766965761</v>
      </c>
      <c r="K5903">
        <v>2348</v>
      </c>
      <c r="L5903">
        <v>-0.10009894520044327</v>
      </c>
      <c r="M5903">
        <v>-6.2692174911499023</v>
      </c>
      <c r="N5903">
        <v>23037</v>
      </c>
      <c r="O5903">
        <v>2.9615478590130806E-2</v>
      </c>
      <c r="P5903">
        <v>-0.13805414736270905</v>
      </c>
      <c r="Q5903">
        <v>-0.12007695436477661</v>
      </c>
      <c r="R5903">
        <v>-0.10009894520044327</v>
      </c>
      <c r="S5903">
        <v>-8.0123305320739746E-2</v>
      </c>
      <c r="T5903">
        <v>-6.2143746763467789E-2</v>
      </c>
      <c r="U5903" t="s">
        <v>102</v>
      </c>
      <c r="V5903" t="s">
        <v>84</v>
      </c>
      <c r="W5903">
        <v>83.086601257324219</v>
      </c>
    </row>
    <row r="5904" spans="1:23" x14ac:dyDescent="0.25">
      <c r="A5904" s="48" t="str">
        <f t="shared" si="92"/>
        <v>42257OtherN/A_24AllSingle</v>
      </c>
      <c r="B5904" s="7" t="s">
        <v>13</v>
      </c>
      <c r="C5904" s="35">
        <v>42257</v>
      </c>
      <c r="D5904">
        <v>24</v>
      </c>
      <c r="E5904" t="s">
        <v>32</v>
      </c>
      <c r="F5904">
        <v>1.2341044552083631</v>
      </c>
      <c r="G5904">
        <v>1.1065652742470589</v>
      </c>
      <c r="H5904">
        <v>20689</v>
      </c>
      <c r="I5904">
        <v>1.2943132589068997</v>
      </c>
      <c r="J5904">
        <v>1.1515012705287764</v>
      </c>
      <c r="K5904">
        <v>2348</v>
      </c>
      <c r="L5904">
        <v>-6.0208804905414581E-2</v>
      </c>
      <c r="M5904">
        <v>-4.8787446022033691</v>
      </c>
      <c r="N5904">
        <v>23037</v>
      </c>
      <c r="O5904">
        <v>2.4978036060929298E-2</v>
      </c>
      <c r="P5904">
        <v>-9.222065657377243E-2</v>
      </c>
      <c r="Q5904">
        <v>-7.7058486640453339E-2</v>
      </c>
      <c r="R5904">
        <v>-6.0208804905414581E-2</v>
      </c>
      <c r="S5904">
        <v>-4.33611199259758E-2</v>
      </c>
      <c r="T5904">
        <v>-2.8196953237056732E-2</v>
      </c>
      <c r="U5904" t="s">
        <v>18</v>
      </c>
      <c r="V5904" t="s">
        <v>84</v>
      </c>
      <c r="W5904">
        <v>81.680686950683594</v>
      </c>
    </row>
    <row r="5905" spans="1:23" x14ac:dyDescent="0.25">
      <c r="A5905" s="48" t="str">
        <f t="shared" si="92"/>
        <v>42257OtherN/A_24SmartAC-onlySingle</v>
      </c>
      <c r="B5905" s="7" t="s">
        <v>13</v>
      </c>
      <c r="C5905" s="35">
        <v>42257</v>
      </c>
      <c r="D5905">
        <v>24</v>
      </c>
      <c r="E5905" t="s">
        <v>32</v>
      </c>
      <c r="F5905">
        <v>1.2341044552083631</v>
      </c>
      <c r="G5905">
        <v>1.1065652742470589</v>
      </c>
      <c r="H5905">
        <v>20689</v>
      </c>
      <c r="I5905">
        <v>1.2943132589068997</v>
      </c>
      <c r="J5905">
        <v>1.1515012705287764</v>
      </c>
      <c r="K5905">
        <v>2348</v>
      </c>
      <c r="L5905">
        <v>-6.0208804905414581E-2</v>
      </c>
      <c r="M5905">
        <v>-4.8787446022033691</v>
      </c>
      <c r="N5905">
        <v>23037</v>
      </c>
      <c r="O5905">
        <v>2.4978036060929298E-2</v>
      </c>
      <c r="P5905">
        <v>-9.222065657377243E-2</v>
      </c>
      <c r="Q5905">
        <v>-7.7058486640453339E-2</v>
      </c>
      <c r="R5905">
        <v>-6.0208804905414581E-2</v>
      </c>
      <c r="S5905">
        <v>-4.33611199259758E-2</v>
      </c>
      <c r="T5905">
        <v>-2.8196953237056732E-2</v>
      </c>
      <c r="U5905" t="s">
        <v>102</v>
      </c>
      <c r="V5905" t="s">
        <v>84</v>
      </c>
      <c r="W5905">
        <v>81.680686950683594</v>
      </c>
    </row>
    <row r="5906" spans="1:23" x14ac:dyDescent="0.25">
      <c r="A5906" s="48" t="str">
        <f t="shared" si="92"/>
        <v>42258OtherN/A_1AllSingle</v>
      </c>
      <c r="B5906" t="s">
        <v>13</v>
      </c>
      <c r="C5906" s="35">
        <v>42258</v>
      </c>
      <c r="D5906">
        <v>1</v>
      </c>
      <c r="E5906" t="s">
        <v>32</v>
      </c>
      <c r="F5906">
        <v>1.0149947351039428</v>
      </c>
      <c r="G5906">
        <v>0.94686138763903849</v>
      </c>
      <c r="H5906">
        <v>20894</v>
      </c>
      <c r="I5906">
        <v>0.99092221706049721</v>
      </c>
      <c r="J5906">
        <v>0.93419685203023251</v>
      </c>
      <c r="K5906">
        <v>2215</v>
      </c>
      <c r="L5906">
        <v>2.4072518572211266E-2</v>
      </c>
      <c r="M5906">
        <v>2.3716888427734375</v>
      </c>
      <c r="N5906">
        <v>23109</v>
      </c>
      <c r="O5906">
        <v>2.0902523770928383E-2</v>
      </c>
      <c r="P5906">
        <v>-2.716155955567956E-3</v>
      </c>
      <c r="Q5906">
        <v>9.9720936268568039E-3</v>
      </c>
      <c r="R5906">
        <v>2.4072518572211266E-2</v>
      </c>
      <c r="S5906">
        <v>3.8171268999576569E-2</v>
      </c>
      <c r="T5906">
        <v>5.0861194729804993E-2</v>
      </c>
      <c r="U5906" t="s">
        <v>18</v>
      </c>
      <c r="V5906" t="s">
        <v>84</v>
      </c>
      <c r="W5906">
        <v>80.3402099609375</v>
      </c>
    </row>
    <row r="5907" spans="1:23" x14ac:dyDescent="0.25">
      <c r="A5907" s="48" t="str">
        <f t="shared" si="92"/>
        <v>42258OtherN/A_1SmartAC-onlySingle</v>
      </c>
      <c r="B5907" t="s">
        <v>13</v>
      </c>
      <c r="C5907" s="35">
        <v>42258</v>
      </c>
      <c r="D5907">
        <v>1</v>
      </c>
      <c r="E5907" t="s">
        <v>32</v>
      </c>
      <c r="F5907">
        <v>1.0149947351039428</v>
      </c>
      <c r="G5907">
        <v>0.94686138763903849</v>
      </c>
      <c r="H5907">
        <v>20894</v>
      </c>
      <c r="I5907">
        <v>0.99092221706049721</v>
      </c>
      <c r="J5907">
        <v>0.93419685203023251</v>
      </c>
      <c r="K5907">
        <v>2215</v>
      </c>
      <c r="L5907">
        <v>2.4072518572211266E-2</v>
      </c>
      <c r="M5907">
        <v>2.3716888427734375</v>
      </c>
      <c r="N5907">
        <v>23109</v>
      </c>
      <c r="O5907">
        <v>2.0902523770928383E-2</v>
      </c>
      <c r="P5907">
        <v>-2.716155955567956E-3</v>
      </c>
      <c r="Q5907">
        <v>9.9720936268568039E-3</v>
      </c>
      <c r="R5907">
        <v>2.4072518572211266E-2</v>
      </c>
      <c r="S5907">
        <v>3.8171268999576569E-2</v>
      </c>
      <c r="T5907">
        <v>5.0861194729804993E-2</v>
      </c>
      <c r="U5907" t="s">
        <v>102</v>
      </c>
      <c r="V5907" t="s">
        <v>84</v>
      </c>
      <c r="W5907">
        <v>80.3402099609375</v>
      </c>
    </row>
    <row r="5908" spans="1:23" x14ac:dyDescent="0.25">
      <c r="A5908" s="48" t="str">
        <f t="shared" si="92"/>
        <v>42258OtherN/A_2AllSingle</v>
      </c>
      <c r="B5908" s="7" t="s">
        <v>13</v>
      </c>
      <c r="C5908" s="35">
        <v>42258</v>
      </c>
      <c r="D5908">
        <v>2</v>
      </c>
      <c r="E5908" t="s">
        <v>32</v>
      </c>
      <c r="F5908">
        <v>0.86786697850185979</v>
      </c>
      <c r="G5908">
        <v>0.81465530703784572</v>
      </c>
      <c r="H5908">
        <v>20894</v>
      </c>
      <c r="I5908">
        <v>0.83670077530935849</v>
      </c>
      <c r="J5908">
        <v>0.78060685494736037</v>
      </c>
      <c r="K5908">
        <v>2215</v>
      </c>
      <c r="L5908">
        <v>3.1166203320026398E-2</v>
      </c>
      <c r="M5908">
        <v>3.5911266803741455</v>
      </c>
      <c r="N5908">
        <v>23109</v>
      </c>
      <c r="O5908">
        <v>1.7517521977424622E-2</v>
      </c>
      <c r="P5908">
        <v>8.7157469242811203E-3</v>
      </c>
      <c r="Q5908">
        <v>1.93492341786623E-2</v>
      </c>
      <c r="R5908">
        <v>3.1166203320026398E-2</v>
      </c>
      <c r="S5908">
        <v>4.2981773614883423E-2</v>
      </c>
      <c r="T5908">
        <v>5.3616657853126526E-2</v>
      </c>
      <c r="U5908" t="s">
        <v>18</v>
      </c>
      <c r="V5908" t="s">
        <v>84</v>
      </c>
      <c r="W5908">
        <v>78.47613525390625</v>
      </c>
    </row>
    <row r="5909" spans="1:23" x14ac:dyDescent="0.25">
      <c r="A5909" s="48" t="str">
        <f t="shared" si="92"/>
        <v>42258OtherN/A_2SmartAC-onlySingle</v>
      </c>
      <c r="B5909" t="s">
        <v>13</v>
      </c>
      <c r="C5909" s="35">
        <v>42258</v>
      </c>
      <c r="D5909">
        <v>2</v>
      </c>
      <c r="E5909" t="s">
        <v>32</v>
      </c>
      <c r="F5909">
        <v>0.86786697850185979</v>
      </c>
      <c r="G5909">
        <v>0.81465530703784572</v>
      </c>
      <c r="H5909">
        <v>20894</v>
      </c>
      <c r="I5909">
        <v>0.83670077530935849</v>
      </c>
      <c r="J5909">
        <v>0.78060685494736037</v>
      </c>
      <c r="K5909">
        <v>2215</v>
      </c>
      <c r="L5909">
        <v>3.1166203320026398E-2</v>
      </c>
      <c r="M5909">
        <v>3.5911266803741455</v>
      </c>
      <c r="N5909">
        <v>23109</v>
      </c>
      <c r="O5909">
        <v>1.7517521977424622E-2</v>
      </c>
      <c r="P5909">
        <v>8.7157469242811203E-3</v>
      </c>
      <c r="Q5909">
        <v>1.93492341786623E-2</v>
      </c>
      <c r="R5909">
        <v>3.1166203320026398E-2</v>
      </c>
      <c r="S5909">
        <v>4.2981773614883423E-2</v>
      </c>
      <c r="T5909">
        <v>5.3616657853126526E-2</v>
      </c>
      <c r="U5909" t="s">
        <v>102</v>
      </c>
      <c r="V5909" t="s">
        <v>84</v>
      </c>
      <c r="W5909">
        <v>78.47613525390625</v>
      </c>
    </row>
    <row r="5910" spans="1:23" x14ac:dyDescent="0.25">
      <c r="A5910" s="48" t="str">
        <f t="shared" si="92"/>
        <v>42258OtherN/A_3AllSingle</v>
      </c>
      <c r="B5910" t="s">
        <v>13</v>
      </c>
      <c r="C5910" s="35">
        <v>42258</v>
      </c>
      <c r="D5910">
        <v>3</v>
      </c>
      <c r="E5910" t="s">
        <v>32</v>
      </c>
      <c r="F5910">
        <v>0.77039473026973904</v>
      </c>
      <c r="G5910">
        <v>0.71923505947343647</v>
      </c>
      <c r="H5910">
        <v>20894</v>
      </c>
      <c r="I5910">
        <v>0.74016195260202589</v>
      </c>
      <c r="J5910">
        <v>0.6581578419683507</v>
      </c>
      <c r="K5910">
        <v>2215</v>
      </c>
      <c r="L5910">
        <v>3.0232777819037437E-2</v>
      </c>
      <c r="M5910">
        <v>3.9243230819702148</v>
      </c>
      <c r="N5910">
        <v>23109</v>
      </c>
      <c r="O5910">
        <v>1.484321802854538E-2</v>
      </c>
      <c r="P5910">
        <v>1.1209709569811821E-2</v>
      </c>
      <c r="Q5910">
        <v>2.0219840109348297E-2</v>
      </c>
      <c r="R5910">
        <v>3.0232777819037437E-2</v>
      </c>
      <c r="S5910">
        <v>4.0244527161121368E-2</v>
      </c>
      <c r="T5910">
        <v>4.9255844205617905E-2</v>
      </c>
      <c r="U5910" t="s">
        <v>18</v>
      </c>
      <c r="V5910" t="s">
        <v>84</v>
      </c>
      <c r="W5910">
        <v>76.745384216308594</v>
      </c>
    </row>
    <row r="5911" spans="1:23" x14ac:dyDescent="0.25">
      <c r="A5911" s="48" t="str">
        <f t="shared" si="92"/>
        <v>42258OtherN/A_3SmartAC-onlySingle</v>
      </c>
      <c r="B5911" t="s">
        <v>13</v>
      </c>
      <c r="C5911" s="35">
        <v>42258</v>
      </c>
      <c r="D5911">
        <v>3</v>
      </c>
      <c r="E5911" t="s">
        <v>32</v>
      </c>
      <c r="F5911">
        <v>0.77039473026973904</v>
      </c>
      <c r="G5911">
        <v>0.71923505947343647</v>
      </c>
      <c r="H5911">
        <v>20894</v>
      </c>
      <c r="I5911">
        <v>0.74016195260202589</v>
      </c>
      <c r="J5911">
        <v>0.6581578419683507</v>
      </c>
      <c r="K5911">
        <v>2215</v>
      </c>
      <c r="L5911">
        <v>3.0232777819037437E-2</v>
      </c>
      <c r="M5911">
        <v>3.9243230819702148</v>
      </c>
      <c r="N5911">
        <v>23109</v>
      </c>
      <c r="O5911">
        <v>1.484321802854538E-2</v>
      </c>
      <c r="P5911">
        <v>1.1209709569811821E-2</v>
      </c>
      <c r="Q5911">
        <v>2.0219840109348297E-2</v>
      </c>
      <c r="R5911">
        <v>3.0232777819037437E-2</v>
      </c>
      <c r="S5911">
        <v>4.0244527161121368E-2</v>
      </c>
      <c r="T5911">
        <v>4.9255844205617905E-2</v>
      </c>
      <c r="U5911" t="s">
        <v>102</v>
      </c>
      <c r="V5911" t="s">
        <v>84</v>
      </c>
      <c r="W5911">
        <v>76.745384216308594</v>
      </c>
    </row>
    <row r="5912" spans="1:23" x14ac:dyDescent="0.25">
      <c r="A5912" s="48" t="str">
        <f t="shared" si="92"/>
        <v>42258OtherN/A_4AllSingle</v>
      </c>
      <c r="B5912" t="s">
        <v>13</v>
      </c>
      <c r="C5912" s="35">
        <v>42258</v>
      </c>
      <c r="D5912">
        <v>4</v>
      </c>
      <c r="E5912" t="s">
        <v>32</v>
      </c>
      <c r="F5912">
        <v>0.71448132686953392</v>
      </c>
      <c r="G5912">
        <v>0.67080898520732979</v>
      </c>
      <c r="H5912">
        <v>20894</v>
      </c>
      <c r="I5912">
        <v>0.68339817494795829</v>
      </c>
      <c r="J5912">
        <v>0.60187102057276631</v>
      </c>
      <c r="K5912">
        <v>2215</v>
      </c>
      <c r="L5912">
        <v>3.1083151698112488E-2</v>
      </c>
      <c r="M5912">
        <v>4.3504500389099121</v>
      </c>
      <c r="N5912">
        <v>23109</v>
      </c>
      <c r="O5912">
        <v>1.3604410924017429E-2</v>
      </c>
      <c r="P5912">
        <v>1.3647738844156265E-2</v>
      </c>
      <c r="Q5912">
        <v>2.1905887871980667E-2</v>
      </c>
      <c r="R5912">
        <v>3.1083151698112488E-2</v>
      </c>
      <c r="S5912">
        <v>4.0259327739477158E-2</v>
      </c>
      <c r="T5912">
        <v>4.851856455206871E-2</v>
      </c>
      <c r="U5912" t="s">
        <v>18</v>
      </c>
      <c r="V5912" t="s">
        <v>84</v>
      </c>
      <c r="W5912">
        <v>74.839759826660156</v>
      </c>
    </row>
    <row r="5913" spans="1:23" x14ac:dyDescent="0.25">
      <c r="A5913" s="48" t="str">
        <f t="shared" si="92"/>
        <v>42258OtherN/A_4SmartAC-onlySingle</v>
      </c>
      <c r="B5913" s="7" t="s">
        <v>13</v>
      </c>
      <c r="C5913" s="35">
        <v>42258</v>
      </c>
      <c r="D5913">
        <v>4</v>
      </c>
      <c r="E5913" t="s">
        <v>32</v>
      </c>
      <c r="F5913">
        <v>0.71448132686953392</v>
      </c>
      <c r="G5913">
        <v>0.67080898520732979</v>
      </c>
      <c r="H5913">
        <v>20894</v>
      </c>
      <c r="I5913">
        <v>0.68339817494795829</v>
      </c>
      <c r="J5913">
        <v>0.60187102057276631</v>
      </c>
      <c r="K5913">
        <v>2215</v>
      </c>
      <c r="L5913">
        <v>3.1083151698112488E-2</v>
      </c>
      <c r="M5913">
        <v>4.3504500389099121</v>
      </c>
      <c r="N5913">
        <v>23109</v>
      </c>
      <c r="O5913">
        <v>1.3604410924017429E-2</v>
      </c>
      <c r="P5913">
        <v>1.3647738844156265E-2</v>
      </c>
      <c r="Q5913">
        <v>2.1905887871980667E-2</v>
      </c>
      <c r="R5913">
        <v>3.1083151698112488E-2</v>
      </c>
      <c r="S5913">
        <v>4.0259327739477158E-2</v>
      </c>
      <c r="T5913">
        <v>4.851856455206871E-2</v>
      </c>
      <c r="U5913" t="s">
        <v>102</v>
      </c>
      <c r="V5913" t="s">
        <v>84</v>
      </c>
      <c r="W5913">
        <v>74.839759826660156</v>
      </c>
    </row>
    <row r="5914" spans="1:23" x14ac:dyDescent="0.25">
      <c r="A5914" s="48" t="str">
        <f t="shared" si="92"/>
        <v>42258OtherN/A_5AllSingle</v>
      </c>
      <c r="B5914" s="7" t="s">
        <v>13</v>
      </c>
      <c r="C5914" s="35">
        <v>42258</v>
      </c>
      <c r="D5914">
        <v>5</v>
      </c>
      <c r="E5914" t="s">
        <v>32</v>
      </c>
      <c r="F5914">
        <v>0.69360824935538024</v>
      </c>
      <c r="G5914">
        <v>0.642751671055934</v>
      </c>
      <c r="H5914">
        <v>20894</v>
      </c>
      <c r="I5914">
        <v>0.67458489977901226</v>
      </c>
      <c r="J5914">
        <v>0.6044932930347755</v>
      </c>
      <c r="K5914">
        <v>2215</v>
      </c>
      <c r="L5914">
        <v>1.902334950864315E-2</v>
      </c>
      <c r="M5914">
        <v>2.7426648139953613</v>
      </c>
      <c r="N5914">
        <v>23109</v>
      </c>
      <c r="O5914">
        <v>1.3592066243290901E-2</v>
      </c>
      <c r="P5914">
        <v>1.6037573805078864E-3</v>
      </c>
      <c r="Q5914">
        <v>9.8544135689735413E-3</v>
      </c>
      <c r="R5914">
        <v>1.902334950864315E-2</v>
      </c>
      <c r="S5914">
        <v>2.8191197663545609E-2</v>
      </c>
      <c r="T5914">
        <v>3.6442942917346954E-2</v>
      </c>
      <c r="U5914" t="s">
        <v>18</v>
      </c>
      <c r="V5914" t="s">
        <v>84</v>
      </c>
      <c r="W5914">
        <v>74.455924987792969</v>
      </c>
    </row>
    <row r="5915" spans="1:23" x14ac:dyDescent="0.25">
      <c r="A5915" s="48" t="str">
        <f t="shared" si="92"/>
        <v>42258OtherN/A_5SmartAC-onlySingle</v>
      </c>
      <c r="B5915" s="7" t="s">
        <v>13</v>
      </c>
      <c r="C5915" s="35">
        <v>42258</v>
      </c>
      <c r="D5915">
        <v>5</v>
      </c>
      <c r="E5915" t="s">
        <v>32</v>
      </c>
      <c r="F5915">
        <v>0.69360824935538024</v>
      </c>
      <c r="G5915">
        <v>0.642751671055934</v>
      </c>
      <c r="H5915">
        <v>20894</v>
      </c>
      <c r="I5915">
        <v>0.67458489977901226</v>
      </c>
      <c r="J5915">
        <v>0.6044932930347755</v>
      </c>
      <c r="K5915">
        <v>2215</v>
      </c>
      <c r="L5915">
        <v>1.902334950864315E-2</v>
      </c>
      <c r="M5915">
        <v>2.7426648139953613</v>
      </c>
      <c r="N5915">
        <v>23109</v>
      </c>
      <c r="O5915">
        <v>1.3592066243290901E-2</v>
      </c>
      <c r="P5915">
        <v>1.6037573805078864E-3</v>
      </c>
      <c r="Q5915">
        <v>9.8544135689735413E-3</v>
      </c>
      <c r="R5915">
        <v>1.902334950864315E-2</v>
      </c>
      <c r="S5915">
        <v>2.8191197663545609E-2</v>
      </c>
      <c r="T5915">
        <v>3.6442942917346954E-2</v>
      </c>
      <c r="U5915" t="s">
        <v>102</v>
      </c>
      <c r="V5915" t="s">
        <v>84</v>
      </c>
      <c r="W5915">
        <v>74.455924987792969</v>
      </c>
    </row>
    <row r="5916" spans="1:23" x14ac:dyDescent="0.25">
      <c r="A5916" s="48" t="str">
        <f t="shared" si="92"/>
        <v>42258OtherN/A_6AllSingle</v>
      </c>
      <c r="B5916" s="7" t="s">
        <v>13</v>
      </c>
      <c r="C5916" s="35">
        <v>42258</v>
      </c>
      <c r="D5916">
        <v>6</v>
      </c>
      <c r="E5916" t="s">
        <v>32</v>
      </c>
      <c r="F5916">
        <v>0.71659396365368544</v>
      </c>
      <c r="G5916">
        <v>0.65649412259650586</v>
      </c>
      <c r="H5916">
        <v>20894</v>
      </c>
      <c r="I5916">
        <v>0.706561131233155</v>
      </c>
      <c r="J5916">
        <v>0.6242954492913656</v>
      </c>
      <c r="K5916">
        <v>2215</v>
      </c>
      <c r="L5916">
        <v>1.0032832622528076E-2</v>
      </c>
      <c r="M5916">
        <v>1.4000720977783203</v>
      </c>
      <c r="N5916">
        <v>23109</v>
      </c>
      <c r="O5916">
        <v>1.4020849019289017E-2</v>
      </c>
      <c r="P5916">
        <v>-7.9362876713275909E-3</v>
      </c>
      <c r="Q5916">
        <v>5.7464826386421919E-4</v>
      </c>
      <c r="R5916">
        <v>1.0032832622528076E-2</v>
      </c>
      <c r="S5916">
        <v>1.9489895552396774E-2</v>
      </c>
      <c r="T5916">
        <v>2.8001952916383743E-2</v>
      </c>
      <c r="U5916" t="s">
        <v>18</v>
      </c>
      <c r="V5916" t="s">
        <v>84</v>
      </c>
      <c r="W5916">
        <v>73.528884887695312</v>
      </c>
    </row>
    <row r="5917" spans="1:23" x14ac:dyDescent="0.25">
      <c r="A5917" s="48" t="str">
        <f t="shared" si="92"/>
        <v>42258OtherN/A_6SmartAC-onlySingle</v>
      </c>
      <c r="B5917" s="7" t="s">
        <v>13</v>
      </c>
      <c r="C5917" s="35">
        <v>42258</v>
      </c>
      <c r="D5917">
        <v>6</v>
      </c>
      <c r="E5917" t="s">
        <v>32</v>
      </c>
      <c r="F5917">
        <v>0.71659396365368544</v>
      </c>
      <c r="G5917">
        <v>0.65649412259650586</v>
      </c>
      <c r="H5917">
        <v>20894</v>
      </c>
      <c r="I5917">
        <v>0.706561131233155</v>
      </c>
      <c r="J5917">
        <v>0.6242954492913656</v>
      </c>
      <c r="K5917">
        <v>2215</v>
      </c>
      <c r="L5917">
        <v>1.0032832622528076E-2</v>
      </c>
      <c r="M5917">
        <v>1.4000720977783203</v>
      </c>
      <c r="N5917">
        <v>23109</v>
      </c>
      <c r="O5917">
        <v>1.4020849019289017E-2</v>
      </c>
      <c r="P5917">
        <v>-7.9362876713275909E-3</v>
      </c>
      <c r="Q5917">
        <v>5.7464826386421919E-4</v>
      </c>
      <c r="R5917">
        <v>1.0032832622528076E-2</v>
      </c>
      <c r="S5917">
        <v>1.9489895552396774E-2</v>
      </c>
      <c r="T5917">
        <v>2.8001952916383743E-2</v>
      </c>
      <c r="U5917" t="s">
        <v>102</v>
      </c>
      <c r="V5917" t="s">
        <v>84</v>
      </c>
      <c r="W5917">
        <v>73.528884887695312</v>
      </c>
    </row>
    <row r="5918" spans="1:23" x14ac:dyDescent="0.25">
      <c r="A5918" s="48" t="str">
        <f t="shared" si="92"/>
        <v>42258OtherN/A_7AllSingle</v>
      </c>
      <c r="B5918" t="s">
        <v>13</v>
      </c>
      <c r="C5918" s="35">
        <v>42258</v>
      </c>
      <c r="D5918">
        <v>7</v>
      </c>
      <c r="E5918" t="s">
        <v>32</v>
      </c>
      <c r="F5918">
        <v>0.80621378429980151</v>
      </c>
      <c r="G5918">
        <v>0.73169813266572492</v>
      </c>
      <c r="H5918">
        <v>20894</v>
      </c>
      <c r="I5918">
        <v>0.82633599453417284</v>
      </c>
      <c r="J5918">
        <v>0.76263968147161554</v>
      </c>
      <c r="K5918">
        <v>2215</v>
      </c>
      <c r="L5918">
        <v>-2.0122209563851357E-2</v>
      </c>
      <c r="M5918">
        <v>-2.4958901405334473</v>
      </c>
      <c r="N5918">
        <v>23109</v>
      </c>
      <c r="O5918">
        <v>1.6976624727249146E-2</v>
      </c>
      <c r="P5918">
        <v>-4.1879452764987946E-2</v>
      </c>
      <c r="Q5918">
        <v>-3.1574301421642303E-2</v>
      </c>
      <c r="R5918">
        <v>-2.0122209563851357E-2</v>
      </c>
      <c r="S5918">
        <v>-8.6714765056967735E-3</v>
      </c>
      <c r="T5918">
        <v>1.6350327059626579E-3</v>
      </c>
      <c r="U5918" t="s">
        <v>18</v>
      </c>
      <c r="V5918" t="s">
        <v>84</v>
      </c>
      <c r="W5918">
        <v>72.791030883789063</v>
      </c>
    </row>
    <row r="5919" spans="1:23" x14ac:dyDescent="0.25">
      <c r="A5919" s="48" t="str">
        <f t="shared" si="92"/>
        <v>42258OtherN/A_7SmartAC-onlySingle</v>
      </c>
      <c r="B5919" t="s">
        <v>13</v>
      </c>
      <c r="C5919" s="35">
        <v>42258</v>
      </c>
      <c r="D5919">
        <v>7</v>
      </c>
      <c r="E5919" t="s">
        <v>32</v>
      </c>
      <c r="F5919">
        <v>0.80621378429980151</v>
      </c>
      <c r="G5919">
        <v>0.73169813266572492</v>
      </c>
      <c r="H5919">
        <v>20894</v>
      </c>
      <c r="I5919">
        <v>0.82633599453417284</v>
      </c>
      <c r="J5919">
        <v>0.76263968147161554</v>
      </c>
      <c r="K5919">
        <v>2215</v>
      </c>
      <c r="L5919">
        <v>-2.0122209563851357E-2</v>
      </c>
      <c r="M5919">
        <v>-2.4958901405334473</v>
      </c>
      <c r="N5919">
        <v>23109</v>
      </c>
      <c r="O5919">
        <v>1.6976624727249146E-2</v>
      </c>
      <c r="P5919">
        <v>-4.1879452764987946E-2</v>
      </c>
      <c r="Q5919">
        <v>-3.1574301421642303E-2</v>
      </c>
      <c r="R5919">
        <v>-2.0122209563851357E-2</v>
      </c>
      <c r="S5919">
        <v>-8.6714765056967735E-3</v>
      </c>
      <c r="T5919">
        <v>1.6350327059626579E-3</v>
      </c>
      <c r="U5919" t="s">
        <v>102</v>
      </c>
      <c r="V5919" t="s">
        <v>84</v>
      </c>
      <c r="W5919">
        <v>72.791030883789063</v>
      </c>
    </row>
    <row r="5920" spans="1:23" x14ac:dyDescent="0.25">
      <c r="A5920" s="48" t="str">
        <f t="shared" si="92"/>
        <v>42258OtherN/A_8AllSingle</v>
      </c>
      <c r="B5920" s="7" t="s">
        <v>13</v>
      </c>
      <c r="C5920" s="35">
        <v>42258</v>
      </c>
      <c r="D5920">
        <v>8</v>
      </c>
      <c r="E5920" t="s">
        <v>32</v>
      </c>
      <c r="F5920">
        <v>0.83875438501811517</v>
      </c>
      <c r="G5920">
        <v>0.76027542684392957</v>
      </c>
      <c r="H5920">
        <v>20894</v>
      </c>
      <c r="I5920">
        <v>0.84460406007562672</v>
      </c>
      <c r="J5920">
        <v>0.77799228122021902</v>
      </c>
      <c r="K5920">
        <v>2215</v>
      </c>
      <c r="L5920">
        <v>-5.8496752753853798E-3</v>
      </c>
      <c r="M5920">
        <v>-0.69742405414581299</v>
      </c>
      <c r="N5920">
        <v>23109</v>
      </c>
      <c r="O5920">
        <v>1.73471849411726E-2</v>
      </c>
      <c r="P5920">
        <v>-2.8081826865673065E-2</v>
      </c>
      <c r="Q5920">
        <v>-1.7551738768815994E-2</v>
      </c>
      <c r="R5920">
        <v>-5.8496752753853798E-3</v>
      </c>
      <c r="S5920">
        <v>5.8510010130703449E-3</v>
      </c>
      <c r="T5920">
        <v>1.6382476314902306E-2</v>
      </c>
      <c r="U5920" t="s">
        <v>18</v>
      </c>
      <c r="V5920" t="s">
        <v>84</v>
      </c>
      <c r="W5920">
        <v>75.818641662597656</v>
      </c>
    </row>
    <row r="5921" spans="1:23" x14ac:dyDescent="0.25">
      <c r="A5921" s="48" t="str">
        <f t="shared" si="92"/>
        <v>42258OtherN/A_8SmartAC-onlySingle</v>
      </c>
      <c r="B5921" t="s">
        <v>13</v>
      </c>
      <c r="C5921" s="35">
        <v>42258</v>
      </c>
      <c r="D5921">
        <v>8</v>
      </c>
      <c r="E5921" t="s">
        <v>32</v>
      </c>
      <c r="F5921">
        <v>0.83875438501811517</v>
      </c>
      <c r="G5921">
        <v>0.76027542684392957</v>
      </c>
      <c r="H5921">
        <v>20894</v>
      </c>
      <c r="I5921">
        <v>0.84460406007562672</v>
      </c>
      <c r="J5921">
        <v>0.77799228122021902</v>
      </c>
      <c r="K5921">
        <v>2215</v>
      </c>
      <c r="L5921">
        <v>-5.8496752753853798E-3</v>
      </c>
      <c r="M5921">
        <v>-0.69742405414581299</v>
      </c>
      <c r="N5921">
        <v>23109</v>
      </c>
      <c r="O5921">
        <v>1.73471849411726E-2</v>
      </c>
      <c r="P5921">
        <v>-2.8081826865673065E-2</v>
      </c>
      <c r="Q5921">
        <v>-1.7551738768815994E-2</v>
      </c>
      <c r="R5921">
        <v>-5.8496752753853798E-3</v>
      </c>
      <c r="S5921">
        <v>5.8510010130703449E-3</v>
      </c>
      <c r="T5921">
        <v>1.6382476314902306E-2</v>
      </c>
      <c r="U5921" t="s">
        <v>102</v>
      </c>
      <c r="V5921" t="s">
        <v>84</v>
      </c>
      <c r="W5921">
        <v>75.818641662597656</v>
      </c>
    </row>
    <row r="5922" spans="1:23" x14ac:dyDescent="0.25">
      <c r="A5922" s="48" t="str">
        <f t="shared" si="92"/>
        <v>42258OtherN/A_9AllSingle</v>
      </c>
      <c r="B5922" t="s">
        <v>13</v>
      </c>
      <c r="C5922" s="35">
        <v>42258</v>
      </c>
      <c r="D5922">
        <v>9</v>
      </c>
      <c r="E5922" t="s">
        <v>32</v>
      </c>
      <c r="F5922">
        <v>0.78200661978315422</v>
      </c>
      <c r="G5922">
        <v>0.80304680071061252</v>
      </c>
      <c r="H5922">
        <v>20894</v>
      </c>
      <c r="I5922">
        <v>0.79148074819773984</v>
      </c>
      <c r="J5922">
        <v>0.82917580835436888</v>
      </c>
      <c r="K5922">
        <v>2215</v>
      </c>
      <c r="L5922">
        <v>-9.4741284847259521E-3</v>
      </c>
      <c r="M5922">
        <v>-1.2115150690078735</v>
      </c>
      <c r="N5922">
        <v>23109</v>
      </c>
      <c r="O5922">
        <v>1.8473304808139801E-2</v>
      </c>
      <c r="P5922">
        <v>-3.3149514347314835E-2</v>
      </c>
      <c r="Q5922">
        <v>-2.1935850381851196E-2</v>
      </c>
      <c r="R5922">
        <v>-9.4741284847259521E-3</v>
      </c>
      <c r="S5922">
        <v>2.9861156363040209E-3</v>
      </c>
      <c r="T5922">
        <v>1.420125924050808E-2</v>
      </c>
      <c r="U5922" t="s">
        <v>18</v>
      </c>
      <c r="V5922" t="s">
        <v>84</v>
      </c>
      <c r="W5922">
        <v>78.959930419921875</v>
      </c>
    </row>
    <row r="5923" spans="1:23" x14ac:dyDescent="0.25">
      <c r="A5923" s="48" t="str">
        <f t="shared" si="92"/>
        <v>42258OtherN/A_9SmartAC-onlySingle</v>
      </c>
      <c r="B5923" t="s">
        <v>13</v>
      </c>
      <c r="C5923" s="35">
        <v>42258</v>
      </c>
      <c r="D5923">
        <v>9</v>
      </c>
      <c r="E5923" t="s">
        <v>32</v>
      </c>
      <c r="F5923">
        <v>0.78200661978315422</v>
      </c>
      <c r="G5923">
        <v>0.80304680071061252</v>
      </c>
      <c r="H5923">
        <v>20894</v>
      </c>
      <c r="I5923">
        <v>0.79148074819773984</v>
      </c>
      <c r="J5923">
        <v>0.82917580835436888</v>
      </c>
      <c r="K5923">
        <v>2215</v>
      </c>
      <c r="L5923">
        <v>-9.4741284847259521E-3</v>
      </c>
      <c r="M5923">
        <v>-1.2115150690078735</v>
      </c>
      <c r="N5923">
        <v>23109</v>
      </c>
      <c r="O5923">
        <v>1.8473304808139801E-2</v>
      </c>
      <c r="P5923">
        <v>-3.3149514347314835E-2</v>
      </c>
      <c r="Q5923">
        <v>-2.1935850381851196E-2</v>
      </c>
      <c r="R5923">
        <v>-9.4741284847259521E-3</v>
      </c>
      <c r="S5923">
        <v>2.9861156363040209E-3</v>
      </c>
      <c r="T5923">
        <v>1.420125924050808E-2</v>
      </c>
      <c r="U5923" t="s">
        <v>102</v>
      </c>
      <c r="V5923" t="s">
        <v>84</v>
      </c>
      <c r="W5923">
        <v>78.959930419921875</v>
      </c>
    </row>
    <row r="5924" spans="1:23" x14ac:dyDescent="0.25">
      <c r="A5924" s="48" t="str">
        <f t="shared" si="92"/>
        <v>42258OtherN/A_10AllSingle</v>
      </c>
      <c r="B5924" t="s">
        <v>13</v>
      </c>
      <c r="C5924" s="35">
        <v>42258</v>
      </c>
      <c r="D5924">
        <v>10</v>
      </c>
      <c r="E5924" t="s">
        <v>32</v>
      </c>
      <c r="F5924">
        <v>0.7765849959281631</v>
      </c>
      <c r="G5924">
        <v>0.93763346551863791</v>
      </c>
      <c r="H5924">
        <v>20894</v>
      </c>
      <c r="I5924">
        <v>0.791892107695368</v>
      </c>
      <c r="J5924">
        <v>0.96046649249870297</v>
      </c>
      <c r="K5924">
        <v>2215</v>
      </c>
      <c r="L5924">
        <v>-1.5307111665606499E-2</v>
      </c>
      <c r="M5924">
        <v>-1.9710800647735596</v>
      </c>
      <c r="N5924">
        <v>23109</v>
      </c>
      <c r="O5924">
        <v>2.1413866430521011E-2</v>
      </c>
      <c r="P5924">
        <v>-4.2751122266054153E-2</v>
      </c>
      <c r="Q5924">
        <v>-2.9752478003501892E-2</v>
      </c>
      <c r="R5924">
        <v>-1.5307111665606499E-2</v>
      </c>
      <c r="S5924">
        <v>-8.6345878662541509E-4</v>
      </c>
      <c r="T5924">
        <v>1.2136899866163731E-2</v>
      </c>
      <c r="U5924" t="s">
        <v>18</v>
      </c>
      <c r="V5924" t="s">
        <v>84</v>
      </c>
      <c r="W5924">
        <v>83.676620483398438</v>
      </c>
    </row>
    <row r="5925" spans="1:23" x14ac:dyDescent="0.25">
      <c r="A5925" s="48" t="str">
        <f t="shared" si="92"/>
        <v>42258OtherN/A_10SmartAC-onlySingle</v>
      </c>
      <c r="B5925" s="7" t="s">
        <v>13</v>
      </c>
      <c r="C5925" s="35">
        <v>42258</v>
      </c>
      <c r="D5925">
        <v>10</v>
      </c>
      <c r="E5925" t="s">
        <v>32</v>
      </c>
      <c r="F5925">
        <v>0.7765849959281631</v>
      </c>
      <c r="G5925">
        <v>0.93763346551863791</v>
      </c>
      <c r="H5925">
        <v>20894</v>
      </c>
      <c r="I5925">
        <v>0.791892107695368</v>
      </c>
      <c r="J5925">
        <v>0.96046649249870297</v>
      </c>
      <c r="K5925">
        <v>2215</v>
      </c>
      <c r="L5925">
        <v>-1.5307111665606499E-2</v>
      </c>
      <c r="M5925">
        <v>-1.9710800647735596</v>
      </c>
      <c r="N5925">
        <v>23109</v>
      </c>
      <c r="O5925">
        <v>2.1413866430521011E-2</v>
      </c>
      <c r="P5925">
        <v>-4.2751122266054153E-2</v>
      </c>
      <c r="Q5925">
        <v>-2.9752478003501892E-2</v>
      </c>
      <c r="R5925">
        <v>-1.5307111665606499E-2</v>
      </c>
      <c r="S5925">
        <v>-8.6345878662541509E-4</v>
      </c>
      <c r="T5925">
        <v>1.2136899866163731E-2</v>
      </c>
      <c r="U5925" t="s">
        <v>102</v>
      </c>
      <c r="V5925" t="s">
        <v>84</v>
      </c>
      <c r="W5925">
        <v>83.676620483398438</v>
      </c>
    </row>
    <row r="5926" spans="1:23" x14ac:dyDescent="0.25">
      <c r="A5926" s="48" t="str">
        <f t="shared" si="92"/>
        <v>42258OtherN/A_11AllSingle</v>
      </c>
      <c r="B5926" s="7" t="s">
        <v>13</v>
      </c>
      <c r="C5926" s="35">
        <v>42258</v>
      </c>
      <c r="D5926">
        <v>11</v>
      </c>
      <c r="E5926" t="s">
        <v>32</v>
      </c>
      <c r="F5926">
        <v>0.82612419837069473</v>
      </c>
      <c r="G5926">
        <v>1.1386540840367365</v>
      </c>
      <c r="H5926">
        <v>20894</v>
      </c>
      <c r="I5926">
        <v>0.8136756844350207</v>
      </c>
      <c r="J5926">
        <v>1.1307995502035864</v>
      </c>
      <c r="K5926">
        <v>2215</v>
      </c>
      <c r="L5926">
        <v>1.2448513880372047E-2</v>
      </c>
      <c r="M5926">
        <v>1.5068573951721191</v>
      </c>
      <c r="N5926">
        <v>23109</v>
      </c>
      <c r="O5926">
        <v>2.5285322219133377E-2</v>
      </c>
      <c r="P5926">
        <v>-1.9957154989242554E-2</v>
      </c>
      <c r="Q5926">
        <v>-4.6084588393568993E-3</v>
      </c>
      <c r="R5926">
        <v>1.2448513880372047E-2</v>
      </c>
      <c r="S5926">
        <v>2.9503462836146355E-2</v>
      </c>
      <c r="T5926">
        <v>4.4854182749986649E-2</v>
      </c>
      <c r="U5926" t="s">
        <v>18</v>
      </c>
      <c r="V5926" t="s">
        <v>84</v>
      </c>
      <c r="W5926">
        <v>88.144447326660156</v>
      </c>
    </row>
    <row r="5927" spans="1:23" x14ac:dyDescent="0.25">
      <c r="A5927" s="48" t="str">
        <f t="shared" si="92"/>
        <v>42258OtherN/A_11SmartAC-onlySingle</v>
      </c>
      <c r="B5927" s="7" t="s">
        <v>13</v>
      </c>
      <c r="C5927" s="35">
        <v>42258</v>
      </c>
      <c r="D5927">
        <v>11</v>
      </c>
      <c r="E5927" t="s">
        <v>32</v>
      </c>
      <c r="F5927">
        <v>0.82612419837069473</v>
      </c>
      <c r="G5927">
        <v>1.1386540840367365</v>
      </c>
      <c r="H5927">
        <v>20894</v>
      </c>
      <c r="I5927">
        <v>0.8136756844350207</v>
      </c>
      <c r="J5927">
        <v>1.1307995502035864</v>
      </c>
      <c r="K5927">
        <v>2215</v>
      </c>
      <c r="L5927">
        <v>1.2448513880372047E-2</v>
      </c>
      <c r="M5927">
        <v>1.5068573951721191</v>
      </c>
      <c r="N5927">
        <v>23109</v>
      </c>
      <c r="O5927">
        <v>2.5285322219133377E-2</v>
      </c>
      <c r="P5927">
        <v>-1.9957154989242554E-2</v>
      </c>
      <c r="Q5927">
        <v>-4.6084588393568993E-3</v>
      </c>
      <c r="R5927">
        <v>1.2448513880372047E-2</v>
      </c>
      <c r="S5927">
        <v>2.9503462836146355E-2</v>
      </c>
      <c r="T5927">
        <v>4.4854182749986649E-2</v>
      </c>
      <c r="U5927" t="s">
        <v>102</v>
      </c>
      <c r="V5927" t="s">
        <v>84</v>
      </c>
      <c r="W5927">
        <v>88.144447326660156</v>
      </c>
    </row>
    <row r="5928" spans="1:23" x14ac:dyDescent="0.25">
      <c r="A5928" s="48" t="str">
        <f t="shared" si="92"/>
        <v>42258OtherN/A_12AllSingle</v>
      </c>
      <c r="B5928" s="7" t="s">
        <v>13</v>
      </c>
      <c r="C5928" s="35">
        <v>42258</v>
      </c>
      <c r="D5928">
        <v>12</v>
      </c>
      <c r="E5928" t="s">
        <v>32</v>
      </c>
      <c r="F5928">
        <v>0.96989571381415862</v>
      </c>
      <c r="G5928">
        <v>1.3503012652476829</v>
      </c>
      <c r="H5928">
        <v>20894</v>
      </c>
      <c r="I5928">
        <v>0.95839000927954332</v>
      </c>
      <c r="J5928">
        <v>1.3181877071482553</v>
      </c>
      <c r="K5928">
        <v>2215</v>
      </c>
      <c r="L5928">
        <v>1.1505704373121262E-2</v>
      </c>
      <c r="M5928">
        <v>1.1862826347351074</v>
      </c>
      <c r="N5928">
        <v>23109</v>
      </c>
      <c r="O5928">
        <v>2.9525293037295341E-2</v>
      </c>
      <c r="P5928">
        <v>-2.6333911344408989E-2</v>
      </c>
      <c r="Q5928">
        <v>-8.411468006670475E-3</v>
      </c>
      <c r="R5928">
        <v>1.1505704373121262E-2</v>
      </c>
      <c r="S5928">
        <v>3.1420513987541199E-2</v>
      </c>
      <c r="T5928">
        <v>4.9345318228006363E-2</v>
      </c>
      <c r="U5928" t="s">
        <v>18</v>
      </c>
      <c r="V5928" t="s">
        <v>84</v>
      </c>
      <c r="W5928">
        <v>92.260810852050781</v>
      </c>
    </row>
    <row r="5929" spans="1:23" x14ac:dyDescent="0.25">
      <c r="A5929" s="48" t="str">
        <f t="shared" si="92"/>
        <v>42258OtherN/A_12SmartAC-onlySingle</v>
      </c>
      <c r="B5929" s="7" t="s">
        <v>13</v>
      </c>
      <c r="C5929" s="35">
        <v>42258</v>
      </c>
      <c r="D5929">
        <v>12</v>
      </c>
      <c r="E5929" t="s">
        <v>32</v>
      </c>
      <c r="F5929">
        <v>0.96989571381415862</v>
      </c>
      <c r="G5929">
        <v>1.3503012652476829</v>
      </c>
      <c r="H5929">
        <v>20894</v>
      </c>
      <c r="I5929">
        <v>0.95839000927954332</v>
      </c>
      <c r="J5929">
        <v>1.3181877071482553</v>
      </c>
      <c r="K5929">
        <v>2215</v>
      </c>
      <c r="L5929">
        <v>1.1505704373121262E-2</v>
      </c>
      <c r="M5929">
        <v>1.1862826347351074</v>
      </c>
      <c r="N5929">
        <v>23109</v>
      </c>
      <c r="O5929">
        <v>2.9525293037295341E-2</v>
      </c>
      <c r="P5929">
        <v>-2.6333911344408989E-2</v>
      </c>
      <c r="Q5929">
        <v>-8.411468006670475E-3</v>
      </c>
      <c r="R5929">
        <v>1.1505704373121262E-2</v>
      </c>
      <c r="S5929">
        <v>3.1420513987541199E-2</v>
      </c>
      <c r="T5929">
        <v>4.9345318228006363E-2</v>
      </c>
      <c r="U5929" t="s">
        <v>102</v>
      </c>
      <c r="V5929" t="s">
        <v>84</v>
      </c>
      <c r="W5929">
        <v>92.260810852050781</v>
      </c>
    </row>
    <row r="5930" spans="1:23" x14ac:dyDescent="0.25">
      <c r="A5930" s="48" t="str">
        <f t="shared" si="92"/>
        <v>42258OtherN/A_13AllSingle</v>
      </c>
      <c r="B5930" t="s">
        <v>13</v>
      </c>
      <c r="C5930" s="35">
        <v>42258</v>
      </c>
      <c r="D5930">
        <v>13</v>
      </c>
      <c r="E5930" t="s">
        <v>32</v>
      </c>
      <c r="F5930">
        <v>1.2019095511867968</v>
      </c>
      <c r="G5930">
        <v>1.5287546563602405</v>
      </c>
      <c r="H5930">
        <v>20894</v>
      </c>
      <c r="I5930">
        <v>1.2031790601232304</v>
      </c>
      <c r="J5930">
        <v>1.5232285527631186</v>
      </c>
      <c r="K5930">
        <v>2215</v>
      </c>
      <c r="L5930">
        <v>-1.2695089681074023E-3</v>
      </c>
      <c r="M5930">
        <v>-0.10562433302402496</v>
      </c>
      <c r="N5930">
        <v>23109</v>
      </c>
      <c r="O5930">
        <v>3.4049380570650101E-2</v>
      </c>
      <c r="P5930">
        <v>-4.4907193630933762E-2</v>
      </c>
      <c r="Q5930">
        <v>-2.4238539859652519E-2</v>
      </c>
      <c r="R5930">
        <v>-1.2695089681074023E-3</v>
      </c>
      <c r="S5930">
        <v>2.1696798503398895E-2</v>
      </c>
      <c r="T5930">
        <v>4.2368177324533463E-2</v>
      </c>
      <c r="U5930" t="s">
        <v>18</v>
      </c>
      <c r="V5930" t="s">
        <v>84</v>
      </c>
      <c r="W5930">
        <v>95.532127380371094</v>
      </c>
    </row>
    <row r="5931" spans="1:23" x14ac:dyDescent="0.25">
      <c r="A5931" s="48" t="str">
        <f t="shared" si="92"/>
        <v>42258OtherN/A_13SmartAC-onlySingle</v>
      </c>
      <c r="B5931" t="s">
        <v>13</v>
      </c>
      <c r="C5931" s="35">
        <v>42258</v>
      </c>
      <c r="D5931">
        <v>13</v>
      </c>
      <c r="E5931" t="s">
        <v>32</v>
      </c>
      <c r="F5931">
        <v>1.2019095511867968</v>
      </c>
      <c r="G5931">
        <v>1.5287546563602405</v>
      </c>
      <c r="H5931">
        <v>20894</v>
      </c>
      <c r="I5931">
        <v>1.2031790601232304</v>
      </c>
      <c r="J5931">
        <v>1.5232285527631186</v>
      </c>
      <c r="K5931">
        <v>2215</v>
      </c>
      <c r="L5931">
        <v>-1.2695089681074023E-3</v>
      </c>
      <c r="M5931">
        <v>-0.10562433302402496</v>
      </c>
      <c r="N5931">
        <v>23109</v>
      </c>
      <c r="O5931">
        <v>3.4049380570650101E-2</v>
      </c>
      <c r="P5931">
        <v>-4.4907193630933762E-2</v>
      </c>
      <c r="Q5931">
        <v>-2.4238539859652519E-2</v>
      </c>
      <c r="R5931">
        <v>-1.2695089681074023E-3</v>
      </c>
      <c r="S5931">
        <v>2.1696798503398895E-2</v>
      </c>
      <c r="T5931">
        <v>4.2368177324533463E-2</v>
      </c>
      <c r="U5931" t="s">
        <v>102</v>
      </c>
      <c r="V5931" t="s">
        <v>84</v>
      </c>
      <c r="W5931">
        <v>95.532127380371094</v>
      </c>
    </row>
    <row r="5932" spans="1:23" x14ac:dyDescent="0.25">
      <c r="A5932" s="48" t="str">
        <f t="shared" si="92"/>
        <v>42258OtherN/A_14AllSingle</v>
      </c>
      <c r="B5932" s="7" t="s">
        <v>13</v>
      </c>
      <c r="C5932" s="35">
        <v>42258</v>
      </c>
      <c r="D5932">
        <v>14</v>
      </c>
      <c r="E5932" t="s">
        <v>32</v>
      </c>
      <c r="F5932">
        <v>1.4886416132725162</v>
      </c>
      <c r="G5932">
        <v>1.67543678995144</v>
      </c>
      <c r="H5932">
        <v>20894</v>
      </c>
      <c r="I5932">
        <v>1.5260929743713347</v>
      </c>
      <c r="J5932">
        <v>1.695244330333977</v>
      </c>
      <c r="K5932">
        <v>2215</v>
      </c>
      <c r="L5932">
        <v>-3.7451360374689102E-2</v>
      </c>
      <c r="M5932">
        <v>-2.5158078670501709</v>
      </c>
      <c r="N5932">
        <v>23109</v>
      </c>
      <c r="O5932">
        <v>3.7839129567146301E-2</v>
      </c>
      <c r="P5932">
        <v>-8.5945986211299896E-2</v>
      </c>
      <c r="Q5932">
        <v>-6.2976881861686707E-2</v>
      </c>
      <c r="R5932">
        <v>-3.7451360374689102E-2</v>
      </c>
      <c r="S5932">
        <v>-1.1928867548704147E-2</v>
      </c>
      <c r="T5932">
        <v>1.1043268255889416E-2</v>
      </c>
      <c r="U5932" t="s">
        <v>18</v>
      </c>
      <c r="V5932" t="s">
        <v>84</v>
      </c>
      <c r="W5932">
        <v>97.374183654785156</v>
      </c>
    </row>
    <row r="5933" spans="1:23" x14ac:dyDescent="0.25">
      <c r="A5933" s="48" t="str">
        <f t="shared" si="92"/>
        <v>42258OtherN/A_14SmartAC-onlySingle</v>
      </c>
      <c r="B5933" t="s">
        <v>13</v>
      </c>
      <c r="C5933" s="35">
        <v>42258</v>
      </c>
      <c r="D5933">
        <v>14</v>
      </c>
      <c r="E5933" t="s">
        <v>32</v>
      </c>
      <c r="F5933">
        <v>1.4886416132725162</v>
      </c>
      <c r="G5933">
        <v>1.67543678995144</v>
      </c>
      <c r="H5933">
        <v>20894</v>
      </c>
      <c r="I5933">
        <v>1.5260929743713347</v>
      </c>
      <c r="J5933">
        <v>1.695244330333977</v>
      </c>
      <c r="K5933">
        <v>2215</v>
      </c>
      <c r="L5933">
        <v>-3.7451360374689102E-2</v>
      </c>
      <c r="M5933">
        <v>-2.5158078670501709</v>
      </c>
      <c r="N5933">
        <v>23109</v>
      </c>
      <c r="O5933">
        <v>3.7839129567146301E-2</v>
      </c>
      <c r="P5933">
        <v>-8.5945986211299896E-2</v>
      </c>
      <c r="Q5933">
        <v>-6.2976881861686707E-2</v>
      </c>
      <c r="R5933">
        <v>-3.7451360374689102E-2</v>
      </c>
      <c r="S5933">
        <v>-1.1928867548704147E-2</v>
      </c>
      <c r="T5933">
        <v>1.1043268255889416E-2</v>
      </c>
      <c r="U5933" t="s">
        <v>102</v>
      </c>
      <c r="V5933" t="s">
        <v>84</v>
      </c>
      <c r="W5933">
        <v>97.374183654785156</v>
      </c>
    </row>
    <row r="5934" spans="1:23" x14ac:dyDescent="0.25">
      <c r="A5934" s="48" t="str">
        <f t="shared" si="92"/>
        <v>42258OtherN/A_15AllSingle</v>
      </c>
      <c r="B5934" t="s">
        <v>13</v>
      </c>
      <c r="C5934" s="35">
        <v>42258</v>
      </c>
      <c r="D5934">
        <v>15</v>
      </c>
      <c r="E5934" t="s">
        <v>32</v>
      </c>
      <c r="F5934">
        <v>1.8092116531662523</v>
      </c>
      <c r="G5934">
        <v>1.7529289460270294</v>
      </c>
      <c r="H5934">
        <v>20894</v>
      </c>
      <c r="I5934">
        <v>1.7152214874543454</v>
      </c>
      <c r="J5934">
        <v>1.673600981937319</v>
      </c>
      <c r="K5934">
        <v>2215</v>
      </c>
      <c r="L5934">
        <v>9.3990162014961243E-2</v>
      </c>
      <c r="M5934">
        <v>5.1950893402099609</v>
      </c>
      <c r="N5934">
        <v>23109</v>
      </c>
      <c r="O5934">
        <v>3.7571225315332413E-2</v>
      </c>
      <c r="P5934">
        <v>4.5838881283998489E-2</v>
      </c>
      <c r="Q5934">
        <v>6.8645365536212921E-2</v>
      </c>
      <c r="R5934">
        <v>9.3990162014961243E-2</v>
      </c>
      <c r="S5934">
        <v>0.119331955909729</v>
      </c>
      <c r="T5934">
        <v>0.14214144647121429</v>
      </c>
      <c r="U5934" t="s">
        <v>18</v>
      </c>
      <c r="V5934" t="s">
        <v>84</v>
      </c>
      <c r="W5934">
        <v>99.572288513183594</v>
      </c>
    </row>
    <row r="5935" spans="1:23" x14ac:dyDescent="0.25">
      <c r="A5935" s="48" t="str">
        <f t="shared" si="92"/>
        <v>42258OtherN/A_15SmartAC-onlySingle</v>
      </c>
      <c r="B5935" t="s">
        <v>13</v>
      </c>
      <c r="C5935" s="35">
        <v>42258</v>
      </c>
      <c r="D5935">
        <v>15</v>
      </c>
      <c r="E5935" t="s">
        <v>32</v>
      </c>
      <c r="F5935">
        <v>1.8092116531662523</v>
      </c>
      <c r="G5935">
        <v>1.7529289460270294</v>
      </c>
      <c r="H5935">
        <v>20894</v>
      </c>
      <c r="I5935">
        <v>1.7152214874543454</v>
      </c>
      <c r="J5935">
        <v>1.673600981937319</v>
      </c>
      <c r="K5935">
        <v>2215</v>
      </c>
      <c r="L5935">
        <v>9.3990162014961243E-2</v>
      </c>
      <c r="M5935">
        <v>5.1950893402099609</v>
      </c>
      <c r="N5935">
        <v>23109</v>
      </c>
      <c r="O5935">
        <v>3.7571225315332413E-2</v>
      </c>
      <c r="P5935">
        <v>4.5838881283998489E-2</v>
      </c>
      <c r="Q5935">
        <v>6.8645365536212921E-2</v>
      </c>
      <c r="R5935">
        <v>9.3990162014961243E-2</v>
      </c>
      <c r="S5935">
        <v>0.119331955909729</v>
      </c>
      <c r="T5935">
        <v>0.14214144647121429</v>
      </c>
      <c r="U5935" t="s">
        <v>102</v>
      </c>
      <c r="V5935" t="s">
        <v>84</v>
      </c>
      <c r="W5935">
        <v>99.572288513183594</v>
      </c>
    </row>
    <row r="5936" spans="1:23" x14ac:dyDescent="0.25">
      <c r="A5936" s="48" t="str">
        <f t="shared" si="92"/>
        <v>42258OtherN/A_16AllSingle</v>
      </c>
      <c r="B5936" t="s">
        <v>13</v>
      </c>
      <c r="C5936" s="35">
        <v>42258</v>
      </c>
      <c r="D5936">
        <v>16</v>
      </c>
      <c r="E5936" t="s">
        <v>32</v>
      </c>
      <c r="F5936">
        <v>2.1602218264444217</v>
      </c>
      <c r="G5936">
        <v>1.7923574603596939</v>
      </c>
      <c r="H5936">
        <v>20894</v>
      </c>
      <c r="I5936">
        <v>1.7354946171365073</v>
      </c>
      <c r="J5936">
        <v>1.4919042139097016</v>
      </c>
      <c r="K5936">
        <v>2215</v>
      </c>
      <c r="L5936">
        <v>0.42472720146179199</v>
      </c>
      <c r="M5936">
        <v>19.661277770996094</v>
      </c>
      <c r="N5936">
        <v>23109</v>
      </c>
      <c r="O5936">
        <v>3.4038513898849487E-2</v>
      </c>
      <c r="P5936">
        <v>0.38110345602035522</v>
      </c>
      <c r="Q5936">
        <v>0.40176549553871155</v>
      </c>
      <c r="R5936">
        <v>0.42472720146179199</v>
      </c>
      <c r="S5936">
        <v>0.44768616557121277</v>
      </c>
      <c r="T5936">
        <v>0.46835094690322876</v>
      </c>
      <c r="U5936" t="s">
        <v>18</v>
      </c>
      <c r="V5936" t="s">
        <v>84</v>
      </c>
      <c r="W5936">
        <v>99.740234375</v>
      </c>
    </row>
    <row r="5937" spans="1:23" x14ac:dyDescent="0.25">
      <c r="A5937" s="48" t="str">
        <f t="shared" si="92"/>
        <v>42258OtherN/A_16SmartAC-onlySingle</v>
      </c>
      <c r="B5937" s="7" t="s">
        <v>13</v>
      </c>
      <c r="C5937" s="35">
        <v>42258</v>
      </c>
      <c r="D5937">
        <v>16</v>
      </c>
      <c r="E5937" t="s">
        <v>32</v>
      </c>
      <c r="F5937">
        <v>2.1602218264444217</v>
      </c>
      <c r="G5937">
        <v>1.7923574603596939</v>
      </c>
      <c r="H5937">
        <v>20894</v>
      </c>
      <c r="I5937">
        <v>1.7354946171365073</v>
      </c>
      <c r="J5937">
        <v>1.4919042139097016</v>
      </c>
      <c r="K5937">
        <v>2215</v>
      </c>
      <c r="L5937">
        <v>0.42472720146179199</v>
      </c>
      <c r="M5937">
        <v>19.661277770996094</v>
      </c>
      <c r="N5937">
        <v>23109</v>
      </c>
      <c r="O5937">
        <v>3.4038513898849487E-2</v>
      </c>
      <c r="P5937">
        <v>0.38110345602035522</v>
      </c>
      <c r="Q5937">
        <v>0.40176549553871155</v>
      </c>
      <c r="R5937">
        <v>0.42472720146179199</v>
      </c>
      <c r="S5937">
        <v>0.44768616557121277</v>
      </c>
      <c r="T5937">
        <v>0.46835094690322876</v>
      </c>
      <c r="U5937" t="s">
        <v>102</v>
      </c>
      <c r="V5937" t="s">
        <v>84</v>
      </c>
      <c r="W5937">
        <v>99.740234375</v>
      </c>
    </row>
    <row r="5938" spans="1:23" x14ac:dyDescent="0.25">
      <c r="A5938" s="48" t="str">
        <f t="shared" si="92"/>
        <v>42258OtherN/A_17AllSingle</v>
      </c>
      <c r="B5938" s="7" t="s">
        <v>13</v>
      </c>
      <c r="C5938" s="35">
        <v>42258</v>
      </c>
      <c r="D5938">
        <v>17</v>
      </c>
      <c r="E5938" t="s">
        <v>32</v>
      </c>
      <c r="F5938">
        <v>2.4591120776018012</v>
      </c>
      <c r="G5938">
        <v>1.783277868077314</v>
      </c>
      <c r="H5938">
        <v>20894</v>
      </c>
      <c r="I5938">
        <v>1.9805435222400074</v>
      </c>
      <c r="J5938">
        <v>1.4023662854812466</v>
      </c>
      <c r="K5938">
        <v>2215</v>
      </c>
      <c r="L5938">
        <v>0.47856855392456055</v>
      </c>
      <c r="M5938">
        <v>19.461030960083008</v>
      </c>
      <c r="N5938">
        <v>23109</v>
      </c>
      <c r="O5938">
        <v>3.2250121235847473E-2</v>
      </c>
      <c r="P5938">
        <v>0.43723678588867188</v>
      </c>
      <c r="Q5938">
        <v>0.4568132758140564</v>
      </c>
      <c r="R5938">
        <v>0.47856855392456055</v>
      </c>
      <c r="S5938">
        <v>0.50032126903533936</v>
      </c>
      <c r="T5938">
        <v>0.51990032196044922</v>
      </c>
      <c r="U5938" t="s">
        <v>18</v>
      </c>
      <c r="V5938" t="s">
        <v>84</v>
      </c>
      <c r="W5938">
        <v>98.086677551269531</v>
      </c>
    </row>
    <row r="5939" spans="1:23" x14ac:dyDescent="0.25">
      <c r="A5939" s="48" t="str">
        <f t="shared" si="92"/>
        <v>42258OtherN/A_17SmartAC-onlySingle</v>
      </c>
      <c r="B5939" s="7" t="s">
        <v>13</v>
      </c>
      <c r="C5939" s="35">
        <v>42258</v>
      </c>
      <c r="D5939">
        <v>17</v>
      </c>
      <c r="E5939" t="s">
        <v>32</v>
      </c>
      <c r="F5939">
        <v>2.4591120776018012</v>
      </c>
      <c r="G5939">
        <v>1.783277868077314</v>
      </c>
      <c r="H5939">
        <v>20894</v>
      </c>
      <c r="I5939">
        <v>1.9805435222400074</v>
      </c>
      <c r="J5939">
        <v>1.4023662854812466</v>
      </c>
      <c r="K5939">
        <v>2215</v>
      </c>
      <c r="L5939">
        <v>0.47856855392456055</v>
      </c>
      <c r="M5939">
        <v>19.461030960083008</v>
      </c>
      <c r="N5939">
        <v>23109</v>
      </c>
      <c r="O5939">
        <v>3.2250121235847473E-2</v>
      </c>
      <c r="P5939">
        <v>0.43723678588867188</v>
      </c>
      <c r="Q5939">
        <v>0.4568132758140564</v>
      </c>
      <c r="R5939">
        <v>0.47856855392456055</v>
      </c>
      <c r="S5939">
        <v>0.50032126903533936</v>
      </c>
      <c r="T5939">
        <v>0.51990032196044922</v>
      </c>
      <c r="U5939" t="s">
        <v>102</v>
      </c>
      <c r="V5939" t="s">
        <v>84</v>
      </c>
      <c r="W5939">
        <v>98.086677551269531</v>
      </c>
    </row>
    <row r="5940" spans="1:23" x14ac:dyDescent="0.25">
      <c r="A5940" s="48" t="str">
        <f t="shared" si="92"/>
        <v>42258OtherN/A_18AllSingle</v>
      </c>
      <c r="B5940" s="7" t="s">
        <v>13</v>
      </c>
      <c r="C5940" s="35">
        <v>42258</v>
      </c>
      <c r="D5940">
        <v>18</v>
      </c>
      <c r="E5940" t="s">
        <v>32</v>
      </c>
      <c r="F5940">
        <v>2.5492094980315438</v>
      </c>
      <c r="G5940">
        <v>1.7344640534447293</v>
      </c>
      <c r="H5940">
        <v>20894</v>
      </c>
      <c r="I5940">
        <v>2.1467183847332851</v>
      </c>
      <c r="J5940">
        <v>1.4052010577170675</v>
      </c>
      <c r="K5940">
        <v>2215</v>
      </c>
      <c r="L5940">
        <v>0.40249112248420715</v>
      </c>
      <c r="M5940">
        <v>15.788859367370605</v>
      </c>
      <c r="N5940">
        <v>23109</v>
      </c>
      <c r="O5940">
        <v>3.2178331166505814E-2</v>
      </c>
      <c r="P5940">
        <v>0.36125138401985168</v>
      </c>
      <c r="Q5940">
        <v>0.38078427314758301</v>
      </c>
      <c r="R5940">
        <v>0.40249112248420715</v>
      </c>
      <c r="S5940">
        <v>0.42419540882110596</v>
      </c>
      <c r="T5940">
        <v>0.44373086094856262</v>
      </c>
      <c r="U5940" t="s">
        <v>18</v>
      </c>
      <c r="V5940" t="s">
        <v>84</v>
      </c>
      <c r="W5940">
        <v>95.264747619628906</v>
      </c>
    </row>
    <row r="5941" spans="1:23" x14ac:dyDescent="0.25">
      <c r="A5941" s="48" t="str">
        <f t="shared" si="92"/>
        <v>42258OtherN/A_18SmartAC-onlySingle</v>
      </c>
      <c r="B5941" s="7" t="s">
        <v>13</v>
      </c>
      <c r="C5941" s="35">
        <v>42258</v>
      </c>
      <c r="D5941">
        <v>18</v>
      </c>
      <c r="E5941" t="s">
        <v>32</v>
      </c>
      <c r="F5941">
        <v>2.5492094980315438</v>
      </c>
      <c r="G5941">
        <v>1.7344640534447293</v>
      </c>
      <c r="H5941">
        <v>20894</v>
      </c>
      <c r="I5941">
        <v>2.1467183847332851</v>
      </c>
      <c r="J5941">
        <v>1.4052010577170675</v>
      </c>
      <c r="K5941">
        <v>2215</v>
      </c>
      <c r="L5941">
        <v>0.40249112248420715</v>
      </c>
      <c r="M5941">
        <v>15.788859367370605</v>
      </c>
      <c r="N5941">
        <v>23109</v>
      </c>
      <c r="O5941">
        <v>3.2178331166505814E-2</v>
      </c>
      <c r="P5941">
        <v>0.36125138401985168</v>
      </c>
      <c r="Q5941">
        <v>0.38078427314758301</v>
      </c>
      <c r="R5941">
        <v>0.40249112248420715</v>
      </c>
      <c r="S5941">
        <v>0.42419540882110596</v>
      </c>
      <c r="T5941">
        <v>0.44373086094856262</v>
      </c>
      <c r="U5941" t="s">
        <v>102</v>
      </c>
      <c r="V5941" t="s">
        <v>84</v>
      </c>
      <c r="W5941">
        <v>95.264747619628906</v>
      </c>
    </row>
    <row r="5942" spans="1:23" x14ac:dyDescent="0.25">
      <c r="A5942" s="48" t="str">
        <f t="shared" si="92"/>
        <v>42258OtherN/A_19AllSingle</v>
      </c>
      <c r="B5942" t="s">
        <v>13</v>
      </c>
      <c r="C5942" s="35">
        <v>42258</v>
      </c>
      <c r="D5942">
        <v>19</v>
      </c>
      <c r="E5942" t="s">
        <v>32</v>
      </c>
      <c r="F5942">
        <v>2.461908022808065</v>
      </c>
      <c r="G5942">
        <v>1.6686102661670081</v>
      </c>
      <c r="H5942">
        <v>20894</v>
      </c>
      <c r="I5942">
        <v>2.8230271441391079</v>
      </c>
      <c r="J5942">
        <v>1.7816400593220896</v>
      </c>
      <c r="K5942">
        <v>2215</v>
      </c>
      <c r="L5942">
        <v>-0.36111912131309509</v>
      </c>
      <c r="M5942">
        <v>-14.668262481689453</v>
      </c>
      <c r="N5942">
        <v>23109</v>
      </c>
      <c r="O5942">
        <v>3.9576791226863861E-2</v>
      </c>
      <c r="P5942">
        <v>-0.41184073686599731</v>
      </c>
      <c r="Q5942">
        <v>-0.38781684637069702</v>
      </c>
      <c r="R5942">
        <v>-0.36111912131309509</v>
      </c>
      <c r="S5942">
        <v>-0.33442458510398865</v>
      </c>
      <c r="T5942">
        <v>-0.31039750576019287</v>
      </c>
      <c r="U5942" t="s">
        <v>18</v>
      </c>
      <c r="V5942" t="s">
        <v>84</v>
      </c>
      <c r="W5942">
        <v>90.781425476074219</v>
      </c>
    </row>
    <row r="5943" spans="1:23" x14ac:dyDescent="0.25">
      <c r="A5943" s="48" t="str">
        <f t="shared" si="92"/>
        <v>42258OtherN/A_19SmartAC-onlySingle</v>
      </c>
      <c r="B5943" t="s">
        <v>13</v>
      </c>
      <c r="C5943" s="35">
        <v>42258</v>
      </c>
      <c r="D5943">
        <v>19</v>
      </c>
      <c r="E5943" t="s">
        <v>32</v>
      </c>
      <c r="F5943">
        <v>2.461908022808065</v>
      </c>
      <c r="G5943">
        <v>1.6686102661670081</v>
      </c>
      <c r="H5943">
        <v>20894</v>
      </c>
      <c r="I5943">
        <v>2.8230271441391079</v>
      </c>
      <c r="J5943">
        <v>1.7816400593220896</v>
      </c>
      <c r="K5943">
        <v>2215</v>
      </c>
      <c r="L5943">
        <v>-0.36111912131309509</v>
      </c>
      <c r="M5943">
        <v>-14.668262481689453</v>
      </c>
      <c r="N5943">
        <v>23109</v>
      </c>
      <c r="O5943">
        <v>3.9576791226863861E-2</v>
      </c>
      <c r="P5943">
        <v>-0.41184073686599731</v>
      </c>
      <c r="Q5943">
        <v>-0.38781684637069702</v>
      </c>
      <c r="R5943">
        <v>-0.36111912131309509</v>
      </c>
      <c r="S5943">
        <v>-0.33442458510398865</v>
      </c>
      <c r="T5943">
        <v>-0.31039750576019287</v>
      </c>
      <c r="U5943" t="s">
        <v>102</v>
      </c>
      <c r="V5943" t="s">
        <v>84</v>
      </c>
      <c r="W5943">
        <v>90.781425476074219</v>
      </c>
    </row>
    <row r="5944" spans="1:23" x14ac:dyDescent="0.25">
      <c r="A5944" s="48" t="str">
        <f t="shared" si="92"/>
        <v>42258OtherN/A_20AllSingle</v>
      </c>
      <c r="B5944" s="7" t="s">
        <v>13</v>
      </c>
      <c r="C5944" s="35">
        <v>42258</v>
      </c>
      <c r="D5944">
        <v>20</v>
      </c>
      <c r="E5944" t="s">
        <v>32</v>
      </c>
      <c r="F5944">
        <v>2.2409962634969407</v>
      </c>
      <c r="G5944">
        <v>1.5793942122457723</v>
      </c>
      <c r="H5944">
        <v>20894</v>
      </c>
      <c r="I5944">
        <v>2.5445320704096788</v>
      </c>
      <c r="J5944">
        <v>1.7463393111951069</v>
      </c>
      <c r="K5944">
        <v>2215</v>
      </c>
      <c r="L5944">
        <v>-0.3035358190536499</v>
      </c>
      <c r="M5944">
        <v>-13.544681549072266</v>
      </c>
      <c r="N5944">
        <v>23109</v>
      </c>
      <c r="O5944">
        <v>3.8681104779243469E-2</v>
      </c>
      <c r="P5944">
        <v>-0.35310950875282288</v>
      </c>
      <c r="Q5944">
        <v>-0.3296293318271637</v>
      </c>
      <c r="R5944">
        <v>-0.3035358190536499</v>
      </c>
      <c r="S5944">
        <v>-0.27744540572166443</v>
      </c>
      <c r="T5944">
        <v>-0.25396212935447693</v>
      </c>
      <c r="U5944" t="s">
        <v>18</v>
      </c>
      <c r="V5944" t="s">
        <v>84</v>
      </c>
      <c r="W5944">
        <v>86.891082763671875</v>
      </c>
    </row>
    <row r="5945" spans="1:23" x14ac:dyDescent="0.25">
      <c r="A5945" s="48" t="str">
        <f t="shared" si="92"/>
        <v>42258OtherN/A_20SmartAC-onlySingle</v>
      </c>
      <c r="B5945" t="s">
        <v>13</v>
      </c>
      <c r="C5945" s="35">
        <v>42258</v>
      </c>
      <c r="D5945">
        <v>20</v>
      </c>
      <c r="E5945" t="s">
        <v>32</v>
      </c>
      <c r="F5945">
        <v>2.2409962634969407</v>
      </c>
      <c r="G5945">
        <v>1.5793942122457723</v>
      </c>
      <c r="H5945">
        <v>20894</v>
      </c>
      <c r="I5945">
        <v>2.5445320704096788</v>
      </c>
      <c r="J5945">
        <v>1.7463393111951069</v>
      </c>
      <c r="K5945">
        <v>2215</v>
      </c>
      <c r="L5945">
        <v>-0.3035358190536499</v>
      </c>
      <c r="M5945">
        <v>-13.544681549072266</v>
      </c>
      <c r="N5945">
        <v>23109</v>
      </c>
      <c r="O5945">
        <v>3.8681104779243469E-2</v>
      </c>
      <c r="P5945">
        <v>-0.35310950875282288</v>
      </c>
      <c r="Q5945">
        <v>-0.3296293318271637</v>
      </c>
      <c r="R5945">
        <v>-0.3035358190536499</v>
      </c>
      <c r="S5945">
        <v>-0.27744540572166443</v>
      </c>
      <c r="T5945">
        <v>-0.25396212935447693</v>
      </c>
      <c r="U5945" t="s">
        <v>102</v>
      </c>
      <c r="V5945" t="s">
        <v>84</v>
      </c>
      <c r="W5945">
        <v>86.891082763671875</v>
      </c>
    </row>
    <row r="5946" spans="1:23" x14ac:dyDescent="0.25">
      <c r="A5946" s="48" t="str">
        <f t="shared" si="92"/>
        <v>42258OtherN/A_21AllSingle</v>
      </c>
      <c r="B5946" t="s">
        <v>13</v>
      </c>
      <c r="C5946" s="35">
        <v>42258</v>
      </c>
      <c r="D5946">
        <v>21</v>
      </c>
      <c r="E5946" t="s">
        <v>32</v>
      </c>
      <c r="F5946">
        <v>1.9847056169534896</v>
      </c>
      <c r="G5946">
        <v>1.473431717806577</v>
      </c>
      <c r="H5946">
        <v>20894</v>
      </c>
      <c r="I5946">
        <v>2.1279465328985405</v>
      </c>
      <c r="J5946">
        <v>1.5098342232103228</v>
      </c>
      <c r="K5946">
        <v>2215</v>
      </c>
      <c r="L5946">
        <v>-0.14324091374874115</v>
      </c>
      <c r="M5946">
        <v>-7.2172374725341797</v>
      </c>
      <c r="N5946">
        <v>23109</v>
      </c>
      <c r="O5946">
        <v>3.3661104738712311E-2</v>
      </c>
      <c r="P5946">
        <v>-0.18638098239898682</v>
      </c>
      <c r="Q5946">
        <v>-0.16594801843166351</v>
      </c>
      <c r="R5946">
        <v>-0.14324091374874115</v>
      </c>
      <c r="S5946">
        <v>-0.12053649872541428</v>
      </c>
      <c r="T5946">
        <v>-0.10010084509849548</v>
      </c>
      <c r="U5946" t="s">
        <v>18</v>
      </c>
      <c r="V5946" t="s">
        <v>84</v>
      </c>
      <c r="W5946">
        <v>83.914100646972656</v>
      </c>
    </row>
    <row r="5947" spans="1:23" x14ac:dyDescent="0.25">
      <c r="A5947" s="48" t="str">
        <f t="shared" si="92"/>
        <v>42258OtherN/A_21SmartAC-onlySingle</v>
      </c>
      <c r="B5947" t="s">
        <v>13</v>
      </c>
      <c r="C5947" s="35">
        <v>42258</v>
      </c>
      <c r="D5947">
        <v>21</v>
      </c>
      <c r="E5947" t="s">
        <v>32</v>
      </c>
      <c r="F5947">
        <v>1.9847056169534896</v>
      </c>
      <c r="G5947">
        <v>1.473431717806577</v>
      </c>
      <c r="H5947">
        <v>20894</v>
      </c>
      <c r="I5947">
        <v>2.1279465328985405</v>
      </c>
      <c r="J5947">
        <v>1.5098342232103228</v>
      </c>
      <c r="K5947">
        <v>2215</v>
      </c>
      <c r="L5947">
        <v>-0.14324091374874115</v>
      </c>
      <c r="M5947">
        <v>-7.2172374725341797</v>
      </c>
      <c r="N5947">
        <v>23109</v>
      </c>
      <c r="O5947">
        <v>3.3661104738712311E-2</v>
      </c>
      <c r="P5947">
        <v>-0.18638098239898682</v>
      </c>
      <c r="Q5947">
        <v>-0.16594801843166351</v>
      </c>
      <c r="R5947">
        <v>-0.14324091374874115</v>
      </c>
      <c r="S5947">
        <v>-0.12053649872541428</v>
      </c>
      <c r="T5947">
        <v>-0.10010084509849548</v>
      </c>
      <c r="U5947" t="s">
        <v>102</v>
      </c>
      <c r="V5947" t="s">
        <v>84</v>
      </c>
      <c r="W5947">
        <v>83.914100646972656</v>
      </c>
    </row>
    <row r="5948" spans="1:23" x14ac:dyDescent="0.25">
      <c r="A5948" s="48" t="str">
        <f t="shared" si="92"/>
        <v>42258OtherN/A_22AllSingle</v>
      </c>
      <c r="B5948" t="s">
        <v>13</v>
      </c>
      <c r="C5948" s="35">
        <v>42258</v>
      </c>
      <c r="D5948">
        <v>22</v>
      </c>
      <c r="E5948" t="s">
        <v>32</v>
      </c>
      <c r="F5948">
        <v>1.6869143966559155</v>
      </c>
      <c r="G5948">
        <v>1.3340241730759379</v>
      </c>
      <c r="H5948">
        <v>20894</v>
      </c>
      <c r="I5948">
        <v>1.7424490873446925</v>
      </c>
      <c r="J5948">
        <v>1.3644216018837076</v>
      </c>
      <c r="K5948">
        <v>2215</v>
      </c>
      <c r="L5948">
        <v>-5.5534690618515015E-2</v>
      </c>
      <c r="M5948">
        <v>-3.2920870780944824</v>
      </c>
      <c r="N5948">
        <v>23109</v>
      </c>
      <c r="O5948">
        <v>3.0424432829022408E-2</v>
      </c>
      <c r="P5948">
        <v>-9.4526641070842743E-2</v>
      </c>
      <c r="Q5948">
        <v>-7.605840265750885E-2</v>
      </c>
      <c r="R5948">
        <v>-5.5534690618515015E-2</v>
      </c>
      <c r="S5948">
        <v>-3.5013411194086075E-2</v>
      </c>
      <c r="T5948">
        <v>-1.6542738303542137E-2</v>
      </c>
      <c r="U5948" t="s">
        <v>18</v>
      </c>
      <c r="V5948" t="s">
        <v>84</v>
      </c>
      <c r="W5948">
        <v>81.276214599609375</v>
      </c>
    </row>
    <row r="5949" spans="1:23" x14ac:dyDescent="0.25">
      <c r="A5949" s="48" t="str">
        <f t="shared" si="92"/>
        <v>42258OtherN/A_22SmartAC-onlySingle</v>
      </c>
      <c r="B5949" s="7" t="s">
        <v>13</v>
      </c>
      <c r="C5949" s="35">
        <v>42258</v>
      </c>
      <c r="D5949">
        <v>22</v>
      </c>
      <c r="E5949" t="s">
        <v>32</v>
      </c>
      <c r="F5949">
        <v>1.6869143966559155</v>
      </c>
      <c r="G5949">
        <v>1.3340241730759379</v>
      </c>
      <c r="H5949">
        <v>20894</v>
      </c>
      <c r="I5949">
        <v>1.7424490873446925</v>
      </c>
      <c r="J5949">
        <v>1.3644216018837076</v>
      </c>
      <c r="K5949">
        <v>2215</v>
      </c>
      <c r="L5949">
        <v>-5.5534690618515015E-2</v>
      </c>
      <c r="M5949">
        <v>-3.2920870780944824</v>
      </c>
      <c r="N5949">
        <v>23109</v>
      </c>
      <c r="O5949">
        <v>3.0424432829022408E-2</v>
      </c>
      <c r="P5949">
        <v>-9.4526641070842743E-2</v>
      </c>
      <c r="Q5949">
        <v>-7.605840265750885E-2</v>
      </c>
      <c r="R5949">
        <v>-5.5534690618515015E-2</v>
      </c>
      <c r="S5949">
        <v>-3.5013411194086075E-2</v>
      </c>
      <c r="T5949">
        <v>-1.6542738303542137E-2</v>
      </c>
      <c r="U5949" t="s">
        <v>102</v>
      </c>
      <c r="V5949" t="s">
        <v>84</v>
      </c>
      <c r="W5949">
        <v>81.276214599609375</v>
      </c>
    </row>
    <row r="5950" spans="1:23" x14ac:dyDescent="0.25">
      <c r="A5950" s="48" t="str">
        <f t="shared" si="92"/>
        <v>42258OtherN/A_23AllSingle</v>
      </c>
      <c r="B5950" s="7" t="s">
        <v>13</v>
      </c>
      <c r="C5950" s="35">
        <v>42258</v>
      </c>
      <c r="D5950">
        <v>23</v>
      </c>
      <c r="E5950" t="s">
        <v>32</v>
      </c>
      <c r="F5950">
        <v>1.3606122173178807</v>
      </c>
      <c r="G5950">
        <v>1.1503886589545746</v>
      </c>
      <c r="H5950">
        <v>20894</v>
      </c>
      <c r="I5950">
        <v>1.380033302830761</v>
      </c>
      <c r="J5950">
        <v>1.1700438462596969</v>
      </c>
      <c r="K5950">
        <v>2215</v>
      </c>
      <c r="L5950">
        <v>-1.9421085715293884E-2</v>
      </c>
      <c r="M5950">
        <v>-1.4273784160614014</v>
      </c>
      <c r="N5950">
        <v>23109</v>
      </c>
      <c r="O5950">
        <v>2.6103608310222626E-2</v>
      </c>
      <c r="P5950">
        <v>-5.2875470370054245E-2</v>
      </c>
      <c r="Q5950">
        <v>-3.7030056118965149E-2</v>
      </c>
      <c r="R5950">
        <v>-1.9421085715293884E-2</v>
      </c>
      <c r="S5950">
        <v>-1.8142019398510456E-3</v>
      </c>
      <c r="T5950">
        <v>1.4033298939466476E-2</v>
      </c>
      <c r="U5950" t="s">
        <v>18</v>
      </c>
      <c r="V5950" t="s">
        <v>84</v>
      </c>
      <c r="W5950">
        <v>79.574455261230469</v>
      </c>
    </row>
    <row r="5951" spans="1:23" x14ac:dyDescent="0.25">
      <c r="A5951" s="48" t="str">
        <f t="shared" si="92"/>
        <v>42258OtherN/A_23SmartAC-onlySingle</v>
      </c>
      <c r="B5951" s="7" t="s">
        <v>13</v>
      </c>
      <c r="C5951" s="35">
        <v>42258</v>
      </c>
      <c r="D5951">
        <v>23</v>
      </c>
      <c r="E5951" t="s">
        <v>32</v>
      </c>
      <c r="F5951">
        <v>1.3606122173178807</v>
      </c>
      <c r="G5951">
        <v>1.1503886589545746</v>
      </c>
      <c r="H5951">
        <v>20894</v>
      </c>
      <c r="I5951">
        <v>1.380033302830761</v>
      </c>
      <c r="J5951">
        <v>1.1700438462596969</v>
      </c>
      <c r="K5951">
        <v>2215</v>
      </c>
      <c r="L5951">
        <v>-1.9421085715293884E-2</v>
      </c>
      <c r="M5951">
        <v>-1.4273784160614014</v>
      </c>
      <c r="N5951">
        <v>23109</v>
      </c>
      <c r="O5951">
        <v>2.6103608310222626E-2</v>
      </c>
      <c r="P5951">
        <v>-5.2875470370054245E-2</v>
      </c>
      <c r="Q5951">
        <v>-3.7030056118965149E-2</v>
      </c>
      <c r="R5951">
        <v>-1.9421085715293884E-2</v>
      </c>
      <c r="S5951">
        <v>-1.8142019398510456E-3</v>
      </c>
      <c r="T5951">
        <v>1.4033298939466476E-2</v>
      </c>
      <c r="U5951" t="s">
        <v>102</v>
      </c>
      <c r="V5951" t="s">
        <v>84</v>
      </c>
      <c r="W5951">
        <v>79.574455261230469</v>
      </c>
    </row>
    <row r="5952" spans="1:23" x14ac:dyDescent="0.25">
      <c r="A5952" s="48" t="str">
        <f t="shared" si="92"/>
        <v>42258OtherN/A_24AllSingle</v>
      </c>
      <c r="B5952" s="7" t="s">
        <v>13</v>
      </c>
      <c r="C5952" s="35">
        <v>42258</v>
      </c>
      <c r="D5952">
        <v>24</v>
      </c>
      <c r="E5952" t="s">
        <v>32</v>
      </c>
      <c r="F5952">
        <v>1.1038449593339514</v>
      </c>
      <c r="G5952">
        <v>1.0088323235263208</v>
      </c>
      <c r="H5952">
        <v>20894</v>
      </c>
      <c r="I5952">
        <v>1.0939815236990742</v>
      </c>
      <c r="J5952">
        <v>1.0191106609852192</v>
      </c>
      <c r="K5952">
        <v>2215</v>
      </c>
      <c r="L5952">
        <v>9.8634352907538414E-3</v>
      </c>
      <c r="M5952">
        <v>0.89355260133743286</v>
      </c>
      <c r="N5952">
        <v>23109</v>
      </c>
      <c r="O5952">
        <v>2.2750772535800934E-2</v>
      </c>
      <c r="P5952">
        <v>-1.9293954595923424E-2</v>
      </c>
      <c r="Q5952">
        <v>-5.4837809875607491E-3</v>
      </c>
      <c r="R5952">
        <v>9.8634352907538414E-3</v>
      </c>
      <c r="S5952">
        <v>2.5208830833435059E-2</v>
      </c>
      <c r="T5952">
        <v>3.9020825177431107E-2</v>
      </c>
      <c r="U5952" t="s">
        <v>18</v>
      </c>
      <c r="V5952" t="s">
        <v>84</v>
      </c>
      <c r="W5952">
        <v>78.030204772949219</v>
      </c>
    </row>
    <row r="5953" spans="1:23" x14ac:dyDescent="0.25">
      <c r="A5953" s="48" t="str">
        <f t="shared" si="92"/>
        <v>42258OtherN/A_24SmartAC-onlySingle</v>
      </c>
      <c r="B5953" s="7" t="s">
        <v>13</v>
      </c>
      <c r="C5953" s="35">
        <v>42258</v>
      </c>
      <c r="D5953">
        <v>24</v>
      </c>
      <c r="E5953" t="s">
        <v>32</v>
      </c>
      <c r="F5953">
        <v>1.1038449593339514</v>
      </c>
      <c r="G5953">
        <v>1.0088323235263208</v>
      </c>
      <c r="H5953">
        <v>20894</v>
      </c>
      <c r="I5953">
        <v>1.0939815236990742</v>
      </c>
      <c r="J5953">
        <v>1.0191106609852192</v>
      </c>
      <c r="K5953">
        <v>2215</v>
      </c>
      <c r="L5953">
        <v>9.8634352907538414E-3</v>
      </c>
      <c r="M5953">
        <v>0.89355260133743286</v>
      </c>
      <c r="N5953">
        <v>23109</v>
      </c>
      <c r="O5953">
        <v>2.2750772535800934E-2</v>
      </c>
      <c r="P5953">
        <v>-1.9293954595923424E-2</v>
      </c>
      <c r="Q5953">
        <v>-5.4837809875607491E-3</v>
      </c>
      <c r="R5953">
        <v>9.8634352907538414E-3</v>
      </c>
      <c r="S5953">
        <v>2.5208830833435059E-2</v>
      </c>
      <c r="T5953">
        <v>3.9020825177431107E-2</v>
      </c>
      <c r="U5953" t="s">
        <v>102</v>
      </c>
      <c r="V5953" t="s">
        <v>84</v>
      </c>
      <c r="W5953">
        <v>78.030204772949219</v>
      </c>
    </row>
    <row r="5954" spans="1:23" x14ac:dyDescent="0.25">
      <c r="A5954" s="48" t="str">
        <f t="shared" ref="A5954:A6017" si="93">CONCATENATE(C5954,B5954,E5954,"_",D5954,U5954,V5954)</f>
        <v>42231OtherN/A_1Dual EnrolledSingle</v>
      </c>
      <c r="B5954" t="s">
        <v>13</v>
      </c>
      <c r="C5954" s="35">
        <v>42231</v>
      </c>
      <c r="D5954">
        <v>1</v>
      </c>
      <c r="E5954" t="s">
        <v>32</v>
      </c>
      <c r="F5954">
        <v>0.67115030110055485</v>
      </c>
      <c r="G5954">
        <v>0.63608012900403477</v>
      </c>
      <c r="H5954">
        <v>6145</v>
      </c>
      <c r="I5954">
        <v>0.65374447679602898</v>
      </c>
      <c r="J5954">
        <v>0.63801856657234257</v>
      </c>
      <c r="K5954">
        <v>688</v>
      </c>
      <c r="L5954">
        <v>1.7405824735760689E-2</v>
      </c>
      <c r="M5954">
        <v>2.5934317111968994</v>
      </c>
      <c r="N5954">
        <v>6833</v>
      </c>
      <c r="O5954">
        <v>2.5641957297921181E-2</v>
      </c>
      <c r="P5954">
        <v>-1.5456907451152802E-2</v>
      </c>
      <c r="Q5954">
        <v>1.0827318328665569E-4</v>
      </c>
      <c r="R5954">
        <v>1.7405824735760689E-2</v>
      </c>
      <c r="S5954">
        <v>3.4701324999332428E-2</v>
      </c>
      <c r="T5954">
        <v>5.0268556922674179E-2</v>
      </c>
      <c r="U5954" t="s">
        <v>101</v>
      </c>
      <c r="V5954" t="s">
        <v>84</v>
      </c>
      <c r="W5954">
        <v>69.328262329101563</v>
      </c>
    </row>
    <row r="5955" spans="1:23" x14ac:dyDescent="0.25">
      <c r="A5955" s="48" t="str">
        <f t="shared" si="93"/>
        <v>42231OtherN/A_2Dual EnrolledSingle</v>
      </c>
      <c r="B5955" t="s">
        <v>13</v>
      </c>
      <c r="C5955" s="35">
        <v>42231</v>
      </c>
      <c r="D5955">
        <v>2</v>
      </c>
      <c r="E5955" t="s">
        <v>32</v>
      </c>
      <c r="F5955">
        <v>0.59311381622573989</v>
      </c>
      <c r="G5955">
        <v>0.55516307281279886</v>
      </c>
      <c r="H5955">
        <v>6145</v>
      </c>
      <c r="I5955">
        <v>0.56903968017790929</v>
      </c>
      <c r="J5955">
        <v>0.54640385402890512</v>
      </c>
      <c r="K5955">
        <v>688</v>
      </c>
      <c r="L5955">
        <v>2.4074135348200798E-2</v>
      </c>
      <c r="M5955">
        <v>4.0589404106140137</v>
      </c>
      <c r="N5955">
        <v>6833</v>
      </c>
      <c r="O5955">
        <v>2.2002385929226875E-2</v>
      </c>
      <c r="P5955">
        <v>-4.1241226717829704E-3</v>
      </c>
      <c r="Q5955">
        <v>9.2317657545208931E-3</v>
      </c>
      <c r="R5955">
        <v>2.4074135348200798E-2</v>
      </c>
      <c r="S5955">
        <v>3.8914743810892105E-2</v>
      </c>
      <c r="T5955">
        <v>5.2272394299507141E-2</v>
      </c>
      <c r="U5955" t="s">
        <v>101</v>
      </c>
      <c r="V5955" t="s">
        <v>84</v>
      </c>
      <c r="W5955">
        <v>67.500076293945313</v>
      </c>
    </row>
    <row r="5956" spans="1:23" x14ac:dyDescent="0.25">
      <c r="A5956" s="48" t="str">
        <f t="shared" si="93"/>
        <v>42231OtherN/A_3Dual EnrolledSingle</v>
      </c>
      <c r="B5956" s="7" t="s">
        <v>13</v>
      </c>
      <c r="C5956" s="35">
        <v>42231</v>
      </c>
      <c r="D5956">
        <v>3</v>
      </c>
      <c r="E5956" t="s">
        <v>32</v>
      </c>
      <c r="F5956">
        <v>0.54879933289107774</v>
      </c>
      <c r="G5956">
        <v>0.51232487021796069</v>
      </c>
      <c r="H5956">
        <v>6145</v>
      </c>
      <c r="I5956">
        <v>0.53234854658613384</v>
      </c>
      <c r="J5956">
        <v>0.4777653564232226</v>
      </c>
      <c r="K5956">
        <v>688</v>
      </c>
      <c r="L5956">
        <v>1.6450786963105202E-2</v>
      </c>
      <c r="M5956">
        <v>2.9975957870483398</v>
      </c>
      <c r="N5956">
        <v>6833</v>
      </c>
      <c r="O5956">
        <v>1.9351659342646599E-2</v>
      </c>
      <c r="P5956">
        <v>-8.350299671292305E-3</v>
      </c>
      <c r="Q5956">
        <v>3.3965446054935455E-3</v>
      </c>
      <c r="R5956">
        <v>1.6450786963105202E-2</v>
      </c>
      <c r="S5956">
        <v>2.9503481462597847E-2</v>
      </c>
      <c r="T5956">
        <v>4.1251871734857559E-2</v>
      </c>
      <c r="U5956" t="s">
        <v>101</v>
      </c>
      <c r="V5956" t="s">
        <v>84</v>
      </c>
      <c r="W5956">
        <v>66.681251525878906</v>
      </c>
    </row>
    <row r="5957" spans="1:23" x14ac:dyDescent="0.25">
      <c r="A5957" s="48" t="str">
        <f t="shared" si="93"/>
        <v>42231OtherN/A_4Dual EnrolledSingle</v>
      </c>
      <c r="B5957" t="s">
        <v>13</v>
      </c>
      <c r="C5957" s="35">
        <v>42231</v>
      </c>
      <c r="D5957">
        <v>4</v>
      </c>
      <c r="E5957" t="s">
        <v>32</v>
      </c>
      <c r="F5957">
        <v>0.5196735720497252</v>
      </c>
      <c r="G5957">
        <v>0.46491907846185121</v>
      </c>
      <c r="H5957">
        <v>6145</v>
      </c>
      <c r="I5957">
        <v>0.51919840095188796</v>
      </c>
      <c r="J5957">
        <v>0.52509841685472691</v>
      </c>
      <c r="K5957">
        <v>688</v>
      </c>
      <c r="L5957">
        <v>4.7517110942862928E-4</v>
      </c>
      <c r="M5957">
        <v>9.143645316362381E-2</v>
      </c>
      <c r="N5957">
        <v>6833</v>
      </c>
      <c r="O5957">
        <v>2.0879244431853294E-2</v>
      </c>
      <c r="P5957">
        <v>-2.6283668354153633E-2</v>
      </c>
      <c r="Q5957">
        <v>-1.3609549961984158E-2</v>
      </c>
      <c r="R5957">
        <v>4.7517110942862928E-4</v>
      </c>
      <c r="S5957">
        <v>1.4558221213519573E-2</v>
      </c>
      <c r="T5957">
        <v>2.7234010398387909E-2</v>
      </c>
      <c r="U5957" t="s">
        <v>101</v>
      </c>
      <c r="V5957" t="s">
        <v>84</v>
      </c>
      <c r="W5957">
        <v>65.59344482421875</v>
      </c>
    </row>
    <row r="5958" spans="1:23" x14ac:dyDescent="0.25">
      <c r="A5958" s="48" t="str">
        <f t="shared" si="93"/>
        <v>42231OtherN/A_5Dual EnrolledSingle</v>
      </c>
      <c r="B5958" t="s">
        <v>13</v>
      </c>
      <c r="C5958" s="35">
        <v>42231</v>
      </c>
      <c r="D5958">
        <v>5</v>
      </c>
      <c r="E5958" t="s">
        <v>32</v>
      </c>
      <c r="F5958">
        <v>0.51866693251677731</v>
      </c>
      <c r="G5958">
        <v>0.46096118544997089</v>
      </c>
      <c r="H5958">
        <v>6145</v>
      </c>
      <c r="I5958">
        <v>0.50024142446154118</v>
      </c>
      <c r="J5958">
        <v>0.48754069179934317</v>
      </c>
      <c r="K5958">
        <v>688</v>
      </c>
      <c r="L5958">
        <v>1.8425507470965385E-2</v>
      </c>
      <c r="M5958">
        <v>3.5524740219116211</v>
      </c>
      <c r="N5958">
        <v>6833</v>
      </c>
      <c r="O5958">
        <v>1.9495302811264992E-2</v>
      </c>
      <c r="P5958">
        <v>-6.5596727654337883E-3</v>
      </c>
      <c r="Q5958">
        <v>5.2743661217391491E-3</v>
      </c>
      <c r="R5958">
        <v>1.8425507470965385E-2</v>
      </c>
      <c r="S5958">
        <v>3.1575087457895279E-2</v>
      </c>
      <c r="T5958">
        <v>4.3410688638687134E-2</v>
      </c>
      <c r="U5958" t="s">
        <v>101</v>
      </c>
      <c r="V5958" t="s">
        <v>84</v>
      </c>
      <c r="W5958">
        <v>63.626518249511719</v>
      </c>
    </row>
    <row r="5959" spans="1:23" x14ac:dyDescent="0.25">
      <c r="A5959" s="48" t="str">
        <f t="shared" si="93"/>
        <v>42231OtherN/A_6Dual EnrolledSingle</v>
      </c>
      <c r="B5959" t="s">
        <v>13</v>
      </c>
      <c r="C5959" s="35">
        <v>42231</v>
      </c>
      <c r="D5959">
        <v>6</v>
      </c>
      <c r="E5959" t="s">
        <v>32</v>
      </c>
      <c r="F5959">
        <v>0.53173518298615108</v>
      </c>
      <c r="G5959">
        <v>0.47789680188828504</v>
      </c>
      <c r="H5959">
        <v>6145</v>
      </c>
      <c r="I5959">
        <v>0.52752863372408354</v>
      </c>
      <c r="J5959">
        <v>0.4672853159014323</v>
      </c>
      <c r="K5959">
        <v>688</v>
      </c>
      <c r="L5959">
        <v>4.2065493762493134E-3</v>
      </c>
      <c r="M5959">
        <v>0.79109853506088257</v>
      </c>
      <c r="N5959">
        <v>6833</v>
      </c>
      <c r="O5959">
        <v>1.882932148873806E-2</v>
      </c>
      <c r="P5959">
        <v>-1.9925108179450035E-2</v>
      </c>
      <c r="Q5959">
        <v>-8.4953345358371735E-3</v>
      </c>
      <c r="R5959">
        <v>4.2065493762493134E-3</v>
      </c>
      <c r="S5959">
        <v>1.6906926408410072E-2</v>
      </c>
      <c r="T5959">
        <v>2.8338206931948662E-2</v>
      </c>
      <c r="U5959" t="s">
        <v>101</v>
      </c>
      <c r="V5959" t="s">
        <v>84</v>
      </c>
      <c r="W5959">
        <v>63.925949096679687</v>
      </c>
    </row>
    <row r="5960" spans="1:23" x14ac:dyDescent="0.25">
      <c r="A5960" s="48" t="str">
        <f t="shared" si="93"/>
        <v>42231OtherN/A_7Dual EnrolledSingle</v>
      </c>
      <c r="B5960" t="s">
        <v>13</v>
      </c>
      <c r="C5960" s="35">
        <v>42231</v>
      </c>
      <c r="D5960">
        <v>7</v>
      </c>
      <c r="E5960" t="s">
        <v>32</v>
      </c>
      <c r="F5960">
        <v>0.58276245732410659</v>
      </c>
      <c r="G5960">
        <v>0.51964711930140683</v>
      </c>
      <c r="H5960">
        <v>6145</v>
      </c>
      <c r="I5960">
        <v>0.58201656973413907</v>
      </c>
      <c r="J5960">
        <v>0.53222402820339099</v>
      </c>
      <c r="K5960">
        <v>688</v>
      </c>
      <c r="L5960">
        <v>7.4588757706806064E-4</v>
      </c>
      <c r="M5960">
        <v>0.12799170613288879</v>
      </c>
      <c r="N5960">
        <v>6833</v>
      </c>
      <c r="O5960">
        <v>2.1346244961023331E-2</v>
      </c>
      <c r="P5960">
        <v>-2.6611460372805595E-2</v>
      </c>
      <c r="Q5960">
        <v>-1.3653862290084362E-2</v>
      </c>
      <c r="R5960">
        <v>7.4588757706806064E-4</v>
      </c>
      <c r="S5960">
        <v>1.5143929980695248E-2</v>
      </c>
      <c r="T5960">
        <v>2.8103234246373177E-2</v>
      </c>
      <c r="U5960" t="s">
        <v>101</v>
      </c>
      <c r="V5960" t="s">
        <v>84</v>
      </c>
      <c r="W5960">
        <v>67.286109924316406</v>
      </c>
    </row>
    <row r="5961" spans="1:23" x14ac:dyDescent="0.25">
      <c r="A5961" s="48" t="str">
        <f t="shared" si="93"/>
        <v>42231OtherN/A_8Dual EnrolledSingle</v>
      </c>
      <c r="B5961" s="7" t="s">
        <v>13</v>
      </c>
      <c r="C5961" s="35">
        <v>42231</v>
      </c>
      <c r="D5961">
        <v>8</v>
      </c>
      <c r="E5961" t="s">
        <v>32</v>
      </c>
      <c r="F5961">
        <v>0.6610212204905378</v>
      </c>
      <c r="G5961">
        <v>0.61480480670646687</v>
      </c>
      <c r="H5961">
        <v>6145</v>
      </c>
      <c r="I5961">
        <v>0.65161162801100758</v>
      </c>
      <c r="J5961">
        <v>0.61698403480702702</v>
      </c>
      <c r="K5961">
        <v>688</v>
      </c>
      <c r="L5961">
        <v>9.4095924869179726E-3</v>
      </c>
      <c r="M5961">
        <v>1.4234932661056519</v>
      </c>
      <c r="N5961">
        <v>6833</v>
      </c>
      <c r="O5961">
        <v>2.4795349687337875E-2</v>
      </c>
      <c r="P5961">
        <v>-2.2368127480149269E-2</v>
      </c>
      <c r="Q5961">
        <v>-7.3168543167412281E-3</v>
      </c>
      <c r="R5961">
        <v>9.4095924869179726E-3</v>
      </c>
      <c r="S5961">
        <v>2.6134055107831955E-2</v>
      </c>
      <c r="T5961">
        <v>4.1187312453985214E-2</v>
      </c>
      <c r="U5961" t="s">
        <v>101</v>
      </c>
      <c r="V5961" t="s">
        <v>84</v>
      </c>
      <c r="W5961">
        <v>72.608222961425781</v>
      </c>
    </row>
    <row r="5962" spans="1:23" x14ac:dyDescent="0.25">
      <c r="A5962" s="48" t="str">
        <f t="shared" si="93"/>
        <v>42231OtherN/A_9Dual EnrolledSingle</v>
      </c>
      <c r="B5962" s="7" t="s">
        <v>13</v>
      </c>
      <c r="C5962" s="35">
        <v>42231</v>
      </c>
      <c r="D5962">
        <v>9</v>
      </c>
      <c r="E5962" t="s">
        <v>32</v>
      </c>
      <c r="F5962">
        <v>0.72677812855530433</v>
      </c>
      <c r="G5962">
        <v>0.69666118715253678</v>
      </c>
      <c r="H5962">
        <v>6145</v>
      </c>
      <c r="I5962">
        <v>0.71813604644543072</v>
      </c>
      <c r="J5962">
        <v>0.7128072988310783</v>
      </c>
      <c r="K5962">
        <v>688</v>
      </c>
      <c r="L5962">
        <v>8.6420821025967598E-3</v>
      </c>
      <c r="M5962">
        <v>1.1890950202941895</v>
      </c>
      <c r="N5962">
        <v>6833</v>
      </c>
      <c r="O5962">
        <v>2.8591779991984367E-2</v>
      </c>
      <c r="P5962">
        <v>-2.8001142665743828E-2</v>
      </c>
      <c r="Q5962">
        <v>-1.0645360685884953E-2</v>
      </c>
      <c r="R5962">
        <v>8.6420821025967598E-3</v>
      </c>
      <c r="S5962">
        <v>2.7927238494157791E-2</v>
      </c>
      <c r="T5962">
        <v>4.5285306870937347E-2</v>
      </c>
      <c r="U5962" t="s">
        <v>101</v>
      </c>
      <c r="V5962" t="s">
        <v>84</v>
      </c>
      <c r="W5962">
        <v>77.80023193359375</v>
      </c>
    </row>
    <row r="5963" spans="1:23" x14ac:dyDescent="0.25">
      <c r="A5963" s="48" t="str">
        <f t="shared" si="93"/>
        <v>42231OtherN/A_10Dual EnrolledSingle</v>
      </c>
      <c r="B5963" s="7" t="s">
        <v>13</v>
      </c>
      <c r="C5963" s="35">
        <v>42231</v>
      </c>
      <c r="D5963">
        <v>10</v>
      </c>
      <c r="E5963" t="s">
        <v>32</v>
      </c>
      <c r="F5963">
        <v>0.77902035806294168</v>
      </c>
      <c r="G5963">
        <v>0.77396899921107676</v>
      </c>
      <c r="H5963">
        <v>6145</v>
      </c>
      <c r="I5963">
        <v>0.76441017432368663</v>
      </c>
      <c r="J5963">
        <v>0.77357442309114577</v>
      </c>
      <c r="K5963">
        <v>688</v>
      </c>
      <c r="L5963">
        <v>1.4610183425247669E-2</v>
      </c>
      <c r="M5963">
        <v>1.8754559755325317</v>
      </c>
      <c r="N5963">
        <v>6833</v>
      </c>
      <c r="O5963">
        <v>3.1101044267416E-2</v>
      </c>
      <c r="P5963">
        <v>-2.5248914957046509E-2</v>
      </c>
      <c r="Q5963">
        <v>-6.3699590973556042E-3</v>
      </c>
      <c r="R5963">
        <v>1.4610183425247669E-2</v>
      </c>
      <c r="S5963">
        <v>3.5587836056947708E-2</v>
      </c>
      <c r="T5963">
        <v>5.4469279944896698E-2</v>
      </c>
      <c r="U5963" t="s">
        <v>101</v>
      </c>
      <c r="V5963" t="s">
        <v>84</v>
      </c>
      <c r="W5963">
        <v>82.597396850585938</v>
      </c>
    </row>
    <row r="5964" spans="1:23" x14ac:dyDescent="0.25">
      <c r="A5964" s="48" t="str">
        <f t="shared" si="93"/>
        <v>42231OtherN/A_11Dual EnrolledSingle</v>
      </c>
      <c r="B5964" s="7" t="s">
        <v>13</v>
      </c>
      <c r="C5964" s="35">
        <v>42231</v>
      </c>
      <c r="D5964">
        <v>11</v>
      </c>
      <c r="E5964" t="s">
        <v>32</v>
      </c>
      <c r="F5964">
        <v>0.84568745319793315</v>
      </c>
      <c r="G5964">
        <v>0.89289743253030751</v>
      </c>
      <c r="H5964">
        <v>6145</v>
      </c>
      <c r="I5964">
        <v>0.84646700572326439</v>
      </c>
      <c r="J5964">
        <v>0.86116611263525134</v>
      </c>
      <c r="K5964">
        <v>688</v>
      </c>
      <c r="L5964">
        <v>-7.7955250162631273E-4</v>
      </c>
      <c r="M5964">
        <v>-9.2179745435714722E-2</v>
      </c>
      <c r="N5964">
        <v>6833</v>
      </c>
      <c r="O5964">
        <v>3.4751396626234055E-2</v>
      </c>
      <c r="P5964">
        <v>-4.5316942036151886E-2</v>
      </c>
      <c r="Q5964">
        <v>-2.4222150444984436E-2</v>
      </c>
      <c r="R5964">
        <v>-7.7955250162631273E-4</v>
      </c>
      <c r="S5964">
        <v>2.2660264745354652E-2</v>
      </c>
      <c r="T5964">
        <v>4.3757837265729904E-2</v>
      </c>
      <c r="U5964" t="s">
        <v>101</v>
      </c>
      <c r="V5964" t="s">
        <v>84</v>
      </c>
      <c r="W5964">
        <v>86.533439636230469</v>
      </c>
    </row>
    <row r="5965" spans="1:23" x14ac:dyDescent="0.25">
      <c r="A5965" s="48" t="str">
        <f t="shared" si="93"/>
        <v>42231OtherN/A_12Dual EnrolledSingle</v>
      </c>
      <c r="B5965" s="7" t="s">
        <v>13</v>
      </c>
      <c r="C5965" s="35">
        <v>42231</v>
      </c>
      <c r="D5965">
        <v>12</v>
      </c>
      <c r="E5965" t="s">
        <v>32</v>
      </c>
      <c r="F5965">
        <v>0.95178198544064663</v>
      </c>
      <c r="G5965">
        <v>1.0361992866401932</v>
      </c>
      <c r="H5965">
        <v>6145</v>
      </c>
      <c r="I5965">
        <v>1.0258952033277506</v>
      </c>
      <c r="J5965">
        <v>1.0942836924852657</v>
      </c>
      <c r="K5965">
        <v>688</v>
      </c>
      <c r="L5965">
        <v>-7.4113219976425171E-2</v>
      </c>
      <c r="M5965">
        <v>-7.7867851257324219</v>
      </c>
      <c r="N5965">
        <v>6833</v>
      </c>
      <c r="O5965">
        <v>4.3763209134340286E-2</v>
      </c>
      <c r="P5965">
        <v>-0.13020014762878418</v>
      </c>
      <c r="Q5965">
        <v>-0.10363500565290451</v>
      </c>
      <c r="R5965">
        <v>-7.4113219976425171E-2</v>
      </c>
      <c r="S5965">
        <v>-4.4594936072826385E-2</v>
      </c>
      <c r="T5965">
        <v>-1.8026290461421013E-2</v>
      </c>
      <c r="U5965" t="s">
        <v>101</v>
      </c>
      <c r="V5965" t="s">
        <v>84</v>
      </c>
      <c r="W5965">
        <v>90.738914489746094</v>
      </c>
    </row>
    <row r="5966" spans="1:23" x14ac:dyDescent="0.25">
      <c r="A5966" s="48" t="str">
        <f t="shared" si="93"/>
        <v>42231OtherN/A_13Dual EnrolledSingle</v>
      </c>
      <c r="B5966" t="s">
        <v>13</v>
      </c>
      <c r="C5966" s="35">
        <v>42231</v>
      </c>
      <c r="D5966">
        <v>13</v>
      </c>
      <c r="E5966" t="s">
        <v>32</v>
      </c>
      <c r="F5966">
        <v>1.114914223103463</v>
      </c>
      <c r="G5966">
        <v>1.2203305995658633</v>
      </c>
      <c r="H5966">
        <v>6145</v>
      </c>
      <c r="I5966">
        <v>1.2068251453081869</v>
      </c>
      <c r="J5966">
        <v>1.2637417889154865</v>
      </c>
      <c r="K5966">
        <v>688</v>
      </c>
      <c r="L5966">
        <v>-9.1910921037197113E-2</v>
      </c>
      <c r="M5966">
        <v>-8.2437658309936523</v>
      </c>
      <c r="N5966">
        <v>6833</v>
      </c>
      <c r="O5966">
        <v>5.0632286816835403E-2</v>
      </c>
      <c r="P5966">
        <v>-0.1568012535572052</v>
      </c>
      <c r="Q5966">
        <v>-0.12606644630432129</v>
      </c>
      <c r="R5966">
        <v>-9.1910921037197113E-2</v>
      </c>
      <c r="S5966">
        <v>-5.7759445160627365E-2</v>
      </c>
      <c r="T5966">
        <v>-2.7020582929253578E-2</v>
      </c>
      <c r="U5966" t="s">
        <v>101</v>
      </c>
      <c r="V5966" t="s">
        <v>84</v>
      </c>
      <c r="W5966">
        <v>93.094245910644531</v>
      </c>
    </row>
    <row r="5967" spans="1:23" x14ac:dyDescent="0.25">
      <c r="A5967" s="48" t="str">
        <f t="shared" si="93"/>
        <v>42231OtherN/A_14Dual EnrolledSingle</v>
      </c>
      <c r="B5967" t="s">
        <v>13</v>
      </c>
      <c r="C5967" s="35">
        <v>42231</v>
      </c>
      <c r="D5967">
        <v>14</v>
      </c>
      <c r="E5967" t="s">
        <v>32</v>
      </c>
      <c r="F5967">
        <v>1.3412318632767226</v>
      </c>
      <c r="G5967">
        <v>1.3869619994611913</v>
      </c>
      <c r="H5967">
        <v>6145</v>
      </c>
      <c r="I5967">
        <v>1.4058542150064264</v>
      </c>
      <c r="J5967">
        <v>1.4996223899103107</v>
      </c>
      <c r="K5967">
        <v>688</v>
      </c>
      <c r="L5967">
        <v>-6.4622350037097931E-2</v>
      </c>
      <c r="M5967">
        <v>-4.8181343078613281</v>
      </c>
      <c r="N5967">
        <v>6833</v>
      </c>
      <c r="O5967">
        <v>5.9847705066204071E-2</v>
      </c>
      <c r="P5967">
        <v>-0.14132316410541534</v>
      </c>
      <c r="Q5967">
        <v>-0.10499441623687744</v>
      </c>
      <c r="R5967">
        <v>-6.4622350037097931E-2</v>
      </c>
      <c r="S5967">
        <v>-2.4255072697997093E-2</v>
      </c>
      <c r="T5967">
        <v>1.2078468687832355E-2</v>
      </c>
      <c r="U5967" t="s">
        <v>101</v>
      </c>
      <c r="V5967" t="s">
        <v>84</v>
      </c>
      <c r="W5967">
        <v>95.392509460449219</v>
      </c>
    </row>
    <row r="5968" spans="1:23" x14ac:dyDescent="0.25">
      <c r="A5968" s="48" t="str">
        <f t="shared" si="93"/>
        <v>42231OtherN/A_15Dual EnrolledSingle</v>
      </c>
      <c r="B5968" s="7" t="s">
        <v>13</v>
      </c>
      <c r="C5968" s="35">
        <v>42231</v>
      </c>
      <c r="D5968">
        <v>15</v>
      </c>
      <c r="E5968" t="s">
        <v>32</v>
      </c>
      <c r="F5968">
        <v>1.59802397065379</v>
      </c>
      <c r="G5968">
        <v>1.5732443201751254</v>
      </c>
      <c r="H5968">
        <v>6145</v>
      </c>
      <c r="I5968">
        <v>1.5906422964661966</v>
      </c>
      <c r="J5968">
        <v>1.5621674884979686</v>
      </c>
      <c r="K5968">
        <v>688</v>
      </c>
      <c r="L5968">
        <v>7.3816743679344654E-3</v>
      </c>
      <c r="M5968">
        <v>0.46192511916160583</v>
      </c>
      <c r="N5968">
        <v>6833</v>
      </c>
      <c r="O5968">
        <v>6.284765899181366E-2</v>
      </c>
      <c r="P5968">
        <v>-7.3163881897926331E-2</v>
      </c>
      <c r="Q5968">
        <v>-3.501410037279129E-2</v>
      </c>
      <c r="R5968">
        <v>7.3816743679344654E-3</v>
      </c>
      <c r="S5968">
        <v>4.9772419035434723E-2</v>
      </c>
      <c r="T5968">
        <v>8.7927237153053284E-2</v>
      </c>
      <c r="U5968" t="s">
        <v>101</v>
      </c>
      <c r="V5968" t="s">
        <v>84</v>
      </c>
      <c r="W5968">
        <v>97.194938659667969</v>
      </c>
    </row>
    <row r="5969" spans="1:23" x14ac:dyDescent="0.25">
      <c r="A5969" s="48" t="str">
        <f t="shared" si="93"/>
        <v>42231OtherN/A_16Dual EnrolledSingle</v>
      </c>
      <c r="B5969" t="s">
        <v>13</v>
      </c>
      <c r="C5969" s="35">
        <v>42231</v>
      </c>
      <c r="D5969">
        <v>16</v>
      </c>
      <c r="E5969" t="s">
        <v>32</v>
      </c>
      <c r="F5969">
        <v>1.8619509195340409</v>
      </c>
      <c r="G5969">
        <v>1.7036794679579175</v>
      </c>
      <c r="H5969">
        <v>6145</v>
      </c>
      <c r="I5969">
        <v>1.6793649704500333</v>
      </c>
      <c r="J5969">
        <v>1.5496005787816811</v>
      </c>
      <c r="K5969">
        <v>688</v>
      </c>
      <c r="L5969">
        <v>0.1825859546661377</v>
      </c>
      <c r="M5969">
        <v>9.8061637878417969</v>
      </c>
      <c r="N5969">
        <v>6833</v>
      </c>
      <c r="O5969">
        <v>6.2948755919933319E-2</v>
      </c>
      <c r="P5969">
        <v>0.10191082954406738</v>
      </c>
      <c r="Q5969">
        <v>0.14012198150157928</v>
      </c>
      <c r="R5969">
        <v>0.1825859546661377</v>
      </c>
      <c r="S5969">
        <v>0.22504489123821259</v>
      </c>
      <c r="T5969">
        <v>0.26326107978820801</v>
      </c>
      <c r="U5969" t="s">
        <v>101</v>
      </c>
      <c r="V5969" t="s">
        <v>84</v>
      </c>
      <c r="W5969">
        <v>97.532119750976563</v>
      </c>
    </row>
    <row r="5970" spans="1:23" x14ac:dyDescent="0.25">
      <c r="A5970" s="48" t="str">
        <f t="shared" si="93"/>
        <v>42231OtherN/A_17Dual EnrolledSingle</v>
      </c>
      <c r="B5970" t="s">
        <v>13</v>
      </c>
      <c r="C5970" s="35">
        <v>42231</v>
      </c>
      <c r="D5970">
        <v>17</v>
      </c>
      <c r="E5970" t="s">
        <v>32</v>
      </c>
      <c r="F5970">
        <v>2.080692221504405</v>
      </c>
      <c r="G5970">
        <v>1.7863187514545094</v>
      </c>
      <c r="H5970">
        <v>6145</v>
      </c>
      <c r="I5970">
        <v>1.6744053777632819</v>
      </c>
      <c r="J5970">
        <v>1.5061862408700877</v>
      </c>
      <c r="K5970">
        <v>688</v>
      </c>
      <c r="L5970">
        <v>0.40628683567047119</v>
      </c>
      <c r="M5970">
        <v>19.526523590087891</v>
      </c>
      <c r="N5970">
        <v>6833</v>
      </c>
      <c r="O5970">
        <v>6.1779063194990158E-2</v>
      </c>
      <c r="P5970">
        <v>0.32711079716682434</v>
      </c>
      <c r="Q5970">
        <v>0.3646119236946106</v>
      </c>
      <c r="R5970">
        <v>0.40628683567047119</v>
      </c>
      <c r="S5970">
        <v>0.44795680046081543</v>
      </c>
      <c r="T5970">
        <v>0.48546287417411804</v>
      </c>
      <c r="U5970" t="s">
        <v>101</v>
      </c>
      <c r="V5970" t="s">
        <v>84</v>
      </c>
      <c r="W5970">
        <v>97.590080261230469</v>
      </c>
    </row>
    <row r="5971" spans="1:23" x14ac:dyDescent="0.25">
      <c r="A5971" s="48" t="str">
        <f t="shared" si="93"/>
        <v>42231OtherN/A_18Dual EnrolledSingle</v>
      </c>
      <c r="B5971" t="s">
        <v>13</v>
      </c>
      <c r="C5971" s="35">
        <v>42231</v>
      </c>
      <c r="D5971">
        <v>18</v>
      </c>
      <c r="E5971" t="s">
        <v>32</v>
      </c>
      <c r="F5971">
        <v>2.1776959154059834</v>
      </c>
      <c r="G5971">
        <v>1.7767354342480852</v>
      </c>
      <c r="H5971">
        <v>6145</v>
      </c>
      <c r="I5971">
        <v>1.7387808142228529</v>
      </c>
      <c r="J5971">
        <v>1.44939201381476</v>
      </c>
      <c r="K5971">
        <v>688</v>
      </c>
      <c r="L5971">
        <v>0.43891510367393494</v>
      </c>
      <c r="M5971">
        <v>20.155021667480469</v>
      </c>
      <c r="N5971">
        <v>6833</v>
      </c>
      <c r="O5971">
        <v>5.9725318104028702E-2</v>
      </c>
      <c r="P5971">
        <v>0.36237114667892456</v>
      </c>
      <c r="Q5971">
        <v>0.39862561225891113</v>
      </c>
      <c r="R5971">
        <v>0.43891510367393494</v>
      </c>
      <c r="S5971">
        <v>0.47919982671737671</v>
      </c>
      <c r="T5971">
        <v>0.51545906066894531</v>
      </c>
      <c r="U5971" t="s">
        <v>101</v>
      </c>
      <c r="V5971" t="s">
        <v>84</v>
      </c>
      <c r="W5971">
        <v>96.550559997558594</v>
      </c>
    </row>
    <row r="5972" spans="1:23" x14ac:dyDescent="0.25">
      <c r="A5972" s="48" t="str">
        <f t="shared" si="93"/>
        <v>42231OtherN/A_19Dual EnrolledSingle</v>
      </c>
      <c r="B5972" t="s">
        <v>13</v>
      </c>
      <c r="C5972" s="35">
        <v>42231</v>
      </c>
      <c r="D5972">
        <v>19</v>
      </c>
      <c r="E5972" t="s">
        <v>32</v>
      </c>
      <c r="F5972">
        <v>2.1456949386361668</v>
      </c>
      <c r="G5972">
        <v>1.7198327355523748</v>
      </c>
      <c r="H5972">
        <v>6145</v>
      </c>
      <c r="I5972">
        <v>2.2961729646186133</v>
      </c>
      <c r="J5972">
        <v>1.8513924295000304</v>
      </c>
      <c r="K5972">
        <v>688</v>
      </c>
      <c r="L5972">
        <v>-0.15047802031040192</v>
      </c>
      <c r="M5972">
        <v>-7.0130205154418945</v>
      </c>
      <c r="N5972">
        <v>6833</v>
      </c>
      <c r="O5972">
        <v>7.3914773762226105E-2</v>
      </c>
      <c r="P5972">
        <v>-0.24520719051361084</v>
      </c>
      <c r="Q5972">
        <v>-0.20033945143222809</v>
      </c>
      <c r="R5972">
        <v>-0.15047802031040192</v>
      </c>
      <c r="S5972">
        <v>-0.1006225049495697</v>
      </c>
      <c r="T5972">
        <v>-5.5748846381902695E-2</v>
      </c>
      <c r="U5972" t="s">
        <v>101</v>
      </c>
      <c r="V5972" t="s">
        <v>84</v>
      </c>
      <c r="W5972">
        <v>93.577491760253906</v>
      </c>
    </row>
    <row r="5973" spans="1:23" x14ac:dyDescent="0.25">
      <c r="A5973" s="48" t="str">
        <f t="shared" si="93"/>
        <v>42231OtherN/A_20Dual EnrolledSingle</v>
      </c>
      <c r="B5973" s="7" t="s">
        <v>13</v>
      </c>
      <c r="C5973" s="35">
        <v>42231</v>
      </c>
      <c r="D5973">
        <v>20</v>
      </c>
      <c r="E5973" t="s">
        <v>32</v>
      </c>
      <c r="F5973">
        <v>1.9752077297890169</v>
      </c>
      <c r="G5973">
        <v>1.5580792133196837</v>
      </c>
      <c r="H5973">
        <v>6145</v>
      </c>
      <c r="I5973">
        <v>2.0832011627161915</v>
      </c>
      <c r="J5973">
        <v>1.7376730035717773</v>
      </c>
      <c r="K5973">
        <v>688</v>
      </c>
      <c r="L5973">
        <v>-0.10799343138933182</v>
      </c>
      <c r="M5973">
        <v>-5.4674468040466309</v>
      </c>
      <c r="N5973">
        <v>6833</v>
      </c>
      <c r="O5973">
        <v>6.9165550172328949E-2</v>
      </c>
      <c r="P5973">
        <v>-0.19663600623607635</v>
      </c>
      <c r="Q5973">
        <v>-0.15465113520622253</v>
      </c>
      <c r="R5973">
        <v>-0.10799343138933182</v>
      </c>
      <c r="S5973">
        <v>-6.1341267079114914E-2</v>
      </c>
      <c r="T5973">
        <v>-1.9350862130522728E-2</v>
      </c>
      <c r="U5973" t="s">
        <v>101</v>
      </c>
      <c r="V5973" t="s">
        <v>84</v>
      </c>
      <c r="W5973">
        <v>88.768180847167969</v>
      </c>
    </row>
    <row r="5974" spans="1:23" x14ac:dyDescent="0.25">
      <c r="A5974" s="48" t="str">
        <f t="shared" si="93"/>
        <v>42231OtherN/A_21Dual EnrolledSingle</v>
      </c>
      <c r="B5974" s="7" t="s">
        <v>13</v>
      </c>
      <c r="C5974" s="35">
        <v>42231</v>
      </c>
      <c r="D5974">
        <v>21</v>
      </c>
      <c r="E5974" t="s">
        <v>32</v>
      </c>
      <c r="F5974">
        <v>1.7843017739508984</v>
      </c>
      <c r="G5974">
        <v>1.4424337009793151</v>
      </c>
      <c r="H5974">
        <v>6145</v>
      </c>
      <c r="I5974">
        <v>1.8263289246007433</v>
      </c>
      <c r="J5974">
        <v>1.4934677842196089</v>
      </c>
      <c r="K5974">
        <v>688</v>
      </c>
      <c r="L5974">
        <v>-4.2027149349451065E-2</v>
      </c>
      <c r="M5974">
        <v>-2.3553836345672607</v>
      </c>
      <c r="N5974">
        <v>6833</v>
      </c>
      <c r="O5974">
        <v>5.9837397187948227E-2</v>
      </c>
      <c r="P5974">
        <v>-0.11871475726366043</v>
      </c>
      <c r="Q5974">
        <v>-8.2392260432243347E-2</v>
      </c>
      <c r="R5974">
        <v>-4.2027149349451065E-2</v>
      </c>
      <c r="S5974">
        <v>-1.666824915446341E-3</v>
      </c>
      <c r="T5974">
        <v>3.4660458564758301E-2</v>
      </c>
      <c r="U5974" t="s">
        <v>101</v>
      </c>
      <c r="V5974" t="s">
        <v>84</v>
      </c>
      <c r="W5974">
        <v>84.463043212890625</v>
      </c>
    </row>
    <row r="5975" spans="1:23" x14ac:dyDescent="0.25">
      <c r="A5975" s="48" t="str">
        <f t="shared" si="93"/>
        <v>42231OtherN/A_22Dual EnrolledSingle</v>
      </c>
      <c r="B5975" s="7" t="s">
        <v>13</v>
      </c>
      <c r="C5975" s="35">
        <v>42231</v>
      </c>
      <c r="D5975">
        <v>22</v>
      </c>
      <c r="E5975" t="s">
        <v>32</v>
      </c>
      <c r="F5975">
        <v>1.5617248983411209</v>
      </c>
      <c r="G5975">
        <v>1.3382298513510427</v>
      </c>
      <c r="H5975">
        <v>6145</v>
      </c>
      <c r="I5975">
        <v>1.5252577041034108</v>
      </c>
      <c r="J5975">
        <v>1.3588829535094491</v>
      </c>
      <c r="K5975">
        <v>688</v>
      </c>
      <c r="L5975">
        <v>3.6467194557189941E-2</v>
      </c>
      <c r="M5975">
        <v>2.3350586891174316</v>
      </c>
      <c r="N5975">
        <v>6833</v>
      </c>
      <c r="O5975">
        <v>5.4547145962715149E-2</v>
      </c>
      <c r="P5975">
        <v>-3.3440425992012024E-2</v>
      </c>
      <c r="Q5975">
        <v>-3.2921915408223867E-4</v>
      </c>
      <c r="R5975">
        <v>3.6467194557189941E-2</v>
      </c>
      <c r="S5975">
        <v>7.3259241878986359E-2</v>
      </c>
      <c r="T5975">
        <v>0.10637481510639191</v>
      </c>
      <c r="U5975" t="s">
        <v>101</v>
      </c>
      <c r="V5975" t="s">
        <v>84</v>
      </c>
      <c r="W5975">
        <v>82.185279846191406</v>
      </c>
    </row>
    <row r="5976" spans="1:23" x14ac:dyDescent="0.25">
      <c r="A5976" s="48" t="str">
        <f t="shared" si="93"/>
        <v>42231OtherN/A_23Dual EnrolledSingle</v>
      </c>
      <c r="B5976" s="7" t="s">
        <v>13</v>
      </c>
      <c r="C5976" s="35">
        <v>42231</v>
      </c>
      <c r="D5976">
        <v>23</v>
      </c>
      <c r="E5976" t="s">
        <v>32</v>
      </c>
      <c r="F5976">
        <v>1.2512912773584288</v>
      </c>
      <c r="G5976">
        <v>1.1373459317932189</v>
      </c>
      <c r="H5976">
        <v>6145</v>
      </c>
      <c r="I5976">
        <v>1.2326946219459507</v>
      </c>
      <c r="J5976">
        <v>1.1949927760699803</v>
      </c>
      <c r="K5976">
        <v>688</v>
      </c>
      <c r="L5976">
        <v>1.8596654757857323E-2</v>
      </c>
      <c r="M5976">
        <v>1.4861971139907837</v>
      </c>
      <c r="N5976">
        <v>6833</v>
      </c>
      <c r="O5976">
        <v>4.7813158482313156E-2</v>
      </c>
      <c r="P5976">
        <v>-4.2680688202381134E-2</v>
      </c>
      <c r="Q5976">
        <v>-1.3657146133482456E-2</v>
      </c>
      <c r="R5976">
        <v>1.8596654757857323E-2</v>
      </c>
      <c r="S5976">
        <v>5.0846628844738007E-2</v>
      </c>
      <c r="T5976">
        <v>7.9874001443386078E-2</v>
      </c>
      <c r="U5976" t="s">
        <v>101</v>
      </c>
      <c r="V5976" t="s">
        <v>84</v>
      </c>
      <c r="W5976">
        <v>79.195518493652344</v>
      </c>
    </row>
    <row r="5977" spans="1:23" x14ac:dyDescent="0.25">
      <c r="A5977" s="48" t="str">
        <f t="shared" si="93"/>
        <v>42231OtherN/A_24Dual EnrolledSingle</v>
      </c>
      <c r="B5977" s="7" t="s">
        <v>13</v>
      </c>
      <c r="C5977" s="35">
        <v>42231</v>
      </c>
      <c r="D5977">
        <v>24</v>
      </c>
      <c r="E5977" t="s">
        <v>32</v>
      </c>
      <c r="F5977">
        <v>0.99436847820157792</v>
      </c>
      <c r="G5977">
        <v>0.98230940377789677</v>
      </c>
      <c r="H5977">
        <v>6145</v>
      </c>
      <c r="I5977">
        <v>1.0036755814053639</v>
      </c>
      <c r="J5977">
        <v>0.96784756557785212</v>
      </c>
      <c r="K5977">
        <v>688</v>
      </c>
      <c r="L5977">
        <v>-9.307103231549263E-3</v>
      </c>
      <c r="M5977">
        <v>-0.93598133325576782</v>
      </c>
      <c r="N5977">
        <v>6833</v>
      </c>
      <c r="O5977">
        <v>3.8968600332736969E-2</v>
      </c>
      <c r="P5977">
        <v>-5.9249263256788254E-2</v>
      </c>
      <c r="Q5977">
        <v>-3.559454157948494E-2</v>
      </c>
      <c r="R5977">
        <v>-9.307103231549263E-3</v>
      </c>
      <c r="S5977">
        <v>1.6977217048406601E-2</v>
      </c>
      <c r="T5977">
        <v>4.0635056793689728E-2</v>
      </c>
      <c r="U5977" t="s">
        <v>101</v>
      </c>
      <c r="V5977" t="s">
        <v>84</v>
      </c>
      <c r="W5977">
        <v>76.177375793457031</v>
      </c>
    </row>
    <row r="5978" spans="1:23" x14ac:dyDescent="0.25">
      <c r="A5978" s="48" t="str">
        <f t="shared" si="93"/>
        <v>42255OtherN/A_1Dual EnrolledSingle</v>
      </c>
      <c r="B5978" t="s">
        <v>13</v>
      </c>
      <c r="C5978" s="35">
        <v>42255</v>
      </c>
      <c r="D5978">
        <v>1</v>
      </c>
      <c r="E5978" t="s">
        <v>32</v>
      </c>
      <c r="F5978">
        <v>0.59728560716377399</v>
      </c>
      <c r="G5978">
        <v>0.55589858896349098</v>
      </c>
      <c r="H5978">
        <v>6135</v>
      </c>
      <c r="I5978">
        <v>0.62449476745776666</v>
      </c>
      <c r="J5978">
        <v>0.60565583710935511</v>
      </c>
      <c r="K5978">
        <v>688</v>
      </c>
      <c r="L5978">
        <v>-2.7209160849452019E-2</v>
      </c>
      <c r="M5978">
        <v>-4.5554690361022949</v>
      </c>
      <c r="N5978">
        <v>6823</v>
      </c>
      <c r="O5978">
        <v>2.4156523868441582E-2</v>
      </c>
      <c r="P5978">
        <v>-5.8168161660432816E-2</v>
      </c>
      <c r="Q5978">
        <v>-4.3504670262336731E-2</v>
      </c>
      <c r="R5978">
        <v>-2.7209160849452019E-2</v>
      </c>
      <c r="S5978">
        <v>-1.0915585793554783E-2</v>
      </c>
      <c r="T5978">
        <v>3.7498401943594217E-3</v>
      </c>
      <c r="U5978" t="s">
        <v>101</v>
      </c>
      <c r="V5978" t="s">
        <v>84</v>
      </c>
      <c r="W5978">
        <v>67.622016906738281</v>
      </c>
    </row>
    <row r="5979" spans="1:23" x14ac:dyDescent="0.25">
      <c r="A5979" s="48" t="str">
        <f t="shared" si="93"/>
        <v>42255OtherN/A_2Dual EnrolledSingle</v>
      </c>
      <c r="B5979" t="s">
        <v>13</v>
      </c>
      <c r="C5979" s="35">
        <v>42255</v>
      </c>
      <c r="D5979">
        <v>2</v>
      </c>
      <c r="E5979" t="s">
        <v>32</v>
      </c>
      <c r="F5979">
        <v>0.53958368376651955</v>
      </c>
      <c r="G5979">
        <v>0.48979552291718642</v>
      </c>
      <c r="H5979">
        <v>6135</v>
      </c>
      <c r="I5979">
        <v>0.54423430222702551</v>
      </c>
      <c r="J5979">
        <v>0.49894917651019299</v>
      </c>
      <c r="K5979">
        <v>688</v>
      </c>
      <c r="L5979">
        <v>-4.6506184153258801E-3</v>
      </c>
      <c r="M5979">
        <v>-0.86189013719558716</v>
      </c>
      <c r="N5979">
        <v>6823</v>
      </c>
      <c r="O5979">
        <v>2.0023729652166367E-2</v>
      </c>
      <c r="P5979">
        <v>-3.0313029885292053E-2</v>
      </c>
      <c r="Q5979">
        <v>-1.815822534263134E-2</v>
      </c>
      <c r="R5979">
        <v>-4.6506184153258801E-3</v>
      </c>
      <c r="S5979">
        <v>8.8553875684738159E-3</v>
      </c>
      <c r="T5979">
        <v>2.1011793985962868E-2</v>
      </c>
      <c r="U5979" t="s">
        <v>101</v>
      </c>
      <c r="V5979" t="s">
        <v>84</v>
      </c>
      <c r="W5979">
        <v>65.883186340332031</v>
      </c>
    </row>
    <row r="5980" spans="1:23" x14ac:dyDescent="0.25">
      <c r="A5980" s="48" t="str">
        <f t="shared" si="93"/>
        <v>42255OtherN/A_3Dual EnrolledSingle</v>
      </c>
      <c r="B5980" s="7" t="s">
        <v>13</v>
      </c>
      <c r="C5980" s="35">
        <v>42255</v>
      </c>
      <c r="D5980">
        <v>3</v>
      </c>
      <c r="E5980" t="s">
        <v>32</v>
      </c>
      <c r="F5980">
        <v>0.50380599839635387</v>
      </c>
      <c r="G5980">
        <v>0.44689142325805842</v>
      </c>
      <c r="H5980">
        <v>6135</v>
      </c>
      <c r="I5980">
        <v>0.50619113371029212</v>
      </c>
      <c r="J5980">
        <v>0.43832387674137557</v>
      </c>
      <c r="K5980">
        <v>688</v>
      </c>
      <c r="L5980">
        <v>-2.3851352743804455E-3</v>
      </c>
      <c r="M5980">
        <v>-0.47342336177825928</v>
      </c>
      <c r="N5980">
        <v>6823</v>
      </c>
      <c r="O5980">
        <v>1.7658097669482231E-2</v>
      </c>
      <c r="P5980">
        <v>-2.5015752762556076E-2</v>
      </c>
      <c r="Q5980">
        <v>-1.4296934939920902E-2</v>
      </c>
      <c r="R5980">
        <v>-2.3851352743804455E-3</v>
      </c>
      <c r="S5980">
        <v>9.5252515748143196E-3</v>
      </c>
      <c r="T5980">
        <v>2.024548314511776E-2</v>
      </c>
      <c r="U5980" t="s">
        <v>101</v>
      </c>
      <c r="V5980" t="s">
        <v>84</v>
      </c>
      <c r="W5980">
        <v>64.987541198730469</v>
      </c>
    </row>
    <row r="5981" spans="1:23" x14ac:dyDescent="0.25">
      <c r="A5981" s="48" t="str">
        <f t="shared" si="93"/>
        <v>42255OtherN/A_4Dual EnrolledSingle</v>
      </c>
      <c r="B5981" t="s">
        <v>13</v>
      </c>
      <c r="C5981" s="35">
        <v>42255</v>
      </c>
      <c r="D5981">
        <v>4</v>
      </c>
      <c r="E5981" t="s">
        <v>32</v>
      </c>
      <c r="F5981">
        <v>0.49556004892414601</v>
      </c>
      <c r="G5981">
        <v>0.44641487720047024</v>
      </c>
      <c r="H5981">
        <v>6135</v>
      </c>
      <c r="I5981">
        <v>0.49433735453725519</v>
      </c>
      <c r="J5981">
        <v>0.44093857082910975</v>
      </c>
      <c r="K5981">
        <v>688</v>
      </c>
      <c r="L5981">
        <v>1.2226944090798497E-3</v>
      </c>
      <c r="M5981">
        <v>0.24672982096672058</v>
      </c>
      <c r="N5981">
        <v>6823</v>
      </c>
      <c r="O5981">
        <v>1.7750510945916176E-2</v>
      </c>
      <c r="P5981">
        <v>-2.1526360884308815E-2</v>
      </c>
      <c r="Q5981">
        <v>-1.0751444846391678E-2</v>
      </c>
      <c r="R5981">
        <v>1.2226944090798497E-3</v>
      </c>
      <c r="S5981">
        <v>1.319541409611702E-2</v>
      </c>
      <c r="T5981">
        <v>2.3971749469637871E-2</v>
      </c>
      <c r="U5981" t="s">
        <v>101</v>
      </c>
      <c r="V5981" t="s">
        <v>84</v>
      </c>
      <c r="W5981">
        <v>63.576873779296875</v>
      </c>
    </row>
    <row r="5982" spans="1:23" x14ac:dyDescent="0.25">
      <c r="A5982" s="48" t="str">
        <f t="shared" si="93"/>
        <v>42255OtherN/A_5Dual EnrolledSingle</v>
      </c>
      <c r="B5982" t="s">
        <v>13</v>
      </c>
      <c r="C5982" s="35">
        <v>42255</v>
      </c>
      <c r="D5982">
        <v>5</v>
      </c>
      <c r="E5982" t="s">
        <v>32</v>
      </c>
      <c r="F5982">
        <v>0.49955750618596667</v>
      </c>
      <c r="G5982">
        <v>0.44047537392942948</v>
      </c>
      <c r="H5982">
        <v>6135</v>
      </c>
      <c r="I5982">
        <v>0.48842703489449857</v>
      </c>
      <c r="J5982">
        <v>0.44072304666600098</v>
      </c>
      <c r="K5982">
        <v>688</v>
      </c>
      <c r="L5982">
        <v>1.1130471713840961E-2</v>
      </c>
      <c r="M5982">
        <v>2.2280659675598145</v>
      </c>
      <c r="N5982">
        <v>6823</v>
      </c>
      <c r="O5982">
        <v>1.7718516290187836E-2</v>
      </c>
      <c r="P5982">
        <v>-1.1577579192817211E-2</v>
      </c>
      <c r="Q5982">
        <v>-8.2208501407876611E-4</v>
      </c>
      <c r="R5982">
        <v>1.1130471713840961E-2</v>
      </c>
      <c r="S5982">
        <v>2.3081611841917038E-2</v>
      </c>
      <c r="T5982">
        <v>3.3838521689176559E-2</v>
      </c>
      <c r="U5982" t="s">
        <v>101</v>
      </c>
      <c r="V5982" t="s">
        <v>84</v>
      </c>
      <c r="W5982">
        <v>63.174701690673828</v>
      </c>
    </row>
    <row r="5983" spans="1:23" x14ac:dyDescent="0.25">
      <c r="A5983" s="48" t="str">
        <f t="shared" si="93"/>
        <v>42255OtherN/A_6Dual EnrolledSingle</v>
      </c>
      <c r="B5983" t="s">
        <v>13</v>
      </c>
      <c r="C5983" s="35">
        <v>42255</v>
      </c>
      <c r="D5983">
        <v>6</v>
      </c>
      <c r="E5983" t="s">
        <v>32</v>
      </c>
      <c r="F5983">
        <v>0.53772743282803448</v>
      </c>
      <c r="G5983">
        <v>0.49579320443333474</v>
      </c>
      <c r="H5983">
        <v>6135</v>
      </c>
      <c r="I5983">
        <v>0.52298895360747766</v>
      </c>
      <c r="J5983">
        <v>0.45265840740550306</v>
      </c>
      <c r="K5983">
        <v>688</v>
      </c>
      <c r="L5983">
        <v>1.4738479629158974E-2</v>
      </c>
      <c r="M5983">
        <v>2.7408828735351562</v>
      </c>
      <c r="N5983">
        <v>6823</v>
      </c>
      <c r="O5983">
        <v>1.838168129324913E-2</v>
      </c>
      <c r="P5983">
        <v>-8.81948322057724E-3</v>
      </c>
      <c r="Q5983">
        <v>2.3385649546980858E-3</v>
      </c>
      <c r="R5983">
        <v>1.4738479629158974E-2</v>
      </c>
      <c r="S5983">
        <v>2.7136923745274544E-2</v>
      </c>
      <c r="T5983">
        <v>3.8296442478895187E-2</v>
      </c>
      <c r="U5983" t="s">
        <v>101</v>
      </c>
      <c r="V5983" t="s">
        <v>84</v>
      </c>
      <c r="W5983">
        <v>62.873809814453125</v>
      </c>
    </row>
    <row r="5984" spans="1:23" x14ac:dyDescent="0.25">
      <c r="A5984" s="48" t="str">
        <f t="shared" si="93"/>
        <v>42255OtherN/A_7Dual EnrolledSingle</v>
      </c>
      <c r="B5984" t="s">
        <v>13</v>
      </c>
      <c r="C5984" s="35">
        <v>42255</v>
      </c>
      <c r="D5984">
        <v>7</v>
      </c>
      <c r="E5984" t="s">
        <v>32</v>
      </c>
      <c r="F5984">
        <v>0.62706340667534888</v>
      </c>
      <c r="G5984">
        <v>0.56274051046841111</v>
      </c>
      <c r="H5984">
        <v>6135</v>
      </c>
      <c r="I5984">
        <v>0.61486104626362714</v>
      </c>
      <c r="J5984">
        <v>0.55521447888740794</v>
      </c>
      <c r="K5984">
        <v>688</v>
      </c>
      <c r="L5984">
        <v>1.2202360667288303E-2</v>
      </c>
      <c r="M5984">
        <v>1.9459532499313354</v>
      </c>
      <c r="N5984">
        <v>6823</v>
      </c>
      <c r="O5984">
        <v>2.2353410720825195E-2</v>
      </c>
      <c r="P5984">
        <v>-1.6445770859718323E-2</v>
      </c>
      <c r="Q5984">
        <v>-2.876803046092391E-3</v>
      </c>
      <c r="R5984">
        <v>1.2202360667288303E-2</v>
      </c>
      <c r="S5984">
        <v>2.727973647415638E-2</v>
      </c>
      <c r="T5984">
        <v>4.085049033164978E-2</v>
      </c>
      <c r="U5984" t="s">
        <v>101</v>
      </c>
      <c r="V5984" t="s">
        <v>84</v>
      </c>
      <c r="W5984">
        <v>65.265869140625</v>
      </c>
    </row>
    <row r="5985" spans="1:23" x14ac:dyDescent="0.25">
      <c r="A5985" s="48" t="str">
        <f t="shared" si="93"/>
        <v>42255OtherN/A_8Dual EnrolledSingle</v>
      </c>
      <c r="B5985" s="7" t="s">
        <v>13</v>
      </c>
      <c r="C5985" s="35">
        <v>42255</v>
      </c>
      <c r="D5985">
        <v>8</v>
      </c>
      <c r="E5985" t="s">
        <v>32</v>
      </c>
      <c r="F5985">
        <v>0.66548847609961126</v>
      </c>
      <c r="G5985">
        <v>0.60997686923965777</v>
      </c>
      <c r="H5985">
        <v>6135</v>
      </c>
      <c r="I5985">
        <v>0.67028909890041843</v>
      </c>
      <c r="J5985">
        <v>0.63969649925287131</v>
      </c>
      <c r="K5985">
        <v>688</v>
      </c>
      <c r="L5985">
        <v>-4.8006228171288967E-3</v>
      </c>
      <c r="M5985">
        <v>-0.72136831283569336</v>
      </c>
      <c r="N5985">
        <v>6823</v>
      </c>
      <c r="O5985">
        <v>2.5601400062441826E-2</v>
      </c>
      <c r="P5985">
        <v>-3.7611376494169235E-2</v>
      </c>
      <c r="Q5985">
        <v>-2.2070815786719322E-2</v>
      </c>
      <c r="R5985">
        <v>-4.8006228171288967E-3</v>
      </c>
      <c r="S5985">
        <v>1.2467521242797375E-2</v>
      </c>
      <c r="T5985">
        <v>2.8010131791234016E-2</v>
      </c>
      <c r="U5985" t="s">
        <v>101</v>
      </c>
      <c r="V5985" t="s">
        <v>84</v>
      </c>
      <c r="W5985">
        <v>70.323463439941406</v>
      </c>
    </row>
    <row r="5986" spans="1:23" x14ac:dyDescent="0.25">
      <c r="A5986" s="48" t="str">
        <f t="shared" si="93"/>
        <v>42255OtherN/A_9Dual EnrolledSingle</v>
      </c>
      <c r="B5986" s="7" t="s">
        <v>13</v>
      </c>
      <c r="C5986" s="35">
        <v>42255</v>
      </c>
      <c r="D5986">
        <v>9</v>
      </c>
      <c r="E5986" t="s">
        <v>32</v>
      </c>
      <c r="F5986">
        <v>0.64986728609049049</v>
      </c>
      <c r="G5986">
        <v>0.64199390587608907</v>
      </c>
      <c r="H5986">
        <v>6135</v>
      </c>
      <c r="I5986">
        <v>0.63073677288709762</v>
      </c>
      <c r="J5986">
        <v>0.59345705086141343</v>
      </c>
      <c r="K5986">
        <v>688</v>
      </c>
      <c r="L5986">
        <v>1.9130513072013855E-2</v>
      </c>
      <c r="M5986">
        <v>2.9437568187713623</v>
      </c>
      <c r="N5986">
        <v>6823</v>
      </c>
      <c r="O5986">
        <v>2.4064227938652039E-2</v>
      </c>
      <c r="P5986">
        <v>-1.1710201390087605E-2</v>
      </c>
      <c r="Q5986">
        <v>2.897266298532486E-3</v>
      </c>
      <c r="R5986">
        <v>1.9130513072013855E-2</v>
      </c>
      <c r="S5986">
        <v>3.5361833870410919E-2</v>
      </c>
      <c r="T5986">
        <v>4.997122660279274E-2</v>
      </c>
      <c r="U5986" t="s">
        <v>101</v>
      </c>
      <c r="V5986" t="s">
        <v>84</v>
      </c>
      <c r="W5986">
        <v>76.176025390625</v>
      </c>
    </row>
    <row r="5987" spans="1:23" x14ac:dyDescent="0.25">
      <c r="A5987" s="48" t="str">
        <f t="shared" si="93"/>
        <v>42255OtherN/A_10Dual EnrolledSingle</v>
      </c>
      <c r="B5987" s="7" t="s">
        <v>13</v>
      </c>
      <c r="C5987" s="35">
        <v>42255</v>
      </c>
      <c r="D5987">
        <v>10</v>
      </c>
      <c r="E5987" t="s">
        <v>32</v>
      </c>
      <c r="F5987">
        <v>0.64078661767376432</v>
      </c>
      <c r="G5987">
        <v>0.67122909188340074</v>
      </c>
      <c r="H5987">
        <v>6135</v>
      </c>
      <c r="I5987">
        <v>0.65338473840664246</v>
      </c>
      <c r="J5987">
        <v>0.68883829285829368</v>
      </c>
      <c r="K5987">
        <v>688</v>
      </c>
      <c r="L5987">
        <v>-1.2598120607435703E-2</v>
      </c>
      <c r="M5987">
        <v>-1.9660398960113525</v>
      </c>
      <c r="N5987">
        <v>6823</v>
      </c>
      <c r="O5987">
        <v>2.7624566107988358E-2</v>
      </c>
      <c r="P5987">
        <v>-4.8001766204833984E-2</v>
      </c>
      <c r="Q5987">
        <v>-3.1233100220561028E-2</v>
      </c>
      <c r="R5987">
        <v>-1.2598120607435703E-2</v>
      </c>
      <c r="S5987">
        <v>6.0346494428813457E-3</v>
      </c>
      <c r="T5987">
        <v>2.2805523127317429E-2</v>
      </c>
      <c r="U5987" t="s">
        <v>101</v>
      </c>
      <c r="V5987" t="s">
        <v>84</v>
      </c>
      <c r="W5987">
        <v>81.393226623535156</v>
      </c>
    </row>
    <row r="5988" spans="1:23" x14ac:dyDescent="0.25">
      <c r="A5988" s="48" t="str">
        <f t="shared" si="93"/>
        <v>42255OtherN/A_11Dual EnrolledSingle</v>
      </c>
      <c r="B5988" s="7" t="s">
        <v>13</v>
      </c>
      <c r="C5988" s="35">
        <v>42255</v>
      </c>
      <c r="D5988">
        <v>11</v>
      </c>
      <c r="E5988" t="s">
        <v>32</v>
      </c>
      <c r="F5988">
        <v>0.67153791352701064</v>
      </c>
      <c r="G5988">
        <v>0.76718645774865513</v>
      </c>
      <c r="H5988">
        <v>6135</v>
      </c>
      <c r="I5988">
        <v>0.72205959327089242</v>
      </c>
      <c r="J5988">
        <v>0.81018232870983953</v>
      </c>
      <c r="K5988">
        <v>688</v>
      </c>
      <c r="L5988">
        <v>-5.0521679222583771E-2</v>
      </c>
      <c r="M5988">
        <v>-7.523280143737793</v>
      </c>
      <c r="N5988">
        <v>6823</v>
      </c>
      <c r="O5988">
        <v>3.2403707504272461E-2</v>
      </c>
      <c r="P5988">
        <v>-9.2050269246101379E-2</v>
      </c>
      <c r="Q5988">
        <v>-7.2380572557449341E-2</v>
      </c>
      <c r="R5988">
        <v>-5.0521679222583771E-2</v>
      </c>
      <c r="S5988">
        <v>-2.866537868976593E-2</v>
      </c>
      <c r="T5988">
        <v>-8.9930873364210129E-3</v>
      </c>
      <c r="U5988" t="s">
        <v>101</v>
      </c>
      <c r="V5988" t="s">
        <v>84</v>
      </c>
      <c r="W5988">
        <v>86.055549621582031</v>
      </c>
    </row>
    <row r="5989" spans="1:23" x14ac:dyDescent="0.25">
      <c r="A5989" s="48" t="str">
        <f t="shared" si="93"/>
        <v>42255OtherN/A_12Dual EnrolledSingle</v>
      </c>
      <c r="B5989" s="7" t="s">
        <v>13</v>
      </c>
      <c r="C5989" s="35">
        <v>42255</v>
      </c>
      <c r="D5989">
        <v>12</v>
      </c>
      <c r="E5989" t="s">
        <v>32</v>
      </c>
      <c r="F5989">
        <v>0.71299737568099752</v>
      </c>
      <c r="G5989">
        <v>0.83049634869987776</v>
      </c>
      <c r="H5989">
        <v>6135</v>
      </c>
      <c r="I5989">
        <v>0.76647252923837517</v>
      </c>
      <c r="J5989">
        <v>0.87097489453923904</v>
      </c>
      <c r="K5989">
        <v>688</v>
      </c>
      <c r="L5989">
        <v>-5.347515270113945E-2</v>
      </c>
      <c r="M5989">
        <v>-7.5000491142272949</v>
      </c>
      <c r="N5989">
        <v>6823</v>
      </c>
      <c r="O5989">
        <v>3.4857377409934998E-2</v>
      </c>
      <c r="P5989">
        <v>-9.8148368299007416E-2</v>
      </c>
      <c r="Q5989">
        <v>-7.6989240944385529E-2</v>
      </c>
      <c r="R5989">
        <v>-5.347515270113945E-2</v>
      </c>
      <c r="S5989">
        <v>-2.9963850975036621E-2</v>
      </c>
      <c r="T5989">
        <v>-8.801938034594059E-3</v>
      </c>
      <c r="U5989" t="s">
        <v>101</v>
      </c>
      <c r="V5989" t="s">
        <v>84</v>
      </c>
      <c r="W5989">
        <v>90.667304992675781</v>
      </c>
    </row>
    <row r="5990" spans="1:23" x14ac:dyDescent="0.25">
      <c r="A5990" s="48" t="str">
        <f t="shared" si="93"/>
        <v>42255OtherN/A_13Dual EnrolledSingle</v>
      </c>
      <c r="B5990" t="s">
        <v>13</v>
      </c>
      <c r="C5990" s="35">
        <v>42255</v>
      </c>
      <c r="D5990">
        <v>13</v>
      </c>
      <c r="E5990" t="s">
        <v>32</v>
      </c>
      <c r="F5990">
        <v>0.81637812552954081</v>
      </c>
      <c r="G5990">
        <v>0.97244951681356984</v>
      </c>
      <c r="H5990">
        <v>6135</v>
      </c>
      <c r="I5990">
        <v>0.85308677275886047</v>
      </c>
      <c r="J5990">
        <v>0.94588551145483613</v>
      </c>
      <c r="K5990">
        <v>688</v>
      </c>
      <c r="L5990">
        <v>-3.6708645522594452E-2</v>
      </c>
      <c r="M5990">
        <v>-4.4965252876281738</v>
      </c>
      <c r="N5990">
        <v>6823</v>
      </c>
      <c r="O5990">
        <v>3.8138911128044128E-2</v>
      </c>
      <c r="P5990">
        <v>-8.5587471723556519E-2</v>
      </c>
      <c r="Q5990">
        <v>-6.2436390668153763E-2</v>
      </c>
      <c r="R5990">
        <v>-3.6708645522594452E-2</v>
      </c>
      <c r="S5990">
        <v>-1.0983949527144432E-2</v>
      </c>
      <c r="T5990">
        <v>1.2170182541012764E-2</v>
      </c>
      <c r="U5990" t="s">
        <v>101</v>
      </c>
      <c r="V5990" t="s">
        <v>84</v>
      </c>
      <c r="W5990">
        <v>93.952949523925781</v>
      </c>
    </row>
    <row r="5991" spans="1:23" x14ac:dyDescent="0.25">
      <c r="A5991" s="48" t="str">
        <f t="shared" si="93"/>
        <v>42255OtherN/A_14Dual EnrolledSingle</v>
      </c>
      <c r="B5991" t="s">
        <v>13</v>
      </c>
      <c r="C5991" s="35">
        <v>42255</v>
      </c>
      <c r="D5991">
        <v>14</v>
      </c>
      <c r="E5991" t="s">
        <v>32</v>
      </c>
      <c r="F5991">
        <v>0.9755556153066719</v>
      </c>
      <c r="G5991">
        <v>1.1555067493797879</v>
      </c>
      <c r="H5991">
        <v>6135</v>
      </c>
      <c r="I5991">
        <v>0.94462412818749897</v>
      </c>
      <c r="J5991">
        <v>1.0205149406755563</v>
      </c>
      <c r="K5991">
        <v>688</v>
      </c>
      <c r="L5991">
        <v>3.0931487679481506E-2</v>
      </c>
      <c r="M5991">
        <v>3.1706533432006836</v>
      </c>
      <c r="N5991">
        <v>6823</v>
      </c>
      <c r="O5991">
        <v>4.1609764099121094E-2</v>
      </c>
      <c r="P5991">
        <v>-2.2395586594939232E-2</v>
      </c>
      <c r="Q5991">
        <v>2.8623729012906551E-3</v>
      </c>
      <c r="R5991">
        <v>3.0931487679481506E-2</v>
      </c>
      <c r="S5991">
        <v>5.8997273445129395E-2</v>
      </c>
      <c r="T5991">
        <v>8.4258563816547394E-2</v>
      </c>
      <c r="U5991" t="s">
        <v>101</v>
      </c>
      <c r="V5991" t="s">
        <v>84</v>
      </c>
      <c r="W5991">
        <v>97.049392700195313</v>
      </c>
    </row>
    <row r="5992" spans="1:23" x14ac:dyDescent="0.25">
      <c r="A5992" s="48" t="str">
        <f t="shared" si="93"/>
        <v>42255OtherN/A_15Dual EnrolledSingle</v>
      </c>
      <c r="B5992" s="7" t="s">
        <v>13</v>
      </c>
      <c r="C5992" s="35">
        <v>42255</v>
      </c>
      <c r="D5992">
        <v>15</v>
      </c>
      <c r="E5992" t="s">
        <v>32</v>
      </c>
      <c r="F5992">
        <v>1.1542564955130481</v>
      </c>
      <c r="G5992">
        <v>1.3163316078750449</v>
      </c>
      <c r="H5992">
        <v>6135</v>
      </c>
      <c r="I5992">
        <v>1.1305508719893738</v>
      </c>
      <c r="J5992">
        <v>1.202017475349225</v>
      </c>
      <c r="K5992">
        <v>688</v>
      </c>
      <c r="L5992">
        <v>2.3705624043941498E-2</v>
      </c>
      <c r="M5992">
        <v>2.0537569522857666</v>
      </c>
      <c r="N5992">
        <v>6823</v>
      </c>
      <c r="O5992">
        <v>4.8810862004756927E-2</v>
      </c>
      <c r="P5992">
        <v>-3.885037824511528E-2</v>
      </c>
      <c r="Q5992">
        <v>-9.2212073504924774E-3</v>
      </c>
      <c r="R5992">
        <v>2.3705624043941498E-2</v>
      </c>
      <c r="S5992">
        <v>5.6628551334142685E-2</v>
      </c>
      <c r="T5992">
        <v>8.6261622607707977E-2</v>
      </c>
      <c r="U5992" t="s">
        <v>101</v>
      </c>
      <c r="V5992" t="s">
        <v>84</v>
      </c>
      <c r="W5992">
        <v>98.177337646484375</v>
      </c>
    </row>
    <row r="5993" spans="1:23" x14ac:dyDescent="0.25">
      <c r="A5993" s="48" t="str">
        <f t="shared" si="93"/>
        <v>42255OtherN/A_16Dual EnrolledSingle</v>
      </c>
      <c r="B5993" t="s">
        <v>13</v>
      </c>
      <c r="C5993" s="35">
        <v>42255</v>
      </c>
      <c r="D5993">
        <v>16</v>
      </c>
      <c r="E5993" t="s">
        <v>32</v>
      </c>
      <c r="F5993">
        <v>1.4298547517015083</v>
      </c>
      <c r="G5993">
        <v>1.4858347792753666</v>
      </c>
      <c r="H5993">
        <v>6135</v>
      </c>
      <c r="I5993">
        <v>1.5957555232893224</v>
      </c>
      <c r="J5993">
        <v>1.563880011383652</v>
      </c>
      <c r="K5993">
        <v>688</v>
      </c>
      <c r="L5993">
        <v>-0.16590076684951782</v>
      </c>
      <c r="M5993">
        <v>-11.602630615234375</v>
      </c>
      <c r="N5993">
        <v>6823</v>
      </c>
      <c r="O5993">
        <v>6.2567412853240967E-2</v>
      </c>
      <c r="P5993">
        <v>-0.24608716368675232</v>
      </c>
      <c r="Q5993">
        <v>-0.20810748636722565</v>
      </c>
      <c r="R5993">
        <v>-0.16590076684951782</v>
      </c>
      <c r="S5993">
        <v>-0.12369904667139053</v>
      </c>
      <c r="T5993">
        <v>-8.5714370012283325E-2</v>
      </c>
      <c r="U5993" t="s">
        <v>101</v>
      </c>
      <c r="V5993" t="s">
        <v>84</v>
      </c>
      <c r="W5993">
        <v>98.480140686035156</v>
      </c>
    </row>
    <row r="5994" spans="1:23" x14ac:dyDescent="0.25">
      <c r="A5994" s="48" t="str">
        <f t="shared" si="93"/>
        <v>42255OtherN/A_17Dual EnrolledSingle</v>
      </c>
      <c r="B5994" t="s">
        <v>13</v>
      </c>
      <c r="C5994" s="35">
        <v>42255</v>
      </c>
      <c r="D5994">
        <v>17</v>
      </c>
      <c r="E5994" t="s">
        <v>32</v>
      </c>
      <c r="F5994">
        <v>1.7045982559537503</v>
      </c>
      <c r="G5994">
        <v>1.6172817119420393</v>
      </c>
      <c r="H5994">
        <v>6135</v>
      </c>
      <c r="I5994">
        <v>1.8230514532606976</v>
      </c>
      <c r="J5994">
        <v>1.6985495464649529</v>
      </c>
      <c r="K5994">
        <v>688</v>
      </c>
      <c r="L5994">
        <v>-0.11845319718122482</v>
      </c>
      <c r="M5994">
        <v>-6.9490389823913574</v>
      </c>
      <c r="N5994">
        <v>6823</v>
      </c>
      <c r="O5994">
        <v>6.7968793213367462E-2</v>
      </c>
      <c r="P5994">
        <v>-0.20556199550628662</v>
      </c>
      <c r="Q5994">
        <v>-0.16430358588695526</v>
      </c>
      <c r="R5994">
        <v>-0.11845319718122482</v>
      </c>
      <c r="S5994">
        <v>-7.2608247399330139E-2</v>
      </c>
      <c r="T5994">
        <v>-3.1344391405582428E-2</v>
      </c>
      <c r="U5994" t="s">
        <v>101</v>
      </c>
      <c r="V5994" t="s">
        <v>84</v>
      </c>
      <c r="W5994">
        <v>97.788215637207031</v>
      </c>
    </row>
    <row r="5995" spans="1:23" x14ac:dyDescent="0.25">
      <c r="A5995" s="48" t="str">
        <f t="shared" si="93"/>
        <v>42255OtherN/A_18Dual EnrolledSingle</v>
      </c>
      <c r="B5995" t="s">
        <v>13</v>
      </c>
      <c r="C5995" s="35">
        <v>42255</v>
      </c>
      <c r="D5995">
        <v>18</v>
      </c>
      <c r="E5995" t="s">
        <v>32</v>
      </c>
      <c r="F5995">
        <v>1.8986060635145487</v>
      </c>
      <c r="G5995">
        <v>1.6525308127021379</v>
      </c>
      <c r="H5995">
        <v>6135</v>
      </c>
      <c r="I5995">
        <v>1.9601965117168312</v>
      </c>
      <c r="J5995">
        <v>1.7355015018189903</v>
      </c>
      <c r="K5995">
        <v>688</v>
      </c>
      <c r="L5995">
        <v>-6.1590448021888733E-2</v>
      </c>
      <c r="M5995">
        <v>-3.2439825534820557</v>
      </c>
      <c r="N5995">
        <v>6823</v>
      </c>
      <c r="O5995">
        <v>6.9447711110115051E-2</v>
      </c>
      <c r="P5995">
        <v>-0.15059463679790497</v>
      </c>
      <c r="Q5995">
        <v>-0.10843848437070847</v>
      </c>
      <c r="R5995">
        <v>-6.1590448021888733E-2</v>
      </c>
      <c r="S5995">
        <v>-1.4747967012226582E-2</v>
      </c>
      <c r="T5995">
        <v>2.7413738891482353E-2</v>
      </c>
      <c r="U5995" t="s">
        <v>101</v>
      </c>
      <c r="V5995" t="s">
        <v>84</v>
      </c>
      <c r="W5995">
        <v>96.436904907226562</v>
      </c>
    </row>
    <row r="5996" spans="1:23" x14ac:dyDescent="0.25">
      <c r="A5996" s="48" t="str">
        <f t="shared" si="93"/>
        <v>42255OtherN/A_19Dual EnrolledSingle</v>
      </c>
      <c r="B5996" t="s">
        <v>13</v>
      </c>
      <c r="C5996" s="35">
        <v>42255</v>
      </c>
      <c r="D5996">
        <v>19</v>
      </c>
      <c r="E5996" t="s">
        <v>32</v>
      </c>
      <c r="F5996">
        <v>1.9339802768914862</v>
      </c>
      <c r="G5996">
        <v>1.5962291527380776</v>
      </c>
      <c r="H5996">
        <v>6135</v>
      </c>
      <c r="I5996">
        <v>1.9249434598588984</v>
      </c>
      <c r="J5996">
        <v>1.5936902894381928</v>
      </c>
      <c r="K5996">
        <v>688</v>
      </c>
      <c r="L5996">
        <v>9.0368166565895081E-3</v>
      </c>
      <c r="M5996">
        <v>0.46726521849632263</v>
      </c>
      <c r="N5996">
        <v>6823</v>
      </c>
      <c r="O5996">
        <v>6.4085520803928375E-2</v>
      </c>
      <c r="P5996">
        <v>-7.3095187544822693E-2</v>
      </c>
      <c r="Q5996">
        <v>-3.4193992614746094E-2</v>
      </c>
      <c r="R5996">
        <v>9.0368166565895081E-3</v>
      </c>
      <c r="S5996">
        <v>5.2262499928474426E-2</v>
      </c>
      <c r="T5996">
        <v>9.1168820858001709E-2</v>
      </c>
      <c r="U5996" t="s">
        <v>101</v>
      </c>
      <c r="V5996" t="s">
        <v>84</v>
      </c>
      <c r="W5996">
        <v>91.3221435546875</v>
      </c>
    </row>
    <row r="5997" spans="1:23" x14ac:dyDescent="0.25">
      <c r="A5997" s="48" t="str">
        <f t="shared" si="93"/>
        <v>42255OtherN/A_20Dual EnrolledSingle</v>
      </c>
      <c r="B5997" s="7" t="s">
        <v>13</v>
      </c>
      <c r="C5997" s="35">
        <v>42255</v>
      </c>
      <c r="D5997">
        <v>20</v>
      </c>
      <c r="E5997" t="s">
        <v>32</v>
      </c>
      <c r="F5997">
        <v>1.79519346359557</v>
      </c>
      <c r="G5997">
        <v>1.4646909319255339</v>
      </c>
      <c r="H5997">
        <v>6135</v>
      </c>
      <c r="I5997">
        <v>1.8035879362546419</v>
      </c>
      <c r="J5997">
        <v>1.4664972930448725</v>
      </c>
      <c r="K5997">
        <v>688</v>
      </c>
      <c r="L5997">
        <v>-8.3944723010063171E-3</v>
      </c>
      <c r="M5997">
        <v>-0.467608243227005</v>
      </c>
      <c r="N5997">
        <v>6823</v>
      </c>
      <c r="O5997">
        <v>5.8954034000635147E-2</v>
      </c>
      <c r="P5997">
        <v>-8.3949960768222809E-2</v>
      </c>
      <c r="Q5997">
        <v>-4.8163685947656631E-2</v>
      </c>
      <c r="R5997">
        <v>-8.3944723010063171E-3</v>
      </c>
      <c r="S5997">
        <v>3.1370025128126144E-2</v>
      </c>
      <c r="T5997">
        <v>6.7161016166210175E-2</v>
      </c>
      <c r="U5997" t="s">
        <v>101</v>
      </c>
      <c r="V5997" t="s">
        <v>84</v>
      </c>
      <c r="W5997">
        <v>85.887588500976563</v>
      </c>
    </row>
    <row r="5998" spans="1:23" x14ac:dyDescent="0.25">
      <c r="A5998" s="48" t="str">
        <f t="shared" si="93"/>
        <v>42255OtherN/A_21Dual EnrolledSingle</v>
      </c>
      <c r="B5998" s="7" t="s">
        <v>13</v>
      </c>
      <c r="C5998" s="35">
        <v>42255</v>
      </c>
      <c r="D5998">
        <v>21</v>
      </c>
      <c r="E5998" t="s">
        <v>32</v>
      </c>
      <c r="F5998">
        <v>1.6545331703635862</v>
      </c>
      <c r="G5998">
        <v>1.3824117206992215</v>
      </c>
      <c r="H5998">
        <v>6135</v>
      </c>
      <c r="I5998">
        <v>1.6355706391641196</v>
      </c>
      <c r="J5998">
        <v>1.3753130823830595</v>
      </c>
      <c r="K5998">
        <v>688</v>
      </c>
      <c r="L5998">
        <v>1.8962530419230461E-2</v>
      </c>
      <c r="M5998">
        <v>1.1460955142974854</v>
      </c>
      <c r="N5998">
        <v>6823</v>
      </c>
      <c r="O5998">
        <v>5.5324085056781769E-2</v>
      </c>
      <c r="P5998">
        <v>-5.1940817385911942E-2</v>
      </c>
      <c r="Q5998">
        <v>-1.8357990309596062E-2</v>
      </c>
      <c r="R5998">
        <v>1.8962530419230461E-2</v>
      </c>
      <c r="S5998">
        <v>5.627862736582756E-2</v>
      </c>
      <c r="T5998">
        <v>8.9865878224372864E-2</v>
      </c>
      <c r="U5998" t="s">
        <v>101</v>
      </c>
      <c r="V5998" t="s">
        <v>84</v>
      </c>
      <c r="W5998">
        <v>81.88055419921875</v>
      </c>
    </row>
    <row r="5999" spans="1:23" x14ac:dyDescent="0.25">
      <c r="A5999" s="48" t="str">
        <f t="shared" si="93"/>
        <v>42255OtherN/A_22Dual EnrolledSingle</v>
      </c>
      <c r="B5999" s="7" t="s">
        <v>13</v>
      </c>
      <c r="C5999" s="35">
        <v>42255</v>
      </c>
      <c r="D5999">
        <v>22</v>
      </c>
      <c r="E5999" t="s">
        <v>32</v>
      </c>
      <c r="F5999">
        <v>1.3888002118007463</v>
      </c>
      <c r="G5999">
        <v>1.2109895979277889</v>
      </c>
      <c r="H5999">
        <v>6135</v>
      </c>
      <c r="I5999">
        <v>1.3904087206023379</v>
      </c>
      <c r="J5999">
        <v>1.2623055111616206</v>
      </c>
      <c r="K5999">
        <v>688</v>
      </c>
      <c r="L5999">
        <v>-1.6085087554529309E-3</v>
      </c>
      <c r="M5999">
        <v>-0.1158200278878212</v>
      </c>
      <c r="N5999">
        <v>6823</v>
      </c>
      <c r="O5999">
        <v>5.0547484308481216E-2</v>
      </c>
      <c r="P5999">
        <v>-6.6390164196491241E-2</v>
      </c>
      <c r="Q5999">
        <v>-3.5706829279661179E-2</v>
      </c>
      <c r="R5999">
        <v>-1.6085087554529309E-3</v>
      </c>
      <c r="S5999">
        <v>3.248576819896698E-2</v>
      </c>
      <c r="T5999">
        <v>6.3173145055770874E-2</v>
      </c>
      <c r="U5999" t="s">
        <v>101</v>
      </c>
      <c r="V5999" t="s">
        <v>84</v>
      </c>
      <c r="W5999">
        <v>80.050712585449219</v>
      </c>
    </row>
    <row r="6000" spans="1:23" x14ac:dyDescent="0.25">
      <c r="A6000" s="48" t="str">
        <f t="shared" si="93"/>
        <v>42255OtherN/A_23Dual EnrolledSingle</v>
      </c>
      <c r="B6000" s="7" t="s">
        <v>13</v>
      </c>
      <c r="C6000" s="35">
        <v>42255</v>
      </c>
      <c r="D6000">
        <v>23</v>
      </c>
      <c r="E6000" t="s">
        <v>32</v>
      </c>
      <c r="F6000">
        <v>1.0919454116674043</v>
      </c>
      <c r="G6000">
        <v>1.0107997974093532</v>
      </c>
      <c r="H6000">
        <v>6135</v>
      </c>
      <c r="I6000">
        <v>1.1222311048618583</v>
      </c>
      <c r="J6000">
        <v>1.0396998214789093</v>
      </c>
      <c r="K6000">
        <v>688</v>
      </c>
      <c r="L6000">
        <v>-3.028569370508194E-2</v>
      </c>
      <c r="M6000">
        <v>-2.7735538482666016</v>
      </c>
      <c r="N6000">
        <v>6823</v>
      </c>
      <c r="O6000">
        <v>4.1686024516820908E-2</v>
      </c>
      <c r="P6000">
        <v>-8.3710499107837677E-2</v>
      </c>
      <c r="Q6000">
        <v>-5.8406252413988113E-2</v>
      </c>
      <c r="R6000">
        <v>-3.028569370508194E-2</v>
      </c>
      <c r="S6000">
        <v>-2.168470062315464E-3</v>
      </c>
      <c r="T6000">
        <v>2.3139115422964096E-2</v>
      </c>
      <c r="U6000" t="s">
        <v>101</v>
      </c>
      <c r="V6000" t="s">
        <v>84</v>
      </c>
      <c r="W6000">
        <v>77.916313171386719</v>
      </c>
    </row>
    <row r="6001" spans="1:23" x14ac:dyDescent="0.25">
      <c r="A6001" s="48" t="str">
        <f t="shared" si="93"/>
        <v>42255OtherN/A_24Dual EnrolledSingle</v>
      </c>
      <c r="B6001" s="7" t="s">
        <v>13</v>
      </c>
      <c r="C6001" s="35">
        <v>42255</v>
      </c>
      <c r="D6001">
        <v>24</v>
      </c>
      <c r="E6001" t="s">
        <v>32</v>
      </c>
      <c r="F6001">
        <v>0.83098919312719177</v>
      </c>
      <c r="G6001">
        <v>0.80418926005030078</v>
      </c>
      <c r="H6001">
        <v>6135</v>
      </c>
      <c r="I6001">
        <v>0.88990494207046733</v>
      </c>
      <c r="J6001">
        <v>0.9245696823024816</v>
      </c>
      <c r="K6001">
        <v>688</v>
      </c>
      <c r="L6001">
        <v>-5.8915749192237854E-2</v>
      </c>
      <c r="M6001">
        <v>-7.0898332595825195</v>
      </c>
      <c r="N6001">
        <v>6823</v>
      </c>
      <c r="O6001">
        <v>3.6713745445013046E-2</v>
      </c>
      <c r="P6001">
        <v>-0.10596808791160583</v>
      </c>
      <c r="Q6001">
        <v>-8.36821049451828E-2</v>
      </c>
      <c r="R6001">
        <v>-5.8915749192237854E-2</v>
      </c>
      <c r="S6001">
        <v>-3.4152328968048096E-2</v>
      </c>
      <c r="T6001">
        <v>-1.1863413266837597E-2</v>
      </c>
      <c r="U6001" t="s">
        <v>101</v>
      </c>
      <c r="V6001" t="s">
        <v>84</v>
      </c>
      <c r="W6001">
        <v>74.444969177246094</v>
      </c>
    </row>
    <row r="6002" spans="1:23" x14ac:dyDescent="0.25">
      <c r="A6002" s="48" t="str">
        <f t="shared" si="93"/>
        <v>42231OtherN/A_1SmartAC-onlySingle</v>
      </c>
      <c r="B6002" s="7" t="s">
        <v>13</v>
      </c>
      <c r="C6002" s="35">
        <v>42231</v>
      </c>
      <c r="D6002">
        <v>1</v>
      </c>
      <c r="E6002" t="s">
        <v>32</v>
      </c>
      <c r="F6002">
        <v>0.77260805062376026</v>
      </c>
      <c r="G6002">
        <v>0.75025263807465836</v>
      </c>
      <c r="H6002">
        <v>20573</v>
      </c>
      <c r="I6002">
        <v>0.76826139244103386</v>
      </c>
      <c r="J6002">
        <v>0.73852377439425665</v>
      </c>
      <c r="K6002">
        <v>2338</v>
      </c>
      <c r="L6002">
        <v>4.3466580100357533E-3</v>
      </c>
      <c r="M6002">
        <v>0.56259548664093018</v>
      </c>
      <c r="N6002">
        <v>22911</v>
      </c>
      <c r="O6002">
        <v>1.6144467517733574E-2</v>
      </c>
      <c r="P6002">
        <v>-1.6344090923666954E-2</v>
      </c>
      <c r="Q6002">
        <v>-6.5440768375992775E-3</v>
      </c>
      <c r="R6002">
        <v>4.3466580100357533E-3</v>
      </c>
      <c r="S6002">
        <v>1.5236101113259792E-2</v>
      </c>
      <c r="T6002">
        <v>2.5037407875061035E-2</v>
      </c>
      <c r="U6002" t="s">
        <v>102</v>
      </c>
      <c r="V6002" t="s">
        <v>84</v>
      </c>
      <c r="W6002">
        <v>69.752822875976563</v>
      </c>
    </row>
    <row r="6003" spans="1:23" x14ac:dyDescent="0.25">
      <c r="A6003" s="48" t="str">
        <f t="shared" si="93"/>
        <v>42231OtherN/A_2SmartAC-onlySingle</v>
      </c>
      <c r="B6003" s="7" t="s">
        <v>13</v>
      </c>
      <c r="C6003" s="35">
        <v>42231</v>
      </c>
      <c r="D6003">
        <v>2</v>
      </c>
      <c r="E6003" t="s">
        <v>32</v>
      </c>
      <c r="F6003">
        <v>0.6657090740184588</v>
      </c>
      <c r="G6003">
        <v>0.64099200132761303</v>
      </c>
      <c r="H6003">
        <v>20573</v>
      </c>
      <c r="I6003">
        <v>0.67409878927073685</v>
      </c>
      <c r="J6003">
        <v>0.6443186025692027</v>
      </c>
      <c r="K6003">
        <v>2338</v>
      </c>
      <c r="L6003">
        <v>-8.3897151052951813E-3</v>
      </c>
      <c r="M6003">
        <v>-1.2602674961090088</v>
      </c>
      <c r="N6003">
        <v>22911</v>
      </c>
      <c r="O6003">
        <v>1.4054754748940468E-2</v>
      </c>
      <c r="P6003">
        <v>-2.6402289047837257E-2</v>
      </c>
      <c r="Q6003">
        <v>-1.7870770767331123E-2</v>
      </c>
      <c r="R6003">
        <v>-8.3897151052951813E-3</v>
      </c>
      <c r="S6003">
        <v>1.0902169160544872E-3</v>
      </c>
      <c r="T6003">
        <v>9.6228588372468948E-3</v>
      </c>
      <c r="U6003" t="s">
        <v>102</v>
      </c>
      <c r="V6003" t="s">
        <v>84</v>
      </c>
      <c r="W6003">
        <v>67.965431213378906</v>
      </c>
    </row>
    <row r="6004" spans="1:23" x14ac:dyDescent="0.25">
      <c r="A6004" s="48" t="str">
        <f t="shared" si="93"/>
        <v>42231OtherN/A_3SmartAC-onlySingle</v>
      </c>
      <c r="B6004" s="7" t="s">
        <v>13</v>
      </c>
      <c r="C6004" s="35">
        <v>42231</v>
      </c>
      <c r="D6004">
        <v>3</v>
      </c>
      <c r="E6004" t="s">
        <v>32</v>
      </c>
      <c r="F6004">
        <v>0.60764737761107779</v>
      </c>
      <c r="G6004">
        <v>0.57704357314652033</v>
      </c>
      <c r="H6004">
        <v>20573</v>
      </c>
      <c r="I6004">
        <v>0.61481616953413476</v>
      </c>
      <c r="J6004">
        <v>0.58246483157668705</v>
      </c>
      <c r="K6004">
        <v>2338</v>
      </c>
      <c r="L6004">
        <v>-7.1687917225062847E-3</v>
      </c>
      <c r="M6004">
        <v>-1.1797618865966797</v>
      </c>
      <c r="N6004">
        <v>22911</v>
      </c>
      <c r="O6004">
        <v>1.2700174935162067E-2</v>
      </c>
      <c r="P6004">
        <v>-2.3445336148142815E-2</v>
      </c>
      <c r="Q6004">
        <v>-1.573607511818409E-2</v>
      </c>
      <c r="R6004">
        <v>-7.1687917225062847E-3</v>
      </c>
      <c r="S6004">
        <v>1.3974762987345457E-3</v>
      </c>
      <c r="T6004">
        <v>9.1077527031302452E-3</v>
      </c>
      <c r="U6004" t="s">
        <v>102</v>
      </c>
      <c r="V6004" t="s">
        <v>84</v>
      </c>
      <c r="W6004">
        <v>67.21649169921875</v>
      </c>
    </row>
    <row r="6005" spans="1:23" x14ac:dyDescent="0.25">
      <c r="A6005" s="48" t="str">
        <f t="shared" si="93"/>
        <v>42231OtherN/A_4SmartAC-onlySingle</v>
      </c>
      <c r="B6005" s="7" t="s">
        <v>13</v>
      </c>
      <c r="C6005" s="35">
        <v>42231</v>
      </c>
      <c r="D6005">
        <v>4</v>
      </c>
      <c r="E6005" t="s">
        <v>32</v>
      </c>
      <c r="F6005">
        <v>0.57024652557260858</v>
      </c>
      <c r="G6005">
        <v>0.53237083979807709</v>
      </c>
      <c r="H6005">
        <v>20573</v>
      </c>
      <c r="I6005">
        <v>0.58784128860603757</v>
      </c>
      <c r="J6005">
        <v>0.56726088565770727</v>
      </c>
      <c r="K6005">
        <v>2338</v>
      </c>
      <c r="L6005">
        <v>-1.7594762146472931E-2</v>
      </c>
      <c r="M6005">
        <v>-3.0854661464691162</v>
      </c>
      <c r="N6005">
        <v>22911</v>
      </c>
      <c r="O6005">
        <v>1.2304828502237797E-2</v>
      </c>
      <c r="P6005">
        <v>-3.3364631235599518E-2</v>
      </c>
      <c r="Q6005">
        <v>-2.5895353406667709E-2</v>
      </c>
      <c r="R6005">
        <v>-1.7594762146472931E-2</v>
      </c>
      <c r="S6005">
        <v>-9.295155294239521E-3</v>
      </c>
      <c r="T6005">
        <v>-1.8248939886689186E-3</v>
      </c>
      <c r="U6005" t="s">
        <v>102</v>
      </c>
      <c r="V6005" t="s">
        <v>84</v>
      </c>
      <c r="W6005">
        <v>66.116714477539063</v>
      </c>
    </row>
    <row r="6006" spans="1:23" x14ac:dyDescent="0.25">
      <c r="A6006" s="48" t="str">
        <f t="shared" si="93"/>
        <v>42231OtherN/A_5SmartAC-onlySingle</v>
      </c>
      <c r="B6006" s="7" t="s">
        <v>13</v>
      </c>
      <c r="C6006" s="35">
        <v>42231</v>
      </c>
      <c r="D6006">
        <v>5</v>
      </c>
      <c r="E6006" t="s">
        <v>32</v>
      </c>
      <c r="F6006">
        <v>0.55986698986732597</v>
      </c>
      <c r="G6006">
        <v>0.51974491911282772</v>
      </c>
      <c r="H6006">
        <v>20573</v>
      </c>
      <c r="I6006">
        <v>0.57889835699288306</v>
      </c>
      <c r="J6006">
        <v>0.55804040166032109</v>
      </c>
      <c r="K6006">
        <v>2338</v>
      </c>
      <c r="L6006">
        <v>-1.903136633336544E-2</v>
      </c>
      <c r="M6006">
        <v>-3.3992657661437988</v>
      </c>
      <c r="N6006">
        <v>22911</v>
      </c>
      <c r="O6006">
        <v>1.2096495367586613E-2</v>
      </c>
      <c r="P6006">
        <v>-3.4534234553575516E-2</v>
      </c>
      <c r="Q6006">
        <v>-2.7191421017050743E-2</v>
      </c>
      <c r="R6006">
        <v>-1.903136633336544E-2</v>
      </c>
      <c r="S6006">
        <v>-1.0872280225157738E-2</v>
      </c>
      <c r="T6006">
        <v>-3.5284978803247213E-3</v>
      </c>
      <c r="U6006" t="s">
        <v>102</v>
      </c>
      <c r="V6006" t="s">
        <v>84</v>
      </c>
      <c r="W6006">
        <v>64.189430236816406</v>
      </c>
    </row>
    <row r="6007" spans="1:23" x14ac:dyDescent="0.25">
      <c r="A6007" s="48" t="str">
        <f t="shared" si="93"/>
        <v>42231OtherN/A_6SmartAC-onlySingle</v>
      </c>
      <c r="B6007" s="7" t="s">
        <v>13</v>
      </c>
      <c r="C6007" s="35">
        <v>42231</v>
      </c>
      <c r="D6007">
        <v>6</v>
      </c>
      <c r="E6007" t="s">
        <v>32</v>
      </c>
      <c r="F6007">
        <v>0.5734178590244946</v>
      </c>
      <c r="G6007">
        <v>0.53419610844442467</v>
      </c>
      <c r="H6007">
        <v>20573</v>
      </c>
      <c r="I6007">
        <v>0.57812252475366577</v>
      </c>
      <c r="J6007">
        <v>0.52691297035138551</v>
      </c>
      <c r="K6007">
        <v>2338</v>
      </c>
      <c r="L6007">
        <v>-4.7046658582985401E-3</v>
      </c>
      <c r="M6007">
        <v>-0.82046025991439819</v>
      </c>
      <c r="N6007">
        <v>22911</v>
      </c>
      <c r="O6007">
        <v>1.1516109108924866E-2</v>
      </c>
      <c r="P6007">
        <v>-1.9463710486888885E-2</v>
      </c>
      <c r="Q6007">
        <v>-1.2473202310502529E-2</v>
      </c>
      <c r="R6007">
        <v>-4.7046658582985401E-3</v>
      </c>
      <c r="S6007">
        <v>3.0629497487097979E-3</v>
      </c>
      <c r="T6007">
        <v>1.005437970161438E-2</v>
      </c>
      <c r="U6007" t="s">
        <v>102</v>
      </c>
      <c r="V6007" t="s">
        <v>84</v>
      </c>
      <c r="W6007">
        <v>64.405616760253906</v>
      </c>
    </row>
    <row r="6008" spans="1:23" x14ac:dyDescent="0.25">
      <c r="A6008" s="48" t="str">
        <f t="shared" si="93"/>
        <v>42231OtherN/A_7SmartAC-onlySingle</v>
      </c>
      <c r="B6008" s="7" t="s">
        <v>13</v>
      </c>
      <c r="C6008" s="35">
        <v>42231</v>
      </c>
      <c r="D6008">
        <v>7</v>
      </c>
      <c r="E6008" t="s">
        <v>32</v>
      </c>
      <c r="F6008">
        <v>0.618063488559212</v>
      </c>
      <c r="G6008">
        <v>0.5817275049869588</v>
      </c>
      <c r="H6008">
        <v>20573</v>
      </c>
      <c r="I6008">
        <v>0.60843065313134292</v>
      </c>
      <c r="J6008">
        <v>0.54819015942428517</v>
      </c>
      <c r="K6008">
        <v>2338</v>
      </c>
      <c r="L6008">
        <v>9.6328351646661758E-3</v>
      </c>
      <c r="M6008">
        <v>1.5585510730743408</v>
      </c>
      <c r="N6008">
        <v>22911</v>
      </c>
      <c r="O6008">
        <v>1.2040890753269196E-2</v>
      </c>
      <c r="P6008">
        <v>-5.7987705804407597E-3</v>
      </c>
      <c r="Q6008">
        <v>1.5102911274880171E-3</v>
      </c>
      <c r="R6008">
        <v>9.6328351646661758E-3</v>
      </c>
      <c r="S6008">
        <v>1.7754415050148964E-2</v>
      </c>
      <c r="T6008">
        <v>2.5064440444111824E-2</v>
      </c>
      <c r="U6008" t="s">
        <v>102</v>
      </c>
      <c r="V6008" t="s">
        <v>84</v>
      </c>
      <c r="W6008">
        <v>67.561302185058594</v>
      </c>
    </row>
    <row r="6009" spans="1:23" x14ac:dyDescent="0.25">
      <c r="A6009" s="48" t="str">
        <f t="shared" si="93"/>
        <v>42231OtherN/A_8SmartAC-onlySingle</v>
      </c>
      <c r="B6009" s="7" t="s">
        <v>13</v>
      </c>
      <c r="C6009" s="35">
        <v>42231</v>
      </c>
      <c r="D6009">
        <v>8</v>
      </c>
      <c r="E6009" t="s">
        <v>32</v>
      </c>
      <c r="F6009">
        <v>0.66094179031027411</v>
      </c>
      <c r="G6009">
        <v>0.66371264481921632</v>
      </c>
      <c r="H6009">
        <v>20573</v>
      </c>
      <c r="I6009">
        <v>0.63631638558796344</v>
      </c>
      <c r="J6009">
        <v>0.6372883806333739</v>
      </c>
      <c r="K6009">
        <v>2338</v>
      </c>
      <c r="L6009">
        <v>2.4625403806567192E-2</v>
      </c>
      <c r="M6009">
        <v>3.7258052825927734</v>
      </c>
      <c r="N6009">
        <v>22911</v>
      </c>
      <c r="O6009">
        <v>1.3968654908239841E-2</v>
      </c>
      <c r="P6009">
        <v>6.7231757566332817E-3</v>
      </c>
      <c r="Q6009">
        <v>1.5202428214251995E-2</v>
      </c>
      <c r="R6009">
        <v>2.4625403806567192E-2</v>
      </c>
      <c r="S6009">
        <v>3.4047260880470276E-2</v>
      </c>
      <c r="T6009">
        <v>4.2527630925178528E-2</v>
      </c>
      <c r="U6009" t="s">
        <v>102</v>
      </c>
      <c r="V6009" t="s">
        <v>84</v>
      </c>
      <c r="W6009">
        <v>72.686614990234375</v>
      </c>
    </row>
    <row r="6010" spans="1:23" x14ac:dyDescent="0.25">
      <c r="A6010" s="48" t="str">
        <f t="shared" si="93"/>
        <v>42231OtherN/A_9SmartAC-onlySingle</v>
      </c>
      <c r="B6010" s="7" t="s">
        <v>13</v>
      </c>
      <c r="C6010" s="35">
        <v>42231</v>
      </c>
      <c r="D6010">
        <v>9</v>
      </c>
      <c r="E6010" t="s">
        <v>32</v>
      </c>
      <c r="F6010">
        <v>0.68640914257909191</v>
      </c>
      <c r="G6010">
        <v>0.79237314252742186</v>
      </c>
      <c r="H6010">
        <v>20573</v>
      </c>
      <c r="I6010">
        <v>0.68130025935411009</v>
      </c>
      <c r="J6010">
        <v>0.83019757815056472</v>
      </c>
      <c r="K6010">
        <v>2338</v>
      </c>
      <c r="L6010">
        <v>5.1088831387460232E-3</v>
      </c>
      <c r="M6010">
        <v>0.74429124593734741</v>
      </c>
      <c r="N6010">
        <v>22911</v>
      </c>
      <c r="O6010">
        <v>1.8036413937807083E-2</v>
      </c>
      <c r="P6010">
        <v>-1.8006585538387299E-2</v>
      </c>
      <c r="Q6010">
        <v>-7.0581207983195782E-3</v>
      </c>
      <c r="R6010">
        <v>5.1088831387460232E-3</v>
      </c>
      <c r="S6010">
        <v>1.7274444922804832E-2</v>
      </c>
      <c r="T6010">
        <v>2.822435088455677E-2</v>
      </c>
      <c r="U6010" t="s">
        <v>102</v>
      </c>
      <c r="V6010" t="s">
        <v>84</v>
      </c>
      <c r="W6010">
        <v>77.793983459472656</v>
      </c>
    </row>
    <row r="6011" spans="1:23" x14ac:dyDescent="0.25">
      <c r="A6011" s="48" t="str">
        <f t="shared" si="93"/>
        <v>42231OtherN/A_10SmartAC-onlySingle</v>
      </c>
      <c r="B6011" s="7" t="s">
        <v>13</v>
      </c>
      <c r="C6011" s="35">
        <v>42231</v>
      </c>
      <c r="D6011">
        <v>10</v>
      </c>
      <c r="E6011" t="s">
        <v>32</v>
      </c>
      <c r="F6011">
        <v>0.68323227060642722</v>
      </c>
      <c r="G6011">
        <v>0.99159748632472344</v>
      </c>
      <c r="H6011">
        <v>20573</v>
      </c>
      <c r="I6011">
        <v>0.69741340253276951</v>
      </c>
      <c r="J6011">
        <v>1.0545340712053419</v>
      </c>
      <c r="K6011">
        <v>2338</v>
      </c>
      <c r="L6011">
        <v>-1.418113149702549E-2</v>
      </c>
      <c r="M6011">
        <v>-2.0755946636199951</v>
      </c>
      <c r="N6011">
        <v>22911</v>
      </c>
      <c r="O6011">
        <v>2.2878639400005341E-2</v>
      </c>
      <c r="P6011">
        <v>-4.3502394109964371E-2</v>
      </c>
      <c r="Q6011">
        <v>-2.9614603146910667E-2</v>
      </c>
      <c r="R6011">
        <v>-1.418113149702549E-2</v>
      </c>
      <c r="S6011">
        <v>1.2505108024924994E-3</v>
      </c>
      <c r="T6011">
        <v>1.514013297855854E-2</v>
      </c>
      <c r="U6011" t="s">
        <v>102</v>
      </c>
      <c r="V6011" t="s">
        <v>84</v>
      </c>
      <c r="W6011">
        <v>82.469207763671875</v>
      </c>
    </row>
    <row r="6012" spans="1:23" x14ac:dyDescent="0.25">
      <c r="A6012" s="48" t="str">
        <f t="shared" si="93"/>
        <v>42231OtherN/A_11SmartAC-onlySingle</v>
      </c>
      <c r="B6012" s="7" t="s">
        <v>13</v>
      </c>
      <c r="C6012" s="35">
        <v>42231</v>
      </c>
      <c r="D6012">
        <v>11</v>
      </c>
      <c r="E6012" t="s">
        <v>32</v>
      </c>
      <c r="F6012">
        <v>0.72154735806965398</v>
      </c>
      <c r="G6012">
        <v>1.2160754786150028</v>
      </c>
      <c r="H6012">
        <v>20573</v>
      </c>
      <c r="I6012">
        <v>0.72965936000627429</v>
      </c>
      <c r="J6012">
        <v>1.2902856134711826</v>
      </c>
      <c r="K6012">
        <v>2338</v>
      </c>
      <c r="L6012">
        <v>-8.1120021641254425E-3</v>
      </c>
      <c r="M6012">
        <v>-1.1242507696151733</v>
      </c>
      <c r="N6012">
        <v>22911</v>
      </c>
      <c r="O6012">
        <v>2.7999285608530045E-2</v>
      </c>
      <c r="P6012">
        <v>-4.3995887041091919E-2</v>
      </c>
      <c r="Q6012">
        <v>-2.6999760419130325E-2</v>
      </c>
      <c r="R6012">
        <v>-8.1120021641254425E-3</v>
      </c>
      <c r="S6012">
        <v>1.077351626008749E-2</v>
      </c>
      <c r="T6012">
        <v>2.7771882712841034E-2</v>
      </c>
      <c r="U6012" t="s">
        <v>102</v>
      </c>
      <c r="V6012" t="s">
        <v>84</v>
      </c>
      <c r="W6012">
        <v>86.447074890136719</v>
      </c>
    </row>
    <row r="6013" spans="1:23" x14ac:dyDescent="0.25">
      <c r="A6013" s="48" t="str">
        <f t="shared" si="93"/>
        <v>42231OtherN/A_12SmartAC-onlySingle</v>
      </c>
      <c r="B6013" s="7" t="s">
        <v>13</v>
      </c>
      <c r="C6013" s="35">
        <v>42231</v>
      </c>
      <c r="D6013">
        <v>12</v>
      </c>
      <c r="E6013" t="s">
        <v>32</v>
      </c>
      <c r="F6013">
        <v>0.83819419212773805</v>
      </c>
      <c r="G6013">
        <v>1.4554203355823228</v>
      </c>
      <c r="H6013">
        <v>20573</v>
      </c>
      <c r="I6013">
        <v>0.8116158665976213</v>
      </c>
      <c r="J6013">
        <v>1.4819418041329477</v>
      </c>
      <c r="K6013">
        <v>2338</v>
      </c>
      <c r="L6013">
        <v>2.6578325778245926E-2</v>
      </c>
      <c r="M6013">
        <v>3.170903205871582</v>
      </c>
      <c r="N6013">
        <v>22911</v>
      </c>
      <c r="O6013">
        <v>3.2284542918205261E-2</v>
      </c>
      <c r="P6013">
        <v>-1.4797544106841087E-2</v>
      </c>
      <c r="Q6013">
        <v>4.7998186200857162E-3</v>
      </c>
      <c r="R6013">
        <v>2.6578325778245926E-2</v>
      </c>
      <c r="S6013">
        <v>4.8354249447584152E-2</v>
      </c>
      <c r="T6013">
        <v>6.7954197525978088E-2</v>
      </c>
      <c r="U6013" t="s">
        <v>102</v>
      </c>
      <c r="V6013" t="s">
        <v>84</v>
      </c>
      <c r="W6013">
        <v>90.588363647460938</v>
      </c>
    </row>
    <row r="6014" spans="1:23" x14ac:dyDescent="0.25">
      <c r="A6014" s="48" t="str">
        <f t="shared" si="93"/>
        <v>42231OtherN/A_13SmartAC-onlySingle</v>
      </c>
      <c r="B6014" s="7" t="s">
        <v>13</v>
      </c>
      <c r="C6014" s="35">
        <v>42231</v>
      </c>
      <c r="D6014">
        <v>13</v>
      </c>
      <c r="E6014" t="s">
        <v>32</v>
      </c>
      <c r="F6014">
        <v>1.037448322758578</v>
      </c>
      <c r="G6014">
        <v>1.6551639595825367</v>
      </c>
      <c r="H6014">
        <v>20573</v>
      </c>
      <c r="I6014">
        <v>1.0103126677576728</v>
      </c>
      <c r="J6014">
        <v>1.6710289694594711</v>
      </c>
      <c r="K6014">
        <v>2338</v>
      </c>
      <c r="L6014">
        <v>2.7135655283927917E-2</v>
      </c>
      <c r="M6014">
        <v>2.6156151294708252</v>
      </c>
      <c r="N6014">
        <v>22911</v>
      </c>
      <c r="O6014">
        <v>3.6434747278690338E-2</v>
      </c>
      <c r="P6014">
        <v>-1.9559117034077644E-2</v>
      </c>
      <c r="Q6014">
        <v>2.5575035251677036E-3</v>
      </c>
      <c r="R6014">
        <v>2.7135655283927917E-2</v>
      </c>
      <c r="S6014">
        <v>5.1710892468690872E-2</v>
      </c>
      <c r="T6014">
        <v>7.383042573928833E-2</v>
      </c>
      <c r="U6014" t="s">
        <v>102</v>
      </c>
      <c r="V6014" t="s">
        <v>84</v>
      </c>
      <c r="W6014">
        <v>93.078392028808594</v>
      </c>
    </row>
    <row r="6015" spans="1:23" x14ac:dyDescent="0.25">
      <c r="A6015" s="48" t="str">
        <f t="shared" si="93"/>
        <v>42231OtherN/A_14SmartAC-onlySingle</v>
      </c>
      <c r="B6015" s="7" t="s">
        <v>13</v>
      </c>
      <c r="C6015" s="35">
        <v>42231</v>
      </c>
      <c r="D6015">
        <v>14</v>
      </c>
      <c r="E6015" t="s">
        <v>32</v>
      </c>
      <c r="F6015">
        <v>1.3469772438096592</v>
      </c>
      <c r="G6015">
        <v>1.8074902048287762</v>
      </c>
      <c r="H6015">
        <v>20573</v>
      </c>
      <c r="I6015">
        <v>1.3380474707124097</v>
      </c>
      <c r="J6015">
        <v>1.8181837301764829</v>
      </c>
      <c r="K6015">
        <v>2338</v>
      </c>
      <c r="L6015">
        <v>8.9297732338309288E-3</v>
      </c>
      <c r="M6015">
        <v>0.6629490852355957</v>
      </c>
      <c r="N6015">
        <v>22911</v>
      </c>
      <c r="O6015">
        <v>3.9657805114984512E-2</v>
      </c>
      <c r="P6015">
        <v>-4.189566895365715E-2</v>
      </c>
      <c r="Q6015">
        <v>-1.7822589725255966E-2</v>
      </c>
      <c r="R6015">
        <v>8.9297732338309288E-3</v>
      </c>
      <c r="S6015">
        <v>3.5678964108228683E-2</v>
      </c>
      <c r="T6015">
        <v>5.9755217283964157E-2</v>
      </c>
      <c r="U6015" t="s">
        <v>102</v>
      </c>
      <c r="V6015" t="s">
        <v>84</v>
      </c>
      <c r="W6015">
        <v>95.36279296875</v>
      </c>
    </row>
    <row r="6016" spans="1:23" x14ac:dyDescent="0.25">
      <c r="A6016" s="48" t="str">
        <f t="shared" si="93"/>
        <v>42231OtherN/A_15SmartAC-onlySingle</v>
      </c>
      <c r="B6016" s="7" t="s">
        <v>13</v>
      </c>
      <c r="C6016" s="35">
        <v>42231</v>
      </c>
      <c r="D6016">
        <v>15</v>
      </c>
      <c r="E6016" t="s">
        <v>32</v>
      </c>
      <c r="F6016">
        <v>1.6932149013123854</v>
      </c>
      <c r="G6016">
        <v>1.8992762170133748</v>
      </c>
      <c r="H6016">
        <v>20573</v>
      </c>
      <c r="I6016">
        <v>1.711653307365234</v>
      </c>
      <c r="J6016">
        <v>1.9292222339476468</v>
      </c>
      <c r="K6016">
        <v>2338</v>
      </c>
      <c r="L6016">
        <v>-1.843840628862381E-2</v>
      </c>
      <c r="M6016">
        <v>-1.0889583826065063</v>
      </c>
      <c r="N6016">
        <v>22911</v>
      </c>
      <c r="O6016">
        <v>4.2038727551698685E-2</v>
      </c>
      <c r="P6016">
        <v>-7.2315238416194916E-2</v>
      </c>
      <c r="Q6016">
        <v>-4.6796891838312149E-2</v>
      </c>
      <c r="R6016">
        <v>-1.843840628862381E-2</v>
      </c>
      <c r="S6016">
        <v>9.9167153239250183E-3</v>
      </c>
      <c r="T6016">
        <v>3.5438425838947296E-2</v>
      </c>
      <c r="U6016" t="s">
        <v>102</v>
      </c>
      <c r="V6016" t="s">
        <v>84</v>
      </c>
      <c r="W6016">
        <v>97.172927856445313</v>
      </c>
    </row>
    <row r="6017" spans="1:23" x14ac:dyDescent="0.25">
      <c r="A6017" s="48" t="str">
        <f t="shared" si="93"/>
        <v>42231OtherN/A_16SmartAC-onlySingle</v>
      </c>
      <c r="B6017" s="7" t="s">
        <v>13</v>
      </c>
      <c r="C6017" s="35">
        <v>42231</v>
      </c>
      <c r="D6017">
        <v>16</v>
      </c>
      <c r="E6017" t="s">
        <v>32</v>
      </c>
      <c r="F6017">
        <v>2.0433630086023191</v>
      </c>
      <c r="G6017">
        <v>1.9376972286959686</v>
      </c>
      <c r="H6017">
        <v>20573</v>
      </c>
      <c r="I6017">
        <v>1.9280718979580231</v>
      </c>
      <c r="J6017">
        <v>1.8784139881076194</v>
      </c>
      <c r="K6017">
        <v>2338</v>
      </c>
      <c r="L6017">
        <v>0.11529111117124557</v>
      </c>
      <c r="M6017">
        <v>5.6422238349914551</v>
      </c>
      <c r="N6017">
        <v>22911</v>
      </c>
      <c r="O6017">
        <v>4.1129972785711288E-2</v>
      </c>
      <c r="P6017">
        <v>6.2578938901424408E-2</v>
      </c>
      <c r="Q6017">
        <v>8.754565566778183E-2</v>
      </c>
      <c r="R6017">
        <v>0.11529111117124557</v>
      </c>
      <c r="S6017">
        <v>0.14303328096866608</v>
      </c>
      <c r="T6017">
        <v>0.16800329089164734</v>
      </c>
      <c r="U6017" t="s">
        <v>102</v>
      </c>
      <c r="V6017" t="s">
        <v>84</v>
      </c>
      <c r="W6017">
        <v>97.488151550292969</v>
      </c>
    </row>
    <row r="6018" spans="1:23" x14ac:dyDescent="0.25">
      <c r="A6018" s="48" t="str">
        <f t="shared" ref="A6018:A6049" si="94">CONCATENATE(C6018,B6018,E6018,"_",D6018,U6018,V6018)</f>
        <v>42231OtherN/A_17SmartAC-onlySingle</v>
      </c>
      <c r="B6018" s="7" t="s">
        <v>13</v>
      </c>
      <c r="C6018" s="35">
        <v>42231</v>
      </c>
      <c r="D6018">
        <v>17</v>
      </c>
      <c r="E6018" t="s">
        <v>32</v>
      </c>
      <c r="F6018">
        <v>2.3168464568647678</v>
      </c>
      <c r="G6018">
        <v>1.9134242978524048</v>
      </c>
      <c r="H6018">
        <v>20573</v>
      </c>
      <c r="I6018">
        <v>1.9072814098185098</v>
      </c>
      <c r="J6018">
        <v>1.6300424398514319</v>
      </c>
      <c r="K6018">
        <v>2338</v>
      </c>
      <c r="L6018">
        <v>0.40956506133079529</v>
      </c>
      <c r="M6018">
        <v>17.677694320678711</v>
      </c>
      <c r="N6018">
        <v>22911</v>
      </c>
      <c r="O6018">
        <v>3.6254916340112686E-2</v>
      </c>
      <c r="P6018">
        <v>0.36310076713562012</v>
      </c>
      <c r="Q6018">
        <v>0.38510823249816895</v>
      </c>
      <c r="R6018">
        <v>0.40956506133079529</v>
      </c>
      <c r="S6018">
        <v>0.43401899933815002</v>
      </c>
      <c r="T6018">
        <v>0.45602935552597046</v>
      </c>
      <c r="U6018" t="s">
        <v>102</v>
      </c>
      <c r="V6018" t="s">
        <v>84</v>
      </c>
      <c r="W6018">
        <v>97.60211181640625</v>
      </c>
    </row>
    <row r="6019" spans="1:23" x14ac:dyDescent="0.25">
      <c r="A6019" s="48" t="str">
        <f t="shared" si="94"/>
        <v>42231OtherN/A_18SmartAC-onlySingle</v>
      </c>
      <c r="B6019" s="7" t="s">
        <v>13</v>
      </c>
      <c r="C6019" s="35">
        <v>42231</v>
      </c>
      <c r="D6019">
        <v>18</v>
      </c>
      <c r="E6019" t="s">
        <v>32</v>
      </c>
      <c r="F6019">
        <v>2.4829123207608457</v>
      </c>
      <c r="G6019">
        <v>1.8538887324423921</v>
      </c>
      <c r="H6019">
        <v>20573</v>
      </c>
      <c r="I6019">
        <v>2.0571571551464496</v>
      </c>
      <c r="J6019">
        <v>1.5529952904380009</v>
      </c>
      <c r="K6019">
        <v>2338</v>
      </c>
      <c r="L6019">
        <v>0.42575517296791077</v>
      </c>
      <c r="M6019">
        <v>17.147411346435547</v>
      </c>
      <c r="N6019">
        <v>22911</v>
      </c>
      <c r="O6019">
        <v>3.4621119499206543E-2</v>
      </c>
      <c r="P6019">
        <v>0.38138476014137268</v>
      </c>
      <c r="Q6019">
        <v>0.40240046381950378</v>
      </c>
      <c r="R6019">
        <v>0.42575517296791077</v>
      </c>
      <c r="S6019">
        <v>0.44910711050033569</v>
      </c>
      <c r="T6019">
        <v>0.47012558579444885</v>
      </c>
      <c r="U6019" t="s">
        <v>102</v>
      </c>
      <c r="V6019" t="s">
        <v>84</v>
      </c>
      <c r="W6019">
        <v>96.565841674804687</v>
      </c>
    </row>
    <row r="6020" spans="1:23" x14ac:dyDescent="0.25">
      <c r="A6020" s="48" t="str">
        <f t="shared" si="94"/>
        <v>42231OtherN/A_19SmartAC-onlySingle</v>
      </c>
      <c r="B6020" s="7" t="s">
        <v>13</v>
      </c>
      <c r="C6020" s="35">
        <v>42231</v>
      </c>
      <c r="D6020">
        <v>19</v>
      </c>
      <c r="E6020" t="s">
        <v>32</v>
      </c>
      <c r="F6020">
        <v>2.4837773565227628</v>
      </c>
      <c r="G6020">
        <v>1.7737645916373537</v>
      </c>
      <c r="H6020">
        <v>20573</v>
      </c>
      <c r="I6020">
        <v>2.804415909856969</v>
      </c>
      <c r="J6020">
        <v>1.8935508528460787</v>
      </c>
      <c r="K6020">
        <v>2338</v>
      </c>
      <c r="L6020">
        <v>-0.32063856720924377</v>
      </c>
      <c r="M6020">
        <v>-12.909311294555664</v>
      </c>
      <c r="N6020">
        <v>22911</v>
      </c>
      <c r="O6020">
        <v>4.1067276149988174E-2</v>
      </c>
      <c r="P6020">
        <v>-0.37327039241790771</v>
      </c>
      <c r="Q6020">
        <v>-0.34834173321723938</v>
      </c>
      <c r="R6020">
        <v>-0.32063856720924377</v>
      </c>
      <c r="S6020">
        <v>-0.29293867945671082</v>
      </c>
      <c r="T6020">
        <v>-0.26800674200057983</v>
      </c>
      <c r="U6020" t="s">
        <v>102</v>
      </c>
      <c r="V6020" t="s">
        <v>84</v>
      </c>
      <c r="W6020">
        <v>93.779014587402344</v>
      </c>
    </row>
    <row r="6021" spans="1:23" x14ac:dyDescent="0.25">
      <c r="A6021" s="48" t="str">
        <f t="shared" si="94"/>
        <v>42231OtherN/A_20SmartAC-onlySingle</v>
      </c>
      <c r="B6021" s="7" t="s">
        <v>13</v>
      </c>
      <c r="C6021" s="35">
        <v>42231</v>
      </c>
      <c r="D6021">
        <v>20</v>
      </c>
      <c r="E6021" t="s">
        <v>32</v>
      </c>
      <c r="F6021">
        <v>2.2860447675642663</v>
      </c>
      <c r="G6021">
        <v>1.6559724539039504</v>
      </c>
      <c r="H6021">
        <v>20573</v>
      </c>
      <c r="I6021">
        <v>2.6308910497487954</v>
      </c>
      <c r="J6021">
        <v>1.8260275251410887</v>
      </c>
      <c r="K6021">
        <v>2338</v>
      </c>
      <c r="L6021">
        <v>-0.34484627842903137</v>
      </c>
      <c r="M6021">
        <v>-15.084843635559082</v>
      </c>
      <c r="N6021">
        <v>22911</v>
      </c>
      <c r="O6021">
        <v>3.9489991962909698E-2</v>
      </c>
      <c r="P6021">
        <v>-0.39545664191246033</v>
      </c>
      <c r="Q6021">
        <v>-0.37148544192314148</v>
      </c>
      <c r="R6021">
        <v>-0.34484627842903137</v>
      </c>
      <c r="S6021">
        <v>-0.31821027398109436</v>
      </c>
      <c r="T6021">
        <v>-0.29423591494560242</v>
      </c>
      <c r="U6021" t="s">
        <v>102</v>
      </c>
      <c r="V6021" t="s">
        <v>84</v>
      </c>
      <c r="W6021">
        <v>89.153373718261719</v>
      </c>
    </row>
    <row r="6022" spans="1:23" x14ac:dyDescent="0.25">
      <c r="A6022" s="48" t="str">
        <f t="shared" si="94"/>
        <v>42231OtherN/A_21SmartAC-onlySingle</v>
      </c>
      <c r="B6022" s="7" t="s">
        <v>13</v>
      </c>
      <c r="C6022" s="35">
        <v>42231</v>
      </c>
      <c r="D6022">
        <v>21</v>
      </c>
      <c r="E6022" t="s">
        <v>32</v>
      </c>
      <c r="F6022">
        <v>2.0305948191080012</v>
      </c>
      <c r="G6022">
        <v>1.5297580309870022</v>
      </c>
      <c r="H6022">
        <v>20573</v>
      </c>
      <c r="I6022">
        <v>2.2146551238753256</v>
      </c>
      <c r="J6022">
        <v>1.6560724957765804</v>
      </c>
      <c r="K6022">
        <v>2338</v>
      </c>
      <c r="L6022">
        <v>-0.18406030535697937</v>
      </c>
      <c r="M6022">
        <v>-9.0643539428710937</v>
      </c>
      <c r="N6022">
        <v>22911</v>
      </c>
      <c r="O6022">
        <v>3.5871893167495728E-2</v>
      </c>
      <c r="P6022">
        <v>-0.23003372550010681</v>
      </c>
      <c r="Q6022">
        <v>-0.20825876295566559</v>
      </c>
      <c r="R6022">
        <v>-0.18406030535697937</v>
      </c>
      <c r="S6022">
        <v>-0.15986470878124237</v>
      </c>
      <c r="T6022">
        <v>-0.13808688521385193</v>
      </c>
      <c r="U6022" t="s">
        <v>102</v>
      </c>
      <c r="V6022" t="s">
        <v>84</v>
      </c>
      <c r="W6022">
        <v>84.945045471191406</v>
      </c>
    </row>
    <row r="6023" spans="1:23" x14ac:dyDescent="0.25">
      <c r="A6023" s="48" t="str">
        <f t="shared" si="94"/>
        <v>42231OtherN/A_22SmartAC-onlySingle</v>
      </c>
      <c r="B6023" s="7" t="s">
        <v>13</v>
      </c>
      <c r="C6023" s="35">
        <v>42231</v>
      </c>
      <c r="D6023">
        <v>22</v>
      </c>
      <c r="E6023" t="s">
        <v>32</v>
      </c>
      <c r="F6023">
        <v>1.7682828901017358</v>
      </c>
      <c r="G6023">
        <v>1.426156319515737</v>
      </c>
      <c r="H6023">
        <v>20573</v>
      </c>
      <c r="I6023">
        <v>1.8808326410596496</v>
      </c>
      <c r="J6023">
        <v>1.5171883990954904</v>
      </c>
      <c r="K6023">
        <v>2338</v>
      </c>
      <c r="L6023">
        <v>-0.11254975199699402</v>
      </c>
      <c r="M6023">
        <v>-6.3649177551269531</v>
      </c>
      <c r="N6023">
        <v>22911</v>
      </c>
      <c r="O6023">
        <v>3.2915137708187103E-2</v>
      </c>
      <c r="P6023">
        <v>-0.15473379194736481</v>
      </c>
      <c r="Q6023">
        <v>-0.13475364446640015</v>
      </c>
      <c r="R6023">
        <v>-0.11254975199699402</v>
      </c>
      <c r="S6023">
        <v>-9.0348489582538605E-2</v>
      </c>
      <c r="T6023">
        <v>-7.036571204662323E-2</v>
      </c>
      <c r="U6023" t="s">
        <v>102</v>
      </c>
      <c r="V6023" t="s">
        <v>84</v>
      </c>
      <c r="W6023">
        <v>82.689491271972656</v>
      </c>
    </row>
    <row r="6024" spans="1:23" x14ac:dyDescent="0.25">
      <c r="A6024" s="48" t="str">
        <f t="shared" si="94"/>
        <v>42231OtherN/A_23SmartAC-onlySingle</v>
      </c>
      <c r="B6024" s="7" t="s">
        <v>13</v>
      </c>
      <c r="C6024" s="35">
        <v>42231</v>
      </c>
      <c r="D6024">
        <v>23</v>
      </c>
      <c r="E6024" t="s">
        <v>32</v>
      </c>
      <c r="F6024">
        <v>1.4371753585094931</v>
      </c>
      <c r="G6024">
        <v>1.258731671337407</v>
      </c>
      <c r="H6024">
        <v>20573</v>
      </c>
      <c r="I6024">
        <v>1.5098115869773583</v>
      </c>
      <c r="J6024">
        <v>1.3135544608156291</v>
      </c>
      <c r="K6024">
        <v>2338</v>
      </c>
      <c r="L6024">
        <v>-7.2636231780052185E-2</v>
      </c>
      <c r="M6024">
        <v>-5.0540962219238281</v>
      </c>
      <c r="N6024">
        <v>22911</v>
      </c>
      <c r="O6024">
        <v>2.8548307716846466E-2</v>
      </c>
      <c r="P6024">
        <v>-0.10922374576330185</v>
      </c>
      <c r="Q6024">
        <v>-9.1894350945949554E-2</v>
      </c>
      <c r="R6024">
        <v>-7.2636231780052185E-2</v>
      </c>
      <c r="S6024">
        <v>-5.3380399942398071E-2</v>
      </c>
      <c r="T6024">
        <v>-3.6048721522092819E-2</v>
      </c>
      <c r="U6024" t="s">
        <v>102</v>
      </c>
      <c r="V6024" t="s">
        <v>84</v>
      </c>
      <c r="W6024">
        <v>79.782852172851563</v>
      </c>
    </row>
    <row r="6025" spans="1:23" x14ac:dyDescent="0.25">
      <c r="A6025" s="48" t="str">
        <f t="shared" si="94"/>
        <v>42231OtherN/A_24SmartAC-onlySingle</v>
      </c>
      <c r="B6025" s="7" t="s">
        <v>13</v>
      </c>
      <c r="C6025" s="35">
        <v>42231</v>
      </c>
      <c r="D6025">
        <v>24</v>
      </c>
      <c r="E6025" t="s">
        <v>32</v>
      </c>
      <c r="F6025">
        <v>1.1427929631305036</v>
      </c>
      <c r="G6025">
        <v>1.0672628508429403</v>
      </c>
      <c r="H6025">
        <v>20573</v>
      </c>
      <c r="I6025">
        <v>1.194728102086174</v>
      </c>
      <c r="J6025">
        <v>1.112692063107815</v>
      </c>
      <c r="K6025">
        <v>2338</v>
      </c>
      <c r="L6025">
        <v>-5.1935140043497086E-2</v>
      </c>
      <c r="M6025">
        <v>-4.5445799827575684</v>
      </c>
      <c r="N6025">
        <v>22911</v>
      </c>
      <c r="O6025">
        <v>2.4185003712773323E-2</v>
      </c>
      <c r="P6025">
        <v>-8.2930639386177063E-2</v>
      </c>
      <c r="Q6025">
        <v>-6.8249858915805817E-2</v>
      </c>
      <c r="R6025">
        <v>-5.1935140043497086E-2</v>
      </c>
      <c r="S6025">
        <v>-3.5622354596853256E-2</v>
      </c>
      <c r="T6025">
        <v>-2.0939638838171959E-2</v>
      </c>
      <c r="U6025" t="s">
        <v>102</v>
      </c>
      <c r="V6025" t="s">
        <v>84</v>
      </c>
      <c r="W6025">
        <v>76.76251220703125</v>
      </c>
    </row>
    <row r="6026" spans="1:23" x14ac:dyDescent="0.25">
      <c r="A6026" s="48" t="str">
        <f t="shared" si="94"/>
        <v>42255OtherN/A_1SmartAC-onlySingle</v>
      </c>
      <c r="B6026" s="7" t="s">
        <v>13</v>
      </c>
      <c r="C6026" s="35">
        <v>42255</v>
      </c>
      <c r="D6026">
        <v>1</v>
      </c>
      <c r="E6026" t="s">
        <v>32</v>
      </c>
      <c r="F6026">
        <v>0.68820055733862917</v>
      </c>
      <c r="G6026">
        <v>0.66386668775091984</v>
      </c>
      <c r="H6026">
        <v>20798</v>
      </c>
      <c r="I6026">
        <v>0.67074922593913822</v>
      </c>
      <c r="J6026">
        <v>0.63559562117682455</v>
      </c>
      <c r="K6026">
        <v>2273</v>
      </c>
      <c r="L6026">
        <v>1.745133101940155E-2</v>
      </c>
      <c r="M6026">
        <v>2.5357916355133057</v>
      </c>
      <c r="N6026">
        <v>23071</v>
      </c>
      <c r="O6026">
        <v>1.410393975675106E-2</v>
      </c>
      <c r="P6026">
        <v>-6.2427815282717347E-4</v>
      </c>
      <c r="Q6026">
        <v>7.9370951279997826E-3</v>
      </c>
      <c r="R6026">
        <v>1.745133101940155E-2</v>
      </c>
      <c r="S6026">
        <v>2.6964439079165459E-2</v>
      </c>
      <c r="T6026">
        <v>3.5526938736438751E-2</v>
      </c>
      <c r="U6026" t="s">
        <v>102</v>
      </c>
      <c r="V6026" t="s">
        <v>84</v>
      </c>
      <c r="W6026">
        <v>68.008232116699219</v>
      </c>
    </row>
    <row r="6027" spans="1:23" x14ac:dyDescent="0.25">
      <c r="A6027" s="48" t="str">
        <f t="shared" si="94"/>
        <v>42255OtherN/A_2SmartAC-onlySingle</v>
      </c>
      <c r="B6027" s="7" t="s">
        <v>13</v>
      </c>
      <c r="C6027" s="35">
        <v>42255</v>
      </c>
      <c r="D6027">
        <v>2</v>
      </c>
      <c r="E6027" t="s">
        <v>32</v>
      </c>
      <c r="F6027">
        <v>0.60114611812243945</v>
      </c>
      <c r="G6027">
        <v>0.56758781180488738</v>
      </c>
      <c r="H6027">
        <v>20798</v>
      </c>
      <c r="I6027">
        <v>0.5853804511395172</v>
      </c>
      <c r="J6027">
        <v>0.53292424129916927</v>
      </c>
      <c r="K6027">
        <v>2273</v>
      </c>
      <c r="L6027">
        <v>1.5765666961669922E-2</v>
      </c>
      <c r="M6027">
        <v>2.6226015090942383</v>
      </c>
      <c r="N6027">
        <v>23071</v>
      </c>
      <c r="O6027">
        <v>1.1850669980049133E-2</v>
      </c>
      <c r="P6027">
        <v>5.7784828823059797E-4</v>
      </c>
      <c r="Q6027">
        <v>7.7714421786367893E-3</v>
      </c>
      <c r="R6027">
        <v>1.5765666961669922E-2</v>
      </c>
      <c r="S6027">
        <v>2.3758944123983383E-2</v>
      </c>
      <c r="T6027">
        <v>3.0953485518693924E-2</v>
      </c>
      <c r="U6027" t="s">
        <v>102</v>
      </c>
      <c r="V6027" t="s">
        <v>84</v>
      </c>
      <c r="W6027">
        <v>66.244247436523438</v>
      </c>
    </row>
    <row r="6028" spans="1:23" x14ac:dyDescent="0.25">
      <c r="A6028" s="48" t="str">
        <f t="shared" si="94"/>
        <v>42255OtherN/A_3SmartAC-onlySingle</v>
      </c>
      <c r="B6028" s="7" t="s">
        <v>13</v>
      </c>
      <c r="C6028" s="35">
        <v>42255</v>
      </c>
      <c r="D6028">
        <v>3</v>
      </c>
      <c r="E6028" t="s">
        <v>32</v>
      </c>
      <c r="F6028">
        <v>0.55713401669486562</v>
      </c>
      <c r="G6028">
        <v>0.52040156507998581</v>
      </c>
      <c r="H6028">
        <v>20798</v>
      </c>
      <c r="I6028">
        <v>0.54336970392141459</v>
      </c>
      <c r="J6028">
        <v>0.49221373602942831</v>
      </c>
      <c r="K6028">
        <v>2273</v>
      </c>
      <c r="L6028">
        <v>1.3764312490820885E-2</v>
      </c>
      <c r="M6028">
        <v>2.4705569744110107</v>
      </c>
      <c r="N6028">
        <v>23071</v>
      </c>
      <c r="O6028">
        <v>1.0936602018773556E-2</v>
      </c>
      <c r="P6028">
        <v>-2.5203666882589459E-4</v>
      </c>
      <c r="Q6028">
        <v>6.3866996206343174E-3</v>
      </c>
      <c r="R6028">
        <v>1.3764312490820885E-2</v>
      </c>
      <c r="S6028">
        <v>2.1141050383448601E-2</v>
      </c>
      <c r="T6028">
        <v>2.7780661359429359E-2</v>
      </c>
      <c r="U6028" t="s">
        <v>102</v>
      </c>
      <c r="V6028" t="s">
        <v>84</v>
      </c>
      <c r="W6028">
        <v>65.315895080566406</v>
      </c>
    </row>
    <row r="6029" spans="1:23" x14ac:dyDescent="0.25">
      <c r="A6029" s="48" t="str">
        <f t="shared" si="94"/>
        <v>42255OtherN/A_4SmartAC-onlySingle</v>
      </c>
      <c r="B6029" s="7" t="s">
        <v>13</v>
      </c>
      <c r="C6029" s="35">
        <v>42255</v>
      </c>
      <c r="D6029">
        <v>4</v>
      </c>
      <c r="E6029" t="s">
        <v>32</v>
      </c>
      <c r="F6029">
        <v>0.53590454111715224</v>
      </c>
      <c r="G6029">
        <v>0.49864724879478511</v>
      </c>
      <c r="H6029">
        <v>20798</v>
      </c>
      <c r="I6029">
        <v>0.51725692154572822</v>
      </c>
      <c r="J6029">
        <v>0.45435568226524115</v>
      </c>
      <c r="K6029">
        <v>2273</v>
      </c>
      <c r="L6029">
        <v>1.864762045443058E-2</v>
      </c>
      <c r="M6029">
        <v>3.4796531200408936</v>
      </c>
      <c r="N6029">
        <v>23071</v>
      </c>
      <c r="O6029">
        <v>1.0137935169041157E-2</v>
      </c>
      <c r="P6029">
        <v>5.6548425927758217E-3</v>
      </c>
      <c r="Q6029">
        <v>1.1808772571384907E-2</v>
      </c>
      <c r="R6029">
        <v>1.864762045443058E-2</v>
      </c>
      <c r="S6029">
        <v>2.5485657155513763E-2</v>
      </c>
      <c r="T6029">
        <v>3.1640399247407913E-2</v>
      </c>
      <c r="U6029" t="s">
        <v>102</v>
      </c>
      <c r="V6029" t="s">
        <v>84</v>
      </c>
      <c r="W6029">
        <v>63.864723205566406</v>
      </c>
    </row>
    <row r="6030" spans="1:23" x14ac:dyDescent="0.25">
      <c r="A6030" s="48" t="str">
        <f t="shared" si="94"/>
        <v>42255OtherN/A_5SmartAC-onlySingle</v>
      </c>
      <c r="B6030" s="7" t="s">
        <v>13</v>
      </c>
      <c r="C6030" s="35">
        <v>42255</v>
      </c>
      <c r="D6030">
        <v>5</v>
      </c>
      <c r="E6030" t="s">
        <v>32</v>
      </c>
      <c r="F6030">
        <v>0.54624171264538468</v>
      </c>
      <c r="G6030">
        <v>0.51776911475903498</v>
      </c>
      <c r="H6030">
        <v>20798</v>
      </c>
      <c r="I6030">
        <v>0.52397890288691207</v>
      </c>
      <c r="J6030">
        <v>0.45575508169154183</v>
      </c>
      <c r="K6030">
        <v>2273</v>
      </c>
      <c r="L6030">
        <v>2.2262809798121452E-2</v>
      </c>
      <c r="M6030">
        <v>4.0756335258483887</v>
      </c>
      <c r="N6030">
        <v>23071</v>
      </c>
      <c r="O6030">
        <v>1.0211393237113953E-2</v>
      </c>
      <c r="P6030">
        <v>9.1758882626891136E-3</v>
      </c>
      <c r="Q6030">
        <v>1.5374408103525639E-2</v>
      </c>
      <c r="R6030">
        <v>2.2262809798121452E-2</v>
      </c>
      <c r="S6030">
        <v>2.9150394722819328E-2</v>
      </c>
      <c r="T6030">
        <v>3.5349730402231216E-2</v>
      </c>
      <c r="U6030" t="s">
        <v>102</v>
      </c>
      <c r="V6030" t="s">
        <v>84</v>
      </c>
      <c r="W6030">
        <v>63.440944671630859</v>
      </c>
    </row>
    <row r="6031" spans="1:23" x14ac:dyDescent="0.25">
      <c r="A6031" s="48" t="str">
        <f t="shared" si="94"/>
        <v>42255OtherN/A_6SmartAC-onlySingle</v>
      </c>
      <c r="B6031" s="7" t="s">
        <v>13</v>
      </c>
      <c r="C6031" s="35">
        <v>42255</v>
      </c>
      <c r="D6031">
        <v>6</v>
      </c>
      <c r="E6031" t="s">
        <v>32</v>
      </c>
      <c r="F6031">
        <v>0.5916497237324625</v>
      </c>
      <c r="G6031">
        <v>0.55377237559256287</v>
      </c>
      <c r="H6031">
        <v>20798</v>
      </c>
      <c r="I6031">
        <v>0.58436479424193799</v>
      </c>
      <c r="J6031">
        <v>0.53906602939978188</v>
      </c>
      <c r="K6031">
        <v>2273</v>
      </c>
      <c r="L6031">
        <v>7.2849295102059841E-3</v>
      </c>
      <c r="M6031">
        <v>1.2312909364700317</v>
      </c>
      <c r="N6031">
        <v>23071</v>
      </c>
      <c r="O6031">
        <v>1.1941108852624893E-2</v>
      </c>
      <c r="P6031">
        <v>-8.0187954008579254E-3</v>
      </c>
      <c r="Q6031">
        <v>-7.7030371176078916E-4</v>
      </c>
      <c r="R6031">
        <v>7.2849295102059841E-3</v>
      </c>
      <c r="S6031">
        <v>1.5339207835495472E-2</v>
      </c>
      <c r="T6031">
        <v>2.2588655352592468E-2</v>
      </c>
      <c r="U6031" t="s">
        <v>102</v>
      </c>
      <c r="V6031" t="s">
        <v>84</v>
      </c>
      <c r="W6031">
        <v>63.1707763671875</v>
      </c>
    </row>
    <row r="6032" spans="1:23" x14ac:dyDescent="0.25">
      <c r="A6032" s="48" t="str">
        <f t="shared" si="94"/>
        <v>42255OtherN/A_7SmartAC-onlySingle</v>
      </c>
      <c r="B6032" s="7" t="s">
        <v>13</v>
      </c>
      <c r="C6032" s="35">
        <v>42255</v>
      </c>
      <c r="D6032">
        <v>7</v>
      </c>
      <c r="E6032" t="s">
        <v>32</v>
      </c>
      <c r="F6032">
        <v>0.68173706499055664</v>
      </c>
      <c r="G6032">
        <v>0.63029736339766951</v>
      </c>
      <c r="H6032">
        <v>20798</v>
      </c>
      <c r="I6032">
        <v>0.6582017692455201</v>
      </c>
      <c r="J6032">
        <v>0.59489146333843235</v>
      </c>
      <c r="K6032">
        <v>2273</v>
      </c>
      <c r="L6032">
        <v>2.3535296320915222E-2</v>
      </c>
      <c r="M6032">
        <v>3.452254056930542</v>
      </c>
      <c r="N6032">
        <v>23071</v>
      </c>
      <c r="O6032">
        <v>1.3221084140241146E-2</v>
      </c>
      <c r="P6032">
        <v>6.5911547280848026E-3</v>
      </c>
      <c r="Q6032">
        <v>1.4616617001593113E-2</v>
      </c>
      <c r="R6032">
        <v>2.3535296320915222E-2</v>
      </c>
      <c r="S6032">
        <v>3.2452918589115143E-2</v>
      </c>
      <c r="T6032">
        <v>4.047943651676178E-2</v>
      </c>
      <c r="U6032" t="s">
        <v>102</v>
      </c>
      <c r="V6032" t="s">
        <v>84</v>
      </c>
      <c r="W6032">
        <v>65.410469055175781</v>
      </c>
    </row>
    <row r="6033" spans="1:23" x14ac:dyDescent="0.25">
      <c r="A6033" s="48" t="str">
        <f t="shared" si="94"/>
        <v>42255OtherN/A_8SmartAC-onlySingle</v>
      </c>
      <c r="B6033" s="7" t="s">
        <v>13</v>
      </c>
      <c r="C6033" s="35">
        <v>42255</v>
      </c>
      <c r="D6033">
        <v>8</v>
      </c>
      <c r="E6033" t="s">
        <v>32</v>
      </c>
      <c r="F6033">
        <v>0.70269790639598084</v>
      </c>
      <c r="G6033">
        <v>0.66860790071571663</v>
      </c>
      <c r="H6033">
        <v>20798</v>
      </c>
      <c r="I6033">
        <v>0.68252065443300591</v>
      </c>
      <c r="J6033">
        <v>0.65261381591622558</v>
      </c>
      <c r="K6033">
        <v>2273</v>
      </c>
      <c r="L6033">
        <v>2.0177252590656281E-2</v>
      </c>
      <c r="M6033">
        <v>2.8713977336883545</v>
      </c>
      <c r="N6033">
        <v>23071</v>
      </c>
      <c r="O6033">
        <v>1.4452329836785793E-2</v>
      </c>
      <c r="P6033">
        <v>1.6551467124372721E-3</v>
      </c>
      <c r="Q6033">
        <v>1.0428000241518021E-2</v>
      </c>
      <c r="R6033">
        <v>2.0177252590656281E-2</v>
      </c>
      <c r="S6033">
        <v>2.9925348237156868E-2</v>
      </c>
      <c r="T6033">
        <v>3.8699358701705933E-2</v>
      </c>
      <c r="U6033" t="s">
        <v>102</v>
      </c>
      <c r="V6033" t="s">
        <v>84</v>
      </c>
      <c r="W6033">
        <v>70.419532775878906</v>
      </c>
    </row>
    <row r="6034" spans="1:23" x14ac:dyDescent="0.25">
      <c r="A6034" s="48" t="str">
        <f t="shared" si="94"/>
        <v>42255OtherN/A_9SmartAC-onlySingle</v>
      </c>
      <c r="B6034" s="7" t="s">
        <v>13</v>
      </c>
      <c r="C6034" s="35">
        <v>42255</v>
      </c>
      <c r="D6034">
        <v>9</v>
      </c>
      <c r="E6034" t="s">
        <v>32</v>
      </c>
      <c r="F6034">
        <v>0.61598874179685337</v>
      </c>
      <c r="G6034">
        <v>0.71008044917717394</v>
      </c>
      <c r="H6034">
        <v>20798</v>
      </c>
      <c r="I6034">
        <v>0.60402755405358444</v>
      </c>
      <c r="J6034">
        <v>0.72617791393963327</v>
      </c>
      <c r="K6034">
        <v>2273</v>
      </c>
      <c r="L6034">
        <v>1.1961188167333603E-2</v>
      </c>
      <c r="M6034">
        <v>1.9417867660522461</v>
      </c>
      <c r="N6034">
        <v>23071</v>
      </c>
      <c r="O6034">
        <v>1.6007581725716591E-2</v>
      </c>
      <c r="P6034">
        <v>-8.5541289299726486E-3</v>
      </c>
      <c r="Q6034">
        <v>1.1627937201410532E-3</v>
      </c>
      <c r="R6034">
        <v>1.1961188167333603E-2</v>
      </c>
      <c r="S6034">
        <v>2.2758301347494125E-2</v>
      </c>
      <c r="T6034">
        <v>3.2476503401994705E-2</v>
      </c>
      <c r="U6034" t="s">
        <v>102</v>
      </c>
      <c r="V6034" t="s">
        <v>84</v>
      </c>
      <c r="W6034">
        <v>76.179100036621094</v>
      </c>
    </row>
    <row r="6035" spans="1:23" x14ac:dyDescent="0.25">
      <c r="A6035" s="48" t="str">
        <f t="shared" si="94"/>
        <v>42255OtherN/A_10SmartAC-onlySingle</v>
      </c>
      <c r="B6035" s="7" t="s">
        <v>13</v>
      </c>
      <c r="C6035" s="35">
        <v>42255</v>
      </c>
      <c r="D6035">
        <v>10</v>
      </c>
      <c r="E6035" t="s">
        <v>32</v>
      </c>
      <c r="F6035">
        <v>0.54124682553736947</v>
      </c>
      <c r="G6035">
        <v>0.86148962830451681</v>
      </c>
      <c r="H6035">
        <v>20798</v>
      </c>
      <c r="I6035">
        <v>0.51922109704330754</v>
      </c>
      <c r="J6035">
        <v>0.88552780634961337</v>
      </c>
      <c r="K6035">
        <v>2273</v>
      </c>
      <c r="L6035">
        <v>2.2025728598237038E-2</v>
      </c>
      <c r="M6035">
        <v>4.0694427490234375</v>
      </c>
      <c r="N6035">
        <v>23071</v>
      </c>
      <c r="O6035">
        <v>1.9510848447680473E-2</v>
      </c>
      <c r="P6035">
        <v>-2.979374723508954E-3</v>
      </c>
      <c r="Q6035">
        <v>8.8641000911593437E-3</v>
      </c>
      <c r="R6035">
        <v>2.2025728598237038E-2</v>
      </c>
      <c r="S6035">
        <v>3.5185795277357101E-2</v>
      </c>
      <c r="T6035">
        <v>4.703083261847496E-2</v>
      </c>
      <c r="U6035" t="s">
        <v>102</v>
      </c>
      <c r="V6035" t="s">
        <v>84</v>
      </c>
      <c r="W6035">
        <v>81.320747375488281</v>
      </c>
    </row>
    <row r="6036" spans="1:23" x14ac:dyDescent="0.25">
      <c r="A6036" s="48" t="str">
        <f t="shared" si="94"/>
        <v>42255OtherN/A_11SmartAC-onlySingle</v>
      </c>
      <c r="B6036" s="7" t="s">
        <v>13</v>
      </c>
      <c r="C6036" s="35">
        <v>42255</v>
      </c>
      <c r="D6036">
        <v>11</v>
      </c>
      <c r="E6036" t="s">
        <v>32</v>
      </c>
      <c r="F6036">
        <v>0.49119335086759397</v>
      </c>
      <c r="G6036">
        <v>1.0487840580735417</v>
      </c>
      <c r="H6036">
        <v>20798</v>
      </c>
      <c r="I6036">
        <v>0.46071092441937489</v>
      </c>
      <c r="J6036">
        <v>1.0651734912256119</v>
      </c>
      <c r="K6036">
        <v>2273</v>
      </c>
      <c r="L6036">
        <v>3.0482426285743713E-2</v>
      </c>
      <c r="M6036">
        <v>6.2057895660400391</v>
      </c>
      <c r="N6036">
        <v>23071</v>
      </c>
      <c r="O6036">
        <v>2.3495720699429512E-2</v>
      </c>
      <c r="P6036">
        <v>3.7031064857728779E-4</v>
      </c>
      <c r="Q6036">
        <v>1.4632683247327805E-2</v>
      </c>
      <c r="R6036">
        <v>3.0482426285743713E-2</v>
      </c>
      <c r="S6036">
        <v>4.6330288052558899E-2</v>
      </c>
      <c r="T6036">
        <v>6.059454008936882E-2</v>
      </c>
      <c r="U6036" t="s">
        <v>102</v>
      </c>
      <c r="V6036" t="s">
        <v>84</v>
      </c>
      <c r="W6036">
        <v>86.003639221191406</v>
      </c>
    </row>
    <row r="6037" spans="1:23" x14ac:dyDescent="0.25">
      <c r="A6037" s="48" t="str">
        <f t="shared" si="94"/>
        <v>42255OtherN/A_12SmartAC-onlySingle</v>
      </c>
      <c r="B6037" s="7" t="s">
        <v>13</v>
      </c>
      <c r="C6037" s="35">
        <v>42255</v>
      </c>
      <c r="D6037">
        <v>12</v>
      </c>
      <c r="E6037" t="s">
        <v>32</v>
      </c>
      <c r="F6037">
        <v>0.51660464282033369</v>
      </c>
      <c r="G6037">
        <v>1.2384492002122911</v>
      </c>
      <c r="H6037">
        <v>20798</v>
      </c>
      <c r="I6037">
        <v>0.48671631996045711</v>
      </c>
      <c r="J6037">
        <v>1.2436203300095408</v>
      </c>
      <c r="K6037">
        <v>2273</v>
      </c>
      <c r="L6037">
        <v>2.9888322576880455E-2</v>
      </c>
      <c r="M6037">
        <v>5.7855310440063477</v>
      </c>
      <c r="N6037">
        <v>23071</v>
      </c>
      <c r="O6037">
        <v>2.7462046593427658E-2</v>
      </c>
      <c r="P6037">
        <v>-5.3070364519953728E-3</v>
      </c>
      <c r="Q6037">
        <v>1.1362975463271141E-2</v>
      </c>
      <c r="R6037">
        <v>2.9888322576880455E-2</v>
      </c>
      <c r="S6037">
        <v>4.8411473631858826E-2</v>
      </c>
      <c r="T6037">
        <v>6.5083682537078857E-2</v>
      </c>
      <c r="U6037" t="s">
        <v>102</v>
      </c>
      <c r="V6037" t="s">
        <v>84</v>
      </c>
      <c r="W6037">
        <v>90.5447998046875</v>
      </c>
    </row>
    <row r="6038" spans="1:23" x14ac:dyDescent="0.25">
      <c r="A6038" s="48" t="str">
        <f t="shared" si="94"/>
        <v>42255OtherN/A_13SmartAC-onlySingle</v>
      </c>
      <c r="B6038" s="7" t="s">
        <v>13</v>
      </c>
      <c r="C6038" s="35">
        <v>42255</v>
      </c>
      <c r="D6038">
        <v>13</v>
      </c>
      <c r="E6038" t="s">
        <v>32</v>
      </c>
      <c r="F6038">
        <v>0.64652976173039944</v>
      </c>
      <c r="G6038">
        <v>1.4202652513068306</v>
      </c>
      <c r="H6038">
        <v>20798</v>
      </c>
      <c r="I6038">
        <v>0.56696554636925334</v>
      </c>
      <c r="J6038">
        <v>1.3637212741929745</v>
      </c>
      <c r="K6038">
        <v>2273</v>
      </c>
      <c r="L6038">
        <v>7.9564213752746582E-2</v>
      </c>
      <c r="M6038">
        <v>12.306349754333496</v>
      </c>
      <c r="N6038">
        <v>23071</v>
      </c>
      <c r="O6038">
        <v>3.025183267891407E-2</v>
      </c>
      <c r="P6038">
        <v>4.0793463587760925E-2</v>
      </c>
      <c r="Q6038">
        <v>5.9156931936740875E-2</v>
      </c>
      <c r="R6038">
        <v>7.9564213752746582E-2</v>
      </c>
      <c r="S6038">
        <v>9.9969074130058289E-2</v>
      </c>
      <c r="T6038">
        <v>0.11833496391773224</v>
      </c>
      <c r="U6038" t="s">
        <v>102</v>
      </c>
      <c r="V6038" t="s">
        <v>84</v>
      </c>
      <c r="W6038">
        <v>93.862075805664063</v>
      </c>
    </row>
    <row r="6039" spans="1:23" x14ac:dyDescent="0.25">
      <c r="A6039" s="48" t="str">
        <f t="shared" si="94"/>
        <v>42255OtherN/A_14SmartAC-onlySingle</v>
      </c>
      <c r="B6039" s="7" t="s">
        <v>13</v>
      </c>
      <c r="C6039" s="35">
        <v>42255</v>
      </c>
      <c r="D6039">
        <v>14</v>
      </c>
      <c r="E6039" t="s">
        <v>32</v>
      </c>
      <c r="F6039">
        <v>0.88458316362610923</v>
      </c>
      <c r="G6039">
        <v>1.5749536832772697</v>
      </c>
      <c r="H6039">
        <v>20798</v>
      </c>
      <c r="I6039">
        <v>0.70244546646529349</v>
      </c>
      <c r="J6039">
        <v>1.4064101273846841</v>
      </c>
      <c r="K6039">
        <v>2273</v>
      </c>
      <c r="L6039">
        <v>0.18213769793510437</v>
      </c>
      <c r="M6039">
        <v>20.590229034423828</v>
      </c>
      <c r="N6039">
        <v>23071</v>
      </c>
      <c r="O6039">
        <v>3.1455941498279572E-2</v>
      </c>
      <c r="P6039">
        <v>0.14182376861572266</v>
      </c>
      <c r="Q6039">
        <v>0.16091814637184143</v>
      </c>
      <c r="R6039">
        <v>0.18213769793510437</v>
      </c>
      <c r="S6039">
        <v>0.20335473120212555</v>
      </c>
      <c r="T6039">
        <v>0.22245162725448608</v>
      </c>
      <c r="U6039" t="s">
        <v>102</v>
      </c>
      <c r="V6039" t="s">
        <v>84</v>
      </c>
      <c r="W6039">
        <v>96.89501953125</v>
      </c>
    </row>
    <row r="6040" spans="1:23" x14ac:dyDescent="0.25">
      <c r="A6040" s="48" t="str">
        <f t="shared" si="94"/>
        <v>42255OtherN/A_15SmartAC-onlySingle</v>
      </c>
      <c r="B6040" s="7" t="s">
        <v>13</v>
      </c>
      <c r="C6040" s="35">
        <v>42255</v>
      </c>
      <c r="D6040">
        <v>15</v>
      </c>
      <c r="E6040" t="s">
        <v>32</v>
      </c>
      <c r="F6040">
        <v>1.2075834060381159</v>
      </c>
      <c r="G6040">
        <v>1.7043834530497566</v>
      </c>
      <c r="H6040">
        <v>20798</v>
      </c>
      <c r="I6040">
        <v>0.94140897808571522</v>
      </c>
      <c r="J6040">
        <v>1.4442256995405427</v>
      </c>
      <c r="K6040">
        <v>2273</v>
      </c>
      <c r="L6040">
        <v>0.26617443561553955</v>
      </c>
      <c r="M6040">
        <v>22.041908264160156</v>
      </c>
      <c r="N6040">
        <v>23071</v>
      </c>
      <c r="O6040">
        <v>3.2516300678253174E-2</v>
      </c>
      <c r="P6040">
        <v>0.22450155019760132</v>
      </c>
      <c r="Q6040">
        <v>0.24423958361148834</v>
      </c>
      <c r="R6040">
        <v>0.26617443561553955</v>
      </c>
      <c r="S6040">
        <v>0.28810667991638184</v>
      </c>
      <c r="T6040">
        <v>0.30784732103347778</v>
      </c>
      <c r="U6040" t="s">
        <v>102</v>
      </c>
      <c r="V6040" t="s">
        <v>84</v>
      </c>
      <c r="W6040">
        <v>98.130165100097656</v>
      </c>
    </row>
    <row r="6041" spans="1:23" x14ac:dyDescent="0.25">
      <c r="A6041" s="48" t="str">
        <f t="shared" si="94"/>
        <v>42255OtherN/A_16SmartAC-onlySingle</v>
      </c>
      <c r="B6041" s="7" t="s">
        <v>13</v>
      </c>
      <c r="C6041" s="35">
        <v>42255</v>
      </c>
      <c r="D6041">
        <v>16</v>
      </c>
      <c r="E6041" t="s">
        <v>32</v>
      </c>
      <c r="F6041">
        <v>1.626750969180057</v>
      </c>
      <c r="G6041">
        <v>1.7955981192538688</v>
      </c>
      <c r="H6041">
        <v>20798</v>
      </c>
      <c r="I6041">
        <v>1.6507295446095738</v>
      </c>
      <c r="J6041">
        <v>1.7903955916519585</v>
      </c>
      <c r="K6041">
        <v>2273</v>
      </c>
      <c r="L6041">
        <v>-2.3978576064109802E-2</v>
      </c>
      <c r="M6041">
        <v>-1.4740163087844849</v>
      </c>
      <c r="N6041">
        <v>23071</v>
      </c>
      <c r="O6041">
        <v>3.9563633501529694E-2</v>
      </c>
      <c r="P6041">
        <v>-7.4683330953121185E-2</v>
      </c>
      <c r="Q6041">
        <v>-5.0667412579059601E-2</v>
      </c>
      <c r="R6041">
        <v>-2.3978576064109802E-2</v>
      </c>
      <c r="S6041">
        <v>2.7070946525782347E-3</v>
      </c>
      <c r="T6041">
        <v>2.6726176962256432E-2</v>
      </c>
      <c r="U6041" t="s">
        <v>102</v>
      </c>
      <c r="V6041" t="s">
        <v>84</v>
      </c>
      <c r="W6041">
        <v>98.518966674804687</v>
      </c>
    </row>
    <row r="6042" spans="1:23" x14ac:dyDescent="0.25">
      <c r="A6042" s="48" t="str">
        <f t="shared" si="94"/>
        <v>42255OtherN/A_17SmartAC-onlySingle</v>
      </c>
      <c r="B6042" s="7" t="s">
        <v>13</v>
      </c>
      <c r="C6042" s="35">
        <v>42255</v>
      </c>
      <c r="D6042">
        <v>17</v>
      </c>
      <c r="E6042" t="s">
        <v>32</v>
      </c>
      <c r="F6042">
        <v>2.025328152715133</v>
      </c>
      <c r="G6042">
        <v>1.8171044458387424</v>
      </c>
      <c r="H6042">
        <v>20798</v>
      </c>
      <c r="I6042">
        <v>2.0112588237829936</v>
      </c>
      <c r="J6042">
        <v>1.7886223738495726</v>
      </c>
      <c r="K6042">
        <v>2273</v>
      </c>
      <c r="L6042">
        <v>1.4069329015910625E-2</v>
      </c>
      <c r="M6042">
        <v>0.69466912746429443</v>
      </c>
      <c r="N6042">
        <v>23071</v>
      </c>
      <c r="O6042">
        <v>3.957555815577507E-2</v>
      </c>
      <c r="P6042">
        <v>-3.6650706082582474E-2</v>
      </c>
      <c r="Q6042">
        <v>-1.2627551332116127E-2</v>
      </c>
      <c r="R6042">
        <v>1.4069329015910625E-2</v>
      </c>
      <c r="S6042">
        <v>4.0763042867183685E-2</v>
      </c>
      <c r="T6042">
        <v>6.4789362251758575E-2</v>
      </c>
      <c r="U6042" t="s">
        <v>102</v>
      </c>
      <c r="V6042" t="s">
        <v>84</v>
      </c>
      <c r="W6042">
        <v>97.843093872070312</v>
      </c>
    </row>
    <row r="6043" spans="1:23" x14ac:dyDescent="0.25">
      <c r="A6043" s="48" t="str">
        <f t="shared" si="94"/>
        <v>42255OtherN/A_18SmartAC-onlySingle</v>
      </c>
      <c r="B6043" s="7" t="s">
        <v>13</v>
      </c>
      <c r="C6043" s="35">
        <v>42255</v>
      </c>
      <c r="D6043">
        <v>18</v>
      </c>
      <c r="E6043" t="s">
        <v>32</v>
      </c>
      <c r="F6043">
        <v>2.3137606959329076</v>
      </c>
      <c r="G6043">
        <v>1.7759126129559133</v>
      </c>
      <c r="H6043">
        <v>20798</v>
      </c>
      <c r="I6043">
        <v>2.2545789922038857</v>
      </c>
      <c r="J6043">
        <v>1.7621014163003703</v>
      </c>
      <c r="K6043">
        <v>2273</v>
      </c>
      <c r="L6043">
        <v>5.9181705117225647E-2</v>
      </c>
      <c r="M6043">
        <v>2.557814359664917</v>
      </c>
      <c r="N6043">
        <v>23071</v>
      </c>
      <c r="O6043">
        <v>3.8957405835390091E-2</v>
      </c>
      <c r="P6043">
        <v>9.2538939788937569E-3</v>
      </c>
      <c r="Q6043">
        <v>3.2901819795370102E-2</v>
      </c>
      <c r="R6043">
        <v>5.9181705117225647E-2</v>
      </c>
      <c r="S6043">
        <v>8.5458472371101379E-2</v>
      </c>
      <c r="T6043">
        <v>0.10910951346158981</v>
      </c>
      <c r="U6043" t="s">
        <v>102</v>
      </c>
      <c r="V6043" t="s">
        <v>84</v>
      </c>
      <c r="W6043">
        <v>96.574272155761719</v>
      </c>
    </row>
    <row r="6044" spans="1:23" x14ac:dyDescent="0.25">
      <c r="A6044" s="48" t="str">
        <f t="shared" si="94"/>
        <v>42255OtherN/A_19SmartAC-onlySingle</v>
      </c>
      <c r="B6044" s="7" t="s">
        <v>13</v>
      </c>
      <c r="C6044" s="35">
        <v>42255</v>
      </c>
      <c r="D6044">
        <v>19</v>
      </c>
      <c r="E6044" t="s">
        <v>32</v>
      </c>
      <c r="F6044">
        <v>2.3644832171482237</v>
      </c>
      <c r="G6044">
        <v>1.6930338102717981</v>
      </c>
      <c r="H6044">
        <v>20798</v>
      </c>
      <c r="I6044">
        <v>2.282065679068586</v>
      </c>
      <c r="J6044">
        <v>1.6962106370225938</v>
      </c>
      <c r="K6044">
        <v>2273</v>
      </c>
      <c r="L6044">
        <v>8.241754025220871E-2</v>
      </c>
      <c r="M6044">
        <v>3.4856469631195068</v>
      </c>
      <c r="N6044">
        <v>23071</v>
      </c>
      <c r="O6044">
        <v>3.746471181511879E-2</v>
      </c>
      <c r="P6044">
        <v>3.4402765333652496E-2</v>
      </c>
      <c r="Q6044">
        <v>5.7144593447446823E-2</v>
      </c>
      <c r="R6044">
        <v>8.241754025220871E-2</v>
      </c>
      <c r="S6044">
        <v>0.10768748819828033</v>
      </c>
      <c r="T6044">
        <v>0.13043230772018433</v>
      </c>
      <c r="U6044" t="s">
        <v>102</v>
      </c>
      <c r="V6044" t="s">
        <v>84</v>
      </c>
      <c r="W6044">
        <v>91.5986328125</v>
      </c>
    </row>
    <row r="6045" spans="1:23" x14ac:dyDescent="0.25">
      <c r="A6045" s="48" t="str">
        <f t="shared" si="94"/>
        <v>42255OtherN/A_20SmartAC-onlySingle</v>
      </c>
      <c r="B6045" s="7" t="s">
        <v>13</v>
      </c>
      <c r="C6045" s="35">
        <v>42255</v>
      </c>
      <c r="D6045">
        <v>20</v>
      </c>
      <c r="E6045" t="s">
        <v>32</v>
      </c>
      <c r="F6045">
        <v>2.1662619320406189</v>
      </c>
      <c r="G6045">
        <v>1.573657925641921</v>
      </c>
      <c r="H6045">
        <v>20798</v>
      </c>
      <c r="I6045">
        <v>2.1368934100782604</v>
      </c>
      <c r="J6045">
        <v>1.5956096784364018</v>
      </c>
      <c r="K6045">
        <v>2273</v>
      </c>
      <c r="L6045">
        <v>2.9368521645665169E-2</v>
      </c>
      <c r="M6045">
        <v>1.35572350025177</v>
      </c>
      <c r="N6045">
        <v>23071</v>
      </c>
      <c r="O6045">
        <v>3.5201728343963623E-2</v>
      </c>
      <c r="P6045">
        <v>-1.5746014192700386E-2</v>
      </c>
      <c r="Q6045">
        <v>5.6221396662294865E-3</v>
      </c>
      <c r="R6045">
        <v>2.9368521645665169E-2</v>
      </c>
      <c r="S6045">
        <v>5.3112085908651352E-2</v>
      </c>
      <c r="T6045">
        <v>7.4483059346675873E-2</v>
      </c>
      <c r="U6045" t="s">
        <v>102</v>
      </c>
      <c r="V6045" t="s">
        <v>84</v>
      </c>
      <c r="W6045">
        <v>86.3468017578125</v>
      </c>
    </row>
    <row r="6046" spans="1:23" x14ac:dyDescent="0.25">
      <c r="A6046" s="48" t="str">
        <f t="shared" si="94"/>
        <v>42255OtherN/A_21SmartAC-onlySingle</v>
      </c>
      <c r="B6046" s="7" t="s">
        <v>13</v>
      </c>
      <c r="C6046" s="35">
        <v>42255</v>
      </c>
      <c r="D6046">
        <v>21</v>
      </c>
      <c r="E6046" t="s">
        <v>32</v>
      </c>
      <c r="F6046">
        <v>1.9240431133150662</v>
      </c>
      <c r="G6046">
        <v>1.445273763397489</v>
      </c>
      <c r="H6046">
        <v>20798</v>
      </c>
      <c r="I6046">
        <v>1.8984659881595385</v>
      </c>
      <c r="J6046">
        <v>1.4272933022352339</v>
      </c>
      <c r="K6046">
        <v>2273</v>
      </c>
      <c r="L6046">
        <v>2.5577126070857048E-2</v>
      </c>
      <c r="M6046">
        <v>1.3293426036834717</v>
      </c>
      <c r="N6046">
        <v>23071</v>
      </c>
      <c r="O6046">
        <v>3.1570225954055786E-2</v>
      </c>
      <c r="P6046">
        <v>-1.4883275143802166E-2</v>
      </c>
      <c r="Q6046">
        <v>4.2804828844964504E-3</v>
      </c>
      <c r="R6046">
        <v>2.5577126070857048E-2</v>
      </c>
      <c r="S6046">
        <v>4.687124490737915E-2</v>
      </c>
      <c r="T6046">
        <v>6.6037528216838837E-2</v>
      </c>
      <c r="U6046" t="s">
        <v>102</v>
      </c>
      <c r="V6046" t="s">
        <v>84</v>
      </c>
      <c r="W6046">
        <v>82.447013854980469</v>
      </c>
    </row>
    <row r="6047" spans="1:23" x14ac:dyDescent="0.25">
      <c r="A6047" s="48" t="str">
        <f t="shared" si="94"/>
        <v>42255OtherN/A_22SmartAC-onlySingle</v>
      </c>
      <c r="B6047" s="7" t="s">
        <v>13</v>
      </c>
      <c r="C6047" s="35">
        <v>42255</v>
      </c>
      <c r="D6047">
        <v>22</v>
      </c>
      <c r="E6047" t="s">
        <v>32</v>
      </c>
      <c r="F6047">
        <v>1.6079645633595412</v>
      </c>
      <c r="G6047">
        <v>1.292321648995794</v>
      </c>
      <c r="H6047">
        <v>20798</v>
      </c>
      <c r="I6047">
        <v>1.5647861564251517</v>
      </c>
      <c r="J6047">
        <v>1.2468763007715553</v>
      </c>
      <c r="K6047">
        <v>2273</v>
      </c>
      <c r="L6047">
        <v>4.3178405612707138E-2</v>
      </c>
      <c r="M6047">
        <v>2.6852834224700928</v>
      </c>
      <c r="N6047">
        <v>23071</v>
      </c>
      <c r="O6047">
        <v>2.7645738795399666E-2</v>
      </c>
      <c r="P6047">
        <v>7.7476268634200096E-3</v>
      </c>
      <c r="Q6047">
        <v>2.4529142305254936E-2</v>
      </c>
      <c r="R6047">
        <v>4.3178405612707138E-2</v>
      </c>
      <c r="S6047">
        <v>6.1825457960367203E-2</v>
      </c>
      <c r="T6047">
        <v>7.8609183430671692E-2</v>
      </c>
      <c r="U6047" t="s">
        <v>102</v>
      </c>
      <c r="V6047" t="s">
        <v>84</v>
      </c>
      <c r="W6047">
        <v>80.604957580566406</v>
      </c>
    </row>
    <row r="6048" spans="1:23" x14ac:dyDescent="0.25">
      <c r="A6048" s="48" t="str">
        <f t="shared" si="94"/>
        <v>42255OtherN/A_23SmartAC-onlySingle</v>
      </c>
      <c r="B6048" s="7" t="s">
        <v>13</v>
      </c>
      <c r="C6048" s="35">
        <v>42255</v>
      </c>
      <c r="D6048">
        <v>23</v>
      </c>
      <c r="E6048" t="s">
        <v>32</v>
      </c>
      <c r="F6048">
        <v>1.2409467675494024</v>
      </c>
      <c r="G6048">
        <v>1.0973068690609111</v>
      </c>
      <c r="H6048">
        <v>20798</v>
      </c>
      <c r="I6048">
        <v>1.2101551965681723</v>
      </c>
      <c r="J6048">
        <v>1.0578473161792346</v>
      </c>
      <c r="K6048">
        <v>2273</v>
      </c>
      <c r="L6048">
        <v>3.0791571363806725E-2</v>
      </c>
      <c r="M6048">
        <v>2.4812967777252197</v>
      </c>
      <c r="N6048">
        <v>23071</v>
      </c>
      <c r="O6048">
        <v>2.3456621915102005E-2</v>
      </c>
      <c r="P6048">
        <v>7.2956469375640154E-4</v>
      </c>
      <c r="Q6048">
        <v>1.4968203380703926E-2</v>
      </c>
      <c r="R6048">
        <v>3.0791571363806725E-2</v>
      </c>
      <c r="S6048">
        <v>4.6613063663244247E-2</v>
      </c>
      <c r="T6048">
        <v>6.0853578150272369E-2</v>
      </c>
      <c r="U6048" t="s">
        <v>102</v>
      </c>
      <c r="V6048" t="s">
        <v>84</v>
      </c>
      <c r="W6048">
        <v>78.362449645996094</v>
      </c>
    </row>
    <row r="6049" spans="1:23" x14ac:dyDescent="0.25">
      <c r="A6049" s="48" t="str">
        <f t="shared" si="94"/>
        <v>42255OtherN/A_24SmartAC-onlySingle</v>
      </c>
      <c r="B6049" s="7" t="s">
        <v>13</v>
      </c>
      <c r="C6049" s="35">
        <v>42255</v>
      </c>
      <c r="D6049">
        <v>24</v>
      </c>
      <c r="E6049" t="s">
        <v>32</v>
      </c>
      <c r="F6049">
        <v>0.9518400551875098</v>
      </c>
      <c r="G6049">
        <v>0.88938839587642571</v>
      </c>
      <c r="H6049">
        <v>20798</v>
      </c>
      <c r="I6049">
        <v>0.92989898261303794</v>
      </c>
      <c r="J6049">
        <v>0.88443491326832935</v>
      </c>
      <c r="K6049">
        <v>2273</v>
      </c>
      <c r="L6049">
        <v>2.194107323884964E-2</v>
      </c>
      <c r="M6049">
        <v>2.305121898651123</v>
      </c>
      <c r="N6049">
        <v>23071</v>
      </c>
      <c r="O6049">
        <v>1.9549189135432243E-2</v>
      </c>
      <c r="P6049">
        <v>-3.1131675932556391E-3</v>
      </c>
      <c r="Q6049">
        <v>8.7535809725522995E-3</v>
      </c>
      <c r="R6049">
        <v>2.194107323884964E-2</v>
      </c>
      <c r="S6049">
        <v>3.5127002745866776E-2</v>
      </c>
      <c r="T6049">
        <v>4.6995315700769424E-2</v>
      </c>
      <c r="U6049" t="s">
        <v>102</v>
      </c>
      <c r="V6049" t="s">
        <v>84</v>
      </c>
      <c r="W6049">
        <v>74.87811279296875</v>
      </c>
    </row>
    <row r="6050" spans="1:23" x14ac:dyDescent="0.25">
      <c r="A6050" s="48"/>
      <c r="B6050" s="7" t="s">
        <v>14</v>
      </c>
      <c r="C6050" s="35">
        <v>42233</v>
      </c>
      <c r="D6050">
        <v>1</v>
      </c>
      <c r="E6050" t="s">
        <v>109</v>
      </c>
      <c r="F6050">
        <v>0.93358499491605529</v>
      </c>
      <c r="G6050">
        <v>0.88135092960283568</v>
      </c>
      <c r="H6050">
        <v>4264</v>
      </c>
      <c r="I6050">
        <v>0.96428079101531905</v>
      </c>
      <c r="J6050">
        <v>0.92946029035962785</v>
      </c>
      <c r="K6050">
        <v>1065</v>
      </c>
      <c r="L6050">
        <v>-3.0695796012878418E-2</v>
      </c>
      <c r="M6050">
        <v>-3.2879488468170166</v>
      </c>
      <c r="N6050">
        <v>10647</v>
      </c>
      <c r="O6050">
        <v>3.1517326831817627E-2</v>
      </c>
      <c r="P6050">
        <v>-7.1088403463363647E-2</v>
      </c>
      <c r="Q6050">
        <v>-5.1956754177808762E-2</v>
      </c>
      <c r="R6050">
        <v>-3.0695796012878418E-2</v>
      </c>
      <c r="S6050">
        <v>-9.4373589381575584E-3</v>
      </c>
      <c r="T6050">
        <v>9.6968105062842369E-3</v>
      </c>
      <c r="U6050" t="s">
        <v>18</v>
      </c>
      <c r="V6050" t="s">
        <v>84</v>
      </c>
      <c r="W6050">
        <v>68.382827758789063</v>
      </c>
    </row>
    <row r="6051" spans="1:23" x14ac:dyDescent="0.25">
      <c r="A6051" s="48"/>
      <c r="B6051" s="7" t="s">
        <v>14</v>
      </c>
      <c r="C6051" s="35">
        <v>42233</v>
      </c>
      <c r="D6051">
        <v>1</v>
      </c>
      <c r="E6051" t="s">
        <v>109</v>
      </c>
      <c r="F6051">
        <v>0.93358499491605529</v>
      </c>
      <c r="G6051">
        <v>0.88135092960283568</v>
      </c>
      <c r="H6051">
        <v>4264</v>
      </c>
      <c r="I6051">
        <v>0.96428079101531905</v>
      </c>
      <c r="J6051">
        <v>0.92946029035962785</v>
      </c>
      <c r="K6051">
        <v>1065</v>
      </c>
      <c r="L6051">
        <v>-3.0695796012878418E-2</v>
      </c>
      <c r="M6051">
        <v>-3.2879488468170166</v>
      </c>
      <c r="N6051">
        <v>10647</v>
      </c>
      <c r="O6051">
        <v>3.1517326831817627E-2</v>
      </c>
      <c r="P6051">
        <v>-7.1088403463363647E-2</v>
      </c>
      <c r="Q6051">
        <v>-5.1956754177808762E-2</v>
      </c>
      <c r="R6051">
        <v>-3.0695796012878418E-2</v>
      </c>
      <c r="S6051">
        <v>-9.4373589381575584E-3</v>
      </c>
      <c r="T6051">
        <v>9.6968105062842369E-3</v>
      </c>
      <c r="U6051" t="s">
        <v>102</v>
      </c>
      <c r="V6051" t="s">
        <v>84</v>
      </c>
      <c r="W6051">
        <v>68.382827758789063</v>
      </c>
    </row>
    <row r="6052" spans="1:23" x14ac:dyDescent="0.25">
      <c r="A6052" s="48"/>
      <c r="B6052" s="7" t="s">
        <v>14</v>
      </c>
      <c r="C6052" s="35">
        <v>42233</v>
      </c>
      <c r="D6052">
        <v>2</v>
      </c>
      <c r="E6052" t="s">
        <v>109</v>
      </c>
      <c r="F6052">
        <v>0.80178055272319237</v>
      </c>
      <c r="G6052">
        <v>0.76612010974424827</v>
      </c>
      <c r="H6052">
        <v>4264</v>
      </c>
      <c r="I6052">
        <v>0.85183653493385247</v>
      </c>
      <c r="J6052">
        <v>0.81100538355352125</v>
      </c>
      <c r="K6052">
        <v>1065</v>
      </c>
      <c r="L6052">
        <v>-5.0055980682373047E-2</v>
      </c>
      <c r="M6052">
        <v>-6.2431025505065918</v>
      </c>
      <c r="N6052">
        <v>10647</v>
      </c>
      <c r="O6052">
        <v>2.7481570839881897E-2</v>
      </c>
      <c r="P6052">
        <v>-8.5276365280151367E-2</v>
      </c>
      <c r="Q6052">
        <v>-6.8594500422477722E-2</v>
      </c>
      <c r="R6052">
        <v>-5.0055980682373047E-2</v>
      </c>
      <c r="S6052">
        <v>-3.1519662588834763E-2</v>
      </c>
      <c r="T6052">
        <v>-1.4835599809885025E-2</v>
      </c>
      <c r="U6052" t="s">
        <v>18</v>
      </c>
      <c r="V6052" t="s">
        <v>84</v>
      </c>
      <c r="W6052">
        <v>67.040199279785156</v>
      </c>
    </row>
    <row r="6053" spans="1:23" x14ac:dyDescent="0.25">
      <c r="A6053" s="48"/>
      <c r="B6053" s="7" t="s">
        <v>14</v>
      </c>
      <c r="C6053" s="35">
        <v>42233</v>
      </c>
      <c r="D6053">
        <v>2</v>
      </c>
      <c r="E6053" t="s">
        <v>109</v>
      </c>
      <c r="F6053">
        <v>0.80178055272319237</v>
      </c>
      <c r="G6053">
        <v>0.76612010974424827</v>
      </c>
      <c r="H6053">
        <v>4264</v>
      </c>
      <c r="I6053">
        <v>0.85183653493385247</v>
      </c>
      <c r="J6053">
        <v>0.81100538355352125</v>
      </c>
      <c r="K6053">
        <v>1065</v>
      </c>
      <c r="L6053">
        <v>-5.0055980682373047E-2</v>
      </c>
      <c r="M6053">
        <v>-6.2431025505065918</v>
      </c>
      <c r="N6053">
        <v>10647</v>
      </c>
      <c r="O6053">
        <v>2.7481570839881897E-2</v>
      </c>
      <c r="P6053">
        <v>-8.5276365280151367E-2</v>
      </c>
      <c r="Q6053">
        <v>-6.8594500422477722E-2</v>
      </c>
      <c r="R6053">
        <v>-5.0055980682373047E-2</v>
      </c>
      <c r="S6053">
        <v>-3.1519662588834763E-2</v>
      </c>
      <c r="T6053">
        <v>-1.4835599809885025E-2</v>
      </c>
      <c r="U6053" t="s">
        <v>102</v>
      </c>
      <c r="V6053" t="s">
        <v>84</v>
      </c>
      <c r="W6053">
        <v>67.040199279785156</v>
      </c>
    </row>
    <row r="6054" spans="1:23" x14ac:dyDescent="0.25">
      <c r="A6054" s="48"/>
      <c r="B6054" s="7" t="s">
        <v>14</v>
      </c>
      <c r="C6054" s="35">
        <v>42233</v>
      </c>
      <c r="D6054">
        <v>3</v>
      </c>
      <c r="E6054" t="s">
        <v>109</v>
      </c>
      <c r="F6054">
        <v>0.71274588809842554</v>
      </c>
      <c r="G6054">
        <v>0.66049027277366168</v>
      </c>
      <c r="H6054">
        <v>4264</v>
      </c>
      <c r="I6054">
        <v>0.78335583779141882</v>
      </c>
      <c r="J6054">
        <v>0.76202819041587011</v>
      </c>
      <c r="K6054">
        <v>1065</v>
      </c>
      <c r="L6054">
        <v>-7.060994952917099E-2</v>
      </c>
      <c r="M6054">
        <v>-9.9067497253417969</v>
      </c>
      <c r="N6054">
        <v>10647</v>
      </c>
      <c r="O6054">
        <v>2.5447109714150429E-2</v>
      </c>
      <c r="P6054">
        <v>-0.10322296619415283</v>
      </c>
      <c r="Q6054">
        <v>-8.7776057422161102E-2</v>
      </c>
      <c r="R6054">
        <v>-7.060994952917099E-2</v>
      </c>
      <c r="S6054">
        <v>-5.3445875644683838E-2</v>
      </c>
      <c r="T6054">
        <v>-3.7996932864189148E-2</v>
      </c>
      <c r="U6054" t="s">
        <v>18</v>
      </c>
      <c r="V6054" t="s">
        <v>84</v>
      </c>
      <c r="W6054">
        <v>68.430824279785156</v>
      </c>
    </row>
    <row r="6055" spans="1:23" x14ac:dyDescent="0.25">
      <c r="A6055" s="48"/>
      <c r="B6055" s="7" t="s">
        <v>14</v>
      </c>
      <c r="C6055" s="35">
        <v>42233</v>
      </c>
      <c r="D6055">
        <v>3</v>
      </c>
      <c r="E6055" t="s">
        <v>109</v>
      </c>
      <c r="F6055">
        <v>0.71274588809842554</v>
      </c>
      <c r="G6055">
        <v>0.66049027277366168</v>
      </c>
      <c r="H6055">
        <v>4264</v>
      </c>
      <c r="I6055">
        <v>0.78335583779141882</v>
      </c>
      <c r="J6055">
        <v>0.76202819041587011</v>
      </c>
      <c r="K6055">
        <v>1065</v>
      </c>
      <c r="L6055">
        <v>-7.060994952917099E-2</v>
      </c>
      <c r="M6055">
        <v>-9.9067497253417969</v>
      </c>
      <c r="N6055">
        <v>10647</v>
      </c>
      <c r="O6055">
        <v>2.5447109714150429E-2</v>
      </c>
      <c r="P6055">
        <v>-0.10322296619415283</v>
      </c>
      <c r="Q6055">
        <v>-8.7776057422161102E-2</v>
      </c>
      <c r="R6055">
        <v>-7.060994952917099E-2</v>
      </c>
      <c r="S6055">
        <v>-5.3445875644683838E-2</v>
      </c>
      <c r="T6055">
        <v>-3.7996932864189148E-2</v>
      </c>
      <c r="U6055" t="s">
        <v>102</v>
      </c>
      <c r="V6055" t="s">
        <v>84</v>
      </c>
      <c r="W6055">
        <v>68.430824279785156</v>
      </c>
    </row>
    <row r="6056" spans="1:23" x14ac:dyDescent="0.25">
      <c r="A6056" s="48"/>
      <c r="B6056" s="7" t="s">
        <v>14</v>
      </c>
      <c r="C6056" s="35">
        <v>42233</v>
      </c>
      <c r="D6056">
        <v>4</v>
      </c>
      <c r="E6056" t="s">
        <v>109</v>
      </c>
      <c r="F6056">
        <v>0.68238088374808548</v>
      </c>
      <c r="G6056">
        <v>0.66730320048543945</v>
      </c>
      <c r="H6056">
        <v>4264</v>
      </c>
      <c r="I6056">
        <v>0.71893719374913223</v>
      </c>
      <c r="J6056">
        <v>0.69252873014639971</v>
      </c>
      <c r="K6056">
        <v>1065</v>
      </c>
      <c r="L6056">
        <v>-3.6556310951709747E-2</v>
      </c>
      <c r="M6056">
        <v>-5.3571710586547852</v>
      </c>
      <c r="N6056">
        <v>10647</v>
      </c>
      <c r="O6056">
        <v>2.3553255945444107E-2</v>
      </c>
      <c r="P6056">
        <v>-6.6742166876792908E-2</v>
      </c>
      <c r="Q6056">
        <v>-5.2444867789745331E-2</v>
      </c>
      <c r="R6056">
        <v>-3.6556310951709747E-2</v>
      </c>
      <c r="S6056">
        <v>-2.0669639110565186E-2</v>
      </c>
      <c r="T6056">
        <v>-6.3704582862555981E-3</v>
      </c>
      <c r="U6056" t="s">
        <v>18</v>
      </c>
      <c r="V6056" t="s">
        <v>84</v>
      </c>
      <c r="W6056">
        <v>68.615951538085938</v>
      </c>
    </row>
    <row r="6057" spans="1:23" x14ac:dyDescent="0.25">
      <c r="A6057" s="48"/>
      <c r="B6057" s="7" t="s">
        <v>14</v>
      </c>
      <c r="C6057" s="35">
        <v>42233</v>
      </c>
      <c r="D6057">
        <v>4</v>
      </c>
      <c r="E6057" t="s">
        <v>109</v>
      </c>
      <c r="F6057">
        <v>0.68238088374808548</v>
      </c>
      <c r="G6057">
        <v>0.66730320048543945</v>
      </c>
      <c r="H6057">
        <v>4264</v>
      </c>
      <c r="I6057">
        <v>0.71893719374913223</v>
      </c>
      <c r="J6057">
        <v>0.69252873014639971</v>
      </c>
      <c r="K6057">
        <v>1065</v>
      </c>
      <c r="L6057">
        <v>-3.6556310951709747E-2</v>
      </c>
      <c r="M6057">
        <v>-5.3571710586547852</v>
      </c>
      <c r="N6057">
        <v>10647</v>
      </c>
      <c r="O6057">
        <v>2.3553255945444107E-2</v>
      </c>
      <c r="P6057">
        <v>-6.6742166876792908E-2</v>
      </c>
      <c r="Q6057">
        <v>-5.2444867789745331E-2</v>
      </c>
      <c r="R6057">
        <v>-3.6556310951709747E-2</v>
      </c>
      <c r="S6057">
        <v>-2.0669639110565186E-2</v>
      </c>
      <c r="T6057">
        <v>-6.3704582862555981E-3</v>
      </c>
      <c r="U6057" t="s">
        <v>102</v>
      </c>
      <c r="V6057" t="s">
        <v>84</v>
      </c>
      <c r="W6057">
        <v>68.615951538085938</v>
      </c>
    </row>
    <row r="6058" spans="1:23" x14ac:dyDescent="0.25">
      <c r="A6058" s="48"/>
      <c r="B6058" s="7" t="s">
        <v>14</v>
      </c>
      <c r="C6058" s="35">
        <v>42233</v>
      </c>
      <c r="D6058">
        <v>5</v>
      </c>
      <c r="E6058" t="s">
        <v>109</v>
      </c>
      <c r="F6058">
        <v>0.66815375718440195</v>
      </c>
      <c r="G6058">
        <v>0.63503923208914403</v>
      </c>
      <c r="H6058">
        <v>4264</v>
      </c>
      <c r="I6058">
        <v>0.70994218461954584</v>
      </c>
      <c r="J6058">
        <v>0.69867076089445745</v>
      </c>
      <c r="K6058">
        <v>1065</v>
      </c>
      <c r="L6058">
        <v>-4.1788429021835327E-2</v>
      </c>
      <c r="M6058">
        <v>-6.2543129920959473</v>
      </c>
      <c r="N6058">
        <v>10647</v>
      </c>
      <c r="O6058">
        <v>2.3514354601502419E-2</v>
      </c>
      <c r="P6058">
        <v>-7.1924425661563873E-2</v>
      </c>
      <c r="Q6058">
        <v>-5.7650741189718246E-2</v>
      </c>
      <c r="R6058">
        <v>-4.1788429021835327E-2</v>
      </c>
      <c r="S6058">
        <v>-2.5927996262907982E-2</v>
      </c>
      <c r="T6058">
        <v>-1.1652432382106781E-2</v>
      </c>
      <c r="U6058" t="s">
        <v>18</v>
      </c>
      <c r="V6058" t="s">
        <v>84</v>
      </c>
      <c r="W6058">
        <v>67.615951538085938</v>
      </c>
    </row>
    <row r="6059" spans="1:23" x14ac:dyDescent="0.25">
      <c r="A6059" s="48"/>
      <c r="B6059" s="7" t="s">
        <v>14</v>
      </c>
      <c r="C6059" s="35">
        <v>42233</v>
      </c>
      <c r="D6059">
        <v>5</v>
      </c>
      <c r="E6059" t="s">
        <v>109</v>
      </c>
      <c r="F6059">
        <v>0.66815375718440195</v>
      </c>
      <c r="G6059">
        <v>0.63503923208914403</v>
      </c>
      <c r="H6059">
        <v>4264</v>
      </c>
      <c r="I6059">
        <v>0.70994218461954584</v>
      </c>
      <c r="J6059">
        <v>0.69867076089445745</v>
      </c>
      <c r="K6059">
        <v>1065</v>
      </c>
      <c r="L6059">
        <v>-4.1788429021835327E-2</v>
      </c>
      <c r="M6059">
        <v>-6.2543129920959473</v>
      </c>
      <c r="N6059">
        <v>10647</v>
      </c>
      <c r="O6059">
        <v>2.3514354601502419E-2</v>
      </c>
      <c r="P6059">
        <v>-7.1924425661563873E-2</v>
      </c>
      <c r="Q6059">
        <v>-5.7650741189718246E-2</v>
      </c>
      <c r="R6059">
        <v>-4.1788429021835327E-2</v>
      </c>
      <c r="S6059">
        <v>-2.5927996262907982E-2</v>
      </c>
      <c r="T6059">
        <v>-1.1652432382106781E-2</v>
      </c>
      <c r="U6059" t="s">
        <v>102</v>
      </c>
      <c r="V6059" t="s">
        <v>84</v>
      </c>
      <c r="W6059">
        <v>67.615951538085938</v>
      </c>
    </row>
    <row r="6060" spans="1:23" x14ac:dyDescent="0.25">
      <c r="A6060" s="48"/>
      <c r="B6060" s="7" t="s">
        <v>14</v>
      </c>
      <c r="C6060" s="35">
        <v>42233</v>
      </c>
      <c r="D6060">
        <v>6</v>
      </c>
      <c r="E6060" t="s">
        <v>109</v>
      </c>
      <c r="F6060">
        <v>0.71309822771470377</v>
      </c>
      <c r="G6060">
        <v>0.66509295788625611</v>
      </c>
      <c r="H6060">
        <v>4264</v>
      </c>
      <c r="I6060">
        <v>0.74160216572628246</v>
      </c>
      <c r="J6060">
        <v>0.69238741544832827</v>
      </c>
      <c r="K6060">
        <v>1065</v>
      </c>
      <c r="L6060">
        <v>-2.8503937646746635E-2</v>
      </c>
      <c r="M6060">
        <v>-3.9971966743469238</v>
      </c>
      <c r="N6060">
        <v>10647</v>
      </c>
      <c r="O6060">
        <v>2.3534685373306274E-2</v>
      </c>
      <c r="P6060">
        <v>-5.8665990829467773E-2</v>
      </c>
      <c r="Q6060">
        <v>-4.4379964470863342E-2</v>
      </c>
      <c r="R6060">
        <v>-2.8503937646746635E-2</v>
      </c>
      <c r="S6060">
        <v>-1.2629792094230652E-2</v>
      </c>
      <c r="T6060">
        <v>1.6581150703132153E-3</v>
      </c>
      <c r="U6060" t="s">
        <v>18</v>
      </c>
      <c r="V6060" t="s">
        <v>84</v>
      </c>
      <c r="W6060">
        <v>66.444725036621094</v>
      </c>
    </row>
    <row r="6061" spans="1:23" x14ac:dyDescent="0.25">
      <c r="A6061" s="48"/>
      <c r="B6061" s="7" t="s">
        <v>14</v>
      </c>
      <c r="C6061" s="35">
        <v>42233</v>
      </c>
      <c r="D6061">
        <v>6</v>
      </c>
      <c r="E6061" t="s">
        <v>109</v>
      </c>
      <c r="F6061">
        <v>0.71309822771470377</v>
      </c>
      <c r="G6061">
        <v>0.66509295788625611</v>
      </c>
      <c r="H6061">
        <v>4264</v>
      </c>
      <c r="I6061">
        <v>0.74160216572628246</v>
      </c>
      <c r="J6061">
        <v>0.69238741544832827</v>
      </c>
      <c r="K6061">
        <v>1065</v>
      </c>
      <c r="L6061">
        <v>-2.8503937646746635E-2</v>
      </c>
      <c r="M6061">
        <v>-3.9971966743469238</v>
      </c>
      <c r="N6061">
        <v>10647</v>
      </c>
      <c r="O6061">
        <v>2.3534685373306274E-2</v>
      </c>
      <c r="P6061">
        <v>-5.8665990829467773E-2</v>
      </c>
      <c r="Q6061">
        <v>-4.4379964470863342E-2</v>
      </c>
      <c r="R6061">
        <v>-2.8503937646746635E-2</v>
      </c>
      <c r="S6061">
        <v>-1.2629792094230652E-2</v>
      </c>
      <c r="T6061">
        <v>1.6581150703132153E-3</v>
      </c>
      <c r="U6061" t="s">
        <v>102</v>
      </c>
      <c r="V6061" t="s">
        <v>84</v>
      </c>
      <c r="W6061">
        <v>66.444725036621094</v>
      </c>
    </row>
    <row r="6062" spans="1:23" x14ac:dyDescent="0.25">
      <c r="A6062" s="48"/>
      <c r="B6062" s="7" t="s">
        <v>14</v>
      </c>
      <c r="C6062" s="35">
        <v>42233</v>
      </c>
      <c r="D6062">
        <v>7</v>
      </c>
      <c r="E6062" t="s">
        <v>109</v>
      </c>
      <c r="F6062">
        <v>0.81836117712216694</v>
      </c>
      <c r="G6062">
        <v>0.74985698373060428</v>
      </c>
      <c r="H6062">
        <v>4264</v>
      </c>
      <c r="I6062">
        <v>0.83052824849010087</v>
      </c>
      <c r="J6062">
        <v>0.71256766958629503</v>
      </c>
      <c r="K6062">
        <v>1065</v>
      </c>
      <c r="L6062">
        <v>-1.2167070992290974E-2</v>
      </c>
      <c r="M6062">
        <v>-1.4867606163024902</v>
      </c>
      <c r="N6062">
        <v>10647</v>
      </c>
      <c r="O6062">
        <v>2.4670451879501343E-2</v>
      </c>
      <c r="P6062">
        <v>-4.3784722685813904E-2</v>
      </c>
      <c r="Q6062">
        <v>-2.8809264302253723E-2</v>
      </c>
      <c r="R6062">
        <v>-1.2167070992290974E-2</v>
      </c>
      <c r="S6062">
        <v>4.4731488451361656E-3</v>
      </c>
      <c r="T6062">
        <v>1.9450580701231956E-2</v>
      </c>
      <c r="U6062" t="s">
        <v>18</v>
      </c>
      <c r="V6062" t="s">
        <v>84</v>
      </c>
      <c r="W6062">
        <v>69.917160034179688</v>
      </c>
    </row>
    <row r="6063" spans="1:23" x14ac:dyDescent="0.25">
      <c r="A6063" s="48"/>
      <c r="B6063" s="7" t="s">
        <v>14</v>
      </c>
      <c r="C6063" s="35">
        <v>42233</v>
      </c>
      <c r="D6063">
        <v>7</v>
      </c>
      <c r="E6063" t="s">
        <v>109</v>
      </c>
      <c r="F6063">
        <v>0.81836117712216694</v>
      </c>
      <c r="G6063">
        <v>0.74985698373060428</v>
      </c>
      <c r="H6063">
        <v>4264</v>
      </c>
      <c r="I6063">
        <v>0.83052824849010087</v>
      </c>
      <c r="J6063">
        <v>0.71256766958629503</v>
      </c>
      <c r="K6063">
        <v>1065</v>
      </c>
      <c r="L6063">
        <v>-1.2167070992290974E-2</v>
      </c>
      <c r="M6063">
        <v>-1.4867606163024902</v>
      </c>
      <c r="N6063">
        <v>10647</v>
      </c>
      <c r="O6063">
        <v>2.4670451879501343E-2</v>
      </c>
      <c r="P6063">
        <v>-4.3784722685813904E-2</v>
      </c>
      <c r="Q6063">
        <v>-2.8809264302253723E-2</v>
      </c>
      <c r="R6063">
        <v>-1.2167070992290974E-2</v>
      </c>
      <c r="S6063">
        <v>4.4731488451361656E-3</v>
      </c>
      <c r="T6063">
        <v>1.9450580701231956E-2</v>
      </c>
      <c r="U6063" t="s">
        <v>102</v>
      </c>
      <c r="V6063" t="s">
        <v>84</v>
      </c>
      <c r="W6063">
        <v>69.917160034179688</v>
      </c>
    </row>
    <row r="6064" spans="1:23" x14ac:dyDescent="0.25">
      <c r="A6064" s="48"/>
      <c r="B6064" s="7" t="s">
        <v>14</v>
      </c>
      <c r="C6064" s="35">
        <v>42233</v>
      </c>
      <c r="D6064">
        <v>8</v>
      </c>
      <c r="E6064" t="s">
        <v>109</v>
      </c>
      <c r="F6064">
        <v>0.85355252843410989</v>
      </c>
      <c r="G6064">
        <v>0.8208161582382123</v>
      </c>
      <c r="H6064">
        <v>4264</v>
      </c>
      <c r="I6064">
        <v>0.87515348420190642</v>
      </c>
      <c r="J6064">
        <v>0.82091248569405884</v>
      </c>
      <c r="K6064">
        <v>1065</v>
      </c>
      <c r="L6064">
        <v>-2.1600956097245216E-2</v>
      </c>
      <c r="M6064">
        <v>-2.5307118892669678</v>
      </c>
      <c r="N6064">
        <v>10647</v>
      </c>
      <c r="O6064">
        <v>2.8120700269937515E-2</v>
      </c>
      <c r="P6064">
        <v>-5.7640444487333298E-2</v>
      </c>
      <c r="Q6064">
        <v>-4.0570616722106934E-2</v>
      </c>
      <c r="R6064">
        <v>-2.1600956097245216E-2</v>
      </c>
      <c r="S6064">
        <v>-2.6335436850786209E-3</v>
      </c>
      <c r="T6064">
        <v>1.443853322416544E-2</v>
      </c>
      <c r="U6064" t="s">
        <v>18</v>
      </c>
      <c r="V6064" t="s">
        <v>84</v>
      </c>
      <c r="W6064">
        <v>77.123130798339844</v>
      </c>
    </row>
    <row r="6065" spans="1:23" x14ac:dyDescent="0.25">
      <c r="A6065" s="48"/>
      <c r="B6065" s="7" t="s">
        <v>14</v>
      </c>
      <c r="C6065" s="35">
        <v>42233</v>
      </c>
      <c r="D6065">
        <v>8</v>
      </c>
      <c r="E6065" t="s">
        <v>109</v>
      </c>
      <c r="F6065">
        <v>0.85355252843410989</v>
      </c>
      <c r="G6065">
        <v>0.8208161582382123</v>
      </c>
      <c r="H6065">
        <v>4264</v>
      </c>
      <c r="I6065">
        <v>0.87515348420190642</v>
      </c>
      <c r="J6065">
        <v>0.82091248569405884</v>
      </c>
      <c r="K6065">
        <v>1065</v>
      </c>
      <c r="L6065">
        <v>-2.1600956097245216E-2</v>
      </c>
      <c r="M6065">
        <v>-2.5307118892669678</v>
      </c>
      <c r="N6065">
        <v>10647</v>
      </c>
      <c r="O6065">
        <v>2.8120700269937515E-2</v>
      </c>
      <c r="P6065">
        <v>-5.7640444487333298E-2</v>
      </c>
      <c r="Q6065">
        <v>-4.0570616722106934E-2</v>
      </c>
      <c r="R6065">
        <v>-2.1600956097245216E-2</v>
      </c>
      <c r="S6065">
        <v>-2.6335436850786209E-3</v>
      </c>
      <c r="T6065">
        <v>1.443853322416544E-2</v>
      </c>
      <c r="U6065" t="s">
        <v>102</v>
      </c>
      <c r="V6065" t="s">
        <v>84</v>
      </c>
      <c r="W6065">
        <v>77.123130798339844</v>
      </c>
    </row>
    <row r="6066" spans="1:23" x14ac:dyDescent="0.25">
      <c r="A6066" s="48"/>
      <c r="B6066" s="7" t="s">
        <v>14</v>
      </c>
      <c r="C6066" s="35">
        <v>42233</v>
      </c>
      <c r="D6066">
        <v>9</v>
      </c>
      <c r="E6066" t="s">
        <v>109</v>
      </c>
      <c r="F6066">
        <v>0.80521056230689281</v>
      </c>
      <c r="G6066">
        <v>0.93628551521886982</v>
      </c>
      <c r="H6066">
        <v>4264</v>
      </c>
      <c r="I6066">
        <v>0.78037052741157109</v>
      </c>
      <c r="J6066">
        <v>0.88435823828264659</v>
      </c>
      <c r="K6066">
        <v>1065</v>
      </c>
      <c r="L6066">
        <v>2.4840034544467926E-2</v>
      </c>
      <c r="M6066">
        <v>3.0849118232727051</v>
      </c>
      <c r="N6066">
        <v>10647</v>
      </c>
      <c r="O6066">
        <v>3.0658524483442307E-2</v>
      </c>
      <c r="P6066">
        <v>-1.4451930299401283E-2</v>
      </c>
      <c r="Q6066">
        <v>4.1584069840610027E-3</v>
      </c>
      <c r="R6066">
        <v>2.4840034544467926E-2</v>
      </c>
      <c r="S6066">
        <v>4.5519210398197174E-2</v>
      </c>
      <c r="T6066">
        <v>6.4131997525691986E-2</v>
      </c>
      <c r="U6066" t="s">
        <v>18</v>
      </c>
      <c r="V6066" t="s">
        <v>84</v>
      </c>
      <c r="W6066">
        <v>84.521087646484375</v>
      </c>
    </row>
    <row r="6067" spans="1:23" x14ac:dyDescent="0.25">
      <c r="A6067" s="48"/>
      <c r="B6067" s="7" t="s">
        <v>14</v>
      </c>
      <c r="C6067" s="35">
        <v>42233</v>
      </c>
      <c r="D6067">
        <v>9</v>
      </c>
      <c r="E6067" t="s">
        <v>109</v>
      </c>
      <c r="F6067">
        <v>0.80521056230689281</v>
      </c>
      <c r="G6067">
        <v>0.93628551521886982</v>
      </c>
      <c r="H6067">
        <v>4264</v>
      </c>
      <c r="I6067">
        <v>0.78037052741157109</v>
      </c>
      <c r="J6067">
        <v>0.88435823828264659</v>
      </c>
      <c r="K6067">
        <v>1065</v>
      </c>
      <c r="L6067">
        <v>2.4840034544467926E-2</v>
      </c>
      <c r="M6067">
        <v>3.0849118232727051</v>
      </c>
      <c r="N6067">
        <v>10647</v>
      </c>
      <c r="O6067">
        <v>3.0658524483442307E-2</v>
      </c>
      <c r="P6067">
        <v>-1.4451930299401283E-2</v>
      </c>
      <c r="Q6067">
        <v>4.1584069840610027E-3</v>
      </c>
      <c r="R6067">
        <v>2.4840034544467926E-2</v>
      </c>
      <c r="S6067">
        <v>4.5519210398197174E-2</v>
      </c>
      <c r="T6067">
        <v>6.4131997525691986E-2</v>
      </c>
      <c r="U6067" t="s">
        <v>102</v>
      </c>
      <c r="V6067" t="s">
        <v>84</v>
      </c>
      <c r="W6067">
        <v>84.521087646484375</v>
      </c>
    </row>
    <row r="6068" spans="1:23" x14ac:dyDescent="0.25">
      <c r="A6068" s="48"/>
      <c r="B6068" s="7" t="s">
        <v>14</v>
      </c>
      <c r="C6068" s="35">
        <v>42233</v>
      </c>
      <c r="D6068">
        <v>10</v>
      </c>
      <c r="E6068" t="s">
        <v>109</v>
      </c>
      <c r="F6068">
        <v>0.80547277897414615</v>
      </c>
      <c r="G6068">
        <v>1.1452893035090947</v>
      </c>
      <c r="H6068">
        <v>4264</v>
      </c>
      <c r="I6068">
        <v>0.76706798471535742</v>
      </c>
      <c r="J6068">
        <v>1.2236173143065034</v>
      </c>
      <c r="K6068">
        <v>1065</v>
      </c>
      <c r="L6068">
        <v>3.8404792547225952E-2</v>
      </c>
      <c r="M6068">
        <v>4.7679815292358398</v>
      </c>
      <c r="N6068">
        <v>10647</v>
      </c>
      <c r="O6068">
        <v>4.1394174098968506E-2</v>
      </c>
      <c r="P6068">
        <v>-1.4645980671048164E-2</v>
      </c>
      <c r="Q6068">
        <v>1.0481110773980618E-2</v>
      </c>
      <c r="R6068">
        <v>3.8404792547225952E-2</v>
      </c>
      <c r="S6068">
        <v>6.6325165331363678E-2</v>
      </c>
      <c r="T6068">
        <v>9.1455563902854919E-2</v>
      </c>
      <c r="U6068" t="s">
        <v>18</v>
      </c>
      <c r="V6068" t="s">
        <v>84</v>
      </c>
      <c r="W6068">
        <v>91.048561096191406</v>
      </c>
    </row>
    <row r="6069" spans="1:23" x14ac:dyDescent="0.25">
      <c r="A6069" s="48"/>
      <c r="B6069" s="7" t="s">
        <v>14</v>
      </c>
      <c r="C6069" s="35">
        <v>42233</v>
      </c>
      <c r="D6069">
        <v>10</v>
      </c>
      <c r="E6069" t="s">
        <v>109</v>
      </c>
      <c r="F6069">
        <v>0.80547277897414615</v>
      </c>
      <c r="G6069">
        <v>1.1452893035090947</v>
      </c>
      <c r="H6069">
        <v>4264</v>
      </c>
      <c r="I6069">
        <v>0.76706798471535742</v>
      </c>
      <c r="J6069">
        <v>1.2236173143065034</v>
      </c>
      <c r="K6069">
        <v>1065</v>
      </c>
      <c r="L6069">
        <v>3.8404792547225952E-2</v>
      </c>
      <c r="M6069">
        <v>4.7679815292358398</v>
      </c>
      <c r="N6069">
        <v>10647</v>
      </c>
      <c r="O6069">
        <v>4.1394174098968506E-2</v>
      </c>
      <c r="P6069">
        <v>-1.4645980671048164E-2</v>
      </c>
      <c r="Q6069">
        <v>1.0481110773980618E-2</v>
      </c>
      <c r="R6069">
        <v>3.8404792547225952E-2</v>
      </c>
      <c r="S6069">
        <v>6.6325165331363678E-2</v>
      </c>
      <c r="T6069">
        <v>9.1455563902854919E-2</v>
      </c>
      <c r="U6069" t="s">
        <v>102</v>
      </c>
      <c r="V6069" t="s">
        <v>84</v>
      </c>
      <c r="W6069">
        <v>91.048561096191406</v>
      </c>
    </row>
    <row r="6070" spans="1:23" x14ac:dyDescent="0.25">
      <c r="A6070" s="48"/>
      <c r="B6070" s="7" t="s">
        <v>14</v>
      </c>
      <c r="C6070" s="35">
        <v>42233</v>
      </c>
      <c r="D6070">
        <v>11</v>
      </c>
      <c r="E6070" t="s">
        <v>109</v>
      </c>
      <c r="F6070">
        <v>0.86929541602982929</v>
      </c>
      <c r="G6070">
        <v>1.3840798129121152</v>
      </c>
      <c r="H6070">
        <v>4264</v>
      </c>
      <c r="I6070">
        <v>0.80522325760268842</v>
      </c>
      <c r="J6070">
        <v>1.4530936230415172</v>
      </c>
      <c r="K6070">
        <v>1065</v>
      </c>
      <c r="L6070">
        <v>6.4072161912918091E-2</v>
      </c>
      <c r="M6070">
        <v>7.3705849647521973</v>
      </c>
      <c r="N6070">
        <v>10647</v>
      </c>
      <c r="O6070">
        <v>4.9314085394144058E-2</v>
      </c>
      <c r="P6070">
        <v>8.7123009143397212E-4</v>
      </c>
      <c r="Q6070">
        <v>3.0805865302681923E-2</v>
      </c>
      <c r="R6070">
        <v>6.4072161912918091E-2</v>
      </c>
      <c r="S6070">
        <v>9.7334511578083038E-2</v>
      </c>
      <c r="T6070">
        <v>0.12727309763431549</v>
      </c>
      <c r="U6070" t="s">
        <v>18</v>
      </c>
      <c r="V6070" t="s">
        <v>84</v>
      </c>
      <c r="W6070">
        <v>94.898094177246094</v>
      </c>
    </row>
    <row r="6071" spans="1:23" x14ac:dyDescent="0.25">
      <c r="A6071" s="48"/>
      <c r="B6071" s="7" t="s">
        <v>14</v>
      </c>
      <c r="C6071" s="35">
        <v>42233</v>
      </c>
      <c r="D6071">
        <v>11</v>
      </c>
      <c r="E6071" t="s">
        <v>109</v>
      </c>
      <c r="F6071">
        <v>0.86929541602982929</v>
      </c>
      <c r="G6071">
        <v>1.3840798129121152</v>
      </c>
      <c r="H6071">
        <v>4264</v>
      </c>
      <c r="I6071">
        <v>0.80522325760268842</v>
      </c>
      <c r="J6071">
        <v>1.4530936230415172</v>
      </c>
      <c r="K6071">
        <v>1065</v>
      </c>
      <c r="L6071">
        <v>6.4072161912918091E-2</v>
      </c>
      <c r="M6071">
        <v>7.3705849647521973</v>
      </c>
      <c r="N6071">
        <v>10647</v>
      </c>
      <c r="O6071">
        <v>4.9314085394144058E-2</v>
      </c>
      <c r="P6071">
        <v>8.7123009143397212E-4</v>
      </c>
      <c r="Q6071">
        <v>3.0805865302681923E-2</v>
      </c>
      <c r="R6071">
        <v>6.4072161912918091E-2</v>
      </c>
      <c r="S6071">
        <v>9.7334511578083038E-2</v>
      </c>
      <c r="T6071">
        <v>0.12727309763431549</v>
      </c>
      <c r="U6071" t="s">
        <v>102</v>
      </c>
      <c r="V6071" t="s">
        <v>84</v>
      </c>
      <c r="W6071">
        <v>94.898094177246094</v>
      </c>
    </row>
    <row r="6072" spans="1:23" x14ac:dyDescent="0.25">
      <c r="A6072" s="48"/>
      <c r="B6072" s="7" t="s">
        <v>14</v>
      </c>
      <c r="C6072" s="35">
        <v>42233</v>
      </c>
      <c r="D6072">
        <v>12</v>
      </c>
      <c r="E6072" t="s">
        <v>109</v>
      </c>
      <c r="F6072">
        <v>1.0456138702596294</v>
      </c>
      <c r="G6072">
        <v>1.6233302094262445</v>
      </c>
      <c r="H6072">
        <v>4264</v>
      </c>
      <c r="I6072">
        <v>0.89397429378557836</v>
      </c>
      <c r="J6072">
        <v>1.6315539851502485</v>
      </c>
      <c r="K6072">
        <v>1065</v>
      </c>
      <c r="L6072">
        <v>0.15163958072662354</v>
      </c>
      <c r="M6072">
        <v>14.502445220947266</v>
      </c>
      <c r="N6072">
        <v>10647</v>
      </c>
      <c r="O6072">
        <v>5.5834688246250153E-2</v>
      </c>
      <c r="P6072">
        <v>8.0081842839717865E-2</v>
      </c>
      <c r="Q6072">
        <v>0.11397461593151093</v>
      </c>
      <c r="R6072">
        <v>0.15163958072662354</v>
      </c>
      <c r="S6072">
        <v>0.18930007517337799</v>
      </c>
      <c r="T6072">
        <v>0.22319731116294861</v>
      </c>
      <c r="U6072" t="s">
        <v>18</v>
      </c>
      <c r="V6072" t="s">
        <v>84</v>
      </c>
      <c r="W6072">
        <v>96.713157653808594</v>
      </c>
    </row>
    <row r="6073" spans="1:23" x14ac:dyDescent="0.25">
      <c r="A6073" s="48"/>
      <c r="B6073" s="7" t="s">
        <v>14</v>
      </c>
      <c r="C6073" s="35">
        <v>42233</v>
      </c>
      <c r="D6073">
        <v>12</v>
      </c>
      <c r="E6073" t="s">
        <v>109</v>
      </c>
      <c r="F6073">
        <v>1.0456138702596294</v>
      </c>
      <c r="G6073">
        <v>1.6233302094262445</v>
      </c>
      <c r="H6073">
        <v>4264</v>
      </c>
      <c r="I6073">
        <v>0.89397429378557836</v>
      </c>
      <c r="J6073">
        <v>1.6315539851502485</v>
      </c>
      <c r="K6073">
        <v>1065</v>
      </c>
      <c r="L6073">
        <v>0.15163958072662354</v>
      </c>
      <c r="M6073">
        <v>14.502445220947266</v>
      </c>
      <c r="N6073">
        <v>10647</v>
      </c>
      <c r="O6073">
        <v>5.5834688246250153E-2</v>
      </c>
      <c r="P6073">
        <v>8.0081842839717865E-2</v>
      </c>
      <c r="Q6073">
        <v>0.11397461593151093</v>
      </c>
      <c r="R6073">
        <v>0.15163958072662354</v>
      </c>
      <c r="S6073">
        <v>0.18930007517337799</v>
      </c>
      <c r="T6073">
        <v>0.22319731116294861</v>
      </c>
      <c r="U6073" t="s">
        <v>102</v>
      </c>
      <c r="V6073" t="s">
        <v>84</v>
      </c>
      <c r="W6073">
        <v>96.713157653808594</v>
      </c>
    </row>
    <row r="6074" spans="1:23" x14ac:dyDescent="0.25">
      <c r="A6074" s="48"/>
      <c r="B6074" s="7" t="s">
        <v>14</v>
      </c>
      <c r="C6074" s="35">
        <v>42233</v>
      </c>
      <c r="D6074">
        <v>13</v>
      </c>
      <c r="E6074" t="s">
        <v>109</v>
      </c>
      <c r="F6074">
        <v>1.2993388940152679</v>
      </c>
      <c r="G6074">
        <v>1.8339848242598755</v>
      </c>
      <c r="H6074">
        <v>4264</v>
      </c>
      <c r="I6074">
        <v>1.03132184538494</v>
      </c>
      <c r="J6074">
        <v>1.7301472602031558</v>
      </c>
      <c r="K6074">
        <v>1065</v>
      </c>
      <c r="L6074">
        <v>0.26801705360412598</v>
      </c>
      <c r="M6074">
        <v>20.627185821533203</v>
      </c>
      <c r="N6074">
        <v>10647</v>
      </c>
      <c r="O6074">
        <v>5.9996053576469421E-2</v>
      </c>
      <c r="P6074">
        <v>0.19112610816955566</v>
      </c>
      <c r="Q6074">
        <v>0.22754491865634918</v>
      </c>
      <c r="R6074">
        <v>0.26801705360412598</v>
      </c>
      <c r="S6074">
        <v>0.30848440527915955</v>
      </c>
      <c r="T6074">
        <v>0.34490799903869629</v>
      </c>
      <c r="U6074" t="s">
        <v>18</v>
      </c>
      <c r="V6074" t="s">
        <v>84</v>
      </c>
      <c r="W6074">
        <v>98.014091491699219</v>
      </c>
    </row>
    <row r="6075" spans="1:23" x14ac:dyDescent="0.25">
      <c r="A6075" s="48"/>
      <c r="B6075" s="7" t="s">
        <v>14</v>
      </c>
      <c r="C6075" s="35">
        <v>42233</v>
      </c>
      <c r="D6075">
        <v>13</v>
      </c>
      <c r="E6075" t="s">
        <v>109</v>
      </c>
      <c r="F6075">
        <v>1.2993388940152679</v>
      </c>
      <c r="G6075">
        <v>1.8339848242598755</v>
      </c>
      <c r="H6075">
        <v>4264</v>
      </c>
      <c r="I6075">
        <v>1.03132184538494</v>
      </c>
      <c r="J6075">
        <v>1.7301472602031558</v>
      </c>
      <c r="K6075">
        <v>1065</v>
      </c>
      <c r="L6075">
        <v>0.26801705360412598</v>
      </c>
      <c r="M6075">
        <v>20.627185821533203</v>
      </c>
      <c r="N6075">
        <v>10647</v>
      </c>
      <c r="O6075">
        <v>5.9996053576469421E-2</v>
      </c>
      <c r="P6075">
        <v>0.19112610816955566</v>
      </c>
      <c r="Q6075">
        <v>0.22754491865634918</v>
      </c>
      <c r="R6075">
        <v>0.26801705360412598</v>
      </c>
      <c r="S6075">
        <v>0.30848440527915955</v>
      </c>
      <c r="T6075">
        <v>0.34490799903869629</v>
      </c>
      <c r="U6075" t="s">
        <v>102</v>
      </c>
      <c r="V6075" t="s">
        <v>84</v>
      </c>
      <c r="W6075">
        <v>98.014091491699219</v>
      </c>
    </row>
    <row r="6076" spans="1:23" x14ac:dyDescent="0.25">
      <c r="A6076" s="48"/>
      <c r="B6076" s="7" t="s">
        <v>14</v>
      </c>
      <c r="C6076" s="35">
        <v>42233</v>
      </c>
      <c r="D6076">
        <v>14</v>
      </c>
      <c r="E6076" t="s">
        <v>109</v>
      </c>
      <c r="F6076">
        <v>1.6619589551803708</v>
      </c>
      <c r="G6076">
        <v>1.9829046910493404</v>
      </c>
      <c r="H6076">
        <v>4264</v>
      </c>
      <c r="I6076">
        <v>1.7265939736273632</v>
      </c>
      <c r="J6076">
        <v>2.1484551591904664</v>
      </c>
      <c r="K6076">
        <v>1065</v>
      </c>
      <c r="L6076">
        <v>-6.4635016024112701E-2</v>
      </c>
      <c r="M6076">
        <v>-3.8890862464904785</v>
      </c>
      <c r="N6076">
        <v>10647</v>
      </c>
      <c r="O6076">
        <v>7.2500057518482208E-2</v>
      </c>
      <c r="P6076">
        <v>-0.15755109488964081</v>
      </c>
      <c r="Q6076">
        <v>-0.1135421022772789</v>
      </c>
      <c r="R6076">
        <v>-6.4635016024112701E-2</v>
      </c>
      <c r="S6076">
        <v>-1.5733726322650909E-2</v>
      </c>
      <c r="T6076">
        <v>2.8281057253479958E-2</v>
      </c>
      <c r="U6076" t="s">
        <v>18</v>
      </c>
      <c r="V6076" t="s">
        <v>84</v>
      </c>
      <c r="W6076">
        <v>100.29397583007812</v>
      </c>
    </row>
    <row r="6077" spans="1:23" x14ac:dyDescent="0.25">
      <c r="A6077" s="48"/>
      <c r="B6077" s="7" t="s">
        <v>14</v>
      </c>
      <c r="C6077" s="35">
        <v>42233</v>
      </c>
      <c r="D6077">
        <v>14</v>
      </c>
      <c r="E6077" t="s">
        <v>109</v>
      </c>
      <c r="F6077">
        <v>1.6619589551803708</v>
      </c>
      <c r="G6077">
        <v>1.9829046910493404</v>
      </c>
      <c r="H6077">
        <v>4264</v>
      </c>
      <c r="I6077">
        <v>1.7265939736273632</v>
      </c>
      <c r="J6077">
        <v>2.1484551591904664</v>
      </c>
      <c r="K6077">
        <v>1065</v>
      </c>
      <c r="L6077">
        <v>-6.4635016024112701E-2</v>
      </c>
      <c r="M6077">
        <v>-3.8890862464904785</v>
      </c>
      <c r="N6077">
        <v>10647</v>
      </c>
      <c r="O6077">
        <v>7.2500057518482208E-2</v>
      </c>
      <c r="P6077">
        <v>-0.15755109488964081</v>
      </c>
      <c r="Q6077">
        <v>-0.1135421022772789</v>
      </c>
      <c r="R6077">
        <v>-6.4635016024112701E-2</v>
      </c>
      <c r="S6077">
        <v>-1.5733726322650909E-2</v>
      </c>
      <c r="T6077">
        <v>2.8281057253479958E-2</v>
      </c>
      <c r="U6077" t="s">
        <v>102</v>
      </c>
      <c r="V6077" t="s">
        <v>84</v>
      </c>
      <c r="W6077">
        <v>100.29397583007812</v>
      </c>
    </row>
    <row r="6078" spans="1:23" x14ac:dyDescent="0.25">
      <c r="A6078" s="48"/>
      <c r="B6078" s="7" t="s">
        <v>14</v>
      </c>
      <c r="C6078" s="35">
        <v>42233</v>
      </c>
      <c r="D6078">
        <v>15</v>
      </c>
      <c r="E6078" t="s">
        <v>109</v>
      </c>
      <c r="F6078">
        <v>2.0705133974113377</v>
      </c>
      <c r="G6078">
        <v>2.0664890783416334</v>
      </c>
      <c r="H6078">
        <v>4264</v>
      </c>
      <c r="I6078">
        <v>2.0751902069149839</v>
      </c>
      <c r="J6078">
        <v>2.2177704983262108</v>
      </c>
      <c r="K6078">
        <v>1065</v>
      </c>
      <c r="L6078">
        <v>-4.6768095344305038E-3</v>
      </c>
      <c r="M6078">
        <v>-0.22587680816650391</v>
      </c>
      <c r="N6078">
        <v>10647</v>
      </c>
      <c r="O6078">
        <v>7.4965402483940125E-2</v>
      </c>
      <c r="P6078">
        <v>-0.10075247287750244</v>
      </c>
      <c r="Q6078">
        <v>-5.5246971547603607E-2</v>
      </c>
      <c r="R6078">
        <v>-4.6768095344305038E-3</v>
      </c>
      <c r="S6078">
        <v>4.5887354761362076E-2</v>
      </c>
      <c r="T6078">
        <v>9.1398850083351135E-2</v>
      </c>
      <c r="U6078" t="s">
        <v>18</v>
      </c>
      <c r="V6078" t="s">
        <v>84</v>
      </c>
      <c r="W6078">
        <v>100.25950622558594</v>
      </c>
    </row>
    <row r="6079" spans="1:23" x14ac:dyDescent="0.25">
      <c r="A6079" s="48"/>
      <c r="B6079" s="7" t="s">
        <v>14</v>
      </c>
      <c r="C6079" s="35">
        <v>42233</v>
      </c>
      <c r="D6079">
        <v>15</v>
      </c>
      <c r="E6079" t="s">
        <v>109</v>
      </c>
      <c r="F6079">
        <v>2.0705133974113377</v>
      </c>
      <c r="G6079">
        <v>2.0664890783416334</v>
      </c>
      <c r="H6079">
        <v>4264</v>
      </c>
      <c r="I6079">
        <v>2.0751902069149839</v>
      </c>
      <c r="J6079">
        <v>2.2177704983262108</v>
      </c>
      <c r="K6079">
        <v>1065</v>
      </c>
      <c r="L6079">
        <v>-4.6768095344305038E-3</v>
      </c>
      <c r="M6079">
        <v>-0.22587680816650391</v>
      </c>
      <c r="N6079">
        <v>10647</v>
      </c>
      <c r="O6079">
        <v>7.4965402483940125E-2</v>
      </c>
      <c r="P6079">
        <v>-0.10075247287750244</v>
      </c>
      <c r="Q6079">
        <v>-5.5246971547603607E-2</v>
      </c>
      <c r="R6079">
        <v>-4.6768095344305038E-3</v>
      </c>
      <c r="S6079">
        <v>4.5887354761362076E-2</v>
      </c>
      <c r="T6079">
        <v>9.1398850083351135E-2</v>
      </c>
      <c r="U6079" t="s">
        <v>102</v>
      </c>
      <c r="V6079" t="s">
        <v>84</v>
      </c>
      <c r="W6079">
        <v>100.25950622558594</v>
      </c>
    </row>
    <row r="6080" spans="1:23" x14ac:dyDescent="0.25">
      <c r="A6080" s="48"/>
      <c r="B6080" s="7" t="s">
        <v>14</v>
      </c>
      <c r="C6080" s="35">
        <v>42233</v>
      </c>
      <c r="D6080">
        <v>16</v>
      </c>
      <c r="E6080" t="s">
        <v>109</v>
      </c>
      <c r="F6080">
        <v>2.512940098867591</v>
      </c>
      <c r="G6080">
        <v>2.0713222408708649</v>
      </c>
      <c r="H6080">
        <v>4264</v>
      </c>
      <c r="I6080">
        <v>2.4666041422429794</v>
      </c>
      <c r="J6080">
        <v>2.1153415860879492</v>
      </c>
      <c r="K6080">
        <v>1065</v>
      </c>
      <c r="L6080">
        <v>4.6335957944393158E-2</v>
      </c>
      <c r="M6080">
        <v>1.8438942432403564</v>
      </c>
      <c r="N6080">
        <v>10647</v>
      </c>
      <c r="O6080">
        <v>7.2164766490459442E-2</v>
      </c>
      <c r="P6080">
        <v>-4.6150404959917068E-2</v>
      </c>
      <c r="Q6080">
        <v>-2.3449503351002932E-3</v>
      </c>
      <c r="R6080">
        <v>4.6335957944393158E-2</v>
      </c>
      <c r="S6080">
        <v>9.5011092722415924E-2</v>
      </c>
      <c r="T6080">
        <v>0.13882231712341309</v>
      </c>
      <c r="U6080" t="s">
        <v>18</v>
      </c>
      <c r="V6080" t="s">
        <v>84</v>
      </c>
      <c r="W6080">
        <v>100.43082427978516</v>
      </c>
    </row>
    <row r="6081" spans="1:23" x14ac:dyDescent="0.25">
      <c r="A6081" s="48"/>
      <c r="B6081" s="7" t="s">
        <v>14</v>
      </c>
      <c r="C6081" s="35">
        <v>42233</v>
      </c>
      <c r="D6081">
        <v>16</v>
      </c>
      <c r="E6081" t="s">
        <v>109</v>
      </c>
      <c r="F6081">
        <v>2.512940098867591</v>
      </c>
      <c r="G6081">
        <v>2.0713222408708649</v>
      </c>
      <c r="H6081">
        <v>4264</v>
      </c>
      <c r="I6081">
        <v>2.4666041422429794</v>
      </c>
      <c r="J6081">
        <v>2.1153415860879492</v>
      </c>
      <c r="K6081">
        <v>1065</v>
      </c>
      <c r="L6081">
        <v>4.6335957944393158E-2</v>
      </c>
      <c r="M6081">
        <v>1.8438942432403564</v>
      </c>
      <c r="N6081">
        <v>10647</v>
      </c>
      <c r="O6081">
        <v>7.2164766490459442E-2</v>
      </c>
      <c r="P6081">
        <v>-4.6150404959917068E-2</v>
      </c>
      <c r="Q6081">
        <v>-2.3449503351002932E-3</v>
      </c>
      <c r="R6081">
        <v>4.6335957944393158E-2</v>
      </c>
      <c r="S6081">
        <v>9.5011092722415924E-2</v>
      </c>
      <c r="T6081">
        <v>0.13882231712341309</v>
      </c>
      <c r="U6081" t="s">
        <v>102</v>
      </c>
      <c r="V6081" t="s">
        <v>84</v>
      </c>
      <c r="W6081">
        <v>100.43082427978516</v>
      </c>
    </row>
    <row r="6082" spans="1:23" x14ac:dyDescent="0.25">
      <c r="A6082" s="48"/>
      <c r="B6082" s="7" t="s">
        <v>14</v>
      </c>
      <c r="C6082" s="35">
        <v>42233</v>
      </c>
      <c r="D6082">
        <v>17</v>
      </c>
      <c r="E6082" t="s">
        <v>109</v>
      </c>
      <c r="F6082">
        <v>2.904621952284975</v>
      </c>
      <c r="G6082">
        <v>2.0793762622404555</v>
      </c>
      <c r="H6082">
        <v>4264</v>
      </c>
      <c r="I6082">
        <v>2.9340854996412036</v>
      </c>
      <c r="J6082">
        <v>2.0706499578221584</v>
      </c>
      <c r="K6082">
        <v>1065</v>
      </c>
      <c r="L6082">
        <v>-2.9463548213243484E-2</v>
      </c>
      <c r="M6082">
        <v>-1.0143676996231079</v>
      </c>
      <c r="N6082">
        <v>10647</v>
      </c>
      <c r="O6082">
        <v>7.099248468875885E-2</v>
      </c>
      <c r="P6082">
        <v>-0.12044751644134521</v>
      </c>
      <c r="Q6082">
        <v>-7.735365629196167E-2</v>
      </c>
      <c r="R6082">
        <v>-2.9463548213243484E-2</v>
      </c>
      <c r="S6082">
        <v>1.8420882523059845E-2</v>
      </c>
      <c r="T6082">
        <v>6.1520420014858246E-2</v>
      </c>
      <c r="U6082" t="s">
        <v>18</v>
      </c>
      <c r="V6082" t="s">
        <v>84</v>
      </c>
      <c r="W6082">
        <v>100.60195159912109</v>
      </c>
    </row>
    <row r="6083" spans="1:23" x14ac:dyDescent="0.25">
      <c r="A6083" s="48"/>
      <c r="B6083" s="7" t="s">
        <v>14</v>
      </c>
      <c r="C6083" s="35">
        <v>42233</v>
      </c>
      <c r="D6083">
        <v>17</v>
      </c>
      <c r="E6083" t="s">
        <v>109</v>
      </c>
      <c r="F6083">
        <v>2.904621952284975</v>
      </c>
      <c r="G6083">
        <v>2.0793762622404555</v>
      </c>
      <c r="H6083">
        <v>4264</v>
      </c>
      <c r="I6083">
        <v>2.9340854996412036</v>
      </c>
      <c r="J6083">
        <v>2.0706499578221584</v>
      </c>
      <c r="K6083">
        <v>1065</v>
      </c>
      <c r="L6083">
        <v>-2.9463548213243484E-2</v>
      </c>
      <c r="M6083">
        <v>-1.0143676996231079</v>
      </c>
      <c r="N6083">
        <v>10647</v>
      </c>
      <c r="O6083">
        <v>7.099248468875885E-2</v>
      </c>
      <c r="P6083">
        <v>-0.12044751644134521</v>
      </c>
      <c r="Q6083">
        <v>-7.735365629196167E-2</v>
      </c>
      <c r="R6083">
        <v>-2.9463548213243484E-2</v>
      </c>
      <c r="S6083">
        <v>1.8420882523059845E-2</v>
      </c>
      <c r="T6083">
        <v>6.1520420014858246E-2</v>
      </c>
      <c r="U6083" t="s">
        <v>102</v>
      </c>
      <c r="V6083" t="s">
        <v>84</v>
      </c>
      <c r="W6083">
        <v>100.60195159912109</v>
      </c>
    </row>
    <row r="6084" spans="1:23" x14ac:dyDescent="0.25">
      <c r="A6084" s="48"/>
      <c r="B6084" s="7" t="s">
        <v>14</v>
      </c>
      <c r="C6084" s="35">
        <v>42233</v>
      </c>
      <c r="D6084">
        <v>18</v>
      </c>
      <c r="E6084" t="s">
        <v>109</v>
      </c>
      <c r="F6084">
        <v>3.2074976602854037</v>
      </c>
      <c r="G6084">
        <v>2.061595418616883</v>
      </c>
      <c r="H6084">
        <v>4264</v>
      </c>
      <c r="I6084">
        <v>3.2712110175878184</v>
      </c>
      <c r="J6084">
        <v>2.0645978333657315</v>
      </c>
      <c r="K6084">
        <v>1065</v>
      </c>
      <c r="L6084">
        <v>-6.3713356852531433E-2</v>
      </c>
      <c r="M6084">
        <v>-1.9863883256912231</v>
      </c>
      <c r="N6084">
        <v>10647</v>
      </c>
      <c r="O6084">
        <v>7.0704780519008636E-2</v>
      </c>
      <c r="P6084">
        <v>-0.1543285995721817</v>
      </c>
      <c r="Q6084">
        <v>-0.11140938848257065</v>
      </c>
      <c r="R6084">
        <v>-6.3713356852531433E-2</v>
      </c>
      <c r="S6084">
        <v>-1.6022982075810432E-2</v>
      </c>
      <c r="T6084">
        <v>2.6901889592409134E-2</v>
      </c>
      <c r="U6084" t="s">
        <v>18</v>
      </c>
      <c r="V6084" t="s">
        <v>84</v>
      </c>
      <c r="W6084">
        <v>98.095146179199219</v>
      </c>
    </row>
    <row r="6085" spans="1:23" x14ac:dyDescent="0.25">
      <c r="A6085" s="48"/>
      <c r="B6085" s="7" t="s">
        <v>14</v>
      </c>
      <c r="C6085" s="35">
        <v>42233</v>
      </c>
      <c r="D6085">
        <v>18</v>
      </c>
      <c r="E6085" t="s">
        <v>109</v>
      </c>
      <c r="F6085">
        <v>3.2074976602854037</v>
      </c>
      <c r="G6085">
        <v>2.061595418616883</v>
      </c>
      <c r="H6085">
        <v>4264</v>
      </c>
      <c r="I6085">
        <v>3.2712110175878184</v>
      </c>
      <c r="J6085">
        <v>2.0645978333657315</v>
      </c>
      <c r="K6085">
        <v>1065</v>
      </c>
      <c r="L6085">
        <v>-6.3713356852531433E-2</v>
      </c>
      <c r="M6085">
        <v>-1.9863883256912231</v>
      </c>
      <c r="N6085">
        <v>10647</v>
      </c>
      <c r="O6085">
        <v>7.0704780519008636E-2</v>
      </c>
      <c r="P6085">
        <v>-0.1543285995721817</v>
      </c>
      <c r="Q6085">
        <v>-0.11140938848257065</v>
      </c>
      <c r="R6085">
        <v>-6.3713356852531433E-2</v>
      </c>
      <c r="S6085">
        <v>-1.6022982075810432E-2</v>
      </c>
      <c r="T6085">
        <v>2.6901889592409134E-2</v>
      </c>
      <c r="U6085" t="s">
        <v>102</v>
      </c>
      <c r="V6085" t="s">
        <v>84</v>
      </c>
      <c r="W6085">
        <v>98.095146179199219</v>
      </c>
    </row>
    <row r="6086" spans="1:23" x14ac:dyDescent="0.25">
      <c r="A6086" s="48"/>
      <c r="B6086" s="7" t="s">
        <v>14</v>
      </c>
      <c r="C6086" s="35">
        <v>42233</v>
      </c>
      <c r="D6086">
        <v>19</v>
      </c>
      <c r="E6086" t="s">
        <v>109</v>
      </c>
      <c r="F6086">
        <v>3.3336486523558109</v>
      </c>
      <c r="G6086">
        <v>2.0189340387334114</v>
      </c>
      <c r="H6086">
        <v>4264</v>
      </c>
      <c r="I6086">
        <v>3.3992351220262544</v>
      </c>
      <c r="J6086">
        <v>2.001087516009501</v>
      </c>
      <c r="K6086">
        <v>1065</v>
      </c>
      <c r="L6086">
        <v>-6.5586470067501068E-2</v>
      </c>
      <c r="M6086">
        <v>-1.9674079418182373</v>
      </c>
      <c r="N6086">
        <v>10647</v>
      </c>
      <c r="O6086">
        <v>6.8672314286231995E-2</v>
      </c>
      <c r="P6086">
        <v>-0.1535969078540802</v>
      </c>
      <c r="Q6086">
        <v>-0.11191143840551376</v>
      </c>
      <c r="R6086">
        <v>-6.5586470067501068E-2</v>
      </c>
      <c r="S6086">
        <v>-1.9266994670033455E-2</v>
      </c>
      <c r="T6086">
        <v>2.2423967719078064E-2</v>
      </c>
      <c r="U6086" t="s">
        <v>18</v>
      </c>
      <c r="V6086" t="s">
        <v>84</v>
      </c>
      <c r="W6086">
        <v>90.211326599121094</v>
      </c>
    </row>
    <row r="6087" spans="1:23" x14ac:dyDescent="0.25">
      <c r="A6087" s="48"/>
      <c r="B6087" s="7" t="s">
        <v>14</v>
      </c>
      <c r="C6087" s="35">
        <v>42233</v>
      </c>
      <c r="D6087">
        <v>19</v>
      </c>
      <c r="E6087" t="s">
        <v>109</v>
      </c>
      <c r="F6087">
        <v>3.3336486523558109</v>
      </c>
      <c r="G6087">
        <v>2.0189340387334114</v>
      </c>
      <c r="H6087">
        <v>4264</v>
      </c>
      <c r="I6087">
        <v>3.3992351220262544</v>
      </c>
      <c r="J6087">
        <v>2.001087516009501</v>
      </c>
      <c r="K6087">
        <v>1065</v>
      </c>
      <c r="L6087">
        <v>-6.5586470067501068E-2</v>
      </c>
      <c r="M6087">
        <v>-1.9674079418182373</v>
      </c>
      <c r="N6087">
        <v>10647</v>
      </c>
      <c r="O6087">
        <v>6.8672314286231995E-2</v>
      </c>
      <c r="P6087">
        <v>-0.1535969078540802</v>
      </c>
      <c r="Q6087">
        <v>-0.11191143840551376</v>
      </c>
      <c r="R6087">
        <v>-6.5586470067501068E-2</v>
      </c>
      <c r="S6087">
        <v>-1.9266994670033455E-2</v>
      </c>
      <c r="T6087">
        <v>2.2423967719078064E-2</v>
      </c>
      <c r="U6087" t="s">
        <v>102</v>
      </c>
      <c r="V6087" t="s">
        <v>84</v>
      </c>
      <c r="W6087">
        <v>90.211326599121094</v>
      </c>
    </row>
    <row r="6088" spans="1:23" x14ac:dyDescent="0.25">
      <c r="A6088" s="48"/>
      <c r="B6088" s="7" t="s">
        <v>14</v>
      </c>
      <c r="C6088" s="35">
        <v>42233</v>
      </c>
      <c r="D6088">
        <v>20</v>
      </c>
      <c r="E6088" t="s">
        <v>109</v>
      </c>
      <c r="F6088">
        <v>3.1356031198940633</v>
      </c>
      <c r="G6088">
        <v>1.9115335334272372</v>
      </c>
      <c r="H6088">
        <v>4264</v>
      </c>
      <c r="I6088">
        <v>3.1747387000334255</v>
      </c>
      <c r="J6088">
        <v>1.9298838960003566</v>
      </c>
      <c r="K6088">
        <v>1065</v>
      </c>
      <c r="L6088">
        <v>-3.9135579019784927E-2</v>
      </c>
      <c r="M6088">
        <v>-1.2481037378311157</v>
      </c>
      <c r="N6088">
        <v>10647</v>
      </c>
      <c r="O6088">
        <v>6.5985381603240967E-2</v>
      </c>
      <c r="P6088">
        <v>-0.12370244413614273</v>
      </c>
      <c r="Q6088">
        <v>-8.3647996187210083E-2</v>
      </c>
      <c r="R6088">
        <v>-3.9135579019784927E-2</v>
      </c>
      <c r="S6088">
        <v>5.3715608082711697E-3</v>
      </c>
      <c r="T6088">
        <v>4.5431286096572876E-2</v>
      </c>
      <c r="U6088" t="s">
        <v>18</v>
      </c>
      <c r="V6088" t="s">
        <v>84</v>
      </c>
      <c r="W6088">
        <v>81.684043884277344</v>
      </c>
    </row>
    <row r="6089" spans="1:23" x14ac:dyDescent="0.25">
      <c r="A6089" s="48"/>
      <c r="B6089" s="7" t="s">
        <v>14</v>
      </c>
      <c r="C6089" s="35">
        <v>42233</v>
      </c>
      <c r="D6089">
        <v>20</v>
      </c>
      <c r="E6089" t="s">
        <v>109</v>
      </c>
      <c r="F6089">
        <v>3.1356031198940633</v>
      </c>
      <c r="G6089">
        <v>1.9115335334272372</v>
      </c>
      <c r="H6089">
        <v>4264</v>
      </c>
      <c r="I6089">
        <v>3.1747387000334255</v>
      </c>
      <c r="J6089">
        <v>1.9298838960003566</v>
      </c>
      <c r="K6089">
        <v>1065</v>
      </c>
      <c r="L6089">
        <v>-3.9135579019784927E-2</v>
      </c>
      <c r="M6089">
        <v>-1.2481037378311157</v>
      </c>
      <c r="N6089">
        <v>10647</v>
      </c>
      <c r="O6089">
        <v>6.5985381603240967E-2</v>
      </c>
      <c r="P6089">
        <v>-0.12370244413614273</v>
      </c>
      <c r="Q6089">
        <v>-8.3647996187210083E-2</v>
      </c>
      <c r="R6089">
        <v>-3.9135579019784927E-2</v>
      </c>
      <c r="S6089">
        <v>5.3715608082711697E-3</v>
      </c>
      <c r="T6089">
        <v>4.5431286096572876E-2</v>
      </c>
      <c r="U6089" t="s">
        <v>102</v>
      </c>
      <c r="V6089" t="s">
        <v>84</v>
      </c>
      <c r="W6089">
        <v>81.684043884277344</v>
      </c>
    </row>
    <row r="6090" spans="1:23" x14ac:dyDescent="0.25">
      <c r="A6090" s="48"/>
      <c r="B6090" s="7" t="s">
        <v>14</v>
      </c>
      <c r="C6090" s="35">
        <v>42233</v>
      </c>
      <c r="D6090">
        <v>21</v>
      </c>
      <c r="E6090" t="s">
        <v>109</v>
      </c>
      <c r="F6090">
        <v>2.7572151936333653</v>
      </c>
      <c r="G6090">
        <v>1.8137714529443814</v>
      </c>
      <c r="H6090">
        <v>4264</v>
      </c>
      <c r="I6090">
        <v>2.8171719402123889</v>
      </c>
      <c r="J6090">
        <v>1.867540758911594</v>
      </c>
      <c r="K6090">
        <v>1065</v>
      </c>
      <c r="L6090">
        <v>-5.995674803853035E-2</v>
      </c>
      <c r="M6090">
        <v>-2.1745400428771973</v>
      </c>
      <c r="N6090">
        <v>10647</v>
      </c>
      <c r="O6090">
        <v>6.3611045479774475E-2</v>
      </c>
      <c r="P6090">
        <v>-0.14148066937923431</v>
      </c>
      <c r="Q6090">
        <v>-0.1028674840927124</v>
      </c>
      <c r="R6090">
        <v>-5.995674803853035E-2</v>
      </c>
      <c r="S6090">
        <v>-1.7051097005605698E-2</v>
      </c>
      <c r="T6090">
        <v>2.1567167714238167E-2</v>
      </c>
      <c r="U6090" t="s">
        <v>18</v>
      </c>
      <c r="V6090" t="s">
        <v>84</v>
      </c>
      <c r="W6090">
        <v>77.019821166992188</v>
      </c>
    </row>
    <row r="6091" spans="1:23" x14ac:dyDescent="0.25">
      <c r="A6091" s="48"/>
      <c r="B6091" s="7" t="s">
        <v>14</v>
      </c>
      <c r="C6091" s="35">
        <v>42233</v>
      </c>
      <c r="D6091">
        <v>21</v>
      </c>
      <c r="E6091" t="s">
        <v>109</v>
      </c>
      <c r="F6091">
        <v>2.7572151936333653</v>
      </c>
      <c r="G6091">
        <v>1.8137714529443814</v>
      </c>
      <c r="H6091">
        <v>4264</v>
      </c>
      <c r="I6091">
        <v>2.8171719402123889</v>
      </c>
      <c r="J6091">
        <v>1.867540758911594</v>
      </c>
      <c r="K6091">
        <v>1065</v>
      </c>
      <c r="L6091">
        <v>-5.995674803853035E-2</v>
      </c>
      <c r="M6091">
        <v>-2.1745400428771973</v>
      </c>
      <c r="N6091">
        <v>10647</v>
      </c>
      <c r="O6091">
        <v>6.3611045479774475E-2</v>
      </c>
      <c r="P6091">
        <v>-0.14148066937923431</v>
      </c>
      <c r="Q6091">
        <v>-0.1028674840927124</v>
      </c>
      <c r="R6091">
        <v>-5.995674803853035E-2</v>
      </c>
      <c r="S6091">
        <v>-1.7051097005605698E-2</v>
      </c>
      <c r="T6091">
        <v>2.1567167714238167E-2</v>
      </c>
      <c r="U6091" t="s">
        <v>102</v>
      </c>
      <c r="V6091" t="s">
        <v>84</v>
      </c>
      <c r="W6091">
        <v>77.019821166992188</v>
      </c>
    </row>
    <row r="6092" spans="1:23" x14ac:dyDescent="0.25">
      <c r="A6092" s="48"/>
      <c r="B6092" s="7" t="s">
        <v>14</v>
      </c>
      <c r="C6092" s="35">
        <v>42233</v>
      </c>
      <c r="D6092">
        <v>22</v>
      </c>
      <c r="E6092" t="s">
        <v>109</v>
      </c>
      <c r="F6092">
        <v>2.2939875235341862</v>
      </c>
      <c r="G6092">
        <v>1.6885921602203957</v>
      </c>
      <c r="H6092">
        <v>4264</v>
      </c>
      <c r="I6092">
        <v>2.2995807912228909</v>
      </c>
      <c r="J6092">
        <v>1.7098824678714368</v>
      </c>
      <c r="K6092">
        <v>1065</v>
      </c>
      <c r="L6092">
        <v>-5.593267735093832E-3</v>
      </c>
      <c r="M6092">
        <v>-0.24382293224334717</v>
      </c>
      <c r="N6092">
        <v>10647</v>
      </c>
      <c r="O6092">
        <v>5.8429084718227386E-2</v>
      </c>
      <c r="P6092">
        <v>-8.0475986003875732E-2</v>
      </c>
      <c r="Q6092">
        <v>-4.5008361339569092E-2</v>
      </c>
      <c r="R6092">
        <v>-5.593267735093832E-3</v>
      </c>
      <c r="S6092">
        <v>3.3817149698734283E-2</v>
      </c>
      <c r="T6092">
        <v>6.9289445877075195E-2</v>
      </c>
      <c r="U6092" t="s">
        <v>18</v>
      </c>
      <c r="V6092" t="s">
        <v>84</v>
      </c>
      <c r="W6092">
        <v>74.054290771484375</v>
      </c>
    </row>
    <row r="6093" spans="1:23" x14ac:dyDescent="0.25">
      <c r="A6093" s="48"/>
      <c r="B6093" s="7" t="s">
        <v>14</v>
      </c>
      <c r="C6093" s="35">
        <v>42233</v>
      </c>
      <c r="D6093">
        <v>22</v>
      </c>
      <c r="E6093" t="s">
        <v>109</v>
      </c>
      <c r="F6093">
        <v>2.2939875235341862</v>
      </c>
      <c r="G6093">
        <v>1.6885921602203957</v>
      </c>
      <c r="H6093">
        <v>4264</v>
      </c>
      <c r="I6093">
        <v>2.2995807912228909</v>
      </c>
      <c r="J6093">
        <v>1.7098824678714368</v>
      </c>
      <c r="K6093">
        <v>1065</v>
      </c>
      <c r="L6093">
        <v>-5.593267735093832E-3</v>
      </c>
      <c r="M6093">
        <v>-0.24382293224334717</v>
      </c>
      <c r="N6093">
        <v>10647</v>
      </c>
      <c r="O6093">
        <v>5.8429084718227386E-2</v>
      </c>
      <c r="P6093">
        <v>-8.0475986003875732E-2</v>
      </c>
      <c r="Q6093">
        <v>-4.5008361339569092E-2</v>
      </c>
      <c r="R6093">
        <v>-5.593267735093832E-3</v>
      </c>
      <c r="S6093">
        <v>3.3817149698734283E-2</v>
      </c>
      <c r="T6093">
        <v>6.9289445877075195E-2</v>
      </c>
      <c r="U6093" t="s">
        <v>102</v>
      </c>
      <c r="V6093" t="s">
        <v>84</v>
      </c>
      <c r="W6093">
        <v>74.054290771484375</v>
      </c>
    </row>
    <row r="6094" spans="1:23" x14ac:dyDescent="0.25">
      <c r="A6094" s="48"/>
      <c r="B6094" s="7" t="s">
        <v>14</v>
      </c>
      <c r="C6094" s="35">
        <v>42233</v>
      </c>
      <c r="D6094">
        <v>23</v>
      </c>
      <c r="E6094" t="s">
        <v>109</v>
      </c>
      <c r="F6094">
        <v>1.7178511814325685</v>
      </c>
      <c r="G6094">
        <v>1.4369770291079755</v>
      </c>
      <c r="H6094">
        <v>4264</v>
      </c>
      <c r="I6094">
        <v>1.8286043314765192</v>
      </c>
      <c r="J6094">
        <v>1.5071718300825525</v>
      </c>
      <c r="K6094">
        <v>1065</v>
      </c>
      <c r="L6094">
        <v>-0.11075314879417419</v>
      </c>
      <c r="M6094">
        <v>-6.4471912384033203</v>
      </c>
      <c r="N6094">
        <v>10647</v>
      </c>
      <c r="O6094">
        <v>5.1158487796783447E-2</v>
      </c>
      <c r="P6094">
        <v>-0.17631787061691284</v>
      </c>
      <c r="Q6094">
        <v>-0.14526364207267761</v>
      </c>
      <c r="R6094">
        <v>-0.11075314879417419</v>
      </c>
      <c r="S6094">
        <v>-7.6246745884418488E-2</v>
      </c>
      <c r="T6094">
        <v>-4.5188430696725845E-2</v>
      </c>
      <c r="U6094" t="s">
        <v>18</v>
      </c>
      <c r="V6094" t="s">
        <v>84</v>
      </c>
      <c r="W6094">
        <v>72.095893859863281</v>
      </c>
    </row>
    <row r="6095" spans="1:23" x14ac:dyDescent="0.25">
      <c r="A6095" s="48"/>
      <c r="B6095" s="7" t="s">
        <v>14</v>
      </c>
      <c r="C6095" s="35">
        <v>42233</v>
      </c>
      <c r="D6095">
        <v>23</v>
      </c>
      <c r="E6095" t="s">
        <v>109</v>
      </c>
      <c r="F6095">
        <v>1.7178511814325685</v>
      </c>
      <c r="G6095">
        <v>1.4369770291079755</v>
      </c>
      <c r="H6095">
        <v>4264</v>
      </c>
      <c r="I6095">
        <v>1.8286043314765192</v>
      </c>
      <c r="J6095">
        <v>1.5071718300825525</v>
      </c>
      <c r="K6095">
        <v>1065</v>
      </c>
      <c r="L6095">
        <v>-0.11075314879417419</v>
      </c>
      <c r="M6095">
        <v>-6.4471912384033203</v>
      </c>
      <c r="N6095">
        <v>10647</v>
      </c>
      <c r="O6095">
        <v>5.1158487796783447E-2</v>
      </c>
      <c r="P6095">
        <v>-0.17631787061691284</v>
      </c>
      <c r="Q6095">
        <v>-0.14526364207267761</v>
      </c>
      <c r="R6095">
        <v>-0.11075314879417419</v>
      </c>
      <c r="S6095">
        <v>-7.6246745884418488E-2</v>
      </c>
      <c r="T6095">
        <v>-4.5188430696725845E-2</v>
      </c>
      <c r="U6095" t="s">
        <v>102</v>
      </c>
      <c r="V6095" t="s">
        <v>84</v>
      </c>
      <c r="W6095">
        <v>72.095893859863281</v>
      </c>
    </row>
    <row r="6096" spans="1:23" x14ac:dyDescent="0.25">
      <c r="A6096" s="48"/>
      <c r="B6096" s="7" t="s">
        <v>14</v>
      </c>
      <c r="C6096" s="35">
        <v>42233</v>
      </c>
      <c r="D6096">
        <v>24</v>
      </c>
      <c r="E6096" t="s">
        <v>109</v>
      </c>
      <c r="F6096">
        <v>1.3014634684957387</v>
      </c>
      <c r="G6096">
        <v>1.1886014120092891</v>
      </c>
      <c r="H6096">
        <v>4264</v>
      </c>
      <c r="I6096">
        <v>1.3467426543277217</v>
      </c>
      <c r="J6096">
        <v>1.2137620263374316</v>
      </c>
      <c r="K6096">
        <v>1065</v>
      </c>
      <c r="L6096">
        <v>-4.5279186218976974E-2</v>
      </c>
      <c r="M6096">
        <v>-3.4790976047515869</v>
      </c>
      <c r="N6096">
        <v>10647</v>
      </c>
      <c r="O6096">
        <v>4.1408084332942963E-2</v>
      </c>
      <c r="P6096">
        <v>-9.8347790539264679E-2</v>
      </c>
      <c r="Q6096">
        <v>-7.321225106716156E-2</v>
      </c>
      <c r="R6096">
        <v>-4.5279186218976974E-2</v>
      </c>
      <c r="S6096">
        <v>-1.7349433153867722E-2</v>
      </c>
      <c r="T6096">
        <v>7.7894148416817188E-3</v>
      </c>
      <c r="U6096" t="s">
        <v>18</v>
      </c>
      <c r="V6096" t="s">
        <v>84</v>
      </c>
      <c r="W6096">
        <v>70.965721130371094</v>
      </c>
    </row>
    <row r="6097" spans="1:23" x14ac:dyDescent="0.25">
      <c r="A6097" s="48"/>
      <c r="B6097" s="7" t="s">
        <v>14</v>
      </c>
      <c r="C6097" s="35">
        <v>42233</v>
      </c>
      <c r="D6097">
        <v>24</v>
      </c>
      <c r="E6097" t="s">
        <v>109</v>
      </c>
      <c r="F6097">
        <v>1.3014634684957387</v>
      </c>
      <c r="G6097">
        <v>1.1886014120092891</v>
      </c>
      <c r="H6097">
        <v>4264</v>
      </c>
      <c r="I6097">
        <v>1.3467426543277217</v>
      </c>
      <c r="J6097">
        <v>1.2137620263374316</v>
      </c>
      <c r="K6097">
        <v>1065</v>
      </c>
      <c r="L6097">
        <v>-4.5279186218976974E-2</v>
      </c>
      <c r="M6097">
        <v>-3.4790976047515869</v>
      </c>
      <c r="N6097">
        <v>10647</v>
      </c>
      <c r="O6097">
        <v>4.1408084332942963E-2</v>
      </c>
      <c r="P6097">
        <v>-9.8347790539264679E-2</v>
      </c>
      <c r="Q6097">
        <v>-7.321225106716156E-2</v>
      </c>
      <c r="R6097">
        <v>-4.5279186218976974E-2</v>
      </c>
      <c r="S6097">
        <v>-1.7349433153867722E-2</v>
      </c>
      <c r="T6097">
        <v>7.7894148416817188E-3</v>
      </c>
      <c r="U6097" t="s">
        <v>102</v>
      </c>
      <c r="V6097" t="s">
        <v>84</v>
      </c>
      <c r="W6097">
        <v>70.965721130371094</v>
      </c>
    </row>
    <row r="6098" spans="1:23" x14ac:dyDescent="0.25">
      <c r="A6098" s="48"/>
      <c r="B6098" s="7" t="s">
        <v>14</v>
      </c>
      <c r="C6098" s="35">
        <v>42180</v>
      </c>
      <c r="D6098">
        <v>1</v>
      </c>
      <c r="E6098" t="s">
        <v>110</v>
      </c>
      <c r="F6098">
        <v>1.0003480530088726</v>
      </c>
      <c r="G6098">
        <v>1.0313616897318616</v>
      </c>
      <c r="H6098">
        <v>8530</v>
      </c>
      <c r="I6098">
        <v>0.98837716579632062</v>
      </c>
      <c r="J6098">
        <v>0.92452249713793699</v>
      </c>
      <c r="K6098">
        <v>1021</v>
      </c>
      <c r="L6098">
        <v>1.1970886960625648E-2</v>
      </c>
      <c r="M6098">
        <v>1.1966722011566162</v>
      </c>
      <c r="N6098">
        <v>10603</v>
      </c>
      <c r="O6098">
        <v>3.1013920903205872E-2</v>
      </c>
      <c r="P6098">
        <v>-2.7776554226875305E-2</v>
      </c>
      <c r="Q6098">
        <v>-8.9504839852452278E-3</v>
      </c>
      <c r="R6098">
        <v>1.1970886960625648E-2</v>
      </c>
      <c r="S6098">
        <v>3.2889775931835175E-2</v>
      </c>
      <c r="T6098">
        <v>5.1718328148126602E-2</v>
      </c>
      <c r="U6098" t="s">
        <v>18</v>
      </c>
      <c r="V6098" t="s">
        <v>84</v>
      </c>
      <c r="W6098">
        <v>69.897010803222656</v>
      </c>
    </row>
    <row r="6099" spans="1:23" x14ac:dyDescent="0.25">
      <c r="A6099" s="48"/>
      <c r="B6099" s="7" t="s">
        <v>14</v>
      </c>
      <c r="C6099" s="35">
        <v>42180</v>
      </c>
      <c r="D6099">
        <v>1</v>
      </c>
      <c r="E6099" t="s">
        <v>110</v>
      </c>
      <c r="F6099">
        <v>1.0003480530088726</v>
      </c>
      <c r="G6099">
        <v>1.0313616897318616</v>
      </c>
      <c r="H6099">
        <v>8530</v>
      </c>
      <c r="I6099">
        <v>0.98837716579632062</v>
      </c>
      <c r="J6099">
        <v>0.92452249713793699</v>
      </c>
      <c r="K6099">
        <v>1021</v>
      </c>
      <c r="L6099">
        <v>1.1970886960625648E-2</v>
      </c>
      <c r="M6099">
        <v>1.1966722011566162</v>
      </c>
      <c r="N6099">
        <v>10603</v>
      </c>
      <c r="O6099">
        <v>3.1013920903205872E-2</v>
      </c>
      <c r="P6099">
        <v>-2.7776554226875305E-2</v>
      </c>
      <c r="Q6099">
        <v>-8.9504839852452278E-3</v>
      </c>
      <c r="R6099">
        <v>1.1970886960625648E-2</v>
      </c>
      <c r="S6099">
        <v>3.2889775931835175E-2</v>
      </c>
      <c r="T6099">
        <v>5.1718328148126602E-2</v>
      </c>
      <c r="U6099" t="s">
        <v>102</v>
      </c>
      <c r="V6099" t="s">
        <v>84</v>
      </c>
      <c r="W6099">
        <v>69.897010803222656</v>
      </c>
    </row>
    <row r="6100" spans="1:23" x14ac:dyDescent="0.25">
      <c r="A6100" s="48"/>
      <c r="B6100" t="s">
        <v>14</v>
      </c>
      <c r="C6100" s="35">
        <v>42180</v>
      </c>
      <c r="D6100">
        <v>2</v>
      </c>
      <c r="E6100" t="s">
        <v>110</v>
      </c>
      <c r="F6100">
        <v>0.86045853198680533</v>
      </c>
      <c r="G6100">
        <v>0.91263669226273314</v>
      </c>
      <c r="H6100">
        <v>8530</v>
      </c>
      <c r="I6100">
        <v>0.87294862194198475</v>
      </c>
      <c r="J6100">
        <v>0.84626341498108493</v>
      </c>
      <c r="K6100">
        <v>1021</v>
      </c>
      <c r="L6100">
        <v>-1.2490089982748032E-2</v>
      </c>
      <c r="M6100">
        <v>-1.4515620470046997</v>
      </c>
      <c r="N6100">
        <v>10603</v>
      </c>
      <c r="O6100">
        <v>2.8267931193113327E-2</v>
      </c>
      <c r="P6100">
        <v>-4.8718269914388657E-2</v>
      </c>
      <c r="Q6100">
        <v>-3.1559072434902191E-2</v>
      </c>
      <c r="R6100">
        <v>-1.2490089982748032E-2</v>
      </c>
      <c r="S6100">
        <v>6.5766298212110996E-3</v>
      </c>
      <c r="T6100">
        <v>2.3738089948892593E-2</v>
      </c>
      <c r="U6100" t="s">
        <v>18</v>
      </c>
      <c r="V6100" t="s">
        <v>84</v>
      </c>
      <c r="W6100">
        <v>68.897010803222656</v>
      </c>
    </row>
    <row r="6101" spans="1:23" x14ac:dyDescent="0.25">
      <c r="A6101" s="48"/>
      <c r="B6101" t="s">
        <v>14</v>
      </c>
      <c r="C6101" s="35">
        <v>42180</v>
      </c>
      <c r="D6101">
        <v>2</v>
      </c>
      <c r="E6101" t="s">
        <v>110</v>
      </c>
      <c r="F6101">
        <v>0.86045853198680533</v>
      </c>
      <c r="G6101">
        <v>0.91263669226273314</v>
      </c>
      <c r="H6101">
        <v>8530</v>
      </c>
      <c r="I6101">
        <v>0.87294862194198475</v>
      </c>
      <c r="J6101">
        <v>0.84626341498108493</v>
      </c>
      <c r="K6101">
        <v>1021</v>
      </c>
      <c r="L6101">
        <v>-1.2490089982748032E-2</v>
      </c>
      <c r="M6101">
        <v>-1.4515620470046997</v>
      </c>
      <c r="N6101">
        <v>10603</v>
      </c>
      <c r="O6101">
        <v>2.8267931193113327E-2</v>
      </c>
      <c r="P6101">
        <v>-4.8718269914388657E-2</v>
      </c>
      <c r="Q6101">
        <v>-3.1559072434902191E-2</v>
      </c>
      <c r="R6101">
        <v>-1.2490089982748032E-2</v>
      </c>
      <c r="S6101">
        <v>6.5766298212110996E-3</v>
      </c>
      <c r="T6101">
        <v>2.3738089948892593E-2</v>
      </c>
      <c r="U6101" t="s">
        <v>102</v>
      </c>
      <c r="V6101" t="s">
        <v>84</v>
      </c>
      <c r="W6101">
        <v>68.897010803222656</v>
      </c>
    </row>
    <row r="6102" spans="1:23" x14ac:dyDescent="0.25">
      <c r="A6102" s="48"/>
      <c r="B6102" s="7" t="s">
        <v>14</v>
      </c>
      <c r="C6102" s="35">
        <v>42180</v>
      </c>
      <c r="D6102">
        <v>3</v>
      </c>
      <c r="E6102" t="s">
        <v>110</v>
      </c>
      <c r="F6102">
        <v>0.77693258198062276</v>
      </c>
      <c r="G6102">
        <v>0.84976771124832173</v>
      </c>
      <c r="H6102">
        <v>8530</v>
      </c>
      <c r="I6102">
        <v>0.78057933040971117</v>
      </c>
      <c r="J6102">
        <v>0.7385596870310257</v>
      </c>
      <c r="K6102">
        <v>1021</v>
      </c>
      <c r="L6102">
        <v>-3.646748373284936E-3</v>
      </c>
      <c r="M6102">
        <v>-0.46937772631645203</v>
      </c>
      <c r="N6102">
        <v>10603</v>
      </c>
      <c r="O6102">
        <v>2.4877820163965225E-2</v>
      </c>
      <c r="P6102">
        <v>-3.5530161112546921E-2</v>
      </c>
      <c r="Q6102">
        <v>-2.042882889509201E-2</v>
      </c>
      <c r="R6102">
        <v>-3.646748373284936E-3</v>
      </c>
      <c r="S6102">
        <v>1.3133341446518898E-2</v>
      </c>
      <c r="T6102">
        <v>2.8236666694283485E-2</v>
      </c>
      <c r="U6102" t="s">
        <v>18</v>
      </c>
      <c r="V6102" t="s">
        <v>84</v>
      </c>
      <c r="W6102">
        <v>68.938507080078125</v>
      </c>
    </row>
    <row r="6103" spans="1:23" x14ac:dyDescent="0.25">
      <c r="A6103" s="48"/>
      <c r="B6103" s="7" t="s">
        <v>14</v>
      </c>
      <c r="C6103" s="35">
        <v>42180</v>
      </c>
      <c r="D6103">
        <v>3</v>
      </c>
      <c r="E6103" t="s">
        <v>110</v>
      </c>
      <c r="F6103">
        <v>0.77693258198062276</v>
      </c>
      <c r="G6103">
        <v>0.84976771124832173</v>
      </c>
      <c r="H6103">
        <v>8530</v>
      </c>
      <c r="I6103">
        <v>0.78057933040971117</v>
      </c>
      <c r="J6103">
        <v>0.7385596870310257</v>
      </c>
      <c r="K6103">
        <v>1021</v>
      </c>
      <c r="L6103">
        <v>-3.646748373284936E-3</v>
      </c>
      <c r="M6103">
        <v>-0.46937772631645203</v>
      </c>
      <c r="N6103">
        <v>10603</v>
      </c>
      <c r="O6103">
        <v>2.4877820163965225E-2</v>
      </c>
      <c r="P6103">
        <v>-3.5530161112546921E-2</v>
      </c>
      <c r="Q6103">
        <v>-2.042882889509201E-2</v>
      </c>
      <c r="R6103">
        <v>-3.646748373284936E-3</v>
      </c>
      <c r="S6103">
        <v>1.3133341446518898E-2</v>
      </c>
      <c r="T6103">
        <v>2.8236666694283485E-2</v>
      </c>
      <c r="U6103" t="s">
        <v>102</v>
      </c>
      <c r="V6103" t="s">
        <v>84</v>
      </c>
      <c r="W6103">
        <v>68.938507080078125</v>
      </c>
    </row>
    <row r="6104" spans="1:23" x14ac:dyDescent="0.25">
      <c r="A6104" s="48"/>
      <c r="B6104" t="s">
        <v>14</v>
      </c>
      <c r="C6104" s="35">
        <v>42180</v>
      </c>
      <c r="D6104">
        <v>4</v>
      </c>
      <c r="E6104" t="s">
        <v>110</v>
      </c>
      <c r="F6104">
        <v>0.72442449869141035</v>
      </c>
      <c r="G6104">
        <v>0.73488492266935612</v>
      </c>
      <c r="H6104">
        <v>8530</v>
      </c>
      <c r="I6104">
        <v>0.72330344463888319</v>
      </c>
      <c r="J6104">
        <v>0.66377441764498746</v>
      </c>
      <c r="K6104">
        <v>1021</v>
      </c>
      <c r="L6104">
        <v>1.1210540542379022E-3</v>
      </c>
      <c r="M6104">
        <v>0.15475098788738251</v>
      </c>
      <c r="N6104">
        <v>10603</v>
      </c>
      <c r="O6104">
        <v>2.2245151922106743E-2</v>
      </c>
      <c r="P6104">
        <v>-2.7388332411646843E-2</v>
      </c>
      <c r="Q6104">
        <v>-1.3885080814361572E-2</v>
      </c>
      <c r="R6104">
        <v>1.1210540542379022E-3</v>
      </c>
      <c r="S6104">
        <v>1.6125408932566643E-2</v>
      </c>
      <c r="T6104">
        <v>2.9630441218614578E-2</v>
      </c>
      <c r="U6104" t="s">
        <v>18</v>
      </c>
      <c r="V6104" t="s">
        <v>84</v>
      </c>
      <c r="W6104">
        <v>68.618972778320312</v>
      </c>
    </row>
    <row r="6105" spans="1:23" x14ac:dyDescent="0.25">
      <c r="A6105" s="48"/>
      <c r="B6105" t="s">
        <v>14</v>
      </c>
      <c r="C6105" s="35">
        <v>42180</v>
      </c>
      <c r="D6105">
        <v>4</v>
      </c>
      <c r="E6105" t="s">
        <v>110</v>
      </c>
      <c r="F6105">
        <v>0.72442449869141035</v>
      </c>
      <c r="G6105">
        <v>0.73488492266935612</v>
      </c>
      <c r="H6105">
        <v>8530</v>
      </c>
      <c r="I6105">
        <v>0.72330344463888319</v>
      </c>
      <c r="J6105">
        <v>0.66377441764498746</v>
      </c>
      <c r="K6105">
        <v>1021</v>
      </c>
      <c r="L6105">
        <v>1.1210540542379022E-3</v>
      </c>
      <c r="M6105">
        <v>0.15475098788738251</v>
      </c>
      <c r="N6105">
        <v>10603</v>
      </c>
      <c r="O6105">
        <v>2.2245151922106743E-2</v>
      </c>
      <c r="P6105">
        <v>-2.7388332411646843E-2</v>
      </c>
      <c r="Q6105">
        <v>-1.3885080814361572E-2</v>
      </c>
      <c r="R6105">
        <v>1.1210540542379022E-3</v>
      </c>
      <c r="S6105">
        <v>1.6125408932566643E-2</v>
      </c>
      <c r="T6105">
        <v>2.9630441218614578E-2</v>
      </c>
      <c r="U6105" t="s">
        <v>102</v>
      </c>
      <c r="V6105" t="s">
        <v>84</v>
      </c>
      <c r="W6105">
        <v>68.618972778320312</v>
      </c>
    </row>
    <row r="6106" spans="1:23" x14ac:dyDescent="0.25">
      <c r="A6106" s="48"/>
      <c r="B6106" s="7" t="s">
        <v>14</v>
      </c>
      <c r="C6106" s="35">
        <v>42180</v>
      </c>
      <c r="D6106">
        <v>5</v>
      </c>
      <c r="E6106" t="s">
        <v>110</v>
      </c>
      <c r="F6106">
        <v>0.70325898032589484</v>
      </c>
      <c r="G6106">
        <v>0.69887410088112711</v>
      </c>
      <c r="H6106">
        <v>8530</v>
      </c>
      <c r="I6106">
        <v>0.70533828748993721</v>
      </c>
      <c r="J6106">
        <v>0.63198925735801381</v>
      </c>
      <c r="K6106">
        <v>1021</v>
      </c>
      <c r="L6106">
        <v>-2.0793071016669273E-3</v>
      </c>
      <c r="M6106">
        <v>-0.29566735029220581</v>
      </c>
      <c r="N6106">
        <v>10603</v>
      </c>
      <c r="O6106">
        <v>2.1176755428314209E-2</v>
      </c>
      <c r="P6106">
        <v>-2.9219437390565872E-2</v>
      </c>
      <c r="Q6106">
        <v>-1.6364723443984985E-2</v>
      </c>
      <c r="R6106">
        <v>-2.0793071016669273E-3</v>
      </c>
      <c r="S6106">
        <v>1.2204414233565331E-2</v>
      </c>
      <c r="T6106">
        <v>2.5060823187232018E-2</v>
      </c>
      <c r="U6106" t="s">
        <v>18</v>
      </c>
      <c r="V6106" t="s">
        <v>84</v>
      </c>
      <c r="W6106">
        <v>67.46929931640625</v>
      </c>
    </row>
    <row r="6107" spans="1:23" x14ac:dyDescent="0.25">
      <c r="A6107" s="48"/>
      <c r="B6107" s="7" t="s">
        <v>14</v>
      </c>
      <c r="C6107" s="35">
        <v>42180</v>
      </c>
      <c r="D6107">
        <v>5</v>
      </c>
      <c r="E6107" t="s">
        <v>110</v>
      </c>
      <c r="F6107">
        <v>0.70325898032589484</v>
      </c>
      <c r="G6107">
        <v>0.69887410088112711</v>
      </c>
      <c r="H6107">
        <v>8530</v>
      </c>
      <c r="I6107">
        <v>0.70533828748993721</v>
      </c>
      <c r="J6107">
        <v>0.63198925735801381</v>
      </c>
      <c r="K6107">
        <v>1021</v>
      </c>
      <c r="L6107">
        <v>-2.0793071016669273E-3</v>
      </c>
      <c r="M6107">
        <v>-0.29566735029220581</v>
      </c>
      <c r="N6107">
        <v>10603</v>
      </c>
      <c r="O6107">
        <v>2.1176755428314209E-2</v>
      </c>
      <c r="P6107">
        <v>-2.9219437390565872E-2</v>
      </c>
      <c r="Q6107">
        <v>-1.6364723443984985E-2</v>
      </c>
      <c r="R6107">
        <v>-2.0793071016669273E-3</v>
      </c>
      <c r="S6107">
        <v>1.2204414233565331E-2</v>
      </c>
      <c r="T6107">
        <v>2.5060823187232018E-2</v>
      </c>
      <c r="U6107" t="s">
        <v>102</v>
      </c>
      <c r="V6107" t="s">
        <v>84</v>
      </c>
      <c r="W6107">
        <v>67.46929931640625</v>
      </c>
    </row>
    <row r="6108" spans="1:23" x14ac:dyDescent="0.25">
      <c r="A6108" s="48"/>
      <c r="B6108" t="s">
        <v>14</v>
      </c>
      <c r="C6108" s="35">
        <v>42180</v>
      </c>
      <c r="D6108">
        <v>6</v>
      </c>
      <c r="E6108" t="s">
        <v>110</v>
      </c>
      <c r="F6108">
        <v>0.74681591937740688</v>
      </c>
      <c r="G6108">
        <v>0.73525431049841028</v>
      </c>
      <c r="H6108">
        <v>8530</v>
      </c>
      <c r="I6108">
        <v>0.74711407478644121</v>
      </c>
      <c r="J6108">
        <v>0.65217959010750171</v>
      </c>
      <c r="K6108">
        <v>1021</v>
      </c>
      <c r="L6108">
        <v>-2.9815541347488761E-4</v>
      </c>
      <c r="M6108">
        <v>-3.9923548698425293E-2</v>
      </c>
      <c r="N6108">
        <v>10603</v>
      </c>
      <c r="O6108">
        <v>2.1908126771450043E-2</v>
      </c>
      <c r="P6108">
        <v>-2.8375610709190369E-2</v>
      </c>
      <c r="Q6108">
        <v>-1.5076939947903156E-2</v>
      </c>
      <c r="R6108">
        <v>-2.9815541347488761E-4</v>
      </c>
      <c r="S6108">
        <v>1.4478876255452633E-2</v>
      </c>
      <c r="T6108">
        <v>2.7779299765825272E-2</v>
      </c>
      <c r="U6108" t="s">
        <v>18</v>
      </c>
      <c r="V6108" t="s">
        <v>84</v>
      </c>
      <c r="W6108">
        <v>67.808921813964844</v>
      </c>
    </row>
    <row r="6109" spans="1:23" x14ac:dyDescent="0.25">
      <c r="A6109" s="48"/>
      <c r="B6109" t="s">
        <v>14</v>
      </c>
      <c r="C6109" s="35">
        <v>42180</v>
      </c>
      <c r="D6109">
        <v>6</v>
      </c>
      <c r="E6109" t="s">
        <v>110</v>
      </c>
      <c r="F6109">
        <v>0.74681591937740688</v>
      </c>
      <c r="G6109">
        <v>0.73525431049841028</v>
      </c>
      <c r="H6109">
        <v>8530</v>
      </c>
      <c r="I6109">
        <v>0.74711407478644121</v>
      </c>
      <c r="J6109">
        <v>0.65217959010750171</v>
      </c>
      <c r="K6109">
        <v>1021</v>
      </c>
      <c r="L6109">
        <v>-2.9815541347488761E-4</v>
      </c>
      <c r="M6109">
        <v>-3.9923548698425293E-2</v>
      </c>
      <c r="N6109">
        <v>10603</v>
      </c>
      <c r="O6109">
        <v>2.1908126771450043E-2</v>
      </c>
      <c r="P6109">
        <v>-2.8375610709190369E-2</v>
      </c>
      <c r="Q6109">
        <v>-1.5076939947903156E-2</v>
      </c>
      <c r="R6109">
        <v>-2.9815541347488761E-4</v>
      </c>
      <c r="S6109">
        <v>1.4478876255452633E-2</v>
      </c>
      <c r="T6109">
        <v>2.7779299765825272E-2</v>
      </c>
      <c r="U6109" t="s">
        <v>102</v>
      </c>
      <c r="V6109" t="s">
        <v>84</v>
      </c>
      <c r="W6109">
        <v>67.808921813964844</v>
      </c>
    </row>
    <row r="6110" spans="1:23" x14ac:dyDescent="0.25">
      <c r="A6110" s="48"/>
      <c r="B6110" s="7" t="s">
        <v>14</v>
      </c>
      <c r="C6110" s="35">
        <v>42180</v>
      </c>
      <c r="D6110">
        <v>7</v>
      </c>
      <c r="E6110" t="s">
        <v>110</v>
      </c>
      <c r="F6110">
        <v>0.81990577065609804</v>
      </c>
      <c r="G6110">
        <v>0.77966628592717091</v>
      </c>
      <c r="H6110">
        <v>8530</v>
      </c>
      <c r="I6110">
        <v>0.82360068874861392</v>
      </c>
      <c r="J6110">
        <v>0.69282609331991352</v>
      </c>
      <c r="K6110">
        <v>1021</v>
      </c>
      <c r="L6110">
        <v>-3.6949180066585541E-3</v>
      </c>
      <c r="M6110">
        <v>-0.45065155625343323</v>
      </c>
      <c r="N6110">
        <v>10603</v>
      </c>
      <c r="O6110">
        <v>2.3267978802323341E-2</v>
      </c>
      <c r="P6110">
        <v>-3.3515159040689468E-2</v>
      </c>
      <c r="Q6110">
        <v>-1.9391031935811043E-2</v>
      </c>
      <c r="R6110">
        <v>-3.6949180066585541E-3</v>
      </c>
      <c r="S6110">
        <v>1.1999333277344704E-2</v>
      </c>
      <c r="T6110">
        <v>2.612532302737236E-2</v>
      </c>
      <c r="U6110" t="s">
        <v>18</v>
      </c>
      <c r="V6110" t="s">
        <v>84</v>
      </c>
      <c r="W6110">
        <v>73.210037231445313</v>
      </c>
    </row>
    <row r="6111" spans="1:23" x14ac:dyDescent="0.25">
      <c r="A6111" s="48"/>
      <c r="B6111" s="7" t="s">
        <v>14</v>
      </c>
      <c r="C6111" s="35">
        <v>42180</v>
      </c>
      <c r="D6111">
        <v>7</v>
      </c>
      <c r="E6111" t="s">
        <v>110</v>
      </c>
      <c r="F6111">
        <v>0.81990577065609804</v>
      </c>
      <c r="G6111">
        <v>0.77966628592717091</v>
      </c>
      <c r="H6111">
        <v>8530</v>
      </c>
      <c r="I6111">
        <v>0.82360068874861392</v>
      </c>
      <c r="J6111">
        <v>0.69282609331991352</v>
      </c>
      <c r="K6111">
        <v>1021</v>
      </c>
      <c r="L6111">
        <v>-3.6949180066585541E-3</v>
      </c>
      <c r="M6111">
        <v>-0.45065155625343323</v>
      </c>
      <c r="N6111">
        <v>10603</v>
      </c>
      <c r="O6111">
        <v>2.3267978802323341E-2</v>
      </c>
      <c r="P6111">
        <v>-3.3515159040689468E-2</v>
      </c>
      <c r="Q6111">
        <v>-1.9391031935811043E-2</v>
      </c>
      <c r="R6111">
        <v>-3.6949180066585541E-3</v>
      </c>
      <c r="S6111">
        <v>1.1999333277344704E-2</v>
      </c>
      <c r="T6111">
        <v>2.612532302737236E-2</v>
      </c>
      <c r="U6111" t="s">
        <v>102</v>
      </c>
      <c r="V6111" t="s">
        <v>84</v>
      </c>
      <c r="W6111">
        <v>73.210037231445313</v>
      </c>
    </row>
    <row r="6112" spans="1:23" x14ac:dyDescent="0.25">
      <c r="A6112" s="48"/>
      <c r="B6112" t="s">
        <v>14</v>
      </c>
      <c r="C6112" s="35">
        <v>42180</v>
      </c>
      <c r="D6112">
        <v>8</v>
      </c>
      <c r="E6112" t="s">
        <v>110</v>
      </c>
      <c r="F6112">
        <v>0.8580092989371082</v>
      </c>
      <c r="G6112">
        <v>0.85979530687428241</v>
      </c>
      <c r="H6112">
        <v>8530</v>
      </c>
      <c r="I6112">
        <v>0.89577194952466477</v>
      </c>
      <c r="J6112">
        <v>0.83378336069717407</v>
      </c>
      <c r="K6112">
        <v>1021</v>
      </c>
      <c r="L6112">
        <v>-3.7762649357318878E-2</v>
      </c>
      <c r="M6112">
        <v>-4.4011936187744141</v>
      </c>
      <c r="N6112">
        <v>10603</v>
      </c>
      <c r="O6112">
        <v>2.7704879641532898E-2</v>
      </c>
      <c r="P6112">
        <v>-7.3269225656986237E-2</v>
      </c>
      <c r="Q6112">
        <v>-5.6451808661222458E-2</v>
      </c>
      <c r="R6112">
        <v>-3.7762649357318878E-2</v>
      </c>
      <c r="S6112">
        <v>-1.9075708463788033E-2</v>
      </c>
      <c r="T6112">
        <v>-2.2560756187886E-3</v>
      </c>
      <c r="U6112" t="s">
        <v>18</v>
      </c>
      <c r="V6112" t="s">
        <v>84</v>
      </c>
      <c r="W6112">
        <v>79.551071166992188</v>
      </c>
    </row>
    <row r="6113" spans="1:23" x14ac:dyDescent="0.25">
      <c r="A6113" s="48"/>
      <c r="B6113" t="s">
        <v>14</v>
      </c>
      <c r="C6113" s="35">
        <v>42180</v>
      </c>
      <c r="D6113">
        <v>8</v>
      </c>
      <c r="E6113" t="s">
        <v>110</v>
      </c>
      <c r="F6113">
        <v>0.8580092989371082</v>
      </c>
      <c r="G6113">
        <v>0.85979530687428241</v>
      </c>
      <c r="H6113">
        <v>8530</v>
      </c>
      <c r="I6113">
        <v>0.89577194952466477</v>
      </c>
      <c r="J6113">
        <v>0.83378336069717407</v>
      </c>
      <c r="K6113">
        <v>1021</v>
      </c>
      <c r="L6113">
        <v>-3.7762649357318878E-2</v>
      </c>
      <c r="M6113">
        <v>-4.4011936187744141</v>
      </c>
      <c r="N6113">
        <v>10603</v>
      </c>
      <c r="O6113">
        <v>2.7704879641532898E-2</v>
      </c>
      <c r="P6113">
        <v>-7.3269225656986237E-2</v>
      </c>
      <c r="Q6113">
        <v>-5.6451808661222458E-2</v>
      </c>
      <c r="R6113">
        <v>-3.7762649357318878E-2</v>
      </c>
      <c r="S6113">
        <v>-1.9075708463788033E-2</v>
      </c>
      <c r="T6113">
        <v>-2.2560756187886E-3</v>
      </c>
      <c r="U6113" t="s">
        <v>102</v>
      </c>
      <c r="V6113" t="s">
        <v>84</v>
      </c>
      <c r="W6113">
        <v>79.551071166992188</v>
      </c>
    </row>
    <row r="6114" spans="1:23" x14ac:dyDescent="0.25">
      <c r="A6114" s="48"/>
      <c r="B6114" s="7" t="s">
        <v>14</v>
      </c>
      <c r="C6114" s="35">
        <v>42180</v>
      </c>
      <c r="D6114">
        <v>9</v>
      </c>
      <c r="E6114" t="s">
        <v>110</v>
      </c>
      <c r="F6114">
        <v>0.8646164385688283</v>
      </c>
      <c r="G6114">
        <v>1.0407955791868861</v>
      </c>
      <c r="H6114">
        <v>8530</v>
      </c>
      <c r="I6114">
        <v>0.87926574768064303</v>
      </c>
      <c r="J6114">
        <v>1.0482337572446847</v>
      </c>
      <c r="K6114">
        <v>1021</v>
      </c>
      <c r="L6114">
        <v>-1.464930921792984E-2</v>
      </c>
      <c r="M6114">
        <v>-1.6943130493164062</v>
      </c>
      <c r="N6114">
        <v>10603</v>
      </c>
      <c r="O6114">
        <v>3.4686993807554245E-2</v>
      </c>
      <c r="P6114">
        <v>-5.9104159474372864E-2</v>
      </c>
      <c r="Q6114">
        <v>-3.8048461079597473E-2</v>
      </c>
      <c r="R6114">
        <v>-1.464930921792984E-2</v>
      </c>
      <c r="S6114">
        <v>8.7470682337880135E-3</v>
      </c>
      <c r="T6114">
        <v>2.9805542901158333E-2</v>
      </c>
      <c r="U6114" t="s">
        <v>18</v>
      </c>
      <c r="V6114" t="s">
        <v>84</v>
      </c>
      <c r="W6114">
        <v>85.892105102539063</v>
      </c>
    </row>
    <row r="6115" spans="1:23" x14ac:dyDescent="0.25">
      <c r="A6115" s="48"/>
      <c r="B6115" s="7" t="s">
        <v>14</v>
      </c>
      <c r="C6115" s="35">
        <v>42180</v>
      </c>
      <c r="D6115">
        <v>9</v>
      </c>
      <c r="E6115" t="s">
        <v>110</v>
      </c>
      <c r="F6115">
        <v>0.8646164385688283</v>
      </c>
      <c r="G6115">
        <v>1.0407955791868861</v>
      </c>
      <c r="H6115">
        <v>8530</v>
      </c>
      <c r="I6115">
        <v>0.87926574768064303</v>
      </c>
      <c r="J6115">
        <v>1.0482337572446847</v>
      </c>
      <c r="K6115">
        <v>1021</v>
      </c>
      <c r="L6115">
        <v>-1.464930921792984E-2</v>
      </c>
      <c r="M6115">
        <v>-1.6943130493164062</v>
      </c>
      <c r="N6115">
        <v>10603</v>
      </c>
      <c r="O6115">
        <v>3.4686993807554245E-2</v>
      </c>
      <c r="P6115">
        <v>-5.9104159474372864E-2</v>
      </c>
      <c r="Q6115">
        <v>-3.8048461079597473E-2</v>
      </c>
      <c r="R6115">
        <v>-1.464930921792984E-2</v>
      </c>
      <c r="S6115">
        <v>8.7470682337880135E-3</v>
      </c>
      <c r="T6115">
        <v>2.9805542901158333E-2</v>
      </c>
      <c r="U6115" t="s">
        <v>102</v>
      </c>
      <c r="V6115" t="s">
        <v>84</v>
      </c>
      <c r="W6115">
        <v>85.892105102539063</v>
      </c>
    </row>
    <row r="6116" spans="1:23" x14ac:dyDescent="0.25">
      <c r="A6116" s="48"/>
      <c r="B6116" t="s">
        <v>14</v>
      </c>
      <c r="C6116" s="35">
        <v>42180</v>
      </c>
      <c r="D6116">
        <v>10</v>
      </c>
      <c r="E6116" t="s">
        <v>110</v>
      </c>
      <c r="F6116">
        <v>0.88654261260361489</v>
      </c>
      <c r="G6116">
        <v>1.3017584883962825</v>
      </c>
      <c r="H6116">
        <v>8530</v>
      </c>
      <c r="I6116">
        <v>0.92235236177321345</v>
      </c>
      <c r="J6116">
        <v>1.3224990024699645</v>
      </c>
      <c r="K6116">
        <v>1021</v>
      </c>
      <c r="L6116">
        <v>-3.5809747874736786E-2</v>
      </c>
      <c r="M6116">
        <v>-4.0392584800720215</v>
      </c>
      <c r="N6116">
        <v>10603</v>
      </c>
      <c r="O6116">
        <v>4.3722882866859436E-2</v>
      </c>
      <c r="P6116">
        <v>-9.1844990849494934E-2</v>
      </c>
      <c r="Q6116">
        <v>-6.5304331481456757E-2</v>
      </c>
      <c r="R6116">
        <v>-3.5809747874736786E-2</v>
      </c>
      <c r="S6116">
        <v>-6.3186632469296455E-3</v>
      </c>
      <c r="T6116">
        <v>2.0225498825311661E-2</v>
      </c>
      <c r="U6116" t="s">
        <v>18</v>
      </c>
      <c r="V6116" t="s">
        <v>84</v>
      </c>
      <c r="W6116">
        <v>89.191741943359375</v>
      </c>
    </row>
    <row r="6117" spans="1:23" x14ac:dyDescent="0.25">
      <c r="A6117" s="48"/>
      <c r="B6117" t="s">
        <v>14</v>
      </c>
      <c r="C6117" s="35">
        <v>42180</v>
      </c>
      <c r="D6117">
        <v>10</v>
      </c>
      <c r="E6117" t="s">
        <v>110</v>
      </c>
      <c r="F6117">
        <v>0.88654261260361489</v>
      </c>
      <c r="G6117">
        <v>1.3017584883962825</v>
      </c>
      <c r="H6117">
        <v>8530</v>
      </c>
      <c r="I6117">
        <v>0.92235236177321345</v>
      </c>
      <c r="J6117">
        <v>1.3224990024699645</v>
      </c>
      <c r="K6117">
        <v>1021</v>
      </c>
      <c r="L6117">
        <v>-3.5809747874736786E-2</v>
      </c>
      <c r="M6117">
        <v>-4.0392584800720215</v>
      </c>
      <c r="N6117">
        <v>10603</v>
      </c>
      <c r="O6117">
        <v>4.3722882866859436E-2</v>
      </c>
      <c r="P6117">
        <v>-9.1844990849494934E-2</v>
      </c>
      <c r="Q6117">
        <v>-6.5304331481456757E-2</v>
      </c>
      <c r="R6117">
        <v>-3.5809747874736786E-2</v>
      </c>
      <c r="S6117">
        <v>-6.3186632469296455E-3</v>
      </c>
      <c r="T6117">
        <v>2.0225498825311661E-2</v>
      </c>
      <c r="U6117" t="s">
        <v>102</v>
      </c>
      <c r="V6117" t="s">
        <v>84</v>
      </c>
      <c r="W6117">
        <v>89.191741943359375</v>
      </c>
    </row>
    <row r="6118" spans="1:23" x14ac:dyDescent="0.25">
      <c r="A6118" s="48"/>
      <c r="B6118" s="7" t="s">
        <v>14</v>
      </c>
      <c r="C6118" s="35">
        <v>42180</v>
      </c>
      <c r="D6118">
        <v>11</v>
      </c>
      <c r="E6118" t="s">
        <v>110</v>
      </c>
      <c r="F6118">
        <v>0.99171438507388343</v>
      </c>
      <c r="G6118">
        <v>1.5747346577443948</v>
      </c>
      <c r="H6118">
        <v>8530</v>
      </c>
      <c r="I6118">
        <v>1.0371467519106694</v>
      </c>
      <c r="J6118">
        <v>1.5844758511684638</v>
      </c>
      <c r="K6118">
        <v>1021</v>
      </c>
      <c r="L6118">
        <v>-4.543236643075943E-2</v>
      </c>
      <c r="M6118">
        <v>-4.5811948776245117</v>
      </c>
      <c r="N6118">
        <v>10603</v>
      </c>
      <c r="O6118">
        <v>5.2437011152505875E-2</v>
      </c>
      <c r="P6118">
        <v>-0.11263564229011536</v>
      </c>
      <c r="Q6118">
        <v>-8.0805324018001556E-2</v>
      </c>
      <c r="R6118">
        <v>-4.543236643075943E-2</v>
      </c>
      <c r="S6118">
        <v>-1.0063602589070797E-2</v>
      </c>
      <c r="T6118">
        <v>2.1770907565951347E-2</v>
      </c>
      <c r="U6118" t="s">
        <v>18</v>
      </c>
      <c r="V6118" t="s">
        <v>84</v>
      </c>
      <c r="W6118">
        <v>91.150146484375</v>
      </c>
    </row>
    <row r="6119" spans="1:23" x14ac:dyDescent="0.25">
      <c r="A6119" s="48"/>
      <c r="B6119" s="7" t="s">
        <v>14</v>
      </c>
      <c r="C6119" s="35">
        <v>42180</v>
      </c>
      <c r="D6119">
        <v>11</v>
      </c>
      <c r="E6119" t="s">
        <v>110</v>
      </c>
      <c r="F6119">
        <v>0.99171438507388343</v>
      </c>
      <c r="G6119">
        <v>1.5747346577443948</v>
      </c>
      <c r="H6119">
        <v>8530</v>
      </c>
      <c r="I6119">
        <v>1.0371467519106694</v>
      </c>
      <c r="J6119">
        <v>1.5844758511684638</v>
      </c>
      <c r="K6119">
        <v>1021</v>
      </c>
      <c r="L6119">
        <v>-4.543236643075943E-2</v>
      </c>
      <c r="M6119">
        <v>-4.5811948776245117</v>
      </c>
      <c r="N6119">
        <v>10603</v>
      </c>
      <c r="O6119">
        <v>5.2437011152505875E-2</v>
      </c>
      <c r="P6119">
        <v>-0.11263564229011536</v>
      </c>
      <c r="Q6119">
        <v>-8.0805324018001556E-2</v>
      </c>
      <c r="R6119">
        <v>-4.543236643075943E-2</v>
      </c>
      <c r="S6119">
        <v>-1.0063602589070797E-2</v>
      </c>
      <c r="T6119">
        <v>2.1770907565951347E-2</v>
      </c>
      <c r="U6119" t="s">
        <v>102</v>
      </c>
      <c r="V6119" t="s">
        <v>84</v>
      </c>
      <c r="W6119">
        <v>91.150146484375</v>
      </c>
    </row>
    <row r="6120" spans="1:23" x14ac:dyDescent="0.25">
      <c r="A6120" s="48"/>
      <c r="B6120" t="s">
        <v>14</v>
      </c>
      <c r="C6120" s="35">
        <v>42180</v>
      </c>
      <c r="D6120">
        <v>12</v>
      </c>
      <c r="E6120" t="s">
        <v>110</v>
      </c>
      <c r="F6120">
        <v>1.1828311423391846</v>
      </c>
      <c r="G6120">
        <v>1.7998938656459929</v>
      </c>
      <c r="H6120">
        <v>8530</v>
      </c>
      <c r="I6120">
        <v>1.2510317907674793</v>
      </c>
      <c r="J6120">
        <v>1.8402942849595894</v>
      </c>
      <c r="K6120">
        <v>1021</v>
      </c>
      <c r="L6120">
        <v>-6.8200647830963135E-2</v>
      </c>
      <c r="M6120">
        <v>-5.7658820152282715</v>
      </c>
      <c r="N6120">
        <v>10603</v>
      </c>
      <c r="O6120">
        <v>6.080145388841629E-2</v>
      </c>
      <c r="P6120">
        <v>-0.14612379670143127</v>
      </c>
      <c r="Q6120">
        <v>-0.10921609401702881</v>
      </c>
      <c r="R6120">
        <v>-6.8200647830963135E-2</v>
      </c>
      <c r="S6120">
        <v>-2.7190066874027252E-2</v>
      </c>
      <c r="T6120">
        <v>9.7224954515695572E-3</v>
      </c>
      <c r="U6120" t="s">
        <v>18</v>
      </c>
      <c r="V6120" t="s">
        <v>84</v>
      </c>
      <c r="W6120">
        <v>93.469680786132813</v>
      </c>
    </row>
    <row r="6121" spans="1:23" x14ac:dyDescent="0.25">
      <c r="A6121" s="48"/>
      <c r="B6121" t="s">
        <v>14</v>
      </c>
      <c r="C6121" s="35">
        <v>42180</v>
      </c>
      <c r="D6121">
        <v>12</v>
      </c>
      <c r="E6121" t="s">
        <v>110</v>
      </c>
      <c r="F6121">
        <v>1.1828311423391846</v>
      </c>
      <c r="G6121">
        <v>1.7998938656459929</v>
      </c>
      <c r="H6121">
        <v>8530</v>
      </c>
      <c r="I6121">
        <v>1.2510317907674793</v>
      </c>
      <c r="J6121">
        <v>1.8402942849595894</v>
      </c>
      <c r="K6121">
        <v>1021</v>
      </c>
      <c r="L6121">
        <v>-6.8200647830963135E-2</v>
      </c>
      <c r="M6121">
        <v>-5.7658820152282715</v>
      </c>
      <c r="N6121">
        <v>10603</v>
      </c>
      <c r="O6121">
        <v>6.080145388841629E-2</v>
      </c>
      <c r="P6121">
        <v>-0.14612379670143127</v>
      </c>
      <c r="Q6121">
        <v>-0.10921609401702881</v>
      </c>
      <c r="R6121">
        <v>-6.8200647830963135E-2</v>
      </c>
      <c r="S6121">
        <v>-2.7190066874027252E-2</v>
      </c>
      <c r="T6121">
        <v>9.7224954515695572E-3</v>
      </c>
      <c r="U6121" t="s">
        <v>102</v>
      </c>
      <c r="V6121" t="s">
        <v>84</v>
      </c>
      <c r="W6121">
        <v>93.469680786132813</v>
      </c>
    </row>
    <row r="6122" spans="1:23" x14ac:dyDescent="0.25">
      <c r="A6122" s="48"/>
      <c r="B6122" s="7" t="s">
        <v>14</v>
      </c>
      <c r="C6122" s="35">
        <v>42180</v>
      </c>
      <c r="D6122">
        <v>13</v>
      </c>
      <c r="E6122" t="s">
        <v>110</v>
      </c>
      <c r="F6122">
        <v>1.4619380926746326</v>
      </c>
      <c r="G6122">
        <v>1.966017537410607</v>
      </c>
      <c r="H6122">
        <v>8530</v>
      </c>
      <c r="I6122">
        <v>1.4690906503836922</v>
      </c>
      <c r="J6122">
        <v>1.9656688822601847</v>
      </c>
      <c r="K6122">
        <v>1021</v>
      </c>
      <c r="L6122">
        <v>-7.1525578387081623E-3</v>
      </c>
      <c r="M6122">
        <v>-0.4892517626285553</v>
      </c>
      <c r="N6122">
        <v>10603</v>
      </c>
      <c r="O6122">
        <v>6.5096199512481689E-2</v>
      </c>
      <c r="P6122">
        <v>-9.0579845011234283E-2</v>
      </c>
      <c r="Q6122">
        <v>-5.1065150648355484E-2</v>
      </c>
      <c r="R6122">
        <v>-7.1525578387081623E-3</v>
      </c>
      <c r="S6122">
        <v>3.6754827946424484E-2</v>
      </c>
      <c r="T6122">
        <v>7.6274730265140533E-2</v>
      </c>
      <c r="U6122" t="s">
        <v>18</v>
      </c>
      <c r="V6122" t="s">
        <v>84</v>
      </c>
      <c r="W6122">
        <v>95.788925170898438</v>
      </c>
    </row>
    <row r="6123" spans="1:23" x14ac:dyDescent="0.25">
      <c r="A6123" s="48"/>
      <c r="B6123" s="7" t="s">
        <v>14</v>
      </c>
      <c r="C6123" s="35">
        <v>42180</v>
      </c>
      <c r="D6123">
        <v>13</v>
      </c>
      <c r="E6123" t="s">
        <v>110</v>
      </c>
      <c r="F6123">
        <v>1.4619380926746326</v>
      </c>
      <c r="G6123">
        <v>1.966017537410607</v>
      </c>
      <c r="H6123">
        <v>8530</v>
      </c>
      <c r="I6123">
        <v>1.4690906503836922</v>
      </c>
      <c r="J6123">
        <v>1.9656688822601847</v>
      </c>
      <c r="K6123">
        <v>1021</v>
      </c>
      <c r="L6123">
        <v>-7.1525578387081623E-3</v>
      </c>
      <c r="M6123">
        <v>-0.4892517626285553</v>
      </c>
      <c r="N6123">
        <v>10603</v>
      </c>
      <c r="O6123">
        <v>6.5096199512481689E-2</v>
      </c>
      <c r="P6123">
        <v>-9.0579845011234283E-2</v>
      </c>
      <c r="Q6123">
        <v>-5.1065150648355484E-2</v>
      </c>
      <c r="R6123">
        <v>-7.1525578387081623E-3</v>
      </c>
      <c r="S6123">
        <v>3.6754827946424484E-2</v>
      </c>
      <c r="T6123">
        <v>7.6274730265140533E-2</v>
      </c>
      <c r="U6123" t="s">
        <v>102</v>
      </c>
      <c r="V6123" t="s">
        <v>84</v>
      </c>
      <c r="W6123">
        <v>95.788925170898438</v>
      </c>
    </row>
    <row r="6124" spans="1:23" x14ac:dyDescent="0.25">
      <c r="A6124" s="48"/>
      <c r="B6124" t="s">
        <v>14</v>
      </c>
      <c r="C6124" s="35">
        <v>42180</v>
      </c>
      <c r="D6124">
        <v>14</v>
      </c>
      <c r="E6124" t="s">
        <v>110</v>
      </c>
      <c r="F6124">
        <v>1.8136511446274546</v>
      </c>
      <c r="G6124">
        <v>2.108397605137454</v>
      </c>
      <c r="H6124">
        <v>8530</v>
      </c>
      <c r="I6124">
        <v>1.7975077766279093</v>
      </c>
      <c r="J6124">
        <v>2.1369187589333731</v>
      </c>
      <c r="K6124">
        <v>1021</v>
      </c>
      <c r="L6124">
        <v>1.6143368557095528E-2</v>
      </c>
      <c r="M6124">
        <v>0.89010328054428101</v>
      </c>
      <c r="N6124">
        <v>10603</v>
      </c>
      <c r="O6124">
        <v>7.0665702223777771E-2</v>
      </c>
      <c r="P6124">
        <v>-7.4421793222427368E-2</v>
      </c>
      <c r="Q6124">
        <v>-3.1526301056146622E-2</v>
      </c>
      <c r="R6124">
        <v>1.6143368557095528E-2</v>
      </c>
      <c r="S6124">
        <v>6.3807383179664612E-2</v>
      </c>
      <c r="T6124">
        <v>0.10670853406190872</v>
      </c>
      <c r="U6124" t="s">
        <v>18</v>
      </c>
      <c r="V6124" t="s">
        <v>84</v>
      </c>
      <c r="W6124">
        <v>97.108367919921875</v>
      </c>
    </row>
    <row r="6125" spans="1:23" x14ac:dyDescent="0.25">
      <c r="A6125" s="48"/>
      <c r="B6125" t="s">
        <v>14</v>
      </c>
      <c r="C6125" s="35">
        <v>42180</v>
      </c>
      <c r="D6125">
        <v>14</v>
      </c>
      <c r="E6125" t="s">
        <v>110</v>
      </c>
      <c r="F6125">
        <v>1.8136511446274546</v>
      </c>
      <c r="G6125">
        <v>2.108397605137454</v>
      </c>
      <c r="H6125">
        <v>8530</v>
      </c>
      <c r="I6125">
        <v>1.7975077766279093</v>
      </c>
      <c r="J6125">
        <v>2.1369187589333731</v>
      </c>
      <c r="K6125">
        <v>1021</v>
      </c>
      <c r="L6125">
        <v>1.6143368557095528E-2</v>
      </c>
      <c r="M6125">
        <v>0.89010328054428101</v>
      </c>
      <c r="N6125">
        <v>10603</v>
      </c>
      <c r="O6125">
        <v>7.0665702223777771E-2</v>
      </c>
      <c r="P6125">
        <v>-7.4421793222427368E-2</v>
      </c>
      <c r="Q6125">
        <v>-3.1526301056146622E-2</v>
      </c>
      <c r="R6125">
        <v>1.6143368557095528E-2</v>
      </c>
      <c r="S6125">
        <v>6.3807383179664612E-2</v>
      </c>
      <c r="T6125">
        <v>0.10670853406190872</v>
      </c>
      <c r="U6125" t="s">
        <v>102</v>
      </c>
      <c r="V6125" t="s">
        <v>84</v>
      </c>
      <c r="W6125">
        <v>97.108367919921875</v>
      </c>
    </row>
    <row r="6126" spans="1:23" x14ac:dyDescent="0.25">
      <c r="A6126" s="48"/>
      <c r="B6126" s="7" t="s">
        <v>14</v>
      </c>
      <c r="C6126" s="35">
        <v>42180</v>
      </c>
      <c r="D6126">
        <v>15</v>
      </c>
      <c r="E6126" t="s">
        <v>110</v>
      </c>
      <c r="F6126">
        <v>2.1432606205083449</v>
      </c>
      <c r="G6126">
        <v>2.160668234848679</v>
      </c>
      <c r="H6126">
        <v>8530</v>
      </c>
      <c r="I6126">
        <v>1.9192365153443709</v>
      </c>
      <c r="J6126">
        <v>2.0525630007654319</v>
      </c>
      <c r="K6126">
        <v>1021</v>
      </c>
      <c r="L6126">
        <v>0.22402410209178925</v>
      </c>
      <c r="M6126">
        <v>10.452489852905273</v>
      </c>
      <c r="N6126">
        <v>10603</v>
      </c>
      <c r="O6126">
        <v>6.836419552564621E-2</v>
      </c>
      <c r="P6126">
        <v>0.13640855252742767</v>
      </c>
      <c r="Q6126">
        <v>0.17790699005126953</v>
      </c>
      <c r="R6126">
        <v>0.22402410209178925</v>
      </c>
      <c r="S6126">
        <v>0.27013576030731201</v>
      </c>
      <c r="T6126">
        <v>0.31163966655731201</v>
      </c>
      <c r="U6126" t="s">
        <v>18</v>
      </c>
      <c r="V6126" t="s">
        <v>84</v>
      </c>
      <c r="W6126">
        <v>98.788833618164063</v>
      </c>
    </row>
    <row r="6127" spans="1:23" x14ac:dyDescent="0.25">
      <c r="A6127" s="48"/>
      <c r="B6127" s="7" t="s">
        <v>14</v>
      </c>
      <c r="C6127" s="35">
        <v>42180</v>
      </c>
      <c r="D6127">
        <v>15</v>
      </c>
      <c r="E6127" t="s">
        <v>110</v>
      </c>
      <c r="F6127">
        <v>2.1432606205083449</v>
      </c>
      <c r="G6127">
        <v>2.160668234848679</v>
      </c>
      <c r="H6127">
        <v>8530</v>
      </c>
      <c r="I6127">
        <v>1.9192365153443709</v>
      </c>
      <c r="J6127">
        <v>2.0525630007654319</v>
      </c>
      <c r="K6127">
        <v>1021</v>
      </c>
      <c r="L6127">
        <v>0.22402410209178925</v>
      </c>
      <c r="M6127">
        <v>10.452489852905273</v>
      </c>
      <c r="N6127">
        <v>10603</v>
      </c>
      <c r="O6127">
        <v>6.836419552564621E-2</v>
      </c>
      <c r="P6127">
        <v>0.13640855252742767</v>
      </c>
      <c r="Q6127">
        <v>0.17790699005126953</v>
      </c>
      <c r="R6127">
        <v>0.22402410209178925</v>
      </c>
      <c r="S6127">
        <v>0.27013576030731201</v>
      </c>
      <c r="T6127">
        <v>0.31163966655731201</v>
      </c>
      <c r="U6127" t="s">
        <v>102</v>
      </c>
      <c r="V6127" t="s">
        <v>84</v>
      </c>
      <c r="W6127">
        <v>98.788833618164063</v>
      </c>
    </row>
    <row r="6128" spans="1:23" x14ac:dyDescent="0.25">
      <c r="A6128" s="48"/>
      <c r="B6128" t="s">
        <v>14</v>
      </c>
      <c r="C6128" s="35">
        <v>42180</v>
      </c>
      <c r="D6128">
        <v>16</v>
      </c>
      <c r="E6128" t="s">
        <v>110</v>
      </c>
      <c r="F6128">
        <v>2.5106929907069837</v>
      </c>
      <c r="G6128">
        <v>2.1699052998040362</v>
      </c>
      <c r="H6128">
        <v>8530</v>
      </c>
      <c r="I6128">
        <v>1.8886468501822689</v>
      </c>
      <c r="J6128">
        <v>1.8540411673106689</v>
      </c>
      <c r="K6128">
        <v>1021</v>
      </c>
      <c r="L6128">
        <v>0.62204611301422119</v>
      </c>
      <c r="M6128">
        <v>24.775875091552734</v>
      </c>
      <c r="N6128">
        <v>10603</v>
      </c>
      <c r="O6128">
        <v>6.2599986791610718E-2</v>
      </c>
      <c r="P6128">
        <v>0.54181796312332153</v>
      </c>
      <c r="Q6128">
        <v>0.57981741428375244</v>
      </c>
      <c r="R6128">
        <v>0.62204611301422119</v>
      </c>
      <c r="S6128">
        <v>0.66426980495452881</v>
      </c>
      <c r="T6128">
        <v>0.70227426290512085</v>
      </c>
      <c r="U6128" t="s">
        <v>18</v>
      </c>
      <c r="V6128" t="s">
        <v>84</v>
      </c>
      <c r="W6128">
        <v>99.108367919921875</v>
      </c>
    </row>
    <row r="6129" spans="1:23" x14ac:dyDescent="0.25">
      <c r="A6129" s="48"/>
      <c r="B6129" t="s">
        <v>14</v>
      </c>
      <c r="C6129" s="35">
        <v>42180</v>
      </c>
      <c r="D6129">
        <v>16</v>
      </c>
      <c r="E6129" t="s">
        <v>110</v>
      </c>
      <c r="F6129">
        <v>2.5106929907069837</v>
      </c>
      <c r="G6129">
        <v>2.1699052998040362</v>
      </c>
      <c r="H6129">
        <v>8530</v>
      </c>
      <c r="I6129">
        <v>1.8886468501822689</v>
      </c>
      <c r="J6129">
        <v>1.8540411673106689</v>
      </c>
      <c r="K6129">
        <v>1021</v>
      </c>
      <c r="L6129">
        <v>0.62204611301422119</v>
      </c>
      <c r="M6129">
        <v>24.775875091552734</v>
      </c>
      <c r="N6129">
        <v>10603</v>
      </c>
      <c r="O6129">
        <v>6.2599986791610718E-2</v>
      </c>
      <c r="P6129">
        <v>0.54181796312332153</v>
      </c>
      <c r="Q6129">
        <v>0.57981741428375244</v>
      </c>
      <c r="R6129">
        <v>0.62204611301422119</v>
      </c>
      <c r="S6129">
        <v>0.66426980495452881</v>
      </c>
      <c r="T6129">
        <v>0.70227426290512085</v>
      </c>
      <c r="U6129" t="s">
        <v>102</v>
      </c>
      <c r="V6129" t="s">
        <v>84</v>
      </c>
      <c r="W6129">
        <v>99.108367919921875</v>
      </c>
    </row>
    <row r="6130" spans="1:23" x14ac:dyDescent="0.25">
      <c r="A6130" s="48"/>
      <c r="B6130" s="7" t="s">
        <v>14</v>
      </c>
      <c r="C6130" s="35">
        <v>42180</v>
      </c>
      <c r="D6130">
        <v>17</v>
      </c>
      <c r="E6130" t="s">
        <v>110</v>
      </c>
      <c r="F6130">
        <v>2.8455367710411847</v>
      </c>
      <c r="G6130">
        <v>2.1196848102368238</v>
      </c>
      <c r="H6130">
        <v>8530</v>
      </c>
      <c r="I6130">
        <v>2.0912962589761968</v>
      </c>
      <c r="J6130">
        <v>1.7392640222572684</v>
      </c>
      <c r="K6130">
        <v>1021</v>
      </c>
      <c r="L6130">
        <v>0.75424051284790039</v>
      </c>
      <c r="M6130">
        <v>26.506088256835938</v>
      </c>
      <c r="N6130">
        <v>10603</v>
      </c>
      <c r="O6130">
        <v>5.9072472155094147E-2</v>
      </c>
      <c r="P6130">
        <v>0.67853325605392456</v>
      </c>
      <c r="Q6130">
        <v>0.71439141035079956</v>
      </c>
      <c r="R6130">
        <v>0.75424051284790039</v>
      </c>
      <c r="S6130">
        <v>0.79408490657806396</v>
      </c>
      <c r="T6130">
        <v>0.82994776964187622</v>
      </c>
      <c r="U6130" t="s">
        <v>18</v>
      </c>
      <c r="V6130" t="s">
        <v>84</v>
      </c>
      <c r="W6130">
        <v>99.108367919921875</v>
      </c>
    </row>
    <row r="6131" spans="1:23" x14ac:dyDescent="0.25">
      <c r="A6131" s="48"/>
      <c r="B6131" s="7" t="s">
        <v>14</v>
      </c>
      <c r="C6131" s="35">
        <v>42180</v>
      </c>
      <c r="D6131">
        <v>17</v>
      </c>
      <c r="E6131" t="s">
        <v>110</v>
      </c>
      <c r="F6131">
        <v>2.8455367710411847</v>
      </c>
      <c r="G6131">
        <v>2.1196848102368238</v>
      </c>
      <c r="H6131">
        <v>8530</v>
      </c>
      <c r="I6131">
        <v>2.0912962589761968</v>
      </c>
      <c r="J6131">
        <v>1.7392640222572684</v>
      </c>
      <c r="K6131">
        <v>1021</v>
      </c>
      <c r="L6131">
        <v>0.75424051284790039</v>
      </c>
      <c r="M6131">
        <v>26.506088256835938</v>
      </c>
      <c r="N6131">
        <v>10603</v>
      </c>
      <c r="O6131">
        <v>5.9072472155094147E-2</v>
      </c>
      <c r="P6131">
        <v>0.67853325605392456</v>
      </c>
      <c r="Q6131">
        <v>0.71439141035079956</v>
      </c>
      <c r="R6131">
        <v>0.75424051284790039</v>
      </c>
      <c r="S6131">
        <v>0.79408490657806396</v>
      </c>
      <c r="T6131">
        <v>0.82994776964187622</v>
      </c>
      <c r="U6131" t="s">
        <v>102</v>
      </c>
      <c r="V6131" t="s">
        <v>84</v>
      </c>
      <c r="W6131">
        <v>99.108367919921875</v>
      </c>
    </row>
    <row r="6132" spans="1:23" x14ac:dyDescent="0.25">
      <c r="A6132" s="48"/>
      <c r="B6132" t="s">
        <v>14</v>
      </c>
      <c r="C6132" s="35">
        <v>42180</v>
      </c>
      <c r="D6132">
        <v>18</v>
      </c>
      <c r="E6132" t="s">
        <v>110</v>
      </c>
      <c r="F6132">
        <v>3.1158476158995456</v>
      </c>
      <c r="G6132">
        <v>2.076276857523883</v>
      </c>
      <c r="H6132">
        <v>8530</v>
      </c>
      <c r="I6132">
        <v>2.3287007875586414</v>
      </c>
      <c r="J6132">
        <v>1.6308420974567666</v>
      </c>
      <c r="K6132">
        <v>1021</v>
      </c>
      <c r="L6132">
        <v>0.78714680671691895</v>
      </c>
      <c r="M6132">
        <v>25.262687683105469</v>
      </c>
      <c r="N6132">
        <v>10603</v>
      </c>
      <c r="O6132">
        <v>5.5770296603441238E-2</v>
      </c>
      <c r="P6132">
        <v>0.7156715989112854</v>
      </c>
      <c r="Q6132">
        <v>0.74952530860900879</v>
      </c>
      <c r="R6132">
        <v>0.78714680671691895</v>
      </c>
      <c r="S6132">
        <v>0.82476389408111572</v>
      </c>
      <c r="T6132">
        <v>0.85862201452255249</v>
      </c>
      <c r="U6132" t="s">
        <v>18</v>
      </c>
      <c r="V6132" t="s">
        <v>84</v>
      </c>
      <c r="W6132">
        <v>97.808830261230469</v>
      </c>
    </row>
    <row r="6133" spans="1:23" x14ac:dyDescent="0.25">
      <c r="A6133" s="48"/>
      <c r="B6133" t="s">
        <v>14</v>
      </c>
      <c r="C6133" s="35">
        <v>42180</v>
      </c>
      <c r="D6133">
        <v>18</v>
      </c>
      <c r="E6133" t="s">
        <v>110</v>
      </c>
      <c r="F6133">
        <v>3.1158476158995456</v>
      </c>
      <c r="G6133">
        <v>2.076276857523883</v>
      </c>
      <c r="H6133">
        <v>8530</v>
      </c>
      <c r="I6133">
        <v>2.3287007875586414</v>
      </c>
      <c r="J6133">
        <v>1.6308420974567666</v>
      </c>
      <c r="K6133">
        <v>1021</v>
      </c>
      <c r="L6133">
        <v>0.78714680671691895</v>
      </c>
      <c r="M6133">
        <v>25.262687683105469</v>
      </c>
      <c r="N6133">
        <v>10603</v>
      </c>
      <c r="O6133">
        <v>5.5770296603441238E-2</v>
      </c>
      <c r="P6133">
        <v>0.7156715989112854</v>
      </c>
      <c r="Q6133">
        <v>0.74952530860900879</v>
      </c>
      <c r="R6133">
        <v>0.78714680671691895</v>
      </c>
      <c r="S6133">
        <v>0.82476389408111572</v>
      </c>
      <c r="T6133">
        <v>0.85862201452255249</v>
      </c>
      <c r="U6133" t="s">
        <v>102</v>
      </c>
      <c r="V6133" t="s">
        <v>84</v>
      </c>
      <c r="W6133">
        <v>97.808830261230469</v>
      </c>
    </row>
    <row r="6134" spans="1:23" x14ac:dyDescent="0.25">
      <c r="A6134" s="48"/>
      <c r="B6134" s="7" t="s">
        <v>14</v>
      </c>
      <c r="C6134" s="35">
        <v>42180</v>
      </c>
      <c r="D6134">
        <v>19</v>
      </c>
      <c r="E6134" t="s">
        <v>110</v>
      </c>
      <c r="F6134">
        <v>3.2580758911778229</v>
      </c>
      <c r="G6134">
        <v>2.025794402856294</v>
      </c>
      <c r="H6134">
        <v>8530</v>
      </c>
      <c r="I6134">
        <v>3.3337700795158485</v>
      </c>
      <c r="J6134">
        <v>2.0472338521232181</v>
      </c>
      <c r="K6134">
        <v>1021</v>
      </c>
      <c r="L6134">
        <v>-7.5694188475608826E-2</v>
      </c>
      <c r="M6134">
        <v>-2.3232789039611816</v>
      </c>
      <c r="N6134">
        <v>10603</v>
      </c>
      <c r="O6134">
        <v>6.7720524966716766E-2</v>
      </c>
      <c r="P6134">
        <v>-0.16248480975627899</v>
      </c>
      <c r="Q6134">
        <v>-0.12137710303068161</v>
      </c>
      <c r="R6134">
        <v>-7.5694188475608826E-2</v>
      </c>
      <c r="S6134">
        <v>-3.0016694217920303E-2</v>
      </c>
      <c r="T6134">
        <v>1.1096436530351639E-2</v>
      </c>
      <c r="U6134" t="s">
        <v>18</v>
      </c>
      <c r="V6134" t="s">
        <v>84</v>
      </c>
      <c r="W6134">
        <v>92.278221130371094</v>
      </c>
    </row>
    <row r="6135" spans="1:23" x14ac:dyDescent="0.25">
      <c r="A6135" s="48"/>
      <c r="B6135" s="7" t="s">
        <v>14</v>
      </c>
      <c r="C6135" s="35">
        <v>42180</v>
      </c>
      <c r="D6135">
        <v>19</v>
      </c>
      <c r="E6135" t="s">
        <v>110</v>
      </c>
      <c r="F6135">
        <v>3.2580758911778229</v>
      </c>
      <c r="G6135">
        <v>2.025794402856294</v>
      </c>
      <c r="H6135">
        <v>8530</v>
      </c>
      <c r="I6135">
        <v>3.3337700795158485</v>
      </c>
      <c r="J6135">
        <v>2.0472338521232181</v>
      </c>
      <c r="K6135">
        <v>1021</v>
      </c>
      <c r="L6135">
        <v>-7.5694188475608826E-2</v>
      </c>
      <c r="M6135">
        <v>-2.3232789039611816</v>
      </c>
      <c r="N6135">
        <v>10603</v>
      </c>
      <c r="O6135">
        <v>6.7720524966716766E-2</v>
      </c>
      <c r="P6135">
        <v>-0.16248480975627899</v>
      </c>
      <c r="Q6135">
        <v>-0.12137710303068161</v>
      </c>
      <c r="R6135">
        <v>-7.5694188475608826E-2</v>
      </c>
      <c r="S6135">
        <v>-3.0016694217920303E-2</v>
      </c>
      <c r="T6135">
        <v>1.1096436530351639E-2</v>
      </c>
      <c r="U6135" t="s">
        <v>102</v>
      </c>
      <c r="V6135" t="s">
        <v>84</v>
      </c>
      <c r="W6135">
        <v>92.278221130371094</v>
      </c>
    </row>
    <row r="6136" spans="1:23" x14ac:dyDescent="0.25">
      <c r="A6136" s="48"/>
      <c r="B6136" t="s">
        <v>14</v>
      </c>
      <c r="C6136" s="35">
        <v>42180</v>
      </c>
      <c r="D6136">
        <v>20</v>
      </c>
      <c r="E6136" t="s">
        <v>110</v>
      </c>
      <c r="F6136">
        <v>3.1617724567946599</v>
      </c>
      <c r="G6136">
        <v>1.9997597972706367</v>
      </c>
      <c r="H6136">
        <v>8530</v>
      </c>
      <c r="I6136">
        <v>3.4031306094739109</v>
      </c>
      <c r="J6136">
        <v>2.0849497040058695</v>
      </c>
      <c r="K6136">
        <v>1021</v>
      </c>
      <c r="L6136">
        <v>-0.24135814607143402</v>
      </c>
      <c r="M6136">
        <v>-7.6336345672607422</v>
      </c>
      <c r="N6136">
        <v>10603</v>
      </c>
      <c r="O6136">
        <v>6.8749010562896729E-2</v>
      </c>
      <c r="P6136">
        <v>-0.32946687936782837</v>
      </c>
      <c r="Q6136">
        <v>-0.28773486614227295</v>
      </c>
      <c r="R6136">
        <v>-0.24135814607143402</v>
      </c>
      <c r="S6136">
        <v>-0.19498693943023682</v>
      </c>
      <c r="T6136">
        <v>-0.15324941277503967</v>
      </c>
      <c r="U6136" t="s">
        <v>18</v>
      </c>
      <c r="V6136" t="s">
        <v>84</v>
      </c>
      <c r="W6136">
        <v>84.256721496582031</v>
      </c>
    </row>
    <row r="6137" spans="1:23" x14ac:dyDescent="0.25">
      <c r="A6137" s="48"/>
      <c r="B6137" t="s">
        <v>14</v>
      </c>
      <c r="C6137" s="35">
        <v>42180</v>
      </c>
      <c r="D6137">
        <v>20</v>
      </c>
      <c r="E6137" t="s">
        <v>110</v>
      </c>
      <c r="F6137">
        <v>3.1617724567946599</v>
      </c>
      <c r="G6137">
        <v>1.9997597972706367</v>
      </c>
      <c r="H6137">
        <v>8530</v>
      </c>
      <c r="I6137">
        <v>3.4031306094739109</v>
      </c>
      <c r="J6137">
        <v>2.0849497040058695</v>
      </c>
      <c r="K6137">
        <v>1021</v>
      </c>
      <c r="L6137">
        <v>-0.24135814607143402</v>
      </c>
      <c r="M6137">
        <v>-7.6336345672607422</v>
      </c>
      <c r="N6137">
        <v>10603</v>
      </c>
      <c r="O6137">
        <v>6.8749010562896729E-2</v>
      </c>
      <c r="P6137">
        <v>-0.32946687936782837</v>
      </c>
      <c r="Q6137">
        <v>-0.28773486614227295</v>
      </c>
      <c r="R6137">
        <v>-0.24135814607143402</v>
      </c>
      <c r="S6137">
        <v>-0.19498693943023682</v>
      </c>
      <c r="T6137">
        <v>-0.15324941277503967</v>
      </c>
      <c r="U6137" t="s">
        <v>102</v>
      </c>
      <c r="V6137" t="s">
        <v>84</v>
      </c>
      <c r="W6137">
        <v>84.256721496582031</v>
      </c>
    </row>
    <row r="6138" spans="1:23" x14ac:dyDescent="0.25">
      <c r="A6138" s="48"/>
      <c r="B6138" s="7" t="s">
        <v>14</v>
      </c>
      <c r="C6138" s="35">
        <v>42180</v>
      </c>
      <c r="D6138">
        <v>21</v>
      </c>
      <c r="E6138" t="s">
        <v>110</v>
      </c>
      <c r="F6138">
        <v>2.8432022297968618</v>
      </c>
      <c r="G6138">
        <v>1.9066754525928999</v>
      </c>
      <c r="H6138">
        <v>8530</v>
      </c>
      <c r="I6138">
        <v>3.1110696871157031</v>
      </c>
      <c r="J6138">
        <v>2.0540153294417833</v>
      </c>
      <c r="K6138">
        <v>1021</v>
      </c>
      <c r="L6138">
        <v>-0.26786744594573975</v>
      </c>
      <c r="M6138">
        <v>-9.4213294982910156</v>
      </c>
      <c r="N6138">
        <v>10603</v>
      </c>
      <c r="O6138">
        <v>6.751587986946106E-2</v>
      </c>
      <c r="P6138">
        <v>-0.35439580678939819</v>
      </c>
      <c r="Q6138">
        <v>-0.31341230869293213</v>
      </c>
      <c r="R6138">
        <v>-0.26786744594573975</v>
      </c>
      <c r="S6138">
        <v>-0.22232799232006073</v>
      </c>
      <c r="T6138">
        <v>-0.18133910000324249</v>
      </c>
      <c r="U6138" t="s">
        <v>18</v>
      </c>
      <c r="V6138" t="s">
        <v>84</v>
      </c>
      <c r="W6138">
        <v>79.4263916015625</v>
      </c>
    </row>
    <row r="6139" spans="1:23" x14ac:dyDescent="0.25">
      <c r="A6139" s="48"/>
      <c r="B6139" s="7" t="s">
        <v>14</v>
      </c>
      <c r="C6139" s="35">
        <v>42180</v>
      </c>
      <c r="D6139">
        <v>21</v>
      </c>
      <c r="E6139" t="s">
        <v>110</v>
      </c>
      <c r="F6139">
        <v>2.8432022297968618</v>
      </c>
      <c r="G6139">
        <v>1.9066754525928999</v>
      </c>
      <c r="H6139">
        <v>8530</v>
      </c>
      <c r="I6139">
        <v>3.1110696871157031</v>
      </c>
      <c r="J6139">
        <v>2.0540153294417833</v>
      </c>
      <c r="K6139">
        <v>1021</v>
      </c>
      <c r="L6139">
        <v>-0.26786744594573975</v>
      </c>
      <c r="M6139">
        <v>-9.4213294982910156</v>
      </c>
      <c r="N6139">
        <v>10603</v>
      </c>
      <c r="O6139">
        <v>6.751587986946106E-2</v>
      </c>
      <c r="P6139">
        <v>-0.35439580678939819</v>
      </c>
      <c r="Q6139">
        <v>-0.31341230869293213</v>
      </c>
      <c r="R6139">
        <v>-0.26786744594573975</v>
      </c>
      <c r="S6139">
        <v>-0.22232799232006073</v>
      </c>
      <c r="T6139">
        <v>-0.18133910000324249</v>
      </c>
      <c r="U6139" t="s">
        <v>102</v>
      </c>
      <c r="V6139" t="s">
        <v>84</v>
      </c>
      <c r="W6139">
        <v>79.4263916015625</v>
      </c>
    </row>
    <row r="6140" spans="1:23" x14ac:dyDescent="0.25">
      <c r="A6140" s="48"/>
      <c r="B6140" t="s">
        <v>14</v>
      </c>
      <c r="C6140" s="35">
        <v>42180</v>
      </c>
      <c r="D6140">
        <v>22</v>
      </c>
      <c r="E6140" t="s">
        <v>110</v>
      </c>
      <c r="F6140">
        <v>2.4795979938314003</v>
      </c>
      <c r="G6140">
        <v>1.7915698876992563</v>
      </c>
      <c r="H6140">
        <v>8530</v>
      </c>
      <c r="I6140">
        <v>2.6379387801327789</v>
      </c>
      <c r="J6140">
        <v>1.8719887382358771</v>
      </c>
      <c r="K6140">
        <v>1021</v>
      </c>
      <c r="L6140">
        <v>-0.15834078192710876</v>
      </c>
      <c r="M6140">
        <v>-6.3857440948486328</v>
      </c>
      <c r="N6140">
        <v>10603</v>
      </c>
      <c r="O6140">
        <v>6.1713457107543945E-2</v>
      </c>
      <c r="P6140">
        <v>-0.23743274807929993</v>
      </c>
      <c r="Q6140">
        <v>-0.19997145235538483</v>
      </c>
      <c r="R6140">
        <v>-0.15834078192710876</v>
      </c>
      <c r="S6140">
        <v>-0.11671505868434906</v>
      </c>
      <c r="T6140">
        <v>-7.9248815774917603E-2</v>
      </c>
      <c r="U6140" t="s">
        <v>18</v>
      </c>
      <c r="V6140" t="s">
        <v>84</v>
      </c>
      <c r="W6140">
        <v>75.917472839355469</v>
      </c>
    </row>
    <row r="6141" spans="1:23" x14ac:dyDescent="0.25">
      <c r="A6141" s="48"/>
      <c r="B6141" t="s">
        <v>14</v>
      </c>
      <c r="C6141" s="35">
        <v>42180</v>
      </c>
      <c r="D6141">
        <v>22</v>
      </c>
      <c r="E6141" t="s">
        <v>110</v>
      </c>
      <c r="F6141">
        <v>2.4795979938314003</v>
      </c>
      <c r="G6141">
        <v>1.7915698876992563</v>
      </c>
      <c r="H6141">
        <v>8530</v>
      </c>
      <c r="I6141">
        <v>2.6379387801327789</v>
      </c>
      <c r="J6141">
        <v>1.8719887382358771</v>
      </c>
      <c r="K6141">
        <v>1021</v>
      </c>
      <c r="L6141">
        <v>-0.15834078192710876</v>
      </c>
      <c r="M6141">
        <v>-6.3857440948486328</v>
      </c>
      <c r="N6141">
        <v>10603</v>
      </c>
      <c r="O6141">
        <v>6.1713457107543945E-2</v>
      </c>
      <c r="P6141">
        <v>-0.23743274807929993</v>
      </c>
      <c r="Q6141">
        <v>-0.19997145235538483</v>
      </c>
      <c r="R6141">
        <v>-0.15834078192710876</v>
      </c>
      <c r="S6141">
        <v>-0.11671505868434906</v>
      </c>
      <c r="T6141">
        <v>-7.9248815774917603E-2</v>
      </c>
      <c r="U6141" t="s">
        <v>102</v>
      </c>
      <c r="V6141" t="s">
        <v>84</v>
      </c>
      <c r="W6141">
        <v>75.917472839355469</v>
      </c>
    </row>
    <row r="6142" spans="1:23" x14ac:dyDescent="0.25">
      <c r="A6142" s="48"/>
      <c r="B6142" s="7" t="s">
        <v>14</v>
      </c>
      <c r="C6142" s="35">
        <v>42180</v>
      </c>
      <c r="D6142">
        <v>23</v>
      </c>
      <c r="E6142" t="s">
        <v>110</v>
      </c>
      <c r="F6142">
        <v>1.9853097121567276</v>
      </c>
      <c r="G6142">
        <v>1.6391613436148869</v>
      </c>
      <c r="H6142">
        <v>8530</v>
      </c>
      <c r="I6142">
        <v>2.0339427170056297</v>
      </c>
      <c r="J6142">
        <v>1.6572133130951434</v>
      </c>
      <c r="K6142">
        <v>1021</v>
      </c>
      <c r="L6142">
        <v>-4.863300547003746E-2</v>
      </c>
      <c r="M6142">
        <v>-2.4496431350708008</v>
      </c>
      <c r="N6142">
        <v>10603</v>
      </c>
      <c r="O6142">
        <v>5.4816577583551407E-2</v>
      </c>
      <c r="P6142">
        <v>-0.11888593435287476</v>
      </c>
      <c r="Q6142">
        <v>-8.5611172020435333E-2</v>
      </c>
      <c r="R6142">
        <v>-4.863300547003746E-2</v>
      </c>
      <c r="S6142">
        <v>-1.1659223586320877E-2</v>
      </c>
      <c r="T6142">
        <v>2.1619919687509537E-2</v>
      </c>
      <c r="U6142" t="s">
        <v>18</v>
      </c>
      <c r="V6142" t="s">
        <v>84</v>
      </c>
      <c r="W6142">
        <v>74.76751708984375</v>
      </c>
    </row>
    <row r="6143" spans="1:23" x14ac:dyDescent="0.25">
      <c r="A6143" s="48"/>
      <c r="B6143" s="7" t="s">
        <v>14</v>
      </c>
      <c r="C6143" s="35">
        <v>42180</v>
      </c>
      <c r="D6143">
        <v>23</v>
      </c>
      <c r="E6143" t="s">
        <v>110</v>
      </c>
      <c r="F6143">
        <v>1.9853097121567276</v>
      </c>
      <c r="G6143">
        <v>1.6391613436148869</v>
      </c>
      <c r="H6143">
        <v>8530</v>
      </c>
      <c r="I6143">
        <v>2.0339427170056297</v>
      </c>
      <c r="J6143">
        <v>1.6572133130951434</v>
      </c>
      <c r="K6143">
        <v>1021</v>
      </c>
      <c r="L6143">
        <v>-4.863300547003746E-2</v>
      </c>
      <c r="M6143">
        <v>-2.4496431350708008</v>
      </c>
      <c r="N6143">
        <v>10603</v>
      </c>
      <c r="O6143">
        <v>5.4816577583551407E-2</v>
      </c>
      <c r="P6143">
        <v>-0.11888593435287476</v>
      </c>
      <c r="Q6143">
        <v>-8.5611172020435333E-2</v>
      </c>
      <c r="R6143">
        <v>-4.863300547003746E-2</v>
      </c>
      <c r="S6143">
        <v>-1.1659223586320877E-2</v>
      </c>
      <c r="T6143">
        <v>2.1619919687509537E-2</v>
      </c>
      <c r="U6143" t="s">
        <v>102</v>
      </c>
      <c r="V6143" t="s">
        <v>84</v>
      </c>
      <c r="W6143">
        <v>74.76751708984375</v>
      </c>
    </row>
    <row r="6144" spans="1:23" x14ac:dyDescent="0.25">
      <c r="A6144" s="48"/>
      <c r="B6144" t="s">
        <v>14</v>
      </c>
      <c r="C6144" s="35">
        <v>42180</v>
      </c>
      <c r="D6144">
        <v>24</v>
      </c>
      <c r="E6144" t="s">
        <v>110</v>
      </c>
      <c r="F6144">
        <v>1.5142413615985129</v>
      </c>
      <c r="G6144">
        <v>1.4110967487389603</v>
      </c>
      <c r="H6144">
        <v>8530</v>
      </c>
      <c r="I6144">
        <v>1.555281693462029</v>
      </c>
      <c r="J6144">
        <v>1.4219418218425912</v>
      </c>
      <c r="K6144">
        <v>1021</v>
      </c>
      <c r="L6144">
        <v>-4.1040331125259399E-2</v>
      </c>
      <c r="M6144">
        <v>-2.7102899551391602</v>
      </c>
      <c r="N6144">
        <v>10603</v>
      </c>
      <c r="O6144">
        <v>4.7050673514604568E-2</v>
      </c>
      <c r="P6144">
        <v>-0.10134047269821167</v>
      </c>
      <c r="Q6144">
        <v>-7.277977466583252E-2</v>
      </c>
      <c r="R6144">
        <v>-4.1040331125259399E-2</v>
      </c>
      <c r="S6144">
        <v>-9.3046519905328751E-3</v>
      </c>
      <c r="T6144">
        <v>1.925981231033802E-2</v>
      </c>
      <c r="U6144" t="s">
        <v>18</v>
      </c>
      <c r="V6144" t="s">
        <v>84</v>
      </c>
      <c r="W6144">
        <v>72.236534118652344</v>
      </c>
    </row>
    <row r="6145" spans="1:23" x14ac:dyDescent="0.25">
      <c r="A6145" s="48"/>
      <c r="B6145" t="s">
        <v>14</v>
      </c>
      <c r="C6145" s="35">
        <v>42180</v>
      </c>
      <c r="D6145">
        <v>24</v>
      </c>
      <c r="E6145" t="s">
        <v>110</v>
      </c>
      <c r="F6145">
        <v>1.5142413615985129</v>
      </c>
      <c r="G6145">
        <v>1.4110967487389603</v>
      </c>
      <c r="H6145">
        <v>8530</v>
      </c>
      <c r="I6145">
        <v>1.555281693462029</v>
      </c>
      <c r="J6145">
        <v>1.4219418218425912</v>
      </c>
      <c r="K6145">
        <v>1021</v>
      </c>
      <c r="L6145">
        <v>-4.1040331125259399E-2</v>
      </c>
      <c r="M6145">
        <v>-2.7102899551391602</v>
      </c>
      <c r="N6145">
        <v>10603</v>
      </c>
      <c r="O6145">
        <v>4.7050673514604568E-2</v>
      </c>
      <c r="P6145">
        <v>-0.10134047269821167</v>
      </c>
      <c r="Q6145">
        <v>-7.277977466583252E-2</v>
      </c>
      <c r="R6145">
        <v>-4.1040331125259399E-2</v>
      </c>
      <c r="S6145">
        <v>-9.3046519905328751E-3</v>
      </c>
      <c r="T6145">
        <v>1.925981231033802E-2</v>
      </c>
      <c r="U6145" t="s">
        <v>102</v>
      </c>
      <c r="V6145" t="s">
        <v>84</v>
      </c>
      <c r="W6145">
        <v>72.236534118652344</v>
      </c>
    </row>
    <row r="6146" spans="1:23" x14ac:dyDescent="0.25">
      <c r="A6146" s="48"/>
      <c r="B6146" s="7" t="s">
        <v>14</v>
      </c>
      <c r="C6146" s="35">
        <v>42233</v>
      </c>
      <c r="D6146">
        <v>1</v>
      </c>
      <c r="E6146" t="s">
        <v>110</v>
      </c>
      <c r="F6146">
        <v>0.93358499491605529</v>
      </c>
      <c r="G6146">
        <v>0.88135092960283568</v>
      </c>
      <c r="H6146">
        <v>4264</v>
      </c>
      <c r="I6146">
        <v>0.88925092434458153</v>
      </c>
      <c r="J6146">
        <v>0.77022977927959901</v>
      </c>
      <c r="K6146">
        <v>1032</v>
      </c>
      <c r="L6146">
        <v>4.4334068894386292E-2</v>
      </c>
      <c r="M6146">
        <v>4.7487983703613281</v>
      </c>
      <c r="N6146">
        <v>10647</v>
      </c>
      <c r="O6146">
        <v>2.7514178305864334E-2</v>
      </c>
      <c r="P6146">
        <v>9.0718977153301239E-3</v>
      </c>
      <c r="Q6146">
        <v>2.5773555040359497E-2</v>
      </c>
      <c r="R6146">
        <v>4.4334068894386292E-2</v>
      </c>
      <c r="S6146">
        <v>6.2892384827136993E-2</v>
      </c>
      <c r="T6146">
        <v>7.9596236348152161E-2</v>
      </c>
      <c r="U6146" t="s">
        <v>18</v>
      </c>
      <c r="V6146" t="s">
        <v>84</v>
      </c>
      <c r="W6146">
        <v>68.382827758789063</v>
      </c>
    </row>
    <row r="6147" spans="1:23" x14ac:dyDescent="0.25">
      <c r="A6147" s="48"/>
      <c r="B6147" s="7" t="s">
        <v>14</v>
      </c>
      <c r="C6147" s="35">
        <v>42233</v>
      </c>
      <c r="D6147">
        <v>1</v>
      </c>
      <c r="E6147" t="s">
        <v>110</v>
      </c>
      <c r="F6147">
        <v>0.93358499491605529</v>
      </c>
      <c r="G6147">
        <v>0.88135092960283568</v>
      </c>
      <c r="H6147">
        <v>4264</v>
      </c>
      <c r="I6147">
        <v>0.88925092434458153</v>
      </c>
      <c r="J6147">
        <v>0.77022977927959901</v>
      </c>
      <c r="K6147">
        <v>1032</v>
      </c>
      <c r="L6147">
        <v>4.4334068894386292E-2</v>
      </c>
      <c r="M6147">
        <v>4.7487983703613281</v>
      </c>
      <c r="N6147">
        <v>10647</v>
      </c>
      <c r="O6147">
        <v>2.7514178305864334E-2</v>
      </c>
      <c r="P6147">
        <v>9.0718977153301239E-3</v>
      </c>
      <c r="Q6147">
        <v>2.5773555040359497E-2</v>
      </c>
      <c r="R6147">
        <v>4.4334068894386292E-2</v>
      </c>
      <c r="S6147">
        <v>6.2892384827136993E-2</v>
      </c>
      <c r="T6147">
        <v>7.9596236348152161E-2</v>
      </c>
      <c r="U6147" t="s">
        <v>102</v>
      </c>
      <c r="V6147" t="s">
        <v>84</v>
      </c>
      <c r="W6147">
        <v>68.382827758789063</v>
      </c>
    </row>
    <row r="6148" spans="1:23" x14ac:dyDescent="0.25">
      <c r="A6148" s="48"/>
      <c r="B6148" t="s">
        <v>14</v>
      </c>
      <c r="C6148" s="35">
        <v>42233</v>
      </c>
      <c r="D6148">
        <v>2</v>
      </c>
      <c r="E6148" t="s">
        <v>110</v>
      </c>
      <c r="F6148">
        <v>0.80178055272319237</v>
      </c>
      <c r="G6148">
        <v>0.76612010974424827</v>
      </c>
      <c r="H6148">
        <v>4264</v>
      </c>
      <c r="I6148">
        <v>0.78072599808029963</v>
      </c>
      <c r="J6148">
        <v>0.67620642526929797</v>
      </c>
      <c r="K6148">
        <v>1032</v>
      </c>
      <c r="L6148">
        <v>2.1054554730653763E-2</v>
      </c>
      <c r="M6148">
        <v>2.6259746551513672</v>
      </c>
      <c r="N6148">
        <v>10647</v>
      </c>
      <c r="O6148">
        <v>2.4098273366689682E-2</v>
      </c>
      <c r="P6148">
        <v>-9.8297921940684319E-3</v>
      </c>
      <c r="Q6148">
        <v>4.7983415424823761E-3</v>
      </c>
      <c r="R6148">
        <v>2.1054554730653763E-2</v>
      </c>
      <c r="S6148">
        <v>3.7308841943740845E-2</v>
      </c>
      <c r="T6148">
        <v>5.1938902586698532E-2</v>
      </c>
      <c r="U6148" t="s">
        <v>18</v>
      </c>
      <c r="V6148" t="s">
        <v>84</v>
      </c>
      <c r="W6148">
        <v>67.040199279785156</v>
      </c>
    </row>
    <row r="6149" spans="1:23" x14ac:dyDescent="0.25">
      <c r="A6149" s="48"/>
      <c r="B6149" t="s">
        <v>14</v>
      </c>
      <c r="C6149" s="35">
        <v>42233</v>
      </c>
      <c r="D6149">
        <v>2</v>
      </c>
      <c r="E6149" t="s">
        <v>110</v>
      </c>
      <c r="F6149">
        <v>0.80178055272319237</v>
      </c>
      <c r="G6149">
        <v>0.76612010974424827</v>
      </c>
      <c r="H6149">
        <v>4264</v>
      </c>
      <c r="I6149">
        <v>0.78072599808029963</v>
      </c>
      <c r="J6149">
        <v>0.67620642526929797</v>
      </c>
      <c r="K6149">
        <v>1032</v>
      </c>
      <c r="L6149">
        <v>2.1054554730653763E-2</v>
      </c>
      <c r="M6149">
        <v>2.6259746551513672</v>
      </c>
      <c r="N6149">
        <v>10647</v>
      </c>
      <c r="O6149">
        <v>2.4098273366689682E-2</v>
      </c>
      <c r="P6149">
        <v>-9.8297921940684319E-3</v>
      </c>
      <c r="Q6149">
        <v>4.7983415424823761E-3</v>
      </c>
      <c r="R6149">
        <v>2.1054554730653763E-2</v>
      </c>
      <c r="S6149">
        <v>3.7308841943740845E-2</v>
      </c>
      <c r="T6149">
        <v>5.1938902586698532E-2</v>
      </c>
      <c r="U6149" t="s">
        <v>102</v>
      </c>
      <c r="V6149" t="s">
        <v>84</v>
      </c>
      <c r="W6149">
        <v>67.040199279785156</v>
      </c>
    </row>
    <row r="6150" spans="1:23" x14ac:dyDescent="0.25">
      <c r="A6150" s="48"/>
      <c r="B6150" s="7" t="s">
        <v>14</v>
      </c>
      <c r="C6150" s="35">
        <v>42233</v>
      </c>
      <c r="D6150">
        <v>3</v>
      </c>
      <c r="E6150" t="s">
        <v>110</v>
      </c>
      <c r="F6150">
        <v>0.71274588809842554</v>
      </c>
      <c r="G6150">
        <v>0.66049027277366168</v>
      </c>
      <c r="H6150">
        <v>4264</v>
      </c>
      <c r="I6150">
        <v>0.71273339850857242</v>
      </c>
      <c r="J6150">
        <v>0.61648056342889501</v>
      </c>
      <c r="K6150">
        <v>1032</v>
      </c>
      <c r="L6150">
        <v>1.2489589607866947E-5</v>
      </c>
      <c r="M6150">
        <v>1.7523202113807201E-3</v>
      </c>
      <c r="N6150">
        <v>10647</v>
      </c>
      <c r="O6150">
        <v>2.1692700684070587E-2</v>
      </c>
      <c r="P6150">
        <v>-2.7788875624537468E-2</v>
      </c>
      <c r="Q6150">
        <v>-1.462097279727459E-2</v>
      </c>
      <c r="R6150">
        <v>1.2489589607866947E-5</v>
      </c>
      <c r="S6150">
        <v>1.4644215814769268E-2</v>
      </c>
      <c r="T6150">
        <v>2.7813855558633804E-2</v>
      </c>
      <c r="U6150" t="s">
        <v>18</v>
      </c>
      <c r="V6150" t="s">
        <v>84</v>
      </c>
      <c r="W6150">
        <v>68.430824279785156</v>
      </c>
    </row>
    <row r="6151" spans="1:23" x14ac:dyDescent="0.25">
      <c r="A6151" s="48"/>
      <c r="B6151" s="7" t="s">
        <v>14</v>
      </c>
      <c r="C6151" s="35">
        <v>42233</v>
      </c>
      <c r="D6151">
        <v>3</v>
      </c>
      <c r="E6151" t="s">
        <v>110</v>
      </c>
      <c r="F6151">
        <v>0.71274588809842554</v>
      </c>
      <c r="G6151">
        <v>0.66049027277366168</v>
      </c>
      <c r="H6151">
        <v>4264</v>
      </c>
      <c r="I6151">
        <v>0.71273339850857242</v>
      </c>
      <c r="J6151">
        <v>0.61648056342889501</v>
      </c>
      <c r="K6151">
        <v>1032</v>
      </c>
      <c r="L6151">
        <v>1.2489589607866947E-5</v>
      </c>
      <c r="M6151">
        <v>1.7523202113807201E-3</v>
      </c>
      <c r="N6151">
        <v>10647</v>
      </c>
      <c r="O6151">
        <v>2.1692700684070587E-2</v>
      </c>
      <c r="P6151">
        <v>-2.7788875624537468E-2</v>
      </c>
      <c r="Q6151">
        <v>-1.462097279727459E-2</v>
      </c>
      <c r="R6151">
        <v>1.2489589607866947E-5</v>
      </c>
      <c r="S6151">
        <v>1.4644215814769268E-2</v>
      </c>
      <c r="T6151">
        <v>2.7813855558633804E-2</v>
      </c>
      <c r="U6151" t="s">
        <v>102</v>
      </c>
      <c r="V6151" t="s">
        <v>84</v>
      </c>
      <c r="W6151">
        <v>68.430824279785156</v>
      </c>
    </row>
    <row r="6152" spans="1:23" x14ac:dyDescent="0.25">
      <c r="A6152" s="48"/>
      <c r="B6152" t="s">
        <v>14</v>
      </c>
      <c r="C6152" s="35">
        <v>42233</v>
      </c>
      <c r="D6152">
        <v>4</v>
      </c>
      <c r="E6152" t="s">
        <v>110</v>
      </c>
      <c r="F6152">
        <v>0.68238088374808548</v>
      </c>
      <c r="G6152">
        <v>0.66730320048543945</v>
      </c>
      <c r="H6152">
        <v>4264</v>
      </c>
      <c r="I6152">
        <v>0.65807964940837127</v>
      </c>
      <c r="J6152">
        <v>0.54423525345508938</v>
      </c>
      <c r="K6152">
        <v>1032</v>
      </c>
      <c r="L6152">
        <v>2.4301234632730484E-2</v>
      </c>
      <c r="M6152">
        <v>3.5612418651580811</v>
      </c>
      <c r="N6152">
        <v>10647</v>
      </c>
      <c r="O6152">
        <v>1.9784810021519661E-2</v>
      </c>
      <c r="P6152">
        <v>-1.0549778817221522E-3</v>
      </c>
      <c r="Q6152">
        <v>1.0954797267913818E-2</v>
      </c>
      <c r="R6152">
        <v>2.4301234632730484E-2</v>
      </c>
      <c r="S6152">
        <v>3.7646088749170303E-2</v>
      </c>
      <c r="T6152">
        <v>4.9657445400953293E-2</v>
      </c>
      <c r="U6152" t="s">
        <v>18</v>
      </c>
      <c r="V6152" t="s">
        <v>84</v>
      </c>
      <c r="W6152">
        <v>68.615951538085938</v>
      </c>
    </row>
    <row r="6153" spans="1:23" x14ac:dyDescent="0.25">
      <c r="A6153" s="48"/>
      <c r="B6153" t="s">
        <v>14</v>
      </c>
      <c r="C6153" s="35">
        <v>42233</v>
      </c>
      <c r="D6153">
        <v>4</v>
      </c>
      <c r="E6153" t="s">
        <v>110</v>
      </c>
      <c r="F6153">
        <v>0.68238088374808548</v>
      </c>
      <c r="G6153">
        <v>0.66730320048543945</v>
      </c>
      <c r="H6153">
        <v>4264</v>
      </c>
      <c r="I6153">
        <v>0.65807964940837127</v>
      </c>
      <c r="J6153">
        <v>0.54423525345508938</v>
      </c>
      <c r="K6153">
        <v>1032</v>
      </c>
      <c r="L6153">
        <v>2.4301234632730484E-2</v>
      </c>
      <c r="M6153">
        <v>3.5612418651580811</v>
      </c>
      <c r="N6153">
        <v>10647</v>
      </c>
      <c r="O6153">
        <v>1.9784810021519661E-2</v>
      </c>
      <c r="P6153">
        <v>-1.0549778817221522E-3</v>
      </c>
      <c r="Q6153">
        <v>1.0954797267913818E-2</v>
      </c>
      <c r="R6153">
        <v>2.4301234632730484E-2</v>
      </c>
      <c r="S6153">
        <v>3.7646088749170303E-2</v>
      </c>
      <c r="T6153">
        <v>4.9657445400953293E-2</v>
      </c>
      <c r="U6153" t="s">
        <v>102</v>
      </c>
      <c r="V6153" t="s">
        <v>84</v>
      </c>
      <c r="W6153">
        <v>68.615951538085938</v>
      </c>
    </row>
    <row r="6154" spans="1:23" x14ac:dyDescent="0.25">
      <c r="A6154" s="48"/>
      <c r="B6154" s="7" t="s">
        <v>14</v>
      </c>
      <c r="C6154" s="35">
        <v>42233</v>
      </c>
      <c r="D6154">
        <v>5</v>
      </c>
      <c r="E6154" t="s">
        <v>110</v>
      </c>
      <c r="F6154">
        <v>0.66815375718440195</v>
      </c>
      <c r="G6154">
        <v>0.63503923208914403</v>
      </c>
      <c r="H6154">
        <v>4264</v>
      </c>
      <c r="I6154">
        <v>0.64595793573928306</v>
      </c>
      <c r="J6154">
        <v>0.50445212535084005</v>
      </c>
      <c r="K6154">
        <v>1032</v>
      </c>
      <c r="L6154">
        <v>2.219582162797451E-2</v>
      </c>
      <c r="M6154">
        <v>3.3219630718231201</v>
      </c>
      <c r="N6154">
        <v>10647</v>
      </c>
      <c r="O6154">
        <v>1.8470462411642075E-2</v>
      </c>
      <c r="P6154">
        <v>-1.4759229961782694E-3</v>
      </c>
      <c r="Q6154">
        <v>9.7360173240303993E-3</v>
      </c>
      <c r="R6154">
        <v>2.219582162797451E-2</v>
      </c>
      <c r="S6154">
        <v>3.4654147922992706E-2</v>
      </c>
      <c r="T6154">
        <v>4.5867566019296646E-2</v>
      </c>
      <c r="U6154" t="s">
        <v>18</v>
      </c>
      <c r="V6154" t="s">
        <v>84</v>
      </c>
      <c r="W6154">
        <v>67.615951538085938</v>
      </c>
    </row>
    <row r="6155" spans="1:23" x14ac:dyDescent="0.25">
      <c r="A6155" s="48"/>
      <c r="B6155" s="7" t="s">
        <v>14</v>
      </c>
      <c r="C6155" s="35">
        <v>42233</v>
      </c>
      <c r="D6155">
        <v>5</v>
      </c>
      <c r="E6155" t="s">
        <v>110</v>
      </c>
      <c r="F6155">
        <v>0.66815375718440195</v>
      </c>
      <c r="G6155">
        <v>0.63503923208914403</v>
      </c>
      <c r="H6155">
        <v>4264</v>
      </c>
      <c r="I6155">
        <v>0.64595793573928306</v>
      </c>
      <c r="J6155">
        <v>0.50445212535084005</v>
      </c>
      <c r="K6155">
        <v>1032</v>
      </c>
      <c r="L6155">
        <v>2.219582162797451E-2</v>
      </c>
      <c r="M6155">
        <v>3.3219630718231201</v>
      </c>
      <c r="N6155">
        <v>10647</v>
      </c>
      <c r="O6155">
        <v>1.8470462411642075E-2</v>
      </c>
      <c r="P6155">
        <v>-1.4759229961782694E-3</v>
      </c>
      <c r="Q6155">
        <v>9.7360173240303993E-3</v>
      </c>
      <c r="R6155">
        <v>2.219582162797451E-2</v>
      </c>
      <c r="S6155">
        <v>3.4654147922992706E-2</v>
      </c>
      <c r="T6155">
        <v>4.5867566019296646E-2</v>
      </c>
      <c r="U6155" t="s">
        <v>102</v>
      </c>
      <c r="V6155" t="s">
        <v>84</v>
      </c>
      <c r="W6155">
        <v>67.615951538085938</v>
      </c>
    </row>
    <row r="6156" spans="1:23" x14ac:dyDescent="0.25">
      <c r="A6156" s="48"/>
      <c r="B6156" t="s">
        <v>14</v>
      </c>
      <c r="C6156" s="35">
        <v>42233</v>
      </c>
      <c r="D6156">
        <v>6</v>
      </c>
      <c r="E6156" t="s">
        <v>110</v>
      </c>
      <c r="F6156">
        <v>0.71309822771470377</v>
      </c>
      <c r="G6156">
        <v>0.66509295788625611</v>
      </c>
      <c r="H6156">
        <v>4264</v>
      </c>
      <c r="I6156">
        <v>0.70264800364766977</v>
      </c>
      <c r="J6156">
        <v>0.57454412570051883</v>
      </c>
      <c r="K6156">
        <v>1032</v>
      </c>
      <c r="L6156">
        <v>1.045022439211607E-2</v>
      </c>
      <c r="M6156">
        <v>1.4654676914215088</v>
      </c>
      <c r="N6156">
        <v>10647</v>
      </c>
      <c r="O6156">
        <v>2.0581679418683052E-2</v>
      </c>
      <c r="P6156">
        <v>-1.5927255153656006E-2</v>
      </c>
      <c r="Q6156">
        <v>-3.4337649121880531E-3</v>
      </c>
      <c r="R6156">
        <v>1.045022439211607E-2</v>
      </c>
      <c r="S6156">
        <v>2.4332568049430847E-2</v>
      </c>
      <c r="T6156">
        <v>3.6827705800533295E-2</v>
      </c>
      <c r="U6156" t="s">
        <v>18</v>
      </c>
      <c r="V6156" t="s">
        <v>84</v>
      </c>
      <c r="W6156">
        <v>66.444725036621094</v>
      </c>
    </row>
    <row r="6157" spans="1:23" x14ac:dyDescent="0.25">
      <c r="A6157" s="48"/>
      <c r="B6157" t="s">
        <v>14</v>
      </c>
      <c r="C6157" s="35">
        <v>42233</v>
      </c>
      <c r="D6157">
        <v>6</v>
      </c>
      <c r="E6157" t="s">
        <v>110</v>
      </c>
      <c r="F6157">
        <v>0.71309822771470377</v>
      </c>
      <c r="G6157">
        <v>0.66509295788625611</v>
      </c>
      <c r="H6157">
        <v>4264</v>
      </c>
      <c r="I6157">
        <v>0.70264800364766977</v>
      </c>
      <c r="J6157">
        <v>0.57454412570051883</v>
      </c>
      <c r="K6157">
        <v>1032</v>
      </c>
      <c r="L6157">
        <v>1.045022439211607E-2</v>
      </c>
      <c r="M6157">
        <v>1.4654676914215088</v>
      </c>
      <c r="N6157">
        <v>10647</v>
      </c>
      <c r="O6157">
        <v>2.0581679418683052E-2</v>
      </c>
      <c r="P6157">
        <v>-1.5927255153656006E-2</v>
      </c>
      <c r="Q6157">
        <v>-3.4337649121880531E-3</v>
      </c>
      <c r="R6157">
        <v>1.045022439211607E-2</v>
      </c>
      <c r="S6157">
        <v>2.4332568049430847E-2</v>
      </c>
      <c r="T6157">
        <v>3.6827705800533295E-2</v>
      </c>
      <c r="U6157" t="s">
        <v>102</v>
      </c>
      <c r="V6157" t="s">
        <v>84</v>
      </c>
      <c r="W6157">
        <v>66.444725036621094</v>
      </c>
    </row>
    <row r="6158" spans="1:23" x14ac:dyDescent="0.25">
      <c r="A6158" s="48"/>
      <c r="B6158" s="7" t="s">
        <v>14</v>
      </c>
      <c r="C6158" s="35">
        <v>42233</v>
      </c>
      <c r="D6158">
        <v>7</v>
      </c>
      <c r="E6158" t="s">
        <v>110</v>
      </c>
      <c r="F6158">
        <v>0.81836117712216694</v>
      </c>
      <c r="G6158">
        <v>0.74985698373060428</v>
      </c>
      <c r="H6158">
        <v>4264</v>
      </c>
      <c r="I6158">
        <v>0.81923992177458094</v>
      </c>
      <c r="J6158">
        <v>0.69787712083196096</v>
      </c>
      <c r="K6158">
        <v>1032</v>
      </c>
      <c r="L6158">
        <v>-8.7874464225023985E-4</v>
      </c>
      <c r="M6158">
        <v>-0.10737858712673187</v>
      </c>
      <c r="N6158">
        <v>10647</v>
      </c>
      <c r="O6158">
        <v>2.4572316557168961E-2</v>
      </c>
      <c r="P6158">
        <v>-3.2370626926422119E-2</v>
      </c>
      <c r="Q6158">
        <v>-1.7454737797379494E-2</v>
      </c>
      <c r="R6158">
        <v>-8.7874464225023985E-4</v>
      </c>
      <c r="S6158">
        <v>1.5695283189415932E-2</v>
      </c>
      <c r="T6158">
        <v>3.0613135546445847E-2</v>
      </c>
      <c r="U6158" t="s">
        <v>18</v>
      </c>
      <c r="V6158" t="s">
        <v>84</v>
      </c>
      <c r="W6158">
        <v>69.917160034179688</v>
      </c>
    </row>
    <row r="6159" spans="1:23" x14ac:dyDescent="0.25">
      <c r="A6159" s="48"/>
      <c r="B6159" s="7" t="s">
        <v>14</v>
      </c>
      <c r="C6159" s="35">
        <v>42233</v>
      </c>
      <c r="D6159">
        <v>7</v>
      </c>
      <c r="E6159" t="s">
        <v>110</v>
      </c>
      <c r="F6159">
        <v>0.81836117712216694</v>
      </c>
      <c r="G6159">
        <v>0.74985698373060428</v>
      </c>
      <c r="H6159">
        <v>4264</v>
      </c>
      <c r="I6159">
        <v>0.81923992177458094</v>
      </c>
      <c r="J6159">
        <v>0.69787712083196096</v>
      </c>
      <c r="K6159">
        <v>1032</v>
      </c>
      <c r="L6159">
        <v>-8.7874464225023985E-4</v>
      </c>
      <c r="M6159">
        <v>-0.10737858712673187</v>
      </c>
      <c r="N6159">
        <v>10647</v>
      </c>
      <c r="O6159">
        <v>2.4572316557168961E-2</v>
      </c>
      <c r="P6159">
        <v>-3.2370626926422119E-2</v>
      </c>
      <c r="Q6159">
        <v>-1.7454737797379494E-2</v>
      </c>
      <c r="R6159">
        <v>-8.7874464225023985E-4</v>
      </c>
      <c r="S6159">
        <v>1.5695283189415932E-2</v>
      </c>
      <c r="T6159">
        <v>3.0613135546445847E-2</v>
      </c>
      <c r="U6159" t="s">
        <v>102</v>
      </c>
      <c r="V6159" t="s">
        <v>84</v>
      </c>
      <c r="W6159">
        <v>69.917160034179688</v>
      </c>
    </row>
    <row r="6160" spans="1:23" x14ac:dyDescent="0.25">
      <c r="A6160" s="48"/>
      <c r="B6160" t="s">
        <v>14</v>
      </c>
      <c r="C6160" s="35">
        <v>42233</v>
      </c>
      <c r="D6160">
        <v>8</v>
      </c>
      <c r="E6160" t="s">
        <v>110</v>
      </c>
      <c r="F6160">
        <v>0.85355252843410989</v>
      </c>
      <c r="G6160">
        <v>0.8208161582382123</v>
      </c>
      <c r="H6160">
        <v>4264</v>
      </c>
      <c r="I6160">
        <v>0.87096621197258384</v>
      </c>
      <c r="J6160">
        <v>0.8080954611562714</v>
      </c>
      <c r="K6160">
        <v>1032</v>
      </c>
      <c r="L6160">
        <v>-1.7413683235645294E-2</v>
      </c>
      <c r="M6160">
        <v>-2.0401420593261719</v>
      </c>
      <c r="N6160">
        <v>10647</v>
      </c>
      <c r="O6160">
        <v>2.8120739385485649E-2</v>
      </c>
      <c r="P6160">
        <v>-5.3453221917152405E-2</v>
      </c>
      <c r="Q6160">
        <v>-3.638337180018425E-2</v>
      </c>
      <c r="R6160">
        <v>-1.7413683235645294E-2</v>
      </c>
      <c r="S6160">
        <v>1.5537554863840342E-3</v>
      </c>
      <c r="T6160">
        <v>1.8625855445861816E-2</v>
      </c>
      <c r="U6160" t="s">
        <v>18</v>
      </c>
      <c r="V6160" t="s">
        <v>84</v>
      </c>
      <c r="W6160">
        <v>77.123130798339844</v>
      </c>
    </row>
    <row r="6161" spans="1:23" x14ac:dyDescent="0.25">
      <c r="A6161" s="48"/>
      <c r="B6161" t="s">
        <v>14</v>
      </c>
      <c r="C6161" s="35">
        <v>42233</v>
      </c>
      <c r="D6161">
        <v>8</v>
      </c>
      <c r="E6161" t="s">
        <v>110</v>
      </c>
      <c r="F6161">
        <v>0.85355252843410989</v>
      </c>
      <c r="G6161">
        <v>0.8208161582382123</v>
      </c>
      <c r="H6161">
        <v>4264</v>
      </c>
      <c r="I6161">
        <v>0.87096621197258384</v>
      </c>
      <c r="J6161">
        <v>0.8080954611562714</v>
      </c>
      <c r="K6161">
        <v>1032</v>
      </c>
      <c r="L6161">
        <v>-1.7413683235645294E-2</v>
      </c>
      <c r="M6161">
        <v>-2.0401420593261719</v>
      </c>
      <c r="N6161">
        <v>10647</v>
      </c>
      <c r="O6161">
        <v>2.8120739385485649E-2</v>
      </c>
      <c r="P6161">
        <v>-5.3453221917152405E-2</v>
      </c>
      <c r="Q6161">
        <v>-3.638337180018425E-2</v>
      </c>
      <c r="R6161">
        <v>-1.7413683235645294E-2</v>
      </c>
      <c r="S6161">
        <v>1.5537554863840342E-3</v>
      </c>
      <c r="T6161">
        <v>1.8625855445861816E-2</v>
      </c>
      <c r="U6161" t="s">
        <v>102</v>
      </c>
      <c r="V6161" t="s">
        <v>84</v>
      </c>
      <c r="W6161">
        <v>77.123130798339844</v>
      </c>
    </row>
    <row r="6162" spans="1:23" x14ac:dyDescent="0.25">
      <c r="A6162" s="48"/>
      <c r="B6162" s="7" t="s">
        <v>14</v>
      </c>
      <c r="C6162" s="35">
        <v>42233</v>
      </c>
      <c r="D6162">
        <v>9</v>
      </c>
      <c r="E6162" t="s">
        <v>110</v>
      </c>
      <c r="F6162">
        <v>0.80521056230689281</v>
      </c>
      <c r="G6162">
        <v>0.93628551521886982</v>
      </c>
      <c r="H6162">
        <v>4264</v>
      </c>
      <c r="I6162">
        <v>0.80241509272509626</v>
      </c>
      <c r="J6162">
        <v>0.91838194175723176</v>
      </c>
      <c r="K6162">
        <v>1032</v>
      </c>
      <c r="L6162">
        <v>2.795469481498003E-3</v>
      </c>
      <c r="M6162">
        <v>0.34717249870300293</v>
      </c>
      <c r="N6162">
        <v>10647</v>
      </c>
      <c r="O6162">
        <v>3.1982205808162689E-2</v>
      </c>
      <c r="P6162">
        <v>-3.8192924112081528E-2</v>
      </c>
      <c r="Q6162">
        <v>-1.877908781170845E-2</v>
      </c>
      <c r="R6162">
        <v>2.795469481498003E-3</v>
      </c>
      <c r="S6162">
        <v>2.4367466568946838E-2</v>
      </c>
      <c r="T6162">
        <v>4.3783865869045258E-2</v>
      </c>
      <c r="U6162" t="s">
        <v>18</v>
      </c>
      <c r="V6162" t="s">
        <v>84</v>
      </c>
      <c r="W6162">
        <v>84.521087646484375</v>
      </c>
    </row>
    <row r="6163" spans="1:23" x14ac:dyDescent="0.25">
      <c r="A6163" s="48"/>
      <c r="B6163" s="7" t="s">
        <v>14</v>
      </c>
      <c r="C6163" s="35">
        <v>42233</v>
      </c>
      <c r="D6163">
        <v>9</v>
      </c>
      <c r="E6163" t="s">
        <v>110</v>
      </c>
      <c r="F6163">
        <v>0.80521056230689281</v>
      </c>
      <c r="G6163">
        <v>0.93628551521886982</v>
      </c>
      <c r="H6163">
        <v>4264</v>
      </c>
      <c r="I6163">
        <v>0.80241509272509626</v>
      </c>
      <c r="J6163">
        <v>0.91838194175723176</v>
      </c>
      <c r="K6163">
        <v>1032</v>
      </c>
      <c r="L6163">
        <v>2.795469481498003E-3</v>
      </c>
      <c r="M6163">
        <v>0.34717249870300293</v>
      </c>
      <c r="N6163">
        <v>10647</v>
      </c>
      <c r="O6163">
        <v>3.1982205808162689E-2</v>
      </c>
      <c r="P6163">
        <v>-3.8192924112081528E-2</v>
      </c>
      <c r="Q6163">
        <v>-1.877908781170845E-2</v>
      </c>
      <c r="R6163">
        <v>2.795469481498003E-3</v>
      </c>
      <c r="S6163">
        <v>2.4367466568946838E-2</v>
      </c>
      <c r="T6163">
        <v>4.3783865869045258E-2</v>
      </c>
      <c r="U6163" t="s">
        <v>102</v>
      </c>
      <c r="V6163" t="s">
        <v>84</v>
      </c>
      <c r="W6163">
        <v>84.521087646484375</v>
      </c>
    </row>
    <row r="6164" spans="1:23" x14ac:dyDescent="0.25">
      <c r="A6164" s="48"/>
      <c r="B6164" t="s">
        <v>14</v>
      </c>
      <c r="C6164" s="35">
        <v>42233</v>
      </c>
      <c r="D6164">
        <v>10</v>
      </c>
      <c r="E6164" t="s">
        <v>110</v>
      </c>
      <c r="F6164">
        <v>0.80547277897414615</v>
      </c>
      <c r="G6164">
        <v>1.1452893035090947</v>
      </c>
      <c r="H6164">
        <v>4264</v>
      </c>
      <c r="I6164">
        <v>0.81035832511397399</v>
      </c>
      <c r="J6164">
        <v>1.1963405211443345</v>
      </c>
      <c r="K6164">
        <v>1032</v>
      </c>
      <c r="L6164">
        <v>-4.8855459317564964E-3</v>
      </c>
      <c r="M6164">
        <v>-0.6065438985824585</v>
      </c>
      <c r="N6164">
        <v>10647</v>
      </c>
      <c r="O6164">
        <v>4.1163947433233261E-2</v>
      </c>
      <c r="P6164">
        <v>-5.7641260325908661E-2</v>
      </c>
      <c r="Q6164">
        <v>-3.2653920352458954E-2</v>
      </c>
      <c r="R6164">
        <v>-4.8855459317564964E-3</v>
      </c>
      <c r="S6164">
        <v>2.287953719496727E-2</v>
      </c>
      <c r="T6164">
        <v>4.7870170325040817E-2</v>
      </c>
      <c r="U6164" t="s">
        <v>18</v>
      </c>
      <c r="V6164" t="s">
        <v>84</v>
      </c>
      <c r="W6164">
        <v>91.048561096191406</v>
      </c>
    </row>
    <row r="6165" spans="1:23" x14ac:dyDescent="0.25">
      <c r="A6165" s="48"/>
      <c r="B6165" t="s">
        <v>14</v>
      </c>
      <c r="C6165" s="35">
        <v>42233</v>
      </c>
      <c r="D6165">
        <v>10</v>
      </c>
      <c r="E6165" t="s">
        <v>110</v>
      </c>
      <c r="F6165">
        <v>0.80547277897414615</v>
      </c>
      <c r="G6165">
        <v>1.1452893035090947</v>
      </c>
      <c r="H6165">
        <v>4264</v>
      </c>
      <c r="I6165">
        <v>0.81035832511397399</v>
      </c>
      <c r="J6165">
        <v>1.1963405211443345</v>
      </c>
      <c r="K6165">
        <v>1032</v>
      </c>
      <c r="L6165">
        <v>-4.8855459317564964E-3</v>
      </c>
      <c r="M6165">
        <v>-0.6065438985824585</v>
      </c>
      <c r="N6165">
        <v>10647</v>
      </c>
      <c r="O6165">
        <v>4.1163947433233261E-2</v>
      </c>
      <c r="P6165">
        <v>-5.7641260325908661E-2</v>
      </c>
      <c r="Q6165">
        <v>-3.2653920352458954E-2</v>
      </c>
      <c r="R6165">
        <v>-4.8855459317564964E-3</v>
      </c>
      <c r="S6165">
        <v>2.287953719496727E-2</v>
      </c>
      <c r="T6165">
        <v>4.7870170325040817E-2</v>
      </c>
      <c r="U6165" t="s">
        <v>102</v>
      </c>
      <c r="V6165" t="s">
        <v>84</v>
      </c>
      <c r="W6165">
        <v>91.048561096191406</v>
      </c>
    </row>
    <row r="6166" spans="1:23" x14ac:dyDescent="0.25">
      <c r="A6166" s="48"/>
      <c r="B6166" s="7" t="s">
        <v>14</v>
      </c>
      <c r="C6166" s="35">
        <v>42233</v>
      </c>
      <c r="D6166">
        <v>11</v>
      </c>
      <c r="E6166" t="s">
        <v>110</v>
      </c>
      <c r="F6166">
        <v>0.86929541602982929</v>
      </c>
      <c r="G6166">
        <v>1.3840798129121152</v>
      </c>
      <c r="H6166">
        <v>4264</v>
      </c>
      <c r="I6166">
        <v>0.87187059507323517</v>
      </c>
      <c r="J6166">
        <v>1.4073291483494144</v>
      </c>
      <c r="K6166">
        <v>1032</v>
      </c>
      <c r="L6166">
        <v>-2.5751790963113308E-3</v>
      </c>
      <c r="M6166">
        <v>-0.29623749852180481</v>
      </c>
      <c r="N6166">
        <v>10647</v>
      </c>
      <c r="O6166">
        <v>4.8666514456272125E-2</v>
      </c>
      <c r="P6166">
        <v>-6.4946182072162628E-2</v>
      </c>
      <c r="Q6166">
        <v>-3.5404637455940247E-2</v>
      </c>
      <c r="R6166">
        <v>-2.5751790963113308E-3</v>
      </c>
      <c r="S6166">
        <v>3.0250385403633118E-2</v>
      </c>
      <c r="T6166">
        <v>5.979582667350769E-2</v>
      </c>
      <c r="U6166" t="s">
        <v>18</v>
      </c>
      <c r="V6166" t="s">
        <v>84</v>
      </c>
      <c r="W6166">
        <v>94.898094177246094</v>
      </c>
    </row>
    <row r="6167" spans="1:23" x14ac:dyDescent="0.25">
      <c r="A6167" s="48"/>
      <c r="B6167" s="7" t="s">
        <v>14</v>
      </c>
      <c r="C6167" s="35">
        <v>42233</v>
      </c>
      <c r="D6167">
        <v>11</v>
      </c>
      <c r="E6167" t="s">
        <v>110</v>
      </c>
      <c r="F6167">
        <v>0.86929541602982929</v>
      </c>
      <c r="G6167">
        <v>1.3840798129121152</v>
      </c>
      <c r="H6167">
        <v>4264</v>
      </c>
      <c r="I6167">
        <v>0.87187059507323517</v>
      </c>
      <c r="J6167">
        <v>1.4073291483494144</v>
      </c>
      <c r="K6167">
        <v>1032</v>
      </c>
      <c r="L6167">
        <v>-2.5751790963113308E-3</v>
      </c>
      <c r="M6167">
        <v>-0.29623749852180481</v>
      </c>
      <c r="N6167">
        <v>10647</v>
      </c>
      <c r="O6167">
        <v>4.8666514456272125E-2</v>
      </c>
      <c r="P6167">
        <v>-6.4946182072162628E-2</v>
      </c>
      <c r="Q6167">
        <v>-3.5404637455940247E-2</v>
      </c>
      <c r="R6167">
        <v>-2.5751790963113308E-3</v>
      </c>
      <c r="S6167">
        <v>3.0250385403633118E-2</v>
      </c>
      <c r="T6167">
        <v>5.979582667350769E-2</v>
      </c>
      <c r="U6167" t="s">
        <v>102</v>
      </c>
      <c r="V6167" t="s">
        <v>84</v>
      </c>
      <c r="W6167">
        <v>94.898094177246094</v>
      </c>
    </row>
    <row r="6168" spans="1:23" x14ac:dyDescent="0.25">
      <c r="A6168" s="48"/>
      <c r="B6168" t="s">
        <v>14</v>
      </c>
      <c r="C6168" s="35">
        <v>42233</v>
      </c>
      <c r="D6168">
        <v>12</v>
      </c>
      <c r="E6168" t="s">
        <v>110</v>
      </c>
      <c r="F6168">
        <v>1.0456138702596294</v>
      </c>
      <c r="G6168">
        <v>1.6233302094262445</v>
      </c>
      <c r="H6168">
        <v>4264</v>
      </c>
      <c r="I6168">
        <v>1.0018910423875595</v>
      </c>
      <c r="J6168">
        <v>1.6492642126794681</v>
      </c>
      <c r="K6168">
        <v>1032</v>
      </c>
      <c r="L6168">
        <v>4.3722826987504959E-2</v>
      </c>
      <c r="M6168">
        <v>4.1815462112426758</v>
      </c>
      <c r="N6168">
        <v>10647</v>
      </c>
      <c r="O6168">
        <v>5.7041570544242859E-2</v>
      </c>
      <c r="P6168">
        <v>-2.9381649568676949E-2</v>
      </c>
      <c r="Q6168">
        <v>5.2437242120504379E-3</v>
      </c>
      <c r="R6168">
        <v>4.3722826987504959E-2</v>
      </c>
      <c r="S6168">
        <v>8.2197368144989014E-2</v>
      </c>
      <c r="T6168">
        <v>0.11682730168104172</v>
      </c>
      <c r="U6168" t="s">
        <v>18</v>
      </c>
      <c r="V6168" t="s">
        <v>84</v>
      </c>
      <c r="W6168">
        <v>96.713157653808594</v>
      </c>
    </row>
    <row r="6169" spans="1:23" x14ac:dyDescent="0.25">
      <c r="A6169" s="48"/>
      <c r="B6169" t="s">
        <v>14</v>
      </c>
      <c r="C6169" s="35">
        <v>42233</v>
      </c>
      <c r="D6169">
        <v>12</v>
      </c>
      <c r="E6169" t="s">
        <v>110</v>
      </c>
      <c r="F6169">
        <v>1.0456138702596294</v>
      </c>
      <c r="G6169">
        <v>1.6233302094262445</v>
      </c>
      <c r="H6169">
        <v>4264</v>
      </c>
      <c r="I6169">
        <v>1.0018910423875595</v>
      </c>
      <c r="J6169">
        <v>1.6492642126794681</v>
      </c>
      <c r="K6169">
        <v>1032</v>
      </c>
      <c r="L6169">
        <v>4.3722826987504959E-2</v>
      </c>
      <c r="M6169">
        <v>4.1815462112426758</v>
      </c>
      <c r="N6169">
        <v>10647</v>
      </c>
      <c r="O6169">
        <v>5.7041570544242859E-2</v>
      </c>
      <c r="P6169">
        <v>-2.9381649568676949E-2</v>
      </c>
      <c r="Q6169">
        <v>5.2437242120504379E-3</v>
      </c>
      <c r="R6169">
        <v>4.3722826987504959E-2</v>
      </c>
      <c r="S6169">
        <v>8.2197368144989014E-2</v>
      </c>
      <c r="T6169">
        <v>0.11682730168104172</v>
      </c>
      <c r="U6169" t="s">
        <v>102</v>
      </c>
      <c r="V6169" t="s">
        <v>84</v>
      </c>
      <c r="W6169">
        <v>96.713157653808594</v>
      </c>
    </row>
    <row r="6170" spans="1:23" x14ac:dyDescent="0.25">
      <c r="A6170" s="48"/>
      <c r="B6170" s="7" t="s">
        <v>14</v>
      </c>
      <c r="C6170" s="35">
        <v>42233</v>
      </c>
      <c r="D6170">
        <v>13</v>
      </c>
      <c r="E6170" t="s">
        <v>110</v>
      </c>
      <c r="F6170">
        <v>1.2993388940152679</v>
      </c>
      <c r="G6170">
        <v>1.8339848242598755</v>
      </c>
      <c r="H6170">
        <v>4264</v>
      </c>
      <c r="I6170">
        <v>1.2437368052524593</v>
      </c>
      <c r="J6170">
        <v>1.9080050678193063</v>
      </c>
      <c r="K6170">
        <v>1032</v>
      </c>
      <c r="L6170">
        <v>5.5602088570594788E-2</v>
      </c>
      <c r="M6170">
        <v>4.2792601585388184</v>
      </c>
      <c r="N6170">
        <v>10647</v>
      </c>
      <c r="O6170">
        <v>6.5699420869350433E-2</v>
      </c>
      <c r="P6170">
        <v>-2.859828993678093E-2</v>
      </c>
      <c r="Q6170">
        <v>1.1282573454082012E-2</v>
      </c>
      <c r="R6170">
        <v>5.5602088570594788E-2</v>
      </c>
      <c r="S6170">
        <v>9.9916346371173859E-2</v>
      </c>
      <c r="T6170">
        <v>0.1398024708032608</v>
      </c>
      <c r="U6170" t="s">
        <v>18</v>
      </c>
      <c r="V6170" t="s">
        <v>84</v>
      </c>
      <c r="W6170">
        <v>98.014091491699219</v>
      </c>
    </row>
    <row r="6171" spans="1:23" x14ac:dyDescent="0.25">
      <c r="A6171" s="48"/>
      <c r="B6171" s="7" t="s">
        <v>14</v>
      </c>
      <c r="C6171" s="35">
        <v>42233</v>
      </c>
      <c r="D6171">
        <v>13</v>
      </c>
      <c r="E6171" t="s">
        <v>110</v>
      </c>
      <c r="F6171">
        <v>1.2993388940152679</v>
      </c>
      <c r="G6171">
        <v>1.8339848242598755</v>
      </c>
      <c r="H6171">
        <v>4264</v>
      </c>
      <c r="I6171">
        <v>1.2437368052524593</v>
      </c>
      <c r="J6171">
        <v>1.9080050678193063</v>
      </c>
      <c r="K6171">
        <v>1032</v>
      </c>
      <c r="L6171">
        <v>5.5602088570594788E-2</v>
      </c>
      <c r="M6171">
        <v>4.2792601585388184</v>
      </c>
      <c r="N6171">
        <v>10647</v>
      </c>
      <c r="O6171">
        <v>6.5699420869350433E-2</v>
      </c>
      <c r="P6171">
        <v>-2.859828993678093E-2</v>
      </c>
      <c r="Q6171">
        <v>1.1282573454082012E-2</v>
      </c>
      <c r="R6171">
        <v>5.5602088570594788E-2</v>
      </c>
      <c r="S6171">
        <v>9.9916346371173859E-2</v>
      </c>
      <c r="T6171">
        <v>0.1398024708032608</v>
      </c>
      <c r="U6171" t="s">
        <v>102</v>
      </c>
      <c r="V6171" t="s">
        <v>84</v>
      </c>
      <c r="W6171">
        <v>98.014091491699219</v>
      </c>
    </row>
    <row r="6172" spans="1:23" x14ac:dyDescent="0.25">
      <c r="A6172" s="48"/>
      <c r="B6172" t="s">
        <v>14</v>
      </c>
      <c r="C6172" s="35">
        <v>42233</v>
      </c>
      <c r="D6172">
        <v>14</v>
      </c>
      <c r="E6172" t="s">
        <v>110</v>
      </c>
      <c r="F6172">
        <v>1.6619589551803708</v>
      </c>
      <c r="G6172">
        <v>1.9829046910493404</v>
      </c>
      <c r="H6172">
        <v>4264</v>
      </c>
      <c r="I6172">
        <v>1.4585035050897368</v>
      </c>
      <c r="J6172">
        <v>1.9354509650085379</v>
      </c>
      <c r="K6172">
        <v>1032</v>
      </c>
      <c r="L6172">
        <v>0.20345544815063477</v>
      </c>
      <c r="M6172">
        <v>12.24190616607666</v>
      </c>
      <c r="N6172">
        <v>10647</v>
      </c>
      <c r="O6172">
        <v>6.7468024790287018E-2</v>
      </c>
      <c r="P6172">
        <v>0.11698842793703079</v>
      </c>
      <c r="Q6172">
        <v>0.15794286131858826</v>
      </c>
      <c r="R6172">
        <v>0.20345544815063477</v>
      </c>
      <c r="S6172">
        <v>0.24896262586116791</v>
      </c>
      <c r="T6172">
        <v>0.28992247581481934</v>
      </c>
      <c r="U6172" t="s">
        <v>18</v>
      </c>
      <c r="V6172" t="s">
        <v>84</v>
      </c>
      <c r="W6172">
        <v>100.29397583007812</v>
      </c>
    </row>
    <row r="6173" spans="1:23" x14ac:dyDescent="0.25">
      <c r="A6173" s="48"/>
      <c r="B6173" t="s">
        <v>14</v>
      </c>
      <c r="C6173" s="35">
        <v>42233</v>
      </c>
      <c r="D6173">
        <v>14</v>
      </c>
      <c r="E6173" t="s">
        <v>110</v>
      </c>
      <c r="F6173">
        <v>1.6619589551803708</v>
      </c>
      <c r="G6173">
        <v>1.9829046910493404</v>
      </c>
      <c r="H6173">
        <v>4264</v>
      </c>
      <c r="I6173">
        <v>1.4585035050897368</v>
      </c>
      <c r="J6173">
        <v>1.9354509650085379</v>
      </c>
      <c r="K6173">
        <v>1032</v>
      </c>
      <c r="L6173">
        <v>0.20345544815063477</v>
      </c>
      <c r="M6173">
        <v>12.24190616607666</v>
      </c>
      <c r="N6173">
        <v>10647</v>
      </c>
      <c r="O6173">
        <v>6.7468024790287018E-2</v>
      </c>
      <c r="P6173">
        <v>0.11698842793703079</v>
      </c>
      <c r="Q6173">
        <v>0.15794286131858826</v>
      </c>
      <c r="R6173">
        <v>0.20345544815063477</v>
      </c>
      <c r="S6173">
        <v>0.24896262586116791</v>
      </c>
      <c r="T6173">
        <v>0.28992247581481934</v>
      </c>
      <c r="U6173" t="s">
        <v>102</v>
      </c>
      <c r="V6173" t="s">
        <v>84</v>
      </c>
      <c r="W6173">
        <v>100.29397583007812</v>
      </c>
    </row>
    <row r="6174" spans="1:23" x14ac:dyDescent="0.25">
      <c r="A6174" s="48"/>
      <c r="B6174" s="7" t="s">
        <v>14</v>
      </c>
      <c r="C6174" s="35">
        <v>42233</v>
      </c>
      <c r="D6174">
        <v>15</v>
      </c>
      <c r="E6174" t="s">
        <v>110</v>
      </c>
      <c r="F6174">
        <v>2.0705133974113377</v>
      </c>
      <c r="G6174">
        <v>2.0664890783416334</v>
      </c>
      <c r="H6174">
        <v>4264</v>
      </c>
      <c r="I6174">
        <v>1.5517420642376099</v>
      </c>
      <c r="J6174">
        <v>1.8208112010586712</v>
      </c>
      <c r="K6174">
        <v>1032</v>
      </c>
      <c r="L6174">
        <v>0.51877135038375854</v>
      </c>
      <c r="M6174">
        <v>25.055202484130859</v>
      </c>
      <c r="N6174">
        <v>10647</v>
      </c>
      <c r="O6174">
        <v>6.4915694296360016E-2</v>
      </c>
      <c r="P6174">
        <v>0.43557539582252502</v>
      </c>
      <c r="Q6174">
        <v>0.47498053312301636</v>
      </c>
      <c r="R6174">
        <v>0.51877135038375854</v>
      </c>
      <c r="S6174">
        <v>0.56255698204040527</v>
      </c>
      <c r="T6174">
        <v>0.60196727514266968</v>
      </c>
      <c r="U6174" t="s">
        <v>18</v>
      </c>
      <c r="V6174" t="s">
        <v>84</v>
      </c>
      <c r="W6174">
        <v>100.25950622558594</v>
      </c>
    </row>
    <row r="6175" spans="1:23" x14ac:dyDescent="0.25">
      <c r="A6175" s="48"/>
      <c r="B6175" s="7" t="s">
        <v>14</v>
      </c>
      <c r="C6175" s="35">
        <v>42233</v>
      </c>
      <c r="D6175">
        <v>15</v>
      </c>
      <c r="E6175" t="s">
        <v>110</v>
      </c>
      <c r="F6175">
        <v>2.0705133974113377</v>
      </c>
      <c r="G6175">
        <v>2.0664890783416334</v>
      </c>
      <c r="H6175">
        <v>4264</v>
      </c>
      <c r="I6175">
        <v>1.5517420642376099</v>
      </c>
      <c r="J6175">
        <v>1.8208112010586712</v>
      </c>
      <c r="K6175">
        <v>1032</v>
      </c>
      <c r="L6175">
        <v>0.51877135038375854</v>
      </c>
      <c r="M6175">
        <v>25.055202484130859</v>
      </c>
      <c r="N6175">
        <v>10647</v>
      </c>
      <c r="O6175">
        <v>6.4915694296360016E-2</v>
      </c>
      <c r="P6175">
        <v>0.43557539582252502</v>
      </c>
      <c r="Q6175">
        <v>0.47498053312301636</v>
      </c>
      <c r="R6175">
        <v>0.51877135038375854</v>
      </c>
      <c r="S6175">
        <v>0.56255698204040527</v>
      </c>
      <c r="T6175">
        <v>0.60196727514266968</v>
      </c>
      <c r="U6175" t="s">
        <v>102</v>
      </c>
      <c r="V6175" t="s">
        <v>84</v>
      </c>
      <c r="W6175">
        <v>100.25950622558594</v>
      </c>
    </row>
    <row r="6176" spans="1:23" x14ac:dyDescent="0.25">
      <c r="A6176" s="48"/>
      <c r="B6176" t="s">
        <v>14</v>
      </c>
      <c r="C6176" s="35">
        <v>42233</v>
      </c>
      <c r="D6176">
        <v>16</v>
      </c>
      <c r="E6176" t="s">
        <v>110</v>
      </c>
      <c r="F6176">
        <v>2.512940098867591</v>
      </c>
      <c r="G6176">
        <v>2.0713222408708649</v>
      </c>
      <c r="H6176">
        <v>4264</v>
      </c>
      <c r="I6176">
        <v>2.5120539421218222</v>
      </c>
      <c r="J6176">
        <v>2.1840237502288224</v>
      </c>
      <c r="K6176">
        <v>1032</v>
      </c>
      <c r="L6176">
        <v>8.8615674758329988E-4</v>
      </c>
      <c r="M6176">
        <v>3.5263743251562119E-2</v>
      </c>
      <c r="N6176">
        <v>10647</v>
      </c>
      <c r="O6176">
        <v>7.5021594762802124E-2</v>
      </c>
      <c r="P6176">
        <v>-9.5261521637439728E-2</v>
      </c>
      <c r="Q6176">
        <v>-4.9721911549568176E-2</v>
      </c>
      <c r="R6176">
        <v>8.8615674758329988E-4</v>
      </c>
      <c r="S6176">
        <v>5.1488220691680908E-2</v>
      </c>
      <c r="T6176">
        <v>9.703383594751358E-2</v>
      </c>
      <c r="U6176" t="s">
        <v>18</v>
      </c>
      <c r="V6176" t="s">
        <v>84</v>
      </c>
      <c r="W6176">
        <v>100.43082427978516</v>
      </c>
    </row>
    <row r="6177" spans="1:23" x14ac:dyDescent="0.25">
      <c r="A6177" s="48"/>
      <c r="B6177" t="s">
        <v>14</v>
      </c>
      <c r="C6177" s="35">
        <v>42233</v>
      </c>
      <c r="D6177">
        <v>16</v>
      </c>
      <c r="E6177" t="s">
        <v>110</v>
      </c>
      <c r="F6177">
        <v>2.512940098867591</v>
      </c>
      <c r="G6177">
        <v>2.0713222408708649</v>
      </c>
      <c r="H6177">
        <v>4264</v>
      </c>
      <c r="I6177">
        <v>2.5120539421218222</v>
      </c>
      <c r="J6177">
        <v>2.1840237502288224</v>
      </c>
      <c r="K6177">
        <v>1032</v>
      </c>
      <c r="L6177">
        <v>8.8615674758329988E-4</v>
      </c>
      <c r="M6177">
        <v>3.5263743251562119E-2</v>
      </c>
      <c r="N6177">
        <v>10647</v>
      </c>
      <c r="O6177">
        <v>7.5021594762802124E-2</v>
      </c>
      <c r="P6177">
        <v>-9.5261521637439728E-2</v>
      </c>
      <c r="Q6177">
        <v>-4.9721911549568176E-2</v>
      </c>
      <c r="R6177">
        <v>8.8615674758329988E-4</v>
      </c>
      <c r="S6177">
        <v>5.1488220691680908E-2</v>
      </c>
      <c r="T6177">
        <v>9.703383594751358E-2</v>
      </c>
      <c r="U6177" t="s">
        <v>102</v>
      </c>
      <c r="V6177" t="s">
        <v>84</v>
      </c>
      <c r="W6177">
        <v>100.43082427978516</v>
      </c>
    </row>
    <row r="6178" spans="1:23" x14ac:dyDescent="0.25">
      <c r="A6178" s="48"/>
      <c r="B6178" s="7" t="s">
        <v>14</v>
      </c>
      <c r="C6178" s="35">
        <v>42233</v>
      </c>
      <c r="D6178">
        <v>17</v>
      </c>
      <c r="E6178" t="s">
        <v>110</v>
      </c>
      <c r="F6178">
        <v>2.904621952284975</v>
      </c>
      <c r="G6178">
        <v>2.0793762622404555</v>
      </c>
      <c r="H6178">
        <v>4264</v>
      </c>
      <c r="I6178">
        <v>2.8987515087691569</v>
      </c>
      <c r="J6178">
        <v>2.1746811441755005</v>
      </c>
      <c r="K6178">
        <v>1032</v>
      </c>
      <c r="L6178">
        <v>5.8704433031380177E-3</v>
      </c>
      <c r="M6178">
        <v>0.20210696756839752</v>
      </c>
      <c r="N6178">
        <v>10647</v>
      </c>
      <c r="O6178">
        <v>7.4810564517974854E-2</v>
      </c>
      <c r="P6178">
        <v>-9.000677615404129E-2</v>
      </c>
      <c r="Q6178">
        <v>-4.4595267623662949E-2</v>
      </c>
      <c r="R6178">
        <v>5.8704433031380177E-3</v>
      </c>
      <c r="S6178">
        <v>5.6330170482397079E-2</v>
      </c>
      <c r="T6178">
        <v>0.10174766182899475</v>
      </c>
      <c r="U6178" t="s">
        <v>18</v>
      </c>
      <c r="V6178" t="s">
        <v>84</v>
      </c>
      <c r="W6178">
        <v>100.60195159912109</v>
      </c>
    </row>
    <row r="6179" spans="1:23" x14ac:dyDescent="0.25">
      <c r="A6179" s="48"/>
      <c r="B6179" s="7" t="s">
        <v>14</v>
      </c>
      <c r="C6179" s="35">
        <v>42233</v>
      </c>
      <c r="D6179">
        <v>17</v>
      </c>
      <c r="E6179" t="s">
        <v>110</v>
      </c>
      <c r="F6179">
        <v>2.904621952284975</v>
      </c>
      <c r="G6179">
        <v>2.0793762622404555</v>
      </c>
      <c r="H6179">
        <v>4264</v>
      </c>
      <c r="I6179">
        <v>2.8987515087691569</v>
      </c>
      <c r="J6179">
        <v>2.1746811441755005</v>
      </c>
      <c r="K6179">
        <v>1032</v>
      </c>
      <c r="L6179">
        <v>5.8704433031380177E-3</v>
      </c>
      <c r="M6179">
        <v>0.20210696756839752</v>
      </c>
      <c r="N6179">
        <v>10647</v>
      </c>
      <c r="O6179">
        <v>7.4810564517974854E-2</v>
      </c>
      <c r="P6179">
        <v>-9.000677615404129E-2</v>
      </c>
      <c r="Q6179">
        <v>-4.4595267623662949E-2</v>
      </c>
      <c r="R6179">
        <v>5.8704433031380177E-3</v>
      </c>
      <c r="S6179">
        <v>5.6330170482397079E-2</v>
      </c>
      <c r="T6179">
        <v>0.10174766182899475</v>
      </c>
      <c r="U6179" t="s">
        <v>102</v>
      </c>
      <c r="V6179" t="s">
        <v>84</v>
      </c>
      <c r="W6179">
        <v>100.60195159912109</v>
      </c>
    </row>
    <row r="6180" spans="1:23" x14ac:dyDescent="0.25">
      <c r="A6180" s="48"/>
      <c r="B6180" t="s">
        <v>14</v>
      </c>
      <c r="C6180" s="35">
        <v>42233</v>
      </c>
      <c r="D6180">
        <v>18</v>
      </c>
      <c r="E6180" t="s">
        <v>110</v>
      </c>
      <c r="F6180">
        <v>3.2074976602854037</v>
      </c>
      <c r="G6180">
        <v>2.061595418616883</v>
      </c>
      <c r="H6180">
        <v>4264</v>
      </c>
      <c r="I6180">
        <v>3.1453541382170482</v>
      </c>
      <c r="J6180">
        <v>2.043912571013708</v>
      </c>
      <c r="K6180">
        <v>1032</v>
      </c>
      <c r="L6180">
        <v>6.2143523246049881E-2</v>
      </c>
      <c r="M6180">
        <v>1.9374456405639648</v>
      </c>
      <c r="N6180">
        <v>10647</v>
      </c>
      <c r="O6180">
        <v>7.1026749908924103E-2</v>
      </c>
      <c r="P6180">
        <v>-2.8884358704090118E-2</v>
      </c>
      <c r="Q6180">
        <v>1.423029787838459E-2</v>
      </c>
      <c r="R6180">
        <v>6.2143523246049881E-2</v>
      </c>
      <c r="S6180">
        <v>0.11005106568336487</v>
      </c>
      <c r="T6180">
        <v>0.15317140519618988</v>
      </c>
      <c r="U6180" t="s">
        <v>18</v>
      </c>
      <c r="V6180" t="s">
        <v>84</v>
      </c>
      <c r="W6180">
        <v>98.095146179199219</v>
      </c>
    </row>
    <row r="6181" spans="1:23" x14ac:dyDescent="0.25">
      <c r="A6181" s="48"/>
      <c r="B6181" t="s">
        <v>14</v>
      </c>
      <c r="C6181" s="35">
        <v>42233</v>
      </c>
      <c r="D6181">
        <v>18</v>
      </c>
      <c r="E6181" t="s">
        <v>110</v>
      </c>
      <c r="F6181">
        <v>3.2074976602854037</v>
      </c>
      <c r="G6181">
        <v>2.061595418616883</v>
      </c>
      <c r="H6181">
        <v>4264</v>
      </c>
      <c r="I6181">
        <v>3.1453541382170482</v>
      </c>
      <c r="J6181">
        <v>2.043912571013708</v>
      </c>
      <c r="K6181">
        <v>1032</v>
      </c>
      <c r="L6181">
        <v>6.2143523246049881E-2</v>
      </c>
      <c r="M6181">
        <v>1.9374456405639648</v>
      </c>
      <c r="N6181">
        <v>10647</v>
      </c>
      <c r="O6181">
        <v>7.1026749908924103E-2</v>
      </c>
      <c r="P6181">
        <v>-2.8884358704090118E-2</v>
      </c>
      <c r="Q6181">
        <v>1.423029787838459E-2</v>
      </c>
      <c r="R6181">
        <v>6.2143523246049881E-2</v>
      </c>
      <c r="S6181">
        <v>0.11005106568336487</v>
      </c>
      <c r="T6181">
        <v>0.15317140519618988</v>
      </c>
      <c r="U6181" t="s">
        <v>102</v>
      </c>
      <c r="V6181" t="s">
        <v>84</v>
      </c>
      <c r="W6181">
        <v>98.095146179199219</v>
      </c>
    </row>
    <row r="6182" spans="1:23" x14ac:dyDescent="0.25">
      <c r="A6182" s="48"/>
      <c r="B6182" s="7" t="s">
        <v>14</v>
      </c>
      <c r="C6182" s="35">
        <v>42233</v>
      </c>
      <c r="D6182">
        <v>19</v>
      </c>
      <c r="E6182" t="s">
        <v>110</v>
      </c>
      <c r="F6182">
        <v>3.3336486523558109</v>
      </c>
      <c r="G6182">
        <v>2.0189340387334114</v>
      </c>
      <c r="H6182">
        <v>4264</v>
      </c>
      <c r="I6182">
        <v>3.2612429403789127</v>
      </c>
      <c r="J6182">
        <v>2.0009705656832542</v>
      </c>
      <c r="K6182">
        <v>1032</v>
      </c>
      <c r="L6182">
        <v>7.2405710816383362E-2</v>
      </c>
      <c r="M6182">
        <v>2.1719658374786377</v>
      </c>
      <c r="N6182">
        <v>10647</v>
      </c>
      <c r="O6182">
        <v>6.9538936018943787E-2</v>
      </c>
      <c r="P6182">
        <v>-1.6715388745069504E-2</v>
      </c>
      <c r="Q6182">
        <v>2.5496134534478188E-2</v>
      </c>
      <c r="R6182">
        <v>7.2405710816383362E-2</v>
      </c>
      <c r="S6182">
        <v>0.11930972337722778</v>
      </c>
      <c r="T6182">
        <v>0.16152681410312653</v>
      </c>
      <c r="U6182" t="s">
        <v>18</v>
      </c>
      <c r="V6182" t="s">
        <v>84</v>
      </c>
      <c r="W6182">
        <v>90.211326599121094</v>
      </c>
    </row>
    <row r="6183" spans="1:23" x14ac:dyDescent="0.25">
      <c r="A6183" s="48"/>
      <c r="B6183" s="7" t="s">
        <v>14</v>
      </c>
      <c r="C6183" s="35">
        <v>42233</v>
      </c>
      <c r="D6183">
        <v>19</v>
      </c>
      <c r="E6183" t="s">
        <v>110</v>
      </c>
      <c r="F6183">
        <v>3.3336486523558109</v>
      </c>
      <c r="G6183">
        <v>2.0189340387334114</v>
      </c>
      <c r="H6183">
        <v>4264</v>
      </c>
      <c r="I6183">
        <v>3.2612429403789127</v>
      </c>
      <c r="J6183">
        <v>2.0009705656832542</v>
      </c>
      <c r="K6183">
        <v>1032</v>
      </c>
      <c r="L6183">
        <v>7.2405710816383362E-2</v>
      </c>
      <c r="M6183">
        <v>2.1719658374786377</v>
      </c>
      <c r="N6183">
        <v>10647</v>
      </c>
      <c r="O6183">
        <v>6.9538936018943787E-2</v>
      </c>
      <c r="P6183">
        <v>-1.6715388745069504E-2</v>
      </c>
      <c r="Q6183">
        <v>2.5496134534478188E-2</v>
      </c>
      <c r="R6183">
        <v>7.2405710816383362E-2</v>
      </c>
      <c r="S6183">
        <v>0.11930972337722778</v>
      </c>
      <c r="T6183">
        <v>0.16152681410312653</v>
      </c>
      <c r="U6183" t="s">
        <v>102</v>
      </c>
      <c r="V6183" t="s">
        <v>84</v>
      </c>
      <c r="W6183">
        <v>90.211326599121094</v>
      </c>
    </row>
    <row r="6184" spans="1:23" x14ac:dyDescent="0.25">
      <c r="A6184" s="48"/>
      <c r="B6184" t="s">
        <v>14</v>
      </c>
      <c r="C6184" s="35">
        <v>42233</v>
      </c>
      <c r="D6184">
        <v>20</v>
      </c>
      <c r="E6184" t="s">
        <v>110</v>
      </c>
      <c r="F6184">
        <v>3.1356031198940633</v>
      </c>
      <c r="G6184">
        <v>1.9115335334272372</v>
      </c>
      <c r="H6184">
        <v>4264</v>
      </c>
      <c r="I6184">
        <v>3.0830588128442256</v>
      </c>
      <c r="J6184">
        <v>1.9298672488001916</v>
      </c>
      <c r="K6184">
        <v>1032</v>
      </c>
      <c r="L6184">
        <v>5.2544306963682175E-2</v>
      </c>
      <c r="M6184">
        <v>1.6757320165634155</v>
      </c>
      <c r="N6184">
        <v>10647</v>
      </c>
      <c r="O6184">
        <v>6.6826902329921722E-2</v>
      </c>
      <c r="P6184">
        <v>-3.3101052045822144E-2</v>
      </c>
      <c r="Q6184">
        <v>7.4642151594161987E-3</v>
      </c>
      <c r="R6184">
        <v>5.2544306963682175E-2</v>
      </c>
      <c r="S6184">
        <v>9.7619049251079559E-2</v>
      </c>
      <c r="T6184">
        <v>0.1381896585226059</v>
      </c>
      <c r="U6184" t="s">
        <v>18</v>
      </c>
      <c r="V6184" t="s">
        <v>84</v>
      </c>
      <c r="W6184">
        <v>81.684043884277344</v>
      </c>
    </row>
    <row r="6185" spans="1:23" x14ac:dyDescent="0.25">
      <c r="A6185" s="48"/>
      <c r="B6185" t="s">
        <v>14</v>
      </c>
      <c r="C6185" s="35">
        <v>42233</v>
      </c>
      <c r="D6185">
        <v>20</v>
      </c>
      <c r="E6185" t="s">
        <v>110</v>
      </c>
      <c r="F6185">
        <v>3.1356031198940633</v>
      </c>
      <c r="G6185">
        <v>1.9115335334272372</v>
      </c>
      <c r="H6185">
        <v>4264</v>
      </c>
      <c r="I6185">
        <v>3.0830588128442256</v>
      </c>
      <c r="J6185">
        <v>1.9298672488001916</v>
      </c>
      <c r="K6185">
        <v>1032</v>
      </c>
      <c r="L6185">
        <v>5.2544306963682175E-2</v>
      </c>
      <c r="M6185">
        <v>1.6757320165634155</v>
      </c>
      <c r="N6185">
        <v>10647</v>
      </c>
      <c r="O6185">
        <v>6.6826902329921722E-2</v>
      </c>
      <c r="P6185">
        <v>-3.3101052045822144E-2</v>
      </c>
      <c r="Q6185">
        <v>7.4642151594161987E-3</v>
      </c>
      <c r="R6185">
        <v>5.2544306963682175E-2</v>
      </c>
      <c r="S6185">
        <v>9.7619049251079559E-2</v>
      </c>
      <c r="T6185">
        <v>0.1381896585226059</v>
      </c>
      <c r="U6185" t="s">
        <v>102</v>
      </c>
      <c r="V6185" t="s">
        <v>84</v>
      </c>
      <c r="W6185">
        <v>81.684043884277344</v>
      </c>
    </row>
    <row r="6186" spans="1:23" x14ac:dyDescent="0.25">
      <c r="A6186" s="48"/>
      <c r="B6186" s="7" t="s">
        <v>14</v>
      </c>
      <c r="C6186" s="35">
        <v>42233</v>
      </c>
      <c r="D6186">
        <v>21</v>
      </c>
      <c r="E6186" t="s">
        <v>110</v>
      </c>
      <c r="F6186">
        <v>2.7572151936333653</v>
      </c>
      <c r="G6186">
        <v>1.8137714529443814</v>
      </c>
      <c r="H6186">
        <v>4264</v>
      </c>
      <c r="I6186">
        <v>2.7215437195471002</v>
      </c>
      <c r="J6186">
        <v>1.760517509840122</v>
      </c>
      <c r="K6186">
        <v>1032</v>
      </c>
      <c r="L6186">
        <v>3.5671472549438477E-2</v>
      </c>
      <c r="M6186">
        <v>1.2937500476837158</v>
      </c>
      <c r="N6186">
        <v>10647</v>
      </c>
      <c r="O6186">
        <v>6.1439704149961472E-2</v>
      </c>
      <c r="P6186">
        <v>-4.3069653213024139E-2</v>
      </c>
      <c r="Q6186">
        <v>-5.7745231315493584E-3</v>
      </c>
      <c r="R6186">
        <v>3.5671472549438477E-2</v>
      </c>
      <c r="S6186">
        <v>7.7112555503845215E-2</v>
      </c>
      <c r="T6186">
        <v>0.11441259831190109</v>
      </c>
      <c r="U6186" t="s">
        <v>18</v>
      </c>
      <c r="V6186" t="s">
        <v>84</v>
      </c>
      <c r="W6186">
        <v>77.019821166992188</v>
      </c>
    </row>
    <row r="6187" spans="1:23" x14ac:dyDescent="0.25">
      <c r="A6187" s="48"/>
      <c r="B6187" s="7" t="s">
        <v>14</v>
      </c>
      <c r="C6187" s="35">
        <v>42233</v>
      </c>
      <c r="D6187">
        <v>21</v>
      </c>
      <c r="E6187" t="s">
        <v>110</v>
      </c>
      <c r="F6187">
        <v>2.7572151936333653</v>
      </c>
      <c r="G6187">
        <v>1.8137714529443814</v>
      </c>
      <c r="H6187">
        <v>4264</v>
      </c>
      <c r="I6187">
        <v>2.7215437195471002</v>
      </c>
      <c r="J6187">
        <v>1.760517509840122</v>
      </c>
      <c r="K6187">
        <v>1032</v>
      </c>
      <c r="L6187">
        <v>3.5671472549438477E-2</v>
      </c>
      <c r="M6187">
        <v>1.2937500476837158</v>
      </c>
      <c r="N6187">
        <v>10647</v>
      </c>
      <c r="O6187">
        <v>6.1439704149961472E-2</v>
      </c>
      <c r="P6187">
        <v>-4.3069653213024139E-2</v>
      </c>
      <c r="Q6187">
        <v>-5.7745231315493584E-3</v>
      </c>
      <c r="R6187">
        <v>3.5671472549438477E-2</v>
      </c>
      <c r="S6187">
        <v>7.7112555503845215E-2</v>
      </c>
      <c r="T6187">
        <v>0.11441259831190109</v>
      </c>
      <c r="U6187" t="s">
        <v>102</v>
      </c>
      <c r="V6187" t="s">
        <v>84</v>
      </c>
      <c r="W6187">
        <v>77.019821166992188</v>
      </c>
    </row>
    <row r="6188" spans="1:23" x14ac:dyDescent="0.25">
      <c r="A6188" s="48"/>
      <c r="B6188" t="s">
        <v>14</v>
      </c>
      <c r="C6188" s="35">
        <v>42233</v>
      </c>
      <c r="D6188">
        <v>22</v>
      </c>
      <c r="E6188" t="s">
        <v>110</v>
      </c>
      <c r="F6188">
        <v>2.2939875235341862</v>
      </c>
      <c r="G6188">
        <v>1.6885921602203957</v>
      </c>
      <c r="H6188">
        <v>4264</v>
      </c>
      <c r="I6188">
        <v>2.185241966524166</v>
      </c>
      <c r="J6188">
        <v>1.5764864319282017</v>
      </c>
      <c r="K6188">
        <v>1032</v>
      </c>
      <c r="L6188">
        <v>0.10874556005001068</v>
      </c>
      <c r="M6188">
        <v>4.7404599189758301</v>
      </c>
      <c r="N6188">
        <v>10647</v>
      </c>
      <c r="O6188">
        <v>5.5470235645771027E-2</v>
      </c>
      <c r="P6188">
        <v>3.7654906511306763E-2</v>
      </c>
      <c r="Q6188">
        <v>7.1326449513435364E-2</v>
      </c>
      <c r="R6188">
        <v>0.10874556005001068</v>
      </c>
      <c r="S6188">
        <v>0.14616023004055023</v>
      </c>
      <c r="T6188">
        <v>0.1798362135887146</v>
      </c>
      <c r="U6188" t="s">
        <v>18</v>
      </c>
      <c r="V6188" t="s">
        <v>84</v>
      </c>
      <c r="W6188">
        <v>74.054290771484375</v>
      </c>
    </row>
    <row r="6189" spans="1:23" x14ac:dyDescent="0.25">
      <c r="A6189" s="48"/>
      <c r="B6189" t="s">
        <v>14</v>
      </c>
      <c r="C6189" s="35">
        <v>42233</v>
      </c>
      <c r="D6189">
        <v>22</v>
      </c>
      <c r="E6189" t="s">
        <v>110</v>
      </c>
      <c r="F6189">
        <v>2.2939875235341862</v>
      </c>
      <c r="G6189">
        <v>1.6885921602203957</v>
      </c>
      <c r="H6189">
        <v>4264</v>
      </c>
      <c r="I6189">
        <v>2.185241966524166</v>
      </c>
      <c r="J6189">
        <v>1.5764864319282017</v>
      </c>
      <c r="K6189">
        <v>1032</v>
      </c>
      <c r="L6189">
        <v>0.10874556005001068</v>
      </c>
      <c r="M6189">
        <v>4.7404599189758301</v>
      </c>
      <c r="N6189">
        <v>10647</v>
      </c>
      <c r="O6189">
        <v>5.5470235645771027E-2</v>
      </c>
      <c r="P6189">
        <v>3.7654906511306763E-2</v>
      </c>
      <c r="Q6189">
        <v>7.1326449513435364E-2</v>
      </c>
      <c r="R6189">
        <v>0.10874556005001068</v>
      </c>
      <c r="S6189">
        <v>0.14616023004055023</v>
      </c>
      <c r="T6189">
        <v>0.1798362135887146</v>
      </c>
      <c r="U6189" t="s">
        <v>102</v>
      </c>
      <c r="V6189" t="s">
        <v>84</v>
      </c>
      <c r="W6189">
        <v>74.054290771484375</v>
      </c>
    </row>
    <row r="6190" spans="1:23" x14ac:dyDescent="0.25">
      <c r="A6190" s="48"/>
      <c r="B6190" s="7" t="s">
        <v>14</v>
      </c>
      <c r="C6190" s="35">
        <v>42233</v>
      </c>
      <c r="D6190">
        <v>23</v>
      </c>
      <c r="E6190" t="s">
        <v>110</v>
      </c>
      <c r="F6190">
        <v>1.7178511814325685</v>
      </c>
      <c r="G6190">
        <v>1.4369770291079755</v>
      </c>
      <c r="H6190">
        <v>4264</v>
      </c>
      <c r="I6190">
        <v>1.6525017516403147</v>
      </c>
      <c r="J6190">
        <v>1.3736059141893562</v>
      </c>
      <c r="K6190">
        <v>1032</v>
      </c>
      <c r="L6190">
        <v>6.5349429845809937E-2</v>
      </c>
      <c r="M6190">
        <v>3.8041379451751709</v>
      </c>
      <c r="N6190">
        <v>10647</v>
      </c>
      <c r="O6190">
        <v>4.8089005053043365E-2</v>
      </c>
      <c r="P6190">
        <v>3.7185610271990299E-3</v>
      </c>
      <c r="Q6190">
        <v>3.290954977273941E-2</v>
      </c>
      <c r="R6190">
        <v>6.5349429845809937E-2</v>
      </c>
      <c r="S6190">
        <v>9.778546541929245E-2</v>
      </c>
      <c r="T6190">
        <v>0.12698030471801758</v>
      </c>
      <c r="U6190" t="s">
        <v>18</v>
      </c>
      <c r="V6190" t="s">
        <v>84</v>
      </c>
      <c r="W6190">
        <v>72.095893859863281</v>
      </c>
    </row>
    <row r="6191" spans="1:23" x14ac:dyDescent="0.25">
      <c r="A6191" s="48"/>
      <c r="B6191" s="7" t="s">
        <v>14</v>
      </c>
      <c r="C6191" s="35">
        <v>42233</v>
      </c>
      <c r="D6191">
        <v>23</v>
      </c>
      <c r="E6191" t="s">
        <v>110</v>
      </c>
      <c r="F6191">
        <v>1.7178511814325685</v>
      </c>
      <c r="G6191">
        <v>1.4369770291079755</v>
      </c>
      <c r="H6191">
        <v>4264</v>
      </c>
      <c r="I6191">
        <v>1.6525017516403147</v>
      </c>
      <c r="J6191">
        <v>1.3736059141893562</v>
      </c>
      <c r="K6191">
        <v>1032</v>
      </c>
      <c r="L6191">
        <v>6.5349429845809937E-2</v>
      </c>
      <c r="M6191">
        <v>3.8041379451751709</v>
      </c>
      <c r="N6191">
        <v>10647</v>
      </c>
      <c r="O6191">
        <v>4.8089005053043365E-2</v>
      </c>
      <c r="P6191">
        <v>3.7185610271990299E-3</v>
      </c>
      <c r="Q6191">
        <v>3.290954977273941E-2</v>
      </c>
      <c r="R6191">
        <v>6.5349429845809937E-2</v>
      </c>
      <c r="S6191">
        <v>9.778546541929245E-2</v>
      </c>
      <c r="T6191">
        <v>0.12698030471801758</v>
      </c>
      <c r="U6191" t="s">
        <v>102</v>
      </c>
      <c r="V6191" t="s">
        <v>84</v>
      </c>
      <c r="W6191">
        <v>72.095893859863281</v>
      </c>
    </row>
    <row r="6192" spans="1:23" x14ac:dyDescent="0.25">
      <c r="A6192" s="48"/>
      <c r="B6192" t="s">
        <v>14</v>
      </c>
      <c r="C6192" s="35">
        <v>42233</v>
      </c>
      <c r="D6192">
        <v>24</v>
      </c>
      <c r="E6192" t="s">
        <v>110</v>
      </c>
      <c r="F6192">
        <v>1.3014634684957387</v>
      </c>
      <c r="G6192">
        <v>1.1886014120092891</v>
      </c>
      <c r="H6192">
        <v>4264</v>
      </c>
      <c r="I6192">
        <v>1.2250231735817059</v>
      </c>
      <c r="J6192">
        <v>1.0948445510803606</v>
      </c>
      <c r="K6192">
        <v>1032</v>
      </c>
      <c r="L6192">
        <v>7.6440297067165375E-2</v>
      </c>
      <c r="M6192">
        <v>5.873410701751709</v>
      </c>
      <c r="N6192">
        <v>10647</v>
      </c>
      <c r="O6192">
        <v>3.8637313991785049E-2</v>
      </c>
      <c r="P6192">
        <v>2.6922715827822685E-2</v>
      </c>
      <c r="Q6192">
        <v>5.0376337021589279E-2</v>
      </c>
      <c r="R6192">
        <v>7.6440297067165375E-2</v>
      </c>
      <c r="S6192">
        <v>0.10250116884708405</v>
      </c>
      <c r="T6192">
        <v>0.12595787644386292</v>
      </c>
      <c r="U6192" t="s">
        <v>18</v>
      </c>
      <c r="V6192" t="s">
        <v>84</v>
      </c>
      <c r="W6192">
        <v>70.965721130371094</v>
      </c>
    </row>
    <row r="6193" spans="1:23" x14ac:dyDescent="0.25">
      <c r="A6193" s="48"/>
      <c r="B6193" t="s">
        <v>14</v>
      </c>
      <c r="C6193" s="35">
        <v>42233</v>
      </c>
      <c r="D6193">
        <v>24</v>
      </c>
      <c r="E6193" t="s">
        <v>110</v>
      </c>
      <c r="F6193">
        <v>1.3014634684957387</v>
      </c>
      <c r="G6193">
        <v>1.1886014120092891</v>
      </c>
      <c r="H6193">
        <v>4264</v>
      </c>
      <c r="I6193">
        <v>1.2250231735817059</v>
      </c>
      <c r="J6193">
        <v>1.0948445510803606</v>
      </c>
      <c r="K6193">
        <v>1032</v>
      </c>
      <c r="L6193">
        <v>7.6440297067165375E-2</v>
      </c>
      <c r="M6193">
        <v>5.873410701751709</v>
      </c>
      <c r="N6193">
        <v>10647</v>
      </c>
      <c r="O6193">
        <v>3.8637313991785049E-2</v>
      </c>
      <c r="P6193">
        <v>2.6922715827822685E-2</v>
      </c>
      <c r="Q6193">
        <v>5.0376337021589279E-2</v>
      </c>
      <c r="R6193">
        <v>7.6440297067165375E-2</v>
      </c>
      <c r="S6193">
        <v>0.10250116884708405</v>
      </c>
      <c r="T6193">
        <v>0.12595787644386292</v>
      </c>
      <c r="U6193" t="s">
        <v>102</v>
      </c>
      <c r="V6193" t="s">
        <v>84</v>
      </c>
      <c r="W6193">
        <v>70.965721130371094</v>
      </c>
    </row>
    <row r="6194" spans="1:23" x14ac:dyDescent="0.25">
      <c r="A6194" s="48"/>
      <c r="B6194" s="7" t="s">
        <v>14</v>
      </c>
      <c r="C6194" s="35">
        <v>42233</v>
      </c>
      <c r="D6194">
        <v>1</v>
      </c>
      <c r="E6194" t="s">
        <v>111</v>
      </c>
      <c r="F6194">
        <v>0.93358499491605529</v>
      </c>
      <c r="G6194">
        <v>0.88135092960283568</v>
      </c>
      <c r="H6194">
        <v>4264</v>
      </c>
      <c r="I6194">
        <v>0.91762962650301405</v>
      </c>
      <c r="J6194">
        <v>0.84030896814897149</v>
      </c>
      <c r="K6194">
        <v>1130</v>
      </c>
      <c r="L6194">
        <v>1.5955368056893349E-2</v>
      </c>
      <c r="M6194">
        <v>1.7090429067611694</v>
      </c>
      <c r="N6194">
        <v>10647</v>
      </c>
      <c r="O6194">
        <v>2.8408726677298546E-2</v>
      </c>
      <c r="P6194">
        <v>-2.0453255623579025E-2</v>
      </c>
      <c r="Q6194">
        <v>-3.2085906714200974E-3</v>
      </c>
      <c r="R6194">
        <v>1.5955368056893349E-2</v>
      </c>
      <c r="S6194">
        <v>3.5117052495479584E-2</v>
      </c>
      <c r="T6194">
        <v>5.2363991737365723E-2</v>
      </c>
      <c r="U6194" t="s">
        <v>18</v>
      </c>
      <c r="V6194" t="s">
        <v>84</v>
      </c>
      <c r="W6194">
        <v>68.382827758789063</v>
      </c>
    </row>
    <row r="6195" spans="1:23" x14ac:dyDescent="0.25">
      <c r="A6195" s="48"/>
      <c r="B6195" s="7" t="s">
        <v>14</v>
      </c>
      <c r="C6195" s="35">
        <v>42233</v>
      </c>
      <c r="D6195">
        <v>1</v>
      </c>
      <c r="E6195" t="s">
        <v>111</v>
      </c>
      <c r="F6195">
        <v>0.93358499491605529</v>
      </c>
      <c r="G6195">
        <v>0.88135092960283568</v>
      </c>
      <c r="H6195">
        <v>4264</v>
      </c>
      <c r="I6195">
        <v>0.91762962650301405</v>
      </c>
      <c r="J6195">
        <v>0.84030896814897149</v>
      </c>
      <c r="K6195">
        <v>1130</v>
      </c>
      <c r="L6195">
        <v>1.5955368056893349E-2</v>
      </c>
      <c r="M6195">
        <v>1.7090429067611694</v>
      </c>
      <c r="N6195">
        <v>10647</v>
      </c>
      <c r="O6195">
        <v>2.8408726677298546E-2</v>
      </c>
      <c r="P6195">
        <v>-2.0453255623579025E-2</v>
      </c>
      <c r="Q6195">
        <v>-3.2085906714200974E-3</v>
      </c>
      <c r="R6195">
        <v>1.5955368056893349E-2</v>
      </c>
      <c r="S6195">
        <v>3.5117052495479584E-2</v>
      </c>
      <c r="T6195">
        <v>5.2363991737365723E-2</v>
      </c>
      <c r="U6195" t="s">
        <v>102</v>
      </c>
      <c r="V6195" t="s">
        <v>84</v>
      </c>
      <c r="W6195">
        <v>68.382827758789063</v>
      </c>
    </row>
    <row r="6196" spans="1:23" x14ac:dyDescent="0.25">
      <c r="A6196" s="48"/>
      <c r="B6196" t="s">
        <v>14</v>
      </c>
      <c r="C6196" s="35">
        <v>42233</v>
      </c>
      <c r="D6196">
        <v>2</v>
      </c>
      <c r="E6196" t="s">
        <v>111</v>
      </c>
      <c r="F6196">
        <v>0.80178055272319237</v>
      </c>
      <c r="G6196">
        <v>0.76612010974424827</v>
      </c>
      <c r="H6196">
        <v>4264</v>
      </c>
      <c r="I6196">
        <v>0.79373096102668073</v>
      </c>
      <c r="J6196">
        <v>0.68524948251846407</v>
      </c>
      <c r="K6196">
        <v>1130</v>
      </c>
      <c r="L6196">
        <v>8.0495914444327354E-3</v>
      </c>
      <c r="M6196">
        <v>1.0039644241333008</v>
      </c>
      <c r="N6196">
        <v>10647</v>
      </c>
      <c r="O6196">
        <v>2.3520119488239288E-2</v>
      </c>
      <c r="P6196">
        <v>-2.2093793377280235E-2</v>
      </c>
      <c r="Q6196">
        <v>-7.8166108578443527E-3</v>
      </c>
      <c r="R6196">
        <v>8.0495914444327354E-3</v>
      </c>
      <c r="S6196">
        <v>2.39139124751091E-2</v>
      </c>
      <c r="T6196">
        <v>3.8192976266145706E-2</v>
      </c>
      <c r="U6196" t="s">
        <v>18</v>
      </c>
      <c r="V6196" t="s">
        <v>84</v>
      </c>
      <c r="W6196">
        <v>67.040199279785156</v>
      </c>
    </row>
    <row r="6197" spans="1:23" x14ac:dyDescent="0.25">
      <c r="A6197" s="48"/>
      <c r="B6197" t="s">
        <v>14</v>
      </c>
      <c r="C6197" s="35">
        <v>42233</v>
      </c>
      <c r="D6197">
        <v>2</v>
      </c>
      <c r="E6197" t="s">
        <v>111</v>
      </c>
      <c r="F6197">
        <v>0.80178055272319237</v>
      </c>
      <c r="G6197">
        <v>0.76612010974424827</v>
      </c>
      <c r="H6197">
        <v>4264</v>
      </c>
      <c r="I6197">
        <v>0.79373096102668073</v>
      </c>
      <c r="J6197">
        <v>0.68524948251846407</v>
      </c>
      <c r="K6197">
        <v>1130</v>
      </c>
      <c r="L6197">
        <v>8.0495914444327354E-3</v>
      </c>
      <c r="M6197">
        <v>1.0039644241333008</v>
      </c>
      <c r="N6197">
        <v>10647</v>
      </c>
      <c r="O6197">
        <v>2.3520119488239288E-2</v>
      </c>
      <c r="P6197">
        <v>-2.2093793377280235E-2</v>
      </c>
      <c r="Q6197">
        <v>-7.8166108578443527E-3</v>
      </c>
      <c r="R6197">
        <v>8.0495914444327354E-3</v>
      </c>
      <c r="S6197">
        <v>2.39139124751091E-2</v>
      </c>
      <c r="T6197">
        <v>3.8192976266145706E-2</v>
      </c>
      <c r="U6197" t="s">
        <v>102</v>
      </c>
      <c r="V6197" t="s">
        <v>84</v>
      </c>
      <c r="W6197">
        <v>67.040199279785156</v>
      </c>
    </row>
    <row r="6198" spans="1:23" x14ac:dyDescent="0.25">
      <c r="A6198" s="48"/>
      <c r="B6198" s="7" t="s">
        <v>14</v>
      </c>
      <c r="C6198" s="35">
        <v>42233</v>
      </c>
      <c r="D6198">
        <v>3</v>
      </c>
      <c r="E6198" t="s">
        <v>111</v>
      </c>
      <c r="F6198">
        <v>0.71274588809842554</v>
      </c>
      <c r="G6198">
        <v>0.66049027277366168</v>
      </c>
      <c r="H6198">
        <v>4264</v>
      </c>
      <c r="I6198">
        <v>0.72632001818623149</v>
      </c>
      <c r="J6198">
        <v>0.61281114040584139</v>
      </c>
      <c r="K6198">
        <v>1130</v>
      </c>
      <c r="L6198">
        <v>-1.3574129901826382E-2</v>
      </c>
      <c r="M6198">
        <v>-1.9044837951660156</v>
      </c>
      <c r="N6198">
        <v>10647</v>
      </c>
      <c r="O6198">
        <v>2.0848104730248451E-2</v>
      </c>
      <c r="P6198">
        <v>-4.029306024312973E-2</v>
      </c>
      <c r="Q6198">
        <v>-2.7637844905257225E-2</v>
      </c>
      <c r="R6198">
        <v>-1.3574129901826382E-2</v>
      </c>
      <c r="S6198">
        <v>4.8791672452352941E-4</v>
      </c>
      <c r="T6198">
        <v>1.3144801370799541E-2</v>
      </c>
      <c r="U6198" t="s">
        <v>18</v>
      </c>
      <c r="V6198" t="s">
        <v>84</v>
      </c>
      <c r="W6198">
        <v>68.430824279785156</v>
      </c>
    </row>
    <row r="6199" spans="1:23" x14ac:dyDescent="0.25">
      <c r="A6199" s="48"/>
      <c r="B6199" s="7" t="s">
        <v>14</v>
      </c>
      <c r="C6199" s="35">
        <v>42233</v>
      </c>
      <c r="D6199">
        <v>3</v>
      </c>
      <c r="E6199" t="s">
        <v>111</v>
      </c>
      <c r="F6199">
        <v>0.71274588809842554</v>
      </c>
      <c r="G6199">
        <v>0.66049027277366168</v>
      </c>
      <c r="H6199">
        <v>4264</v>
      </c>
      <c r="I6199">
        <v>0.72632001818623149</v>
      </c>
      <c r="J6199">
        <v>0.61281114040584139</v>
      </c>
      <c r="K6199">
        <v>1130</v>
      </c>
      <c r="L6199">
        <v>-1.3574129901826382E-2</v>
      </c>
      <c r="M6199">
        <v>-1.9044837951660156</v>
      </c>
      <c r="N6199">
        <v>10647</v>
      </c>
      <c r="O6199">
        <v>2.0848104730248451E-2</v>
      </c>
      <c r="P6199">
        <v>-4.029306024312973E-2</v>
      </c>
      <c r="Q6199">
        <v>-2.7637844905257225E-2</v>
      </c>
      <c r="R6199">
        <v>-1.3574129901826382E-2</v>
      </c>
      <c r="S6199">
        <v>4.8791672452352941E-4</v>
      </c>
      <c r="T6199">
        <v>1.3144801370799541E-2</v>
      </c>
      <c r="U6199" t="s">
        <v>102</v>
      </c>
      <c r="V6199" t="s">
        <v>84</v>
      </c>
      <c r="W6199">
        <v>68.430824279785156</v>
      </c>
    </row>
    <row r="6200" spans="1:23" x14ac:dyDescent="0.25">
      <c r="A6200" s="48"/>
      <c r="B6200" t="s">
        <v>14</v>
      </c>
      <c r="C6200" s="35">
        <v>42233</v>
      </c>
      <c r="D6200">
        <v>4</v>
      </c>
      <c r="E6200" t="s">
        <v>111</v>
      </c>
      <c r="F6200">
        <v>0.68238088374808548</v>
      </c>
      <c r="G6200">
        <v>0.66730320048543945</v>
      </c>
      <c r="H6200">
        <v>4264</v>
      </c>
      <c r="I6200">
        <v>0.68219608555192124</v>
      </c>
      <c r="J6200">
        <v>0.59405533944261368</v>
      </c>
      <c r="K6200">
        <v>1130</v>
      </c>
      <c r="L6200">
        <v>1.8479819118510932E-4</v>
      </c>
      <c r="M6200">
        <v>2.7081385254859924E-2</v>
      </c>
      <c r="N6200">
        <v>10647</v>
      </c>
      <c r="O6200">
        <v>2.0414048805832863E-2</v>
      </c>
      <c r="P6200">
        <v>-2.597784623503685E-2</v>
      </c>
      <c r="Q6200">
        <v>-1.3586110435426235E-2</v>
      </c>
      <c r="R6200">
        <v>1.8479819118510932E-4</v>
      </c>
      <c r="S6200">
        <v>1.3954074122011662E-2</v>
      </c>
      <c r="T6200">
        <v>2.6347443461418152E-2</v>
      </c>
      <c r="U6200" t="s">
        <v>18</v>
      </c>
      <c r="V6200" t="s">
        <v>84</v>
      </c>
      <c r="W6200">
        <v>68.615951538085938</v>
      </c>
    </row>
    <row r="6201" spans="1:23" x14ac:dyDescent="0.25">
      <c r="A6201" s="48"/>
      <c r="B6201" t="s">
        <v>14</v>
      </c>
      <c r="C6201" s="35">
        <v>42233</v>
      </c>
      <c r="D6201">
        <v>4</v>
      </c>
      <c r="E6201" t="s">
        <v>111</v>
      </c>
      <c r="F6201">
        <v>0.68238088374808548</v>
      </c>
      <c r="G6201">
        <v>0.66730320048543945</v>
      </c>
      <c r="H6201">
        <v>4264</v>
      </c>
      <c r="I6201">
        <v>0.68219608555192124</v>
      </c>
      <c r="J6201">
        <v>0.59405533944261368</v>
      </c>
      <c r="K6201">
        <v>1130</v>
      </c>
      <c r="L6201">
        <v>1.8479819118510932E-4</v>
      </c>
      <c r="M6201">
        <v>2.7081385254859924E-2</v>
      </c>
      <c r="N6201">
        <v>10647</v>
      </c>
      <c r="O6201">
        <v>2.0414048805832863E-2</v>
      </c>
      <c r="P6201">
        <v>-2.597784623503685E-2</v>
      </c>
      <c r="Q6201">
        <v>-1.3586110435426235E-2</v>
      </c>
      <c r="R6201">
        <v>1.8479819118510932E-4</v>
      </c>
      <c r="S6201">
        <v>1.3954074122011662E-2</v>
      </c>
      <c r="T6201">
        <v>2.6347443461418152E-2</v>
      </c>
      <c r="U6201" t="s">
        <v>102</v>
      </c>
      <c r="V6201" t="s">
        <v>84</v>
      </c>
      <c r="W6201">
        <v>68.615951538085938</v>
      </c>
    </row>
    <row r="6202" spans="1:23" x14ac:dyDescent="0.25">
      <c r="A6202" s="48"/>
      <c r="B6202" s="7" t="s">
        <v>14</v>
      </c>
      <c r="C6202" s="35">
        <v>42233</v>
      </c>
      <c r="D6202">
        <v>5</v>
      </c>
      <c r="E6202" t="s">
        <v>111</v>
      </c>
      <c r="F6202">
        <v>0.66815375718440195</v>
      </c>
      <c r="G6202">
        <v>0.63503923208914403</v>
      </c>
      <c r="H6202">
        <v>4264</v>
      </c>
      <c r="I6202">
        <v>0.68608701063714739</v>
      </c>
      <c r="J6202">
        <v>0.59504296348729324</v>
      </c>
      <c r="K6202">
        <v>1130</v>
      </c>
      <c r="L6202">
        <v>-1.7933253198862076E-2</v>
      </c>
      <c r="M6202">
        <v>-2.6840009689331055</v>
      </c>
      <c r="N6202">
        <v>10647</v>
      </c>
      <c r="O6202">
        <v>2.0196989178657532E-2</v>
      </c>
      <c r="P6202">
        <v>-4.3817713856697083E-2</v>
      </c>
      <c r="Q6202">
        <v>-3.1557738780975342E-2</v>
      </c>
      <c r="R6202">
        <v>-1.7933253198862076E-2</v>
      </c>
      <c r="S6202">
        <v>-4.310383927077055E-3</v>
      </c>
      <c r="T6202">
        <v>7.9512083902955055E-3</v>
      </c>
      <c r="U6202" t="s">
        <v>18</v>
      </c>
      <c r="V6202" t="s">
        <v>84</v>
      </c>
      <c r="W6202">
        <v>67.615951538085938</v>
      </c>
    </row>
    <row r="6203" spans="1:23" x14ac:dyDescent="0.25">
      <c r="A6203" s="48"/>
      <c r="B6203" s="7" t="s">
        <v>14</v>
      </c>
      <c r="C6203" s="35">
        <v>42233</v>
      </c>
      <c r="D6203">
        <v>5</v>
      </c>
      <c r="E6203" t="s">
        <v>111</v>
      </c>
      <c r="F6203">
        <v>0.66815375718440195</v>
      </c>
      <c r="G6203">
        <v>0.63503923208914403</v>
      </c>
      <c r="H6203">
        <v>4264</v>
      </c>
      <c r="I6203">
        <v>0.68608701063714739</v>
      </c>
      <c r="J6203">
        <v>0.59504296348729324</v>
      </c>
      <c r="K6203">
        <v>1130</v>
      </c>
      <c r="L6203">
        <v>-1.7933253198862076E-2</v>
      </c>
      <c r="M6203">
        <v>-2.6840009689331055</v>
      </c>
      <c r="N6203">
        <v>10647</v>
      </c>
      <c r="O6203">
        <v>2.0196989178657532E-2</v>
      </c>
      <c r="P6203">
        <v>-4.3817713856697083E-2</v>
      </c>
      <c r="Q6203">
        <v>-3.1557738780975342E-2</v>
      </c>
      <c r="R6203">
        <v>-1.7933253198862076E-2</v>
      </c>
      <c r="S6203">
        <v>-4.310383927077055E-3</v>
      </c>
      <c r="T6203">
        <v>7.9512083902955055E-3</v>
      </c>
      <c r="U6203" t="s">
        <v>102</v>
      </c>
      <c r="V6203" t="s">
        <v>84</v>
      </c>
      <c r="W6203">
        <v>67.615951538085938</v>
      </c>
    </row>
    <row r="6204" spans="1:23" x14ac:dyDescent="0.25">
      <c r="A6204" s="48"/>
      <c r="B6204" t="s">
        <v>14</v>
      </c>
      <c r="C6204" s="35">
        <v>42233</v>
      </c>
      <c r="D6204">
        <v>6</v>
      </c>
      <c r="E6204" t="s">
        <v>111</v>
      </c>
      <c r="F6204">
        <v>0.71309822771470377</v>
      </c>
      <c r="G6204">
        <v>0.66509295788625611</v>
      </c>
      <c r="H6204">
        <v>4264</v>
      </c>
      <c r="I6204">
        <v>0.72999421730160241</v>
      </c>
      <c r="J6204">
        <v>0.63792605932126301</v>
      </c>
      <c r="K6204">
        <v>1130</v>
      </c>
      <c r="L6204">
        <v>-1.6895988956093788E-2</v>
      </c>
      <c r="M6204">
        <v>-2.369377613067627</v>
      </c>
      <c r="N6204">
        <v>10647</v>
      </c>
      <c r="O6204">
        <v>2.1537704393267632E-2</v>
      </c>
      <c r="P6204">
        <v>-4.4498711824417114E-2</v>
      </c>
      <c r="Q6204">
        <v>-3.142489492893219E-2</v>
      </c>
      <c r="R6204">
        <v>-1.6895988956093788E-2</v>
      </c>
      <c r="S6204">
        <v>-2.3688073270022869E-3</v>
      </c>
      <c r="T6204">
        <v>1.0706732980906963E-2</v>
      </c>
      <c r="U6204" t="s">
        <v>18</v>
      </c>
      <c r="V6204" t="s">
        <v>84</v>
      </c>
      <c r="W6204">
        <v>66.444725036621094</v>
      </c>
    </row>
    <row r="6205" spans="1:23" x14ac:dyDescent="0.25">
      <c r="A6205" s="48"/>
      <c r="B6205" t="s">
        <v>14</v>
      </c>
      <c r="C6205" s="35">
        <v>42233</v>
      </c>
      <c r="D6205">
        <v>6</v>
      </c>
      <c r="E6205" t="s">
        <v>111</v>
      </c>
      <c r="F6205">
        <v>0.71309822771470377</v>
      </c>
      <c r="G6205">
        <v>0.66509295788625611</v>
      </c>
      <c r="H6205">
        <v>4264</v>
      </c>
      <c r="I6205">
        <v>0.72999421730160241</v>
      </c>
      <c r="J6205">
        <v>0.63792605932126301</v>
      </c>
      <c r="K6205">
        <v>1130</v>
      </c>
      <c r="L6205">
        <v>-1.6895988956093788E-2</v>
      </c>
      <c r="M6205">
        <v>-2.369377613067627</v>
      </c>
      <c r="N6205">
        <v>10647</v>
      </c>
      <c r="O6205">
        <v>2.1537704393267632E-2</v>
      </c>
      <c r="P6205">
        <v>-4.4498711824417114E-2</v>
      </c>
      <c r="Q6205">
        <v>-3.142489492893219E-2</v>
      </c>
      <c r="R6205">
        <v>-1.6895988956093788E-2</v>
      </c>
      <c r="S6205">
        <v>-2.3688073270022869E-3</v>
      </c>
      <c r="T6205">
        <v>1.0706732980906963E-2</v>
      </c>
      <c r="U6205" t="s">
        <v>102</v>
      </c>
      <c r="V6205" t="s">
        <v>84</v>
      </c>
      <c r="W6205">
        <v>66.444725036621094</v>
      </c>
    </row>
    <row r="6206" spans="1:23" x14ac:dyDescent="0.25">
      <c r="A6206" s="48"/>
      <c r="B6206" s="7" t="s">
        <v>14</v>
      </c>
      <c r="C6206" s="35">
        <v>42233</v>
      </c>
      <c r="D6206">
        <v>7</v>
      </c>
      <c r="E6206" t="s">
        <v>111</v>
      </c>
      <c r="F6206">
        <v>0.81836117712216694</v>
      </c>
      <c r="G6206">
        <v>0.74985698373060428</v>
      </c>
      <c r="H6206">
        <v>4264</v>
      </c>
      <c r="I6206">
        <v>0.85833923493860154</v>
      </c>
      <c r="J6206">
        <v>0.78583723751082035</v>
      </c>
      <c r="K6206">
        <v>1130</v>
      </c>
      <c r="L6206">
        <v>-3.9978057146072388E-2</v>
      </c>
      <c r="M6206">
        <v>-4.8851361274719238</v>
      </c>
      <c r="N6206">
        <v>10647</v>
      </c>
      <c r="O6206">
        <v>2.6045417413115501E-2</v>
      </c>
      <c r="P6206">
        <v>-7.3357865214347839E-2</v>
      </c>
      <c r="Q6206">
        <v>-5.7547774165868759E-2</v>
      </c>
      <c r="R6206">
        <v>-3.9978057146072388E-2</v>
      </c>
      <c r="S6206">
        <v>-2.2410422563552856E-2</v>
      </c>
      <c r="T6206">
        <v>-6.5982500091195107E-3</v>
      </c>
      <c r="U6206" t="s">
        <v>18</v>
      </c>
      <c r="V6206" t="s">
        <v>84</v>
      </c>
      <c r="W6206">
        <v>69.917160034179688</v>
      </c>
    </row>
    <row r="6207" spans="1:23" x14ac:dyDescent="0.25">
      <c r="A6207" s="48"/>
      <c r="B6207" s="7" t="s">
        <v>14</v>
      </c>
      <c r="C6207" s="35">
        <v>42233</v>
      </c>
      <c r="D6207">
        <v>7</v>
      </c>
      <c r="E6207" t="s">
        <v>111</v>
      </c>
      <c r="F6207">
        <v>0.81836117712216694</v>
      </c>
      <c r="G6207">
        <v>0.74985698373060428</v>
      </c>
      <c r="H6207">
        <v>4264</v>
      </c>
      <c r="I6207">
        <v>0.85833923493860154</v>
      </c>
      <c r="J6207">
        <v>0.78583723751082035</v>
      </c>
      <c r="K6207">
        <v>1130</v>
      </c>
      <c r="L6207">
        <v>-3.9978057146072388E-2</v>
      </c>
      <c r="M6207">
        <v>-4.8851361274719238</v>
      </c>
      <c r="N6207">
        <v>10647</v>
      </c>
      <c r="O6207">
        <v>2.6045417413115501E-2</v>
      </c>
      <c r="P6207">
        <v>-7.3357865214347839E-2</v>
      </c>
      <c r="Q6207">
        <v>-5.7547774165868759E-2</v>
      </c>
      <c r="R6207">
        <v>-3.9978057146072388E-2</v>
      </c>
      <c r="S6207">
        <v>-2.2410422563552856E-2</v>
      </c>
      <c r="T6207">
        <v>-6.5982500091195107E-3</v>
      </c>
      <c r="U6207" t="s">
        <v>102</v>
      </c>
      <c r="V6207" t="s">
        <v>84</v>
      </c>
      <c r="W6207">
        <v>69.917160034179688</v>
      </c>
    </row>
    <row r="6208" spans="1:23" x14ac:dyDescent="0.25">
      <c r="A6208" s="48"/>
      <c r="B6208" t="s">
        <v>14</v>
      </c>
      <c r="C6208" s="35">
        <v>42233</v>
      </c>
      <c r="D6208">
        <v>8</v>
      </c>
      <c r="E6208" t="s">
        <v>111</v>
      </c>
      <c r="F6208">
        <v>0.85355252843410989</v>
      </c>
      <c r="G6208">
        <v>0.8208161582382123</v>
      </c>
      <c r="H6208">
        <v>4264</v>
      </c>
      <c r="I6208">
        <v>0.85017971516852919</v>
      </c>
      <c r="J6208">
        <v>0.7880958238563962</v>
      </c>
      <c r="K6208">
        <v>1130</v>
      </c>
      <c r="L6208">
        <v>3.3728133421391249E-3</v>
      </c>
      <c r="M6208">
        <v>0.39515006542205811</v>
      </c>
      <c r="N6208">
        <v>10647</v>
      </c>
      <c r="O6208">
        <v>2.6601653546094894E-2</v>
      </c>
      <c r="P6208">
        <v>-3.071986511349678E-2</v>
      </c>
      <c r="Q6208">
        <v>-1.4572130516171455E-2</v>
      </c>
      <c r="R6208">
        <v>3.3728133421391249E-3</v>
      </c>
      <c r="S6208">
        <v>2.1315628662705421E-2</v>
      </c>
      <c r="T6208">
        <v>3.7465494126081467E-2</v>
      </c>
      <c r="U6208" t="s">
        <v>18</v>
      </c>
      <c r="V6208" t="s">
        <v>84</v>
      </c>
      <c r="W6208">
        <v>77.123130798339844</v>
      </c>
    </row>
    <row r="6209" spans="1:23" x14ac:dyDescent="0.25">
      <c r="A6209" s="48"/>
      <c r="B6209" t="s">
        <v>14</v>
      </c>
      <c r="C6209" s="35">
        <v>42233</v>
      </c>
      <c r="D6209">
        <v>8</v>
      </c>
      <c r="E6209" t="s">
        <v>111</v>
      </c>
      <c r="F6209">
        <v>0.85355252843410989</v>
      </c>
      <c r="G6209">
        <v>0.8208161582382123</v>
      </c>
      <c r="H6209">
        <v>4264</v>
      </c>
      <c r="I6209">
        <v>0.85017971516852919</v>
      </c>
      <c r="J6209">
        <v>0.7880958238563962</v>
      </c>
      <c r="K6209">
        <v>1130</v>
      </c>
      <c r="L6209">
        <v>3.3728133421391249E-3</v>
      </c>
      <c r="M6209">
        <v>0.39515006542205811</v>
      </c>
      <c r="N6209">
        <v>10647</v>
      </c>
      <c r="O6209">
        <v>2.6601653546094894E-2</v>
      </c>
      <c r="P6209">
        <v>-3.071986511349678E-2</v>
      </c>
      <c r="Q6209">
        <v>-1.4572130516171455E-2</v>
      </c>
      <c r="R6209">
        <v>3.3728133421391249E-3</v>
      </c>
      <c r="S6209">
        <v>2.1315628662705421E-2</v>
      </c>
      <c r="T6209">
        <v>3.7465494126081467E-2</v>
      </c>
      <c r="U6209" t="s">
        <v>102</v>
      </c>
      <c r="V6209" t="s">
        <v>84</v>
      </c>
      <c r="W6209">
        <v>77.123130798339844</v>
      </c>
    </row>
    <row r="6210" spans="1:23" x14ac:dyDescent="0.25">
      <c r="A6210" s="48"/>
      <c r="B6210" s="7" t="s">
        <v>14</v>
      </c>
      <c r="C6210" s="35">
        <v>42233</v>
      </c>
      <c r="D6210">
        <v>9</v>
      </c>
      <c r="E6210" t="s">
        <v>111</v>
      </c>
      <c r="F6210">
        <v>0.80521056230689281</v>
      </c>
      <c r="G6210">
        <v>0.93628551521886982</v>
      </c>
      <c r="H6210">
        <v>4264</v>
      </c>
      <c r="I6210">
        <v>0.77791823899548429</v>
      </c>
      <c r="J6210">
        <v>0.91055539196231194</v>
      </c>
      <c r="K6210">
        <v>1130</v>
      </c>
      <c r="L6210">
        <v>2.7292324230074883E-2</v>
      </c>
      <c r="M6210">
        <v>3.3894641399383545</v>
      </c>
      <c r="N6210">
        <v>10647</v>
      </c>
      <c r="O6210">
        <v>3.0648253858089447E-2</v>
      </c>
      <c r="P6210">
        <v>-1.1986478231847286E-2</v>
      </c>
      <c r="Q6210">
        <v>6.6176252439618111E-3</v>
      </c>
      <c r="R6210">
        <v>2.7292324230074883E-2</v>
      </c>
      <c r="S6210">
        <v>4.7964572906494141E-2</v>
      </c>
      <c r="T6210">
        <v>6.6571123898029327E-2</v>
      </c>
      <c r="U6210" t="s">
        <v>18</v>
      </c>
      <c r="V6210" t="s">
        <v>84</v>
      </c>
      <c r="W6210">
        <v>84.521087646484375</v>
      </c>
    </row>
    <row r="6211" spans="1:23" x14ac:dyDescent="0.25">
      <c r="A6211" s="48"/>
      <c r="B6211" s="7" t="s">
        <v>14</v>
      </c>
      <c r="C6211" s="35">
        <v>42233</v>
      </c>
      <c r="D6211">
        <v>9</v>
      </c>
      <c r="E6211" t="s">
        <v>111</v>
      </c>
      <c r="F6211">
        <v>0.80521056230689281</v>
      </c>
      <c r="G6211">
        <v>0.93628551521886982</v>
      </c>
      <c r="H6211">
        <v>4264</v>
      </c>
      <c r="I6211">
        <v>0.77791823899548429</v>
      </c>
      <c r="J6211">
        <v>0.91055539196231194</v>
      </c>
      <c r="K6211">
        <v>1130</v>
      </c>
      <c r="L6211">
        <v>2.7292324230074883E-2</v>
      </c>
      <c r="M6211">
        <v>3.3894641399383545</v>
      </c>
      <c r="N6211">
        <v>10647</v>
      </c>
      <c r="O6211">
        <v>3.0648253858089447E-2</v>
      </c>
      <c r="P6211">
        <v>-1.1986478231847286E-2</v>
      </c>
      <c r="Q6211">
        <v>6.6176252439618111E-3</v>
      </c>
      <c r="R6211">
        <v>2.7292324230074883E-2</v>
      </c>
      <c r="S6211">
        <v>4.7964572906494141E-2</v>
      </c>
      <c r="T6211">
        <v>6.6571123898029327E-2</v>
      </c>
      <c r="U6211" t="s">
        <v>102</v>
      </c>
      <c r="V6211" t="s">
        <v>84</v>
      </c>
      <c r="W6211">
        <v>84.521087646484375</v>
      </c>
    </row>
    <row r="6212" spans="1:23" x14ac:dyDescent="0.25">
      <c r="A6212" s="48"/>
      <c r="B6212" t="s">
        <v>14</v>
      </c>
      <c r="C6212" s="35">
        <v>42233</v>
      </c>
      <c r="D6212">
        <v>10</v>
      </c>
      <c r="E6212" t="s">
        <v>111</v>
      </c>
      <c r="F6212">
        <v>0.80547277897414615</v>
      </c>
      <c r="G6212">
        <v>1.1452893035090947</v>
      </c>
      <c r="H6212">
        <v>4264</v>
      </c>
      <c r="I6212">
        <v>0.75872535584914325</v>
      </c>
      <c r="J6212">
        <v>1.1663488166391112</v>
      </c>
      <c r="K6212">
        <v>1130</v>
      </c>
      <c r="L6212">
        <v>4.6747423708438873E-2</v>
      </c>
      <c r="M6212">
        <v>5.8037247657775879</v>
      </c>
      <c r="N6212">
        <v>10647</v>
      </c>
      <c r="O6212">
        <v>3.8877833634614944E-2</v>
      </c>
      <c r="P6212">
        <v>-3.0784078408032656E-3</v>
      </c>
      <c r="Q6212">
        <v>2.0521214231848717E-2</v>
      </c>
      <c r="R6212">
        <v>4.6747423708438873E-2</v>
      </c>
      <c r="S6212">
        <v>7.2970524430274963E-2</v>
      </c>
      <c r="T6212">
        <v>9.6573255956172943E-2</v>
      </c>
      <c r="U6212" t="s">
        <v>18</v>
      </c>
      <c r="V6212" t="s">
        <v>84</v>
      </c>
      <c r="W6212">
        <v>91.048561096191406</v>
      </c>
    </row>
    <row r="6213" spans="1:23" x14ac:dyDescent="0.25">
      <c r="A6213" s="48"/>
      <c r="B6213" t="s">
        <v>14</v>
      </c>
      <c r="C6213" s="35">
        <v>42233</v>
      </c>
      <c r="D6213">
        <v>10</v>
      </c>
      <c r="E6213" t="s">
        <v>111</v>
      </c>
      <c r="F6213">
        <v>0.80547277897414615</v>
      </c>
      <c r="G6213">
        <v>1.1452893035090947</v>
      </c>
      <c r="H6213">
        <v>4264</v>
      </c>
      <c r="I6213">
        <v>0.75872535584914325</v>
      </c>
      <c r="J6213">
        <v>1.1663488166391112</v>
      </c>
      <c r="K6213">
        <v>1130</v>
      </c>
      <c r="L6213">
        <v>4.6747423708438873E-2</v>
      </c>
      <c r="M6213">
        <v>5.8037247657775879</v>
      </c>
      <c r="N6213">
        <v>10647</v>
      </c>
      <c r="O6213">
        <v>3.8877833634614944E-2</v>
      </c>
      <c r="P6213">
        <v>-3.0784078408032656E-3</v>
      </c>
      <c r="Q6213">
        <v>2.0521214231848717E-2</v>
      </c>
      <c r="R6213">
        <v>4.6747423708438873E-2</v>
      </c>
      <c r="S6213">
        <v>7.2970524430274963E-2</v>
      </c>
      <c r="T6213">
        <v>9.6573255956172943E-2</v>
      </c>
      <c r="U6213" t="s">
        <v>102</v>
      </c>
      <c r="V6213" t="s">
        <v>84</v>
      </c>
      <c r="W6213">
        <v>91.048561096191406</v>
      </c>
    </row>
    <row r="6214" spans="1:23" x14ac:dyDescent="0.25">
      <c r="A6214" s="48"/>
      <c r="B6214" s="7" t="s">
        <v>14</v>
      </c>
      <c r="C6214" s="35">
        <v>42233</v>
      </c>
      <c r="D6214">
        <v>11</v>
      </c>
      <c r="E6214" t="s">
        <v>111</v>
      </c>
      <c r="F6214">
        <v>0.86929541602982929</v>
      </c>
      <c r="G6214">
        <v>1.3840798129121152</v>
      </c>
      <c r="H6214">
        <v>4264</v>
      </c>
      <c r="I6214">
        <v>0.75897864809669424</v>
      </c>
      <c r="J6214">
        <v>1.3787728635402483</v>
      </c>
      <c r="K6214">
        <v>1130</v>
      </c>
      <c r="L6214">
        <v>0.11031676828861237</v>
      </c>
      <c r="M6214">
        <v>12.690365791320801</v>
      </c>
      <c r="N6214">
        <v>10647</v>
      </c>
      <c r="O6214">
        <v>4.6169053763151169E-2</v>
      </c>
      <c r="P6214">
        <v>5.1146507263183594E-2</v>
      </c>
      <c r="Q6214">
        <v>7.9172044992446899E-2</v>
      </c>
      <c r="R6214">
        <v>0.11031676828861237</v>
      </c>
      <c r="S6214">
        <v>0.14145779609680176</v>
      </c>
      <c r="T6214">
        <v>0.16948702931404114</v>
      </c>
      <c r="U6214" t="s">
        <v>18</v>
      </c>
      <c r="V6214" t="s">
        <v>84</v>
      </c>
      <c r="W6214">
        <v>94.898094177246094</v>
      </c>
    </row>
    <row r="6215" spans="1:23" x14ac:dyDescent="0.25">
      <c r="A6215" s="48"/>
      <c r="B6215" s="7" t="s">
        <v>14</v>
      </c>
      <c r="C6215" s="35">
        <v>42233</v>
      </c>
      <c r="D6215">
        <v>11</v>
      </c>
      <c r="E6215" t="s">
        <v>111</v>
      </c>
      <c r="F6215">
        <v>0.86929541602982929</v>
      </c>
      <c r="G6215">
        <v>1.3840798129121152</v>
      </c>
      <c r="H6215">
        <v>4264</v>
      </c>
      <c r="I6215">
        <v>0.75897864809669424</v>
      </c>
      <c r="J6215">
        <v>1.3787728635402483</v>
      </c>
      <c r="K6215">
        <v>1130</v>
      </c>
      <c r="L6215">
        <v>0.11031676828861237</v>
      </c>
      <c r="M6215">
        <v>12.690365791320801</v>
      </c>
      <c r="N6215">
        <v>10647</v>
      </c>
      <c r="O6215">
        <v>4.6169053763151169E-2</v>
      </c>
      <c r="P6215">
        <v>5.1146507263183594E-2</v>
      </c>
      <c r="Q6215">
        <v>7.9172044992446899E-2</v>
      </c>
      <c r="R6215">
        <v>0.11031676828861237</v>
      </c>
      <c r="S6215">
        <v>0.14145779609680176</v>
      </c>
      <c r="T6215">
        <v>0.16948702931404114</v>
      </c>
      <c r="U6215" t="s">
        <v>102</v>
      </c>
      <c r="V6215" t="s">
        <v>84</v>
      </c>
      <c r="W6215">
        <v>94.898094177246094</v>
      </c>
    </row>
    <row r="6216" spans="1:23" x14ac:dyDescent="0.25">
      <c r="A6216" s="48"/>
      <c r="B6216" t="s">
        <v>14</v>
      </c>
      <c r="C6216" s="35">
        <v>42233</v>
      </c>
      <c r="D6216">
        <v>12</v>
      </c>
      <c r="E6216" t="s">
        <v>111</v>
      </c>
      <c r="F6216">
        <v>1.0456138702596294</v>
      </c>
      <c r="G6216">
        <v>1.6233302094262445</v>
      </c>
      <c r="H6216">
        <v>4264</v>
      </c>
      <c r="I6216">
        <v>0.89680035608165865</v>
      </c>
      <c r="J6216">
        <v>1.6413873181711507</v>
      </c>
      <c r="K6216">
        <v>1130</v>
      </c>
      <c r="L6216">
        <v>0.14881351590156555</v>
      </c>
      <c r="M6216">
        <v>14.23216724395752</v>
      </c>
      <c r="N6216">
        <v>10647</v>
      </c>
      <c r="O6216">
        <v>5.4792489856481552E-2</v>
      </c>
      <c r="P6216">
        <v>7.859145849943161E-2</v>
      </c>
      <c r="Q6216">
        <v>0.11185159534215927</v>
      </c>
      <c r="R6216">
        <v>0.14881351590156555</v>
      </c>
      <c r="S6216">
        <v>0.18577104806900024</v>
      </c>
      <c r="T6216">
        <v>0.2190355658531189</v>
      </c>
      <c r="U6216" t="s">
        <v>18</v>
      </c>
      <c r="V6216" t="s">
        <v>84</v>
      </c>
      <c r="W6216">
        <v>96.713157653808594</v>
      </c>
    </row>
    <row r="6217" spans="1:23" x14ac:dyDescent="0.25">
      <c r="A6217" s="48"/>
      <c r="B6217" t="s">
        <v>14</v>
      </c>
      <c r="C6217" s="35">
        <v>42233</v>
      </c>
      <c r="D6217">
        <v>12</v>
      </c>
      <c r="E6217" t="s">
        <v>111</v>
      </c>
      <c r="F6217">
        <v>1.0456138702596294</v>
      </c>
      <c r="G6217">
        <v>1.6233302094262445</v>
      </c>
      <c r="H6217">
        <v>4264</v>
      </c>
      <c r="I6217">
        <v>0.89680035608165865</v>
      </c>
      <c r="J6217">
        <v>1.6413873181711507</v>
      </c>
      <c r="K6217">
        <v>1130</v>
      </c>
      <c r="L6217">
        <v>0.14881351590156555</v>
      </c>
      <c r="M6217">
        <v>14.23216724395752</v>
      </c>
      <c r="N6217">
        <v>10647</v>
      </c>
      <c r="O6217">
        <v>5.4792489856481552E-2</v>
      </c>
      <c r="P6217">
        <v>7.859145849943161E-2</v>
      </c>
      <c r="Q6217">
        <v>0.11185159534215927</v>
      </c>
      <c r="R6217">
        <v>0.14881351590156555</v>
      </c>
      <c r="S6217">
        <v>0.18577104806900024</v>
      </c>
      <c r="T6217">
        <v>0.2190355658531189</v>
      </c>
      <c r="U6217" t="s">
        <v>102</v>
      </c>
      <c r="V6217" t="s">
        <v>84</v>
      </c>
      <c r="W6217">
        <v>96.713157653808594</v>
      </c>
    </row>
    <row r="6218" spans="1:23" x14ac:dyDescent="0.25">
      <c r="A6218" s="48"/>
      <c r="B6218" s="7" t="s">
        <v>14</v>
      </c>
      <c r="C6218" s="35">
        <v>42233</v>
      </c>
      <c r="D6218">
        <v>13</v>
      </c>
      <c r="E6218" t="s">
        <v>111</v>
      </c>
      <c r="F6218">
        <v>1.2993388940152679</v>
      </c>
      <c r="G6218">
        <v>1.8339848242598755</v>
      </c>
      <c r="H6218">
        <v>4264</v>
      </c>
      <c r="I6218">
        <v>1.1183260673604403</v>
      </c>
      <c r="J6218">
        <v>1.8384947913398029</v>
      </c>
      <c r="K6218">
        <v>1130</v>
      </c>
      <c r="L6218">
        <v>0.181012824177742</v>
      </c>
      <c r="M6218">
        <v>13.931148529052734</v>
      </c>
      <c r="N6218">
        <v>10647</v>
      </c>
      <c r="O6218">
        <v>6.1481863260269165E-2</v>
      </c>
      <c r="P6218">
        <v>0.1022176668047905</v>
      </c>
      <c r="Q6218">
        <v>0.13953839242458344</v>
      </c>
      <c r="R6218">
        <v>0.181012824177742</v>
      </c>
      <c r="S6218">
        <v>0.2224823385477066</v>
      </c>
      <c r="T6218">
        <v>0.25980797410011292</v>
      </c>
      <c r="U6218" t="s">
        <v>18</v>
      </c>
      <c r="V6218" t="s">
        <v>84</v>
      </c>
      <c r="W6218">
        <v>98.014091491699219</v>
      </c>
    </row>
    <row r="6219" spans="1:23" x14ac:dyDescent="0.25">
      <c r="A6219" s="48"/>
      <c r="B6219" s="7" t="s">
        <v>14</v>
      </c>
      <c r="C6219" s="35">
        <v>42233</v>
      </c>
      <c r="D6219">
        <v>13</v>
      </c>
      <c r="E6219" t="s">
        <v>111</v>
      </c>
      <c r="F6219">
        <v>1.2993388940152679</v>
      </c>
      <c r="G6219">
        <v>1.8339848242598755</v>
      </c>
      <c r="H6219">
        <v>4264</v>
      </c>
      <c r="I6219">
        <v>1.1183260673604403</v>
      </c>
      <c r="J6219">
        <v>1.8384947913398029</v>
      </c>
      <c r="K6219">
        <v>1130</v>
      </c>
      <c r="L6219">
        <v>0.181012824177742</v>
      </c>
      <c r="M6219">
        <v>13.931148529052734</v>
      </c>
      <c r="N6219">
        <v>10647</v>
      </c>
      <c r="O6219">
        <v>6.1481863260269165E-2</v>
      </c>
      <c r="P6219">
        <v>0.1022176668047905</v>
      </c>
      <c r="Q6219">
        <v>0.13953839242458344</v>
      </c>
      <c r="R6219">
        <v>0.181012824177742</v>
      </c>
      <c r="S6219">
        <v>0.2224823385477066</v>
      </c>
      <c r="T6219">
        <v>0.25980797410011292</v>
      </c>
      <c r="U6219" t="s">
        <v>102</v>
      </c>
      <c r="V6219" t="s">
        <v>84</v>
      </c>
      <c r="W6219">
        <v>98.014091491699219</v>
      </c>
    </row>
    <row r="6220" spans="1:23" x14ac:dyDescent="0.25">
      <c r="A6220" s="48"/>
      <c r="B6220" t="s">
        <v>14</v>
      </c>
      <c r="C6220" s="35">
        <v>42233</v>
      </c>
      <c r="D6220">
        <v>14</v>
      </c>
      <c r="E6220" t="s">
        <v>111</v>
      </c>
      <c r="F6220">
        <v>1.6619589551803708</v>
      </c>
      <c r="G6220">
        <v>1.9829046910493404</v>
      </c>
      <c r="H6220">
        <v>4264</v>
      </c>
      <c r="I6220">
        <v>1.2976027569823043</v>
      </c>
      <c r="J6220">
        <v>1.8293440766907236</v>
      </c>
      <c r="K6220">
        <v>1130</v>
      </c>
      <c r="L6220">
        <v>0.36435618996620178</v>
      </c>
      <c r="M6220">
        <v>21.923297882080078</v>
      </c>
      <c r="N6220">
        <v>10647</v>
      </c>
      <c r="O6220">
        <v>6.2318716198205948E-2</v>
      </c>
      <c r="P6220">
        <v>0.28448852896690369</v>
      </c>
      <c r="Q6220">
        <v>0.32231724262237549</v>
      </c>
      <c r="R6220">
        <v>0.36435618996620178</v>
      </c>
      <c r="S6220">
        <v>0.40639016032218933</v>
      </c>
      <c r="T6220">
        <v>0.44422385096549988</v>
      </c>
      <c r="U6220" t="s">
        <v>18</v>
      </c>
      <c r="V6220" t="s">
        <v>84</v>
      </c>
      <c r="W6220">
        <v>100.29397583007812</v>
      </c>
    </row>
    <row r="6221" spans="1:23" x14ac:dyDescent="0.25">
      <c r="A6221" s="48"/>
      <c r="B6221" t="s">
        <v>14</v>
      </c>
      <c r="C6221" s="35">
        <v>42233</v>
      </c>
      <c r="D6221">
        <v>14</v>
      </c>
      <c r="E6221" t="s">
        <v>111</v>
      </c>
      <c r="F6221">
        <v>1.6619589551803708</v>
      </c>
      <c r="G6221">
        <v>1.9829046910493404</v>
      </c>
      <c r="H6221">
        <v>4264</v>
      </c>
      <c r="I6221">
        <v>1.2976027569823043</v>
      </c>
      <c r="J6221">
        <v>1.8293440766907236</v>
      </c>
      <c r="K6221">
        <v>1130</v>
      </c>
      <c r="L6221">
        <v>0.36435618996620178</v>
      </c>
      <c r="M6221">
        <v>21.923297882080078</v>
      </c>
      <c r="N6221">
        <v>10647</v>
      </c>
      <c r="O6221">
        <v>6.2318716198205948E-2</v>
      </c>
      <c r="P6221">
        <v>0.28448852896690369</v>
      </c>
      <c r="Q6221">
        <v>0.32231724262237549</v>
      </c>
      <c r="R6221">
        <v>0.36435618996620178</v>
      </c>
      <c r="S6221">
        <v>0.40639016032218933</v>
      </c>
      <c r="T6221">
        <v>0.44422385096549988</v>
      </c>
      <c r="U6221" t="s">
        <v>102</v>
      </c>
      <c r="V6221" t="s">
        <v>84</v>
      </c>
      <c r="W6221">
        <v>100.29397583007812</v>
      </c>
    </row>
    <row r="6222" spans="1:23" x14ac:dyDescent="0.25">
      <c r="A6222" s="48"/>
      <c r="B6222" s="7" t="s">
        <v>14</v>
      </c>
      <c r="C6222" s="35">
        <v>42233</v>
      </c>
      <c r="D6222">
        <v>15</v>
      </c>
      <c r="E6222" t="s">
        <v>111</v>
      </c>
      <c r="F6222">
        <v>2.0705133974113377</v>
      </c>
      <c r="G6222">
        <v>2.0664890783416334</v>
      </c>
      <c r="H6222">
        <v>4264</v>
      </c>
      <c r="I6222">
        <v>2.1430693950133182</v>
      </c>
      <c r="J6222">
        <v>2.1460385794424464</v>
      </c>
      <c r="K6222">
        <v>1130</v>
      </c>
      <c r="L6222">
        <v>-7.2555996477603912E-2</v>
      </c>
      <c r="M6222">
        <v>-3.5042514801025391</v>
      </c>
      <c r="N6222">
        <v>10647</v>
      </c>
      <c r="O6222">
        <v>7.1254074573516846E-2</v>
      </c>
      <c r="P6222">
        <v>-0.16387522220611572</v>
      </c>
      <c r="Q6222">
        <v>-0.12062256783246994</v>
      </c>
      <c r="R6222">
        <v>-7.2555996477603912E-2</v>
      </c>
      <c r="S6222">
        <v>-2.4495122954249382E-2</v>
      </c>
      <c r="T6222">
        <v>1.8763225525617599E-2</v>
      </c>
      <c r="U6222" t="s">
        <v>18</v>
      </c>
      <c r="V6222" t="s">
        <v>84</v>
      </c>
      <c r="W6222">
        <v>100.25950622558594</v>
      </c>
    </row>
    <row r="6223" spans="1:23" x14ac:dyDescent="0.25">
      <c r="A6223" s="48"/>
      <c r="B6223" s="7" t="s">
        <v>14</v>
      </c>
      <c r="C6223" s="35">
        <v>42233</v>
      </c>
      <c r="D6223">
        <v>15</v>
      </c>
      <c r="E6223" t="s">
        <v>111</v>
      </c>
      <c r="F6223">
        <v>2.0705133974113377</v>
      </c>
      <c r="G6223">
        <v>2.0664890783416334</v>
      </c>
      <c r="H6223">
        <v>4264</v>
      </c>
      <c r="I6223">
        <v>2.1430693950133182</v>
      </c>
      <c r="J6223">
        <v>2.1460385794424464</v>
      </c>
      <c r="K6223">
        <v>1130</v>
      </c>
      <c r="L6223">
        <v>-7.2555996477603912E-2</v>
      </c>
      <c r="M6223">
        <v>-3.5042514801025391</v>
      </c>
      <c r="N6223">
        <v>10647</v>
      </c>
      <c r="O6223">
        <v>7.1254074573516846E-2</v>
      </c>
      <c r="P6223">
        <v>-0.16387522220611572</v>
      </c>
      <c r="Q6223">
        <v>-0.12062256783246994</v>
      </c>
      <c r="R6223">
        <v>-7.2555996477603912E-2</v>
      </c>
      <c r="S6223">
        <v>-2.4495122954249382E-2</v>
      </c>
      <c r="T6223">
        <v>1.8763225525617599E-2</v>
      </c>
      <c r="U6223" t="s">
        <v>102</v>
      </c>
      <c r="V6223" t="s">
        <v>84</v>
      </c>
      <c r="W6223">
        <v>100.25950622558594</v>
      </c>
    </row>
    <row r="6224" spans="1:23" x14ac:dyDescent="0.25">
      <c r="A6224" s="48"/>
      <c r="B6224" t="s">
        <v>14</v>
      </c>
      <c r="C6224" s="35">
        <v>42233</v>
      </c>
      <c r="D6224">
        <v>16</v>
      </c>
      <c r="E6224" t="s">
        <v>111</v>
      </c>
      <c r="F6224">
        <v>2.512940098867591</v>
      </c>
      <c r="G6224">
        <v>2.0713222408708649</v>
      </c>
      <c r="H6224">
        <v>4264</v>
      </c>
      <c r="I6224">
        <v>2.5122542711784819</v>
      </c>
      <c r="J6224">
        <v>2.1623106274876025</v>
      </c>
      <c r="K6224">
        <v>1130</v>
      </c>
      <c r="L6224">
        <v>6.8582769017666578E-4</v>
      </c>
      <c r="M6224">
        <v>2.7291843667626381E-2</v>
      </c>
      <c r="N6224">
        <v>10647</v>
      </c>
      <c r="O6224">
        <v>7.1720801293849945E-2</v>
      </c>
      <c r="P6224">
        <v>-9.1231554746627808E-2</v>
      </c>
      <c r="Q6224">
        <v>-4.7695592045783997E-2</v>
      </c>
      <c r="R6224">
        <v>6.8582769017666578E-4</v>
      </c>
      <c r="S6224">
        <v>4.9061506986618042E-2</v>
      </c>
      <c r="T6224">
        <v>9.2603206634521484E-2</v>
      </c>
      <c r="U6224" t="s">
        <v>18</v>
      </c>
      <c r="V6224" t="s">
        <v>84</v>
      </c>
      <c r="W6224">
        <v>100.43082427978516</v>
      </c>
    </row>
    <row r="6225" spans="1:23" x14ac:dyDescent="0.25">
      <c r="A6225" s="48"/>
      <c r="B6225" t="s">
        <v>14</v>
      </c>
      <c r="C6225" s="35">
        <v>42233</v>
      </c>
      <c r="D6225">
        <v>16</v>
      </c>
      <c r="E6225" t="s">
        <v>111</v>
      </c>
      <c r="F6225">
        <v>2.512940098867591</v>
      </c>
      <c r="G6225">
        <v>2.0713222408708649</v>
      </c>
      <c r="H6225">
        <v>4264</v>
      </c>
      <c r="I6225">
        <v>2.5122542711784819</v>
      </c>
      <c r="J6225">
        <v>2.1623106274876025</v>
      </c>
      <c r="K6225">
        <v>1130</v>
      </c>
      <c r="L6225">
        <v>6.8582769017666578E-4</v>
      </c>
      <c r="M6225">
        <v>2.7291843667626381E-2</v>
      </c>
      <c r="N6225">
        <v>10647</v>
      </c>
      <c r="O6225">
        <v>7.1720801293849945E-2</v>
      </c>
      <c r="P6225">
        <v>-9.1231554746627808E-2</v>
      </c>
      <c r="Q6225">
        <v>-4.7695592045783997E-2</v>
      </c>
      <c r="R6225">
        <v>6.8582769017666578E-4</v>
      </c>
      <c r="S6225">
        <v>4.9061506986618042E-2</v>
      </c>
      <c r="T6225">
        <v>9.2603206634521484E-2</v>
      </c>
      <c r="U6225" t="s">
        <v>102</v>
      </c>
      <c r="V6225" t="s">
        <v>84</v>
      </c>
      <c r="W6225">
        <v>100.43082427978516</v>
      </c>
    </row>
    <row r="6226" spans="1:23" x14ac:dyDescent="0.25">
      <c r="A6226" s="48"/>
      <c r="B6226" s="7" t="s">
        <v>14</v>
      </c>
      <c r="C6226" s="35">
        <v>42233</v>
      </c>
      <c r="D6226">
        <v>17</v>
      </c>
      <c r="E6226" t="s">
        <v>111</v>
      </c>
      <c r="F6226">
        <v>2.904621952284975</v>
      </c>
      <c r="G6226">
        <v>2.0793762622404555</v>
      </c>
      <c r="H6226">
        <v>4264</v>
      </c>
      <c r="I6226">
        <v>2.8895823837828183</v>
      </c>
      <c r="J6226">
        <v>2.0716437871488358</v>
      </c>
      <c r="K6226">
        <v>1130</v>
      </c>
      <c r="L6226">
        <v>1.5039568766951561E-2</v>
      </c>
      <c r="M6226">
        <v>0.517780601978302</v>
      </c>
      <c r="N6226">
        <v>10647</v>
      </c>
      <c r="O6226">
        <v>6.9368563592433929E-2</v>
      </c>
      <c r="P6226">
        <v>-7.3863185942173004E-2</v>
      </c>
      <c r="Q6226">
        <v>-3.1755078583955765E-2</v>
      </c>
      <c r="R6226">
        <v>1.5039568766951561E-2</v>
      </c>
      <c r="S6226">
        <v>6.1828665435314178E-2</v>
      </c>
      <c r="T6226">
        <v>0.10394231975078583</v>
      </c>
      <c r="U6226" t="s">
        <v>18</v>
      </c>
      <c r="V6226" t="s">
        <v>84</v>
      </c>
      <c r="W6226">
        <v>100.60195159912109</v>
      </c>
    </row>
    <row r="6227" spans="1:23" x14ac:dyDescent="0.25">
      <c r="A6227" s="48"/>
      <c r="B6227" s="7" t="s">
        <v>14</v>
      </c>
      <c r="C6227" s="35">
        <v>42233</v>
      </c>
      <c r="D6227">
        <v>17</v>
      </c>
      <c r="E6227" t="s">
        <v>111</v>
      </c>
      <c r="F6227">
        <v>2.904621952284975</v>
      </c>
      <c r="G6227">
        <v>2.0793762622404555</v>
      </c>
      <c r="H6227">
        <v>4264</v>
      </c>
      <c r="I6227">
        <v>2.8895823837828183</v>
      </c>
      <c r="J6227">
        <v>2.0716437871488358</v>
      </c>
      <c r="K6227">
        <v>1130</v>
      </c>
      <c r="L6227">
        <v>1.5039568766951561E-2</v>
      </c>
      <c r="M6227">
        <v>0.517780601978302</v>
      </c>
      <c r="N6227">
        <v>10647</v>
      </c>
      <c r="O6227">
        <v>6.9368563592433929E-2</v>
      </c>
      <c r="P6227">
        <v>-7.3863185942173004E-2</v>
      </c>
      <c r="Q6227">
        <v>-3.1755078583955765E-2</v>
      </c>
      <c r="R6227">
        <v>1.5039568766951561E-2</v>
      </c>
      <c r="S6227">
        <v>6.1828665435314178E-2</v>
      </c>
      <c r="T6227">
        <v>0.10394231975078583</v>
      </c>
      <c r="U6227" t="s">
        <v>102</v>
      </c>
      <c r="V6227" t="s">
        <v>84</v>
      </c>
      <c r="W6227">
        <v>100.60195159912109</v>
      </c>
    </row>
    <row r="6228" spans="1:23" x14ac:dyDescent="0.25">
      <c r="A6228" s="48"/>
      <c r="B6228" t="s">
        <v>14</v>
      </c>
      <c r="C6228" s="35">
        <v>42233</v>
      </c>
      <c r="D6228">
        <v>18</v>
      </c>
      <c r="E6228" t="s">
        <v>111</v>
      </c>
      <c r="F6228">
        <v>3.2074976602854037</v>
      </c>
      <c r="G6228">
        <v>2.061595418616883</v>
      </c>
      <c r="H6228">
        <v>4264</v>
      </c>
      <c r="I6228">
        <v>3.1796622774560044</v>
      </c>
      <c r="J6228">
        <v>2.0447512337653433</v>
      </c>
      <c r="K6228">
        <v>1130</v>
      </c>
      <c r="L6228">
        <v>2.7835382148623466E-2</v>
      </c>
      <c r="M6228">
        <v>0.86782240867614746</v>
      </c>
      <c r="N6228">
        <v>10647</v>
      </c>
      <c r="O6228">
        <v>6.8532943725585938E-2</v>
      </c>
      <c r="P6228">
        <v>-5.9996437281370163E-2</v>
      </c>
      <c r="Q6228">
        <v>-1.8395571038126945E-2</v>
      </c>
      <c r="R6228">
        <v>2.7835382148623466E-2</v>
      </c>
      <c r="S6228">
        <v>7.4060849845409393E-2</v>
      </c>
      <c r="T6228">
        <v>0.1156672015786171</v>
      </c>
      <c r="U6228" t="s">
        <v>18</v>
      </c>
      <c r="V6228" t="s">
        <v>84</v>
      </c>
      <c r="W6228">
        <v>98.095146179199219</v>
      </c>
    </row>
    <row r="6229" spans="1:23" x14ac:dyDescent="0.25">
      <c r="A6229" s="48"/>
      <c r="B6229" t="s">
        <v>14</v>
      </c>
      <c r="C6229" s="35">
        <v>42233</v>
      </c>
      <c r="D6229">
        <v>18</v>
      </c>
      <c r="E6229" t="s">
        <v>111</v>
      </c>
      <c r="F6229">
        <v>3.2074976602854037</v>
      </c>
      <c r="G6229">
        <v>2.061595418616883</v>
      </c>
      <c r="H6229">
        <v>4264</v>
      </c>
      <c r="I6229">
        <v>3.1796622774560044</v>
      </c>
      <c r="J6229">
        <v>2.0447512337653433</v>
      </c>
      <c r="K6229">
        <v>1130</v>
      </c>
      <c r="L6229">
        <v>2.7835382148623466E-2</v>
      </c>
      <c r="M6229">
        <v>0.86782240867614746</v>
      </c>
      <c r="N6229">
        <v>10647</v>
      </c>
      <c r="O6229">
        <v>6.8532943725585938E-2</v>
      </c>
      <c r="P6229">
        <v>-5.9996437281370163E-2</v>
      </c>
      <c r="Q6229">
        <v>-1.8395571038126945E-2</v>
      </c>
      <c r="R6229">
        <v>2.7835382148623466E-2</v>
      </c>
      <c r="S6229">
        <v>7.4060849845409393E-2</v>
      </c>
      <c r="T6229">
        <v>0.1156672015786171</v>
      </c>
      <c r="U6229" t="s">
        <v>102</v>
      </c>
      <c r="V6229" t="s">
        <v>84</v>
      </c>
      <c r="W6229">
        <v>98.095146179199219</v>
      </c>
    </row>
    <row r="6230" spans="1:23" x14ac:dyDescent="0.25">
      <c r="A6230" s="48"/>
      <c r="B6230" s="7" t="s">
        <v>14</v>
      </c>
      <c r="C6230" s="35">
        <v>42233</v>
      </c>
      <c r="D6230">
        <v>19</v>
      </c>
      <c r="E6230" t="s">
        <v>111</v>
      </c>
      <c r="F6230">
        <v>3.3336486523558109</v>
      </c>
      <c r="G6230">
        <v>2.0189340387334114</v>
      </c>
      <c r="H6230">
        <v>4264</v>
      </c>
      <c r="I6230">
        <v>3.3239297150023708</v>
      </c>
      <c r="J6230">
        <v>2.0350482402932166</v>
      </c>
      <c r="K6230">
        <v>1130</v>
      </c>
      <c r="L6230">
        <v>9.7189377993345261E-3</v>
      </c>
      <c r="M6230">
        <v>0.29154053330421448</v>
      </c>
      <c r="N6230">
        <v>10647</v>
      </c>
      <c r="O6230">
        <v>6.7977249622344971E-2</v>
      </c>
      <c r="P6230">
        <v>-7.7400706708431244E-2</v>
      </c>
      <c r="Q6230">
        <v>-3.6137156188488007E-2</v>
      </c>
      <c r="R6230">
        <v>9.7189377993345261E-3</v>
      </c>
      <c r="S6230">
        <v>5.5569592863321304E-2</v>
      </c>
      <c r="T6230">
        <v>9.6838578581809998E-2</v>
      </c>
      <c r="U6230" t="s">
        <v>18</v>
      </c>
      <c r="V6230" t="s">
        <v>84</v>
      </c>
      <c r="W6230">
        <v>90.211326599121094</v>
      </c>
    </row>
    <row r="6231" spans="1:23" x14ac:dyDescent="0.25">
      <c r="A6231" s="48"/>
      <c r="B6231" s="7" t="s">
        <v>14</v>
      </c>
      <c r="C6231" s="35">
        <v>42233</v>
      </c>
      <c r="D6231">
        <v>19</v>
      </c>
      <c r="E6231" t="s">
        <v>111</v>
      </c>
      <c r="F6231">
        <v>3.3336486523558109</v>
      </c>
      <c r="G6231">
        <v>2.0189340387334114</v>
      </c>
      <c r="H6231">
        <v>4264</v>
      </c>
      <c r="I6231">
        <v>3.3239297150023708</v>
      </c>
      <c r="J6231">
        <v>2.0350482402932166</v>
      </c>
      <c r="K6231">
        <v>1130</v>
      </c>
      <c r="L6231">
        <v>9.7189377993345261E-3</v>
      </c>
      <c r="M6231">
        <v>0.29154053330421448</v>
      </c>
      <c r="N6231">
        <v>10647</v>
      </c>
      <c r="O6231">
        <v>6.7977249622344971E-2</v>
      </c>
      <c r="P6231">
        <v>-7.7400706708431244E-2</v>
      </c>
      <c r="Q6231">
        <v>-3.6137156188488007E-2</v>
      </c>
      <c r="R6231">
        <v>9.7189377993345261E-3</v>
      </c>
      <c r="S6231">
        <v>5.5569592863321304E-2</v>
      </c>
      <c r="T6231">
        <v>9.6838578581809998E-2</v>
      </c>
      <c r="U6231" t="s">
        <v>102</v>
      </c>
      <c r="V6231" t="s">
        <v>84</v>
      </c>
      <c r="W6231">
        <v>90.211326599121094</v>
      </c>
    </row>
    <row r="6232" spans="1:23" x14ac:dyDescent="0.25">
      <c r="A6232" s="48"/>
      <c r="B6232" t="s">
        <v>14</v>
      </c>
      <c r="C6232" s="35">
        <v>42233</v>
      </c>
      <c r="D6232">
        <v>20</v>
      </c>
      <c r="E6232" t="s">
        <v>111</v>
      </c>
      <c r="F6232">
        <v>3.1356031198940633</v>
      </c>
      <c r="G6232">
        <v>1.9115335334272372</v>
      </c>
      <c r="H6232">
        <v>4264</v>
      </c>
      <c r="I6232">
        <v>3.1273959965462335</v>
      </c>
      <c r="J6232">
        <v>1.9397832233599974</v>
      </c>
      <c r="K6232">
        <v>1130</v>
      </c>
      <c r="L6232">
        <v>8.207123726606369E-3</v>
      </c>
      <c r="M6232">
        <v>0.26173985004425049</v>
      </c>
      <c r="N6232">
        <v>10647</v>
      </c>
      <c r="O6232">
        <v>6.4705543220043182E-2</v>
      </c>
      <c r="P6232">
        <v>-7.471950352191925E-2</v>
      </c>
      <c r="Q6232">
        <v>-3.5441942512989044E-2</v>
      </c>
      <c r="R6232">
        <v>8.207123726606369E-3</v>
      </c>
      <c r="S6232">
        <v>5.185101181268692E-2</v>
      </c>
      <c r="T6232">
        <v>9.1133750975131989E-2</v>
      </c>
      <c r="U6232" t="s">
        <v>18</v>
      </c>
      <c r="V6232" t="s">
        <v>84</v>
      </c>
      <c r="W6232">
        <v>81.684043884277344</v>
      </c>
    </row>
    <row r="6233" spans="1:23" x14ac:dyDescent="0.25">
      <c r="A6233" s="48"/>
      <c r="B6233" t="s">
        <v>14</v>
      </c>
      <c r="C6233" s="35">
        <v>42233</v>
      </c>
      <c r="D6233">
        <v>20</v>
      </c>
      <c r="E6233" t="s">
        <v>111</v>
      </c>
      <c r="F6233">
        <v>3.1356031198940633</v>
      </c>
      <c r="G6233">
        <v>1.9115335334272372</v>
      </c>
      <c r="H6233">
        <v>4264</v>
      </c>
      <c r="I6233">
        <v>3.1273959965462335</v>
      </c>
      <c r="J6233">
        <v>1.9397832233599974</v>
      </c>
      <c r="K6233">
        <v>1130</v>
      </c>
      <c r="L6233">
        <v>8.207123726606369E-3</v>
      </c>
      <c r="M6233">
        <v>0.26173985004425049</v>
      </c>
      <c r="N6233">
        <v>10647</v>
      </c>
      <c r="O6233">
        <v>6.4705543220043182E-2</v>
      </c>
      <c r="P6233">
        <v>-7.471950352191925E-2</v>
      </c>
      <c r="Q6233">
        <v>-3.5441942512989044E-2</v>
      </c>
      <c r="R6233">
        <v>8.207123726606369E-3</v>
      </c>
      <c r="S6233">
        <v>5.185101181268692E-2</v>
      </c>
      <c r="T6233">
        <v>9.1133750975131989E-2</v>
      </c>
      <c r="U6233" t="s">
        <v>102</v>
      </c>
      <c r="V6233" t="s">
        <v>84</v>
      </c>
      <c r="W6233">
        <v>81.684043884277344</v>
      </c>
    </row>
    <row r="6234" spans="1:23" x14ac:dyDescent="0.25">
      <c r="A6234" s="48"/>
      <c r="B6234" s="7" t="s">
        <v>14</v>
      </c>
      <c r="C6234" s="35">
        <v>42233</v>
      </c>
      <c r="D6234">
        <v>21</v>
      </c>
      <c r="E6234" t="s">
        <v>111</v>
      </c>
      <c r="F6234">
        <v>2.7572151936333653</v>
      </c>
      <c r="G6234">
        <v>1.8137714529443814</v>
      </c>
      <c r="H6234">
        <v>4264</v>
      </c>
      <c r="I6234">
        <v>2.710741637010722</v>
      </c>
      <c r="J6234">
        <v>1.8293340332067756</v>
      </c>
      <c r="K6234">
        <v>1130</v>
      </c>
      <c r="L6234">
        <v>4.6473555266857147E-2</v>
      </c>
      <c r="M6234">
        <v>1.6855251789093018</v>
      </c>
      <c r="N6234">
        <v>10647</v>
      </c>
      <c r="O6234">
        <v>6.109822541475296E-2</v>
      </c>
      <c r="P6234">
        <v>-3.182993084192276E-2</v>
      </c>
      <c r="Q6234">
        <v>5.2579143084585667E-3</v>
      </c>
      <c r="R6234">
        <v>4.6473555266857147E-2</v>
      </c>
      <c r="S6234">
        <v>8.7684310972690582E-2</v>
      </c>
      <c r="T6234">
        <v>0.12477704137563705</v>
      </c>
      <c r="U6234" t="s">
        <v>18</v>
      </c>
      <c r="V6234" t="s">
        <v>84</v>
      </c>
      <c r="W6234">
        <v>77.019821166992188</v>
      </c>
    </row>
    <row r="6235" spans="1:23" x14ac:dyDescent="0.25">
      <c r="A6235" s="48"/>
      <c r="B6235" s="7" t="s">
        <v>14</v>
      </c>
      <c r="C6235" s="35">
        <v>42233</v>
      </c>
      <c r="D6235">
        <v>21</v>
      </c>
      <c r="E6235" t="s">
        <v>111</v>
      </c>
      <c r="F6235">
        <v>2.7572151936333653</v>
      </c>
      <c r="G6235">
        <v>1.8137714529443814</v>
      </c>
      <c r="H6235">
        <v>4264</v>
      </c>
      <c r="I6235">
        <v>2.710741637010722</v>
      </c>
      <c r="J6235">
        <v>1.8293340332067756</v>
      </c>
      <c r="K6235">
        <v>1130</v>
      </c>
      <c r="L6235">
        <v>4.6473555266857147E-2</v>
      </c>
      <c r="M6235">
        <v>1.6855251789093018</v>
      </c>
      <c r="N6235">
        <v>10647</v>
      </c>
      <c r="O6235">
        <v>6.109822541475296E-2</v>
      </c>
      <c r="P6235">
        <v>-3.182993084192276E-2</v>
      </c>
      <c r="Q6235">
        <v>5.2579143084585667E-3</v>
      </c>
      <c r="R6235">
        <v>4.6473555266857147E-2</v>
      </c>
      <c r="S6235">
        <v>8.7684310972690582E-2</v>
      </c>
      <c r="T6235">
        <v>0.12477704137563705</v>
      </c>
      <c r="U6235" t="s">
        <v>102</v>
      </c>
      <c r="V6235" t="s">
        <v>84</v>
      </c>
      <c r="W6235">
        <v>77.019821166992188</v>
      </c>
    </row>
    <row r="6236" spans="1:23" x14ac:dyDescent="0.25">
      <c r="A6236" s="48"/>
      <c r="B6236" t="s">
        <v>14</v>
      </c>
      <c r="C6236" s="35">
        <v>42233</v>
      </c>
      <c r="D6236">
        <v>22</v>
      </c>
      <c r="E6236" t="s">
        <v>111</v>
      </c>
      <c r="F6236">
        <v>2.2939875235341862</v>
      </c>
      <c r="G6236">
        <v>1.6885921602203957</v>
      </c>
      <c r="H6236">
        <v>4264</v>
      </c>
      <c r="I6236">
        <v>2.2857691288343172</v>
      </c>
      <c r="J6236">
        <v>1.7618354973563639</v>
      </c>
      <c r="K6236">
        <v>1130</v>
      </c>
      <c r="L6236">
        <v>8.2183945924043655E-3</v>
      </c>
      <c r="M6236">
        <v>0.35825803875923157</v>
      </c>
      <c r="N6236">
        <v>10647</v>
      </c>
      <c r="O6236">
        <v>5.8443658053874969E-2</v>
      </c>
      <c r="P6236">
        <v>-6.6682994365692139E-2</v>
      </c>
      <c r="Q6236">
        <v>-3.1206527724862099E-2</v>
      </c>
      <c r="R6236">
        <v>8.2183945924043655E-3</v>
      </c>
      <c r="S6236">
        <v>4.7638643532991409E-2</v>
      </c>
      <c r="T6236">
        <v>8.3119787275791168E-2</v>
      </c>
      <c r="U6236" t="s">
        <v>18</v>
      </c>
      <c r="V6236" t="s">
        <v>84</v>
      </c>
      <c r="W6236">
        <v>74.054290771484375</v>
      </c>
    </row>
    <row r="6237" spans="1:23" x14ac:dyDescent="0.25">
      <c r="A6237" s="48"/>
      <c r="B6237" t="s">
        <v>14</v>
      </c>
      <c r="C6237" s="35">
        <v>42233</v>
      </c>
      <c r="D6237">
        <v>22</v>
      </c>
      <c r="E6237" t="s">
        <v>111</v>
      </c>
      <c r="F6237">
        <v>2.2939875235341862</v>
      </c>
      <c r="G6237">
        <v>1.6885921602203957</v>
      </c>
      <c r="H6237">
        <v>4264</v>
      </c>
      <c r="I6237">
        <v>2.2857691288343172</v>
      </c>
      <c r="J6237">
        <v>1.7618354973563639</v>
      </c>
      <c r="K6237">
        <v>1130</v>
      </c>
      <c r="L6237">
        <v>8.2183945924043655E-3</v>
      </c>
      <c r="M6237">
        <v>0.35825803875923157</v>
      </c>
      <c r="N6237">
        <v>10647</v>
      </c>
      <c r="O6237">
        <v>5.8443658053874969E-2</v>
      </c>
      <c r="P6237">
        <v>-6.6682994365692139E-2</v>
      </c>
      <c r="Q6237">
        <v>-3.1206527724862099E-2</v>
      </c>
      <c r="R6237">
        <v>8.2183945924043655E-3</v>
      </c>
      <c r="S6237">
        <v>4.7638643532991409E-2</v>
      </c>
      <c r="T6237">
        <v>8.3119787275791168E-2</v>
      </c>
      <c r="U6237" t="s">
        <v>102</v>
      </c>
      <c r="V6237" t="s">
        <v>84</v>
      </c>
      <c r="W6237">
        <v>74.054290771484375</v>
      </c>
    </row>
    <row r="6238" spans="1:23" x14ac:dyDescent="0.25">
      <c r="A6238" s="48"/>
      <c r="B6238" s="7" t="s">
        <v>14</v>
      </c>
      <c r="C6238" s="35">
        <v>42233</v>
      </c>
      <c r="D6238">
        <v>23</v>
      </c>
      <c r="E6238" t="s">
        <v>111</v>
      </c>
      <c r="F6238">
        <v>1.7178511814325685</v>
      </c>
      <c r="G6238">
        <v>1.4369770291079755</v>
      </c>
      <c r="H6238">
        <v>4264</v>
      </c>
      <c r="I6238">
        <v>1.738104181575501</v>
      </c>
      <c r="J6238">
        <v>1.5308054323134683</v>
      </c>
      <c r="K6238">
        <v>1130</v>
      </c>
      <c r="L6238">
        <v>-2.0253000780940056E-2</v>
      </c>
      <c r="M6238">
        <v>-1.1789729595184326</v>
      </c>
      <c r="N6238">
        <v>10647</v>
      </c>
      <c r="O6238">
        <v>5.0577059388160706E-2</v>
      </c>
      <c r="P6238">
        <v>-8.5072562098503113E-2</v>
      </c>
      <c r="Q6238">
        <v>-5.4371275007724762E-2</v>
      </c>
      <c r="R6238">
        <v>-2.0253000780940056E-2</v>
      </c>
      <c r="S6238">
        <v>1.3861225917935371E-2</v>
      </c>
      <c r="T6238">
        <v>4.4566556811332703E-2</v>
      </c>
      <c r="U6238" t="s">
        <v>18</v>
      </c>
      <c r="V6238" t="s">
        <v>84</v>
      </c>
      <c r="W6238">
        <v>72.095893859863281</v>
      </c>
    </row>
    <row r="6239" spans="1:23" x14ac:dyDescent="0.25">
      <c r="A6239" s="48"/>
      <c r="B6239" s="7" t="s">
        <v>14</v>
      </c>
      <c r="C6239" s="35">
        <v>42233</v>
      </c>
      <c r="D6239">
        <v>23</v>
      </c>
      <c r="E6239" t="s">
        <v>111</v>
      </c>
      <c r="F6239">
        <v>1.7178511814325685</v>
      </c>
      <c r="G6239">
        <v>1.4369770291079755</v>
      </c>
      <c r="H6239">
        <v>4264</v>
      </c>
      <c r="I6239">
        <v>1.738104181575501</v>
      </c>
      <c r="J6239">
        <v>1.5308054323134683</v>
      </c>
      <c r="K6239">
        <v>1130</v>
      </c>
      <c r="L6239">
        <v>-2.0253000780940056E-2</v>
      </c>
      <c r="M6239">
        <v>-1.1789729595184326</v>
      </c>
      <c r="N6239">
        <v>10647</v>
      </c>
      <c r="O6239">
        <v>5.0577059388160706E-2</v>
      </c>
      <c r="P6239">
        <v>-8.5072562098503113E-2</v>
      </c>
      <c r="Q6239">
        <v>-5.4371275007724762E-2</v>
      </c>
      <c r="R6239">
        <v>-2.0253000780940056E-2</v>
      </c>
      <c r="S6239">
        <v>1.3861225917935371E-2</v>
      </c>
      <c r="T6239">
        <v>4.4566556811332703E-2</v>
      </c>
      <c r="U6239" t="s">
        <v>102</v>
      </c>
      <c r="V6239" t="s">
        <v>84</v>
      </c>
      <c r="W6239">
        <v>72.095893859863281</v>
      </c>
    </row>
    <row r="6240" spans="1:23" x14ac:dyDescent="0.25">
      <c r="A6240" s="48"/>
      <c r="B6240" t="s">
        <v>14</v>
      </c>
      <c r="C6240" s="35">
        <v>42233</v>
      </c>
      <c r="D6240">
        <v>24</v>
      </c>
      <c r="E6240" t="s">
        <v>111</v>
      </c>
      <c r="F6240">
        <v>1.3014634684957387</v>
      </c>
      <c r="G6240">
        <v>1.1886014120092891</v>
      </c>
      <c r="H6240">
        <v>4264</v>
      </c>
      <c r="I6240">
        <v>1.2954100537303925</v>
      </c>
      <c r="J6240">
        <v>1.1725679061224481</v>
      </c>
      <c r="K6240">
        <v>1130</v>
      </c>
      <c r="L6240">
        <v>6.053414661437273E-3</v>
      </c>
      <c r="M6240">
        <v>0.46512368321418762</v>
      </c>
      <c r="N6240">
        <v>10647</v>
      </c>
      <c r="O6240">
        <v>3.9345458149909973E-2</v>
      </c>
      <c r="P6240">
        <v>-4.4371724128723145E-2</v>
      </c>
      <c r="Q6240">
        <v>-2.0488245412707329E-2</v>
      </c>
      <c r="R6240">
        <v>6.053414661437273E-3</v>
      </c>
      <c r="S6240">
        <v>3.2591927796602249E-2</v>
      </c>
      <c r="T6240">
        <v>5.6478552520275116E-2</v>
      </c>
      <c r="U6240" t="s">
        <v>18</v>
      </c>
      <c r="V6240" t="s">
        <v>84</v>
      </c>
      <c r="W6240">
        <v>70.965721130371094</v>
      </c>
    </row>
    <row r="6241" spans="1:23" x14ac:dyDescent="0.25">
      <c r="A6241" s="48"/>
      <c r="B6241" t="s">
        <v>14</v>
      </c>
      <c r="C6241" s="35">
        <v>42233</v>
      </c>
      <c r="D6241">
        <v>24</v>
      </c>
      <c r="E6241" t="s">
        <v>111</v>
      </c>
      <c r="F6241">
        <v>1.3014634684957387</v>
      </c>
      <c r="G6241">
        <v>1.1886014120092891</v>
      </c>
      <c r="H6241">
        <v>4264</v>
      </c>
      <c r="I6241">
        <v>1.2954100537303925</v>
      </c>
      <c r="J6241">
        <v>1.1725679061224481</v>
      </c>
      <c r="K6241">
        <v>1130</v>
      </c>
      <c r="L6241">
        <v>6.053414661437273E-3</v>
      </c>
      <c r="M6241">
        <v>0.46512368321418762</v>
      </c>
      <c r="N6241">
        <v>10647</v>
      </c>
      <c r="O6241">
        <v>3.9345458149909973E-2</v>
      </c>
      <c r="P6241">
        <v>-4.4371724128723145E-2</v>
      </c>
      <c r="Q6241">
        <v>-2.0488245412707329E-2</v>
      </c>
      <c r="R6241">
        <v>6.053414661437273E-3</v>
      </c>
      <c r="S6241">
        <v>3.2591927796602249E-2</v>
      </c>
      <c r="T6241">
        <v>5.6478552520275116E-2</v>
      </c>
      <c r="U6241" t="s">
        <v>102</v>
      </c>
      <c r="V6241" t="s">
        <v>84</v>
      </c>
      <c r="W6241">
        <v>70.965721130371094</v>
      </c>
    </row>
    <row r="6242" spans="1:23" x14ac:dyDescent="0.25">
      <c r="A6242" s="48"/>
      <c r="B6242" s="7" t="s">
        <v>14</v>
      </c>
      <c r="C6242" s="35">
        <v>42233</v>
      </c>
      <c r="D6242">
        <v>1</v>
      </c>
      <c r="E6242" t="s">
        <v>112</v>
      </c>
      <c r="F6242">
        <v>0.93358499491605529</v>
      </c>
      <c r="G6242">
        <v>0.88135092960283568</v>
      </c>
      <c r="H6242">
        <v>4264</v>
      </c>
      <c r="I6242">
        <v>0.91871548102668932</v>
      </c>
      <c r="J6242">
        <v>0.90375012556989254</v>
      </c>
      <c r="K6242">
        <v>1045</v>
      </c>
      <c r="L6242">
        <v>1.4869513921439648E-2</v>
      </c>
      <c r="M6242">
        <v>1.5927327871322632</v>
      </c>
      <c r="N6242">
        <v>10647</v>
      </c>
      <c r="O6242">
        <v>3.1044552102684975E-2</v>
      </c>
      <c r="P6242">
        <v>-2.4917183443903923E-2</v>
      </c>
      <c r="Q6242">
        <v>-6.072519812732935E-3</v>
      </c>
      <c r="R6242">
        <v>1.4869513921439648E-2</v>
      </c>
      <c r="S6242">
        <v>3.5809066146612167E-2</v>
      </c>
      <c r="T6242">
        <v>5.4656211286783218E-2</v>
      </c>
      <c r="U6242" t="s">
        <v>18</v>
      </c>
      <c r="V6242" t="s">
        <v>84</v>
      </c>
      <c r="W6242">
        <v>68.382827758789063</v>
      </c>
    </row>
    <row r="6243" spans="1:23" x14ac:dyDescent="0.25">
      <c r="A6243" s="48"/>
      <c r="B6243" s="7" t="s">
        <v>14</v>
      </c>
      <c r="C6243" s="35">
        <v>42233</v>
      </c>
      <c r="D6243">
        <v>1</v>
      </c>
      <c r="E6243" t="s">
        <v>112</v>
      </c>
      <c r="F6243">
        <v>0.93358499491605529</v>
      </c>
      <c r="G6243">
        <v>0.88135092960283568</v>
      </c>
      <c r="H6243">
        <v>4264</v>
      </c>
      <c r="I6243">
        <v>0.91871548102668932</v>
      </c>
      <c r="J6243">
        <v>0.90375012556989254</v>
      </c>
      <c r="K6243">
        <v>1045</v>
      </c>
      <c r="L6243">
        <v>1.4869513921439648E-2</v>
      </c>
      <c r="M6243">
        <v>1.5927327871322632</v>
      </c>
      <c r="N6243">
        <v>10647</v>
      </c>
      <c r="O6243">
        <v>3.1044552102684975E-2</v>
      </c>
      <c r="P6243">
        <v>-2.4917183443903923E-2</v>
      </c>
      <c r="Q6243">
        <v>-6.072519812732935E-3</v>
      </c>
      <c r="R6243">
        <v>1.4869513921439648E-2</v>
      </c>
      <c r="S6243">
        <v>3.5809066146612167E-2</v>
      </c>
      <c r="T6243">
        <v>5.4656211286783218E-2</v>
      </c>
      <c r="U6243" t="s">
        <v>102</v>
      </c>
      <c r="V6243" t="s">
        <v>84</v>
      </c>
      <c r="W6243">
        <v>68.382827758789063</v>
      </c>
    </row>
    <row r="6244" spans="1:23" x14ac:dyDescent="0.25">
      <c r="A6244" s="48"/>
      <c r="B6244" t="s">
        <v>14</v>
      </c>
      <c r="C6244" s="35">
        <v>42233</v>
      </c>
      <c r="D6244">
        <v>2</v>
      </c>
      <c r="E6244" t="s">
        <v>112</v>
      </c>
      <c r="F6244">
        <v>0.80178055272319237</v>
      </c>
      <c r="G6244">
        <v>0.76612010974424827</v>
      </c>
      <c r="H6244">
        <v>4264</v>
      </c>
      <c r="I6244">
        <v>0.81595317237084886</v>
      </c>
      <c r="J6244">
        <v>0.81458220374294432</v>
      </c>
      <c r="K6244">
        <v>1045</v>
      </c>
      <c r="L6244">
        <v>-1.4172619208693504E-2</v>
      </c>
      <c r="M6244">
        <v>-1.7676432132720947</v>
      </c>
      <c r="N6244">
        <v>10647</v>
      </c>
      <c r="O6244">
        <v>2.7796054258942604E-2</v>
      </c>
      <c r="P6244">
        <v>-4.979604110121727E-2</v>
      </c>
      <c r="Q6244">
        <v>-3.2923281192779541E-2</v>
      </c>
      <c r="R6244">
        <v>-1.4172619208693504E-2</v>
      </c>
      <c r="S6244">
        <v>4.5758192427456379E-3</v>
      </c>
      <c r="T6244">
        <v>2.145080454647541E-2</v>
      </c>
      <c r="U6244" t="s">
        <v>18</v>
      </c>
      <c r="V6244" t="s">
        <v>84</v>
      </c>
      <c r="W6244">
        <v>67.040199279785156</v>
      </c>
    </row>
    <row r="6245" spans="1:23" x14ac:dyDescent="0.25">
      <c r="A6245" s="48"/>
      <c r="B6245" t="s">
        <v>14</v>
      </c>
      <c r="C6245" s="35">
        <v>42233</v>
      </c>
      <c r="D6245">
        <v>2</v>
      </c>
      <c r="E6245" t="s">
        <v>112</v>
      </c>
      <c r="F6245">
        <v>0.80178055272319237</v>
      </c>
      <c r="G6245">
        <v>0.76612010974424827</v>
      </c>
      <c r="H6245">
        <v>4264</v>
      </c>
      <c r="I6245">
        <v>0.81595317237084886</v>
      </c>
      <c r="J6245">
        <v>0.81458220374294432</v>
      </c>
      <c r="K6245">
        <v>1045</v>
      </c>
      <c r="L6245">
        <v>-1.4172619208693504E-2</v>
      </c>
      <c r="M6245">
        <v>-1.7676432132720947</v>
      </c>
      <c r="N6245">
        <v>10647</v>
      </c>
      <c r="O6245">
        <v>2.7796054258942604E-2</v>
      </c>
      <c r="P6245">
        <v>-4.979604110121727E-2</v>
      </c>
      <c r="Q6245">
        <v>-3.2923281192779541E-2</v>
      </c>
      <c r="R6245">
        <v>-1.4172619208693504E-2</v>
      </c>
      <c r="S6245">
        <v>4.5758192427456379E-3</v>
      </c>
      <c r="T6245">
        <v>2.145080454647541E-2</v>
      </c>
      <c r="U6245" t="s">
        <v>102</v>
      </c>
      <c r="V6245" t="s">
        <v>84</v>
      </c>
      <c r="W6245">
        <v>67.040199279785156</v>
      </c>
    </row>
    <row r="6246" spans="1:23" x14ac:dyDescent="0.25">
      <c r="A6246" s="48"/>
      <c r="B6246" s="7" t="s">
        <v>14</v>
      </c>
      <c r="C6246" s="35">
        <v>42233</v>
      </c>
      <c r="D6246">
        <v>3</v>
      </c>
      <c r="E6246" t="s">
        <v>112</v>
      </c>
      <c r="F6246">
        <v>0.71274588809842554</v>
      </c>
      <c r="G6246">
        <v>0.66049027277366168</v>
      </c>
      <c r="H6246">
        <v>4264</v>
      </c>
      <c r="I6246">
        <v>0.73086740399978389</v>
      </c>
      <c r="J6246">
        <v>0.73071335267424098</v>
      </c>
      <c r="K6246">
        <v>1045</v>
      </c>
      <c r="L6246">
        <v>-1.8121516332030296E-2</v>
      </c>
      <c r="M6246">
        <v>-2.5424931049346924</v>
      </c>
      <c r="N6246">
        <v>10647</v>
      </c>
      <c r="O6246">
        <v>2.4764060974121094E-2</v>
      </c>
      <c r="P6246">
        <v>-4.9859136343002319E-2</v>
      </c>
      <c r="Q6246">
        <v>-3.4826856106519699E-2</v>
      </c>
      <c r="R6246">
        <v>-1.8121516332030296E-2</v>
      </c>
      <c r="S6246">
        <v>-1.418157247826457E-3</v>
      </c>
      <c r="T6246">
        <v>1.3616104610264301E-2</v>
      </c>
      <c r="U6246" t="s">
        <v>18</v>
      </c>
      <c r="V6246" t="s">
        <v>84</v>
      </c>
      <c r="W6246">
        <v>68.430824279785156</v>
      </c>
    </row>
    <row r="6247" spans="1:23" x14ac:dyDescent="0.25">
      <c r="A6247" s="48"/>
      <c r="B6247" s="7" t="s">
        <v>14</v>
      </c>
      <c r="C6247" s="35">
        <v>42233</v>
      </c>
      <c r="D6247">
        <v>3</v>
      </c>
      <c r="E6247" t="s">
        <v>112</v>
      </c>
      <c r="F6247">
        <v>0.71274588809842554</v>
      </c>
      <c r="G6247">
        <v>0.66049027277366168</v>
      </c>
      <c r="H6247">
        <v>4264</v>
      </c>
      <c r="I6247">
        <v>0.73086740399978389</v>
      </c>
      <c r="J6247">
        <v>0.73071335267424098</v>
      </c>
      <c r="K6247">
        <v>1045</v>
      </c>
      <c r="L6247">
        <v>-1.8121516332030296E-2</v>
      </c>
      <c r="M6247">
        <v>-2.5424931049346924</v>
      </c>
      <c r="N6247">
        <v>10647</v>
      </c>
      <c r="O6247">
        <v>2.4764060974121094E-2</v>
      </c>
      <c r="P6247">
        <v>-4.9859136343002319E-2</v>
      </c>
      <c r="Q6247">
        <v>-3.4826856106519699E-2</v>
      </c>
      <c r="R6247">
        <v>-1.8121516332030296E-2</v>
      </c>
      <c r="S6247">
        <v>-1.418157247826457E-3</v>
      </c>
      <c r="T6247">
        <v>1.3616104610264301E-2</v>
      </c>
      <c r="U6247" t="s">
        <v>102</v>
      </c>
      <c r="V6247" t="s">
        <v>84</v>
      </c>
      <c r="W6247">
        <v>68.430824279785156</v>
      </c>
    </row>
    <row r="6248" spans="1:23" x14ac:dyDescent="0.25">
      <c r="A6248" s="48"/>
      <c r="B6248" t="s">
        <v>14</v>
      </c>
      <c r="C6248" s="35">
        <v>42233</v>
      </c>
      <c r="D6248">
        <v>4</v>
      </c>
      <c r="E6248" t="s">
        <v>112</v>
      </c>
      <c r="F6248">
        <v>0.68238088374808548</v>
      </c>
      <c r="G6248">
        <v>0.66730320048543945</v>
      </c>
      <c r="H6248">
        <v>4264</v>
      </c>
      <c r="I6248">
        <v>0.67581067291537167</v>
      </c>
      <c r="J6248">
        <v>0.68558119875524515</v>
      </c>
      <c r="K6248">
        <v>1045</v>
      </c>
      <c r="L6248">
        <v>6.5702106803655624E-3</v>
      </c>
      <c r="M6248">
        <v>0.96283632516860962</v>
      </c>
      <c r="N6248">
        <v>10647</v>
      </c>
      <c r="O6248">
        <v>2.3541714996099472E-2</v>
      </c>
      <c r="P6248">
        <v>-2.3600852116942406E-2</v>
      </c>
      <c r="Q6248">
        <v>-9.310559369623661E-3</v>
      </c>
      <c r="R6248">
        <v>6.5702106803655624E-3</v>
      </c>
      <c r="S6248">
        <v>2.2449096664786339E-2</v>
      </c>
      <c r="T6248">
        <v>3.6741271615028381E-2</v>
      </c>
      <c r="U6248" t="s">
        <v>18</v>
      </c>
      <c r="V6248" t="s">
        <v>84</v>
      </c>
      <c r="W6248">
        <v>68.615951538085938</v>
      </c>
    </row>
    <row r="6249" spans="1:23" x14ac:dyDescent="0.25">
      <c r="A6249" s="48"/>
      <c r="B6249" t="s">
        <v>14</v>
      </c>
      <c r="C6249" s="35">
        <v>42233</v>
      </c>
      <c r="D6249">
        <v>4</v>
      </c>
      <c r="E6249" t="s">
        <v>112</v>
      </c>
      <c r="F6249">
        <v>0.68238088374808548</v>
      </c>
      <c r="G6249">
        <v>0.66730320048543945</v>
      </c>
      <c r="H6249">
        <v>4264</v>
      </c>
      <c r="I6249">
        <v>0.67581067291537167</v>
      </c>
      <c r="J6249">
        <v>0.68558119875524515</v>
      </c>
      <c r="K6249">
        <v>1045</v>
      </c>
      <c r="L6249">
        <v>6.5702106803655624E-3</v>
      </c>
      <c r="M6249">
        <v>0.96283632516860962</v>
      </c>
      <c r="N6249">
        <v>10647</v>
      </c>
      <c r="O6249">
        <v>2.3541714996099472E-2</v>
      </c>
      <c r="P6249">
        <v>-2.3600852116942406E-2</v>
      </c>
      <c r="Q6249">
        <v>-9.310559369623661E-3</v>
      </c>
      <c r="R6249">
        <v>6.5702106803655624E-3</v>
      </c>
      <c r="S6249">
        <v>2.2449096664786339E-2</v>
      </c>
      <c r="T6249">
        <v>3.6741271615028381E-2</v>
      </c>
      <c r="U6249" t="s">
        <v>102</v>
      </c>
      <c r="V6249" t="s">
        <v>84</v>
      </c>
      <c r="W6249">
        <v>68.615951538085938</v>
      </c>
    </row>
    <row r="6250" spans="1:23" x14ac:dyDescent="0.25">
      <c r="A6250" s="48"/>
      <c r="B6250" s="7" t="s">
        <v>14</v>
      </c>
      <c r="C6250" s="35">
        <v>42233</v>
      </c>
      <c r="D6250">
        <v>5</v>
      </c>
      <c r="E6250" t="s">
        <v>112</v>
      </c>
      <c r="F6250">
        <v>0.66815375718440195</v>
      </c>
      <c r="G6250">
        <v>0.63503923208914403</v>
      </c>
      <c r="H6250">
        <v>4264</v>
      </c>
      <c r="I6250">
        <v>0.66669317314054999</v>
      </c>
      <c r="J6250">
        <v>0.65314416444726686</v>
      </c>
      <c r="K6250">
        <v>1045</v>
      </c>
      <c r="L6250">
        <v>1.4605839969590306E-3</v>
      </c>
      <c r="M6250">
        <v>0.21859999001026154</v>
      </c>
      <c r="N6250">
        <v>10647</v>
      </c>
      <c r="O6250">
        <v>2.2423285990953445E-2</v>
      </c>
      <c r="P6250">
        <v>-2.7277098968625069E-2</v>
      </c>
      <c r="Q6250">
        <v>-1.3665716163814068E-2</v>
      </c>
      <c r="R6250">
        <v>1.4605839969590306E-3</v>
      </c>
      <c r="S6250">
        <v>1.6585091128945351E-2</v>
      </c>
      <c r="T6250">
        <v>3.0198266729712486E-2</v>
      </c>
      <c r="U6250" t="s">
        <v>18</v>
      </c>
      <c r="V6250" t="s">
        <v>84</v>
      </c>
      <c r="W6250">
        <v>67.615951538085938</v>
      </c>
    </row>
    <row r="6251" spans="1:23" x14ac:dyDescent="0.25">
      <c r="A6251" s="48"/>
      <c r="B6251" s="7" t="s">
        <v>14</v>
      </c>
      <c r="C6251" s="35">
        <v>42233</v>
      </c>
      <c r="D6251">
        <v>5</v>
      </c>
      <c r="E6251" t="s">
        <v>112</v>
      </c>
      <c r="F6251">
        <v>0.66815375718440195</v>
      </c>
      <c r="G6251">
        <v>0.63503923208914403</v>
      </c>
      <c r="H6251">
        <v>4264</v>
      </c>
      <c r="I6251">
        <v>0.66669317314054999</v>
      </c>
      <c r="J6251">
        <v>0.65314416444726686</v>
      </c>
      <c r="K6251">
        <v>1045</v>
      </c>
      <c r="L6251">
        <v>1.4605839969590306E-3</v>
      </c>
      <c r="M6251">
        <v>0.21859999001026154</v>
      </c>
      <c r="N6251">
        <v>10647</v>
      </c>
      <c r="O6251">
        <v>2.2423285990953445E-2</v>
      </c>
      <c r="P6251">
        <v>-2.7277098968625069E-2</v>
      </c>
      <c r="Q6251">
        <v>-1.3665716163814068E-2</v>
      </c>
      <c r="R6251">
        <v>1.4605839969590306E-3</v>
      </c>
      <c r="S6251">
        <v>1.6585091128945351E-2</v>
      </c>
      <c r="T6251">
        <v>3.0198266729712486E-2</v>
      </c>
      <c r="U6251" t="s">
        <v>102</v>
      </c>
      <c r="V6251" t="s">
        <v>84</v>
      </c>
      <c r="W6251">
        <v>67.615951538085938</v>
      </c>
    </row>
    <row r="6252" spans="1:23" x14ac:dyDescent="0.25">
      <c r="A6252" s="48"/>
      <c r="B6252" t="s">
        <v>14</v>
      </c>
      <c r="C6252" s="35">
        <v>42233</v>
      </c>
      <c r="D6252">
        <v>6</v>
      </c>
      <c r="E6252" t="s">
        <v>112</v>
      </c>
      <c r="F6252">
        <v>0.71309822771470377</v>
      </c>
      <c r="G6252">
        <v>0.66509295788625611</v>
      </c>
      <c r="H6252">
        <v>4264</v>
      </c>
      <c r="I6252">
        <v>0.72891471163426413</v>
      </c>
      <c r="J6252">
        <v>0.72903584482529116</v>
      </c>
      <c r="K6252">
        <v>1045</v>
      </c>
      <c r="L6252">
        <v>-1.5816483646631241E-2</v>
      </c>
      <c r="M6252">
        <v>-2.2179951667785645</v>
      </c>
      <c r="N6252">
        <v>10647</v>
      </c>
      <c r="O6252">
        <v>2.4745631963014603E-2</v>
      </c>
      <c r="P6252">
        <v>-4.7530487179756165E-2</v>
      </c>
      <c r="Q6252">
        <v>-3.2509390264749527E-2</v>
      </c>
      <c r="R6252">
        <v>-1.5816483646631241E-2</v>
      </c>
      <c r="S6252">
        <v>8.7444513337686658E-4</v>
      </c>
      <c r="T6252">
        <v>1.5897518023848534E-2</v>
      </c>
      <c r="U6252" t="s">
        <v>18</v>
      </c>
      <c r="V6252" t="s">
        <v>84</v>
      </c>
      <c r="W6252">
        <v>66.444725036621094</v>
      </c>
    </row>
    <row r="6253" spans="1:23" x14ac:dyDescent="0.25">
      <c r="A6253" s="48"/>
      <c r="B6253" t="s">
        <v>14</v>
      </c>
      <c r="C6253" s="35">
        <v>42233</v>
      </c>
      <c r="D6253">
        <v>6</v>
      </c>
      <c r="E6253" t="s">
        <v>112</v>
      </c>
      <c r="F6253">
        <v>0.71309822771470377</v>
      </c>
      <c r="G6253">
        <v>0.66509295788625611</v>
      </c>
      <c r="H6253">
        <v>4264</v>
      </c>
      <c r="I6253">
        <v>0.72891471163426413</v>
      </c>
      <c r="J6253">
        <v>0.72903584482529116</v>
      </c>
      <c r="K6253">
        <v>1045</v>
      </c>
      <c r="L6253">
        <v>-1.5816483646631241E-2</v>
      </c>
      <c r="M6253">
        <v>-2.2179951667785645</v>
      </c>
      <c r="N6253">
        <v>10647</v>
      </c>
      <c r="O6253">
        <v>2.4745631963014603E-2</v>
      </c>
      <c r="P6253">
        <v>-4.7530487179756165E-2</v>
      </c>
      <c r="Q6253">
        <v>-3.2509390264749527E-2</v>
      </c>
      <c r="R6253">
        <v>-1.5816483646631241E-2</v>
      </c>
      <c r="S6253">
        <v>8.7444513337686658E-4</v>
      </c>
      <c r="T6253">
        <v>1.5897518023848534E-2</v>
      </c>
      <c r="U6253" t="s">
        <v>102</v>
      </c>
      <c r="V6253" t="s">
        <v>84</v>
      </c>
      <c r="W6253">
        <v>66.444725036621094</v>
      </c>
    </row>
    <row r="6254" spans="1:23" x14ac:dyDescent="0.25">
      <c r="A6254" s="48"/>
      <c r="B6254" s="7" t="s">
        <v>14</v>
      </c>
      <c r="C6254" s="35">
        <v>42233</v>
      </c>
      <c r="D6254">
        <v>7</v>
      </c>
      <c r="E6254" t="s">
        <v>112</v>
      </c>
      <c r="F6254">
        <v>0.81836117712216694</v>
      </c>
      <c r="G6254">
        <v>0.74985698373060428</v>
      </c>
      <c r="H6254">
        <v>4264</v>
      </c>
      <c r="I6254">
        <v>0.84808788502777976</v>
      </c>
      <c r="J6254">
        <v>0.81702254234276961</v>
      </c>
      <c r="K6254">
        <v>1045</v>
      </c>
      <c r="L6254">
        <v>-2.9726708307862282E-2</v>
      </c>
      <c r="M6254">
        <v>-3.6324679851531982</v>
      </c>
      <c r="N6254">
        <v>10647</v>
      </c>
      <c r="O6254">
        <v>2.7760561555624008E-2</v>
      </c>
      <c r="P6254">
        <v>-6.5304644405841827E-2</v>
      </c>
      <c r="Q6254">
        <v>-4.8453427851200104E-2</v>
      </c>
      <c r="R6254">
        <v>-2.9726708307862282E-2</v>
      </c>
      <c r="S6254">
        <v>-1.1002209968864918E-2</v>
      </c>
      <c r="T6254">
        <v>5.8512273244559765E-3</v>
      </c>
      <c r="U6254" t="s">
        <v>18</v>
      </c>
      <c r="V6254" t="s">
        <v>84</v>
      </c>
      <c r="W6254">
        <v>69.917160034179688</v>
      </c>
    </row>
    <row r="6255" spans="1:23" x14ac:dyDescent="0.25">
      <c r="A6255" s="48"/>
      <c r="B6255" s="7" t="s">
        <v>14</v>
      </c>
      <c r="C6255" s="35">
        <v>42233</v>
      </c>
      <c r="D6255">
        <v>7</v>
      </c>
      <c r="E6255" t="s">
        <v>112</v>
      </c>
      <c r="F6255">
        <v>0.81836117712216694</v>
      </c>
      <c r="G6255">
        <v>0.74985698373060428</v>
      </c>
      <c r="H6255">
        <v>4264</v>
      </c>
      <c r="I6255">
        <v>0.84808788502777976</v>
      </c>
      <c r="J6255">
        <v>0.81702254234276961</v>
      </c>
      <c r="K6255">
        <v>1045</v>
      </c>
      <c r="L6255">
        <v>-2.9726708307862282E-2</v>
      </c>
      <c r="M6255">
        <v>-3.6324679851531982</v>
      </c>
      <c r="N6255">
        <v>10647</v>
      </c>
      <c r="O6255">
        <v>2.7760561555624008E-2</v>
      </c>
      <c r="P6255">
        <v>-6.5304644405841827E-2</v>
      </c>
      <c r="Q6255">
        <v>-4.8453427851200104E-2</v>
      </c>
      <c r="R6255">
        <v>-2.9726708307862282E-2</v>
      </c>
      <c r="S6255">
        <v>-1.1002209968864918E-2</v>
      </c>
      <c r="T6255">
        <v>5.8512273244559765E-3</v>
      </c>
      <c r="U6255" t="s">
        <v>102</v>
      </c>
      <c r="V6255" t="s">
        <v>84</v>
      </c>
      <c r="W6255">
        <v>69.917160034179688</v>
      </c>
    </row>
    <row r="6256" spans="1:23" x14ac:dyDescent="0.25">
      <c r="A6256" s="48"/>
      <c r="B6256" t="s">
        <v>14</v>
      </c>
      <c r="C6256" s="35">
        <v>42233</v>
      </c>
      <c r="D6256">
        <v>8</v>
      </c>
      <c r="E6256" t="s">
        <v>112</v>
      </c>
      <c r="F6256">
        <v>0.85355252843410989</v>
      </c>
      <c r="G6256">
        <v>0.8208161582382123</v>
      </c>
      <c r="H6256">
        <v>4264</v>
      </c>
      <c r="I6256">
        <v>0.83113394205244662</v>
      </c>
      <c r="J6256">
        <v>0.77955652986216284</v>
      </c>
      <c r="K6256">
        <v>1045</v>
      </c>
      <c r="L6256">
        <v>2.2418586537241936E-2</v>
      </c>
      <c r="M6256">
        <v>2.6265034675598145</v>
      </c>
      <c r="N6256">
        <v>10647</v>
      </c>
      <c r="O6256">
        <v>2.7194585651159286E-2</v>
      </c>
      <c r="P6256">
        <v>-1.2433994561433792E-2</v>
      </c>
      <c r="Q6256">
        <v>4.0736631490290165E-3</v>
      </c>
      <c r="R6256">
        <v>2.2418586537241936E-2</v>
      </c>
      <c r="S6256">
        <v>4.0761332958936691E-2</v>
      </c>
      <c r="T6256">
        <v>5.7271167635917664E-2</v>
      </c>
      <c r="U6256" t="s">
        <v>18</v>
      </c>
      <c r="V6256" t="s">
        <v>84</v>
      </c>
      <c r="W6256">
        <v>77.123130798339844</v>
      </c>
    </row>
    <row r="6257" spans="1:23" x14ac:dyDescent="0.25">
      <c r="A6257" s="48"/>
      <c r="B6257" t="s">
        <v>14</v>
      </c>
      <c r="C6257" s="35">
        <v>42233</v>
      </c>
      <c r="D6257">
        <v>8</v>
      </c>
      <c r="E6257" t="s">
        <v>112</v>
      </c>
      <c r="F6257">
        <v>0.85355252843410989</v>
      </c>
      <c r="G6257">
        <v>0.8208161582382123</v>
      </c>
      <c r="H6257">
        <v>4264</v>
      </c>
      <c r="I6257">
        <v>0.83113394205244662</v>
      </c>
      <c r="J6257">
        <v>0.77955652986216284</v>
      </c>
      <c r="K6257">
        <v>1045</v>
      </c>
      <c r="L6257">
        <v>2.2418586537241936E-2</v>
      </c>
      <c r="M6257">
        <v>2.6265034675598145</v>
      </c>
      <c r="N6257">
        <v>10647</v>
      </c>
      <c r="O6257">
        <v>2.7194585651159286E-2</v>
      </c>
      <c r="P6257">
        <v>-1.2433994561433792E-2</v>
      </c>
      <c r="Q6257">
        <v>4.0736631490290165E-3</v>
      </c>
      <c r="R6257">
        <v>2.2418586537241936E-2</v>
      </c>
      <c r="S6257">
        <v>4.0761332958936691E-2</v>
      </c>
      <c r="T6257">
        <v>5.7271167635917664E-2</v>
      </c>
      <c r="U6257" t="s">
        <v>102</v>
      </c>
      <c r="V6257" t="s">
        <v>84</v>
      </c>
      <c r="W6257">
        <v>77.123130798339844</v>
      </c>
    </row>
    <row r="6258" spans="1:23" x14ac:dyDescent="0.25">
      <c r="A6258" s="48"/>
      <c r="B6258" s="7" t="s">
        <v>14</v>
      </c>
      <c r="C6258" s="35">
        <v>42233</v>
      </c>
      <c r="D6258">
        <v>9</v>
      </c>
      <c r="E6258" t="s">
        <v>112</v>
      </c>
      <c r="F6258">
        <v>0.80521056230689281</v>
      </c>
      <c r="G6258">
        <v>0.93628551521886982</v>
      </c>
      <c r="H6258">
        <v>4264</v>
      </c>
      <c r="I6258">
        <v>0.76978586572710683</v>
      </c>
      <c r="J6258">
        <v>0.95839042615403691</v>
      </c>
      <c r="K6258">
        <v>1045</v>
      </c>
      <c r="L6258">
        <v>3.5424698144197464E-2</v>
      </c>
      <c r="M6258">
        <v>4.3994326591491699</v>
      </c>
      <c r="N6258">
        <v>10647</v>
      </c>
      <c r="O6258">
        <v>3.2932475209236145E-2</v>
      </c>
      <c r="P6258">
        <v>-6.7815622314810753E-3</v>
      </c>
      <c r="Q6258">
        <v>1.320910919457674E-2</v>
      </c>
      <c r="R6258">
        <v>3.5424698144197464E-2</v>
      </c>
      <c r="S6258">
        <v>5.763765424489975E-2</v>
      </c>
      <c r="T6258">
        <v>7.7630959451198578E-2</v>
      </c>
      <c r="U6258" t="s">
        <v>18</v>
      </c>
      <c r="V6258" t="s">
        <v>84</v>
      </c>
      <c r="W6258">
        <v>84.521087646484375</v>
      </c>
    </row>
    <row r="6259" spans="1:23" x14ac:dyDescent="0.25">
      <c r="A6259" s="48"/>
      <c r="B6259" s="7" t="s">
        <v>14</v>
      </c>
      <c r="C6259" s="35">
        <v>42233</v>
      </c>
      <c r="D6259">
        <v>9</v>
      </c>
      <c r="E6259" t="s">
        <v>112</v>
      </c>
      <c r="F6259">
        <v>0.80521056230689281</v>
      </c>
      <c r="G6259">
        <v>0.93628551521886982</v>
      </c>
      <c r="H6259">
        <v>4264</v>
      </c>
      <c r="I6259">
        <v>0.76978586572710683</v>
      </c>
      <c r="J6259">
        <v>0.95839042615403691</v>
      </c>
      <c r="K6259">
        <v>1045</v>
      </c>
      <c r="L6259">
        <v>3.5424698144197464E-2</v>
      </c>
      <c r="M6259">
        <v>4.3994326591491699</v>
      </c>
      <c r="N6259">
        <v>10647</v>
      </c>
      <c r="O6259">
        <v>3.2932475209236145E-2</v>
      </c>
      <c r="P6259">
        <v>-6.7815622314810753E-3</v>
      </c>
      <c r="Q6259">
        <v>1.320910919457674E-2</v>
      </c>
      <c r="R6259">
        <v>3.5424698144197464E-2</v>
      </c>
      <c r="S6259">
        <v>5.763765424489975E-2</v>
      </c>
      <c r="T6259">
        <v>7.7630959451198578E-2</v>
      </c>
      <c r="U6259" t="s">
        <v>102</v>
      </c>
      <c r="V6259" t="s">
        <v>84</v>
      </c>
      <c r="W6259">
        <v>84.521087646484375</v>
      </c>
    </row>
    <row r="6260" spans="1:23" x14ac:dyDescent="0.25">
      <c r="A6260" s="48"/>
      <c r="B6260" t="s">
        <v>14</v>
      </c>
      <c r="C6260" s="35">
        <v>42233</v>
      </c>
      <c r="D6260">
        <v>10</v>
      </c>
      <c r="E6260" t="s">
        <v>112</v>
      </c>
      <c r="F6260">
        <v>0.80547277897414615</v>
      </c>
      <c r="G6260">
        <v>1.1452893035090947</v>
      </c>
      <c r="H6260">
        <v>4264</v>
      </c>
      <c r="I6260">
        <v>0.67332048053656646</v>
      </c>
      <c r="J6260">
        <v>1.0743334186936617</v>
      </c>
      <c r="K6260">
        <v>1045</v>
      </c>
      <c r="L6260">
        <v>0.13215230405330658</v>
      </c>
      <c r="M6260">
        <v>16.40679931640625</v>
      </c>
      <c r="N6260">
        <v>10647</v>
      </c>
      <c r="O6260">
        <v>3.7578042596578598E-2</v>
      </c>
      <c r="P6260">
        <v>8.3992287516593933E-2</v>
      </c>
      <c r="Q6260">
        <v>0.10680291056632996</v>
      </c>
      <c r="R6260">
        <v>0.13215230405330658</v>
      </c>
      <c r="S6260">
        <v>0.15749868750572205</v>
      </c>
      <c r="T6260">
        <v>0.18031232059001923</v>
      </c>
      <c r="U6260" t="s">
        <v>18</v>
      </c>
      <c r="V6260" t="s">
        <v>84</v>
      </c>
      <c r="W6260">
        <v>91.048561096191406</v>
      </c>
    </row>
    <row r="6261" spans="1:23" x14ac:dyDescent="0.25">
      <c r="A6261" s="48"/>
      <c r="B6261" t="s">
        <v>14</v>
      </c>
      <c r="C6261" s="35">
        <v>42233</v>
      </c>
      <c r="D6261">
        <v>10</v>
      </c>
      <c r="E6261" t="s">
        <v>112</v>
      </c>
      <c r="F6261">
        <v>0.80547277897414615</v>
      </c>
      <c r="G6261">
        <v>1.1452893035090947</v>
      </c>
      <c r="H6261">
        <v>4264</v>
      </c>
      <c r="I6261">
        <v>0.67332048053656646</v>
      </c>
      <c r="J6261">
        <v>1.0743334186936617</v>
      </c>
      <c r="K6261">
        <v>1045</v>
      </c>
      <c r="L6261">
        <v>0.13215230405330658</v>
      </c>
      <c r="M6261">
        <v>16.40679931640625</v>
      </c>
      <c r="N6261">
        <v>10647</v>
      </c>
      <c r="O6261">
        <v>3.7578042596578598E-2</v>
      </c>
      <c r="P6261">
        <v>8.3992287516593933E-2</v>
      </c>
      <c r="Q6261">
        <v>0.10680291056632996</v>
      </c>
      <c r="R6261">
        <v>0.13215230405330658</v>
      </c>
      <c r="S6261">
        <v>0.15749868750572205</v>
      </c>
      <c r="T6261">
        <v>0.18031232059001923</v>
      </c>
      <c r="U6261" t="s">
        <v>102</v>
      </c>
      <c r="V6261" t="s">
        <v>84</v>
      </c>
      <c r="W6261">
        <v>91.048561096191406</v>
      </c>
    </row>
    <row r="6262" spans="1:23" x14ac:dyDescent="0.25">
      <c r="A6262" s="48"/>
      <c r="B6262" s="7" t="s">
        <v>14</v>
      </c>
      <c r="C6262" s="35">
        <v>42233</v>
      </c>
      <c r="D6262">
        <v>11</v>
      </c>
      <c r="E6262" t="s">
        <v>112</v>
      </c>
      <c r="F6262">
        <v>0.86929541602982929</v>
      </c>
      <c r="G6262">
        <v>1.3840798129121152</v>
      </c>
      <c r="H6262">
        <v>4264</v>
      </c>
      <c r="I6262">
        <v>0.70452644227205541</v>
      </c>
      <c r="J6262">
        <v>1.3531600205318213</v>
      </c>
      <c r="K6262">
        <v>1045</v>
      </c>
      <c r="L6262">
        <v>0.16476897895336151</v>
      </c>
      <c r="M6262">
        <v>18.954313278198242</v>
      </c>
      <c r="N6262">
        <v>10647</v>
      </c>
      <c r="O6262">
        <v>4.6919729560613632E-2</v>
      </c>
      <c r="P6262">
        <v>0.10463665425777435</v>
      </c>
      <c r="Q6262">
        <v>0.13311786949634552</v>
      </c>
      <c r="R6262">
        <v>0.16476897895336151</v>
      </c>
      <c r="S6262">
        <v>0.19641633331775665</v>
      </c>
      <c r="T6262">
        <v>0.22490130364894867</v>
      </c>
      <c r="U6262" t="s">
        <v>18</v>
      </c>
      <c r="V6262" t="s">
        <v>84</v>
      </c>
      <c r="W6262">
        <v>94.898094177246094</v>
      </c>
    </row>
    <row r="6263" spans="1:23" x14ac:dyDescent="0.25">
      <c r="A6263" s="48"/>
      <c r="B6263" s="7" t="s">
        <v>14</v>
      </c>
      <c r="C6263" s="35">
        <v>42233</v>
      </c>
      <c r="D6263">
        <v>11</v>
      </c>
      <c r="E6263" t="s">
        <v>112</v>
      </c>
      <c r="F6263">
        <v>0.86929541602982929</v>
      </c>
      <c r="G6263">
        <v>1.3840798129121152</v>
      </c>
      <c r="H6263">
        <v>4264</v>
      </c>
      <c r="I6263">
        <v>0.70452644227205541</v>
      </c>
      <c r="J6263">
        <v>1.3531600205318213</v>
      </c>
      <c r="K6263">
        <v>1045</v>
      </c>
      <c r="L6263">
        <v>0.16476897895336151</v>
      </c>
      <c r="M6263">
        <v>18.954313278198242</v>
      </c>
      <c r="N6263">
        <v>10647</v>
      </c>
      <c r="O6263">
        <v>4.6919729560613632E-2</v>
      </c>
      <c r="P6263">
        <v>0.10463665425777435</v>
      </c>
      <c r="Q6263">
        <v>0.13311786949634552</v>
      </c>
      <c r="R6263">
        <v>0.16476897895336151</v>
      </c>
      <c r="S6263">
        <v>0.19641633331775665</v>
      </c>
      <c r="T6263">
        <v>0.22490130364894867</v>
      </c>
      <c r="U6263" t="s">
        <v>102</v>
      </c>
      <c r="V6263" t="s">
        <v>84</v>
      </c>
      <c r="W6263">
        <v>94.898094177246094</v>
      </c>
    </row>
    <row r="6264" spans="1:23" x14ac:dyDescent="0.25">
      <c r="A6264" s="48"/>
      <c r="B6264" t="s">
        <v>14</v>
      </c>
      <c r="C6264" s="35">
        <v>42233</v>
      </c>
      <c r="D6264">
        <v>12</v>
      </c>
      <c r="E6264" t="s">
        <v>112</v>
      </c>
      <c r="F6264">
        <v>1.0456138702596294</v>
      </c>
      <c r="G6264">
        <v>1.6233302094262445</v>
      </c>
      <c r="H6264">
        <v>4264</v>
      </c>
      <c r="I6264">
        <v>0.81918307676389746</v>
      </c>
      <c r="J6264">
        <v>1.5859462583687121</v>
      </c>
      <c r="K6264">
        <v>1045</v>
      </c>
      <c r="L6264">
        <v>0.22643078863620758</v>
      </c>
      <c r="M6264">
        <v>21.655298233032227</v>
      </c>
      <c r="N6264">
        <v>10647</v>
      </c>
      <c r="O6264">
        <v>5.4999325424432755E-2</v>
      </c>
      <c r="P6264">
        <v>0.15594364702701569</v>
      </c>
      <c r="Q6264">
        <v>0.18932934105396271</v>
      </c>
      <c r="R6264">
        <v>0.22643078863620758</v>
      </c>
      <c r="S6264">
        <v>0.26352784037590027</v>
      </c>
      <c r="T6264">
        <v>0.29691791534423828</v>
      </c>
      <c r="U6264" t="s">
        <v>18</v>
      </c>
      <c r="V6264" t="s">
        <v>84</v>
      </c>
      <c r="W6264">
        <v>96.713157653808594</v>
      </c>
    </row>
    <row r="6265" spans="1:23" x14ac:dyDescent="0.25">
      <c r="A6265" s="48"/>
      <c r="B6265" t="s">
        <v>14</v>
      </c>
      <c r="C6265" s="35">
        <v>42233</v>
      </c>
      <c r="D6265">
        <v>12</v>
      </c>
      <c r="E6265" t="s">
        <v>112</v>
      </c>
      <c r="F6265">
        <v>1.0456138702596294</v>
      </c>
      <c r="G6265">
        <v>1.6233302094262445</v>
      </c>
      <c r="H6265">
        <v>4264</v>
      </c>
      <c r="I6265">
        <v>0.81918307676389746</v>
      </c>
      <c r="J6265">
        <v>1.5859462583687121</v>
      </c>
      <c r="K6265">
        <v>1045</v>
      </c>
      <c r="L6265">
        <v>0.22643078863620758</v>
      </c>
      <c r="M6265">
        <v>21.655298233032227</v>
      </c>
      <c r="N6265">
        <v>10647</v>
      </c>
      <c r="O6265">
        <v>5.4999325424432755E-2</v>
      </c>
      <c r="P6265">
        <v>0.15594364702701569</v>
      </c>
      <c r="Q6265">
        <v>0.18932934105396271</v>
      </c>
      <c r="R6265">
        <v>0.22643078863620758</v>
      </c>
      <c r="S6265">
        <v>0.26352784037590027</v>
      </c>
      <c r="T6265">
        <v>0.29691791534423828</v>
      </c>
      <c r="U6265" t="s">
        <v>102</v>
      </c>
      <c r="V6265" t="s">
        <v>84</v>
      </c>
      <c r="W6265">
        <v>96.713157653808594</v>
      </c>
    </row>
    <row r="6266" spans="1:23" x14ac:dyDescent="0.25">
      <c r="A6266" s="48"/>
      <c r="B6266" s="7" t="s">
        <v>14</v>
      </c>
      <c r="C6266" s="35">
        <v>42233</v>
      </c>
      <c r="D6266">
        <v>13</v>
      </c>
      <c r="E6266" t="s">
        <v>112</v>
      </c>
      <c r="F6266">
        <v>1.2993388940152679</v>
      </c>
      <c r="G6266">
        <v>1.8339848242598755</v>
      </c>
      <c r="H6266">
        <v>4264</v>
      </c>
      <c r="I6266">
        <v>1.0775333654750192</v>
      </c>
      <c r="J6266">
        <v>1.7570142753059068</v>
      </c>
      <c r="K6266">
        <v>1045</v>
      </c>
      <c r="L6266">
        <v>0.22180552780628204</v>
      </c>
      <c r="M6266">
        <v>17.070644378662109</v>
      </c>
      <c r="N6266">
        <v>10647</v>
      </c>
      <c r="O6266">
        <v>6.1179861426353455E-2</v>
      </c>
      <c r="P6266">
        <v>0.14339742064476013</v>
      </c>
      <c r="Q6266">
        <v>0.18053480982780457</v>
      </c>
      <c r="R6266">
        <v>0.22180552780628204</v>
      </c>
      <c r="S6266">
        <v>0.26307135820388794</v>
      </c>
      <c r="T6266">
        <v>0.30021363496780396</v>
      </c>
      <c r="U6266" t="s">
        <v>18</v>
      </c>
      <c r="V6266" t="s">
        <v>84</v>
      </c>
      <c r="W6266">
        <v>98.014091491699219</v>
      </c>
    </row>
    <row r="6267" spans="1:23" x14ac:dyDescent="0.25">
      <c r="A6267" s="48"/>
      <c r="B6267" s="7" t="s">
        <v>14</v>
      </c>
      <c r="C6267" s="35">
        <v>42233</v>
      </c>
      <c r="D6267">
        <v>13</v>
      </c>
      <c r="E6267" t="s">
        <v>112</v>
      </c>
      <c r="F6267">
        <v>1.2993388940152679</v>
      </c>
      <c r="G6267">
        <v>1.8339848242598755</v>
      </c>
      <c r="H6267">
        <v>4264</v>
      </c>
      <c r="I6267">
        <v>1.0775333654750192</v>
      </c>
      <c r="J6267">
        <v>1.7570142753059068</v>
      </c>
      <c r="K6267">
        <v>1045</v>
      </c>
      <c r="L6267">
        <v>0.22180552780628204</v>
      </c>
      <c r="M6267">
        <v>17.070644378662109</v>
      </c>
      <c r="N6267">
        <v>10647</v>
      </c>
      <c r="O6267">
        <v>6.1179861426353455E-2</v>
      </c>
      <c r="P6267">
        <v>0.14339742064476013</v>
      </c>
      <c r="Q6267">
        <v>0.18053480982780457</v>
      </c>
      <c r="R6267">
        <v>0.22180552780628204</v>
      </c>
      <c r="S6267">
        <v>0.26307135820388794</v>
      </c>
      <c r="T6267">
        <v>0.30021363496780396</v>
      </c>
      <c r="U6267" t="s">
        <v>102</v>
      </c>
      <c r="V6267" t="s">
        <v>84</v>
      </c>
      <c r="W6267">
        <v>98.014091491699219</v>
      </c>
    </row>
    <row r="6268" spans="1:23" x14ac:dyDescent="0.25">
      <c r="A6268" s="48"/>
      <c r="B6268" t="s">
        <v>14</v>
      </c>
      <c r="C6268" s="35">
        <v>42233</v>
      </c>
      <c r="D6268">
        <v>14</v>
      </c>
      <c r="E6268" t="s">
        <v>112</v>
      </c>
      <c r="F6268">
        <v>1.6619589551803708</v>
      </c>
      <c r="G6268">
        <v>1.9829046910493404</v>
      </c>
      <c r="H6268">
        <v>4264</v>
      </c>
      <c r="I6268">
        <v>1.4576016341039928</v>
      </c>
      <c r="J6268">
        <v>1.9537254452399686</v>
      </c>
      <c r="K6268">
        <v>1045</v>
      </c>
      <c r="L6268">
        <v>0.2043573260307312</v>
      </c>
      <c r="M6268">
        <v>12.296171188354492</v>
      </c>
      <c r="N6268">
        <v>10647</v>
      </c>
      <c r="O6268">
        <v>6.763719767332077E-2</v>
      </c>
      <c r="P6268">
        <v>0.11767349392175674</v>
      </c>
      <c r="Q6268">
        <v>0.15873062610626221</v>
      </c>
      <c r="R6268">
        <v>0.2043573260307312</v>
      </c>
      <c r="S6268">
        <v>0.24997861683368683</v>
      </c>
      <c r="T6268">
        <v>0.29104116559028625</v>
      </c>
      <c r="U6268" t="s">
        <v>18</v>
      </c>
      <c r="V6268" t="s">
        <v>84</v>
      </c>
      <c r="W6268">
        <v>100.29397583007812</v>
      </c>
    </row>
    <row r="6269" spans="1:23" x14ac:dyDescent="0.25">
      <c r="A6269" s="48"/>
      <c r="B6269" t="s">
        <v>14</v>
      </c>
      <c r="C6269" s="35">
        <v>42233</v>
      </c>
      <c r="D6269">
        <v>14</v>
      </c>
      <c r="E6269" t="s">
        <v>112</v>
      </c>
      <c r="F6269">
        <v>1.6619589551803708</v>
      </c>
      <c r="G6269">
        <v>1.9829046910493404</v>
      </c>
      <c r="H6269">
        <v>4264</v>
      </c>
      <c r="I6269">
        <v>1.4576016341039928</v>
      </c>
      <c r="J6269">
        <v>1.9537254452399686</v>
      </c>
      <c r="K6269">
        <v>1045</v>
      </c>
      <c r="L6269">
        <v>0.2043573260307312</v>
      </c>
      <c r="M6269">
        <v>12.296171188354492</v>
      </c>
      <c r="N6269">
        <v>10647</v>
      </c>
      <c r="O6269">
        <v>6.763719767332077E-2</v>
      </c>
      <c r="P6269">
        <v>0.11767349392175674</v>
      </c>
      <c r="Q6269">
        <v>0.15873062610626221</v>
      </c>
      <c r="R6269">
        <v>0.2043573260307312</v>
      </c>
      <c r="S6269">
        <v>0.24997861683368683</v>
      </c>
      <c r="T6269">
        <v>0.29104116559028625</v>
      </c>
      <c r="U6269" t="s">
        <v>102</v>
      </c>
      <c r="V6269" t="s">
        <v>84</v>
      </c>
      <c r="W6269">
        <v>100.29397583007812</v>
      </c>
    </row>
    <row r="6270" spans="1:23" x14ac:dyDescent="0.25">
      <c r="A6270" s="48"/>
      <c r="B6270" s="7" t="s">
        <v>14</v>
      </c>
      <c r="C6270" s="35">
        <v>42233</v>
      </c>
      <c r="D6270">
        <v>15</v>
      </c>
      <c r="E6270" t="s">
        <v>112</v>
      </c>
      <c r="F6270">
        <v>2.0705133974113377</v>
      </c>
      <c r="G6270">
        <v>2.0664890783416334</v>
      </c>
      <c r="H6270">
        <v>4264</v>
      </c>
      <c r="I6270">
        <v>1.7003375954214492</v>
      </c>
      <c r="J6270">
        <v>1.946250218956318</v>
      </c>
      <c r="K6270">
        <v>1045</v>
      </c>
      <c r="L6270">
        <v>0.3701758086681366</v>
      </c>
      <c r="M6270">
        <v>17.878454208374023</v>
      </c>
      <c r="N6270">
        <v>10647</v>
      </c>
      <c r="O6270">
        <v>6.8016692996025085E-2</v>
      </c>
      <c r="P6270">
        <v>0.28300562500953674</v>
      </c>
      <c r="Q6270">
        <v>0.3242931067943573</v>
      </c>
      <c r="R6270">
        <v>0.3701758086681366</v>
      </c>
      <c r="S6270">
        <v>0.41605305671691895</v>
      </c>
      <c r="T6270">
        <v>0.45734599232673645</v>
      </c>
      <c r="U6270" t="s">
        <v>18</v>
      </c>
      <c r="V6270" t="s">
        <v>84</v>
      </c>
      <c r="W6270">
        <v>100.25950622558594</v>
      </c>
    </row>
    <row r="6271" spans="1:23" x14ac:dyDescent="0.25">
      <c r="A6271" s="48"/>
      <c r="B6271" s="7" t="s">
        <v>14</v>
      </c>
      <c r="C6271" s="35">
        <v>42233</v>
      </c>
      <c r="D6271">
        <v>15</v>
      </c>
      <c r="E6271" t="s">
        <v>112</v>
      </c>
      <c r="F6271">
        <v>2.0705133974113377</v>
      </c>
      <c r="G6271">
        <v>2.0664890783416334</v>
      </c>
      <c r="H6271">
        <v>4264</v>
      </c>
      <c r="I6271">
        <v>1.7003375954214492</v>
      </c>
      <c r="J6271">
        <v>1.946250218956318</v>
      </c>
      <c r="K6271">
        <v>1045</v>
      </c>
      <c r="L6271">
        <v>0.3701758086681366</v>
      </c>
      <c r="M6271">
        <v>17.878454208374023</v>
      </c>
      <c r="N6271">
        <v>10647</v>
      </c>
      <c r="O6271">
        <v>6.8016692996025085E-2</v>
      </c>
      <c r="P6271">
        <v>0.28300562500953674</v>
      </c>
      <c r="Q6271">
        <v>0.3242931067943573</v>
      </c>
      <c r="R6271">
        <v>0.3701758086681366</v>
      </c>
      <c r="S6271">
        <v>0.41605305671691895</v>
      </c>
      <c r="T6271">
        <v>0.45734599232673645</v>
      </c>
      <c r="U6271" t="s">
        <v>102</v>
      </c>
      <c r="V6271" t="s">
        <v>84</v>
      </c>
      <c r="W6271">
        <v>100.25950622558594</v>
      </c>
    </row>
    <row r="6272" spans="1:23" x14ac:dyDescent="0.25">
      <c r="A6272" s="48"/>
      <c r="B6272" t="s">
        <v>14</v>
      </c>
      <c r="C6272" s="35">
        <v>42233</v>
      </c>
      <c r="D6272">
        <v>16</v>
      </c>
      <c r="E6272" t="s">
        <v>112</v>
      </c>
      <c r="F6272">
        <v>2.512940098867591</v>
      </c>
      <c r="G6272">
        <v>2.0713222408708649</v>
      </c>
      <c r="H6272">
        <v>4264</v>
      </c>
      <c r="I6272">
        <v>1.803754518661087</v>
      </c>
      <c r="J6272">
        <v>1.773127193177936</v>
      </c>
      <c r="K6272">
        <v>1045</v>
      </c>
      <c r="L6272">
        <v>0.70918560028076172</v>
      </c>
      <c r="M6272">
        <v>28.221347808837891</v>
      </c>
      <c r="N6272">
        <v>10647</v>
      </c>
      <c r="O6272">
        <v>6.3362285494804382E-2</v>
      </c>
      <c r="P6272">
        <v>0.62798047065734863</v>
      </c>
      <c r="Q6272">
        <v>0.66644269227981567</v>
      </c>
      <c r="R6272">
        <v>0.70918560028076172</v>
      </c>
      <c r="S6272">
        <v>0.75192344188690186</v>
      </c>
      <c r="T6272">
        <v>0.7903907299041748</v>
      </c>
      <c r="U6272" t="s">
        <v>18</v>
      </c>
      <c r="V6272" t="s">
        <v>84</v>
      </c>
      <c r="W6272">
        <v>100.43082427978516</v>
      </c>
    </row>
    <row r="6273" spans="1:23" x14ac:dyDescent="0.25">
      <c r="A6273" s="48"/>
      <c r="B6273" t="s">
        <v>14</v>
      </c>
      <c r="C6273" s="35">
        <v>42233</v>
      </c>
      <c r="D6273">
        <v>16</v>
      </c>
      <c r="E6273" t="s">
        <v>112</v>
      </c>
      <c r="F6273">
        <v>2.512940098867591</v>
      </c>
      <c r="G6273">
        <v>2.0713222408708649</v>
      </c>
      <c r="H6273">
        <v>4264</v>
      </c>
      <c r="I6273">
        <v>1.803754518661087</v>
      </c>
      <c r="J6273">
        <v>1.773127193177936</v>
      </c>
      <c r="K6273">
        <v>1045</v>
      </c>
      <c r="L6273">
        <v>0.70918560028076172</v>
      </c>
      <c r="M6273">
        <v>28.221347808837891</v>
      </c>
      <c r="N6273">
        <v>10647</v>
      </c>
      <c r="O6273">
        <v>6.3362285494804382E-2</v>
      </c>
      <c r="P6273">
        <v>0.62798047065734863</v>
      </c>
      <c r="Q6273">
        <v>0.66644269227981567</v>
      </c>
      <c r="R6273">
        <v>0.70918560028076172</v>
      </c>
      <c r="S6273">
        <v>0.75192344188690186</v>
      </c>
      <c r="T6273">
        <v>0.7903907299041748</v>
      </c>
      <c r="U6273" t="s">
        <v>102</v>
      </c>
      <c r="V6273" t="s">
        <v>84</v>
      </c>
      <c r="W6273">
        <v>100.43082427978516</v>
      </c>
    </row>
    <row r="6274" spans="1:23" x14ac:dyDescent="0.25">
      <c r="A6274" s="48"/>
      <c r="B6274" s="7" t="s">
        <v>14</v>
      </c>
      <c r="C6274" s="35">
        <v>42233</v>
      </c>
      <c r="D6274">
        <v>17</v>
      </c>
      <c r="E6274" t="s">
        <v>112</v>
      </c>
      <c r="F6274">
        <v>2.904621952284975</v>
      </c>
      <c r="G6274">
        <v>2.0793762622404555</v>
      </c>
      <c r="H6274">
        <v>4264</v>
      </c>
      <c r="I6274">
        <v>2.1193631731659166</v>
      </c>
      <c r="J6274">
        <v>1.6524684862302639</v>
      </c>
      <c r="K6274">
        <v>1045</v>
      </c>
      <c r="L6274">
        <v>0.78525876998901367</v>
      </c>
      <c r="M6274">
        <v>27.034801483154297</v>
      </c>
      <c r="N6274">
        <v>10647</v>
      </c>
      <c r="O6274">
        <v>6.022532656788826E-2</v>
      </c>
      <c r="P6274">
        <v>0.70807397365570068</v>
      </c>
      <c r="Q6274">
        <v>0.74463194608688354</v>
      </c>
      <c r="R6274">
        <v>0.78525876998901367</v>
      </c>
      <c r="S6274">
        <v>0.82588076591491699</v>
      </c>
      <c r="T6274">
        <v>0.86244356632232666</v>
      </c>
      <c r="U6274" t="s">
        <v>18</v>
      </c>
      <c r="V6274" t="s">
        <v>84</v>
      </c>
      <c r="W6274">
        <v>100.60195159912109</v>
      </c>
    </row>
    <row r="6275" spans="1:23" x14ac:dyDescent="0.25">
      <c r="A6275" s="48"/>
      <c r="B6275" s="7" t="s">
        <v>14</v>
      </c>
      <c r="C6275" s="35">
        <v>42233</v>
      </c>
      <c r="D6275">
        <v>17</v>
      </c>
      <c r="E6275" t="s">
        <v>112</v>
      </c>
      <c r="F6275">
        <v>2.904621952284975</v>
      </c>
      <c r="G6275">
        <v>2.0793762622404555</v>
      </c>
      <c r="H6275">
        <v>4264</v>
      </c>
      <c r="I6275">
        <v>2.1193631731659166</v>
      </c>
      <c r="J6275">
        <v>1.6524684862302639</v>
      </c>
      <c r="K6275">
        <v>1045</v>
      </c>
      <c r="L6275">
        <v>0.78525876998901367</v>
      </c>
      <c r="M6275">
        <v>27.034801483154297</v>
      </c>
      <c r="N6275">
        <v>10647</v>
      </c>
      <c r="O6275">
        <v>6.022532656788826E-2</v>
      </c>
      <c r="P6275">
        <v>0.70807397365570068</v>
      </c>
      <c r="Q6275">
        <v>0.74463194608688354</v>
      </c>
      <c r="R6275">
        <v>0.78525876998901367</v>
      </c>
      <c r="S6275">
        <v>0.82588076591491699</v>
      </c>
      <c r="T6275">
        <v>0.86244356632232666</v>
      </c>
      <c r="U6275" t="s">
        <v>102</v>
      </c>
      <c r="V6275" t="s">
        <v>84</v>
      </c>
      <c r="W6275">
        <v>100.60195159912109</v>
      </c>
    </row>
    <row r="6276" spans="1:23" x14ac:dyDescent="0.25">
      <c r="A6276" s="48"/>
      <c r="B6276" t="s">
        <v>14</v>
      </c>
      <c r="C6276" s="35">
        <v>42233</v>
      </c>
      <c r="D6276">
        <v>18</v>
      </c>
      <c r="E6276" t="s">
        <v>112</v>
      </c>
      <c r="F6276">
        <v>3.2074976602854037</v>
      </c>
      <c r="G6276">
        <v>2.061595418616883</v>
      </c>
      <c r="H6276">
        <v>4264</v>
      </c>
      <c r="I6276">
        <v>2.3799809611705856</v>
      </c>
      <c r="J6276">
        <v>1.5882116794122367</v>
      </c>
      <c r="K6276">
        <v>1045</v>
      </c>
      <c r="L6276">
        <v>0.82751667499542236</v>
      </c>
      <c r="M6276">
        <v>25.799448013305664</v>
      </c>
      <c r="N6276">
        <v>10647</v>
      </c>
      <c r="O6276">
        <v>5.8399945497512817E-2</v>
      </c>
      <c r="P6276">
        <v>0.75267130136489868</v>
      </c>
      <c r="Q6276">
        <v>0.78812122344970703</v>
      </c>
      <c r="R6276">
        <v>0.82751667499542236</v>
      </c>
      <c r="S6276">
        <v>0.86690741777420044</v>
      </c>
      <c r="T6276">
        <v>0.90236204862594604</v>
      </c>
      <c r="U6276" t="s">
        <v>18</v>
      </c>
      <c r="V6276" t="s">
        <v>84</v>
      </c>
      <c r="W6276">
        <v>98.095146179199219</v>
      </c>
    </row>
    <row r="6277" spans="1:23" x14ac:dyDescent="0.25">
      <c r="A6277" s="48"/>
      <c r="B6277" t="s">
        <v>14</v>
      </c>
      <c r="C6277" s="35">
        <v>42233</v>
      </c>
      <c r="D6277">
        <v>18</v>
      </c>
      <c r="E6277" t="s">
        <v>112</v>
      </c>
      <c r="F6277">
        <v>3.2074976602854037</v>
      </c>
      <c r="G6277">
        <v>2.061595418616883</v>
      </c>
      <c r="H6277">
        <v>4264</v>
      </c>
      <c r="I6277">
        <v>2.3799809611705856</v>
      </c>
      <c r="J6277">
        <v>1.5882116794122367</v>
      </c>
      <c r="K6277">
        <v>1045</v>
      </c>
      <c r="L6277">
        <v>0.82751667499542236</v>
      </c>
      <c r="M6277">
        <v>25.799448013305664</v>
      </c>
      <c r="N6277">
        <v>10647</v>
      </c>
      <c r="O6277">
        <v>5.8399945497512817E-2</v>
      </c>
      <c r="P6277">
        <v>0.75267130136489868</v>
      </c>
      <c r="Q6277">
        <v>0.78812122344970703</v>
      </c>
      <c r="R6277">
        <v>0.82751667499542236</v>
      </c>
      <c r="S6277">
        <v>0.86690741777420044</v>
      </c>
      <c r="T6277">
        <v>0.90236204862594604</v>
      </c>
      <c r="U6277" t="s">
        <v>102</v>
      </c>
      <c r="V6277" t="s">
        <v>84</v>
      </c>
      <c r="W6277">
        <v>98.095146179199219</v>
      </c>
    </row>
    <row r="6278" spans="1:23" x14ac:dyDescent="0.25">
      <c r="A6278" s="48"/>
      <c r="B6278" s="7" t="s">
        <v>14</v>
      </c>
      <c r="C6278" s="35">
        <v>42233</v>
      </c>
      <c r="D6278">
        <v>19</v>
      </c>
      <c r="E6278" t="s">
        <v>112</v>
      </c>
      <c r="F6278">
        <v>3.3336486523558109</v>
      </c>
      <c r="G6278">
        <v>2.0189340387334114</v>
      </c>
      <c r="H6278">
        <v>4264</v>
      </c>
      <c r="I6278">
        <v>3.465882019214082</v>
      </c>
      <c r="J6278">
        <v>1.995278906771601</v>
      </c>
      <c r="K6278">
        <v>1045</v>
      </c>
      <c r="L6278">
        <v>-0.13223336637020111</v>
      </c>
      <c r="M6278">
        <v>-3.9666256904602051</v>
      </c>
      <c r="N6278">
        <v>10647</v>
      </c>
      <c r="O6278">
        <v>6.903357058763504E-2</v>
      </c>
      <c r="P6278">
        <v>-0.22070679068565369</v>
      </c>
      <c r="Q6278">
        <v>-0.17880202829837799</v>
      </c>
      <c r="R6278">
        <v>-0.13223336637020111</v>
      </c>
      <c r="S6278">
        <v>-8.5670225322246552E-2</v>
      </c>
      <c r="T6278">
        <v>-4.3759942054748535E-2</v>
      </c>
      <c r="U6278" t="s">
        <v>18</v>
      </c>
      <c r="V6278" t="s">
        <v>84</v>
      </c>
      <c r="W6278">
        <v>90.211326599121094</v>
      </c>
    </row>
    <row r="6279" spans="1:23" x14ac:dyDescent="0.25">
      <c r="A6279" s="48"/>
      <c r="B6279" s="7" t="s">
        <v>14</v>
      </c>
      <c r="C6279" s="35">
        <v>42233</v>
      </c>
      <c r="D6279">
        <v>19</v>
      </c>
      <c r="E6279" t="s">
        <v>112</v>
      </c>
      <c r="F6279">
        <v>3.3336486523558109</v>
      </c>
      <c r="G6279">
        <v>2.0189340387334114</v>
      </c>
      <c r="H6279">
        <v>4264</v>
      </c>
      <c r="I6279">
        <v>3.465882019214082</v>
      </c>
      <c r="J6279">
        <v>1.995278906771601</v>
      </c>
      <c r="K6279">
        <v>1045</v>
      </c>
      <c r="L6279">
        <v>-0.13223336637020111</v>
      </c>
      <c r="M6279">
        <v>-3.9666256904602051</v>
      </c>
      <c r="N6279">
        <v>10647</v>
      </c>
      <c r="O6279">
        <v>6.903357058763504E-2</v>
      </c>
      <c r="P6279">
        <v>-0.22070679068565369</v>
      </c>
      <c r="Q6279">
        <v>-0.17880202829837799</v>
      </c>
      <c r="R6279">
        <v>-0.13223336637020111</v>
      </c>
      <c r="S6279">
        <v>-8.5670225322246552E-2</v>
      </c>
      <c r="T6279">
        <v>-4.3759942054748535E-2</v>
      </c>
      <c r="U6279" t="s">
        <v>102</v>
      </c>
      <c r="V6279" t="s">
        <v>84</v>
      </c>
      <c r="W6279">
        <v>90.211326599121094</v>
      </c>
    </row>
    <row r="6280" spans="1:23" x14ac:dyDescent="0.25">
      <c r="A6280" s="48"/>
      <c r="B6280" t="s">
        <v>14</v>
      </c>
      <c r="C6280" s="35">
        <v>42233</v>
      </c>
      <c r="D6280">
        <v>20</v>
      </c>
      <c r="E6280" t="s">
        <v>112</v>
      </c>
      <c r="F6280">
        <v>3.1356031198940633</v>
      </c>
      <c r="G6280">
        <v>1.9115335334272372</v>
      </c>
      <c r="H6280">
        <v>4264</v>
      </c>
      <c r="I6280">
        <v>3.4709934610504005</v>
      </c>
      <c r="J6280">
        <v>2.0589396150964481</v>
      </c>
      <c r="K6280">
        <v>1045</v>
      </c>
      <c r="L6280">
        <v>-0.33539032936096191</v>
      </c>
      <c r="M6280">
        <v>-10.696198463439941</v>
      </c>
      <c r="N6280">
        <v>10647</v>
      </c>
      <c r="O6280">
        <v>7.0097178220748901E-2</v>
      </c>
      <c r="P6280">
        <v>-0.42522686719894409</v>
      </c>
      <c r="Q6280">
        <v>-0.38267648220062256</v>
      </c>
      <c r="R6280">
        <v>-0.33539032936096191</v>
      </c>
      <c r="S6280">
        <v>-0.28810977935791016</v>
      </c>
      <c r="T6280">
        <v>-0.24555379152297974</v>
      </c>
      <c r="U6280" t="s">
        <v>18</v>
      </c>
      <c r="V6280" t="s">
        <v>84</v>
      </c>
      <c r="W6280">
        <v>81.684043884277344</v>
      </c>
    </row>
    <row r="6281" spans="1:23" x14ac:dyDescent="0.25">
      <c r="A6281" s="48"/>
      <c r="B6281" t="s">
        <v>14</v>
      </c>
      <c r="C6281" s="35">
        <v>42233</v>
      </c>
      <c r="D6281">
        <v>20</v>
      </c>
      <c r="E6281" t="s">
        <v>112</v>
      </c>
      <c r="F6281">
        <v>3.1356031198940633</v>
      </c>
      <c r="G6281">
        <v>1.9115335334272372</v>
      </c>
      <c r="H6281">
        <v>4264</v>
      </c>
      <c r="I6281">
        <v>3.4709934610504005</v>
      </c>
      <c r="J6281">
        <v>2.0589396150964481</v>
      </c>
      <c r="K6281">
        <v>1045</v>
      </c>
      <c r="L6281">
        <v>-0.33539032936096191</v>
      </c>
      <c r="M6281">
        <v>-10.696198463439941</v>
      </c>
      <c r="N6281">
        <v>10647</v>
      </c>
      <c r="O6281">
        <v>7.0097178220748901E-2</v>
      </c>
      <c r="P6281">
        <v>-0.42522686719894409</v>
      </c>
      <c r="Q6281">
        <v>-0.38267648220062256</v>
      </c>
      <c r="R6281">
        <v>-0.33539032936096191</v>
      </c>
      <c r="S6281">
        <v>-0.28810977935791016</v>
      </c>
      <c r="T6281">
        <v>-0.24555379152297974</v>
      </c>
      <c r="U6281" t="s">
        <v>102</v>
      </c>
      <c r="V6281" t="s">
        <v>84</v>
      </c>
      <c r="W6281">
        <v>81.684043884277344</v>
      </c>
    </row>
    <row r="6282" spans="1:23" x14ac:dyDescent="0.25">
      <c r="A6282" s="48"/>
      <c r="B6282" s="7" t="s">
        <v>14</v>
      </c>
      <c r="C6282" s="35">
        <v>42233</v>
      </c>
      <c r="D6282">
        <v>21</v>
      </c>
      <c r="E6282" t="s">
        <v>112</v>
      </c>
      <c r="F6282">
        <v>2.7572151936333653</v>
      </c>
      <c r="G6282">
        <v>1.8137714529443814</v>
      </c>
      <c r="H6282">
        <v>4264</v>
      </c>
      <c r="I6282">
        <v>2.9740456730041682</v>
      </c>
      <c r="J6282">
        <v>1.8900737710253415</v>
      </c>
      <c r="K6282">
        <v>1045</v>
      </c>
      <c r="L6282">
        <v>-0.21683047711849213</v>
      </c>
      <c r="M6282">
        <v>-7.8641114234924316</v>
      </c>
      <c r="N6282">
        <v>10647</v>
      </c>
      <c r="O6282">
        <v>6.4730718731880188E-2</v>
      </c>
      <c r="P6282">
        <v>-0.29978936910629272</v>
      </c>
      <c r="Q6282">
        <v>-0.26049652695655823</v>
      </c>
      <c r="R6282">
        <v>-0.21683047711849213</v>
      </c>
      <c r="S6282">
        <v>-0.17316961288452148</v>
      </c>
      <c r="T6282">
        <v>-0.13387158513069153</v>
      </c>
      <c r="U6282" t="s">
        <v>18</v>
      </c>
      <c r="V6282" t="s">
        <v>84</v>
      </c>
      <c r="W6282">
        <v>77.019821166992188</v>
      </c>
    </row>
    <row r="6283" spans="1:23" x14ac:dyDescent="0.25">
      <c r="A6283" s="48"/>
      <c r="B6283" s="7" t="s">
        <v>14</v>
      </c>
      <c r="C6283" s="35">
        <v>42233</v>
      </c>
      <c r="D6283">
        <v>21</v>
      </c>
      <c r="E6283" t="s">
        <v>112</v>
      </c>
      <c r="F6283">
        <v>2.7572151936333653</v>
      </c>
      <c r="G6283">
        <v>1.8137714529443814</v>
      </c>
      <c r="H6283">
        <v>4264</v>
      </c>
      <c r="I6283">
        <v>2.9740456730041682</v>
      </c>
      <c r="J6283">
        <v>1.8900737710253415</v>
      </c>
      <c r="K6283">
        <v>1045</v>
      </c>
      <c r="L6283">
        <v>-0.21683047711849213</v>
      </c>
      <c r="M6283">
        <v>-7.8641114234924316</v>
      </c>
      <c r="N6283">
        <v>10647</v>
      </c>
      <c r="O6283">
        <v>6.4730718731880188E-2</v>
      </c>
      <c r="P6283">
        <v>-0.29978936910629272</v>
      </c>
      <c r="Q6283">
        <v>-0.26049652695655823</v>
      </c>
      <c r="R6283">
        <v>-0.21683047711849213</v>
      </c>
      <c r="S6283">
        <v>-0.17316961288452148</v>
      </c>
      <c r="T6283">
        <v>-0.13387158513069153</v>
      </c>
      <c r="U6283" t="s">
        <v>102</v>
      </c>
      <c r="V6283" t="s">
        <v>84</v>
      </c>
      <c r="W6283">
        <v>77.019821166992188</v>
      </c>
    </row>
    <row r="6284" spans="1:23" x14ac:dyDescent="0.25">
      <c r="A6284" s="48"/>
      <c r="B6284" t="s">
        <v>14</v>
      </c>
      <c r="C6284" s="35">
        <v>42233</v>
      </c>
      <c r="D6284">
        <v>22</v>
      </c>
      <c r="E6284" t="s">
        <v>112</v>
      </c>
      <c r="F6284">
        <v>2.2939875235341862</v>
      </c>
      <c r="G6284">
        <v>1.6885921602203957</v>
      </c>
      <c r="H6284">
        <v>4264</v>
      </c>
      <c r="I6284">
        <v>2.4201793275078929</v>
      </c>
      <c r="J6284">
        <v>1.7595773628094449</v>
      </c>
      <c r="K6284">
        <v>1045</v>
      </c>
      <c r="L6284">
        <v>-0.12619180977344513</v>
      </c>
      <c r="M6284">
        <v>-5.5009803771972656</v>
      </c>
      <c r="N6284">
        <v>10647</v>
      </c>
      <c r="O6284">
        <v>6.0261834412813187E-2</v>
      </c>
      <c r="P6284">
        <v>-0.20342338085174561</v>
      </c>
      <c r="Q6284">
        <v>-0.1668432354927063</v>
      </c>
      <c r="R6284">
        <v>-0.12619180977344513</v>
      </c>
      <c r="S6284">
        <v>-8.554520457983017E-2</v>
      </c>
      <c r="T6284">
        <v>-4.8960242420434952E-2</v>
      </c>
      <c r="U6284" t="s">
        <v>18</v>
      </c>
      <c r="V6284" t="s">
        <v>84</v>
      </c>
      <c r="W6284">
        <v>74.054290771484375</v>
      </c>
    </row>
    <row r="6285" spans="1:23" x14ac:dyDescent="0.25">
      <c r="A6285" s="48"/>
      <c r="B6285" t="s">
        <v>14</v>
      </c>
      <c r="C6285" s="35">
        <v>42233</v>
      </c>
      <c r="D6285">
        <v>22</v>
      </c>
      <c r="E6285" t="s">
        <v>112</v>
      </c>
      <c r="F6285">
        <v>2.2939875235341862</v>
      </c>
      <c r="G6285">
        <v>1.6885921602203957</v>
      </c>
      <c r="H6285">
        <v>4264</v>
      </c>
      <c r="I6285">
        <v>2.4201793275078929</v>
      </c>
      <c r="J6285">
        <v>1.7595773628094449</v>
      </c>
      <c r="K6285">
        <v>1045</v>
      </c>
      <c r="L6285">
        <v>-0.12619180977344513</v>
      </c>
      <c r="M6285">
        <v>-5.5009803771972656</v>
      </c>
      <c r="N6285">
        <v>10647</v>
      </c>
      <c r="O6285">
        <v>6.0261834412813187E-2</v>
      </c>
      <c r="P6285">
        <v>-0.20342338085174561</v>
      </c>
      <c r="Q6285">
        <v>-0.1668432354927063</v>
      </c>
      <c r="R6285">
        <v>-0.12619180977344513</v>
      </c>
      <c r="S6285">
        <v>-8.554520457983017E-2</v>
      </c>
      <c r="T6285">
        <v>-4.8960242420434952E-2</v>
      </c>
      <c r="U6285" t="s">
        <v>102</v>
      </c>
      <c r="V6285" t="s">
        <v>84</v>
      </c>
      <c r="W6285">
        <v>74.054290771484375</v>
      </c>
    </row>
    <row r="6286" spans="1:23" x14ac:dyDescent="0.25">
      <c r="A6286" s="48"/>
      <c r="B6286" s="7" t="s">
        <v>14</v>
      </c>
      <c r="C6286" s="35">
        <v>42233</v>
      </c>
      <c r="D6286">
        <v>23</v>
      </c>
      <c r="E6286" t="s">
        <v>112</v>
      </c>
      <c r="F6286">
        <v>1.7178511814325685</v>
      </c>
      <c r="G6286">
        <v>1.4369770291079755</v>
      </c>
      <c r="H6286">
        <v>4264</v>
      </c>
      <c r="I6286">
        <v>1.8416624999449234</v>
      </c>
      <c r="J6286">
        <v>1.5282336532905225</v>
      </c>
      <c r="K6286">
        <v>1045</v>
      </c>
      <c r="L6286">
        <v>-0.12381131947040558</v>
      </c>
      <c r="M6286">
        <v>-7.2073369026184082</v>
      </c>
      <c r="N6286">
        <v>10647</v>
      </c>
      <c r="O6286">
        <v>5.2145861089229584E-2</v>
      </c>
      <c r="P6286">
        <v>-0.19064144790172577</v>
      </c>
      <c r="Q6286">
        <v>-0.15898787975311279</v>
      </c>
      <c r="R6286">
        <v>-0.12381131947040558</v>
      </c>
      <c r="S6286">
        <v>-8.8638938963413239E-2</v>
      </c>
      <c r="T6286">
        <v>-5.6981183588504791E-2</v>
      </c>
      <c r="U6286" t="s">
        <v>18</v>
      </c>
      <c r="V6286" t="s">
        <v>84</v>
      </c>
      <c r="W6286">
        <v>72.095893859863281</v>
      </c>
    </row>
    <row r="6287" spans="1:23" x14ac:dyDescent="0.25">
      <c r="A6287" s="48"/>
      <c r="B6287" s="7" t="s">
        <v>14</v>
      </c>
      <c r="C6287" s="35">
        <v>42233</v>
      </c>
      <c r="D6287">
        <v>23</v>
      </c>
      <c r="E6287" t="s">
        <v>112</v>
      </c>
      <c r="F6287">
        <v>1.7178511814325685</v>
      </c>
      <c r="G6287">
        <v>1.4369770291079755</v>
      </c>
      <c r="H6287">
        <v>4264</v>
      </c>
      <c r="I6287">
        <v>1.8416624999449234</v>
      </c>
      <c r="J6287">
        <v>1.5282336532905225</v>
      </c>
      <c r="K6287">
        <v>1045</v>
      </c>
      <c r="L6287">
        <v>-0.12381131947040558</v>
      </c>
      <c r="M6287">
        <v>-7.2073369026184082</v>
      </c>
      <c r="N6287">
        <v>10647</v>
      </c>
      <c r="O6287">
        <v>5.2145861089229584E-2</v>
      </c>
      <c r="P6287">
        <v>-0.19064144790172577</v>
      </c>
      <c r="Q6287">
        <v>-0.15898787975311279</v>
      </c>
      <c r="R6287">
        <v>-0.12381131947040558</v>
      </c>
      <c r="S6287">
        <v>-8.8638938963413239E-2</v>
      </c>
      <c r="T6287">
        <v>-5.6981183588504791E-2</v>
      </c>
      <c r="U6287" t="s">
        <v>102</v>
      </c>
      <c r="V6287" t="s">
        <v>84</v>
      </c>
      <c r="W6287">
        <v>72.095893859863281</v>
      </c>
    </row>
    <row r="6288" spans="1:23" x14ac:dyDescent="0.25">
      <c r="A6288" s="48"/>
      <c r="B6288" t="s">
        <v>14</v>
      </c>
      <c r="C6288" s="35">
        <v>42233</v>
      </c>
      <c r="D6288">
        <v>24</v>
      </c>
      <c r="E6288" t="s">
        <v>112</v>
      </c>
      <c r="F6288">
        <v>1.3014634684957387</v>
      </c>
      <c r="G6288">
        <v>1.1886014120092891</v>
      </c>
      <c r="H6288">
        <v>4264</v>
      </c>
      <c r="I6288">
        <v>1.3997549043083204</v>
      </c>
      <c r="J6288">
        <v>1.3428519379848822</v>
      </c>
      <c r="K6288">
        <v>1045</v>
      </c>
      <c r="L6288">
        <v>-9.8291434347629547E-2</v>
      </c>
      <c r="M6288">
        <v>-7.5523777008056641</v>
      </c>
      <c r="N6288">
        <v>10647</v>
      </c>
      <c r="O6288">
        <v>4.5353338122367859E-2</v>
      </c>
      <c r="P6288">
        <v>-0.15641626715660095</v>
      </c>
      <c r="Q6288">
        <v>-0.1288858950138092</v>
      </c>
      <c r="R6288">
        <v>-9.8291434347629547E-2</v>
      </c>
      <c r="S6288">
        <v>-6.7700609564781189E-2</v>
      </c>
      <c r="T6288">
        <v>-4.0166597813367844E-2</v>
      </c>
      <c r="U6288" t="s">
        <v>18</v>
      </c>
      <c r="V6288" t="s">
        <v>84</v>
      </c>
      <c r="W6288">
        <v>70.965721130371094</v>
      </c>
    </row>
    <row r="6289" spans="1:23" x14ac:dyDescent="0.25">
      <c r="A6289" s="48"/>
      <c r="B6289" t="s">
        <v>14</v>
      </c>
      <c r="C6289" s="35">
        <v>42233</v>
      </c>
      <c r="D6289">
        <v>24</v>
      </c>
      <c r="E6289" t="s">
        <v>112</v>
      </c>
      <c r="F6289">
        <v>1.3014634684957387</v>
      </c>
      <c r="G6289">
        <v>1.1886014120092891</v>
      </c>
      <c r="H6289">
        <v>4264</v>
      </c>
      <c r="I6289">
        <v>1.3997549043083204</v>
      </c>
      <c r="J6289">
        <v>1.3428519379848822</v>
      </c>
      <c r="K6289">
        <v>1045</v>
      </c>
      <c r="L6289">
        <v>-9.8291434347629547E-2</v>
      </c>
      <c r="M6289">
        <v>-7.5523777008056641</v>
      </c>
      <c r="N6289">
        <v>10647</v>
      </c>
      <c r="O6289">
        <v>4.5353338122367859E-2</v>
      </c>
      <c r="P6289">
        <v>-0.15641626715660095</v>
      </c>
      <c r="Q6289">
        <v>-0.1288858950138092</v>
      </c>
      <c r="R6289">
        <v>-9.8291434347629547E-2</v>
      </c>
      <c r="S6289">
        <v>-6.7700609564781189E-2</v>
      </c>
      <c r="T6289">
        <v>-4.0166597813367844E-2</v>
      </c>
      <c r="U6289" t="s">
        <v>102</v>
      </c>
      <c r="V6289" t="s">
        <v>84</v>
      </c>
      <c r="W6289">
        <v>70.965721130371094</v>
      </c>
    </row>
    <row r="6290" spans="1:23" x14ac:dyDescent="0.25">
      <c r="A6290" s="48"/>
      <c r="B6290" t="s">
        <v>14</v>
      </c>
      <c r="C6290" s="35">
        <v>42180</v>
      </c>
      <c r="D6290">
        <v>1</v>
      </c>
      <c r="E6290" t="s">
        <v>113</v>
      </c>
      <c r="F6290">
        <v>1.0003480530088726</v>
      </c>
      <c r="G6290">
        <v>1.0313616897318616</v>
      </c>
      <c r="H6290">
        <v>8530</v>
      </c>
      <c r="I6290">
        <v>0.9478282442946917</v>
      </c>
      <c r="J6290">
        <v>0.88152964940099565</v>
      </c>
      <c r="K6290">
        <v>1052</v>
      </c>
      <c r="L6290">
        <v>5.2519809454679489E-2</v>
      </c>
      <c r="M6290">
        <v>5.2501535415649414</v>
      </c>
      <c r="N6290">
        <v>10603</v>
      </c>
      <c r="O6290">
        <v>2.9383411630988121E-2</v>
      </c>
      <c r="P6290">
        <v>1.4862028881907463E-2</v>
      </c>
      <c r="Q6290">
        <v>3.2698348164558411E-2</v>
      </c>
      <c r="R6290">
        <v>5.2519809454679489E-2</v>
      </c>
      <c r="S6290">
        <v>7.2338923811912537E-2</v>
      </c>
      <c r="T6290">
        <v>9.0177588164806366E-2</v>
      </c>
      <c r="U6290" t="s">
        <v>18</v>
      </c>
      <c r="V6290" t="s">
        <v>84</v>
      </c>
      <c r="W6290">
        <v>69.897010803222656</v>
      </c>
    </row>
    <row r="6291" spans="1:23" x14ac:dyDescent="0.25">
      <c r="A6291" s="48"/>
      <c r="B6291" t="s">
        <v>14</v>
      </c>
      <c r="C6291" s="35">
        <v>42180</v>
      </c>
      <c r="D6291">
        <v>1</v>
      </c>
      <c r="E6291" t="s">
        <v>113</v>
      </c>
      <c r="F6291">
        <v>1.0003480530088726</v>
      </c>
      <c r="G6291">
        <v>1.0313616897318616</v>
      </c>
      <c r="H6291">
        <v>8530</v>
      </c>
      <c r="I6291">
        <v>0.9478282442946917</v>
      </c>
      <c r="J6291">
        <v>0.88152964940099565</v>
      </c>
      <c r="K6291">
        <v>1052</v>
      </c>
      <c r="L6291">
        <v>5.2519809454679489E-2</v>
      </c>
      <c r="M6291">
        <v>5.2501535415649414</v>
      </c>
      <c r="N6291">
        <v>10603</v>
      </c>
      <c r="O6291">
        <v>2.9383411630988121E-2</v>
      </c>
      <c r="P6291">
        <v>1.4862028881907463E-2</v>
      </c>
      <c r="Q6291">
        <v>3.2698348164558411E-2</v>
      </c>
      <c r="R6291">
        <v>5.2519809454679489E-2</v>
      </c>
      <c r="S6291">
        <v>7.2338923811912537E-2</v>
      </c>
      <c r="T6291">
        <v>9.0177588164806366E-2</v>
      </c>
      <c r="U6291" t="s">
        <v>102</v>
      </c>
      <c r="V6291" t="s">
        <v>84</v>
      </c>
      <c r="W6291">
        <v>69.897010803222656</v>
      </c>
    </row>
    <row r="6292" spans="1:23" x14ac:dyDescent="0.25">
      <c r="A6292" s="48"/>
      <c r="B6292" t="s">
        <v>14</v>
      </c>
      <c r="C6292" s="35">
        <v>42180</v>
      </c>
      <c r="D6292">
        <v>2</v>
      </c>
      <c r="E6292" t="s">
        <v>113</v>
      </c>
      <c r="F6292">
        <v>0.86045853198680533</v>
      </c>
      <c r="G6292">
        <v>0.91263669226273314</v>
      </c>
      <c r="H6292">
        <v>8530</v>
      </c>
      <c r="I6292">
        <v>0.78411765257972155</v>
      </c>
      <c r="J6292">
        <v>0.69241392441997296</v>
      </c>
      <c r="K6292">
        <v>1052</v>
      </c>
      <c r="L6292">
        <v>7.6340876519680023E-2</v>
      </c>
      <c r="M6292">
        <v>8.8721160888671875</v>
      </c>
      <c r="N6292">
        <v>10603</v>
      </c>
      <c r="O6292">
        <v>2.3524092510342598E-2</v>
      </c>
      <c r="P6292">
        <v>4.619240015745163E-2</v>
      </c>
      <c r="Q6292">
        <v>6.0471992939710617E-2</v>
      </c>
      <c r="R6292">
        <v>7.6340876519680023E-2</v>
      </c>
      <c r="S6292">
        <v>9.2207878828048706E-2</v>
      </c>
      <c r="T6292">
        <v>0.10648935288190842</v>
      </c>
      <c r="U6292" t="s">
        <v>18</v>
      </c>
      <c r="V6292" t="s">
        <v>84</v>
      </c>
      <c r="W6292">
        <v>68.897010803222656</v>
      </c>
    </row>
    <row r="6293" spans="1:23" x14ac:dyDescent="0.25">
      <c r="A6293" s="48"/>
      <c r="B6293" t="s">
        <v>14</v>
      </c>
      <c r="C6293" s="35">
        <v>42180</v>
      </c>
      <c r="D6293">
        <v>2</v>
      </c>
      <c r="E6293" t="s">
        <v>113</v>
      </c>
      <c r="F6293">
        <v>0.86045853198680533</v>
      </c>
      <c r="G6293">
        <v>0.91263669226273314</v>
      </c>
      <c r="H6293">
        <v>8530</v>
      </c>
      <c r="I6293">
        <v>0.78411765257972155</v>
      </c>
      <c r="J6293">
        <v>0.69241392441997296</v>
      </c>
      <c r="K6293">
        <v>1052</v>
      </c>
      <c r="L6293">
        <v>7.6340876519680023E-2</v>
      </c>
      <c r="M6293">
        <v>8.8721160888671875</v>
      </c>
      <c r="N6293">
        <v>10603</v>
      </c>
      <c r="O6293">
        <v>2.3524092510342598E-2</v>
      </c>
      <c r="P6293">
        <v>4.619240015745163E-2</v>
      </c>
      <c r="Q6293">
        <v>6.0471992939710617E-2</v>
      </c>
      <c r="R6293">
        <v>7.6340876519680023E-2</v>
      </c>
      <c r="S6293">
        <v>9.2207878828048706E-2</v>
      </c>
      <c r="T6293">
        <v>0.10648935288190842</v>
      </c>
      <c r="U6293" t="s">
        <v>102</v>
      </c>
      <c r="V6293" t="s">
        <v>84</v>
      </c>
      <c r="W6293">
        <v>68.897010803222656</v>
      </c>
    </row>
    <row r="6294" spans="1:23" x14ac:dyDescent="0.25">
      <c r="A6294" s="48"/>
      <c r="B6294" t="s">
        <v>14</v>
      </c>
      <c r="C6294" s="35">
        <v>42180</v>
      </c>
      <c r="D6294">
        <v>3</v>
      </c>
      <c r="E6294" t="s">
        <v>113</v>
      </c>
      <c r="F6294">
        <v>0.77693258198062276</v>
      </c>
      <c r="G6294">
        <v>0.84976771124832173</v>
      </c>
      <c r="H6294">
        <v>8530</v>
      </c>
      <c r="I6294">
        <v>0.69398129773824702</v>
      </c>
      <c r="J6294">
        <v>0.60267801860263381</v>
      </c>
      <c r="K6294">
        <v>1052</v>
      </c>
      <c r="L6294">
        <v>8.2951284945011139E-2</v>
      </c>
      <c r="M6294">
        <v>10.676767349243164</v>
      </c>
      <c r="N6294">
        <v>10603</v>
      </c>
      <c r="O6294">
        <v>2.0734552294015884E-2</v>
      </c>
      <c r="P6294">
        <v>5.637788400053978E-2</v>
      </c>
      <c r="Q6294">
        <v>6.8964168429374695E-2</v>
      </c>
      <c r="R6294">
        <v>8.2951284945011139E-2</v>
      </c>
      <c r="S6294">
        <v>9.6936739981174469E-2</v>
      </c>
      <c r="T6294">
        <v>0.1095246896147728</v>
      </c>
      <c r="U6294" t="s">
        <v>18</v>
      </c>
      <c r="V6294" t="s">
        <v>84</v>
      </c>
      <c r="W6294">
        <v>68.938507080078125</v>
      </c>
    </row>
    <row r="6295" spans="1:23" x14ac:dyDescent="0.25">
      <c r="A6295" s="48"/>
      <c r="B6295" t="s">
        <v>14</v>
      </c>
      <c r="C6295" s="35">
        <v>42180</v>
      </c>
      <c r="D6295">
        <v>3</v>
      </c>
      <c r="E6295" t="s">
        <v>113</v>
      </c>
      <c r="F6295">
        <v>0.77693258198062276</v>
      </c>
      <c r="G6295">
        <v>0.84976771124832173</v>
      </c>
      <c r="H6295">
        <v>8530</v>
      </c>
      <c r="I6295">
        <v>0.69398129773824702</v>
      </c>
      <c r="J6295">
        <v>0.60267801860263381</v>
      </c>
      <c r="K6295">
        <v>1052</v>
      </c>
      <c r="L6295">
        <v>8.2951284945011139E-2</v>
      </c>
      <c r="M6295">
        <v>10.676767349243164</v>
      </c>
      <c r="N6295">
        <v>10603</v>
      </c>
      <c r="O6295">
        <v>2.0734552294015884E-2</v>
      </c>
      <c r="P6295">
        <v>5.637788400053978E-2</v>
      </c>
      <c r="Q6295">
        <v>6.8964168429374695E-2</v>
      </c>
      <c r="R6295">
        <v>8.2951284945011139E-2</v>
      </c>
      <c r="S6295">
        <v>9.6936739981174469E-2</v>
      </c>
      <c r="T6295">
        <v>0.1095246896147728</v>
      </c>
      <c r="U6295" t="s">
        <v>102</v>
      </c>
      <c r="V6295" t="s">
        <v>84</v>
      </c>
      <c r="W6295">
        <v>68.938507080078125</v>
      </c>
    </row>
    <row r="6296" spans="1:23" x14ac:dyDescent="0.25">
      <c r="A6296" s="48"/>
      <c r="B6296" t="s">
        <v>14</v>
      </c>
      <c r="C6296" s="35">
        <v>42180</v>
      </c>
      <c r="D6296">
        <v>4</v>
      </c>
      <c r="E6296" t="s">
        <v>113</v>
      </c>
      <c r="F6296">
        <v>0.72442449869141035</v>
      </c>
      <c r="G6296">
        <v>0.73488492266935612</v>
      </c>
      <c r="H6296">
        <v>8530</v>
      </c>
      <c r="I6296">
        <v>0.66137251898173199</v>
      </c>
      <c r="J6296">
        <v>0.61291111933840114</v>
      </c>
      <c r="K6296">
        <v>1052</v>
      </c>
      <c r="L6296">
        <v>6.3051976263523102E-2</v>
      </c>
      <c r="M6296">
        <v>8.7037334442138672</v>
      </c>
      <c r="N6296">
        <v>10603</v>
      </c>
      <c r="O6296">
        <v>2.0503751933574677E-2</v>
      </c>
      <c r="P6296">
        <v>3.6774367094039917E-2</v>
      </c>
      <c r="Q6296">
        <v>4.9220554530620575E-2</v>
      </c>
      <c r="R6296">
        <v>6.3051976263523102E-2</v>
      </c>
      <c r="S6296">
        <v>7.6881758868694305E-2</v>
      </c>
      <c r="T6296">
        <v>8.9329585433006287E-2</v>
      </c>
      <c r="U6296" t="s">
        <v>18</v>
      </c>
      <c r="V6296" t="s">
        <v>84</v>
      </c>
      <c r="W6296">
        <v>68.618972778320312</v>
      </c>
    </row>
    <row r="6297" spans="1:23" x14ac:dyDescent="0.25">
      <c r="A6297" s="48"/>
      <c r="B6297" t="s">
        <v>14</v>
      </c>
      <c r="C6297" s="35">
        <v>42180</v>
      </c>
      <c r="D6297">
        <v>4</v>
      </c>
      <c r="E6297" t="s">
        <v>113</v>
      </c>
      <c r="F6297">
        <v>0.72442449869141035</v>
      </c>
      <c r="G6297">
        <v>0.73488492266935612</v>
      </c>
      <c r="H6297">
        <v>8530</v>
      </c>
      <c r="I6297">
        <v>0.66137251898173199</v>
      </c>
      <c r="J6297">
        <v>0.61291111933840114</v>
      </c>
      <c r="K6297">
        <v>1052</v>
      </c>
      <c r="L6297">
        <v>6.3051976263523102E-2</v>
      </c>
      <c r="M6297">
        <v>8.7037334442138672</v>
      </c>
      <c r="N6297">
        <v>10603</v>
      </c>
      <c r="O6297">
        <v>2.0503751933574677E-2</v>
      </c>
      <c r="P6297">
        <v>3.6774367094039917E-2</v>
      </c>
      <c r="Q6297">
        <v>4.9220554530620575E-2</v>
      </c>
      <c r="R6297">
        <v>6.3051976263523102E-2</v>
      </c>
      <c r="S6297">
        <v>7.6881758868694305E-2</v>
      </c>
      <c r="T6297">
        <v>8.9329585433006287E-2</v>
      </c>
      <c r="U6297" t="s">
        <v>102</v>
      </c>
      <c r="V6297" t="s">
        <v>84</v>
      </c>
      <c r="W6297">
        <v>68.618972778320312</v>
      </c>
    </row>
    <row r="6298" spans="1:23" x14ac:dyDescent="0.25">
      <c r="A6298" s="48"/>
      <c r="B6298" t="s">
        <v>14</v>
      </c>
      <c r="C6298" s="35">
        <v>42180</v>
      </c>
      <c r="D6298">
        <v>5</v>
      </c>
      <c r="E6298" t="s">
        <v>113</v>
      </c>
      <c r="F6298">
        <v>0.70325898032589484</v>
      </c>
      <c r="G6298">
        <v>0.69887410088112711</v>
      </c>
      <c r="H6298">
        <v>8530</v>
      </c>
      <c r="I6298">
        <v>0.63217986664988191</v>
      </c>
      <c r="J6298">
        <v>0.52947295487017176</v>
      </c>
      <c r="K6298">
        <v>1052</v>
      </c>
      <c r="L6298">
        <v>7.1079112589359283E-2</v>
      </c>
      <c r="M6298">
        <v>10.10710334777832</v>
      </c>
      <c r="N6298">
        <v>10603</v>
      </c>
      <c r="O6298">
        <v>1.7992889508605003E-2</v>
      </c>
      <c r="P6298">
        <v>4.8019424080848694E-2</v>
      </c>
      <c r="Q6298">
        <v>5.8941468596458435E-2</v>
      </c>
      <c r="R6298">
        <v>7.1079112589359283E-2</v>
      </c>
      <c r="S6298">
        <v>8.3215318620204926E-2</v>
      </c>
      <c r="T6298">
        <v>9.4138801097869873E-2</v>
      </c>
      <c r="U6298" t="s">
        <v>18</v>
      </c>
      <c r="V6298" t="s">
        <v>84</v>
      </c>
      <c r="W6298">
        <v>67.46929931640625</v>
      </c>
    </row>
    <row r="6299" spans="1:23" x14ac:dyDescent="0.25">
      <c r="A6299" s="48"/>
      <c r="B6299" t="s">
        <v>14</v>
      </c>
      <c r="C6299" s="35">
        <v>42180</v>
      </c>
      <c r="D6299">
        <v>5</v>
      </c>
      <c r="E6299" t="s">
        <v>113</v>
      </c>
      <c r="F6299">
        <v>0.70325898032589484</v>
      </c>
      <c r="G6299">
        <v>0.69887410088112711</v>
      </c>
      <c r="H6299">
        <v>8530</v>
      </c>
      <c r="I6299">
        <v>0.63217986664988191</v>
      </c>
      <c r="J6299">
        <v>0.52947295487017176</v>
      </c>
      <c r="K6299">
        <v>1052</v>
      </c>
      <c r="L6299">
        <v>7.1079112589359283E-2</v>
      </c>
      <c r="M6299">
        <v>10.10710334777832</v>
      </c>
      <c r="N6299">
        <v>10603</v>
      </c>
      <c r="O6299">
        <v>1.7992889508605003E-2</v>
      </c>
      <c r="P6299">
        <v>4.8019424080848694E-2</v>
      </c>
      <c r="Q6299">
        <v>5.8941468596458435E-2</v>
      </c>
      <c r="R6299">
        <v>7.1079112589359283E-2</v>
      </c>
      <c r="S6299">
        <v>8.3215318620204926E-2</v>
      </c>
      <c r="T6299">
        <v>9.4138801097869873E-2</v>
      </c>
      <c r="U6299" t="s">
        <v>102</v>
      </c>
      <c r="V6299" t="s">
        <v>84</v>
      </c>
      <c r="W6299">
        <v>67.46929931640625</v>
      </c>
    </row>
    <row r="6300" spans="1:23" x14ac:dyDescent="0.25">
      <c r="A6300" s="48"/>
      <c r="B6300" t="s">
        <v>14</v>
      </c>
      <c r="C6300" s="35">
        <v>42180</v>
      </c>
      <c r="D6300">
        <v>6</v>
      </c>
      <c r="E6300" t="s">
        <v>113</v>
      </c>
      <c r="F6300">
        <v>0.74681591937740688</v>
      </c>
      <c r="G6300">
        <v>0.73525431049841028</v>
      </c>
      <c r="H6300">
        <v>8530</v>
      </c>
      <c r="I6300">
        <v>0.68898187075248118</v>
      </c>
      <c r="J6300">
        <v>0.58598622323836891</v>
      </c>
      <c r="K6300">
        <v>1052</v>
      </c>
      <c r="L6300">
        <v>5.7834047824144363E-2</v>
      </c>
      <c r="M6300">
        <v>7.7440834045410156</v>
      </c>
      <c r="N6300">
        <v>10603</v>
      </c>
      <c r="O6300">
        <v>1.9742920994758606E-2</v>
      </c>
      <c r="P6300">
        <v>3.2531518489122391E-2</v>
      </c>
      <c r="Q6300">
        <v>4.4515866786241531E-2</v>
      </c>
      <c r="R6300">
        <v>5.7834047824144363E-2</v>
      </c>
      <c r="S6300">
        <v>7.1150645613670349E-2</v>
      </c>
      <c r="T6300">
        <v>8.3136573433876038E-2</v>
      </c>
      <c r="U6300" t="s">
        <v>18</v>
      </c>
      <c r="V6300" t="s">
        <v>84</v>
      </c>
      <c r="W6300">
        <v>67.808921813964844</v>
      </c>
    </row>
    <row r="6301" spans="1:23" x14ac:dyDescent="0.25">
      <c r="A6301" s="48"/>
      <c r="B6301" t="s">
        <v>14</v>
      </c>
      <c r="C6301" s="35">
        <v>42180</v>
      </c>
      <c r="D6301">
        <v>6</v>
      </c>
      <c r="E6301" t="s">
        <v>113</v>
      </c>
      <c r="F6301">
        <v>0.74681591937740688</v>
      </c>
      <c r="G6301">
        <v>0.73525431049841028</v>
      </c>
      <c r="H6301">
        <v>8530</v>
      </c>
      <c r="I6301">
        <v>0.68898187075248118</v>
      </c>
      <c r="J6301">
        <v>0.58598622323836891</v>
      </c>
      <c r="K6301">
        <v>1052</v>
      </c>
      <c r="L6301">
        <v>5.7834047824144363E-2</v>
      </c>
      <c r="M6301">
        <v>7.7440834045410156</v>
      </c>
      <c r="N6301">
        <v>10603</v>
      </c>
      <c r="O6301">
        <v>1.9742920994758606E-2</v>
      </c>
      <c r="P6301">
        <v>3.2531518489122391E-2</v>
      </c>
      <c r="Q6301">
        <v>4.4515866786241531E-2</v>
      </c>
      <c r="R6301">
        <v>5.7834047824144363E-2</v>
      </c>
      <c r="S6301">
        <v>7.1150645613670349E-2</v>
      </c>
      <c r="T6301">
        <v>8.3136573433876038E-2</v>
      </c>
      <c r="U6301" t="s">
        <v>102</v>
      </c>
      <c r="V6301" t="s">
        <v>84</v>
      </c>
      <c r="W6301">
        <v>67.808921813964844</v>
      </c>
    </row>
    <row r="6302" spans="1:23" x14ac:dyDescent="0.25">
      <c r="A6302" s="48"/>
      <c r="B6302" t="s">
        <v>14</v>
      </c>
      <c r="C6302" s="35">
        <v>42180</v>
      </c>
      <c r="D6302">
        <v>7</v>
      </c>
      <c r="E6302" t="s">
        <v>113</v>
      </c>
      <c r="F6302">
        <v>0.81990577065609804</v>
      </c>
      <c r="G6302">
        <v>0.77966628592717091</v>
      </c>
      <c r="H6302">
        <v>8530</v>
      </c>
      <c r="I6302">
        <v>0.7922529579339932</v>
      </c>
      <c r="J6302">
        <v>0.72153998888092608</v>
      </c>
      <c r="K6302">
        <v>1052</v>
      </c>
      <c r="L6302">
        <v>2.7652813121676445E-2</v>
      </c>
      <c r="M6302">
        <v>3.3726818561553955</v>
      </c>
      <c r="N6302">
        <v>10603</v>
      </c>
      <c r="O6302">
        <v>2.3793898522853851E-2</v>
      </c>
      <c r="P6302">
        <v>-2.8414472471922636E-3</v>
      </c>
      <c r="Q6302">
        <v>1.1601924896240234E-2</v>
      </c>
      <c r="R6302">
        <v>2.7652813121676445E-2</v>
      </c>
      <c r="S6302">
        <v>4.3701797723770142E-2</v>
      </c>
      <c r="T6302">
        <v>5.8147072792053223E-2</v>
      </c>
      <c r="U6302" t="s">
        <v>18</v>
      </c>
      <c r="V6302" t="s">
        <v>84</v>
      </c>
      <c r="W6302">
        <v>73.210037231445313</v>
      </c>
    </row>
    <row r="6303" spans="1:23" x14ac:dyDescent="0.25">
      <c r="A6303" s="48"/>
      <c r="B6303" t="s">
        <v>14</v>
      </c>
      <c r="C6303" s="35">
        <v>42180</v>
      </c>
      <c r="D6303">
        <v>7</v>
      </c>
      <c r="E6303" t="s">
        <v>113</v>
      </c>
      <c r="F6303">
        <v>0.81990577065609804</v>
      </c>
      <c r="G6303">
        <v>0.77966628592717091</v>
      </c>
      <c r="H6303">
        <v>8530</v>
      </c>
      <c r="I6303">
        <v>0.7922529579339932</v>
      </c>
      <c r="J6303">
        <v>0.72153998888092608</v>
      </c>
      <c r="K6303">
        <v>1052</v>
      </c>
      <c r="L6303">
        <v>2.7652813121676445E-2</v>
      </c>
      <c r="M6303">
        <v>3.3726818561553955</v>
      </c>
      <c r="N6303">
        <v>10603</v>
      </c>
      <c r="O6303">
        <v>2.3793898522853851E-2</v>
      </c>
      <c r="P6303">
        <v>-2.8414472471922636E-3</v>
      </c>
      <c r="Q6303">
        <v>1.1601924896240234E-2</v>
      </c>
      <c r="R6303">
        <v>2.7652813121676445E-2</v>
      </c>
      <c r="S6303">
        <v>4.3701797723770142E-2</v>
      </c>
      <c r="T6303">
        <v>5.8147072792053223E-2</v>
      </c>
      <c r="U6303" t="s">
        <v>102</v>
      </c>
      <c r="V6303" t="s">
        <v>84</v>
      </c>
      <c r="W6303">
        <v>73.210037231445313</v>
      </c>
    </row>
    <row r="6304" spans="1:23" x14ac:dyDescent="0.25">
      <c r="A6304" s="48"/>
      <c r="B6304" t="s">
        <v>14</v>
      </c>
      <c r="C6304" s="35">
        <v>42180</v>
      </c>
      <c r="D6304">
        <v>8</v>
      </c>
      <c r="E6304" t="s">
        <v>113</v>
      </c>
      <c r="F6304">
        <v>0.8580092989371082</v>
      </c>
      <c r="G6304">
        <v>0.85979530687428241</v>
      </c>
      <c r="H6304">
        <v>8530</v>
      </c>
      <c r="I6304">
        <v>0.83306774767977909</v>
      </c>
      <c r="J6304">
        <v>0.77821634583484789</v>
      </c>
      <c r="K6304">
        <v>1052</v>
      </c>
      <c r="L6304">
        <v>2.4941550567746162E-2</v>
      </c>
      <c r="M6304">
        <v>2.9069092273712158</v>
      </c>
      <c r="N6304">
        <v>10603</v>
      </c>
      <c r="O6304">
        <v>2.5736153125762939E-2</v>
      </c>
      <c r="P6304">
        <v>-8.0419033765792847E-3</v>
      </c>
      <c r="Q6304">
        <v>7.5804563239216805E-3</v>
      </c>
      <c r="R6304">
        <v>2.4941550567746162E-2</v>
      </c>
      <c r="S6304">
        <v>4.230058565735817E-2</v>
      </c>
      <c r="T6304">
        <v>5.7925004512071609E-2</v>
      </c>
      <c r="U6304" t="s">
        <v>18</v>
      </c>
      <c r="V6304" t="s">
        <v>84</v>
      </c>
      <c r="W6304">
        <v>79.551071166992188</v>
      </c>
    </row>
    <row r="6305" spans="1:23" x14ac:dyDescent="0.25">
      <c r="A6305" s="48"/>
      <c r="B6305" t="s">
        <v>14</v>
      </c>
      <c r="C6305" s="35">
        <v>42180</v>
      </c>
      <c r="D6305">
        <v>8</v>
      </c>
      <c r="E6305" t="s">
        <v>113</v>
      </c>
      <c r="F6305">
        <v>0.8580092989371082</v>
      </c>
      <c r="G6305">
        <v>0.85979530687428241</v>
      </c>
      <c r="H6305">
        <v>8530</v>
      </c>
      <c r="I6305">
        <v>0.83306774767977909</v>
      </c>
      <c r="J6305">
        <v>0.77821634583484789</v>
      </c>
      <c r="K6305">
        <v>1052</v>
      </c>
      <c r="L6305">
        <v>2.4941550567746162E-2</v>
      </c>
      <c r="M6305">
        <v>2.9069092273712158</v>
      </c>
      <c r="N6305">
        <v>10603</v>
      </c>
      <c r="O6305">
        <v>2.5736153125762939E-2</v>
      </c>
      <c r="P6305">
        <v>-8.0419033765792847E-3</v>
      </c>
      <c r="Q6305">
        <v>7.5804563239216805E-3</v>
      </c>
      <c r="R6305">
        <v>2.4941550567746162E-2</v>
      </c>
      <c r="S6305">
        <v>4.230058565735817E-2</v>
      </c>
      <c r="T6305">
        <v>5.7925004512071609E-2</v>
      </c>
      <c r="U6305" t="s">
        <v>102</v>
      </c>
      <c r="V6305" t="s">
        <v>84</v>
      </c>
      <c r="W6305">
        <v>79.551071166992188</v>
      </c>
    </row>
    <row r="6306" spans="1:23" x14ac:dyDescent="0.25">
      <c r="A6306" s="48"/>
      <c r="B6306" t="s">
        <v>14</v>
      </c>
      <c r="C6306" s="35">
        <v>42180</v>
      </c>
      <c r="D6306">
        <v>9</v>
      </c>
      <c r="E6306" t="s">
        <v>113</v>
      </c>
      <c r="F6306">
        <v>0.8646164385688283</v>
      </c>
      <c r="G6306">
        <v>1.0407955791868861</v>
      </c>
      <c r="H6306">
        <v>8530</v>
      </c>
      <c r="I6306">
        <v>0.8273124996223985</v>
      </c>
      <c r="J6306">
        <v>1.0010681883085595</v>
      </c>
      <c r="K6306">
        <v>1052</v>
      </c>
      <c r="L6306">
        <v>3.7303939461708069E-2</v>
      </c>
      <c r="M6306">
        <v>4.3145074844360352</v>
      </c>
      <c r="N6306">
        <v>10603</v>
      </c>
      <c r="O6306">
        <v>3.2857201993465424E-2</v>
      </c>
      <c r="P6306">
        <v>-4.8058507964015007E-3</v>
      </c>
      <c r="Q6306">
        <v>1.513912808150053E-2</v>
      </c>
      <c r="R6306">
        <v>3.7303939461708069E-2</v>
      </c>
      <c r="S6306">
        <v>5.9466123580932617E-2</v>
      </c>
      <c r="T6306">
        <v>7.9413726925849915E-2</v>
      </c>
      <c r="U6306" t="s">
        <v>18</v>
      </c>
      <c r="V6306" t="s">
        <v>84</v>
      </c>
      <c r="W6306">
        <v>85.892105102539063</v>
      </c>
    </row>
    <row r="6307" spans="1:23" x14ac:dyDescent="0.25">
      <c r="A6307" s="48"/>
      <c r="B6307" t="s">
        <v>14</v>
      </c>
      <c r="C6307" s="35">
        <v>42180</v>
      </c>
      <c r="D6307">
        <v>9</v>
      </c>
      <c r="E6307" t="s">
        <v>113</v>
      </c>
      <c r="F6307">
        <v>0.8646164385688283</v>
      </c>
      <c r="G6307">
        <v>1.0407955791868861</v>
      </c>
      <c r="H6307">
        <v>8530</v>
      </c>
      <c r="I6307">
        <v>0.8273124996223985</v>
      </c>
      <c r="J6307">
        <v>1.0010681883085595</v>
      </c>
      <c r="K6307">
        <v>1052</v>
      </c>
      <c r="L6307">
        <v>3.7303939461708069E-2</v>
      </c>
      <c r="M6307">
        <v>4.3145074844360352</v>
      </c>
      <c r="N6307">
        <v>10603</v>
      </c>
      <c r="O6307">
        <v>3.2857201993465424E-2</v>
      </c>
      <c r="P6307">
        <v>-4.8058507964015007E-3</v>
      </c>
      <c r="Q6307">
        <v>1.513912808150053E-2</v>
      </c>
      <c r="R6307">
        <v>3.7303939461708069E-2</v>
      </c>
      <c r="S6307">
        <v>5.9466123580932617E-2</v>
      </c>
      <c r="T6307">
        <v>7.9413726925849915E-2</v>
      </c>
      <c r="U6307" t="s">
        <v>102</v>
      </c>
      <c r="V6307" t="s">
        <v>84</v>
      </c>
      <c r="W6307">
        <v>85.892105102539063</v>
      </c>
    </row>
    <row r="6308" spans="1:23" x14ac:dyDescent="0.25">
      <c r="A6308" s="48"/>
      <c r="B6308" t="s">
        <v>14</v>
      </c>
      <c r="C6308" s="35">
        <v>42180</v>
      </c>
      <c r="D6308">
        <v>10</v>
      </c>
      <c r="E6308" t="s">
        <v>113</v>
      </c>
      <c r="F6308">
        <v>0.88654261260361489</v>
      </c>
      <c r="G6308">
        <v>1.3017584883962825</v>
      </c>
      <c r="H6308">
        <v>8530</v>
      </c>
      <c r="I6308">
        <v>0.87846717564621579</v>
      </c>
      <c r="J6308">
        <v>1.2328277864892581</v>
      </c>
      <c r="K6308">
        <v>1052</v>
      </c>
      <c r="L6308">
        <v>8.0754365772008896E-3</v>
      </c>
      <c r="M6308">
        <v>0.91089099645614624</v>
      </c>
      <c r="N6308">
        <v>10603</v>
      </c>
      <c r="O6308">
        <v>4.0538851171731949E-2</v>
      </c>
      <c r="P6308">
        <v>-4.3879155069589615E-2</v>
      </c>
      <c r="Q6308">
        <v>-1.9271261990070343E-2</v>
      </c>
      <c r="R6308">
        <v>8.0754365772008896E-3</v>
      </c>
      <c r="S6308">
        <v>3.5418890416622162E-2</v>
      </c>
      <c r="T6308">
        <v>6.0030028223991394E-2</v>
      </c>
      <c r="U6308" t="s">
        <v>18</v>
      </c>
      <c r="V6308" t="s">
        <v>84</v>
      </c>
      <c r="W6308">
        <v>89.191741943359375</v>
      </c>
    </row>
    <row r="6309" spans="1:23" x14ac:dyDescent="0.25">
      <c r="A6309" s="48"/>
      <c r="B6309" t="s">
        <v>14</v>
      </c>
      <c r="C6309" s="35">
        <v>42180</v>
      </c>
      <c r="D6309">
        <v>10</v>
      </c>
      <c r="E6309" t="s">
        <v>113</v>
      </c>
      <c r="F6309">
        <v>0.88654261260361489</v>
      </c>
      <c r="G6309">
        <v>1.3017584883962825</v>
      </c>
      <c r="H6309">
        <v>8530</v>
      </c>
      <c r="I6309">
        <v>0.87846717564621579</v>
      </c>
      <c r="J6309">
        <v>1.2328277864892581</v>
      </c>
      <c r="K6309">
        <v>1052</v>
      </c>
      <c r="L6309">
        <v>8.0754365772008896E-3</v>
      </c>
      <c r="M6309">
        <v>0.91089099645614624</v>
      </c>
      <c r="N6309">
        <v>10603</v>
      </c>
      <c r="O6309">
        <v>4.0538851171731949E-2</v>
      </c>
      <c r="P6309">
        <v>-4.3879155069589615E-2</v>
      </c>
      <c r="Q6309">
        <v>-1.9271261990070343E-2</v>
      </c>
      <c r="R6309">
        <v>8.0754365772008896E-3</v>
      </c>
      <c r="S6309">
        <v>3.5418890416622162E-2</v>
      </c>
      <c r="T6309">
        <v>6.0030028223991394E-2</v>
      </c>
      <c r="U6309" t="s">
        <v>102</v>
      </c>
      <c r="V6309" t="s">
        <v>84</v>
      </c>
      <c r="W6309">
        <v>89.191741943359375</v>
      </c>
    </row>
    <row r="6310" spans="1:23" x14ac:dyDescent="0.25">
      <c r="A6310" s="48"/>
      <c r="B6310" t="s">
        <v>14</v>
      </c>
      <c r="C6310" s="35">
        <v>42180</v>
      </c>
      <c r="D6310">
        <v>11</v>
      </c>
      <c r="E6310" t="s">
        <v>113</v>
      </c>
      <c r="F6310">
        <v>0.99171438507388343</v>
      </c>
      <c r="G6310">
        <v>1.5747346577443948</v>
      </c>
      <c r="H6310">
        <v>8530</v>
      </c>
      <c r="I6310">
        <v>0.99838511396684049</v>
      </c>
      <c r="J6310">
        <v>1.474601373444798</v>
      </c>
      <c r="K6310">
        <v>1052</v>
      </c>
      <c r="L6310">
        <v>-6.6707287915050983E-3</v>
      </c>
      <c r="M6310">
        <v>-0.672646164894104</v>
      </c>
      <c r="N6310">
        <v>10603</v>
      </c>
      <c r="O6310">
        <v>4.8555955290794373E-2</v>
      </c>
      <c r="P6310">
        <v>-6.8900041282176971E-2</v>
      </c>
      <c r="Q6310">
        <v>-3.9425604045391083E-2</v>
      </c>
      <c r="R6310">
        <v>-6.6707287915050983E-3</v>
      </c>
      <c r="S6310">
        <v>2.6080263778567314E-2</v>
      </c>
      <c r="T6310">
        <v>5.5558584630489349E-2</v>
      </c>
      <c r="U6310" t="s">
        <v>18</v>
      </c>
      <c r="V6310" t="s">
        <v>84</v>
      </c>
      <c r="W6310">
        <v>91.150146484375</v>
      </c>
    </row>
    <row r="6311" spans="1:23" x14ac:dyDescent="0.25">
      <c r="A6311" s="48"/>
      <c r="B6311" t="s">
        <v>14</v>
      </c>
      <c r="C6311" s="35">
        <v>42180</v>
      </c>
      <c r="D6311">
        <v>11</v>
      </c>
      <c r="E6311" t="s">
        <v>113</v>
      </c>
      <c r="F6311">
        <v>0.99171438507388343</v>
      </c>
      <c r="G6311">
        <v>1.5747346577443948</v>
      </c>
      <c r="H6311">
        <v>8530</v>
      </c>
      <c r="I6311">
        <v>0.99838511396684049</v>
      </c>
      <c r="J6311">
        <v>1.474601373444798</v>
      </c>
      <c r="K6311">
        <v>1052</v>
      </c>
      <c r="L6311">
        <v>-6.6707287915050983E-3</v>
      </c>
      <c r="M6311">
        <v>-0.672646164894104</v>
      </c>
      <c r="N6311">
        <v>10603</v>
      </c>
      <c r="O6311">
        <v>4.8555955290794373E-2</v>
      </c>
      <c r="P6311">
        <v>-6.8900041282176971E-2</v>
      </c>
      <c r="Q6311">
        <v>-3.9425604045391083E-2</v>
      </c>
      <c r="R6311">
        <v>-6.6707287915050983E-3</v>
      </c>
      <c r="S6311">
        <v>2.6080263778567314E-2</v>
      </c>
      <c r="T6311">
        <v>5.5558584630489349E-2</v>
      </c>
      <c r="U6311" t="s">
        <v>102</v>
      </c>
      <c r="V6311" t="s">
        <v>84</v>
      </c>
      <c r="W6311">
        <v>91.150146484375</v>
      </c>
    </row>
    <row r="6312" spans="1:23" x14ac:dyDescent="0.25">
      <c r="A6312" s="48"/>
      <c r="B6312" t="s">
        <v>14</v>
      </c>
      <c r="C6312" s="35">
        <v>42180</v>
      </c>
      <c r="D6312">
        <v>12</v>
      </c>
      <c r="E6312" t="s">
        <v>113</v>
      </c>
      <c r="F6312">
        <v>1.1828311423391846</v>
      </c>
      <c r="G6312">
        <v>1.7998938656459929</v>
      </c>
      <c r="H6312">
        <v>8530</v>
      </c>
      <c r="I6312">
        <v>1.1767652678868643</v>
      </c>
      <c r="J6312">
        <v>1.6984169777051463</v>
      </c>
      <c r="K6312">
        <v>1052</v>
      </c>
      <c r="L6312">
        <v>6.0658743605017662E-3</v>
      </c>
      <c r="M6312">
        <v>0.51282674074172974</v>
      </c>
      <c r="N6312">
        <v>10603</v>
      </c>
      <c r="O6312">
        <v>5.5873297154903412E-2</v>
      </c>
      <c r="P6312">
        <v>-6.55413419008255E-2</v>
      </c>
      <c r="Q6312">
        <v>-3.1625133007764816E-2</v>
      </c>
      <c r="R6312">
        <v>6.0658743605017662E-3</v>
      </c>
      <c r="S6312">
        <v>4.3752413243055344E-2</v>
      </c>
      <c r="T6312">
        <v>7.7673092484474182E-2</v>
      </c>
      <c r="U6312" t="s">
        <v>18</v>
      </c>
      <c r="V6312" t="s">
        <v>84</v>
      </c>
      <c r="W6312">
        <v>93.469680786132813</v>
      </c>
    </row>
    <row r="6313" spans="1:23" x14ac:dyDescent="0.25">
      <c r="A6313" s="48"/>
      <c r="B6313" t="s">
        <v>14</v>
      </c>
      <c r="C6313" s="35">
        <v>42180</v>
      </c>
      <c r="D6313">
        <v>12</v>
      </c>
      <c r="E6313" t="s">
        <v>113</v>
      </c>
      <c r="F6313">
        <v>1.1828311423391846</v>
      </c>
      <c r="G6313">
        <v>1.7998938656459929</v>
      </c>
      <c r="H6313">
        <v>8530</v>
      </c>
      <c r="I6313">
        <v>1.1767652678868643</v>
      </c>
      <c r="J6313">
        <v>1.6984169777051463</v>
      </c>
      <c r="K6313">
        <v>1052</v>
      </c>
      <c r="L6313">
        <v>6.0658743605017662E-3</v>
      </c>
      <c r="M6313">
        <v>0.51282674074172974</v>
      </c>
      <c r="N6313">
        <v>10603</v>
      </c>
      <c r="O6313">
        <v>5.5873297154903412E-2</v>
      </c>
      <c r="P6313">
        <v>-6.55413419008255E-2</v>
      </c>
      <c r="Q6313">
        <v>-3.1625133007764816E-2</v>
      </c>
      <c r="R6313">
        <v>6.0658743605017662E-3</v>
      </c>
      <c r="S6313">
        <v>4.3752413243055344E-2</v>
      </c>
      <c r="T6313">
        <v>7.7673092484474182E-2</v>
      </c>
      <c r="U6313" t="s">
        <v>102</v>
      </c>
      <c r="V6313" t="s">
        <v>84</v>
      </c>
      <c r="W6313">
        <v>93.469680786132813</v>
      </c>
    </row>
    <row r="6314" spans="1:23" x14ac:dyDescent="0.25">
      <c r="A6314" s="48"/>
      <c r="B6314" t="s">
        <v>14</v>
      </c>
      <c r="C6314" s="35">
        <v>42180</v>
      </c>
      <c r="D6314">
        <v>13</v>
      </c>
      <c r="E6314" t="s">
        <v>113</v>
      </c>
      <c r="F6314">
        <v>1.4619380926746326</v>
      </c>
      <c r="G6314">
        <v>1.966017537410607</v>
      </c>
      <c r="H6314">
        <v>8530</v>
      </c>
      <c r="I6314">
        <v>1.349197137520312</v>
      </c>
      <c r="J6314">
        <v>1.8494235503611121</v>
      </c>
      <c r="K6314">
        <v>1052</v>
      </c>
      <c r="L6314">
        <v>0.11274095624685287</v>
      </c>
      <c r="M6314">
        <v>7.7117462158203125</v>
      </c>
      <c r="N6314">
        <v>10603</v>
      </c>
      <c r="O6314">
        <v>6.0864053666591644E-2</v>
      </c>
      <c r="P6314">
        <v>3.4737583249807358E-2</v>
      </c>
      <c r="Q6314">
        <v>7.1683280169963837E-2</v>
      </c>
      <c r="R6314">
        <v>0.11274095624685287</v>
      </c>
      <c r="S6314">
        <v>0.15379376709461212</v>
      </c>
      <c r="T6314">
        <v>0.19074432551860809</v>
      </c>
      <c r="U6314" t="s">
        <v>18</v>
      </c>
      <c r="V6314" t="s">
        <v>84</v>
      </c>
      <c r="W6314">
        <v>95.788925170898438</v>
      </c>
    </row>
    <row r="6315" spans="1:23" x14ac:dyDescent="0.25">
      <c r="A6315" s="48"/>
      <c r="B6315" t="s">
        <v>14</v>
      </c>
      <c r="C6315" s="35">
        <v>42180</v>
      </c>
      <c r="D6315">
        <v>13</v>
      </c>
      <c r="E6315" t="s">
        <v>113</v>
      </c>
      <c r="F6315">
        <v>1.4619380926746326</v>
      </c>
      <c r="G6315">
        <v>1.966017537410607</v>
      </c>
      <c r="H6315">
        <v>8530</v>
      </c>
      <c r="I6315">
        <v>1.349197137520312</v>
      </c>
      <c r="J6315">
        <v>1.8494235503611121</v>
      </c>
      <c r="K6315">
        <v>1052</v>
      </c>
      <c r="L6315">
        <v>0.11274095624685287</v>
      </c>
      <c r="M6315">
        <v>7.7117462158203125</v>
      </c>
      <c r="N6315">
        <v>10603</v>
      </c>
      <c r="O6315">
        <v>6.0864053666591644E-2</v>
      </c>
      <c r="P6315">
        <v>3.4737583249807358E-2</v>
      </c>
      <c r="Q6315">
        <v>7.1683280169963837E-2</v>
      </c>
      <c r="R6315">
        <v>0.11274095624685287</v>
      </c>
      <c r="S6315">
        <v>0.15379376709461212</v>
      </c>
      <c r="T6315">
        <v>0.19074432551860809</v>
      </c>
      <c r="U6315" t="s">
        <v>102</v>
      </c>
      <c r="V6315" t="s">
        <v>84</v>
      </c>
      <c r="W6315">
        <v>95.788925170898438</v>
      </c>
    </row>
    <row r="6316" spans="1:23" x14ac:dyDescent="0.25">
      <c r="A6316" s="48"/>
      <c r="B6316" t="s">
        <v>14</v>
      </c>
      <c r="C6316" s="35">
        <v>42180</v>
      </c>
      <c r="D6316">
        <v>14</v>
      </c>
      <c r="E6316" t="s">
        <v>113</v>
      </c>
      <c r="F6316">
        <v>1.8136511446274546</v>
      </c>
      <c r="G6316">
        <v>2.108397605137454</v>
      </c>
      <c r="H6316">
        <v>8530</v>
      </c>
      <c r="I6316">
        <v>1.4291312028030076</v>
      </c>
      <c r="J6316">
        <v>1.7640564552464417</v>
      </c>
      <c r="K6316">
        <v>1052</v>
      </c>
      <c r="L6316">
        <v>0.38451993465423584</v>
      </c>
      <c r="M6316">
        <v>21.201427459716797</v>
      </c>
      <c r="N6316">
        <v>10603</v>
      </c>
      <c r="O6316">
        <v>5.8984890580177307E-2</v>
      </c>
      <c r="P6316">
        <v>0.30892491340637207</v>
      </c>
      <c r="Q6316">
        <v>0.34472990036010742</v>
      </c>
      <c r="R6316">
        <v>0.38451993465423584</v>
      </c>
      <c r="S6316">
        <v>0.42430523037910461</v>
      </c>
      <c r="T6316">
        <v>0.46011495590209961</v>
      </c>
      <c r="U6316" t="s">
        <v>18</v>
      </c>
      <c r="V6316" t="s">
        <v>84</v>
      </c>
      <c r="W6316">
        <v>97.108367919921875</v>
      </c>
    </row>
    <row r="6317" spans="1:23" x14ac:dyDescent="0.25">
      <c r="A6317" s="48"/>
      <c r="B6317" t="s">
        <v>14</v>
      </c>
      <c r="C6317" s="35">
        <v>42180</v>
      </c>
      <c r="D6317">
        <v>14</v>
      </c>
      <c r="E6317" t="s">
        <v>113</v>
      </c>
      <c r="F6317">
        <v>1.8136511446274546</v>
      </c>
      <c r="G6317">
        <v>2.108397605137454</v>
      </c>
      <c r="H6317">
        <v>8530</v>
      </c>
      <c r="I6317">
        <v>1.4291312028030076</v>
      </c>
      <c r="J6317">
        <v>1.7640564552464417</v>
      </c>
      <c r="K6317">
        <v>1052</v>
      </c>
      <c r="L6317">
        <v>0.38451993465423584</v>
      </c>
      <c r="M6317">
        <v>21.201427459716797</v>
      </c>
      <c r="N6317">
        <v>10603</v>
      </c>
      <c r="O6317">
        <v>5.8984890580177307E-2</v>
      </c>
      <c r="P6317">
        <v>0.30892491340637207</v>
      </c>
      <c r="Q6317">
        <v>0.34472990036010742</v>
      </c>
      <c r="R6317">
        <v>0.38451993465423584</v>
      </c>
      <c r="S6317">
        <v>0.42430523037910461</v>
      </c>
      <c r="T6317">
        <v>0.46011495590209961</v>
      </c>
      <c r="U6317" t="s">
        <v>102</v>
      </c>
      <c r="V6317" t="s">
        <v>84</v>
      </c>
      <c r="W6317">
        <v>97.108367919921875</v>
      </c>
    </row>
    <row r="6318" spans="1:23" x14ac:dyDescent="0.25">
      <c r="A6318" s="48"/>
      <c r="B6318" t="s">
        <v>14</v>
      </c>
      <c r="C6318" s="35">
        <v>42180</v>
      </c>
      <c r="D6318">
        <v>15</v>
      </c>
      <c r="E6318" t="s">
        <v>113</v>
      </c>
      <c r="F6318">
        <v>2.1432606205083449</v>
      </c>
      <c r="G6318">
        <v>2.160668234848679</v>
      </c>
      <c r="H6318">
        <v>8530</v>
      </c>
      <c r="I6318">
        <v>1.6574913166067313</v>
      </c>
      <c r="J6318">
        <v>1.7796126041936018</v>
      </c>
      <c r="K6318">
        <v>1052</v>
      </c>
      <c r="L6318">
        <v>0.48576930165290833</v>
      </c>
      <c r="M6318">
        <v>22.664966583251953</v>
      </c>
      <c r="N6318">
        <v>10603</v>
      </c>
      <c r="O6318">
        <v>5.9647116810083389E-2</v>
      </c>
      <c r="P6318">
        <v>0.40932556986808777</v>
      </c>
      <c r="Q6318">
        <v>0.44553256034851074</v>
      </c>
      <c r="R6318">
        <v>0.48576930165290833</v>
      </c>
      <c r="S6318">
        <v>0.52600127458572388</v>
      </c>
      <c r="T6318">
        <v>0.56221306324005127</v>
      </c>
      <c r="U6318" t="s">
        <v>18</v>
      </c>
      <c r="V6318" t="s">
        <v>84</v>
      </c>
      <c r="W6318">
        <v>98.788833618164063</v>
      </c>
    </row>
    <row r="6319" spans="1:23" x14ac:dyDescent="0.25">
      <c r="A6319" s="48"/>
      <c r="B6319" t="s">
        <v>14</v>
      </c>
      <c r="C6319" s="35">
        <v>42180</v>
      </c>
      <c r="D6319">
        <v>15</v>
      </c>
      <c r="E6319" t="s">
        <v>113</v>
      </c>
      <c r="F6319">
        <v>2.1432606205083449</v>
      </c>
      <c r="G6319">
        <v>2.160668234848679</v>
      </c>
      <c r="H6319">
        <v>8530</v>
      </c>
      <c r="I6319">
        <v>1.6574913166067313</v>
      </c>
      <c r="J6319">
        <v>1.7796126041936018</v>
      </c>
      <c r="K6319">
        <v>1052</v>
      </c>
      <c r="L6319">
        <v>0.48576930165290833</v>
      </c>
      <c r="M6319">
        <v>22.664966583251953</v>
      </c>
      <c r="N6319">
        <v>10603</v>
      </c>
      <c r="O6319">
        <v>5.9647116810083389E-2</v>
      </c>
      <c r="P6319">
        <v>0.40932556986808777</v>
      </c>
      <c r="Q6319">
        <v>0.44553256034851074</v>
      </c>
      <c r="R6319">
        <v>0.48576930165290833</v>
      </c>
      <c r="S6319">
        <v>0.52600127458572388</v>
      </c>
      <c r="T6319">
        <v>0.56221306324005127</v>
      </c>
      <c r="U6319" t="s">
        <v>102</v>
      </c>
      <c r="V6319" t="s">
        <v>84</v>
      </c>
      <c r="W6319">
        <v>98.788833618164063</v>
      </c>
    </row>
    <row r="6320" spans="1:23" x14ac:dyDescent="0.25">
      <c r="A6320" s="48"/>
      <c r="B6320" t="s">
        <v>14</v>
      </c>
      <c r="C6320" s="35">
        <v>42180</v>
      </c>
      <c r="D6320">
        <v>16</v>
      </c>
      <c r="E6320" t="s">
        <v>113</v>
      </c>
      <c r="F6320">
        <v>2.5106929907069837</v>
      </c>
      <c r="G6320">
        <v>2.1699052998040362</v>
      </c>
      <c r="H6320">
        <v>8530</v>
      </c>
      <c r="I6320">
        <v>2.6520307243832133</v>
      </c>
      <c r="J6320">
        <v>2.1501923784854142</v>
      </c>
      <c r="K6320">
        <v>1052</v>
      </c>
      <c r="L6320">
        <v>-0.14133773744106293</v>
      </c>
      <c r="M6320">
        <v>-5.6294312477111816</v>
      </c>
      <c r="N6320">
        <v>10603</v>
      </c>
      <c r="O6320">
        <v>7.0333413779735565E-2</v>
      </c>
      <c r="P6320">
        <v>-0.2314770370721817</v>
      </c>
      <c r="Q6320">
        <v>-0.18878325819969177</v>
      </c>
      <c r="R6320">
        <v>-0.14133773744106293</v>
      </c>
      <c r="S6320">
        <v>-9.3897849321365356E-2</v>
      </c>
      <c r="T6320">
        <v>-5.1198434084653854E-2</v>
      </c>
      <c r="U6320" t="s">
        <v>18</v>
      </c>
      <c r="V6320" t="s">
        <v>84</v>
      </c>
      <c r="W6320">
        <v>99.108367919921875</v>
      </c>
    </row>
    <row r="6321" spans="1:23" x14ac:dyDescent="0.25">
      <c r="A6321" s="48"/>
      <c r="B6321" t="s">
        <v>14</v>
      </c>
      <c r="C6321" s="35">
        <v>42180</v>
      </c>
      <c r="D6321">
        <v>16</v>
      </c>
      <c r="E6321" t="s">
        <v>113</v>
      </c>
      <c r="F6321">
        <v>2.5106929907069837</v>
      </c>
      <c r="G6321">
        <v>2.1699052998040362</v>
      </c>
      <c r="H6321">
        <v>8530</v>
      </c>
      <c r="I6321">
        <v>2.6520307243832133</v>
      </c>
      <c r="J6321">
        <v>2.1501923784854142</v>
      </c>
      <c r="K6321">
        <v>1052</v>
      </c>
      <c r="L6321">
        <v>-0.14133773744106293</v>
      </c>
      <c r="M6321">
        <v>-5.6294312477111816</v>
      </c>
      <c r="N6321">
        <v>10603</v>
      </c>
      <c r="O6321">
        <v>7.0333413779735565E-2</v>
      </c>
      <c r="P6321">
        <v>-0.2314770370721817</v>
      </c>
      <c r="Q6321">
        <v>-0.18878325819969177</v>
      </c>
      <c r="R6321">
        <v>-0.14133773744106293</v>
      </c>
      <c r="S6321">
        <v>-9.3897849321365356E-2</v>
      </c>
      <c r="T6321">
        <v>-5.1198434084653854E-2</v>
      </c>
      <c r="U6321" t="s">
        <v>102</v>
      </c>
      <c r="V6321" t="s">
        <v>84</v>
      </c>
      <c r="W6321">
        <v>99.108367919921875</v>
      </c>
    </row>
    <row r="6322" spans="1:23" x14ac:dyDescent="0.25">
      <c r="A6322" s="48"/>
      <c r="B6322" t="s">
        <v>14</v>
      </c>
      <c r="C6322" s="35">
        <v>42180</v>
      </c>
      <c r="D6322">
        <v>17</v>
      </c>
      <c r="E6322" t="s">
        <v>113</v>
      </c>
      <c r="F6322">
        <v>2.8455367710411847</v>
      </c>
      <c r="G6322">
        <v>2.1196848102368238</v>
      </c>
      <c r="H6322">
        <v>8530</v>
      </c>
      <c r="I6322">
        <v>3.0542109751919075</v>
      </c>
      <c r="J6322">
        <v>2.1975847036830829</v>
      </c>
      <c r="K6322">
        <v>1052</v>
      </c>
      <c r="L6322">
        <v>-0.20867420732975006</v>
      </c>
      <c r="M6322">
        <v>-7.3333864212036133</v>
      </c>
      <c r="N6322">
        <v>10603</v>
      </c>
      <c r="O6322">
        <v>7.153601199388504E-2</v>
      </c>
      <c r="P6322">
        <v>-0.30035474896430969</v>
      </c>
      <c r="Q6322">
        <v>-0.25693097710609436</v>
      </c>
      <c r="R6322">
        <v>-0.20867420732975006</v>
      </c>
      <c r="S6322">
        <v>-0.16042317450046539</v>
      </c>
      <c r="T6322">
        <v>-0.11699365079402924</v>
      </c>
      <c r="U6322" t="s">
        <v>18</v>
      </c>
      <c r="V6322" t="s">
        <v>84</v>
      </c>
      <c r="W6322">
        <v>99.108367919921875</v>
      </c>
    </row>
    <row r="6323" spans="1:23" x14ac:dyDescent="0.25">
      <c r="A6323" s="48"/>
      <c r="B6323" t="s">
        <v>14</v>
      </c>
      <c r="C6323" s="35">
        <v>42180</v>
      </c>
      <c r="D6323">
        <v>17</v>
      </c>
      <c r="E6323" t="s">
        <v>113</v>
      </c>
      <c r="F6323">
        <v>2.8455367710411847</v>
      </c>
      <c r="G6323">
        <v>2.1196848102368238</v>
      </c>
      <c r="H6323">
        <v>8530</v>
      </c>
      <c r="I6323">
        <v>3.0542109751919075</v>
      </c>
      <c r="J6323">
        <v>2.1975847036830829</v>
      </c>
      <c r="K6323">
        <v>1052</v>
      </c>
      <c r="L6323">
        <v>-0.20867420732975006</v>
      </c>
      <c r="M6323">
        <v>-7.3333864212036133</v>
      </c>
      <c r="N6323">
        <v>10603</v>
      </c>
      <c r="O6323">
        <v>7.153601199388504E-2</v>
      </c>
      <c r="P6323">
        <v>-0.30035474896430969</v>
      </c>
      <c r="Q6323">
        <v>-0.25693097710609436</v>
      </c>
      <c r="R6323">
        <v>-0.20867420732975006</v>
      </c>
      <c r="S6323">
        <v>-0.16042317450046539</v>
      </c>
      <c r="T6323">
        <v>-0.11699365079402924</v>
      </c>
      <c r="U6323" t="s">
        <v>102</v>
      </c>
      <c r="V6323" t="s">
        <v>84</v>
      </c>
      <c r="W6323">
        <v>99.108367919921875</v>
      </c>
    </row>
    <row r="6324" spans="1:23" x14ac:dyDescent="0.25">
      <c r="A6324" s="48"/>
      <c r="B6324" t="s">
        <v>14</v>
      </c>
      <c r="C6324" s="35">
        <v>42180</v>
      </c>
      <c r="D6324">
        <v>18</v>
      </c>
      <c r="E6324" t="s">
        <v>113</v>
      </c>
      <c r="F6324">
        <v>3.1158476158995456</v>
      </c>
      <c r="G6324">
        <v>2.076276857523883</v>
      </c>
      <c r="H6324">
        <v>8530</v>
      </c>
      <c r="I6324">
        <v>3.2075887393427345</v>
      </c>
      <c r="J6324">
        <v>2.1340273082407815</v>
      </c>
      <c r="K6324">
        <v>1052</v>
      </c>
      <c r="L6324">
        <v>-9.1741122305393219E-2</v>
      </c>
      <c r="M6324">
        <v>-2.9443392753601074</v>
      </c>
      <c r="N6324">
        <v>10603</v>
      </c>
      <c r="O6324">
        <v>6.9529488682746887E-2</v>
      </c>
      <c r="P6324">
        <v>-0.18085011839866638</v>
      </c>
      <c r="Q6324">
        <v>-0.13864432275295258</v>
      </c>
      <c r="R6324">
        <v>-9.1741122305393219E-2</v>
      </c>
      <c r="S6324">
        <v>-4.4843483716249466E-2</v>
      </c>
      <c r="T6324">
        <v>-2.632129704579711E-3</v>
      </c>
      <c r="U6324" t="s">
        <v>18</v>
      </c>
      <c r="V6324" t="s">
        <v>84</v>
      </c>
      <c r="W6324">
        <v>97.808830261230469</v>
      </c>
    </row>
    <row r="6325" spans="1:23" x14ac:dyDescent="0.25">
      <c r="A6325" s="48"/>
      <c r="B6325" t="s">
        <v>14</v>
      </c>
      <c r="C6325" s="35">
        <v>42180</v>
      </c>
      <c r="D6325">
        <v>18</v>
      </c>
      <c r="E6325" t="s">
        <v>113</v>
      </c>
      <c r="F6325">
        <v>3.1158476158995456</v>
      </c>
      <c r="G6325">
        <v>2.076276857523883</v>
      </c>
      <c r="H6325">
        <v>8530</v>
      </c>
      <c r="I6325">
        <v>3.2075887393427345</v>
      </c>
      <c r="J6325">
        <v>2.1340273082407815</v>
      </c>
      <c r="K6325">
        <v>1052</v>
      </c>
      <c r="L6325">
        <v>-9.1741122305393219E-2</v>
      </c>
      <c r="M6325">
        <v>-2.9443392753601074</v>
      </c>
      <c r="N6325">
        <v>10603</v>
      </c>
      <c r="O6325">
        <v>6.9529488682746887E-2</v>
      </c>
      <c r="P6325">
        <v>-0.18085011839866638</v>
      </c>
      <c r="Q6325">
        <v>-0.13864432275295258</v>
      </c>
      <c r="R6325">
        <v>-9.1741122305393219E-2</v>
      </c>
      <c r="S6325">
        <v>-4.4843483716249466E-2</v>
      </c>
      <c r="T6325">
        <v>-2.632129704579711E-3</v>
      </c>
      <c r="U6325" t="s">
        <v>102</v>
      </c>
      <c r="V6325" t="s">
        <v>84</v>
      </c>
      <c r="W6325">
        <v>97.808830261230469</v>
      </c>
    </row>
    <row r="6326" spans="1:23" x14ac:dyDescent="0.25">
      <c r="A6326" s="48"/>
      <c r="B6326" t="s">
        <v>14</v>
      </c>
      <c r="C6326" s="35">
        <v>42180</v>
      </c>
      <c r="D6326">
        <v>19</v>
      </c>
      <c r="E6326" t="s">
        <v>113</v>
      </c>
      <c r="F6326">
        <v>3.2580758911778229</v>
      </c>
      <c r="G6326">
        <v>2.025794402856294</v>
      </c>
      <c r="H6326">
        <v>8530</v>
      </c>
      <c r="I6326">
        <v>3.2894812970708789</v>
      </c>
      <c r="J6326">
        <v>2.0897131596635723</v>
      </c>
      <c r="K6326">
        <v>1052</v>
      </c>
      <c r="L6326">
        <v>-3.1405404210090637E-2</v>
      </c>
      <c r="M6326">
        <v>-0.96392494440078735</v>
      </c>
      <c r="N6326">
        <v>10603</v>
      </c>
      <c r="O6326">
        <v>6.8059928715229034E-2</v>
      </c>
      <c r="P6326">
        <v>-0.11863100528717041</v>
      </c>
      <c r="Q6326">
        <v>-7.7317267656326294E-2</v>
      </c>
      <c r="R6326">
        <v>-3.1405404210090637E-2</v>
      </c>
      <c r="S6326">
        <v>1.4501017518341541E-2</v>
      </c>
      <c r="T6326">
        <v>5.5820200592279434E-2</v>
      </c>
      <c r="U6326" t="s">
        <v>18</v>
      </c>
      <c r="V6326" t="s">
        <v>84</v>
      </c>
      <c r="W6326">
        <v>92.278221130371094</v>
      </c>
    </row>
    <row r="6327" spans="1:23" x14ac:dyDescent="0.25">
      <c r="A6327" s="48"/>
      <c r="B6327" t="s">
        <v>14</v>
      </c>
      <c r="C6327" s="35">
        <v>42180</v>
      </c>
      <c r="D6327">
        <v>19</v>
      </c>
      <c r="E6327" t="s">
        <v>113</v>
      </c>
      <c r="F6327">
        <v>3.2580758911778229</v>
      </c>
      <c r="G6327">
        <v>2.025794402856294</v>
      </c>
      <c r="H6327">
        <v>8530</v>
      </c>
      <c r="I6327">
        <v>3.2894812970708789</v>
      </c>
      <c r="J6327">
        <v>2.0897131596635723</v>
      </c>
      <c r="K6327">
        <v>1052</v>
      </c>
      <c r="L6327">
        <v>-3.1405404210090637E-2</v>
      </c>
      <c r="M6327">
        <v>-0.96392494440078735</v>
      </c>
      <c r="N6327">
        <v>10603</v>
      </c>
      <c r="O6327">
        <v>6.8059928715229034E-2</v>
      </c>
      <c r="P6327">
        <v>-0.11863100528717041</v>
      </c>
      <c r="Q6327">
        <v>-7.7317267656326294E-2</v>
      </c>
      <c r="R6327">
        <v>-3.1405404210090637E-2</v>
      </c>
      <c r="S6327">
        <v>1.4501017518341541E-2</v>
      </c>
      <c r="T6327">
        <v>5.5820200592279434E-2</v>
      </c>
      <c r="U6327" t="s">
        <v>102</v>
      </c>
      <c r="V6327" t="s">
        <v>84</v>
      </c>
      <c r="W6327">
        <v>92.278221130371094</v>
      </c>
    </row>
    <row r="6328" spans="1:23" x14ac:dyDescent="0.25">
      <c r="A6328" s="48"/>
      <c r="B6328" t="s">
        <v>14</v>
      </c>
      <c r="C6328" s="35">
        <v>42180</v>
      </c>
      <c r="D6328">
        <v>20</v>
      </c>
      <c r="E6328" t="s">
        <v>113</v>
      </c>
      <c r="F6328">
        <v>3.1617724567946599</v>
      </c>
      <c r="G6328">
        <v>1.9997597972706367</v>
      </c>
      <c r="H6328">
        <v>8530</v>
      </c>
      <c r="I6328">
        <v>3.1418673666827979</v>
      </c>
      <c r="J6328">
        <v>2.0007486017937803</v>
      </c>
      <c r="K6328">
        <v>1052</v>
      </c>
      <c r="L6328">
        <v>1.990509033203125E-2</v>
      </c>
      <c r="M6328">
        <v>0.62955480813980103</v>
      </c>
      <c r="N6328">
        <v>10603</v>
      </c>
      <c r="O6328">
        <v>6.5375447273254395E-2</v>
      </c>
      <c r="P6328">
        <v>-6.3880085945129395E-2</v>
      </c>
      <c r="Q6328">
        <v>-2.4195879697799683E-2</v>
      </c>
      <c r="R6328">
        <v>1.990509033203125E-2</v>
      </c>
      <c r="S6328">
        <v>6.4000830054283142E-2</v>
      </c>
      <c r="T6328">
        <v>0.10369026660919189</v>
      </c>
      <c r="U6328" t="s">
        <v>18</v>
      </c>
      <c r="V6328" t="s">
        <v>84</v>
      </c>
      <c r="W6328">
        <v>84.256721496582031</v>
      </c>
    </row>
    <row r="6329" spans="1:23" x14ac:dyDescent="0.25">
      <c r="A6329" s="48"/>
      <c r="B6329" t="s">
        <v>14</v>
      </c>
      <c r="C6329" s="35">
        <v>42180</v>
      </c>
      <c r="D6329">
        <v>20</v>
      </c>
      <c r="E6329" t="s">
        <v>113</v>
      </c>
      <c r="F6329">
        <v>3.1617724567946599</v>
      </c>
      <c r="G6329">
        <v>1.9997597972706367</v>
      </c>
      <c r="H6329">
        <v>8530</v>
      </c>
      <c r="I6329">
        <v>3.1418673666827979</v>
      </c>
      <c r="J6329">
        <v>2.0007486017937803</v>
      </c>
      <c r="K6329">
        <v>1052</v>
      </c>
      <c r="L6329">
        <v>1.990509033203125E-2</v>
      </c>
      <c r="M6329">
        <v>0.62955480813980103</v>
      </c>
      <c r="N6329">
        <v>10603</v>
      </c>
      <c r="O6329">
        <v>6.5375447273254395E-2</v>
      </c>
      <c r="P6329">
        <v>-6.3880085945129395E-2</v>
      </c>
      <c r="Q6329">
        <v>-2.4195879697799683E-2</v>
      </c>
      <c r="R6329">
        <v>1.990509033203125E-2</v>
      </c>
      <c r="S6329">
        <v>6.4000830054283142E-2</v>
      </c>
      <c r="T6329">
        <v>0.10369026660919189</v>
      </c>
      <c r="U6329" t="s">
        <v>102</v>
      </c>
      <c r="V6329" t="s">
        <v>84</v>
      </c>
      <c r="W6329">
        <v>84.256721496582031</v>
      </c>
    </row>
    <row r="6330" spans="1:23" x14ac:dyDescent="0.25">
      <c r="A6330" s="48"/>
      <c r="B6330" t="s">
        <v>14</v>
      </c>
      <c r="C6330" s="35">
        <v>42180</v>
      </c>
      <c r="D6330">
        <v>21</v>
      </c>
      <c r="E6330" t="s">
        <v>113</v>
      </c>
      <c r="F6330">
        <v>2.8432022297968618</v>
      </c>
      <c r="G6330">
        <v>1.9066754525928999</v>
      </c>
      <c r="H6330">
        <v>8530</v>
      </c>
      <c r="I6330">
        <v>2.781200953793197</v>
      </c>
      <c r="J6330">
        <v>1.8377621442507539</v>
      </c>
      <c r="K6330">
        <v>1052</v>
      </c>
      <c r="L6330">
        <v>6.2001276761293411E-2</v>
      </c>
      <c r="M6330">
        <v>2.1806848049163818</v>
      </c>
      <c r="N6330">
        <v>10603</v>
      </c>
      <c r="O6330">
        <v>6.0304384678602219E-2</v>
      </c>
      <c r="P6330">
        <v>-1.5284822322428226E-2</v>
      </c>
      <c r="Q6330">
        <v>2.1321145817637444E-2</v>
      </c>
      <c r="R6330">
        <v>6.2001276761293411E-2</v>
      </c>
      <c r="S6330">
        <v>0.10267658531665802</v>
      </c>
      <c r="T6330">
        <v>0.13928738236427307</v>
      </c>
      <c r="U6330" t="s">
        <v>18</v>
      </c>
      <c r="V6330" t="s">
        <v>84</v>
      </c>
      <c r="W6330">
        <v>79.4263916015625</v>
      </c>
    </row>
    <row r="6331" spans="1:23" x14ac:dyDescent="0.25">
      <c r="A6331" s="48"/>
      <c r="B6331" t="s">
        <v>14</v>
      </c>
      <c r="C6331" s="35">
        <v>42180</v>
      </c>
      <c r="D6331">
        <v>21</v>
      </c>
      <c r="E6331" t="s">
        <v>113</v>
      </c>
      <c r="F6331">
        <v>2.8432022297968618</v>
      </c>
      <c r="G6331">
        <v>1.9066754525928999</v>
      </c>
      <c r="H6331">
        <v>8530</v>
      </c>
      <c r="I6331">
        <v>2.781200953793197</v>
      </c>
      <c r="J6331">
        <v>1.8377621442507539</v>
      </c>
      <c r="K6331">
        <v>1052</v>
      </c>
      <c r="L6331">
        <v>6.2001276761293411E-2</v>
      </c>
      <c r="M6331">
        <v>2.1806848049163818</v>
      </c>
      <c r="N6331">
        <v>10603</v>
      </c>
      <c r="O6331">
        <v>6.0304384678602219E-2</v>
      </c>
      <c r="P6331">
        <v>-1.5284822322428226E-2</v>
      </c>
      <c r="Q6331">
        <v>2.1321145817637444E-2</v>
      </c>
      <c r="R6331">
        <v>6.2001276761293411E-2</v>
      </c>
      <c r="S6331">
        <v>0.10267658531665802</v>
      </c>
      <c r="T6331">
        <v>0.13928738236427307</v>
      </c>
      <c r="U6331" t="s">
        <v>102</v>
      </c>
      <c r="V6331" t="s">
        <v>84</v>
      </c>
      <c r="W6331">
        <v>79.4263916015625</v>
      </c>
    </row>
    <row r="6332" spans="1:23" x14ac:dyDescent="0.25">
      <c r="A6332" s="48"/>
      <c r="B6332" t="s">
        <v>14</v>
      </c>
      <c r="C6332" s="35">
        <v>42180</v>
      </c>
      <c r="D6332">
        <v>22</v>
      </c>
      <c r="E6332" t="s">
        <v>113</v>
      </c>
      <c r="F6332">
        <v>2.4795979938314003</v>
      </c>
      <c r="G6332">
        <v>1.7915698876992563</v>
      </c>
      <c r="H6332">
        <v>8530</v>
      </c>
      <c r="I6332">
        <v>2.4022234729113694</v>
      </c>
      <c r="J6332">
        <v>1.757754073570605</v>
      </c>
      <c r="K6332">
        <v>1052</v>
      </c>
      <c r="L6332">
        <v>7.7374517917633057E-2</v>
      </c>
      <c r="M6332">
        <v>3.1204462051391602</v>
      </c>
      <c r="N6332">
        <v>10603</v>
      </c>
      <c r="O6332">
        <v>5.7560950517654419E-2</v>
      </c>
      <c r="P6332">
        <v>3.6044036969542503E-3</v>
      </c>
      <c r="Q6332">
        <v>3.8545053452253342E-2</v>
      </c>
      <c r="R6332">
        <v>7.7374517917633057E-2</v>
      </c>
      <c r="S6332">
        <v>0.11619938164949417</v>
      </c>
      <c r="T6332">
        <v>0.15114463865756989</v>
      </c>
      <c r="U6332" t="s">
        <v>18</v>
      </c>
      <c r="V6332" t="s">
        <v>84</v>
      </c>
      <c r="W6332">
        <v>75.917472839355469</v>
      </c>
    </row>
    <row r="6333" spans="1:23" x14ac:dyDescent="0.25">
      <c r="A6333" s="48"/>
      <c r="B6333" t="s">
        <v>14</v>
      </c>
      <c r="C6333" s="35">
        <v>42180</v>
      </c>
      <c r="D6333">
        <v>22</v>
      </c>
      <c r="E6333" t="s">
        <v>113</v>
      </c>
      <c r="F6333">
        <v>2.4795979938314003</v>
      </c>
      <c r="G6333">
        <v>1.7915698876992563</v>
      </c>
      <c r="H6333">
        <v>8530</v>
      </c>
      <c r="I6333">
        <v>2.4022234729113694</v>
      </c>
      <c r="J6333">
        <v>1.757754073570605</v>
      </c>
      <c r="K6333">
        <v>1052</v>
      </c>
      <c r="L6333">
        <v>7.7374517917633057E-2</v>
      </c>
      <c r="M6333">
        <v>3.1204462051391602</v>
      </c>
      <c r="N6333">
        <v>10603</v>
      </c>
      <c r="O6333">
        <v>5.7560950517654419E-2</v>
      </c>
      <c r="P6333">
        <v>3.6044036969542503E-3</v>
      </c>
      <c r="Q6333">
        <v>3.8545053452253342E-2</v>
      </c>
      <c r="R6333">
        <v>7.7374517917633057E-2</v>
      </c>
      <c r="S6333">
        <v>0.11619938164949417</v>
      </c>
      <c r="T6333">
        <v>0.15114463865756989</v>
      </c>
      <c r="U6333" t="s">
        <v>102</v>
      </c>
      <c r="V6333" t="s">
        <v>84</v>
      </c>
      <c r="W6333">
        <v>75.917472839355469</v>
      </c>
    </row>
    <row r="6334" spans="1:23" x14ac:dyDescent="0.25">
      <c r="A6334" s="48"/>
      <c r="B6334" t="s">
        <v>14</v>
      </c>
      <c r="C6334" s="35">
        <v>42180</v>
      </c>
      <c r="D6334">
        <v>23</v>
      </c>
      <c r="E6334" t="s">
        <v>113</v>
      </c>
      <c r="F6334">
        <v>1.9853097121567276</v>
      </c>
      <c r="G6334">
        <v>1.6391613436148869</v>
      </c>
      <c r="H6334">
        <v>8530</v>
      </c>
      <c r="I6334">
        <v>1.9039575384749512</v>
      </c>
      <c r="J6334">
        <v>1.5250352520521444</v>
      </c>
      <c r="K6334">
        <v>1052</v>
      </c>
      <c r="L6334">
        <v>8.1352174282073975E-2</v>
      </c>
      <c r="M6334">
        <v>4.0977067947387695</v>
      </c>
      <c r="N6334">
        <v>10603</v>
      </c>
      <c r="O6334">
        <v>5.0256945192813873E-2</v>
      </c>
      <c r="P6334">
        <v>1.6942873597145081E-2</v>
      </c>
      <c r="Q6334">
        <v>4.7449845820665359E-2</v>
      </c>
      <c r="R6334">
        <v>8.1352174282073975E-2</v>
      </c>
      <c r="S6334">
        <v>0.11525048315525055</v>
      </c>
      <c r="T6334">
        <v>0.14576147496700287</v>
      </c>
      <c r="U6334" t="s">
        <v>18</v>
      </c>
      <c r="V6334" t="s">
        <v>84</v>
      </c>
      <c r="W6334">
        <v>74.76751708984375</v>
      </c>
    </row>
    <row r="6335" spans="1:23" x14ac:dyDescent="0.25">
      <c r="A6335" s="48"/>
      <c r="B6335" t="s">
        <v>14</v>
      </c>
      <c r="C6335" s="35">
        <v>42180</v>
      </c>
      <c r="D6335">
        <v>23</v>
      </c>
      <c r="E6335" t="s">
        <v>113</v>
      </c>
      <c r="F6335">
        <v>1.9853097121567276</v>
      </c>
      <c r="G6335">
        <v>1.6391613436148869</v>
      </c>
      <c r="H6335">
        <v>8530</v>
      </c>
      <c r="I6335">
        <v>1.9039575384749512</v>
      </c>
      <c r="J6335">
        <v>1.5250352520521444</v>
      </c>
      <c r="K6335">
        <v>1052</v>
      </c>
      <c r="L6335">
        <v>8.1352174282073975E-2</v>
      </c>
      <c r="M6335">
        <v>4.0977067947387695</v>
      </c>
      <c r="N6335">
        <v>10603</v>
      </c>
      <c r="O6335">
        <v>5.0256945192813873E-2</v>
      </c>
      <c r="P6335">
        <v>1.6942873597145081E-2</v>
      </c>
      <c r="Q6335">
        <v>4.7449845820665359E-2</v>
      </c>
      <c r="R6335">
        <v>8.1352174282073975E-2</v>
      </c>
      <c r="S6335">
        <v>0.11525048315525055</v>
      </c>
      <c r="T6335">
        <v>0.14576147496700287</v>
      </c>
      <c r="U6335" t="s">
        <v>102</v>
      </c>
      <c r="V6335" t="s">
        <v>84</v>
      </c>
      <c r="W6335">
        <v>74.76751708984375</v>
      </c>
    </row>
    <row r="6336" spans="1:23" x14ac:dyDescent="0.25">
      <c r="A6336" s="48"/>
      <c r="B6336" t="s">
        <v>14</v>
      </c>
      <c r="C6336" s="35">
        <v>42180</v>
      </c>
      <c r="D6336">
        <v>24</v>
      </c>
      <c r="E6336" t="s">
        <v>113</v>
      </c>
      <c r="F6336">
        <v>1.5142413615985129</v>
      </c>
      <c r="G6336">
        <v>1.4110967487389603</v>
      </c>
      <c r="H6336">
        <v>8530</v>
      </c>
      <c r="I6336">
        <v>1.4597920802421698</v>
      </c>
      <c r="J6336">
        <v>1.3114793002841012</v>
      </c>
      <c r="K6336">
        <v>1052</v>
      </c>
      <c r="L6336">
        <v>5.4449282586574554E-2</v>
      </c>
      <c r="M6336">
        <v>3.5958125591278076</v>
      </c>
      <c r="N6336">
        <v>10603</v>
      </c>
      <c r="O6336">
        <v>4.322492703795433E-2</v>
      </c>
      <c r="P6336">
        <v>-9.4778393395245075E-4</v>
      </c>
      <c r="Q6336">
        <v>2.5290612131357193E-2</v>
      </c>
      <c r="R6336">
        <v>5.4449282586574554E-2</v>
      </c>
      <c r="S6336">
        <v>8.3604492247104645E-2</v>
      </c>
      <c r="T6336">
        <v>0.10984634608030319</v>
      </c>
      <c r="U6336" t="s">
        <v>18</v>
      </c>
      <c r="V6336" t="s">
        <v>84</v>
      </c>
      <c r="W6336">
        <v>72.236534118652344</v>
      </c>
    </row>
    <row r="6337" spans="1:23" x14ac:dyDescent="0.25">
      <c r="A6337" s="48"/>
      <c r="B6337" t="s">
        <v>14</v>
      </c>
      <c r="C6337" s="35">
        <v>42180</v>
      </c>
      <c r="D6337">
        <v>24</v>
      </c>
      <c r="E6337" t="s">
        <v>113</v>
      </c>
      <c r="F6337">
        <v>1.5142413615985129</v>
      </c>
      <c r="G6337">
        <v>1.4110967487389603</v>
      </c>
      <c r="H6337">
        <v>8530</v>
      </c>
      <c r="I6337">
        <v>1.4597920802421698</v>
      </c>
      <c r="J6337">
        <v>1.3114793002841012</v>
      </c>
      <c r="K6337">
        <v>1052</v>
      </c>
      <c r="L6337">
        <v>5.4449282586574554E-2</v>
      </c>
      <c r="M6337">
        <v>3.5958125591278076</v>
      </c>
      <c r="N6337">
        <v>10603</v>
      </c>
      <c r="O6337">
        <v>4.322492703795433E-2</v>
      </c>
      <c r="P6337">
        <v>-9.4778393395245075E-4</v>
      </c>
      <c r="Q6337">
        <v>2.5290612131357193E-2</v>
      </c>
      <c r="R6337">
        <v>5.4449282586574554E-2</v>
      </c>
      <c r="S6337">
        <v>8.3604492247104645E-2</v>
      </c>
      <c r="T6337">
        <v>0.10984634608030319</v>
      </c>
      <c r="U6337" t="s">
        <v>102</v>
      </c>
      <c r="V6337" t="s">
        <v>84</v>
      </c>
      <c r="W6337">
        <v>72.236534118652344</v>
      </c>
    </row>
    <row r="6338" spans="1:23" x14ac:dyDescent="0.25">
      <c r="A6338" s="48"/>
      <c r="B6338" t="s">
        <v>14</v>
      </c>
      <c r="C6338" s="35">
        <v>42233</v>
      </c>
      <c r="D6338">
        <v>1</v>
      </c>
      <c r="E6338" t="s">
        <v>113</v>
      </c>
      <c r="F6338">
        <v>0.93358499491605529</v>
      </c>
      <c r="G6338">
        <v>0.88135092960283568</v>
      </c>
      <c r="H6338">
        <v>4264</v>
      </c>
      <c r="I6338">
        <v>0.89022526233975674</v>
      </c>
      <c r="J6338">
        <v>0.80277143451321387</v>
      </c>
      <c r="K6338">
        <v>1052</v>
      </c>
      <c r="L6338">
        <v>4.3359734117984772E-2</v>
      </c>
      <c r="M6338">
        <v>4.6444334983825684</v>
      </c>
      <c r="N6338">
        <v>10647</v>
      </c>
      <c r="O6338">
        <v>2.8191469609737396E-2</v>
      </c>
      <c r="P6338">
        <v>7.2295465506613255E-3</v>
      </c>
      <c r="Q6338">
        <v>2.4342332035303116E-2</v>
      </c>
      <c r="R6338">
        <v>4.3359734117984772E-2</v>
      </c>
      <c r="S6338">
        <v>6.237487867474556E-2</v>
      </c>
      <c r="T6338">
        <v>7.9489924013614655E-2</v>
      </c>
      <c r="U6338" t="s">
        <v>18</v>
      </c>
      <c r="V6338" t="s">
        <v>84</v>
      </c>
      <c r="W6338">
        <v>68.382827758789063</v>
      </c>
    </row>
    <row r="6339" spans="1:23" x14ac:dyDescent="0.25">
      <c r="A6339" s="48"/>
      <c r="B6339" t="s">
        <v>14</v>
      </c>
      <c r="C6339" s="35">
        <v>42233</v>
      </c>
      <c r="D6339">
        <v>1</v>
      </c>
      <c r="E6339" t="s">
        <v>113</v>
      </c>
      <c r="F6339">
        <v>0.93358499491605529</v>
      </c>
      <c r="G6339">
        <v>0.88135092960283568</v>
      </c>
      <c r="H6339">
        <v>4264</v>
      </c>
      <c r="I6339">
        <v>0.89022526233975674</v>
      </c>
      <c r="J6339">
        <v>0.80277143451321387</v>
      </c>
      <c r="K6339">
        <v>1052</v>
      </c>
      <c r="L6339">
        <v>4.3359734117984772E-2</v>
      </c>
      <c r="M6339">
        <v>4.6444334983825684</v>
      </c>
      <c r="N6339">
        <v>10647</v>
      </c>
      <c r="O6339">
        <v>2.8191469609737396E-2</v>
      </c>
      <c r="P6339">
        <v>7.2295465506613255E-3</v>
      </c>
      <c r="Q6339">
        <v>2.4342332035303116E-2</v>
      </c>
      <c r="R6339">
        <v>4.3359734117984772E-2</v>
      </c>
      <c r="S6339">
        <v>6.237487867474556E-2</v>
      </c>
      <c r="T6339">
        <v>7.9489924013614655E-2</v>
      </c>
      <c r="U6339" t="s">
        <v>102</v>
      </c>
      <c r="V6339" t="s">
        <v>84</v>
      </c>
      <c r="W6339">
        <v>68.382827758789063</v>
      </c>
    </row>
    <row r="6340" spans="1:23" x14ac:dyDescent="0.25">
      <c r="A6340" s="48"/>
      <c r="B6340" t="s">
        <v>14</v>
      </c>
      <c r="C6340" s="35">
        <v>42233</v>
      </c>
      <c r="D6340">
        <v>2</v>
      </c>
      <c r="E6340" t="s">
        <v>113</v>
      </c>
      <c r="F6340">
        <v>0.80178055272319237</v>
      </c>
      <c r="G6340">
        <v>0.76612010974424827</v>
      </c>
      <c r="H6340">
        <v>4264</v>
      </c>
      <c r="I6340">
        <v>0.77408284081853818</v>
      </c>
      <c r="J6340">
        <v>0.68581886274670911</v>
      </c>
      <c r="K6340">
        <v>1052</v>
      </c>
      <c r="L6340">
        <v>2.7697712182998657E-2</v>
      </c>
      <c r="M6340">
        <v>3.4545252323150635</v>
      </c>
      <c r="N6340">
        <v>10647</v>
      </c>
      <c r="O6340">
        <v>2.418157272040844E-2</v>
      </c>
      <c r="P6340">
        <v>-3.2933913171291351E-3</v>
      </c>
      <c r="Q6340">
        <v>1.1385306715965271E-2</v>
      </c>
      <c r="R6340">
        <v>2.7697712182998657E-2</v>
      </c>
      <c r="S6340">
        <v>4.4008184224367142E-2</v>
      </c>
      <c r="T6340">
        <v>5.868881568312645E-2</v>
      </c>
      <c r="U6340" t="s">
        <v>18</v>
      </c>
      <c r="V6340" t="s">
        <v>84</v>
      </c>
      <c r="W6340">
        <v>67.040199279785156</v>
      </c>
    </row>
    <row r="6341" spans="1:23" x14ac:dyDescent="0.25">
      <c r="A6341" s="48"/>
      <c r="B6341" t="s">
        <v>14</v>
      </c>
      <c r="C6341" s="35">
        <v>42233</v>
      </c>
      <c r="D6341">
        <v>2</v>
      </c>
      <c r="E6341" t="s">
        <v>113</v>
      </c>
      <c r="F6341">
        <v>0.80178055272319237</v>
      </c>
      <c r="G6341">
        <v>0.76612010974424827</v>
      </c>
      <c r="H6341">
        <v>4264</v>
      </c>
      <c r="I6341">
        <v>0.77408284081853818</v>
      </c>
      <c r="J6341">
        <v>0.68581886274670911</v>
      </c>
      <c r="K6341">
        <v>1052</v>
      </c>
      <c r="L6341">
        <v>2.7697712182998657E-2</v>
      </c>
      <c r="M6341">
        <v>3.4545252323150635</v>
      </c>
      <c r="N6341">
        <v>10647</v>
      </c>
      <c r="O6341">
        <v>2.418157272040844E-2</v>
      </c>
      <c r="P6341">
        <v>-3.2933913171291351E-3</v>
      </c>
      <c r="Q6341">
        <v>1.1385306715965271E-2</v>
      </c>
      <c r="R6341">
        <v>2.7697712182998657E-2</v>
      </c>
      <c r="S6341">
        <v>4.4008184224367142E-2</v>
      </c>
      <c r="T6341">
        <v>5.868881568312645E-2</v>
      </c>
      <c r="U6341" t="s">
        <v>102</v>
      </c>
      <c r="V6341" t="s">
        <v>84</v>
      </c>
      <c r="W6341">
        <v>67.040199279785156</v>
      </c>
    </row>
    <row r="6342" spans="1:23" x14ac:dyDescent="0.25">
      <c r="A6342" s="48"/>
      <c r="B6342" t="s">
        <v>14</v>
      </c>
      <c r="C6342" s="35">
        <v>42233</v>
      </c>
      <c r="D6342">
        <v>3</v>
      </c>
      <c r="E6342" t="s">
        <v>113</v>
      </c>
      <c r="F6342">
        <v>0.71274588809842554</v>
      </c>
      <c r="G6342">
        <v>0.66049027277366168</v>
      </c>
      <c r="H6342">
        <v>4264</v>
      </c>
      <c r="I6342">
        <v>0.70395109629561814</v>
      </c>
      <c r="J6342">
        <v>0.61821986610763524</v>
      </c>
      <c r="K6342">
        <v>1052</v>
      </c>
      <c r="L6342">
        <v>8.7947919964790344E-3</v>
      </c>
      <c r="M6342">
        <v>1.2339309453964233</v>
      </c>
      <c r="N6342">
        <v>10647</v>
      </c>
      <c r="O6342">
        <v>2.1578077226877213E-2</v>
      </c>
      <c r="P6342">
        <v>-1.8859671428799629E-2</v>
      </c>
      <c r="Q6342">
        <v>-5.7613472454249859E-3</v>
      </c>
      <c r="R6342">
        <v>8.7947919964790344E-3</v>
      </c>
      <c r="S6342">
        <v>2.3349205031991005E-2</v>
      </c>
      <c r="T6342">
        <v>3.6449257284402847E-2</v>
      </c>
      <c r="U6342" t="s">
        <v>18</v>
      </c>
      <c r="V6342" t="s">
        <v>84</v>
      </c>
      <c r="W6342">
        <v>68.430824279785156</v>
      </c>
    </row>
    <row r="6343" spans="1:23" x14ac:dyDescent="0.25">
      <c r="A6343" s="48"/>
      <c r="B6343" t="s">
        <v>14</v>
      </c>
      <c r="C6343" s="35">
        <v>42233</v>
      </c>
      <c r="D6343">
        <v>3</v>
      </c>
      <c r="E6343" t="s">
        <v>113</v>
      </c>
      <c r="F6343">
        <v>0.71274588809842554</v>
      </c>
      <c r="G6343">
        <v>0.66049027277366168</v>
      </c>
      <c r="H6343">
        <v>4264</v>
      </c>
      <c r="I6343">
        <v>0.70395109629561814</v>
      </c>
      <c r="J6343">
        <v>0.61821986610763524</v>
      </c>
      <c r="K6343">
        <v>1052</v>
      </c>
      <c r="L6343">
        <v>8.7947919964790344E-3</v>
      </c>
      <c r="M6343">
        <v>1.2339309453964233</v>
      </c>
      <c r="N6343">
        <v>10647</v>
      </c>
      <c r="O6343">
        <v>2.1578077226877213E-2</v>
      </c>
      <c r="P6343">
        <v>-1.8859671428799629E-2</v>
      </c>
      <c r="Q6343">
        <v>-5.7613472454249859E-3</v>
      </c>
      <c r="R6343">
        <v>8.7947919964790344E-3</v>
      </c>
      <c r="S6343">
        <v>2.3349205031991005E-2</v>
      </c>
      <c r="T6343">
        <v>3.6449257284402847E-2</v>
      </c>
      <c r="U6343" t="s">
        <v>102</v>
      </c>
      <c r="V6343" t="s">
        <v>84</v>
      </c>
      <c r="W6343">
        <v>68.430824279785156</v>
      </c>
    </row>
    <row r="6344" spans="1:23" x14ac:dyDescent="0.25">
      <c r="A6344" s="48"/>
      <c r="B6344" t="s">
        <v>14</v>
      </c>
      <c r="C6344" s="35">
        <v>42233</v>
      </c>
      <c r="D6344">
        <v>4</v>
      </c>
      <c r="E6344" t="s">
        <v>113</v>
      </c>
      <c r="F6344">
        <v>0.68238088374808548</v>
      </c>
      <c r="G6344">
        <v>0.66730320048543945</v>
      </c>
      <c r="H6344">
        <v>4264</v>
      </c>
      <c r="I6344">
        <v>0.6591040036991731</v>
      </c>
      <c r="J6344">
        <v>0.57596702797724264</v>
      </c>
      <c r="K6344">
        <v>1052</v>
      </c>
      <c r="L6344">
        <v>2.3276880383491516E-2</v>
      </c>
      <c r="M6344">
        <v>3.4111273288726807</v>
      </c>
      <c r="N6344">
        <v>10647</v>
      </c>
      <c r="O6344">
        <v>2.0488319918513298E-2</v>
      </c>
      <c r="P6344">
        <v>-2.9809505213052034E-3</v>
      </c>
      <c r="Q6344">
        <v>9.4558699056506157E-3</v>
      </c>
      <c r="R6344">
        <v>2.3276880383491516E-2</v>
      </c>
      <c r="S6344">
        <v>3.7096250802278519E-2</v>
      </c>
      <c r="T6344">
        <v>4.9534711986780167E-2</v>
      </c>
      <c r="U6344" t="s">
        <v>18</v>
      </c>
      <c r="V6344" t="s">
        <v>84</v>
      </c>
      <c r="W6344">
        <v>68.615951538085938</v>
      </c>
    </row>
    <row r="6345" spans="1:23" x14ac:dyDescent="0.25">
      <c r="A6345" s="48"/>
      <c r="B6345" t="s">
        <v>14</v>
      </c>
      <c r="C6345" s="35">
        <v>42233</v>
      </c>
      <c r="D6345">
        <v>4</v>
      </c>
      <c r="E6345" t="s">
        <v>113</v>
      </c>
      <c r="F6345">
        <v>0.68238088374808548</v>
      </c>
      <c r="G6345">
        <v>0.66730320048543945</v>
      </c>
      <c r="H6345">
        <v>4264</v>
      </c>
      <c r="I6345">
        <v>0.6591040036991731</v>
      </c>
      <c r="J6345">
        <v>0.57596702797724264</v>
      </c>
      <c r="K6345">
        <v>1052</v>
      </c>
      <c r="L6345">
        <v>2.3276880383491516E-2</v>
      </c>
      <c r="M6345">
        <v>3.4111273288726807</v>
      </c>
      <c r="N6345">
        <v>10647</v>
      </c>
      <c r="O6345">
        <v>2.0488319918513298E-2</v>
      </c>
      <c r="P6345">
        <v>-2.9809505213052034E-3</v>
      </c>
      <c r="Q6345">
        <v>9.4558699056506157E-3</v>
      </c>
      <c r="R6345">
        <v>2.3276880383491516E-2</v>
      </c>
      <c r="S6345">
        <v>3.7096250802278519E-2</v>
      </c>
      <c r="T6345">
        <v>4.9534711986780167E-2</v>
      </c>
      <c r="U6345" t="s">
        <v>102</v>
      </c>
      <c r="V6345" t="s">
        <v>84</v>
      </c>
      <c r="W6345">
        <v>68.615951538085938</v>
      </c>
    </row>
    <row r="6346" spans="1:23" x14ac:dyDescent="0.25">
      <c r="A6346" s="48"/>
      <c r="B6346" t="s">
        <v>14</v>
      </c>
      <c r="C6346" s="35">
        <v>42233</v>
      </c>
      <c r="D6346">
        <v>5</v>
      </c>
      <c r="E6346" t="s">
        <v>113</v>
      </c>
      <c r="F6346">
        <v>0.66815375718440195</v>
      </c>
      <c r="G6346">
        <v>0.63503923208914403</v>
      </c>
      <c r="H6346">
        <v>4264</v>
      </c>
      <c r="I6346">
        <v>0.65064709232750151</v>
      </c>
      <c r="J6346">
        <v>0.57711976246497887</v>
      </c>
      <c r="K6346">
        <v>1052</v>
      </c>
      <c r="L6346">
        <v>1.7506664618849754E-2</v>
      </c>
      <c r="M6346">
        <v>2.6201550960540771</v>
      </c>
      <c r="N6346">
        <v>10647</v>
      </c>
      <c r="O6346">
        <v>2.0277585834264755E-2</v>
      </c>
      <c r="P6346">
        <v>-8.4810890257358551E-3</v>
      </c>
      <c r="Q6346">
        <v>3.8278107531368732E-3</v>
      </c>
      <c r="R6346">
        <v>1.7506664618849754E-2</v>
      </c>
      <c r="S6346">
        <v>3.1183896586298943E-2</v>
      </c>
      <c r="T6346">
        <v>4.3494418263435364E-2</v>
      </c>
      <c r="U6346" t="s">
        <v>18</v>
      </c>
      <c r="V6346" t="s">
        <v>84</v>
      </c>
      <c r="W6346">
        <v>67.615951538085938</v>
      </c>
    </row>
    <row r="6347" spans="1:23" x14ac:dyDescent="0.25">
      <c r="A6347" s="48"/>
      <c r="B6347" t="s">
        <v>14</v>
      </c>
      <c r="C6347" s="35">
        <v>42233</v>
      </c>
      <c r="D6347">
        <v>5</v>
      </c>
      <c r="E6347" t="s">
        <v>113</v>
      </c>
      <c r="F6347">
        <v>0.66815375718440195</v>
      </c>
      <c r="G6347">
        <v>0.63503923208914403</v>
      </c>
      <c r="H6347">
        <v>4264</v>
      </c>
      <c r="I6347">
        <v>0.65064709232750151</v>
      </c>
      <c r="J6347">
        <v>0.57711976246497887</v>
      </c>
      <c r="K6347">
        <v>1052</v>
      </c>
      <c r="L6347">
        <v>1.7506664618849754E-2</v>
      </c>
      <c r="M6347">
        <v>2.6201550960540771</v>
      </c>
      <c r="N6347">
        <v>10647</v>
      </c>
      <c r="O6347">
        <v>2.0277585834264755E-2</v>
      </c>
      <c r="P6347">
        <v>-8.4810890257358551E-3</v>
      </c>
      <c r="Q6347">
        <v>3.8278107531368732E-3</v>
      </c>
      <c r="R6347">
        <v>1.7506664618849754E-2</v>
      </c>
      <c r="S6347">
        <v>3.1183896586298943E-2</v>
      </c>
      <c r="T6347">
        <v>4.3494418263435364E-2</v>
      </c>
      <c r="U6347" t="s">
        <v>102</v>
      </c>
      <c r="V6347" t="s">
        <v>84</v>
      </c>
      <c r="W6347">
        <v>67.615951538085938</v>
      </c>
    </row>
    <row r="6348" spans="1:23" x14ac:dyDescent="0.25">
      <c r="A6348" s="48"/>
      <c r="B6348" t="s">
        <v>14</v>
      </c>
      <c r="C6348" s="35">
        <v>42233</v>
      </c>
      <c r="D6348">
        <v>6</v>
      </c>
      <c r="E6348" t="s">
        <v>113</v>
      </c>
      <c r="F6348">
        <v>0.71309822771470377</v>
      </c>
      <c r="G6348">
        <v>0.66509295788625611</v>
      </c>
      <c r="H6348">
        <v>4264</v>
      </c>
      <c r="I6348">
        <v>0.69195624394986133</v>
      </c>
      <c r="J6348">
        <v>0.5737890314574442</v>
      </c>
      <c r="K6348">
        <v>1052</v>
      </c>
      <c r="L6348">
        <v>2.1141983568668365E-2</v>
      </c>
      <c r="M6348">
        <v>2.9648065567016602</v>
      </c>
      <c r="N6348">
        <v>10647</v>
      </c>
      <c r="O6348">
        <v>2.0413236692547798E-2</v>
      </c>
      <c r="P6348">
        <v>-5.0196205265820026E-3</v>
      </c>
      <c r="Q6348">
        <v>7.3716221377253532E-3</v>
      </c>
      <c r="R6348">
        <v>2.1141983568668365E-2</v>
      </c>
      <c r="S6348">
        <v>3.4910712391138077E-2</v>
      </c>
      <c r="T6348">
        <v>4.7303587198257446E-2</v>
      </c>
      <c r="U6348" t="s">
        <v>18</v>
      </c>
      <c r="V6348" t="s">
        <v>84</v>
      </c>
      <c r="W6348">
        <v>66.444725036621094</v>
      </c>
    </row>
    <row r="6349" spans="1:23" x14ac:dyDescent="0.25">
      <c r="A6349" s="48"/>
      <c r="B6349" t="s">
        <v>14</v>
      </c>
      <c r="C6349" s="35">
        <v>42233</v>
      </c>
      <c r="D6349">
        <v>6</v>
      </c>
      <c r="E6349" t="s">
        <v>113</v>
      </c>
      <c r="F6349">
        <v>0.71309822771470377</v>
      </c>
      <c r="G6349">
        <v>0.66509295788625611</v>
      </c>
      <c r="H6349">
        <v>4264</v>
      </c>
      <c r="I6349">
        <v>0.69195624394986133</v>
      </c>
      <c r="J6349">
        <v>0.5737890314574442</v>
      </c>
      <c r="K6349">
        <v>1052</v>
      </c>
      <c r="L6349">
        <v>2.1141983568668365E-2</v>
      </c>
      <c r="M6349">
        <v>2.9648065567016602</v>
      </c>
      <c r="N6349">
        <v>10647</v>
      </c>
      <c r="O6349">
        <v>2.0413236692547798E-2</v>
      </c>
      <c r="P6349">
        <v>-5.0196205265820026E-3</v>
      </c>
      <c r="Q6349">
        <v>7.3716221377253532E-3</v>
      </c>
      <c r="R6349">
        <v>2.1141983568668365E-2</v>
      </c>
      <c r="S6349">
        <v>3.4910712391138077E-2</v>
      </c>
      <c r="T6349">
        <v>4.7303587198257446E-2</v>
      </c>
      <c r="U6349" t="s">
        <v>102</v>
      </c>
      <c r="V6349" t="s">
        <v>84</v>
      </c>
      <c r="W6349">
        <v>66.444725036621094</v>
      </c>
    </row>
    <row r="6350" spans="1:23" x14ac:dyDescent="0.25">
      <c r="A6350" s="48"/>
      <c r="B6350" t="s">
        <v>14</v>
      </c>
      <c r="C6350" s="35">
        <v>42233</v>
      </c>
      <c r="D6350">
        <v>7</v>
      </c>
      <c r="E6350" t="s">
        <v>113</v>
      </c>
      <c r="F6350">
        <v>0.81836117712216694</v>
      </c>
      <c r="G6350">
        <v>0.74985698373060428</v>
      </c>
      <c r="H6350">
        <v>4264</v>
      </c>
      <c r="I6350">
        <v>0.81990333628717049</v>
      </c>
      <c r="J6350">
        <v>0.73367469535653873</v>
      </c>
      <c r="K6350">
        <v>1052</v>
      </c>
      <c r="L6350">
        <v>-1.5421591233462095E-3</v>
      </c>
      <c r="M6350">
        <v>-0.18844480812549591</v>
      </c>
      <c r="N6350">
        <v>10647</v>
      </c>
      <c r="O6350">
        <v>2.5368085131049156E-2</v>
      </c>
      <c r="P6350">
        <v>-3.4053895622491837E-2</v>
      </c>
      <c r="Q6350">
        <v>-1.8654961138963699E-2</v>
      </c>
      <c r="R6350">
        <v>-1.5421591233462095E-3</v>
      </c>
      <c r="S6350">
        <v>1.556861400604248E-2</v>
      </c>
      <c r="T6350">
        <v>3.0969578772783279E-2</v>
      </c>
      <c r="U6350" t="s">
        <v>18</v>
      </c>
      <c r="V6350" t="s">
        <v>84</v>
      </c>
      <c r="W6350">
        <v>69.917160034179688</v>
      </c>
    </row>
    <row r="6351" spans="1:23" x14ac:dyDescent="0.25">
      <c r="A6351" s="48"/>
      <c r="B6351" t="s">
        <v>14</v>
      </c>
      <c r="C6351" s="35">
        <v>42233</v>
      </c>
      <c r="D6351">
        <v>7</v>
      </c>
      <c r="E6351" t="s">
        <v>113</v>
      </c>
      <c r="F6351">
        <v>0.81836117712216694</v>
      </c>
      <c r="G6351">
        <v>0.74985698373060428</v>
      </c>
      <c r="H6351">
        <v>4264</v>
      </c>
      <c r="I6351">
        <v>0.81990333628717049</v>
      </c>
      <c r="J6351">
        <v>0.73367469535653873</v>
      </c>
      <c r="K6351">
        <v>1052</v>
      </c>
      <c r="L6351">
        <v>-1.5421591233462095E-3</v>
      </c>
      <c r="M6351">
        <v>-0.18844480812549591</v>
      </c>
      <c r="N6351">
        <v>10647</v>
      </c>
      <c r="O6351">
        <v>2.5368085131049156E-2</v>
      </c>
      <c r="P6351">
        <v>-3.4053895622491837E-2</v>
      </c>
      <c r="Q6351">
        <v>-1.8654961138963699E-2</v>
      </c>
      <c r="R6351">
        <v>-1.5421591233462095E-3</v>
      </c>
      <c r="S6351">
        <v>1.556861400604248E-2</v>
      </c>
      <c r="T6351">
        <v>3.0969578772783279E-2</v>
      </c>
      <c r="U6351" t="s">
        <v>102</v>
      </c>
      <c r="V6351" t="s">
        <v>84</v>
      </c>
      <c r="W6351">
        <v>69.917160034179688</v>
      </c>
    </row>
    <row r="6352" spans="1:23" x14ac:dyDescent="0.25">
      <c r="A6352" s="48"/>
      <c r="B6352" t="s">
        <v>14</v>
      </c>
      <c r="C6352" s="35">
        <v>42233</v>
      </c>
      <c r="D6352">
        <v>8</v>
      </c>
      <c r="E6352" t="s">
        <v>113</v>
      </c>
      <c r="F6352">
        <v>0.85355252843410989</v>
      </c>
      <c r="G6352">
        <v>0.8208161582382123</v>
      </c>
      <c r="H6352">
        <v>4264</v>
      </c>
      <c r="I6352">
        <v>0.83736358412401513</v>
      </c>
      <c r="J6352">
        <v>0.83489386390664722</v>
      </c>
      <c r="K6352">
        <v>1052</v>
      </c>
      <c r="L6352">
        <v>1.6188943758606911E-2</v>
      </c>
      <c r="M6352">
        <v>1.8966547250747681</v>
      </c>
      <c r="N6352">
        <v>10647</v>
      </c>
      <c r="O6352">
        <v>2.8646104037761688E-2</v>
      </c>
      <c r="P6352">
        <v>-2.0523903891444206E-2</v>
      </c>
      <c r="Q6352">
        <v>-3.1351451762020588E-3</v>
      </c>
      <c r="R6352">
        <v>1.6188943758606911E-2</v>
      </c>
      <c r="S6352">
        <v>3.5510741174221039E-2</v>
      </c>
      <c r="T6352">
        <v>5.2901789546012878E-2</v>
      </c>
      <c r="U6352" t="s">
        <v>18</v>
      </c>
      <c r="V6352" t="s">
        <v>84</v>
      </c>
      <c r="W6352">
        <v>77.123130798339844</v>
      </c>
    </row>
    <row r="6353" spans="1:23" x14ac:dyDescent="0.25">
      <c r="A6353" s="48"/>
      <c r="B6353" t="s">
        <v>14</v>
      </c>
      <c r="C6353" s="35">
        <v>42233</v>
      </c>
      <c r="D6353">
        <v>8</v>
      </c>
      <c r="E6353" t="s">
        <v>113</v>
      </c>
      <c r="F6353">
        <v>0.85355252843410989</v>
      </c>
      <c r="G6353">
        <v>0.8208161582382123</v>
      </c>
      <c r="H6353">
        <v>4264</v>
      </c>
      <c r="I6353">
        <v>0.83736358412401513</v>
      </c>
      <c r="J6353">
        <v>0.83489386390664722</v>
      </c>
      <c r="K6353">
        <v>1052</v>
      </c>
      <c r="L6353">
        <v>1.6188943758606911E-2</v>
      </c>
      <c r="M6353">
        <v>1.8966547250747681</v>
      </c>
      <c r="N6353">
        <v>10647</v>
      </c>
      <c r="O6353">
        <v>2.8646104037761688E-2</v>
      </c>
      <c r="P6353">
        <v>-2.0523903891444206E-2</v>
      </c>
      <c r="Q6353">
        <v>-3.1351451762020588E-3</v>
      </c>
      <c r="R6353">
        <v>1.6188943758606911E-2</v>
      </c>
      <c r="S6353">
        <v>3.5510741174221039E-2</v>
      </c>
      <c r="T6353">
        <v>5.2901789546012878E-2</v>
      </c>
      <c r="U6353" t="s">
        <v>102</v>
      </c>
      <c r="V6353" t="s">
        <v>84</v>
      </c>
      <c r="W6353">
        <v>77.123130798339844</v>
      </c>
    </row>
    <row r="6354" spans="1:23" x14ac:dyDescent="0.25">
      <c r="A6354" s="48"/>
      <c r="B6354" t="s">
        <v>14</v>
      </c>
      <c r="C6354" s="35">
        <v>42233</v>
      </c>
      <c r="D6354">
        <v>9</v>
      </c>
      <c r="E6354" t="s">
        <v>113</v>
      </c>
      <c r="F6354">
        <v>0.80521056230689281</v>
      </c>
      <c r="G6354">
        <v>0.93628551521886982</v>
      </c>
      <c r="H6354">
        <v>4264</v>
      </c>
      <c r="I6354">
        <v>0.79497712091826589</v>
      </c>
      <c r="J6354">
        <v>0.93907579166545585</v>
      </c>
      <c r="K6354">
        <v>1052</v>
      </c>
      <c r="L6354">
        <v>1.0233441367745399E-2</v>
      </c>
      <c r="M6354">
        <v>1.2709025144577026</v>
      </c>
      <c r="N6354">
        <v>10647</v>
      </c>
      <c r="O6354">
        <v>3.2308850437402725E-2</v>
      </c>
      <c r="P6354">
        <v>-3.1173581257462502E-2</v>
      </c>
      <c r="Q6354">
        <v>-1.156146265566349E-2</v>
      </c>
      <c r="R6354">
        <v>1.0233441367745399E-2</v>
      </c>
      <c r="S6354">
        <v>3.2025761902332306E-2</v>
      </c>
      <c r="T6354">
        <v>5.164046585559845E-2</v>
      </c>
      <c r="U6354" t="s">
        <v>18</v>
      </c>
      <c r="V6354" t="s">
        <v>84</v>
      </c>
      <c r="W6354">
        <v>84.521087646484375</v>
      </c>
    </row>
    <row r="6355" spans="1:23" x14ac:dyDescent="0.25">
      <c r="A6355" s="48"/>
      <c r="B6355" t="s">
        <v>14</v>
      </c>
      <c r="C6355" s="35">
        <v>42233</v>
      </c>
      <c r="D6355">
        <v>9</v>
      </c>
      <c r="E6355" t="s">
        <v>113</v>
      </c>
      <c r="F6355">
        <v>0.80521056230689281</v>
      </c>
      <c r="G6355">
        <v>0.93628551521886982</v>
      </c>
      <c r="H6355">
        <v>4264</v>
      </c>
      <c r="I6355">
        <v>0.79497712091826589</v>
      </c>
      <c r="J6355">
        <v>0.93907579166545585</v>
      </c>
      <c r="K6355">
        <v>1052</v>
      </c>
      <c r="L6355">
        <v>1.0233441367745399E-2</v>
      </c>
      <c r="M6355">
        <v>1.2709025144577026</v>
      </c>
      <c r="N6355">
        <v>10647</v>
      </c>
      <c r="O6355">
        <v>3.2308850437402725E-2</v>
      </c>
      <c r="P6355">
        <v>-3.1173581257462502E-2</v>
      </c>
      <c r="Q6355">
        <v>-1.156146265566349E-2</v>
      </c>
      <c r="R6355">
        <v>1.0233441367745399E-2</v>
      </c>
      <c r="S6355">
        <v>3.2025761902332306E-2</v>
      </c>
      <c r="T6355">
        <v>5.164046585559845E-2</v>
      </c>
      <c r="U6355" t="s">
        <v>102</v>
      </c>
      <c r="V6355" t="s">
        <v>84</v>
      </c>
      <c r="W6355">
        <v>84.521087646484375</v>
      </c>
    </row>
    <row r="6356" spans="1:23" x14ac:dyDescent="0.25">
      <c r="A6356" s="48"/>
      <c r="B6356" t="s">
        <v>14</v>
      </c>
      <c r="C6356" s="35">
        <v>42233</v>
      </c>
      <c r="D6356">
        <v>10</v>
      </c>
      <c r="E6356" t="s">
        <v>113</v>
      </c>
      <c r="F6356">
        <v>0.80547277897414615</v>
      </c>
      <c r="G6356">
        <v>1.1452893035090947</v>
      </c>
      <c r="H6356">
        <v>4264</v>
      </c>
      <c r="I6356">
        <v>0.7698279318768444</v>
      </c>
      <c r="J6356">
        <v>1.1295415772540387</v>
      </c>
      <c r="K6356">
        <v>1052</v>
      </c>
      <c r="L6356">
        <v>3.5644847899675369E-2</v>
      </c>
      <c r="M6356">
        <v>4.4253320693969727</v>
      </c>
      <c r="N6356">
        <v>10647</v>
      </c>
      <c r="O6356">
        <v>3.8992535322904587E-2</v>
      </c>
      <c r="P6356">
        <v>-1.4327985234558582E-2</v>
      </c>
      <c r="Q6356">
        <v>9.3412632122635841E-3</v>
      </c>
      <c r="R6356">
        <v>3.5644847899675369E-2</v>
      </c>
      <c r="S6356">
        <v>6.1945311725139618E-2</v>
      </c>
      <c r="T6356">
        <v>8.5617683827877045E-2</v>
      </c>
      <c r="U6356" t="s">
        <v>18</v>
      </c>
      <c r="V6356" t="s">
        <v>84</v>
      </c>
      <c r="W6356">
        <v>91.048561096191406</v>
      </c>
    </row>
    <row r="6357" spans="1:23" x14ac:dyDescent="0.25">
      <c r="A6357" s="48"/>
      <c r="B6357" t="s">
        <v>14</v>
      </c>
      <c r="C6357" s="35">
        <v>42233</v>
      </c>
      <c r="D6357">
        <v>10</v>
      </c>
      <c r="E6357" t="s">
        <v>113</v>
      </c>
      <c r="F6357">
        <v>0.80547277897414615</v>
      </c>
      <c r="G6357">
        <v>1.1452893035090947</v>
      </c>
      <c r="H6357">
        <v>4264</v>
      </c>
      <c r="I6357">
        <v>0.7698279318768444</v>
      </c>
      <c r="J6357">
        <v>1.1295415772540387</v>
      </c>
      <c r="K6357">
        <v>1052</v>
      </c>
      <c r="L6357">
        <v>3.5644847899675369E-2</v>
      </c>
      <c r="M6357">
        <v>4.4253320693969727</v>
      </c>
      <c r="N6357">
        <v>10647</v>
      </c>
      <c r="O6357">
        <v>3.8992535322904587E-2</v>
      </c>
      <c r="P6357">
        <v>-1.4327985234558582E-2</v>
      </c>
      <c r="Q6357">
        <v>9.3412632122635841E-3</v>
      </c>
      <c r="R6357">
        <v>3.5644847899675369E-2</v>
      </c>
      <c r="S6357">
        <v>6.1945311725139618E-2</v>
      </c>
      <c r="T6357">
        <v>8.5617683827877045E-2</v>
      </c>
      <c r="U6357" t="s">
        <v>102</v>
      </c>
      <c r="V6357" t="s">
        <v>84</v>
      </c>
      <c r="W6357">
        <v>91.048561096191406</v>
      </c>
    </row>
    <row r="6358" spans="1:23" x14ac:dyDescent="0.25">
      <c r="A6358" s="48"/>
      <c r="B6358" t="s">
        <v>14</v>
      </c>
      <c r="C6358" s="35">
        <v>42233</v>
      </c>
      <c r="D6358">
        <v>11</v>
      </c>
      <c r="E6358" t="s">
        <v>113</v>
      </c>
      <c r="F6358">
        <v>0.86929541602982929</v>
      </c>
      <c r="G6358">
        <v>1.3840798129121152</v>
      </c>
      <c r="H6358">
        <v>4264</v>
      </c>
      <c r="I6358">
        <v>0.84679580472211202</v>
      </c>
      <c r="J6358">
        <v>1.4668024089499105</v>
      </c>
      <c r="K6358">
        <v>1052</v>
      </c>
      <c r="L6358">
        <v>2.2499611601233482E-2</v>
      </c>
      <c r="M6358">
        <v>2.5882582664489746</v>
      </c>
      <c r="N6358">
        <v>10647</v>
      </c>
      <c r="O6358">
        <v>4.9944255501031876E-2</v>
      </c>
      <c r="P6358">
        <v>-4.1508946567773819E-2</v>
      </c>
      <c r="Q6358">
        <v>-1.1191784404218197E-2</v>
      </c>
      <c r="R6358">
        <v>2.2499611601233482E-2</v>
      </c>
      <c r="S6358">
        <v>5.6187011301517487E-2</v>
      </c>
      <c r="T6358">
        <v>8.6508169770240784E-2</v>
      </c>
      <c r="U6358" t="s">
        <v>18</v>
      </c>
      <c r="V6358" t="s">
        <v>84</v>
      </c>
      <c r="W6358">
        <v>94.898094177246094</v>
      </c>
    </row>
    <row r="6359" spans="1:23" x14ac:dyDescent="0.25">
      <c r="A6359" s="48"/>
      <c r="B6359" t="s">
        <v>14</v>
      </c>
      <c r="C6359" s="35">
        <v>42233</v>
      </c>
      <c r="D6359">
        <v>11</v>
      </c>
      <c r="E6359" t="s">
        <v>113</v>
      </c>
      <c r="F6359">
        <v>0.86929541602982929</v>
      </c>
      <c r="G6359">
        <v>1.3840798129121152</v>
      </c>
      <c r="H6359">
        <v>4264</v>
      </c>
      <c r="I6359">
        <v>0.84679580472211202</v>
      </c>
      <c r="J6359">
        <v>1.4668024089499105</v>
      </c>
      <c r="K6359">
        <v>1052</v>
      </c>
      <c r="L6359">
        <v>2.2499611601233482E-2</v>
      </c>
      <c r="M6359">
        <v>2.5882582664489746</v>
      </c>
      <c r="N6359">
        <v>10647</v>
      </c>
      <c r="O6359">
        <v>4.9944255501031876E-2</v>
      </c>
      <c r="P6359">
        <v>-4.1508946567773819E-2</v>
      </c>
      <c r="Q6359">
        <v>-1.1191784404218197E-2</v>
      </c>
      <c r="R6359">
        <v>2.2499611601233482E-2</v>
      </c>
      <c r="S6359">
        <v>5.6187011301517487E-2</v>
      </c>
      <c r="T6359">
        <v>8.6508169770240784E-2</v>
      </c>
      <c r="U6359" t="s">
        <v>102</v>
      </c>
      <c r="V6359" t="s">
        <v>84</v>
      </c>
      <c r="W6359">
        <v>94.898094177246094</v>
      </c>
    </row>
    <row r="6360" spans="1:23" x14ac:dyDescent="0.25">
      <c r="A6360" s="48"/>
      <c r="B6360" t="s">
        <v>14</v>
      </c>
      <c r="C6360" s="35">
        <v>42233</v>
      </c>
      <c r="D6360">
        <v>12</v>
      </c>
      <c r="E6360" t="s">
        <v>113</v>
      </c>
      <c r="F6360">
        <v>1.0456138702596294</v>
      </c>
      <c r="G6360">
        <v>1.6233302094262445</v>
      </c>
      <c r="H6360">
        <v>4264</v>
      </c>
      <c r="I6360">
        <v>0.99513288817049994</v>
      </c>
      <c r="J6360">
        <v>1.7259299498377507</v>
      </c>
      <c r="K6360">
        <v>1052</v>
      </c>
      <c r="L6360">
        <v>5.0480980426073074E-2</v>
      </c>
      <c r="M6360">
        <v>4.8278799057006836</v>
      </c>
      <c r="N6360">
        <v>10647</v>
      </c>
      <c r="O6360">
        <v>5.8733321726322174E-2</v>
      </c>
      <c r="P6360">
        <v>-2.4791644886136055E-2</v>
      </c>
      <c r="Q6360">
        <v>1.0860656388103962E-2</v>
      </c>
      <c r="R6360">
        <v>5.0480980426073074E-2</v>
      </c>
      <c r="S6360">
        <v>9.0096607804298401E-2</v>
      </c>
      <c r="T6360">
        <v>0.12575361132621765</v>
      </c>
      <c r="U6360" t="s">
        <v>18</v>
      </c>
      <c r="V6360" t="s">
        <v>84</v>
      </c>
      <c r="W6360">
        <v>96.713157653808594</v>
      </c>
    </row>
    <row r="6361" spans="1:23" x14ac:dyDescent="0.25">
      <c r="A6361" s="48"/>
      <c r="B6361" t="s">
        <v>14</v>
      </c>
      <c r="C6361" s="35">
        <v>42233</v>
      </c>
      <c r="D6361">
        <v>12</v>
      </c>
      <c r="E6361" t="s">
        <v>113</v>
      </c>
      <c r="F6361">
        <v>1.0456138702596294</v>
      </c>
      <c r="G6361">
        <v>1.6233302094262445</v>
      </c>
      <c r="H6361">
        <v>4264</v>
      </c>
      <c r="I6361">
        <v>0.99513288817049994</v>
      </c>
      <c r="J6361">
        <v>1.7259299498377507</v>
      </c>
      <c r="K6361">
        <v>1052</v>
      </c>
      <c r="L6361">
        <v>5.0480980426073074E-2</v>
      </c>
      <c r="M6361">
        <v>4.8278799057006836</v>
      </c>
      <c r="N6361">
        <v>10647</v>
      </c>
      <c r="O6361">
        <v>5.8733321726322174E-2</v>
      </c>
      <c r="P6361">
        <v>-2.4791644886136055E-2</v>
      </c>
      <c r="Q6361">
        <v>1.0860656388103962E-2</v>
      </c>
      <c r="R6361">
        <v>5.0480980426073074E-2</v>
      </c>
      <c r="S6361">
        <v>9.0096607804298401E-2</v>
      </c>
      <c r="T6361">
        <v>0.12575361132621765</v>
      </c>
      <c r="U6361" t="s">
        <v>102</v>
      </c>
      <c r="V6361" t="s">
        <v>84</v>
      </c>
      <c r="W6361">
        <v>96.713157653808594</v>
      </c>
    </row>
    <row r="6362" spans="1:23" x14ac:dyDescent="0.25">
      <c r="A6362" s="48"/>
      <c r="B6362" t="s">
        <v>14</v>
      </c>
      <c r="C6362" s="35">
        <v>42233</v>
      </c>
      <c r="D6362">
        <v>13</v>
      </c>
      <c r="E6362" t="s">
        <v>113</v>
      </c>
      <c r="F6362">
        <v>1.2993388940152679</v>
      </c>
      <c r="G6362">
        <v>1.8339848242598755</v>
      </c>
      <c r="H6362">
        <v>4264</v>
      </c>
      <c r="I6362">
        <v>1.2522568158607916</v>
      </c>
      <c r="J6362">
        <v>1.9919518782614209</v>
      </c>
      <c r="K6362">
        <v>1052</v>
      </c>
      <c r="L6362">
        <v>4.7082077711820602E-2</v>
      </c>
      <c r="M6362">
        <v>3.6235411167144775</v>
      </c>
      <c r="N6362">
        <v>10647</v>
      </c>
      <c r="O6362">
        <v>6.7531883716583252E-2</v>
      </c>
      <c r="P6362">
        <v>-3.9466783404350281E-2</v>
      </c>
      <c r="Q6362">
        <v>1.5264195390045643E-3</v>
      </c>
      <c r="R6362">
        <v>4.7082077711820602E-2</v>
      </c>
      <c r="S6362">
        <v>9.263233095407486E-2</v>
      </c>
      <c r="T6362">
        <v>0.13363094627857208</v>
      </c>
      <c r="U6362" t="s">
        <v>18</v>
      </c>
      <c r="V6362" t="s">
        <v>84</v>
      </c>
      <c r="W6362">
        <v>98.014091491699219</v>
      </c>
    </row>
    <row r="6363" spans="1:23" x14ac:dyDescent="0.25">
      <c r="A6363" s="48"/>
      <c r="B6363" t="s">
        <v>14</v>
      </c>
      <c r="C6363" s="35">
        <v>42233</v>
      </c>
      <c r="D6363">
        <v>13</v>
      </c>
      <c r="E6363" t="s">
        <v>113</v>
      </c>
      <c r="F6363">
        <v>1.2993388940152679</v>
      </c>
      <c r="G6363">
        <v>1.8339848242598755</v>
      </c>
      <c r="H6363">
        <v>4264</v>
      </c>
      <c r="I6363">
        <v>1.2522568158607916</v>
      </c>
      <c r="J6363">
        <v>1.9919518782614209</v>
      </c>
      <c r="K6363">
        <v>1052</v>
      </c>
      <c r="L6363">
        <v>4.7082077711820602E-2</v>
      </c>
      <c r="M6363">
        <v>3.6235411167144775</v>
      </c>
      <c r="N6363">
        <v>10647</v>
      </c>
      <c r="O6363">
        <v>6.7531883716583252E-2</v>
      </c>
      <c r="P6363">
        <v>-3.9466783404350281E-2</v>
      </c>
      <c r="Q6363">
        <v>1.5264195390045643E-3</v>
      </c>
      <c r="R6363">
        <v>4.7082077711820602E-2</v>
      </c>
      <c r="S6363">
        <v>9.263233095407486E-2</v>
      </c>
      <c r="T6363">
        <v>0.13363094627857208</v>
      </c>
      <c r="U6363" t="s">
        <v>102</v>
      </c>
      <c r="V6363" t="s">
        <v>84</v>
      </c>
      <c r="W6363">
        <v>98.014091491699219</v>
      </c>
    </row>
    <row r="6364" spans="1:23" x14ac:dyDescent="0.25">
      <c r="A6364" s="48"/>
      <c r="B6364" t="s">
        <v>14</v>
      </c>
      <c r="C6364" s="35">
        <v>42233</v>
      </c>
      <c r="D6364">
        <v>14</v>
      </c>
      <c r="E6364" t="s">
        <v>113</v>
      </c>
      <c r="F6364">
        <v>1.6619589551803708</v>
      </c>
      <c r="G6364">
        <v>1.9829046910493404</v>
      </c>
      <c r="H6364">
        <v>4264</v>
      </c>
      <c r="I6364">
        <v>1.5757877974081378</v>
      </c>
      <c r="J6364">
        <v>2.0829457242406777</v>
      </c>
      <c r="K6364">
        <v>1052</v>
      </c>
      <c r="L6364">
        <v>8.6171157658100128E-2</v>
      </c>
      <c r="M6364">
        <v>5.1849150657653809</v>
      </c>
      <c r="N6364">
        <v>10647</v>
      </c>
      <c r="O6364">
        <v>7.1037471294403076E-2</v>
      </c>
      <c r="P6364">
        <v>-4.8704654909670353E-3</v>
      </c>
      <c r="Q6364">
        <v>3.8250699639320374E-2</v>
      </c>
      <c r="R6364">
        <v>8.6171157658100128E-2</v>
      </c>
      <c r="S6364">
        <v>0.13408593833446503</v>
      </c>
      <c r="T6364">
        <v>0.17721277475357056</v>
      </c>
      <c r="U6364" t="s">
        <v>18</v>
      </c>
      <c r="V6364" t="s">
        <v>84</v>
      </c>
      <c r="W6364">
        <v>100.29397583007812</v>
      </c>
    </row>
    <row r="6365" spans="1:23" x14ac:dyDescent="0.25">
      <c r="A6365" s="48"/>
      <c r="B6365" t="s">
        <v>14</v>
      </c>
      <c r="C6365" s="35">
        <v>42233</v>
      </c>
      <c r="D6365">
        <v>14</v>
      </c>
      <c r="E6365" t="s">
        <v>113</v>
      </c>
      <c r="F6365">
        <v>1.6619589551803708</v>
      </c>
      <c r="G6365">
        <v>1.9829046910493404</v>
      </c>
      <c r="H6365">
        <v>4264</v>
      </c>
      <c r="I6365">
        <v>1.5757877974081378</v>
      </c>
      <c r="J6365">
        <v>2.0829457242406777</v>
      </c>
      <c r="K6365">
        <v>1052</v>
      </c>
      <c r="L6365">
        <v>8.6171157658100128E-2</v>
      </c>
      <c r="M6365">
        <v>5.1849150657653809</v>
      </c>
      <c r="N6365">
        <v>10647</v>
      </c>
      <c r="O6365">
        <v>7.1037471294403076E-2</v>
      </c>
      <c r="P6365">
        <v>-4.8704654909670353E-3</v>
      </c>
      <c r="Q6365">
        <v>3.8250699639320374E-2</v>
      </c>
      <c r="R6365">
        <v>8.6171157658100128E-2</v>
      </c>
      <c r="S6365">
        <v>0.13408593833446503</v>
      </c>
      <c r="T6365">
        <v>0.17721277475357056</v>
      </c>
      <c r="U6365" t="s">
        <v>102</v>
      </c>
      <c r="V6365" t="s">
        <v>84</v>
      </c>
      <c r="W6365">
        <v>100.29397583007812</v>
      </c>
    </row>
    <row r="6366" spans="1:23" x14ac:dyDescent="0.25">
      <c r="A6366" s="48"/>
      <c r="B6366" t="s">
        <v>14</v>
      </c>
      <c r="C6366" s="35">
        <v>42233</v>
      </c>
      <c r="D6366">
        <v>15</v>
      </c>
      <c r="E6366" t="s">
        <v>113</v>
      </c>
      <c r="F6366">
        <v>2.0705133974113377</v>
      </c>
      <c r="G6366">
        <v>2.0664890783416334</v>
      </c>
      <c r="H6366">
        <v>4264</v>
      </c>
      <c r="I6366">
        <v>2.0330300280353706</v>
      </c>
      <c r="J6366">
        <v>2.1862733822367963</v>
      </c>
      <c r="K6366">
        <v>1052</v>
      </c>
      <c r="L6366">
        <v>3.7483368068933487E-2</v>
      </c>
      <c r="M6366">
        <v>1.8103418350219727</v>
      </c>
      <c r="N6366">
        <v>10647</v>
      </c>
      <c r="O6366">
        <v>7.4464917182922363E-2</v>
      </c>
      <c r="P6366">
        <v>-5.7950869202613831E-2</v>
      </c>
      <c r="Q6366">
        <v>-1.2749175541102886E-2</v>
      </c>
      <c r="R6366">
        <v>3.7483368068933487E-2</v>
      </c>
      <c r="S6366">
        <v>8.7709955871105194E-2</v>
      </c>
      <c r="T6366">
        <v>0.1329176127910614</v>
      </c>
      <c r="U6366" t="s">
        <v>18</v>
      </c>
      <c r="V6366" t="s">
        <v>84</v>
      </c>
      <c r="W6366">
        <v>100.25950622558594</v>
      </c>
    </row>
    <row r="6367" spans="1:23" x14ac:dyDescent="0.25">
      <c r="A6367" s="48"/>
      <c r="B6367" t="s">
        <v>14</v>
      </c>
      <c r="C6367" s="35">
        <v>42233</v>
      </c>
      <c r="D6367">
        <v>15</v>
      </c>
      <c r="E6367" t="s">
        <v>113</v>
      </c>
      <c r="F6367">
        <v>2.0705133974113377</v>
      </c>
      <c r="G6367">
        <v>2.0664890783416334</v>
      </c>
      <c r="H6367">
        <v>4264</v>
      </c>
      <c r="I6367">
        <v>2.0330300280353706</v>
      </c>
      <c r="J6367">
        <v>2.1862733822367963</v>
      </c>
      <c r="K6367">
        <v>1052</v>
      </c>
      <c r="L6367">
        <v>3.7483368068933487E-2</v>
      </c>
      <c r="M6367">
        <v>1.8103418350219727</v>
      </c>
      <c r="N6367">
        <v>10647</v>
      </c>
      <c r="O6367">
        <v>7.4464917182922363E-2</v>
      </c>
      <c r="P6367">
        <v>-5.7950869202613831E-2</v>
      </c>
      <c r="Q6367">
        <v>-1.2749175541102886E-2</v>
      </c>
      <c r="R6367">
        <v>3.7483368068933487E-2</v>
      </c>
      <c r="S6367">
        <v>8.7709955871105194E-2</v>
      </c>
      <c r="T6367">
        <v>0.1329176127910614</v>
      </c>
      <c r="U6367" t="s">
        <v>102</v>
      </c>
      <c r="V6367" t="s">
        <v>84</v>
      </c>
      <c r="W6367">
        <v>100.25950622558594</v>
      </c>
    </row>
    <row r="6368" spans="1:23" x14ac:dyDescent="0.25">
      <c r="A6368" s="48"/>
      <c r="B6368" t="s">
        <v>14</v>
      </c>
      <c r="C6368" s="35">
        <v>42233</v>
      </c>
      <c r="D6368">
        <v>16</v>
      </c>
      <c r="E6368" t="s">
        <v>113</v>
      </c>
      <c r="F6368">
        <v>2.512940098867591</v>
      </c>
      <c r="G6368">
        <v>2.0713222408708649</v>
      </c>
      <c r="H6368">
        <v>4264</v>
      </c>
      <c r="I6368">
        <v>2.5203261207732961</v>
      </c>
      <c r="J6368">
        <v>2.1778572068100637</v>
      </c>
      <c r="K6368">
        <v>1052</v>
      </c>
      <c r="L6368">
        <v>-7.3860217817127705E-3</v>
      </c>
      <c r="M6368">
        <v>-0.29391953349113464</v>
      </c>
      <c r="N6368">
        <v>10647</v>
      </c>
      <c r="O6368">
        <v>7.4261695146560669E-2</v>
      </c>
      <c r="P6368">
        <v>-0.10255981236696243</v>
      </c>
      <c r="Q6368">
        <v>-5.7481475174427032E-2</v>
      </c>
      <c r="R6368">
        <v>-7.3860217817127705E-3</v>
      </c>
      <c r="S6368">
        <v>4.2703490704298019E-2</v>
      </c>
      <c r="T6368">
        <v>8.7787769734859467E-2</v>
      </c>
      <c r="U6368" t="s">
        <v>18</v>
      </c>
      <c r="V6368" t="s">
        <v>84</v>
      </c>
      <c r="W6368">
        <v>100.43082427978516</v>
      </c>
    </row>
    <row r="6369" spans="1:23" x14ac:dyDescent="0.25">
      <c r="A6369" s="48"/>
      <c r="B6369" t="s">
        <v>14</v>
      </c>
      <c r="C6369" s="35">
        <v>42233</v>
      </c>
      <c r="D6369">
        <v>16</v>
      </c>
      <c r="E6369" t="s">
        <v>113</v>
      </c>
      <c r="F6369">
        <v>2.512940098867591</v>
      </c>
      <c r="G6369">
        <v>2.0713222408708649</v>
      </c>
      <c r="H6369">
        <v>4264</v>
      </c>
      <c r="I6369">
        <v>2.5203261207732961</v>
      </c>
      <c r="J6369">
        <v>2.1778572068100637</v>
      </c>
      <c r="K6369">
        <v>1052</v>
      </c>
      <c r="L6369">
        <v>-7.3860217817127705E-3</v>
      </c>
      <c r="M6369">
        <v>-0.29391953349113464</v>
      </c>
      <c r="N6369">
        <v>10647</v>
      </c>
      <c r="O6369">
        <v>7.4261695146560669E-2</v>
      </c>
      <c r="P6369">
        <v>-0.10255981236696243</v>
      </c>
      <c r="Q6369">
        <v>-5.7481475174427032E-2</v>
      </c>
      <c r="R6369">
        <v>-7.3860217817127705E-3</v>
      </c>
      <c r="S6369">
        <v>4.2703490704298019E-2</v>
      </c>
      <c r="T6369">
        <v>8.7787769734859467E-2</v>
      </c>
      <c r="U6369" t="s">
        <v>102</v>
      </c>
      <c r="V6369" t="s">
        <v>84</v>
      </c>
      <c r="W6369">
        <v>100.43082427978516</v>
      </c>
    </row>
    <row r="6370" spans="1:23" x14ac:dyDescent="0.25">
      <c r="A6370" s="48"/>
      <c r="B6370" t="s">
        <v>14</v>
      </c>
      <c r="C6370" s="35">
        <v>42233</v>
      </c>
      <c r="D6370">
        <v>17</v>
      </c>
      <c r="E6370" t="s">
        <v>113</v>
      </c>
      <c r="F6370">
        <v>2.904621952284975</v>
      </c>
      <c r="G6370">
        <v>2.0793762622404555</v>
      </c>
      <c r="H6370">
        <v>4264</v>
      </c>
      <c r="I6370">
        <v>2.9171762625301514</v>
      </c>
      <c r="J6370">
        <v>2.0793841144175236</v>
      </c>
      <c r="K6370">
        <v>1052</v>
      </c>
      <c r="L6370">
        <v>-1.2554310262203217E-2</v>
      </c>
      <c r="M6370">
        <v>-0.43221840262413025</v>
      </c>
      <c r="N6370">
        <v>10647</v>
      </c>
      <c r="O6370">
        <v>7.1583084762096405E-2</v>
      </c>
      <c r="P6370">
        <v>-0.10429519414901733</v>
      </c>
      <c r="Q6370">
        <v>-6.0842826962471008E-2</v>
      </c>
      <c r="R6370">
        <v>-1.2554310262203217E-2</v>
      </c>
      <c r="S6370">
        <v>3.5728480666875839E-2</v>
      </c>
      <c r="T6370">
        <v>7.9186573624610901E-2</v>
      </c>
      <c r="U6370" t="s">
        <v>18</v>
      </c>
      <c r="V6370" t="s">
        <v>84</v>
      </c>
      <c r="W6370">
        <v>100.60195159912109</v>
      </c>
    </row>
    <row r="6371" spans="1:23" x14ac:dyDescent="0.25">
      <c r="A6371" s="48"/>
      <c r="B6371" t="s">
        <v>14</v>
      </c>
      <c r="C6371" s="35">
        <v>42233</v>
      </c>
      <c r="D6371">
        <v>17</v>
      </c>
      <c r="E6371" t="s">
        <v>113</v>
      </c>
      <c r="F6371">
        <v>2.904621952284975</v>
      </c>
      <c r="G6371">
        <v>2.0793762622404555</v>
      </c>
      <c r="H6371">
        <v>4264</v>
      </c>
      <c r="I6371">
        <v>2.9171762625301514</v>
      </c>
      <c r="J6371">
        <v>2.0793841144175236</v>
      </c>
      <c r="K6371">
        <v>1052</v>
      </c>
      <c r="L6371">
        <v>-1.2554310262203217E-2</v>
      </c>
      <c r="M6371">
        <v>-0.43221840262413025</v>
      </c>
      <c r="N6371">
        <v>10647</v>
      </c>
      <c r="O6371">
        <v>7.1583084762096405E-2</v>
      </c>
      <c r="P6371">
        <v>-0.10429519414901733</v>
      </c>
      <c r="Q6371">
        <v>-6.0842826962471008E-2</v>
      </c>
      <c r="R6371">
        <v>-1.2554310262203217E-2</v>
      </c>
      <c r="S6371">
        <v>3.5728480666875839E-2</v>
      </c>
      <c r="T6371">
        <v>7.9186573624610901E-2</v>
      </c>
      <c r="U6371" t="s">
        <v>102</v>
      </c>
      <c r="V6371" t="s">
        <v>84</v>
      </c>
      <c r="W6371">
        <v>100.60195159912109</v>
      </c>
    </row>
    <row r="6372" spans="1:23" x14ac:dyDescent="0.25">
      <c r="A6372" s="48"/>
      <c r="B6372" t="s">
        <v>14</v>
      </c>
      <c r="C6372" s="35">
        <v>42233</v>
      </c>
      <c r="D6372">
        <v>18</v>
      </c>
      <c r="E6372" t="s">
        <v>113</v>
      </c>
      <c r="F6372">
        <v>3.2074976602854037</v>
      </c>
      <c r="G6372">
        <v>2.061595418616883</v>
      </c>
      <c r="H6372">
        <v>4264</v>
      </c>
      <c r="I6372">
        <v>2.9989685403040238</v>
      </c>
      <c r="J6372">
        <v>2.0020661622229636</v>
      </c>
      <c r="K6372">
        <v>1052</v>
      </c>
      <c r="L6372">
        <v>0.20852911472320557</v>
      </c>
      <c r="M6372">
        <v>6.5013022422790527</v>
      </c>
      <c r="N6372">
        <v>10647</v>
      </c>
      <c r="O6372">
        <v>6.9331809878349304E-2</v>
      </c>
      <c r="P6372">
        <v>0.1196734681725502</v>
      </c>
      <c r="Q6372">
        <v>0.16175925731658936</v>
      </c>
      <c r="R6372">
        <v>0.20852911472320557</v>
      </c>
      <c r="S6372">
        <v>0.25529342889785767</v>
      </c>
      <c r="T6372">
        <v>0.29738476872444153</v>
      </c>
      <c r="U6372" t="s">
        <v>18</v>
      </c>
      <c r="V6372" t="s">
        <v>84</v>
      </c>
      <c r="W6372">
        <v>98.095146179199219</v>
      </c>
    </row>
    <row r="6373" spans="1:23" x14ac:dyDescent="0.25">
      <c r="A6373" s="48"/>
      <c r="B6373" t="s">
        <v>14</v>
      </c>
      <c r="C6373" s="35">
        <v>42233</v>
      </c>
      <c r="D6373">
        <v>18</v>
      </c>
      <c r="E6373" t="s">
        <v>113</v>
      </c>
      <c r="F6373">
        <v>3.2074976602854037</v>
      </c>
      <c r="G6373">
        <v>2.061595418616883</v>
      </c>
      <c r="H6373">
        <v>4264</v>
      </c>
      <c r="I6373">
        <v>2.9989685403040238</v>
      </c>
      <c r="J6373">
        <v>2.0020661622229636</v>
      </c>
      <c r="K6373">
        <v>1052</v>
      </c>
      <c r="L6373">
        <v>0.20852911472320557</v>
      </c>
      <c r="M6373">
        <v>6.5013022422790527</v>
      </c>
      <c r="N6373">
        <v>10647</v>
      </c>
      <c r="O6373">
        <v>6.9331809878349304E-2</v>
      </c>
      <c r="P6373">
        <v>0.1196734681725502</v>
      </c>
      <c r="Q6373">
        <v>0.16175925731658936</v>
      </c>
      <c r="R6373">
        <v>0.20852911472320557</v>
      </c>
      <c r="S6373">
        <v>0.25529342889785767</v>
      </c>
      <c r="T6373">
        <v>0.29738476872444153</v>
      </c>
      <c r="U6373" t="s">
        <v>102</v>
      </c>
      <c r="V6373" t="s">
        <v>84</v>
      </c>
      <c r="W6373">
        <v>98.095146179199219</v>
      </c>
    </row>
    <row r="6374" spans="1:23" x14ac:dyDescent="0.25">
      <c r="A6374" s="48"/>
      <c r="B6374" t="s">
        <v>14</v>
      </c>
      <c r="C6374" s="35">
        <v>42233</v>
      </c>
      <c r="D6374">
        <v>19</v>
      </c>
      <c r="E6374" t="s">
        <v>113</v>
      </c>
      <c r="F6374">
        <v>3.3336486523558109</v>
      </c>
      <c r="G6374">
        <v>2.0189340387334114</v>
      </c>
      <c r="H6374">
        <v>4264</v>
      </c>
      <c r="I6374">
        <v>2.6543847470833399</v>
      </c>
      <c r="J6374">
        <v>1.6928801569046716</v>
      </c>
      <c r="K6374">
        <v>1052</v>
      </c>
      <c r="L6374">
        <v>0.6792638897895813</v>
      </c>
      <c r="M6374">
        <v>20.37598991394043</v>
      </c>
      <c r="N6374">
        <v>10647</v>
      </c>
      <c r="O6374">
        <v>6.0663972049951553E-2</v>
      </c>
      <c r="P6374">
        <v>0.6015169620513916</v>
      </c>
      <c r="Q6374">
        <v>0.63834118843078613</v>
      </c>
      <c r="R6374">
        <v>0.6792638897895813</v>
      </c>
      <c r="S6374">
        <v>0.72018176317214966</v>
      </c>
      <c r="T6374">
        <v>0.757010817527771</v>
      </c>
      <c r="U6374" t="s">
        <v>18</v>
      </c>
      <c r="V6374" t="s">
        <v>84</v>
      </c>
      <c r="W6374">
        <v>90.211326599121094</v>
      </c>
    </row>
    <row r="6375" spans="1:23" x14ac:dyDescent="0.25">
      <c r="A6375" s="48"/>
      <c r="B6375" t="s">
        <v>14</v>
      </c>
      <c r="C6375" s="35">
        <v>42233</v>
      </c>
      <c r="D6375">
        <v>19</v>
      </c>
      <c r="E6375" t="s">
        <v>113</v>
      </c>
      <c r="F6375">
        <v>3.3336486523558109</v>
      </c>
      <c r="G6375">
        <v>2.0189340387334114</v>
      </c>
      <c r="H6375">
        <v>4264</v>
      </c>
      <c r="I6375">
        <v>2.6543847470833399</v>
      </c>
      <c r="J6375">
        <v>1.6928801569046716</v>
      </c>
      <c r="K6375">
        <v>1052</v>
      </c>
      <c r="L6375">
        <v>0.6792638897895813</v>
      </c>
      <c r="M6375">
        <v>20.37598991394043</v>
      </c>
      <c r="N6375">
        <v>10647</v>
      </c>
      <c r="O6375">
        <v>6.0663972049951553E-2</v>
      </c>
      <c r="P6375">
        <v>0.6015169620513916</v>
      </c>
      <c r="Q6375">
        <v>0.63834118843078613</v>
      </c>
      <c r="R6375">
        <v>0.6792638897895813</v>
      </c>
      <c r="S6375">
        <v>0.72018176317214966</v>
      </c>
      <c r="T6375">
        <v>0.757010817527771</v>
      </c>
      <c r="U6375" t="s">
        <v>102</v>
      </c>
      <c r="V6375" t="s">
        <v>84</v>
      </c>
      <c r="W6375">
        <v>90.211326599121094</v>
      </c>
    </row>
    <row r="6376" spans="1:23" x14ac:dyDescent="0.25">
      <c r="A6376" s="48"/>
      <c r="B6376" t="s">
        <v>14</v>
      </c>
      <c r="C6376" s="35">
        <v>42233</v>
      </c>
      <c r="D6376">
        <v>20</v>
      </c>
      <c r="E6376" t="s">
        <v>113</v>
      </c>
      <c r="F6376">
        <v>3.1356031198940633</v>
      </c>
      <c r="G6376">
        <v>1.9115335334272372</v>
      </c>
      <c r="H6376">
        <v>4264</v>
      </c>
      <c r="I6376">
        <v>3.3910168732125947</v>
      </c>
      <c r="J6376">
        <v>1.9713326384971972</v>
      </c>
      <c r="K6376">
        <v>1052</v>
      </c>
      <c r="L6376">
        <v>-0.25541374087333679</v>
      </c>
      <c r="M6376">
        <v>-8.1456022262573242</v>
      </c>
      <c r="N6376">
        <v>10647</v>
      </c>
      <c r="O6376">
        <v>6.7461051046848297E-2</v>
      </c>
      <c r="P6376">
        <v>-0.34187182784080505</v>
      </c>
      <c r="Q6376">
        <v>-0.30092161893844604</v>
      </c>
      <c r="R6376">
        <v>-0.25541374087333679</v>
      </c>
      <c r="S6376">
        <v>-0.20991125702857971</v>
      </c>
      <c r="T6376">
        <v>-0.16895565390586853</v>
      </c>
      <c r="U6376" t="s">
        <v>18</v>
      </c>
      <c r="V6376" t="s">
        <v>84</v>
      </c>
      <c r="W6376">
        <v>81.684043884277344</v>
      </c>
    </row>
    <row r="6377" spans="1:23" x14ac:dyDescent="0.25">
      <c r="A6377" s="48"/>
      <c r="B6377" t="s">
        <v>14</v>
      </c>
      <c r="C6377" s="35">
        <v>42233</v>
      </c>
      <c r="D6377">
        <v>20</v>
      </c>
      <c r="E6377" t="s">
        <v>113</v>
      </c>
      <c r="F6377">
        <v>3.1356031198940633</v>
      </c>
      <c r="G6377">
        <v>1.9115335334272372</v>
      </c>
      <c r="H6377">
        <v>4264</v>
      </c>
      <c r="I6377">
        <v>3.3910168732125947</v>
      </c>
      <c r="J6377">
        <v>1.9713326384971972</v>
      </c>
      <c r="K6377">
        <v>1052</v>
      </c>
      <c r="L6377">
        <v>-0.25541374087333679</v>
      </c>
      <c r="M6377">
        <v>-8.1456022262573242</v>
      </c>
      <c r="N6377">
        <v>10647</v>
      </c>
      <c r="O6377">
        <v>6.7461051046848297E-2</v>
      </c>
      <c r="P6377">
        <v>-0.34187182784080505</v>
      </c>
      <c r="Q6377">
        <v>-0.30092161893844604</v>
      </c>
      <c r="R6377">
        <v>-0.25541374087333679</v>
      </c>
      <c r="S6377">
        <v>-0.20991125702857971</v>
      </c>
      <c r="T6377">
        <v>-0.16895565390586853</v>
      </c>
      <c r="U6377" t="s">
        <v>102</v>
      </c>
      <c r="V6377" t="s">
        <v>84</v>
      </c>
      <c r="W6377">
        <v>81.684043884277344</v>
      </c>
    </row>
    <row r="6378" spans="1:23" x14ac:dyDescent="0.25">
      <c r="A6378" s="48"/>
      <c r="B6378" t="s">
        <v>14</v>
      </c>
      <c r="C6378" s="35">
        <v>42233</v>
      </c>
      <c r="D6378">
        <v>21</v>
      </c>
      <c r="E6378" t="s">
        <v>113</v>
      </c>
      <c r="F6378">
        <v>2.7572151936333653</v>
      </c>
      <c r="G6378">
        <v>1.8137714529443814</v>
      </c>
      <c r="H6378">
        <v>4264</v>
      </c>
      <c r="I6378">
        <v>2.9757653015203096</v>
      </c>
      <c r="J6378">
        <v>1.9012912730495137</v>
      </c>
      <c r="K6378">
        <v>1052</v>
      </c>
      <c r="L6378">
        <v>-0.21855010092258453</v>
      </c>
      <c r="M6378">
        <v>-7.9264798164367676</v>
      </c>
      <c r="N6378">
        <v>10647</v>
      </c>
      <c r="O6378">
        <v>6.4867138862609863E-2</v>
      </c>
      <c r="P6378">
        <v>-0.30168381333351135</v>
      </c>
      <c r="Q6378">
        <v>-0.26230818033218384</v>
      </c>
      <c r="R6378">
        <v>-0.21855010092258453</v>
      </c>
      <c r="S6378">
        <v>-0.17479722201824188</v>
      </c>
      <c r="T6378">
        <v>-0.13541637361049652</v>
      </c>
      <c r="U6378" t="s">
        <v>18</v>
      </c>
      <c r="V6378" t="s">
        <v>84</v>
      </c>
      <c r="W6378">
        <v>77.019821166992188</v>
      </c>
    </row>
    <row r="6379" spans="1:23" x14ac:dyDescent="0.25">
      <c r="A6379" s="48"/>
      <c r="B6379" t="s">
        <v>14</v>
      </c>
      <c r="C6379" s="35">
        <v>42233</v>
      </c>
      <c r="D6379">
        <v>21</v>
      </c>
      <c r="E6379" t="s">
        <v>113</v>
      </c>
      <c r="F6379">
        <v>2.7572151936333653</v>
      </c>
      <c r="G6379">
        <v>1.8137714529443814</v>
      </c>
      <c r="H6379">
        <v>4264</v>
      </c>
      <c r="I6379">
        <v>2.9757653015203096</v>
      </c>
      <c r="J6379">
        <v>1.9012912730495137</v>
      </c>
      <c r="K6379">
        <v>1052</v>
      </c>
      <c r="L6379">
        <v>-0.21855010092258453</v>
      </c>
      <c r="M6379">
        <v>-7.9264798164367676</v>
      </c>
      <c r="N6379">
        <v>10647</v>
      </c>
      <c r="O6379">
        <v>6.4867138862609863E-2</v>
      </c>
      <c r="P6379">
        <v>-0.30168381333351135</v>
      </c>
      <c r="Q6379">
        <v>-0.26230818033218384</v>
      </c>
      <c r="R6379">
        <v>-0.21855010092258453</v>
      </c>
      <c r="S6379">
        <v>-0.17479722201824188</v>
      </c>
      <c r="T6379">
        <v>-0.13541637361049652</v>
      </c>
      <c r="U6379" t="s">
        <v>102</v>
      </c>
      <c r="V6379" t="s">
        <v>84</v>
      </c>
      <c r="W6379">
        <v>77.019821166992188</v>
      </c>
    </row>
    <row r="6380" spans="1:23" x14ac:dyDescent="0.25">
      <c r="A6380" s="48"/>
      <c r="B6380" t="s">
        <v>14</v>
      </c>
      <c r="C6380" s="35">
        <v>42233</v>
      </c>
      <c r="D6380">
        <v>22</v>
      </c>
      <c r="E6380" t="s">
        <v>113</v>
      </c>
      <c r="F6380">
        <v>2.2939875235341862</v>
      </c>
      <c r="G6380">
        <v>1.6885921602203957</v>
      </c>
      <c r="H6380">
        <v>4264</v>
      </c>
      <c r="I6380">
        <v>2.311330314070605</v>
      </c>
      <c r="J6380">
        <v>1.6377405305566517</v>
      </c>
      <c r="K6380">
        <v>1052</v>
      </c>
      <c r="L6380">
        <v>-1.7342790961265564E-2</v>
      </c>
      <c r="M6380">
        <v>-0.75601065158843994</v>
      </c>
      <c r="N6380">
        <v>10647</v>
      </c>
      <c r="O6380">
        <v>5.6730199605226517E-2</v>
      </c>
      <c r="P6380">
        <v>-9.0048216283321381E-2</v>
      </c>
      <c r="Q6380">
        <v>-5.5611848831176758E-2</v>
      </c>
      <c r="R6380">
        <v>-1.7342790961265564E-2</v>
      </c>
      <c r="S6380">
        <v>2.0921729505062103E-2</v>
      </c>
      <c r="T6380">
        <v>5.5362634360790253E-2</v>
      </c>
      <c r="U6380" t="s">
        <v>18</v>
      </c>
      <c r="V6380" t="s">
        <v>84</v>
      </c>
      <c r="W6380">
        <v>74.054290771484375</v>
      </c>
    </row>
    <row r="6381" spans="1:23" x14ac:dyDescent="0.25">
      <c r="A6381" s="48"/>
      <c r="B6381" t="s">
        <v>14</v>
      </c>
      <c r="C6381" s="35">
        <v>42233</v>
      </c>
      <c r="D6381">
        <v>22</v>
      </c>
      <c r="E6381" t="s">
        <v>113</v>
      </c>
      <c r="F6381">
        <v>2.2939875235341862</v>
      </c>
      <c r="G6381">
        <v>1.6885921602203957</v>
      </c>
      <c r="H6381">
        <v>4264</v>
      </c>
      <c r="I6381">
        <v>2.311330314070605</v>
      </c>
      <c r="J6381">
        <v>1.6377405305566517</v>
      </c>
      <c r="K6381">
        <v>1052</v>
      </c>
      <c r="L6381">
        <v>-1.7342790961265564E-2</v>
      </c>
      <c r="M6381">
        <v>-0.75601065158843994</v>
      </c>
      <c r="N6381">
        <v>10647</v>
      </c>
      <c r="O6381">
        <v>5.6730199605226517E-2</v>
      </c>
      <c r="P6381">
        <v>-9.0048216283321381E-2</v>
      </c>
      <c r="Q6381">
        <v>-5.5611848831176758E-2</v>
      </c>
      <c r="R6381">
        <v>-1.7342790961265564E-2</v>
      </c>
      <c r="S6381">
        <v>2.0921729505062103E-2</v>
      </c>
      <c r="T6381">
        <v>5.5362634360790253E-2</v>
      </c>
      <c r="U6381" t="s">
        <v>102</v>
      </c>
      <c r="V6381" t="s">
        <v>84</v>
      </c>
      <c r="W6381">
        <v>74.054290771484375</v>
      </c>
    </row>
    <row r="6382" spans="1:23" x14ac:dyDescent="0.25">
      <c r="A6382" s="48"/>
      <c r="B6382" t="s">
        <v>14</v>
      </c>
      <c r="C6382" s="35">
        <v>42233</v>
      </c>
      <c r="D6382">
        <v>23</v>
      </c>
      <c r="E6382" t="s">
        <v>113</v>
      </c>
      <c r="F6382">
        <v>1.7178511814325685</v>
      </c>
      <c r="G6382">
        <v>1.4369770291079755</v>
      </c>
      <c r="H6382">
        <v>4264</v>
      </c>
      <c r="I6382">
        <v>1.7135157299824382</v>
      </c>
      <c r="J6382">
        <v>1.4061301729040192</v>
      </c>
      <c r="K6382">
        <v>1052</v>
      </c>
      <c r="L6382">
        <v>4.3354514054954052E-3</v>
      </c>
      <c r="M6382">
        <v>0.25237643718719482</v>
      </c>
      <c r="N6382">
        <v>10647</v>
      </c>
      <c r="O6382">
        <v>4.8618245869874954E-2</v>
      </c>
      <c r="P6382">
        <v>-5.7973694056272507E-2</v>
      </c>
      <c r="Q6382">
        <v>-2.846144512295723E-2</v>
      </c>
      <c r="R6382">
        <v>4.3354514054954052E-3</v>
      </c>
      <c r="S6382">
        <v>3.712845966219902E-2</v>
      </c>
      <c r="T6382">
        <v>6.6644594073295593E-2</v>
      </c>
      <c r="U6382" t="s">
        <v>18</v>
      </c>
      <c r="V6382" t="s">
        <v>84</v>
      </c>
      <c r="W6382">
        <v>72.095893859863281</v>
      </c>
    </row>
    <row r="6383" spans="1:23" x14ac:dyDescent="0.25">
      <c r="A6383" s="48"/>
      <c r="B6383" t="s">
        <v>14</v>
      </c>
      <c r="C6383" s="35">
        <v>42233</v>
      </c>
      <c r="D6383">
        <v>23</v>
      </c>
      <c r="E6383" t="s">
        <v>113</v>
      </c>
      <c r="F6383">
        <v>1.7178511814325685</v>
      </c>
      <c r="G6383">
        <v>1.4369770291079755</v>
      </c>
      <c r="H6383">
        <v>4264</v>
      </c>
      <c r="I6383">
        <v>1.7135157299824382</v>
      </c>
      <c r="J6383">
        <v>1.4061301729040192</v>
      </c>
      <c r="K6383">
        <v>1052</v>
      </c>
      <c r="L6383">
        <v>4.3354514054954052E-3</v>
      </c>
      <c r="M6383">
        <v>0.25237643718719482</v>
      </c>
      <c r="N6383">
        <v>10647</v>
      </c>
      <c r="O6383">
        <v>4.8618245869874954E-2</v>
      </c>
      <c r="P6383">
        <v>-5.7973694056272507E-2</v>
      </c>
      <c r="Q6383">
        <v>-2.846144512295723E-2</v>
      </c>
      <c r="R6383">
        <v>4.3354514054954052E-3</v>
      </c>
      <c r="S6383">
        <v>3.712845966219902E-2</v>
      </c>
      <c r="T6383">
        <v>6.6644594073295593E-2</v>
      </c>
      <c r="U6383" t="s">
        <v>102</v>
      </c>
      <c r="V6383" t="s">
        <v>84</v>
      </c>
      <c r="W6383">
        <v>72.095893859863281</v>
      </c>
    </row>
    <row r="6384" spans="1:23" x14ac:dyDescent="0.25">
      <c r="A6384" s="48"/>
      <c r="B6384" t="s">
        <v>14</v>
      </c>
      <c r="C6384" s="35">
        <v>42233</v>
      </c>
      <c r="D6384">
        <v>24</v>
      </c>
      <c r="E6384" t="s">
        <v>113</v>
      </c>
      <c r="F6384">
        <v>1.3014634684957387</v>
      </c>
      <c r="G6384">
        <v>1.1886014120092891</v>
      </c>
      <c r="H6384">
        <v>4264</v>
      </c>
      <c r="I6384">
        <v>1.3118662535520811</v>
      </c>
      <c r="J6384">
        <v>1.2140424925220479</v>
      </c>
      <c r="K6384">
        <v>1052</v>
      </c>
      <c r="L6384">
        <v>-1.0402784682810307E-2</v>
      </c>
      <c r="M6384">
        <v>-0.79931443929672241</v>
      </c>
      <c r="N6384">
        <v>10647</v>
      </c>
      <c r="O6384">
        <v>4.1621755808591843E-2</v>
      </c>
      <c r="P6384">
        <v>-6.3745230436325073E-2</v>
      </c>
      <c r="Q6384">
        <v>-3.8479987531900406E-2</v>
      </c>
      <c r="R6384">
        <v>-1.0402784682810307E-2</v>
      </c>
      <c r="S6384">
        <v>1.7671089619398117E-2</v>
      </c>
      <c r="T6384">
        <v>4.2939659208059311E-2</v>
      </c>
      <c r="U6384" t="s">
        <v>18</v>
      </c>
      <c r="V6384" t="s">
        <v>84</v>
      </c>
      <c r="W6384">
        <v>70.965721130371094</v>
      </c>
    </row>
    <row r="6385" spans="1:23" x14ac:dyDescent="0.25">
      <c r="A6385" s="48"/>
      <c r="B6385" t="s">
        <v>14</v>
      </c>
      <c r="C6385" s="35">
        <v>42233</v>
      </c>
      <c r="D6385">
        <v>24</v>
      </c>
      <c r="E6385" t="s">
        <v>113</v>
      </c>
      <c r="F6385">
        <v>1.3014634684957387</v>
      </c>
      <c r="G6385">
        <v>1.1886014120092891</v>
      </c>
      <c r="H6385">
        <v>4264</v>
      </c>
      <c r="I6385">
        <v>1.3118662535520811</v>
      </c>
      <c r="J6385">
        <v>1.2140424925220479</v>
      </c>
      <c r="K6385">
        <v>1052</v>
      </c>
      <c r="L6385">
        <v>-1.0402784682810307E-2</v>
      </c>
      <c r="M6385">
        <v>-0.79931443929672241</v>
      </c>
      <c r="N6385">
        <v>10647</v>
      </c>
      <c r="O6385">
        <v>4.1621755808591843E-2</v>
      </c>
      <c r="P6385">
        <v>-6.3745230436325073E-2</v>
      </c>
      <c r="Q6385">
        <v>-3.8479987531900406E-2</v>
      </c>
      <c r="R6385">
        <v>-1.0402784682810307E-2</v>
      </c>
      <c r="S6385">
        <v>1.7671089619398117E-2</v>
      </c>
      <c r="T6385">
        <v>4.2939659208059311E-2</v>
      </c>
      <c r="U6385" t="s">
        <v>102</v>
      </c>
      <c r="V6385" t="s">
        <v>84</v>
      </c>
      <c r="W6385">
        <v>70.965721130371094</v>
      </c>
    </row>
    <row r="6386" spans="1:23" x14ac:dyDescent="0.25">
      <c r="A6386" s="48"/>
      <c r="B6386" t="s">
        <v>14</v>
      </c>
      <c r="C6386" s="35">
        <v>42233</v>
      </c>
      <c r="D6386">
        <v>1</v>
      </c>
      <c r="E6386" t="s">
        <v>114</v>
      </c>
      <c r="F6386">
        <v>0.93358499491605529</v>
      </c>
      <c r="G6386">
        <v>0.88135092960283568</v>
      </c>
      <c r="H6386">
        <v>4264</v>
      </c>
      <c r="I6386">
        <v>0.94035256596685801</v>
      </c>
      <c r="J6386">
        <v>0.84425100232824357</v>
      </c>
      <c r="K6386">
        <v>1059</v>
      </c>
      <c r="L6386">
        <v>-6.767570972442627E-3</v>
      </c>
      <c r="M6386">
        <v>-0.72490143775939941</v>
      </c>
      <c r="N6386">
        <v>10647</v>
      </c>
      <c r="O6386">
        <v>2.9244167730212212E-2</v>
      </c>
      <c r="P6386">
        <v>-4.4246897101402283E-2</v>
      </c>
      <c r="Q6386">
        <v>-2.6495100930333138E-2</v>
      </c>
      <c r="R6386">
        <v>-6.767570972442627E-3</v>
      </c>
      <c r="S6386">
        <v>1.2957620434463024E-2</v>
      </c>
      <c r="T6386">
        <v>3.0711755156517029E-2</v>
      </c>
      <c r="U6386" t="s">
        <v>18</v>
      </c>
      <c r="V6386" t="s">
        <v>84</v>
      </c>
      <c r="W6386">
        <v>68.382827758789063</v>
      </c>
    </row>
    <row r="6387" spans="1:23" x14ac:dyDescent="0.25">
      <c r="A6387" s="48"/>
      <c r="B6387" t="s">
        <v>14</v>
      </c>
      <c r="C6387" s="35">
        <v>42233</v>
      </c>
      <c r="D6387">
        <v>1</v>
      </c>
      <c r="E6387" t="s">
        <v>114</v>
      </c>
      <c r="F6387">
        <v>0.93358499491605529</v>
      </c>
      <c r="G6387">
        <v>0.88135092960283568</v>
      </c>
      <c r="H6387">
        <v>4264</v>
      </c>
      <c r="I6387">
        <v>0.94035256596685801</v>
      </c>
      <c r="J6387">
        <v>0.84425100232824357</v>
      </c>
      <c r="K6387">
        <v>1059</v>
      </c>
      <c r="L6387">
        <v>-6.767570972442627E-3</v>
      </c>
      <c r="M6387">
        <v>-0.72490143775939941</v>
      </c>
      <c r="N6387">
        <v>10647</v>
      </c>
      <c r="O6387">
        <v>2.9244167730212212E-2</v>
      </c>
      <c r="P6387">
        <v>-4.4246897101402283E-2</v>
      </c>
      <c r="Q6387">
        <v>-2.6495100930333138E-2</v>
      </c>
      <c r="R6387">
        <v>-6.767570972442627E-3</v>
      </c>
      <c r="S6387">
        <v>1.2957620434463024E-2</v>
      </c>
      <c r="T6387">
        <v>3.0711755156517029E-2</v>
      </c>
      <c r="U6387" t="s">
        <v>102</v>
      </c>
      <c r="V6387" t="s">
        <v>84</v>
      </c>
      <c r="W6387">
        <v>68.382827758789063</v>
      </c>
    </row>
    <row r="6388" spans="1:23" x14ac:dyDescent="0.25">
      <c r="A6388" s="48"/>
      <c r="B6388" t="s">
        <v>14</v>
      </c>
      <c r="C6388" s="35">
        <v>42233</v>
      </c>
      <c r="D6388">
        <v>2</v>
      </c>
      <c r="E6388" t="s">
        <v>114</v>
      </c>
      <c r="F6388">
        <v>0.80178055272319237</v>
      </c>
      <c r="G6388">
        <v>0.76612010974424827</v>
      </c>
      <c r="H6388">
        <v>4264</v>
      </c>
      <c r="I6388">
        <v>0.82949477220177648</v>
      </c>
      <c r="J6388">
        <v>0.74381663273153475</v>
      </c>
      <c r="K6388">
        <v>1059</v>
      </c>
      <c r="L6388">
        <v>-2.7714218944311142E-2</v>
      </c>
      <c r="M6388">
        <v>-3.4565842151641846</v>
      </c>
      <c r="N6388">
        <v>10647</v>
      </c>
      <c r="O6388">
        <v>2.5692204013466835E-2</v>
      </c>
      <c r="P6388">
        <v>-6.0641348361968994E-2</v>
      </c>
      <c r="Q6388">
        <v>-4.5045666396617889E-2</v>
      </c>
      <c r="R6388">
        <v>-2.7714218944311142E-2</v>
      </c>
      <c r="S6388">
        <v>-1.0384826920926571E-2</v>
      </c>
      <c r="T6388">
        <v>5.2129095420241356E-3</v>
      </c>
      <c r="U6388" t="s">
        <v>18</v>
      </c>
      <c r="V6388" t="s">
        <v>84</v>
      </c>
      <c r="W6388">
        <v>67.040199279785156</v>
      </c>
    </row>
    <row r="6389" spans="1:23" x14ac:dyDescent="0.25">
      <c r="A6389" s="48"/>
      <c r="B6389" t="s">
        <v>14</v>
      </c>
      <c r="C6389" s="35">
        <v>42233</v>
      </c>
      <c r="D6389">
        <v>2</v>
      </c>
      <c r="E6389" t="s">
        <v>114</v>
      </c>
      <c r="F6389">
        <v>0.80178055272319237</v>
      </c>
      <c r="G6389">
        <v>0.76612010974424827</v>
      </c>
      <c r="H6389">
        <v>4264</v>
      </c>
      <c r="I6389">
        <v>0.82949477220177648</v>
      </c>
      <c r="J6389">
        <v>0.74381663273153475</v>
      </c>
      <c r="K6389">
        <v>1059</v>
      </c>
      <c r="L6389">
        <v>-2.7714218944311142E-2</v>
      </c>
      <c r="M6389">
        <v>-3.4565842151641846</v>
      </c>
      <c r="N6389">
        <v>10647</v>
      </c>
      <c r="O6389">
        <v>2.5692204013466835E-2</v>
      </c>
      <c r="P6389">
        <v>-6.0641348361968994E-2</v>
      </c>
      <c r="Q6389">
        <v>-4.5045666396617889E-2</v>
      </c>
      <c r="R6389">
        <v>-2.7714218944311142E-2</v>
      </c>
      <c r="S6389">
        <v>-1.0384826920926571E-2</v>
      </c>
      <c r="T6389">
        <v>5.2129095420241356E-3</v>
      </c>
      <c r="U6389" t="s">
        <v>102</v>
      </c>
      <c r="V6389" t="s">
        <v>84</v>
      </c>
      <c r="W6389">
        <v>67.040199279785156</v>
      </c>
    </row>
    <row r="6390" spans="1:23" x14ac:dyDescent="0.25">
      <c r="A6390" s="48"/>
      <c r="B6390" t="s">
        <v>14</v>
      </c>
      <c r="C6390" s="35">
        <v>42233</v>
      </c>
      <c r="D6390">
        <v>3</v>
      </c>
      <c r="E6390" t="s">
        <v>114</v>
      </c>
      <c r="F6390">
        <v>0.71274588809842554</v>
      </c>
      <c r="G6390">
        <v>0.66049027277366168</v>
      </c>
      <c r="H6390">
        <v>4264</v>
      </c>
      <c r="I6390">
        <v>0.7423601714353707</v>
      </c>
      <c r="J6390">
        <v>0.68429534007771242</v>
      </c>
      <c r="K6390">
        <v>1059</v>
      </c>
      <c r="L6390">
        <v>-2.9614282771945E-2</v>
      </c>
      <c r="M6390">
        <v>-4.1549568176269531</v>
      </c>
      <c r="N6390">
        <v>10647</v>
      </c>
      <c r="O6390">
        <v>2.3334125056862831E-2</v>
      </c>
      <c r="P6390">
        <v>-5.9519298374652863E-2</v>
      </c>
      <c r="Q6390">
        <v>-4.5355018228292465E-2</v>
      </c>
      <c r="R6390">
        <v>-2.9614282771945E-2</v>
      </c>
      <c r="S6390">
        <v>-1.3875415548682213E-2</v>
      </c>
      <c r="T6390">
        <v>2.9073189944028854E-4</v>
      </c>
      <c r="U6390" t="s">
        <v>18</v>
      </c>
      <c r="V6390" t="s">
        <v>84</v>
      </c>
      <c r="W6390">
        <v>68.430824279785156</v>
      </c>
    </row>
    <row r="6391" spans="1:23" x14ac:dyDescent="0.25">
      <c r="A6391" s="48"/>
      <c r="B6391" t="s">
        <v>14</v>
      </c>
      <c r="C6391" s="35">
        <v>42233</v>
      </c>
      <c r="D6391">
        <v>3</v>
      </c>
      <c r="E6391" t="s">
        <v>114</v>
      </c>
      <c r="F6391">
        <v>0.71274588809842554</v>
      </c>
      <c r="G6391">
        <v>0.66049027277366168</v>
      </c>
      <c r="H6391">
        <v>4264</v>
      </c>
      <c r="I6391">
        <v>0.7423601714353707</v>
      </c>
      <c r="J6391">
        <v>0.68429534007771242</v>
      </c>
      <c r="K6391">
        <v>1059</v>
      </c>
      <c r="L6391">
        <v>-2.9614282771945E-2</v>
      </c>
      <c r="M6391">
        <v>-4.1549568176269531</v>
      </c>
      <c r="N6391">
        <v>10647</v>
      </c>
      <c r="O6391">
        <v>2.3334125056862831E-2</v>
      </c>
      <c r="P6391">
        <v>-5.9519298374652863E-2</v>
      </c>
      <c r="Q6391">
        <v>-4.5355018228292465E-2</v>
      </c>
      <c r="R6391">
        <v>-2.9614282771945E-2</v>
      </c>
      <c r="S6391">
        <v>-1.3875415548682213E-2</v>
      </c>
      <c r="T6391">
        <v>2.9073189944028854E-4</v>
      </c>
      <c r="U6391" t="s">
        <v>102</v>
      </c>
      <c r="V6391" t="s">
        <v>84</v>
      </c>
      <c r="W6391">
        <v>68.430824279785156</v>
      </c>
    </row>
    <row r="6392" spans="1:23" x14ac:dyDescent="0.25">
      <c r="A6392" s="48"/>
      <c r="B6392" t="s">
        <v>14</v>
      </c>
      <c r="C6392" s="35">
        <v>42233</v>
      </c>
      <c r="D6392">
        <v>4</v>
      </c>
      <c r="E6392" t="s">
        <v>114</v>
      </c>
      <c r="F6392">
        <v>0.68238088374808548</v>
      </c>
      <c r="G6392">
        <v>0.66730320048543945</v>
      </c>
      <c r="H6392">
        <v>4264</v>
      </c>
      <c r="I6392">
        <v>0.6955191064843993</v>
      </c>
      <c r="J6392">
        <v>0.6368301940461446</v>
      </c>
      <c r="K6392">
        <v>1059</v>
      </c>
      <c r="L6392">
        <v>-1.3138222508132458E-2</v>
      </c>
      <c r="M6392">
        <v>-1.9253503084182739</v>
      </c>
      <c r="N6392">
        <v>10647</v>
      </c>
      <c r="O6392">
        <v>2.2076891735196114E-2</v>
      </c>
      <c r="P6392">
        <v>-4.1431967169046402E-2</v>
      </c>
      <c r="Q6392">
        <v>-2.8030851855874062E-2</v>
      </c>
      <c r="R6392">
        <v>-1.3138222508132458E-2</v>
      </c>
      <c r="S6392">
        <v>1.7526409355923533E-3</v>
      </c>
      <c r="T6392">
        <v>1.5155522152781487E-2</v>
      </c>
      <c r="U6392" t="s">
        <v>18</v>
      </c>
      <c r="V6392" t="s">
        <v>84</v>
      </c>
      <c r="W6392">
        <v>68.615951538085938</v>
      </c>
    </row>
    <row r="6393" spans="1:23" x14ac:dyDescent="0.25">
      <c r="A6393" s="48"/>
      <c r="B6393" t="s">
        <v>14</v>
      </c>
      <c r="C6393" s="35">
        <v>42233</v>
      </c>
      <c r="D6393">
        <v>4</v>
      </c>
      <c r="E6393" t="s">
        <v>114</v>
      </c>
      <c r="F6393">
        <v>0.68238088374808548</v>
      </c>
      <c r="G6393">
        <v>0.66730320048543945</v>
      </c>
      <c r="H6393">
        <v>4264</v>
      </c>
      <c r="I6393">
        <v>0.6955191064843993</v>
      </c>
      <c r="J6393">
        <v>0.6368301940461446</v>
      </c>
      <c r="K6393">
        <v>1059</v>
      </c>
      <c r="L6393">
        <v>-1.3138222508132458E-2</v>
      </c>
      <c r="M6393">
        <v>-1.9253503084182739</v>
      </c>
      <c r="N6393">
        <v>10647</v>
      </c>
      <c r="O6393">
        <v>2.2076891735196114E-2</v>
      </c>
      <c r="P6393">
        <v>-4.1431967169046402E-2</v>
      </c>
      <c r="Q6393">
        <v>-2.8030851855874062E-2</v>
      </c>
      <c r="R6393">
        <v>-1.3138222508132458E-2</v>
      </c>
      <c r="S6393">
        <v>1.7526409355923533E-3</v>
      </c>
      <c r="T6393">
        <v>1.5155522152781487E-2</v>
      </c>
      <c r="U6393" t="s">
        <v>102</v>
      </c>
      <c r="V6393" t="s">
        <v>84</v>
      </c>
      <c r="W6393">
        <v>68.615951538085938</v>
      </c>
    </row>
    <row r="6394" spans="1:23" x14ac:dyDescent="0.25">
      <c r="A6394" s="48"/>
      <c r="B6394" t="s">
        <v>14</v>
      </c>
      <c r="C6394" s="35">
        <v>42233</v>
      </c>
      <c r="D6394">
        <v>5</v>
      </c>
      <c r="E6394" t="s">
        <v>114</v>
      </c>
      <c r="F6394">
        <v>0.66815375718440195</v>
      </c>
      <c r="G6394">
        <v>0.63503923208914403</v>
      </c>
      <c r="H6394">
        <v>4264</v>
      </c>
      <c r="I6394">
        <v>0.70086682484626162</v>
      </c>
      <c r="J6394">
        <v>0.65823475717412372</v>
      </c>
      <c r="K6394">
        <v>1059</v>
      </c>
      <c r="L6394">
        <v>-3.2713066786527634E-2</v>
      </c>
      <c r="M6394">
        <v>-4.8960390090942383</v>
      </c>
      <c r="N6394">
        <v>10647</v>
      </c>
      <c r="O6394">
        <v>2.2443501278758049E-2</v>
      </c>
      <c r="P6394">
        <v>-6.1476659029722214E-2</v>
      </c>
      <c r="Q6394">
        <v>-4.7853004187345505E-2</v>
      </c>
      <c r="R6394">
        <v>-3.2713066786527634E-2</v>
      </c>
      <c r="S6394">
        <v>-1.7574924975633621E-2</v>
      </c>
      <c r="T6394">
        <v>-3.9494754746556282E-3</v>
      </c>
      <c r="U6394" t="s">
        <v>18</v>
      </c>
      <c r="V6394" t="s">
        <v>84</v>
      </c>
      <c r="W6394">
        <v>67.615951538085938</v>
      </c>
    </row>
    <row r="6395" spans="1:23" x14ac:dyDescent="0.25">
      <c r="A6395" s="48"/>
      <c r="B6395" t="s">
        <v>14</v>
      </c>
      <c r="C6395" s="35">
        <v>42233</v>
      </c>
      <c r="D6395">
        <v>5</v>
      </c>
      <c r="E6395" t="s">
        <v>114</v>
      </c>
      <c r="F6395">
        <v>0.66815375718440195</v>
      </c>
      <c r="G6395">
        <v>0.63503923208914403</v>
      </c>
      <c r="H6395">
        <v>4264</v>
      </c>
      <c r="I6395">
        <v>0.70086682484626162</v>
      </c>
      <c r="J6395">
        <v>0.65823475717412372</v>
      </c>
      <c r="K6395">
        <v>1059</v>
      </c>
      <c r="L6395">
        <v>-3.2713066786527634E-2</v>
      </c>
      <c r="M6395">
        <v>-4.8960390090942383</v>
      </c>
      <c r="N6395">
        <v>10647</v>
      </c>
      <c r="O6395">
        <v>2.2443501278758049E-2</v>
      </c>
      <c r="P6395">
        <v>-6.1476659029722214E-2</v>
      </c>
      <c r="Q6395">
        <v>-4.7853004187345505E-2</v>
      </c>
      <c r="R6395">
        <v>-3.2713066786527634E-2</v>
      </c>
      <c r="S6395">
        <v>-1.7574924975633621E-2</v>
      </c>
      <c r="T6395">
        <v>-3.9494754746556282E-3</v>
      </c>
      <c r="U6395" t="s">
        <v>102</v>
      </c>
      <c r="V6395" t="s">
        <v>84</v>
      </c>
      <c r="W6395">
        <v>67.615951538085938</v>
      </c>
    </row>
    <row r="6396" spans="1:23" x14ac:dyDescent="0.25">
      <c r="A6396" s="48"/>
      <c r="B6396" t="s">
        <v>14</v>
      </c>
      <c r="C6396" s="35">
        <v>42233</v>
      </c>
      <c r="D6396">
        <v>6</v>
      </c>
      <c r="E6396" t="s">
        <v>114</v>
      </c>
      <c r="F6396">
        <v>0.71309822771470377</v>
      </c>
      <c r="G6396">
        <v>0.66509295788625611</v>
      </c>
      <c r="H6396">
        <v>4264</v>
      </c>
      <c r="I6396">
        <v>0.73817471512320898</v>
      </c>
      <c r="J6396">
        <v>0.66445394377958455</v>
      </c>
      <c r="K6396">
        <v>1059</v>
      </c>
      <c r="L6396">
        <v>-2.507648803293705E-2</v>
      </c>
      <c r="M6396">
        <v>-3.5165543556213379</v>
      </c>
      <c r="N6396">
        <v>10647</v>
      </c>
      <c r="O6396">
        <v>2.2817583754658699E-2</v>
      </c>
      <c r="P6396">
        <v>-5.4319504648447037E-2</v>
      </c>
      <c r="Q6396">
        <v>-4.0468774735927582E-2</v>
      </c>
      <c r="R6396">
        <v>-2.507648803293705E-2</v>
      </c>
      <c r="S6396">
        <v>-9.6860276535153389E-3</v>
      </c>
      <c r="T6396">
        <v>4.1665271855890751E-3</v>
      </c>
      <c r="U6396" t="s">
        <v>18</v>
      </c>
      <c r="V6396" t="s">
        <v>84</v>
      </c>
      <c r="W6396">
        <v>66.444725036621094</v>
      </c>
    </row>
    <row r="6397" spans="1:23" x14ac:dyDescent="0.25">
      <c r="A6397" s="48"/>
      <c r="B6397" t="s">
        <v>14</v>
      </c>
      <c r="C6397" s="35">
        <v>42233</v>
      </c>
      <c r="D6397">
        <v>6</v>
      </c>
      <c r="E6397" t="s">
        <v>114</v>
      </c>
      <c r="F6397">
        <v>0.71309822771470377</v>
      </c>
      <c r="G6397">
        <v>0.66509295788625611</v>
      </c>
      <c r="H6397">
        <v>4264</v>
      </c>
      <c r="I6397">
        <v>0.73817471512320898</v>
      </c>
      <c r="J6397">
        <v>0.66445394377958455</v>
      </c>
      <c r="K6397">
        <v>1059</v>
      </c>
      <c r="L6397">
        <v>-2.507648803293705E-2</v>
      </c>
      <c r="M6397">
        <v>-3.5165543556213379</v>
      </c>
      <c r="N6397">
        <v>10647</v>
      </c>
      <c r="O6397">
        <v>2.2817583754658699E-2</v>
      </c>
      <c r="P6397">
        <v>-5.4319504648447037E-2</v>
      </c>
      <c r="Q6397">
        <v>-4.0468774735927582E-2</v>
      </c>
      <c r="R6397">
        <v>-2.507648803293705E-2</v>
      </c>
      <c r="S6397">
        <v>-9.6860276535153389E-3</v>
      </c>
      <c r="T6397">
        <v>4.1665271855890751E-3</v>
      </c>
      <c r="U6397" t="s">
        <v>102</v>
      </c>
      <c r="V6397" t="s">
        <v>84</v>
      </c>
      <c r="W6397">
        <v>66.444725036621094</v>
      </c>
    </row>
    <row r="6398" spans="1:23" x14ac:dyDescent="0.25">
      <c r="A6398" s="48"/>
      <c r="B6398" t="s">
        <v>14</v>
      </c>
      <c r="C6398" s="35">
        <v>42233</v>
      </c>
      <c r="D6398">
        <v>7</v>
      </c>
      <c r="E6398" t="s">
        <v>114</v>
      </c>
      <c r="F6398">
        <v>0.81836117712216694</v>
      </c>
      <c r="G6398">
        <v>0.74985698373060428</v>
      </c>
      <c r="H6398">
        <v>4264</v>
      </c>
      <c r="I6398">
        <v>0.84508269957054749</v>
      </c>
      <c r="J6398">
        <v>0.75823504865509217</v>
      </c>
      <c r="K6398">
        <v>1059</v>
      </c>
      <c r="L6398">
        <v>-2.6721522212028503E-2</v>
      </c>
      <c r="M6398">
        <v>-3.2652480602264404</v>
      </c>
      <c r="N6398">
        <v>10647</v>
      </c>
      <c r="O6398">
        <v>2.5976104661822319E-2</v>
      </c>
      <c r="P6398">
        <v>-6.0012497007846832E-2</v>
      </c>
      <c r="Q6398">
        <v>-4.4244483113288879E-2</v>
      </c>
      <c r="R6398">
        <v>-2.6721522212028503E-2</v>
      </c>
      <c r="S6398">
        <v>-9.2006400227546692E-3</v>
      </c>
      <c r="T6398">
        <v>6.5694535151124001E-3</v>
      </c>
      <c r="U6398" t="s">
        <v>18</v>
      </c>
      <c r="V6398" t="s">
        <v>84</v>
      </c>
      <c r="W6398">
        <v>69.917160034179688</v>
      </c>
    </row>
    <row r="6399" spans="1:23" x14ac:dyDescent="0.25">
      <c r="A6399" s="48"/>
      <c r="B6399" t="s">
        <v>14</v>
      </c>
      <c r="C6399" s="35">
        <v>42233</v>
      </c>
      <c r="D6399">
        <v>7</v>
      </c>
      <c r="E6399" t="s">
        <v>114</v>
      </c>
      <c r="F6399">
        <v>0.81836117712216694</v>
      </c>
      <c r="G6399">
        <v>0.74985698373060428</v>
      </c>
      <c r="H6399">
        <v>4264</v>
      </c>
      <c r="I6399">
        <v>0.84508269957054749</v>
      </c>
      <c r="J6399">
        <v>0.75823504865509217</v>
      </c>
      <c r="K6399">
        <v>1059</v>
      </c>
      <c r="L6399">
        <v>-2.6721522212028503E-2</v>
      </c>
      <c r="M6399">
        <v>-3.2652480602264404</v>
      </c>
      <c r="N6399">
        <v>10647</v>
      </c>
      <c r="O6399">
        <v>2.5976104661822319E-2</v>
      </c>
      <c r="P6399">
        <v>-6.0012497007846832E-2</v>
      </c>
      <c r="Q6399">
        <v>-4.4244483113288879E-2</v>
      </c>
      <c r="R6399">
        <v>-2.6721522212028503E-2</v>
      </c>
      <c r="S6399">
        <v>-9.2006400227546692E-3</v>
      </c>
      <c r="T6399">
        <v>6.5694535151124001E-3</v>
      </c>
      <c r="U6399" t="s">
        <v>102</v>
      </c>
      <c r="V6399" t="s">
        <v>84</v>
      </c>
      <c r="W6399">
        <v>69.917160034179688</v>
      </c>
    </row>
    <row r="6400" spans="1:23" x14ac:dyDescent="0.25">
      <c r="A6400" s="48"/>
      <c r="B6400" t="s">
        <v>14</v>
      </c>
      <c r="C6400" s="35">
        <v>42233</v>
      </c>
      <c r="D6400">
        <v>8</v>
      </c>
      <c r="E6400" t="s">
        <v>114</v>
      </c>
      <c r="F6400">
        <v>0.85355252843410989</v>
      </c>
      <c r="G6400">
        <v>0.8208161582382123</v>
      </c>
      <c r="H6400">
        <v>4264</v>
      </c>
      <c r="I6400">
        <v>0.83458659674079372</v>
      </c>
      <c r="J6400">
        <v>0.75163263283549486</v>
      </c>
      <c r="K6400">
        <v>1059</v>
      </c>
      <c r="L6400">
        <v>1.8965931609272957E-2</v>
      </c>
      <c r="M6400">
        <v>2.2219994068145752</v>
      </c>
      <c r="N6400">
        <v>10647</v>
      </c>
      <c r="O6400">
        <v>2.6296062394976616E-2</v>
      </c>
      <c r="P6400">
        <v>-1.4735101722180843E-2</v>
      </c>
      <c r="Q6400">
        <v>1.2271337909623981E-3</v>
      </c>
      <c r="R6400">
        <v>1.8965931609272957E-2</v>
      </c>
      <c r="S6400">
        <v>3.6702625453472137E-2</v>
      </c>
      <c r="T6400">
        <v>5.2666965872049332E-2</v>
      </c>
      <c r="U6400" t="s">
        <v>18</v>
      </c>
      <c r="V6400" t="s">
        <v>84</v>
      </c>
      <c r="W6400">
        <v>77.123130798339844</v>
      </c>
    </row>
    <row r="6401" spans="1:23" x14ac:dyDescent="0.25">
      <c r="A6401" s="48"/>
      <c r="B6401" t="s">
        <v>14</v>
      </c>
      <c r="C6401" s="35">
        <v>42233</v>
      </c>
      <c r="D6401">
        <v>8</v>
      </c>
      <c r="E6401" t="s">
        <v>114</v>
      </c>
      <c r="F6401">
        <v>0.85355252843410989</v>
      </c>
      <c r="G6401">
        <v>0.8208161582382123</v>
      </c>
      <c r="H6401">
        <v>4264</v>
      </c>
      <c r="I6401">
        <v>0.83458659674079372</v>
      </c>
      <c r="J6401">
        <v>0.75163263283549486</v>
      </c>
      <c r="K6401">
        <v>1059</v>
      </c>
      <c r="L6401">
        <v>1.8965931609272957E-2</v>
      </c>
      <c r="M6401">
        <v>2.2219994068145752</v>
      </c>
      <c r="N6401">
        <v>10647</v>
      </c>
      <c r="O6401">
        <v>2.6296062394976616E-2</v>
      </c>
      <c r="P6401">
        <v>-1.4735101722180843E-2</v>
      </c>
      <c r="Q6401">
        <v>1.2271337909623981E-3</v>
      </c>
      <c r="R6401">
        <v>1.8965931609272957E-2</v>
      </c>
      <c r="S6401">
        <v>3.6702625453472137E-2</v>
      </c>
      <c r="T6401">
        <v>5.2666965872049332E-2</v>
      </c>
      <c r="U6401" t="s">
        <v>102</v>
      </c>
      <c r="V6401" t="s">
        <v>84</v>
      </c>
      <c r="W6401">
        <v>77.123130798339844</v>
      </c>
    </row>
    <row r="6402" spans="1:23" x14ac:dyDescent="0.25">
      <c r="A6402" s="48"/>
      <c r="B6402" t="s">
        <v>14</v>
      </c>
      <c r="C6402" s="35">
        <v>42233</v>
      </c>
      <c r="D6402">
        <v>9</v>
      </c>
      <c r="E6402" t="s">
        <v>114</v>
      </c>
      <c r="F6402">
        <v>0.80521056230689281</v>
      </c>
      <c r="G6402">
        <v>0.93628551521886982</v>
      </c>
      <c r="H6402">
        <v>4264</v>
      </c>
      <c r="I6402">
        <v>0.76472614054734733</v>
      </c>
      <c r="J6402">
        <v>0.86465004340099461</v>
      </c>
      <c r="K6402">
        <v>1059</v>
      </c>
      <c r="L6402">
        <v>4.0484420955181122E-2</v>
      </c>
      <c r="M6402">
        <v>5.0278058052062988</v>
      </c>
      <c r="N6402">
        <v>10647</v>
      </c>
      <c r="O6402">
        <v>3.0191991478204727E-2</v>
      </c>
      <c r="P6402">
        <v>1.7903646221384406E-3</v>
      </c>
      <c r="Q6402">
        <v>2.0117508247494698E-2</v>
      </c>
      <c r="R6402">
        <v>4.0484420955181122E-2</v>
      </c>
      <c r="S6402">
        <v>6.0848917812108994E-2</v>
      </c>
      <c r="T6402">
        <v>7.9178474843502045E-2</v>
      </c>
      <c r="U6402" t="s">
        <v>18</v>
      </c>
      <c r="V6402" t="s">
        <v>84</v>
      </c>
      <c r="W6402">
        <v>84.521087646484375</v>
      </c>
    </row>
    <row r="6403" spans="1:23" x14ac:dyDescent="0.25">
      <c r="A6403" s="48"/>
      <c r="B6403" t="s">
        <v>14</v>
      </c>
      <c r="C6403" s="35">
        <v>42233</v>
      </c>
      <c r="D6403">
        <v>9</v>
      </c>
      <c r="E6403" t="s">
        <v>114</v>
      </c>
      <c r="F6403">
        <v>0.80521056230689281</v>
      </c>
      <c r="G6403">
        <v>0.93628551521886982</v>
      </c>
      <c r="H6403">
        <v>4264</v>
      </c>
      <c r="I6403">
        <v>0.76472614054734733</v>
      </c>
      <c r="J6403">
        <v>0.86465004340099461</v>
      </c>
      <c r="K6403">
        <v>1059</v>
      </c>
      <c r="L6403">
        <v>4.0484420955181122E-2</v>
      </c>
      <c r="M6403">
        <v>5.0278058052062988</v>
      </c>
      <c r="N6403">
        <v>10647</v>
      </c>
      <c r="O6403">
        <v>3.0191991478204727E-2</v>
      </c>
      <c r="P6403">
        <v>1.7903646221384406E-3</v>
      </c>
      <c r="Q6403">
        <v>2.0117508247494698E-2</v>
      </c>
      <c r="R6403">
        <v>4.0484420955181122E-2</v>
      </c>
      <c r="S6403">
        <v>6.0848917812108994E-2</v>
      </c>
      <c r="T6403">
        <v>7.9178474843502045E-2</v>
      </c>
      <c r="U6403" t="s">
        <v>102</v>
      </c>
      <c r="V6403" t="s">
        <v>84</v>
      </c>
      <c r="W6403">
        <v>84.521087646484375</v>
      </c>
    </row>
    <row r="6404" spans="1:23" x14ac:dyDescent="0.25">
      <c r="A6404" s="48"/>
      <c r="B6404" t="s">
        <v>14</v>
      </c>
      <c r="C6404" s="35">
        <v>42233</v>
      </c>
      <c r="D6404">
        <v>10</v>
      </c>
      <c r="E6404" t="s">
        <v>114</v>
      </c>
      <c r="F6404">
        <v>0.80547277897414615</v>
      </c>
      <c r="G6404">
        <v>1.1452893035090947</v>
      </c>
      <c r="H6404">
        <v>4264</v>
      </c>
      <c r="I6404">
        <v>0.74104144492107837</v>
      </c>
      <c r="J6404">
        <v>1.1507722855423137</v>
      </c>
      <c r="K6404">
        <v>1059</v>
      </c>
      <c r="L6404">
        <v>6.4431332051753998E-2</v>
      </c>
      <c r="M6404">
        <v>7.9991946220397949</v>
      </c>
      <c r="N6404">
        <v>10647</v>
      </c>
      <c r="O6404">
        <v>3.947298601269722E-2</v>
      </c>
      <c r="P6404">
        <v>1.3842753134667873E-2</v>
      </c>
      <c r="Q6404">
        <v>3.7803646177053452E-2</v>
      </c>
      <c r="R6404">
        <v>6.4431332051753998E-2</v>
      </c>
      <c r="S6404">
        <v>9.1055862605571747E-2</v>
      </c>
      <c r="T6404">
        <v>0.11501991003751755</v>
      </c>
      <c r="U6404" t="s">
        <v>18</v>
      </c>
      <c r="V6404" t="s">
        <v>84</v>
      </c>
      <c r="W6404">
        <v>91.048561096191406</v>
      </c>
    </row>
    <row r="6405" spans="1:23" x14ac:dyDescent="0.25">
      <c r="A6405" s="48"/>
      <c r="B6405" t="s">
        <v>14</v>
      </c>
      <c r="C6405" s="35">
        <v>42233</v>
      </c>
      <c r="D6405">
        <v>10</v>
      </c>
      <c r="E6405" t="s">
        <v>114</v>
      </c>
      <c r="F6405">
        <v>0.80547277897414615</v>
      </c>
      <c r="G6405">
        <v>1.1452893035090947</v>
      </c>
      <c r="H6405">
        <v>4264</v>
      </c>
      <c r="I6405">
        <v>0.74104144492107837</v>
      </c>
      <c r="J6405">
        <v>1.1507722855423137</v>
      </c>
      <c r="K6405">
        <v>1059</v>
      </c>
      <c r="L6405">
        <v>6.4431332051753998E-2</v>
      </c>
      <c r="M6405">
        <v>7.9991946220397949</v>
      </c>
      <c r="N6405">
        <v>10647</v>
      </c>
      <c r="O6405">
        <v>3.947298601269722E-2</v>
      </c>
      <c r="P6405">
        <v>1.3842753134667873E-2</v>
      </c>
      <c r="Q6405">
        <v>3.7803646177053452E-2</v>
      </c>
      <c r="R6405">
        <v>6.4431332051753998E-2</v>
      </c>
      <c r="S6405">
        <v>9.1055862605571747E-2</v>
      </c>
      <c r="T6405">
        <v>0.11501991003751755</v>
      </c>
      <c r="U6405" t="s">
        <v>102</v>
      </c>
      <c r="V6405" t="s">
        <v>84</v>
      </c>
      <c r="W6405">
        <v>91.048561096191406</v>
      </c>
    </row>
    <row r="6406" spans="1:23" x14ac:dyDescent="0.25">
      <c r="A6406" s="48"/>
      <c r="B6406" t="s">
        <v>14</v>
      </c>
      <c r="C6406" s="35">
        <v>42233</v>
      </c>
      <c r="D6406">
        <v>11</v>
      </c>
      <c r="E6406" t="s">
        <v>114</v>
      </c>
      <c r="F6406">
        <v>0.86929541602982929</v>
      </c>
      <c r="G6406">
        <v>1.3840798129121152</v>
      </c>
      <c r="H6406">
        <v>4264</v>
      </c>
      <c r="I6406">
        <v>0.78352633091407131</v>
      </c>
      <c r="J6406">
        <v>1.4876873638431445</v>
      </c>
      <c r="K6406">
        <v>1059</v>
      </c>
      <c r="L6406">
        <v>8.5769087076187134E-2</v>
      </c>
      <c r="M6406">
        <v>9.8665056228637695</v>
      </c>
      <c r="N6406">
        <v>10647</v>
      </c>
      <c r="O6406">
        <v>5.0390243530273438E-2</v>
      </c>
      <c r="P6406">
        <v>2.1188950166106224E-2</v>
      </c>
      <c r="Q6406">
        <v>5.1776837557554245E-2</v>
      </c>
      <c r="R6406">
        <v>8.5769087076187134E-2</v>
      </c>
      <c r="S6406">
        <v>0.11975730955600739</v>
      </c>
      <c r="T6406">
        <v>0.15034922957420349</v>
      </c>
      <c r="U6406" t="s">
        <v>18</v>
      </c>
      <c r="V6406" t="s">
        <v>84</v>
      </c>
      <c r="W6406">
        <v>94.898094177246094</v>
      </c>
    </row>
    <row r="6407" spans="1:23" x14ac:dyDescent="0.25">
      <c r="A6407" s="48"/>
      <c r="B6407" t="s">
        <v>14</v>
      </c>
      <c r="C6407" s="35">
        <v>42233</v>
      </c>
      <c r="D6407">
        <v>11</v>
      </c>
      <c r="E6407" t="s">
        <v>114</v>
      </c>
      <c r="F6407">
        <v>0.86929541602982929</v>
      </c>
      <c r="G6407">
        <v>1.3840798129121152</v>
      </c>
      <c r="H6407">
        <v>4264</v>
      </c>
      <c r="I6407">
        <v>0.78352633091407131</v>
      </c>
      <c r="J6407">
        <v>1.4876873638431445</v>
      </c>
      <c r="K6407">
        <v>1059</v>
      </c>
      <c r="L6407">
        <v>8.5769087076187134E-2</v>
      </c>
      <c r="M6407">
        <v>9.8665056228637695</v>
      </c>
      <c r="N6407">
        <v>10647</v>
      </c>
      <c r="O6407">
        <v>5.0390243530273438E-2</v>
      </c>
      <c r="P6407">
        <v>2.1188950166106224E-2</v>
      </c>
      <c r="Q6407">
        <v>5.1776837557554245E-2</v>
      </c>
      <c r="R6407">
        <v>8.5769087076187134E-2</v>
      </c>
      <c r="S6407">
        <v>0.11975730955600739</v>
      </c>
      <c r="T6407">
        <v>0.15034922957420349</v>
      </c>
      <c r="U6407" t="s">
        <v>102</v>
      </c>
      <c r="V6407" t="s">
        <v>84</v>
      </c>
      <c r="W6407">
        <v>94.898094177246094</v>
      </c>
    </row>
    <row r="6408" spans="1:23" x14ac:dyDescent="0.25">
      <c r="A6408" s="48"/>
      <c r="B6408" t="s">
        <v>14</v>
      </c>
      <c r="C6408" s="35">
        <v>42233</v>
      </c>
      <c r="D6408">
        <v>12</v>
      </c>
      <c r="E6408" t="s">
        <v>114</v>
      </c>
      <c r="F6408">
        <v>1.0456138702596294</v>
      </c>
      <c r="G6408">
        <v>1.6233302094262445</v>
      </c>
      <c r="H6408">
        <v>4264</v>
      </c>
      <c r="I6408">
        <v>0.97890893565814174</v>
      </c>
      <c r="J6408">
        <v>1.7736575178834131</v>
      </c>
      <c r="K6408">
        <v>1059</v>
      </c>
      <c r="L6408">
        <v>6.6704936325550079E-2</v>
      </c>
      <c r="M6408">
        <v>6.3794999122619629</v>
      </c>
      <c r="N6408">
        <v>10647</v>
      </c>
      <c r="O6408">
        <v>5.9904985129833221E-2</v>
      </c>
      <c r="P6408">
        <v>-1.0069292970001698E-2</v>
      </c>
      <c r="Q6408">
        <v>2.6294231414794922E-2</v>
      </c>
      <c r="R6408">
        <v>6.6704936325550079E-2</v>
      </c>
      <c r="S6408">
        <v>0.10711085051298141</v>
      </c>
      <c r="T6408">
        <v>0.14347916841506958</v>
      </c>
      <c r="U6408" t="s">
        <v>18</v>
      </c>
      <c r="V6408" t="s">
        <v>84</v>
      </c>
      <c r="W6408">
        <v>96.713157653808594</v>
      </c>
    </row>
    <row r="6409" spans="1:23" x14ac:dyDescent="0.25">
      <c r="A6409" s="48"/>
      <c r="B6409" t="s">
        <v>14</v>
      </c>
      <c r="C6409" s="35">
        <v>42233</v>
      </c>
      <c r="D6409">
        <v>12</v>
      </c>
      <c r="E6409" t="s">
        <v>114</v>
      </c>
      <c r="F6409">
        <v>1.0456138702596294</v>
      </c>
      <c r="G6409">
        <v>1.6233302094262445</v>
      </c>
      <c r="H6409">
        <v>4264</v>
      </c>
      <c r="I6409">
        <v>0.97890893565814174</v>
      </c>
      <c r="J6409">
        <v>1.7736575178834131</v>
      </c>
      <c r="K6409">
        <v>1059</v>
      </c>
      <c r="L6409">
        <v>6.6704936325550079E-2</v>
      </c>
      <c r="M6409">
        <v>6.3794999122619629</v>
      </c>
      <c r="N6409">
        <v>10647</v>
      </c>
      <c r="O6409">
        <v>5.9904985129833221E-2</v>
      </c>
      <c r="P6409">
        <v>-1.0069292970001698E-2</v>
      </c>
      <c r="Q6409">
        <v>2.6294231414794922E-2</v>
      </c>
      <c r="R6409">
        <v>6.6704936325550079E-2</v>
      </c>
      <c r="S6409">
        <v>0.10711085051298141</v>
      </c>
      <c r="T6409">
        <v>0.14347916841506958</v>
      </c>
      <c r="U6409" t="s">
        <v>102</v>
      </c>
      <c r="V6409" t="s">
        <v>84</v>
      </c>
      <c r="W6409">
        <v>96.713157653808594</v>
      </c>
    </row>
    <row r="6410" spans="1:23" x14ac:dyDescent="0.25">
      <c r="A6410" s="48"/>
      <c r="B6410" t="s">
        <v>14</v>
      </c>
      <c r="C6410" s="35">
        <v>42233</v>
      </c>
      <c r="D6410">
        <v>13</v>
      </c>
      <c r="E6410" t="s">
        <v>114</v>
      </c>
      <c r="F6410">
        <v>1.2993388940152679</v>
      </c>
      <c r="G6410">
        <v>1.8339848242598755</v>
      </c>
      <c r="H6410">
        <v>4264</v>
      </c>
      <c r="I6410">
        <v>1.2219060825997321</v>
      </c>
      <c r="J6410">
        <v>1.9185900237872802</v>
      </c>
      <c r="K6410">
        <v>1059</v>
      </c>
      <c r="L6410">
        <v>7.7432811260223389E-2</v>
      </c>
      <c r="M6410">
        <v>5.9594006538391113</v>
      </c>
      <c r="N6410">
        <v>10647</v>
      </c>
      <c r="O6410">
        <v>6.5304845571517944E-2</v>
      </c>
      <c r="P6410">
        <v>-6.2618786469101906E-3</v>
      </c>
      <c r="Q6410">
        <v>3.3379469066858292E-2</v>
      </c>
      <c r="R6410">
        <v>7.7432811260223389E-2</v>
      </c>
      <c r="S6410">
        <v>0.12148092687129974</v>
      </c>
      <c r="T6410">
        <v>0.16112750768661499</v>
      </c>
      <c r="U6410" t="s">
        <v>18</v>
      </c>
      <c r="V6410" t="s">
        <v>84</v>
      </c>
      <c r="W6410">
        <v>98.014091491699219</v>
      </c>
    </row>
    <row r="6411" spans="1:23" x14ac:dyDescent="0.25">
      <c r="A6411" s="48"/>
      <c r="B6411" t="s">
        <v>14</v>
      </c>
      <c r="C6411" s="35">
        <v>42233</v>
      </c>
      <c r="D6411">
        <v>13</v>
      </c>
      <c r="E6411" t="s">
        <v>114</v>
      </c>
      <c r="F6411">
        <v>1.2993388940152679</v>
      </c>
      <c r="G6411">
        <v>1.8339848242598755</v>
      </c>
      <c r="H6411">
        <v>4264</v>
      </c>
      <c r="I6411">
        <v>1.2219060825997321</v>
      </c>
      <c r="J6411">
        <v>1.9185900237872802</v>
      </c>
      <c r="K6411">
        <v>1059</v>
      </c>
      <c r="L6411">
        <v>7.7432811260223389E-2</v>
      </c>
      <c r="M6411">
        <v>5.9594006538391113</v>
      </c>
      <c r="N6411">
        <v>10647</v>
      </c>
      <c r="O6411">
        <v>6.5304845571517944E-2</v>
      </c>
      <c r="P6411">
        <v>-6.2618786469101906E-3</v>
      </c>
      <c r="Q6411">
        <v>3.3379469066858292E-2</v>
      </c>
      <c r="R6411">
        <v>7.7432811260223389E-2</v>
      </c>
      <c r="S6411">
        <v>0.12148092687129974</v>
      </c>
      <c r="T6411">
        <v>0.16112750768661499</v>
      </c>
      <c r="U6411" t="s">
        <v>102</v>
      </c>
      <c r="V6411" t="s">
        <v>84</v>
      </c>
      <c r="W6411">
        <v>98.014091491699219</v>
      </c>
    </row>
    <row r="6412" spans="1:23" x14ac:dyDescent="0.25">
      <c r="A6412" s="48"/>
      <c r="B6412" t="s">
        <v>14</v>
      </c>
      <c r="C6412" s="35">
        <v>42233</v>
      </c>
      <c r="D6412">
        <v>14</v>
      </c>
      <c r="E6412" t="s">
        <v>114</v>
      </c>
      <c r="F6412">
        <v>1.6619589551803708</v>
      </c>
      <c r="G6412">
        <v>1.9829046910493404</v>
      </c>
      <c r="H6412">
        <v>4264</v>
      </c>
      <c r="I6412">
        <v>1.5713191064567509</v>
      </c>
      <c r="J6412">
        <v>2.1223614456182167</v>
      </c>
      <c r="K6412">
        <v>1059</v>
      </c>
      <c r="L6412">
        <v>9.0639851987361908E-2</v>
      </c>
      <c r="M6412">
        <v>5.4537959098815918</v>
      </c>
      <c r="N6412">
        <v>10647</v>
      </c>
      <c r="O6412">
        <v>7.1941517293453217E-2</v>
      </c>
      <c r="P6412">
        <v>-1.5603966312482953E-3</v>
      </c>
      <c r="Q6412">
        <v>4.2109541594982147E-2</v>
      </c>
      <c r="R6412">
        <v>9.0639851987361908E-2</v>
      </c>
      <c r="S6412">
        <v>0.13916440308094025</v>
      </c>
      <c r="T6412">
        <v>0.18284009397029877</v>
      </c>
      <c r="U6412" t="s">
        <v>18</v>
      </c>
      <c r="V6412" t="s">
        <v>84</v>
      </c>
      <c r="W6412">
        <v>100.29397583007812</v>
      </c>
    </row>
    <row r="6413" spans="1:23" x14ac:dyDescent="0.25">
      <c r="A6413" s="48"/>
      <c r="B6413" t="s">
        <v>14</v>
      </c>
      <c r="C6413" s="35">
        <v>42233</v>
      </c>
      <c r="D6413">
        <v>14</v>
      </c>
      <c r="E6413" t="s">
        <v>114</v>
      </c>
      <c r="F6413">
        <v>1.6619589551803708</v>
      </c>
      <c r="G6413">
        <v>1.9829046910493404</v>
      </c>
      <c r="H6413">
        <v>4264</v>
      </c>
      <c r="I6413">
        <v>1.5713191064567509</v>
      </c>
      <c r="J6413">
        <v>2.1223614456182167</v>
      </c>
      <c r="K6413">
        <v>1059</v>
      </c>
      <c r="L6413">
        <v>9.0639851987361908E-2</v>
      </c>
      <c r="M6413">
        <v>5.4537959098815918</v>
      </c>
      <c r="N6413">
        <v>10647</v>
      </c>
      <c r="O6413">
        <v>7.1941517293453217E-2</v>
      </c>
      <c r="P6413">
        <v>-1.5603966312482953E-3</v>
      </c>
      <c r="Q6413">
        <v>4.2109541594982147E-2</v>
      </c>
      <c r="R6413">
        <v>9.0639851987361908E-2</v>
      </c>
      <c r="S6413">
        <v>0.13916440308094025</v>
      </c>
      <c r="T6413">
        <v>0.18284009397029877</v>
      </c>
      <c r="U6413" t="s">
        <v>102</v>
      </c>
      <c r="V6413" t="s">
        <v>84</v>
      </c>
      <c r="W6413">
        <v>100.29397583007812</v>
      </c>
    </row>
    <row r="6414" spans="1:23" x14ac:dyDescent="0.25">
      <c r="A6414" s="48"/>
      <c r="B6414" t="s">
        <v>14</v>
      </c>
      <c r="C6414" s="35">
        <v>42233</v>
      </c>
      <c r="D6414">
        <v>15</v>
      </c>
      <c r="E6414" t="s">
        <v>114</v>
      </c>
      <c r="F6414">
        <v>2.0705133974113377</v>
      </c>
      <c r="G6414">
        <v>2.0664890783416334</v>
      </c>
      <c r="H6414">
        <v>4264</v>
      </c>
      <c r="I6414">
        <v>1.9698269011036307</v>
      </c>
      <c r="J6414">
        <v>2.1561934210788936</v>
      </c>
      <c r="K6414">
        <v>1059</v>
      </c>
      <c r="L6414">
        <v>0.10068649798631668</v>
      </c>
      <c r="M6414">
        <v>4.8628759384155273</v>
      </c>
      <c r="N6414">
        <v>10647</v>
      </c>
      <c r="O6414">
        <v>7.3427833616733551E-2</v>
      </c>
      <c r="P6414">
        <v>6.5813865512609482E-3</v>
      </c>
      <c r="Q6414">
        <v>5.1153551787137985E-2</v>
      </c>
      <c r="R6414">
        <v>0.10068649798631668</v>
      </c>
      <c r="S6414">
        <v>0.1502135694026947</v>
      </c>
      <c r="T6414">
        <v>0.19479161500930786</v>
      </c>
      <c r="U6414" t="s">
        <v>18</v>
      </c>
      <c r="V6414" t="s">
        <v>84</v>
      </c>
      <c r="W6414">
        <v>100.25950622558594</v>
      </c>
    </row>
    <row r="6415" spans="1:23" x14ac:dyDescent="0.25">
      <c r="A6415" s="48"/>
      <c r="B6415" t="s">
        <v>14</v>
      </c>
      <c r="C6415" s="35">
        <v>42233</v>
      </c>
      <c r="D6415">
        <v>15</v>
      </c>
      <c r="E6415" t="s">
        <v>114</v>
      </c>
      <c r="F6415">
        <v>2.0705133974113377</v>
      </c>
      <c r="G6415">
        <v>2.0664890783416334</v>
      </c>
      <c r="H6415">
        <v>4264</v>
      </c>
      <c r="I6415">
        <v>1.9698269011036307</v>
      </c>
      <c r="J6415">
        <v>2.1561934210788936</v>
      </c>
      <c r="K6415">
        <v>1059</v>
      </c>
      <c r="L6415">
        <v>0.10068649798631668</v>
      </c>
      <c r="M6415">
        <v>4.8628759384155273</v>
      </c>
      <c r="N6415">
        <v>10647</v>
      </c>
      <c r="O6415">
        <v>7.3427833616733551E-2</v>
      </c>
      <c r="P6415">
        <v>6.5813865512609482E-3</v>
      </c>
      <c r="Q6415">
        <v>5.1153551787137985E-2</v>
      </c>
      <c r="R6415">
        <v>0.10068649798631668</v>
      </c>
      <c r="S6415">
        <v>0.1502135694026947</v>
      </c>
      <c r="T6415">
        <v>0.19479161500930786</v>
      </c>
      <c r="U6415" t="s">
        <v>102</v>
      </c>
      <c r="V6415" t="s">
        <v>84</v>
      </c>
      <c r="W6415">
        <v>100.25950622558594</v>
      </c>
    </row>
    <row r="6416" spans="1:23" x14ac:dyDescent="0.25">
      <c r="A6416" s="48"/>
      <c r="B6416" t="s">
        <v>14</v>
      </c>
      <c r="C6416" s="35">
        <v>42233</v>
      </c>
      <c r="D6416">
        <v>16</v>
      </c>
      <c r="E6416" t="s">
        <v>114</v>
      </c>
      <c r="F6416">
        <v>2.512940098867591</v>
      </c>
      <c r="G6416">
        <v>2.0713222408708649</v>
      </c>
      <c r="H6416">
        <v>4264</v>
      </c>
      <c r="I6416">
        <v>2.4312879281649136</v>
      </c>
      <c r="J6416">
        <v>2.1566778787825509</v>
      </c>
      <c r="K6416">
        <v>1059</v>
      </c>
      <c r="L6416">
        <v>8.1652171909809113E-2</v>
      </c>
      <c r="M6416">
        <v>3.2492685317993164</v>
      </c>
      <c r="N6416">
        <v>10647</v>
      </c>
      <c r="O6416">
        <v>7.3473192751407623E-2</v>
      </c>
      <c r="P6416">
        <v>-1.2511071749031544E-2</v>
      </c>
      <c r="Q6416">
        <v>3.2088626176118851E-2</v>
      </c>
      <c r="R6416">
        <v>8.1652171909809113E-2</v>
      </c>
      <c r="S6416">
        <v>0.1312098354101181</v>
      </c>
      <c r="T6416">
        <v>0.17581541836261749</v>
      </c>
      <c r="U6416" t="s">
        <v>18</v>
      </c>
      <c r="V6416" t="s">
        <v>84</v>
      </c>
      <c r="W6416">
        <v>100.43082427978516</v>
      </c>
    </row>
    <row r="6417" spans="1:23" x14ac:dyDescent="0.25">
      <c r="A6417" s="48"/>
      <c r="B6417" t="s">
        <v>14</v>
      </c>
      <c r="C6417" s="35">
        <v>42233</v>
      </c>
      <c r="D6417">
        <v>16</v>
      </c>
      <c r="E6417" t="s">
        <v>114</v>
      </c>
      <c r="F6417">
        <v>2.512940098867591</v>
      </c>
      <c r="G6417">
        <v>2.0713222408708649</v>
      </c>
      <c r="H6417">
        <v>4264</v>
      </c>
      <c r="I6417">
        <v>2.4312879281649136</v>
      </c>
      <c r="J6417">
        <v>2.1566778787825509</v>
      </c>
      <c r="K6417">
        <v>1059</v>
      </c>
      <c r="L6417">
        <v>8.1652171909809113E-2</v>
      </c>
      <c r="M6417">
        <v>3.2492685317993164</v>
      </c>
      <c r="N6417">
        <v>10647</v>
      </c>
      <c r="O6417">
        <v>7.3473192751407623E-2</v>
      </c>
      <c r="P6417">
        <v>-1.2511071749031544E-2</v>
      </c>
      <c r="Q6417">
        <v>3.2088626176118851E-2</v>
      </c>
      <c r="R6417">
        <v>8.1652171909809113E-2</v>
      </c>
      <c r="S6417">
        <v>0.1312098354101181</v>
      </c>
      <c r="T6417">
        <v>0.17581541836261749</v>
      </c>
      <c r="U6417" t="s">
        <v>102</v>
      </c>
      <c r="V6417" t="s">
        <v>84</v>
      </c>
      <c r="W6417">
        <v>100.43082427978516</v>
      </c>
    </row>
    <row r="6418" spans="1:23" x14ac:dyDescent="0.25">
      <c r="A6418" s="48"/>
      <c r="B6418" t="s">
        <v>14</v>
      </c>
      <c r="C6418" s="35">
        <v>42233</v>
      </c>
      <c r="D6418">
        <v>17</v>
      </c>
      <c r="E6418" t="s">
        <v>114</v>
      </c>
      <c r="F6418">
        <v>2.904621952284975</v>
      </c>
      <c r="G6418">
        <v>2.0793762622404555</v>
      </c>
      <c r="H6418">
        <v>4264</v>
      </c>
      <c r="I6418">
        <v>2.7972719587045427</v>
      </c>
      <c r="J6418">
        <v>2.0894643688619299</v>
      </c>
      <c r="K6418">
        <v>1059</v>
      </c>
      <c r="L6418">
        <v>0.10734999179840088</v>
      </c>
      <c r="M6418">
        <v>3.695833683013916</v>
      </c>
      <c r="N6418">
        <v>10647</v>
      </c>
      <c r="O6418">
        <v>7.1670442819595337E-2</v>
      </c>
      <c r="P6418">
        <v>1.549715269356966E-2</v>
      </c>
      <c r="Q6418">
        <v>5.9002544730901718E-2</v>
      </c>
      <c r="R6418">
        <v>0.10734999179840088</v>
      </c>
      <c r="S6418">
        <v>0.15569169819355011</v>
      </c>
      <c r="T6418">
        <v>0.19920283555984497</v>
      </c>
      <c r="U6418" t="s">
        <v>18</v>
      </c>
      <c r="V6418" t="s">
        <v>84</v>
      </c>
      <c r="W6418">
        <v>100.60195159912109</v>
      </c>
    </row>
    <row r="6419" spans="1:23" x14ac:dyDescent="0.25">
      <c r="A6419" s="48"/>
      <c r="B6419" t="s">
        <v>14</v>
      </c>
      <c r="C6419" s="35">
        <v>42233</v>
      </c>
      <c r="D6419">
        <v>17</v>
      </c>
      <c r="E6419" t="s">
        <v>114</v>
      </c>
      <c r="F6419">
        <v>2.904621952284975</v>
      </c>
      <c r="G6419">
        <v>2.0793762622404555</v>
      </c>
      <c r="H6419">
        <v>4264</v>
      </c>
      <c r="I6419">
        <v>2.7972719587045427</v>
      </c>
      <c r="J6419">
        <v>2.0894643688619299</v>
      </c>
      <c r="K6419">
        <v>1059</v>
      </c>
      <c r="L6419">
        <v>0.10734999179840088</v>
      </c>
      <c r="M6419">
        <v>3.695833683013916</v>
      </c>
      <c r="N6419">
        <v>10647</v>
      </c>
      <c r="O6419">
        <v>7.1670442819595337E-2</v>
      </c>
      <c r="P6419">
        <v>1.549715269356966E-2</v>
      </c>
      <c r="Q6419">
        <v>5.9002544730901718E-2</v>
      </c>
      <c r="R6419">
        <v>0.10734999179840088</v>
      </c>
      <c r="S6419">
        <v>0.15569169819355011</v>
      </c>
      <c r="T6419">
        <v>0.19920283555984497</v>
      </c>
      <c r="U6419" t="s">
        <v>102</v>
      </c>
      <c r="V6419" t="s">
        <v>84</v>
      </c>
      <c r="W6419">
        <v>100.60195159912109</v>
      </c>
    </row>
    <row r="6420" spans="1:23" x14ac:dyDescent="0.25">
      <c r="A6420" s="48"/>
      <c r="B6420" t="s">
        <v>14</v>
      </c>
      <c r="C6420" s="35">
        <v>42233</v>
      </c>
      <c r="D6420">
        <v>18</v>
      </c>
      <c r="E6420" t="s">
        <v>114</v>
      </c>
      <c r="F6420">
        <v>3.2074976602854037</v>
      </c>
      <c r="G6420">
        <v>2.061595418616883</v>
      </c>
      <c r="H6420">
        <v>4264</v>
      </c>
      <c r="I6420">
        <v>3.1701591268199181</v>
      </c>
      <c r="J6420">
        <v>2.0396659843777027</v>
      </c>
      <c r="K6420">
        <v>1059</v>
      </c>
      <c r="L6420">
        <v>3.7338532507419586E-2</v>
      </c>
      <c r="M6420">
        <v>1.1641016006469727</v>
      </c>
      <c r="N6420">
        <v>10647</v>
      </c>
      <c r="O6420">
        <v>7.0179887115955353E-2</v>
      </c>
      <c r="P6420">
        <v>-5.2604012191295624E-2</v>
      </c>
      <c r="Q6420">
        <v>-1.0003415867686272E-2</v>
      </c>
      <c r="R6420">
        <v>3.7338532507419586E-2</v>
      </c>
      <c r="S6420">
        <v>8.4674865007400513E-2</v>
      </c>
      <c r="T6420">
        <v>0.1272810697555542</v>
      </c>
      <c r="U6420" t="s">
        <v>18</v>
      </c>
      <c r="V6420" t="s">
        <v>84</v>
      </c>
      <c r="W6420">
        <v>98.095146179199219</v>
      </c>
    </row>
    <row r="6421" spans="1:23" x14ac:dyDescent="0.25">
      <c r="A6421" s="48"/>
      <c r="B6421" t="s">
        <v>14</v>
      </c>
      <c r="C6421" s="35">
        <v>42233</v>
      </c>
      <c r="D6421">
        <v>18</v>
      </c>
      <c r="E6421" t="s">
        <v>114</v>
      </c>
      <c r="F6421">
        <v>3.2074976602854037</v>
      </c>
      <c r="G6421">
        <v>2.061595418616883</v>
      </c>
      <c r="H6421">
        <v>4264</v>
      </c>
      <c r="I6421">
        <v>3.1701591268199181</v>
      </c>
      <c r="J6421">
        <v>2.0396659843777027</v>
      </c>
      <c r="K6421">
        <v>1059</v>
      </c>
      <c r="L6421">
        <v>3.7338532507419586E-2</v>
      </c>
      <c r="M6421">
        <v>1.1641016006469727</v>
      </c>
      <c r="N6421">
        <v>10647</v>
      </c>
      <c r="O6421">
        <v>7.0179887115955353E-2</v>
      </c>
      <c r="P6421">
        <v>-5.2604012191295624E-2</v>
      </c>
      <c r="Q6421">
        <v>-1.0003415867686272E-2</v>
      </c>
      <c r="R6421">
        <v>3.7338532507419586E-2</v>
      </c>
      <c r="S6421">
        <v>8.4674865007400513E-2</v>
      </c>
      <c r="T6421">
        <v>0.1272810697555542</v>
      </c>
      <c r="U6421" t="s">
        <v>102</v>
      </c>
      <c r="V6421" t="s">
        <v>84</v>
      </c>
      <c r="W6421">
        <v>98.095146179199219</v>
      </c>
    </row>
    <row r="6422" spans="1:23" x14ac:dyDescent="0.25">
      <c r="A6422" s="48"/>
      <c r="B6422" t="s">
        <v>14</v>
      </c>
      <c r="C6422" s="35">
        <v>42233</v>
      </c>
      <c r="D6422">
        <v>19</v>
      </c>
      <c r="E6422" t="s">
        <v>114</v>
      </c>
      <c r="F6422">
        <v>3.3336486523558109</v>
      </c>
      <c r="G6422">
        <v>2.0189340387334114</v>
      </c>
      <c r="H6422">
        <v>4264</v>
      </c>
      <c r="I6422">
        <v>3.0754764255600127</v>
      </c>
      <c r="J6422">
        <v>1.8791684785863982</v>
      </c>
      <c r="K6422">
        <v>1059</v>
      </c>
      <c r="L6422">
        <v>0.25817221403121948</v>
      </c>
      <c r="M6422">
        <v>7.7444343566894531</v>
      </c>
      <c r="N6422">
        <v>10647</v>
      </c>
      <c r="O6422">
        <v>6.5501667559146881E-2</v>
      </c>
      <c r="P6422">
        <v>0.17422527074813843</v>
      </c>
      <c r="Q6422">
        <v>0.2139860987663269</v>
      </c>
      <c r="R6422">
        <v>0.25817221403121948</v>
      </c>
      <c r="S6422">
        <v>0.30235308408737183</v>
      </c>
      <c r="T6422">
        <v>0.34211915731430054</v>
      </c>
      <c r="U6422" t="s">
        <v>18</v>
      </c>
      <c r="V6422" t="s">
        <v>84</v>
      </c>
      <c r="W6422">
        <v>90.211326599121094</v>
      </c>
    </row>
    <row r="6423" spans="1:23" x14ac:dyDescent="0.25">
      <c r="A6423" s="48"/>
      <c r="B6423" t="s">
        <v>14</v>
      </c>
      <c r="C6423" s="35">
        <v>42233</v>
      </c>
      <c r="D6423">
        <v>19</v>
      </c>
      <c r="E6423" t="s">
        <v>114</v>
      </c>
      <c r="F6423">
        <v>3.3336486523558109</v>
      </c>
      <c r="G6423">
        <v>2.0189340387334114</v>
      </c>
      <c r="H6423">
        <v>4264</v>
      </c>
      <c r="I6423">
        <v>3.0754764255600127</v>
      </c>
      <c r="J6423">
        <v>1.8791684785863982</v>
      </c>
      <c r="K6423">
        <v>1059</v>
      </c>
      <c r="L6423">
        <v>0.25817221403121948</v>
      </c>
      <c r="M6423">
        <v>7.7444343566894531</v>
      </c>
      <c r="N6423">
        <v>10647</v>
      </c>
      <c r="O6423">
        <v>6.5501667559146881E-2</v>
      </c>
      <c r="P6423">
        <v>0.17422527074813843</v>
      </c>
      <c r="Q6423">
        <v>0.2139860987663269</v>
      </c>
      <c r="R6423">
        <v>0.25817221403121948</v>
      </c>
      <c r="S6423">
        <v>0.30235308408737183</v>
      </c>
      <c r="T6423">
        <v>0.34211915731430054</v>
      </c>
      <c r="U6423" t="s">
        <v>102</v>
      </c>
      <c r="V6423" t="s">
        <v>84</v>
      </c>
      <c r="W6423">
        <v>90.211326599121094</v>
      </c>
    </row>
    <row r="6424" spans="1:23" x14ac:dyDescent="0.25">
      <c r="A6424" s="48"/>
      <c r="B6424" t="s">
        <v>14</v>
      </c>
      <c r="C6424" s="35">
        <v>42233</v>
      </c>
      <c r="D6424">
        <v>20</v>
      </c>
      <c r="E6424" t="s">
        <v>114</v>
      </c>
      <c r="F6424">
        <v>3.1356031198940633</v>
      </c>
      <c r="G6424">
        <v>1.9115335334272372</v>
      </c>
      <c r="H6424">
        <v>4264</v>
      </c>
      <c r="I6424">
        <v>2.6194054192305489</v>
      </c>
      <c r="J6424">
        <v>1.6081589746621425</v>
      </c>
      <c r="K6424">
        <v>1059</v>
      </c>
      <c r="L6424">
        <v>0.51619768142700195</v>
      </c>
      <c r="M6424">
        <v>16.462469100952148</v>
      </c>
      <c r="N6424">
        <v>10647</v>
      </c>
      <c r="O6424">
        <v>5.743713304400444E-2</v>
      </c>
      <c r="P6424">
        <v>0.44258624315261841</v>
      </c>
      <c r="Q6424">
        <v>0.47745174169540405</v>
      </c>
      <c r="R6424">
        <v>0.51619768142700195</v>
      </c>
      <c r="S6424">
        <v>0.55493903160095215</v>
      </c>
      <c r="T6424">
        <v>0.5898091197013855</v>
      </c>
      <c r="U6424" t="s">
        <v>18</v>
      </c>
      <c r="V6424" t="s">
        <v>84</v>
      </c>
      <c r="W6424">
        <v>81.684043884277344</v>
      </c>
    </row>
    <row r="6425" spans="1:23" x14ac:dyDescent="0.25">
      <c r="A6425" s="48"/>
      <c r="B6425" t="s">
        <v>14</v>
      </c>
      <c r="C6425" s="35">
        <v>42233</v>
      </c>
      <c r="D6425">
        <v>20</v>
      </c>
      <c r="E6425" t="s">
        <v>114</v>
      </c>
      <c r="F6425">
        <v>3.1356031198940633</v>
      </c>
      <c r="G6425">
        <v>1.9115335334272372</v>
      </c>
      <c r="H6425">
        <v>4264</v>
      </c>
      <c r="I6425">
        <v>2.6194054192305489</v>
      </c>
      <c r="J6425">
        <v>1.6081589746621425</v>
      </c>
      <c r="K6425">
        <v>1059</v>
      </c>
      <c r="L6425">
        <v>0.51619768142700195</v>
      </c>
      <c r="M6425">
        <v>16.462469100952148</v>
      </c>
      <c r="N6425">
        <v>10647</v>
      </c>
      <c r="O6425">
        <v>5.743713304400444E-2</v>
      </c>
      <c r="P6425">
        <v>0.44258624315261841</v>
      </c>
      <c r="Q6425">
        <v>0.47745174169540405</v>
      </c>
      <c r="R6425">
        <v>0.51619768142700195</v>
      </c>
      <c r="S6425">
        <v>0.55493903160095215</v>
      </c>
      <c r="T6425">
        <v>0.5898091197013855</v>
      </c>
      <c r="U6425" t="s">
        <v>102</v>
      </c>
      <c r="V6425" t="s">
        <v>84</v>
      </c>
      <c r="W6425">
        <v>81.684043884277344</v>
      </c>
    </row>
    <row r="6426" spans="1:23" x14ac:dyDescent="0.25">
      <c r="A6426" s="48"/>
      <c r="B6426" t="s">
        <v>14</v>
      </c>
      <c r="C6426" s="35">
        <v>42233</v>
      </c>
      <c r="D6426">
        <v>21</v>
      </c>
      <c r="E6426" t="s">
        <v>114</v>
      </c>
      <c r="F6426">
        <v>2.7572151936333653</v>
      </c>
      <c r="G6426">
        <v>1.8137714529443814</v>
      </c>
      <c r="H6426">
        <v>4264</v>
      </c>
      <c r="I6426">
        <v>2.462514923101955</v>
      </c>
      <c r="J6426">
        <v>1.49046932820787</v>
      </c>
      <c r="K6426">
        <v>1059</v>
      </c>
      <c r="L6426">
        <v>0.2947002649307251</v>
      </c>
      <c r="M6426">
        <v>10.68833065032959</v>
      </c>
      <c r="N6426">
        <v>10647</v>
      </c>
      <c r="O6426">
        <v>5.3565416485071182E-2</v>
      </c>
      <c r="P6426">
        <v>0.22605082392692566</v>
      </c>
      <c r="Q6426">
        <v>0.25856611132621765</v>
      </c>
      <c r="R6426">
        <v>0.2947002649307251</v>
      </c>
      <c r="S6426">
        <v>0.33083012700080872</v>
      </c>
      <c r="T6426">
        <v>0.36334970593452454</v>
      </c>
      <c r="U6426" t="s">
        <v>18</v>
      </c>
      <c r="V6426" t="s">
        <v>84</v>
      </c>
      <c r="W6426">
        <v>77.019821166992188</v>
      </c>
    </row>
    <row r="6427" spans="1:23" x14ac:dyDescent="0.25">
      <c r="A6427" s="48"/>
      <c r="B6427" t="s">
        <v>14</v>
      </c>
      <c r="C6427" s="35">
        <v>42233</v>
      </c>
      <c r="D6427">
        <v>21</v>
      </c>
      <c r="E6427" t="s">
        <v>114</v>
      </c>
      <c r="F6427">
        <v>2.7572151936333653</v>
      </c>
      <c r="G6427">
        <v>1.8137714529443814</v>
      </c>
      <c r="H6427">
        <v>4264</v>
      </c>
      <c r="I6427">
        <v>2.462514923101955</v>
      </c>
      <c r="J6427">
        <v>1.49046932820787</v>
      </c>
      <c r="K6427">
        <v>1059</v>
      </c>
      <c r="L6427">
        <v>0.2947002649307251</v>
      </c>
      <c r="M6427">
        <v>10.68833065032959</v>
      </c>
      <c r="N6427">
        <v>10647</v>
      </c>
      <c r="O6427">
        <v>5.3565416485071182E-2</v>
      </c>
      <c r="P6427">
        <v>0.22605082392692566</v>
      </c>
      <c r="Q6427">
        <v>0.25856611132621765</v>
      </c>
      <c r="R6427">
        <v>0.2947002649307251</v>
      </c>
      <c r="S6427">
        <v>0.33083012700080872</v>
      </c>
      <c r="T6427">
        <v>0.36334970593452454</v>
      </c>
      <c r="U6427" t="s">
        <v>102</v>
      </c>
      <c r="V6427" t="s">
        <v>84</v>
      </c>
      <c r="W6427">
        <v>77.019821166992188</v>
      </c>
    </row>
    <row r="6428" spans="1:23" x14ac:dyDescent="0.25">
      <c r="A6428" s="48"/>
      <c r="B6428" t="s">
        <v>14</v>
      </c>
      <c r="C6428" s="35">
        <v>42233</v>
      </c>
      <c r="D6428">
        <v>22</v>
      </c>
      <c r="E6428" t="s">
        <v>114</v>
      </c>
      <c r="F6428">
        <v>2.2939875235341862</v>
      </c>
      <c r="G6428">
        <v>1.6885921602203957</v>
      </c>
      <c r="H6428">
        <v>4264</v>
      </c>
      <c r="I6428">
        <v>2.689407794732583</v>
      </c>
      <c r="J6428">
        <v>1.8443528268143579</v>
      </c>
      <c r="K6428">
        <v>1059</v>
      </c>
      <c r="L6428">
        <v>-0.39542028307914734</v>
      </c>
      <c r="M6428">
        <v>-17.237245559692383</v>
      </c>
      <c r="N6428">
        <v>10647</v>
      </c>
      <c r="O6428">
        <v>6.2296256422996521E-2</v>
      </c>
      <c r="P6428">
        <v>-0.47525915503501892</v>
      </c>
      <c r="Q6428">
        <v>-0.43744409084320068</v>
      </c>
      <c r="R6428">
        <v>-0.39542028307914734</v>
      </c>
      <c r="S6428">
        <v>-0.35340145230293274</v>
      </c>
      <c r="T6428">
        <v>-0.31558141112327576</v>
      </c>
      <c r="U6428" t="s">
        <v>18</v>
      </c>
      <c r="V6428" t="s">
        <v>84</v>
      </c>
      <c r="W6428">
        <v>74.054290771484375</v>
      </c>
    </row>
    <row r="6429" spans="1:23" x14ac:dyDescent="0.25">
      <c r="A6429" s="48"/>
      <c r="B6429" t="s">
        <v>14</v>
      </c>
      <c r="C6429" s="35">
        <v>42233</v>
      </c>
      <c r="D6429">
        <v>22</v>
      </c>
      <c r="E6429" t="s">
        <v>114</v>
      </c>
      <c r="F6429">
        <v>2.2939875235341862</v>
      </c>
      <c r="G6429">
        <v>1.6885921602203957</v>
      </c>
      <c r="H6429">
        <v>4264</v>
      </c>
      <c r="I6429">
        <v>2.689407794732583</v>
      </c>
      <c r="J6429">
        <v>1.8443528268143579</v>
      </c>
      <c r="K6429">
        <v>1059</v>
      </c>
      <c r="L6429">
        <v>-0.39542028307914734</v>
      </c>
      <c r="M6429">
        <v>-17.237245559692383</v>
      </c>
      <c r="N6429">
        <v>10647</v>
      </c>
      <c r="O6429">
        <v>6.2296256422996521E-2</v>
      </c>
      <c r="P6429">
        <v>-0.47525915503501892</v>
      </c>
      <c r="Q6429">
        <v>-0.43744409084320068</v>
      </c>
      <c r="R6429">
        <v>-0.39542028307914734</v>
      </c>
      <c r="S6429">
        <v>-0.35340145230293274</v>
      </c>
      <c r="T6429">
        <v>-0.31558141112327576</v>
      </c>
      <c r="U6429" t="s">
        <v>102</v>
      </c>
      <c r="V6429" t="s">
        <v>84</v>
      </c>
      <c r="W6429">
        <v>74.054290771484375</v>
      </c>
    </row>
    <row r="6430" spans="1:23" x14ac:dyDescent="0.25">
      <c r="A6430" s="48"/>
      <c r="B6430" t="s">
        <v>14</v>
      </c>
      <c r="C6430" s="35">
        <v>42233</v>
      </c>
      <c r="D6430">
        <v>23</v>
      </c>
      <c r="E6430" t="s">
        <v>114</v>
      </c>
      <c r="F6430">
        <v>1.7178511814325685</v>
      </c>
      <c r="G6430">
        <v>1.4369770291079755</v>
      </c>
      <c r="H6430">
        <v>4264</v>
      </c>
      <c r="I6430">
        <v>1.9817408743665943</v>
      </c>
      <c r="J6430">
        <v>1.643591430775021</v>
      </c>
      <c r="K6430">
        <v>1059</v>
      </c>
      <c r="L6430">
        <v>-0.26388970017433167</v>
      </c>
      <c r="M6430">
        <v>-15.361615180969238</v>
      </c>
      <c r="N6430">
        <v>10647</v>
      </c>
      <c r="O6430">
        <v>5.5092237889766693E-2</v>
      </c>
      <c r="P6430">
        <v>-0.3344959020614624</v>
      </c>
      <c r="Q6430">
        <v>-0.30105382204055786</v>
      </c>
      <c r="R6430">
        <v>-0.26388970017433167</v>
      </c>
      <c r="S6430">
        <v>-0.22672998905181885</v>
      </c>
      <c r="T6430">
        <v>-0.19328348338603973</v>
      </c>
      <c r="U6430" t="s">
        <v>18</v>
      </c>
      <c r="V6430" t="s">
        <v>84</v>
      </c>
      <c r="W6430">
        <v>72.095893859863281</v>
      </c>
    </row>
    <row r="6431" spans="1:23" x14ac:dyDescent="0.25">
      <c r="A6431" s="48"/>
      <c r="B6431" t="s">
        <v>14</v>
      </c>
      <c r="C6431" s="35">
        <v>42233</v>
      </c>
      <c r="D6431">
        <v>23</v>
      </c>
      <c r="E6431" t="s">
        <v>114</v>
      </c>
      <c r="F6431">
        <v>1.7178511814325685</v>
      </c>
      <c r="G6431">
        <v>1.4369770291079755</v>
      </c>
      <c r="H6431">
        <v>4264</v>
      </c>
      <c r="I6431">
        <v>1.9817408743665943</v>
      </c>
      <c r="J6431">
        <v>1.643591430775021</v>
      </c>
      <c r="K6431">
        <v>1059</v>
      </c>
      <c r="L6431">
        <v>-0.26388970017433167</v>
      </c>
      <c r="M6431">
        <v>-15.361615180969238</v>
      </c>
      <c r="N6431">
        <v>10647</v>
      </c>
      <c r="O6431">
        <v>5.5092237889766693E-2</v>
      </c>
      <c r="P6431">
        <v>-0.3344959020614624</v>
      </c>
      <c r="Q6431">
        <v>-0.30105382204055786</v>
      </c>
      <c r="R6431">
        <v>-0.26388970017433167</v>
      </c>
      <c r="S6431">
        <v>-0.22672998905181885</v>
      </c>
      <c r="T6431">
        <v>-0.19328348338603973</v>
      </c>
      <c r="U6431" t="s">
        <v>102</v>
      </c>
      <c r="V6431" t="s">
        <v>84</v>
      </c>
      <c r="W6431">
        <v>72.095893859863281</v>
      </c>
    </row>
    <row r="6432" spans="1:23" x14ac:dyDescent="0.25">
      <c r="A6432" s="48"/>
      <c r="B6432" t="s">
        <v>14</v>
      </c>
      <c r="C6432" s="35">
        <v>42233</v>
      </c>
      <c r="D6432">
        <v>24</v>
      </c>
      <c r="E6432" t="s">
        <v>114</v>
      </c>
      <c r="F6432">
        <v>1.3014634684957387</v>
      </c>
      <c r="G6432">
        <v>1.1886014120092891</v>
      </c>
      <c r="H6432">
        <v>4264</v>
      </c>
      <c r="I6432">
        <v>1.4439883078314635</v>
      </c>
      <c r="J6432">
        <v>1.3602124015173673</v>
      </c>
      <c r="K6432">
        <v>1059</v>
      </c>
      <c r="L6432">
        <v>-0.1425248384475708</v>
      </c>
      <c r="M6432">
        <v>-10.95112133026123</v>
      </c>
      <c r="N6432">
        <v>10647</v>
      </c>
      <c r="O6432">
        <v>4.5589745044708252E-2</v>
      </c>
      <c r="P6432">
        <v>-0.20095264911651611</v>
      </c>
      <c r="Q6432">
        <v>-0.17327876389026642</v>
      </c>
      <c r="R6432">
        <v>-0.1425248384475708</v>
      </c>
      <c r="S6432">
        <v>-0.11177455633878708</v>
      </c>
      <c r="T6432">
        <v>-8.4097020328044891E-2</v>
      </c>
      <c r="U6432" t="s">
        <v>18</v>
      </c>
      <c r="V6432" t="s">
        <v>84</v>
      </c>
      <c r="W6432">
        <v>70.965721130371094</v>
      </c>
    </row>
    <row r="6433" spans="1:23" x14ac:dyDescent="0.25">
      <c r="A6433" s="48"/>
      <c r="B6433" t="s">
        <v>14</v>
      </c>
      <c r="C6433" s="35">
        <v>42233</v>
      </c>
      <c r="D6433">
        <v>24</v>
      </c>
      <c r="E6433" t="s">
        <v>114</v>
      </c>
      <c r="F6433">
        <v>1.3014634684957387</v>
      </c>
      <c r="G6433">
        <v>1.1886014120092891</v>
      </c>
      <c r="H6433">
        <v>4264</v>
      </c>
      <c r="I6433">
        <v>1.4439883078314635</v>
      </c>
      <c r="J6433">
        <v>1.3602124015173673</v>
      </c>
      <c r="K6433">
        <v>1059</v>
      </c>
      <c r="L6433">
        <v>-0.1425248384475708</v>
      </c>
      <c r="M6433">
        <v>-10.95112133026123</v>
      </c>
      <c r="N6433">
        <v>10647</v>
      </c>
      <c r="O6433">
        <v>4.5589745044708252E-2</v>
      </c>
      <c r="P6433">
        <v>-0.20095264911651611</v>
      </c>
      <c r="Q6433">
        <v>-0.17327876389026642</v>
      </c>
      <c r="R6433">
        <v>-0.1425248384475708</v>
      </c>
      <c r="S6433">
        <v>-0.11177455633878708</v>
      </c>
      <c r="T6433">
        <v>-8.4097020328044891E-2</v>
      </c>
      <c r="U6433" t="s">
        <v>102</v>
      </c>
      <c r="V6433" t="s">
        <v>84</v>
      </c>
      <c r="W6433">
        <v>70.965721130371094</v>
      </c>
    </row>
    <row r="6434" spans="1:23" x14ac:dyDescent="0.25">
      <c r="A6434" s="48"/>
      <c r="B6434" t="s">
        <v>14</v>
      </c>
      <c r="C6434" s="35">
        <v>42185</v>
      </c>
      <c r="D6434">
        <v>1</v>
      </c>
      <c r="E6434" t="s">
        <v>32</v>
      </c>
      <c r="F6434">
        <v>1.0782822267685275</v>
      </c>
      <c r="G6434">
        <v>1.0007988781591015</v>
      </c>
      <c r="H6434">
        <v>9512</v>
      </c>
      <c r="I6434">
        <v>1.084940397637862</v>
      </c>
      <c r="J6434">
        <v>1.4532272725992923</v>
      </c>
      <c r="K6434">
        <v>1066</v>
      </c>
      <c r="L6434">
        <v>-6.6581708379089832E-3</v>
      </c>
      <c r="M6434">
        <v>-0.61747944355010986</v>
      </c>
      <c r="N6434">
        <v>10578</v>
      </c>
      <c r="O6434">
        <v>4.5677285641431808E-2</v>
      </c>
      <c r="P6434">
        <v>-6.5198183059692383E-2</v>
      </c>
      <c r="Q6434">
        <v>-3.747115284204483E-2</v>
      </c>
      <c r="R6434">
        <v>-6.6581708379089832E-3</v>
      </c>
      <c r="S6434">
        <v>2.4151157587766647E-2</v>
      </c>
      <c r="T6434">
        <v>5.1881838589906693E-2</v>
      </c>
      <c r="U6434" t="s">
        <v>18</v>
      </c>
      <c r="V6434" t="s">
        <v>84</v>
      </c>
      <c r="W6434">
        <v>72.811592102050781</v>
      </c>
    </row>
    <row r="6435" spans="1:23" x14ac:dyDescent="0.25">
      <c r="A6435" s="48"/>
      <c r="B6435" t="s">
        <v>14</v>
      </c>
      <c r="C6435" s="35">
        <v>42185</v>
      </c>
      <c r="D6435">
        <v>1</v>
      </c>
      <c r="E6435" t="s">
        <v>32</v>
      </c>
      <c r="F6435">
        <v>1.0782822267685275</v>
      </c>
      <c r="G6435">
        <v>1.0007988781591015</v>
      </c>
      <c r="H6435">
        <v>9512</v>
      </c>
      <c r="I6435">
        <v>1.084940397637862</v>
      </c>
      <c r="J6435">
        <v>1.4532272725992923</v>
      </c>
      <c r="K6435">
        <v>1066</v>
      </c>
      <c r="L6435">
        <v>-6.6581708379089832E-3</v>
      </c>
      <c r="M6435">
        <v>-0.61747944355010986</v>
      </c>
      <c r="N6435">
        <v>10578</v>
      </c>
      <c r="O6435">
        <v>4.5677285641431808E-2</v>
      </c>
      <c r="P6435">
        <v>-6.5198183059692383E-2</v>
      </c>
      <c r="Q6435">
        <v>-3.747115284204483E-2</v>
      </c>
      <c r="R6435">
        <v>-6.6581708379089832E-3</v>
      </c>
      <c r="S6435">
        <v>2.4151157587766647E-2</v>
      </c>
      <c r="T6435">
        <v>5.1881838589906693E-2</v>
      </c>
      <c r="U6435" t="s">
        <v>102</v>
      </c>
      <c r="V6435" t="s">
        <v>84</v>
      </c>
      <c r="W6435">
        <v>72.811592102050781</v>
      </c>
    </row>
    <row r="6436" spans="1:23" x14ac:dyDescent="0.25">
      <c r="A6436" s="48"/>
      <c r="B6436" t="s">
        <v>14</v>
      </c>
      <c r="C6436" s="35">
        <v>42185</v>
      </c>
      <c r="D6436">
        <v>2</v>
      </c>
      <c r="E6436" t="s">
        <v>32</v>
      </c>
      <c r="F6436">
        <v>0.92630837396710108</v>
      </c>
      <c r="G6436">
        <v>0.85119514925265072</v>
      </c>
      <c r="H6436">
        <v>9512</v>
      </c>
      <c r="I6436">
        <v>0.96383434169274285</v>
      </c>
      <c r="J6436">
        <v>1.4071407822294264</v>
      </c>
      <c r="K6436">
        <v>1066</v>
      </c>
      <c r="L6436">
        <v>-3.7525966763496399E-2</v>
      </c>
      <c r="M6436">
        <v>-4.0511312484741211</v>
      </c>
      <c r="N6436">
        <v>10578</v>
      </c>
      <c r="O6436">
        <v>4.3972987681627274E-2</v>
      </c>
      <c r="P6436">
        <v>-9.3881748616695404E-2</v>
      </c>
      <c r="Q6436">
        <v>-6.7189261317253113E-2</v>
      </c>
      <c r="R6436">
        <v>-3.7525966763496399E-2</v>
      </c>
      <c r="S6436">
        <v>-7.8661870211362839E-3</v>
      </c>
      <c r="T6436">
        <v>1.8829815089702606E-2</v>
      </c>
      <c r="U6436" t="s">
        <v>18</v>
      </c>
      <c r="V6436" t="s">
        <v>84</v>
      </c>
      <c r="W6436">
        <v>71.980903625488281</v>
      </c>
    </row>
    <row r="6437" spans="1:23" x14ac:dyDescent="0.25">
      <c r="A6437" s="48"/>
      <c r="B6437" t="s">
        <v>14</v>
      </c>
      <c r="C6437" s="35">
        <v>42185</v>
      </c>
      <c r="D6437">
        <v>2</v>
      </c>
      <c r="E6437" t="s">
        <v>32</v>
      </c>
      <c r="F6437">
        <v>0.92630837396710108</v>
      </c>
      <c r="G6437">
        <v>0.85119514925265072</v>
      </c>
      <c r="H6437">
        <v>9512</v>
      </c>
      <c r="I6437">
        <v>0.96383434169274285</v>
      </c>
      <c r="J6437">
        <v>1.4071407822294264</v>
      </c>
      <c r="K6437">
        <v>1066</v>
      </c>
      <c r="L6437">
        <v>-3.7525966763496399E-2</v>
      </c>
      <c r="M6437">
        <v>-4.0511312484741211</v>
      </c>
      <c r="N6437">
        <v>10578</v>
      </c>
      <c r="O6437">
        <v>4.3972987681627274E-2</v>
      </c>
      <c r="P6437">
        <v>-9.3881748616695404E-2</v>
      </c>
      <c r="Q6437">
        <v>-6.7189261317253113E-2</v>
      </c>
      <c r="R6437">
        <v>-3.7525966763496399E-2</v>
      </c>
      <c r="S6437">
        <v>-7.8661870211362839E-3</v>
      </c>
      <c r="T6437">
        <v>1.8829815089702606E-2</v>
      </c>
      <c r="U6437" t="s">
        <v>102</v>
      </c>
      <c r="V6437" t="s">
        <v>84</v>
      </c>
      <c r="W6437">
        <v>71.980903625488281</v>
      </c>
    </row>
    <row r="6438" spans="1:23" x14ac:dyDescent="0.25">
      <c r="A6438" s="48"/>
      <c r="B6438" t="s">
        <v>14</v>
      </c>
      <c r="C6438" s="35">
        <v>42185</v>
      </c>
      <c r="D6438">
        <v>3</v>
      </c>
      <c r="E6438" t="s">
        <v>32</v>
      </c>
      <c r="F6438">
        <v>0.83329648976120985</v>
      </c>
      <c r="G6438">
        <v>0.7499628146302566</v>
      </c>
      <c r="H6438">
        <v>9512</v>
      </c>
      <c r="I6438">
        <v>0.88860075534787386</v>
      </c>
      <c r="J6438">
        <v>1.3044278880046618</v>
      </c>
      <c r="K6438">
        <v>1066</v>
      </c>
      <c r="L6438">
        <v>-5.5304266512393951E-2</v>
      </c>
      <c r="M6438">
        <v>-6.636805534362793</v>
      </c>
      <c r="N6438">
        <v>10578</v>
      </c>
      <c r="O6438">
        <v>4.0685549378395081E-2</v>
      </c>
      <c r="P6438">
        <v>-0.10744686424732208</v>
      </c>
      <c r="Q6438">
        <v>-8.2749925553798676E-2</v>
      </c>
      <c r="R6438">
        <v>-5.5304266512393951E-2</v>
      </c>
      <c r="S6438">
        <v>-2.7861863374710083E-2</v>
      </c>
      <c r="T6438">
        <v>-3.1616664491593838E-3</v>
      </c>
      <c r="U6438" t="s">
        <v>18</v>
      </c>
      <c r="V6438" t="s">
        <v>84</v>
      </c>
      <c r="W6438">
        <v>71.450370788574219</v>
      </c>
    </row>
    <row r="6439" spans="1:23" x14ac:dyDescent="0.25">
      <c r="A6439" s="48"/>
      <c r="B6439" t="s">
        <v>14</v>
      </c>
      <c r="C6439" s="35">
        <v>42185</v>
      </c>
      <c r="D6439">
        <v>3</v>
      </c>
      <c r="E6439" t="s">
        <v>32</v>
      </c>
      <c r="F6439">
        <v>0.83329648976120985</v>
      </c>
      <c r="G6439">
        <v>0.7499628146302566</v>
      </c>
      <c r="H6439">
        <v>9512</v>
      </c>
      <c r="I6439">
        <v>0.88860075534787386</v>
      </c>
      <c r="J6439">
        <v>1.3044278880046618</v>
      </c>
      <c r="K6439">
        <v>1066</v>
      </c>
      <c r="L6439">
        <v>-5.5304266512393951E-2</v>
      </c>
      <c r="M6439">
        <v>-6.636805534362793</v>
      </c>
      <c r="N6439">
        <v>10578</v>
      </c>
      <c r="O6439">
        <v>4.0685549378395081E-2</v>
      </c>
      <c r="P6439">
        <v>-0.10744686424732208</v>
      </c>
      <c r="Q6439">
        <v>-8.2749925553798676E-2</v>
      </c>
      <c r="R6439">
        <v>-5.5304266512393951E-2</v>
      </c>
      <c r="S6439">
        <v>-2.7861863374710083E-2</v>
      </c>
      <c r="T6439">
        <v>-3.1616664491593838E-3</v>
      </c>
      <c r="U6439" t="s">
        <v>102</v>
      </c>
      <c r="V6439" t="s">
        <v>84</v>
      </c>
      <c r="W6439">
        <v>71.450370788574219</v>
      </c>
    </row>
    <row r="6440" spans="1:23" x14ac:dyDescent="0.25">
      <c r="A6440" s="48"/>
      <c r="B6440" t="s">
        <v>14</v>
      </c>
      <c r="C6440" s="35">
        <v>42185</v>
      </c>
      <c r="D6440">
        <v>4</v>
      </c>
      <c r="E6440" t="s">
        <v>32</v>
      </c>
      <c r="F6440">
        <v>0.77789454439844397</v>
      </c>
      <c r="G6440">
        <v>0.68729980175453309</v>
      </c>
      <c r="H6440">
        <v>9512</v>
      </c>
      <c r="I6440">
        <v>0.82579517409472125</v>
      </c>
      <c r="J6440">
        <v>1.2295776294833496</v>
      </c>
      <c r="K6440">
        <v>1066</v>
      </c>
      <c r="L6440">
        <v>-4.7900628298521042E-2</v>
      </c>
      <c r="M6440">
        <v>-6.1577277183532715</v>
      </c>
      <c r="N6440">
        <v>10578</v>
      </c>
      <c r="O6440">
        <v>3.831341490149498E-2</v>
      </c>
      <c r="P6440">
        <v>-9.700310230255127E-2</v>
      </c>
      <c r="Q6440">
        <v>-7.3746092617511749E-2</v>
      </c>
      <c r="R6440">
        <v>-4.7900628298521042E-2</v>
      </c>
      <c r="S6440">
        <v>-2.2058229893445969E-2</v>
      </c>
      <c r="T6440">
        <v>1.201844192110002E-3</v>
      </c>
      <c r="U6440" t="s">
        <v>18</v>
      </c>
      <c r="V6440" t="s">
        <v>84</v>
      </c>
      <c r="W6440">
        <v>70.300437927246094</v>
      </c>
    </row>
    <row r="6441" spans="1:23" x14ac:dyDescent="0.25">
      <c r="A6441" s="48"/>
      <c r="B6441" t="s">
        <v>14</v>
      </c>
      <c r="C6441" s="35">
        <v>42185</v>
      </c>
      <c r="D6441">
        <v>4</v>
      </c>
      <c r="E6441" t="s">
        <v>32</v>
      </c>
      <c r="F6441">
        <v>0.77789454439844397</v>
      </c>
      <c r="G6441">
        <v>0.68729980175453309</v>
      </c>
      <c r="H6441">
        <v>9512</v>
      </c>
      <c r="I6441">
        <v>0.82579517409472125</v>
      </c>
      <c r="J6441">
        <v>1.2295776294833496</v>
      </c>
      <c r="K6441">
        <v>1066</v>
      </c>
      <c r="L6441">
        <v>-4.7900628298521042E-2</v>
      </c>
      <c r="M6441">
        <v>-6.1577277183532715</v>
      </c>
      <c r="N6441">
        <v>10578</v>
      </c>
      <c r="O6441">
        <v>3.831341490149498E-2</v>
      </c>
      <c r="P6441">
        <v>-9.700310230255127E-2</v>
      </c>
      <c r="Q6441">
        <v>-7.3746092617511749E-2</v>
      </c>
      <c r="R6441">
        <v>-4.7900628298521042E-2</v>
      </c>
      <c r="S6441">
        <v>-2.2058229893445969E-2</v>
      </c>
      <c r="T6441">
        <v>1.201844192110002E-3</v>
      </c>
      <c r="U6441" t="s">
        <v>102</v>
      </c>
      <c r="V6441" t="s">
        <v>84</v>
      </c>
      <c r="W6441">
        <v>70.300437927246094</v>
      </c>
    </row>
    <row r="6442" spans="1:23" x14ac:dyDescent="0.25">
      <c r="A6442" s="48"/>
      <c r="B6442" t="s">
        <v>14</v>
      </c>
      <c r="C6442" s="35">
        <v>42185</v>
      </c>
      <c r="D6442">
        <v>5</v>
      </c>
      <c r="E6442" t="s">
        <v>32</v>
      </c>
      <c r="F6442">
        <v>0.76358695273874888</v>
      </c>
      <c r="G6442">
        <v>0.66996592520127585</v>
      </c>
      <c r="H6442">
        <v>9512</v>
      </c>
      <c r="I6442">
        <v>0.7748714290579426</v>
      </c>
      <c r="J6442">
        <v>1.1067000583384996</v>
      </c>
      <c r="K6442">
        <v>1066</v>
      </c>
      <c r="L6442">
        <v>-1.1284476146101952E-2</v>
      </c>
      <c r="M6442">
        <v>-1.4778246879577637</v>
      </c>
      <c r="N6442">
        <v>10578</v>
      </c>
      <c r="O6442">
        <v>3.4585289657115936E-2</v>
      </c>
      <c r="P6442">
        <v>-5.5608984082937241E-2</v>
      </c>
      <c r="Q6442">
        <v>-3.4615021198987961E-2</v>
      </c>
      <c r="R6442">
        <v>-1.1284476146101952E-2</v>
      </c>
      <c r="S6442">
        <v>1.2043301947414875E-2</v>
      </c>
      <c r="T6442">
        <v>3.3040031790733337E-2</v>
      </c>
      <c r="U6442" t="s">
        <v>18</v>
      </c>
      <c r="V6442" t="s">
        <v>84</v>
      </c>
      <c r="W6442">
        <v>70.000381469726563</v>
      </c>
    </row>
    <row r="6443" spans="1:23" x14ac:dyDescent="0.25">
      <c r="A6443" s="48"/>
      <c r="B6443" t="s">
        <v>14</v>
      </c>
      <c r="C6443" s="35">
        <v>42185</v>
      </c>
      <c r="D6443">
        <v>5</v>
      </c>
      <c r="E6443" t="s">
        <v>32</v>
      </c>
      <c r="F6443">
        <v>0.76358695273874888</v>
      </c>
      <c r="G6443">
        <v>0.66996592520127585</v>
      </c>
      <c r="H6443">
        <v>9512</v>
      </c>
      <c r="I6443">
        <v>0.7748714290579426</v>
      </c>
      <c r="J6443">
        <v>1.1067000583384996</v>
      </c>
      <c r="K6443">
        <v>1066</v>
      </c>
      <c r="L6443">
        <v>-1.1284476146101952E-2</v>
      </c>
      <c r="M6443">
        <v>-1.4778246879577637</v>
      </c>
      <c r="N6443">
        <v>10578</v>
      </c>
      <c r="O6443">
        <v>3.4585289657115936E-2</v>
      </c>
      <c r="P6443">
        <v>-5.5608984082937241E-2</v>
      </c>
      <c r="Q6443">
        <v>-3.4615021198987961E-2</v>
      </c>
      <c r="R6443">
        <v>-1.1284476146101952E-2</v>
      </c>
      <c r="S6443">
        <v>1.2043301947414875E-2</v>
      </c>
      <c r="T6443">
        <v>3.3040031790733337E-2</v>
      </c>
      <c r="U6443" t="s">
        <v>102</v>
      </c>
      <c r="V6443" t="s">
        <v>84</v>
      </c>
      <c r="W6443">
        <v>70.000381469726563</v>
      </c>
    </row>
    <row r="6444" spans="1:23" x14ac:dyDescent="0.25">
      <c r="A6444" s="48"/>
      <c r="B6444" t="s">
        <v>14</v>
      </c>
      <c r="C6444" s="35">
        <v>42185</v>
      </c>
      <c r="D6444">
        <v>6</v>
      </c>
      <c r="E6444" t="s">
        <v>32</v>
      </c>
      <c r="F6444">
        <v>0.80316097486674132</v>
      </c>
      <c r="G6444">
        <v>0.68996294354860765</v>
      </c>
      <c r="H6444">
        <v>9512</v>
      </c>
      <c r="I6444">
        <v>0.82521229889523728</v>
      </c>
      <c r="J6444">
        <v>1.1073023680650307</v>
      </c>
      <c r="K6444">
        <v>1066</v>
      </c>
      <c r="L6444">
        <v>-2.205132320523262E-2</v>
      </c>
      <c r="M6444">
        <v>-2.7455670833587646</v>
      </c>
      <c r="N6444">
        <v>10578</v>
      </c>
      <c r="O6444">
        <v>3.4644655883312225E-2</v>
      </c>
      <c r="P6444">
        <v>-6.6451914608478546E-2</v>
      </c>
      <c r="Q6444">
        <v>-4.5421916991472244E-2</v>
      </c>
      <c r="R6444">
        <v>-2.205132320523262E-2</v>
      </c>
      <c r="S6444">
        <v>1.3164972187951207E-3</v>
      </c>
      <c r="T6444">
        <v>2.2349268198013306E-2</v>
      </c>
      <c r="U6444" t="s">
        <v>18</v>
      </c>
      <c r="V6444" t="s">
        <v>84</v>
      </c>
      <c r="W6444">
        <v>70.300529479980469</v>
      </c>
    </row>
    <row r="6445" spans="1:23" x14ac:dyDescent="0.25">
      <c r="A6445" s="48"/>
      <c r="B6445" t="s">
        <v>14</v>
      </c>
      <c r="C6445" s="35">
        <v>42185</v>
      </c>
      <c r="D6445">
        <v>6</v>
      </c>
      <c r="E6445" t="s">
        <v>32</v>
      </c>
      <c r="F6445">
        <v>0.80316097486674132</v>
      </c>
      <c r="G6445">
        <v>0.68996294354860765</v>
      </c>
      <c r="H6445">
        <v>9512</v>
      </c>
      <c r="I6445">
        <v>0.82521229889523728</v>
      </c>
      <c r="J6445">
        <v>1.1073023680650307</v>
      </c>
      <c r="K6445">
        <v>1066</v>
      </c>
      <c r="L6445">
        <v>-2.205132320523262E-2</v>
      </c>
      <c r="M6445">
        <v>-2.7455670833587646</v>
      </c>
      <c r="N6445">
        <v>10578</v>
      </c>
      <c r="O6445">
        <v>3.4644655883312225E-2</v>
      </c>
      <c r="P6445">
        <v>-6.6451914608478546E-2</v>
      </c>
      <c r="Q6445">
        <v>-4.5421916991472244E-2</v>
      </c>
      <c r="R6445">
        <v>-2.205132320523262E-2</v>
      </c>
      <c r="S6445">
        <v>1.3164972187951207E-3</v>
      </c>
      <c r="T6445">
        <v>2.2349268198013306E-2</v>
      </c>
      <c r="U6445" t="s">
        <v>102</v>
      </c>
      <c r="V6445" t="s">
        <v>84</v>
      </c>
      <c r="W6445">
        <v>70.300529479980469</v>
      </c>
    </row>
    <row r="6446" spans="1:23" x14ac:dyDescent="0.25">
      <c r="A6446" s="48"/>
      <c r="B6446" t="s">
        <v>14</v>
      </c>
      <c r="C6446" s="35">
        <v>42185</v>
      </c>
      <c r="D6446">
        <v>7</v>
      </c>
      <c r="E6446" t="s">
        <v>32</v>
      </c>
      <c r="F6446">
        <v>0.89948494381752708</v>
      </c>
      <c r="G6446">
        <v>0.79494502894964902</v>
      </c>
      <c r="H6446">
        <v>9512</v>
      </c>
      <c r="I6446">
        <v>0.91490453955793571</v>
      </c>
      <c r="J6446">
        <v>1.2032989139509189</v>
      </c>
      <c r="K6446">
        <v>1066</v>
      </c>
      <c r="L6446">
        <v>-1.5419595874845982E-2</v>
      </c>
      <c r="M6446">
        <v>-1.7142695188522339</v>
      </c>
      <c r="N6446">
        <v>10578</v>
      </c>
      <c r="O6446">
        <v>3.7745431065559387E-2</v>
      </c>
      <c r="P6446">
        <v>-6.3794143497943878E-2</v>
      </c>
      <c r="Q6446">
        <v>-4.0881909430027008E-2</v>
      </c>
      <c r="R6446">
        <v>-1.5419595874845982E-2</v>
      </c>
      <c r="S6446">
        <v>1.0039697401225567E-2</v>
      </c>
      <c r="T6446">
        <v>3.2954949885606766E-2</v>
      </c>
      <c r="U6446" t="s">
        <v>18</v>
      </c>
      <c r="V6446" t="s">
        <v>84</v>
      </c>
      <c r="W6446">
        <v>75.511817932128906</v>
      </c>
    </row>
    <row r="6447" spans="1:23" x14ac:dyDescent="0.25">
      <c r="A6447" s="48"/>
      <c r="B6447" t="s">
        <v>14</v>
      </c>
      <c r="C6447" s="35">
        <v>42185</v>
      </c>
      <c r="D6447">
        <v>7</v>
      </c>
      <c r="E6447" t="s">
        <v>32</v>
      </c>
      <c r="F6447">
        <v>0.89948494381752708</v>
      </c>
      <c r="G6447">
        <v>0.79494502894964902</v>
      </c>
      <c r="H6447">
        <v>9512</v>
      </c>
      <c r="I6447">
        <v>0.91490453955793571</v>
      </c>
      <c r="J6447">
        <v>1.2032989139509189</v>
      </c>
      <c r="K6447">
        <v>1066</v>
      </c>
      <c r="L6447">
        <v>-1.5419595874845982E-2</v>
      </c>
      <c r="M6447">
        <v>-1.7142695188522339</v>
      </c>
      <c r="N6447">
        <v>10578</v>
      </c>
      <c r="O6447">
        <v>3.7745431065559387E-2</v>
      </c>
      <c r="P6447">
        <v>-6.3794143497943878E-2</v>
      </c>
      <c r="Q6447">
        <v>-4.0881909430027008E-2</v>
      </c>
      <c r="R6447">
        <v>-1.5419595874845982E-2</v>
      </c>
      <c r="S6447">
        <v>1.0039697401225567E-2</v>
      </c>
      <c r="T6447">
        <v>3.2954949885606766E-2</v>
      </c>
      <c r="U6447" t="s">
        <v>102</v>
      </c>
      <c r="V6447" t="s">
        <v>84</v>
      </c>
      <c r="W6447">
        <v>75.511817932128906</v>
      </c>
    </row>
    <row r="6448" spans="1:23" x14ac:dyDescent="0.25">
      <c r="A6448" s="48"/>
      <c r="B6448" t="s">
        <v>14</v>
      </c>
      <c r="C6448" s="35">
        <v>42185</v>
      </c>
      <c r="D6448">
        <v>8</v>
      </c>
      <c r="E6448" t="s">
        <v>32</v>
      </c>
      <c r="F6448">
        <v>0.97162455061441966</v>
      </c>
      <c r="G6448">
        <v>0.93889018191496609</v>
      </c>
      <c r="H6448">
        <v>9512</v>
      </c>
      <c r="I6448">
        <v>1.0123128663717909</v>
      </c>
      <c r="J6448">
        <v>1.2669919313070903</v>
      </c>
      <c r="K6448">
        <v>1066</v>
      </c>
      <c r="L6448">
        <v>-4.0688317269086838E-2</v>
      </c>
      <c r="M6448">
        <v>-4.1876583099365234</v>
      </c>
      <c r="N6448">
        <v>10578</v>
      </c>
      <c r="O6448">
        <v>3.998192772269249E-2</v>
      </c>
      <c r="P6448">
        <v>-9.1929152607917786E-2</v>
      </c>
      <c r="Q6448">
        <v>-6.7659325897693634E-2</v>
      </c>
      <c r="R6448">
        <v>-4.0688317269086838E-2</v>
      </c>
      <c r="S6448">
        <v>-1.3720506802201271E-2</v>
      </c>
      <c r="T6448">
        <v>1.0552520863711834E-2</v>
      </c>
      <c r="U6448" t="s">
        <v>18</v>
      </c>
      <c r="V6448" t="s">
        <v>84</v>
      </c>
      <c r="W6448">
        <v>83.745414733886719</v>
      </c>
    </row>
    <row r="6449" spans="1:23" x14ac:dyDescent="0.25">
      <c r="A6449" s="48"/>
      <c r="B6449" t="s">
        <v>14</v>
      </c>
      <c r="C6449" s="35">
        <v>42185</v>
      </c>
      <c r="D6449">
        <v>8</v>
      </c>
      <c r="E6449" t="s">
        <v>32</v>
      </c>
      <c r="F6449">
        <v>0.97162455061441966</v>
      </c>
      <c r="G6449">
        <v>0.93889018191496609</v>
      </c>
      <c r="H6449">
        <v>9512</v>
      </c>
      <c r="I6449">
        <v>1.0123128663717909</v>
      </c>
      <c r="J6449">
        <v>1.2669919313070903</v>
      </c>
      <c r="K6449">
        <v>1066</v>
      </c>
      <c r="L6449">
        <v>-4.0688317269086838E-2</v>
      </c>
      <c r="M6449">
        <v>-4.1876583099365234</v>
      </c>
      <c r="N6449">
        <v>10578</v>
      </c>
      <c r="O6449">
        <v>3.998192772269249E-2</v>
      </c>
      <c r="P6449">
        <v>-9.1929152607917786E-2</v>
      </c>
      <c r="Q6449">
        <v>-6.7659325897693634E-2</v>
      </c>
      <c r="R6449">
        <v>-4.0688317269086838E-2</v>
      </c>
      <c r="S6449">
        <v>-1.3720506802201271E-2</v>
      </c>
      <c r="T6449">
        <v>1.0552520863711834E-2</v>
      </c>
      <c r="U6449" t="s">
        <v>102</v>
      </c>
      <c r="V6449" t="s">
        <v>84</v>
      </c>
      <c r="W6449">
        <v>83.745414733886719</v>
      </c>
    </row>
    <row r="6450" spans="1:23" x14ac:dyDescent="0.25">
      <c r="A6450" s="48"/>
      <c r="B6450" t="s">
        <v>14</v>
      </c>
      <c r="C6450" s="35">
        <v>42185</v>
      </c>
      <c r="D6450">
        <v>9</v>
      </c>
      <c r="E6450" t="s">
        <v>32</v>
      </c>
      <c r="F6450">
        <v>1.0429751744800435</v>
      </c>
      <c r="G6450">
        <v>1.1477627445734364</v>
      </c>
      <c r="H6450">
        <v>9512</v>
      </c>
      <c r="I6450">
        <v>1.0965741724642595</v>
      </c>
      <c r="J6450">
        <v>1.2812188794849741</v>
      </c>
      <c r="K6450">
        <v>1066</v>
      </c>
      <c r="L6450">
        <v>-5.3598996251821518E-2</v>
      </c>
      <c r="M6450">
        <v>-5.1390480995178223</v>
      </c>
      <c r="N6450">
        <v>10578</v>
      </c>
      <c r="O6450">
        <v>4.0968079119920731E-2</v>
      </c>
      <c r="P6450">
        <v>-0.10610368847846985</v>
      </c>
      <c r="Q6450">
        <v>-8.1235244870185852E-2</v>
      </c>
      <c r="R6450">
        <v>-5.3598996251821518E-2</v>
      </c>
      <c r="S6450">
        <v>-2.596602775156498E-2</v>
      </c>
      <c r="T6450">
        <v>-1.0943060042336583E-3</v>
      </c>
      <c r="U6450" t="s">
        <v>18</v>
      </c>
      <c r="V6450" t="s">
        <v>84</v>
      </c>
      <c r="W6450">
        <v>88.084136962890625</v>
      </c>
    </row>
    <row r="6451" spans="1:23" x14ac:dyDescent="0.25">
      <c r="A6451" s="48"/>
      <c r="B6451" t="s">
        <v>14</v>
      </c>
      <c r="C6451" s="35">
        <v>42185</v>
      </c>
      <c r="D6451">
        <v>9</v>
      </c>
      <c r="E6451" t="s">
        <v>32</v>
      </c>
      <c r="F6451">
        <v>1.0429751744800435</v>
      </c>
      <c r="G6451">
        <v>1.1477627445734364</v>
      </c>
      <c r="H6451">
        <v>9512</v>
      </c>
      <c r="I6451">
        <v>1.0965741724642595</v>
      </c>
      <c r="J6451">
        <v>1.2812188794849741</v>
      </c>
      <c r="K6451">
        <v>1066</v>
      </c>
      <c r="L6451">
        <v>-5.3598996251821518E-2</v>
      </c>
      <c r="M6451">
        <v>-5.1390480995178223</v>
      </c>
      <c r="N6451">
        <v>10578</v>
      </c>
      <c r="O6451">
        <v>4.0968079119920731E-2</v>
      </c>
      <c r="P6451">
        <v>-0.10610368847846985</v>
      </c>
      <c r="Q6451">
        <v>-8.1235244870185852E-2</v>
      </c>
      <c r="R6451">
        <v>-5.3598996251821518E-2</v>
      </c>
      <c r="S6451">
        <v>-2.596602775156498E-2</v>
      </c>
      <c r="T6451">
        <v>-1.0943060042336583E-3</v>
      </c>
      <c r="U6451" t="s">
        <v>102</v>
      </c>
      <c r="V6451" t="s">
        <v>84</v>
      </c>
      <c r="W6451">
        <v>88.084136962890625</v>
      </c>
    </row>
    <row r="6452" spans="1:23" x14ac:dyDescent="0.25">
      <c r="A6452" s="48"/>
      <c r="B6452" t="s">
        <v>14</v>
      </c>
      <c r="C6452" s="35">
        <v>42185</v>
      </c>
      <c r="D6452">
        <v>10</v>
      </c>
      <c r="E6452" t="s">
        <v>32</v>
      </c>
      <c r="F6452">
        <v>1.1241425247163364</v>
      </c>
      <c r="G6452">
        <v>1.4011144798668482</v>
      </c>
      <c r="H6452">
        <v>9512</v>
      </c>
      <c r="I6452">
        <v>1.250526962697216</v>
      </c>
      <c r="J6452">
        <v>1.5360120593952222</v>
      </c>
      <c r="K6452">
        <v>1066</v>
      </c>
      <c r="L6452">
        <v>-0.126384437084198</v>
      </c>
      <c r="M6452">
        <v>-11.242741584777832</v>
      </c>
      <c r="N6452">
        <v>10578</v>
      </c>
      <c r="O6452">
        <v>4.918985441327095E-2</v>
      </c>
      <c r="P6452">
        <v>-0.18942615389823914</v>
      </c>
      <c r="Q6452">
        <v>-0.15956692397594452</v>
      </c>
      <c r="R6452">
        <v>-0.126384437084198</v>
      </c>
      <c r="S6452">
        <v>-9.3205876648426056E-2</v>
      </c>
      <c r="T6452">
        <v>-6.334272027015686E-2</v>
      </c>
      <c r="U6452" t="s">
        <v>18</v>
      </c>
      <c r="V6452" t="s">
        <v>84</v>
      </c>
      <c r="W6452">
        <v>92.25335693359375</v>
      </c>
    </row>
    <row r="6453" spans="1:23" x14ac:dyDescent="0.25">
      <c r="A6453" s="48"/>
      <c r="B6453" t="s">
        <v>14</v>
      </c>
      <c r="C6453" s="35">
        <v>42185</v>
      </c>
      <c r="D6453">
        <v>10</v>
      </c>
      <c r="E6453" t="s">
        <v>32</v>
      </c>
      <c r="F6453">
        <v>1.1241425247163364</v>
      </c>
      <c r="G6453">
        <v>1.4011144798668482</v>
      </c>
      <c r="H6453">
        <v>9512</v>
      </c>
      <c r="I6453">
        <v>1.250526962697216</v>
      </c>
      <c r="J6453">
        <v>1.5360120593952222</v>
      </c>
      <c r="K6453">
        <v>1066</v>
      </c>
      <c r="L6453">
        <v>-0.126384437084198</v>
      </c>
      <c r="M6453">
        <v>-11.242741584777832</v>
      </c>
      <c r="N6453">
        <v>10578</v>
      </c>
      <c r="O6453">
        <v>4.918985441327095E-2</v>
      </c>
      <c r="P6453">
        <v>-0.18942615389823914</v>
      </c>
      <c r="Q6453">
        <v>-0.15956692397594452</v>
      </c>
      <c r="R6453">
        <v>-0.126384437084198</v>
      </c>
      <c r="S6453">
        <v>-9.3205876648426056E-2</v>
      </c>
      <c r="T6453">
        <v>-6.334272027015686E-2</v>
      </c>
      <c r="U6453" t="s">
        <v>102</v>
      </c>
      <c r="V6453" t="s">
        <v>84</v>
      </c>
      <c r="W6453">
        <v>92.25335693359375</v>
      </c>
    </row>
    <row r="6454" spans="1:23" x14ac:dyDescent="0.25">
      <c r="A6454" s="48"/>
      <c r="B6454" t="s">
        <v>14</v>
      </c>
      <c r="C6454" s="35">
        <v>42185</v>
      </c>
      <c r="D6454">
        <v>11</v>
      </c>
      <c r="E6454" t="s">
        <v>32</v>
      </c>
      <c r="F6454">
        <v>1.2907245612738043</v>
      </c>
      <c r="G6454">
        <v>1.6375038892222165</v>
      </c>
      <c r="H6454">
        <v>9512</v>
      </c>
      <c r="I6454">
        <v>1.4504911062589256</v>
      </c>
      <c r="J6454">
        <v>1.777495573254791</v>
      </c>
      <c r="K6454">
        <v>1066</v>
      </c>
      <c r="L6454">
        <v>-0.1597665399312973</v>
      </c>
      <c r="M6454">
        <v>-12.378050804138184</v>
      </c>
      <c r="N6454">
        <v>10578</v>
      </c>
      <c r="O6454">
        <v>5.6971687823534012E-2</v>
      </c>
      <c r="P6454">
        <v>-0.23278145492076874</v>
      </c>
      <c r="Q6454">
        <v>-0.19819849729537964</v>
      </c>
      <c r="R6454">
        <v>-0.1597665399312973</v>
      </c>
      <c r="S6454">
        <v>-0.12133913487195969</v>
      </c>
      <c r="T6454">
        <v>-8.6751624941825867E-2</v>
      </c>
      <c r="U6454" t="s">
        <v>18</v>
      </c>
      <c r="V6454" t="s">
        <v>84</v>
      </c>
      <c r="W6454">
        <v>94.361602783203125</v>
      </c>
    </row>
    <row r="6455" spans="1:23" x14ac:dyDescent="0.25">
      <c r="A6455" s="48"/>
      <c r="B6455" t="s">
        <v>14</v>
      </c>
      <c r="C6455" s="35">
        <v>42185</v>
      </c>
      <c r="D6455">
        <v>11</v>
      </c>
      <c r="E6455" t="s">
        <v>32</v>
      </c>
      <c r="F6455">
        <v>1.2907245612738043</v>
      </c>
      <c r="G6455">
        <v>1.6375038892222165</v>
      </c>
      <c r="H6455">
        <v>9512</v>
      </c>
      <c r="I6455">
        <v>1.4504911062589256</v>
      </c>
      <c r="J6455">
        <v>1.777495573254791</v>
      </c>
      <c r="K6455">
        <v>1066</v>
      </c>
      <c r="L6455">
        <v>-0.1597665399312973</v>
      </c>
      <c r="M6455">
        <v>-12.378050804138184</v>
      </c>
      <c r="N6455">
        <v>10578</v>
      </c>
      <c r="O6455">
        <v>5.6971687823534012E-2</v>
      </c>
      <c r="P6455">
        <v>-0.23278145492076874</v>
      </c>
      <c r="Q6455">
        <v>-0.19819849729537964</v>
      </c>
      <c r="R6455">
        <v>-0.1597665399312973</v>
      </c>
      <c r="S6455">
        <v>-0.12133913487195969</v>
      </c>
      <c r="T6455">
        <v>-8.6751624941825867E-2</v>
      </c>
      <c r="U6455" t="s">
        <v>102</v>
      </c>
      <c r="V6455" t="s">
        <v>84</v>
      </c>
      <c r="W6455">
        <v>94.361602783203125</v>
      </c>
    </row>
    <row r="6456" spans="1:23" x14ac:dyDescent="0.25">
      <c r="A6456" s="48"/>
      <c r="B6456" t="s">
        <v>14</v>
      </c>
      <c r="C6456" s="35">
        <v>42185</v>
      </c>
      <c r="D6456">
        <v>12</v>
      </c>
      <c r="E6456" t="s">
        <v>32</v>
      </c>
      <c r="F6456">
        <v>1.5444747834753978</v>
      </c>
      <c r="G6456">
        <v>1.845306443274386</v>
      </c>
      <c r="H6456">
        <v>9512</v>
      </c>
      <c r="I6456">
        <v>1.6838271534142906</v>
      </c>
      <c r="J6456">
        <v>1.9198165190014556</v>
      </c>
      <c r="K6456">
        <v>1066</v>
      </c>
      <c r="L6456">
        <v>-0.13935236632823944</v>
      </c>
      <c r="M6456">
        <v>-9.0226383209228516</v>
      </c>
      <c r="N6456">
        <v>10578</v>
      </c>
      <c r="O6456">
        <v>6.1769619584083557E-2</v>
      </c>
      <c r="P6456">
        <v>-0.21851630508899689</v>
      </c>
      <c r="Q6456">
        <v>-0.18102091550827026</v>
      </c>
      <c r="R6456">
        <v>-0.13935236632823944</v>
      </c>
      <c r="S6456">
        <v>-9.7688756883144379E-2</v>
      </c>
      <c r="T6456">
        <v>-6.0188420116901398E-2</v>
      </c>
      <c r="U6456" t="s">
        <v>18</v>
      </c>
      <c r="V6456" t="s">
        <v>84</v>
      </c>
      <c r="W6456">
        <v>97.3616943359375</v>
      </c>
    </row>
    <row r="6457" spans="1:23" x14ac:dyDescent="0.25">
      <c r="A6457" s="48"/>
      <c r="B6457" t="s">
        <v>14</v>
      </c>
      <c r="C6457" s="35">
        <v>42185</v>
      </c>
      <c r="D6457">
        <v>12</v>
      </c>
      <c r="E6457" t="s">
        <v>32</v>
      </c>
      <c r="F6457">
        <v>1.5444747834753978</v>
      </c>
      <c r="G6457">
        <v>1.845306443274386</v>
      </c>
      <c r="H6457">
        <v>9512</v>
      </c>
      <c r="I6457">
        <v>1.6838271534142906</v>
      </c>
      <c r="J6457">
        <v>1.9198165190014556</v>
      </c>
      <c r="K6457">
        <v>1066</v>
      </c>
      <c r="L6457">
        <v>-0.13935236632823944</v>
      </c>
      <c r="M6457">
        <v>-9.0226383209228516</v>
      </c>
      <c r="N6457">
        <v>10578</v>
      </c>
      <c r="O6457">
        <v>6.1769619584083557E-2</v>
      </c>
      <c r="P6457">
        <v>-0.21851630508899689</v>
      </c>
      <c r="Q6457">
        <v>-0.18102091550827026</v>
      </c>
      <c r="R6457">
        <v>-0.13935236632823944</v>
      </c>
      <c r="S6457">
        <v>-9.7688756883144379E-2</v>
      </c>
      <c r="T6457">
        <v>-6.0188420116901398E-2</v>
      </c>
      <c r="U6457" t="s">
        <v>102</v>
      </c>
      <c r="V6457" t="s">
        <v>84</v>
      </c>
      <c r="W6457">
        <v>97.3616943359375</v>
      </c>
    </row>
    <row r="6458" spans="1:23" x14ac:dyDescent="0.25">
      <c r="A6458" s="48"/>
      <c r="B6458" t="s">
        <v>14</v>
      </c>
      <c r="C6458" s="35">
        <v>42185</v>
      </c>
      <c r="D6458">
        <v>13</v>
      </c>
      <c r="E6458" t="s">
        <v>32</v>
      </c>
      <c r="F6458">
        <v>1.87457660181098</v>
      </c>
      <c r="G6458">
        <v>2.0230670092643042</v>
      </c>
      <c r="H6458">
        <v>9512</v>
      </c>
      <c r="I6458">
        <v>2.0165614941169765</v>
      </c>
      <c r="J6458">
        <v>2.0944177325347435</v>
      </c>
      <c r="K6458">
        <v>1066</v>
      </c>
      <c r="L6458">
        <v>-0.14198489487171173</v>
      </c>
      <c r="M6458">
        <v>-7.5742378234863281</v>
      </c>
      <c r="N6458">
        <v>10578</v>
      </c>
      <c r="O6458">
        <v>6.7418642342090607E-2</v>
      </c>
      <c r="P6458">
        <v>-0.22838862240314484</v>
      </c>
      <c r="Q6458">
        <v>-0.1874641627073288</v>
      </c>
      <c r="R6458">
        <v>-0.14198489487171173</v>
      </c>
      <c r="S6458">
        <v>-9.6511021256446838E-2</v>
      </c>
      <c r="T6458">
        <v>-5.5581163614988327E-2</v>
      </c>
      <c r="U6458" t="s">
        <v>18</v>
      </c>
      <c r="V6458" t="s">
        <v>84</v>
      </c>
      <c r="W6458">
        <v>99.830970764160156</v>
      </c>
    </row>
    <row r="6459" spans="1:23" x14ac:dyDescent="0.25">
      <c r="A6459" s="48"/>
      <c r="B6459" t="s">
        <v>14</v>
      </c>
      <c r="C6459" s="35">
        <v>42185</v>
      </c>
      <c r="D6459">
        <v>13</v>
      </c>
      <c r="E6459" t="s">
        <v>32</v>
      </c>
      <c r="F6459">
        <v>1.87457660181098</v>
      </c>
      <c r="G6459">
        <v>2.0230670092643042</v>
      </c>
      <c r="H6459">
        <v>9512</v>
      </c>
      <c r="I6459">
        <v>2.0165614941169765</v>
      </c>
      <c r="J6459">
        <v>2.0944177325347435</v>
      </c>
      <c r="K6459">
        <v>1066</v>
      </c>
      <c r="L6459">
        <v>-0.14198489487171173</v>
      </c>
      <c r="M6459">
        <v>-7.5742378234863281</v>
      </c>
      <c r="N6459">
        <v>10578</v>
      </c>
      <c r="O6459">
        <v>6.7418642342090607E-2</v>
      </c>
      <c r="P6459">
        <v>-0.22838862240314484</v>
      </c>
      <c r="Q6459">
        <v>-0.1874641627073288</v>
      </c>
      <c r="R6459">
        <v>-0.14198489487171173</v>
      </c>
      <c r="S6459">
        <v>-9.6511021256446838E-2</v>
      </c>
      <c r="T6459">
        <v>-5.5581163614988327E-2</v>
      </c>
      <c r="U6459" t="s">
        <v>102</v>
      </c>
      <c r="V6459" t="s">
        <v>84</v>
      </c>
      <c r="W6459">
        <v>99.830970764160156</v>
      </c>
    </row>
    <row r="6460" spans="1:23" x14ac:dyDescent="0.25">
      <c r="A6460" s="48"/>
      <c r="B6460" t="s">
        <v>14</v>
      </c>
      <c r="C6460" s="35">
        <v>42185</v>
      </c>
      <c r="D6460">
        <v>14</v>
      </c>
      <c r="E6460" t="s">
        <v>32</v>
      </c>
      <c r="F6460">
        <v>2.2398903360886391</v>
      </c>
      <c r="G6460">
        <v>2.1714485431760444</v>
      </c>
      <c r="H6460">
        <v>9512</v>
      </c>
      <c r="I6460">
        <v>2.3042942282764045</v>
      </c>
      <c r="J6460">
        <v>2.16854479460285</v>
      </c>
      <c r="K6460">
        <v>1066</v>
      </c>
      <c r="L6460">
        <v>-6.4403891563415527E-2</v>
      </c>
      <c r="M6460">
        <v>-2.875314474105835</v>
      </c>
      <c r="N6460">
        <v>10578</v>
      </c>
      <c r="O6460">
        <v>7.0050992071628571E-2</v>
      </c>
      <c r="P6460">
        <v>-0.15418124198913574</v>
      </c>
      <c r="Q6460">
        <v>-0.11165888607501984</v>
      </c>
      <c r="R6460">
        <v>-6.4403891563415527E-2</v>
      </c>
      <c r="S6460">
        <v>-1.7154498025774956E-2</v>
      </c>
      <c r="T6460">
        <v>2.5373460724949837E-2</v>
      </c>
      <c r="U6460" t="s">
        <v>18</v>
      </c>
      <c r="V6460" t="s">
        <v>84</v>
      </c>
      <c r="W6460">
        <v>100.30033874511719</v>
      </c>
    </row>
    <row r="6461" spans="1:23" x14ac:dyDescent="0.25">
      <c r="A6461" s="48"/>
      <c r="B6461" t="s">
        <v>14</v>
      </c>
      <c r="C6461" s="35">
        <v>42185</v>
      </c>
      <c r="D6461">
        <v>14</v>
      </c>
      <c r="E6461" t="s">
        <v>32</v>
      </c>
      <c r="F6461">
        <v>2.2398903360886391</v>
      </c>
      <c r="G6461">
        <v>2.1714485431760444</v>
      </c>
      <c r="H6461">
        <v>9512</v>
      </c>
      <c r="I6461">
        <v>2.3042942282764045</v>
      </c>
      <c r="J6461">
        <v>2.16854479460285</v>
      </c>
      <c r="K6461">
        <v>1066</v>
      </c>
      <c r="L6461">
        <v>-6.4403891563415527E-2</v>
      </c>
      <c r="M6461">
        <v>-2.875314474105835</v>
      </c>
      <c r="N6461">
        <v>10578</v>
      </c>
      <c r="O6461">
        <v>7.0050992071628571E-2</v>
      </c>
      <c r="P6461">
        <v>-0.15418124198913574</v>
      </c>
      <c r="Q6461">
        <v>-0.11165888607501984</v>
      </c>
      <c r="R6461">
        <v>-6.4403891563415527E-2</v>
      </c>
      <c r="S6461">
        <v>-1.7154498025774956E-2</v>
      </c>
      <c r="T6461">
        <v>2.5373460724949837E-2</v>
      </c>
      <c r="U6461" t="s">
        <v>102</v>
      </c>
      <c r="V6461" t="s">
        <v>84</v>
      </c>
      <c r="W6461">
        <v>100.30033874511719</v>
      </c>
    </row>
    <row r="6462" spans="1:23" x14ac:dyDescent="0.25">
      <c r="A6462" s="48"/>
      <c r="B6462" t="s">
        <v>14</v>
      </c>
      <c r="C6462" s="35">
        <v>42185</v>
      </c>
      <c r="D6462">
        <v>15</v>
      </c>
      <c r="E6462" t="s">
        <v>32</v>
      </c>
      <c r="F6462">
        <v>2.6014399024184929</v>
      </c>
      <c r="G6462">
        <v>2.2082389986573299</v>
      </c>
      <c r="H6462">
        <v>9512</v>
      </c>
      <c r="I6462">
        <v>2.7092690621969711</v>
      </c>
      <c r="J6462">
        <v>2.214110506458796</v>
      </c>
      <c r="K6462">
        <v>1066</v>
      </c>
      <c r="L6462">
        <v>-0.10782916098833084</v>
      </c>
      <c r="M6462">
        <v>-4.1449799537658691</v>
      </c>
      <c r="N6462">
        <v>10578</v>
      </c>
      <c r="O6462">
        <v>7.1494169533252716E-2</v>
      </c>
      <c r="P6462">
        <v>-0.19945609569549561</v>
      </c>
      <c r="Q6462">
        <v>-0.1560577005147934</v>
      </c>
      <c r="R6462">
        <v>-0.10782916098833084</v>
      </c>
      <c r="S6462">
        <v>-5.9606343507766724E-2</v>
      </c>
      <c r="T6462">
        <v>-1.6202233731746674E-2</v>
      </c>
      <c r="U6462" t="s">
        <v>18</v>
      </c>
      <c r="V6462" t="s">
        <v>84</v>
      </c>
      <c r="W6462">
        <v>102.13083648681641</v>
      </c>
    </row>
    <row r="6463" spans="1:23" x14ac:dyDescent="0.25">
      <c r="A6463" s="48"/>
      <c r="B6463" t="s">
        <v>14</v>
      </c>
      <c r="C6463" s="35">
        <v>42185</v>
      </c>
      <c r="D6463">
        <v>15</v>
      </c>
      <c r="E6463" t="s">
        <v>32</v>
      </c>
      <c r="F6463">
        <v>2.6014399024184929</v>
      </c>
      <c r="G6463">
        <v>2.2082389986573299</v>
      </c>
      <c r="H6463">
        <v>9512</v>
      </c>
      <c r="I6463">
        <v>2.7092690621969711</v>
      </c>
      <c r="J6463">
        <v>2.214110506458796</v>
      </c>
      <c r="K6463">
        <v>1066</v>
      </c>
      <c r="L6463">
        <v>-0.10782916098833084</v>
      </c>
      <c r="M6463">
        <v>-4.1449799537658691</v>
      </c>
      <c r="N6463">
        <v>10578</v>
      </c>
      <c r="O6463">
        <v>7.1494169533252716E-2</v>
      </c>
      <c r="P6463">
        <v>-0.19945609569549561</v>
      </c>
      <c r="Q6463">
        <v>-0.1560577005147934</v>
      </c>
      <c r="R6463">
        <v>-0.10782916098833084</v>
      </c>
      <c r="S6463">
        <v>-5.9606343507766724E-2</v>
      </c>
      <c r="T6463">
        <v>-1.6202233731746674E-2</v>
      </c>
      <c r="U6463" t="s">
        <v>102</v>
      </c>
      <c r="V6463" t="s">
        <v>84</v>
      </c>
      <c r="W6463">
        <v>102.13083648681641</v>
      </c>
    </row>
    <row r="6464" spans="1:23" x14ac:dyDescent="0.25">
      <c r="A6464" s="48"/>
      <c r="B6464" t="s">
        <v>14</v>
      </c>
      <c r="C6464" s="35">
        <v>42185</v>
      </c>
      <c r="D6464">
        <v>16</v>
      </c>
      <c r="E6464" t="s">
        <v>32</v>
      </c>
      <c r="F6464">
        <v>2.9276633432979211</v>
      </c>
      <c r="G6464">
        <v>2.1656257504951575</v>
      </c>
      <c r="H6464">
        <v>9512</v>
      </c>
      <c r="I6464">
        <v>3.0211842937461282</v>
      </c>
      <c r="J6464">
        <v>2.2153877872244894</v>
      </c>
      <c r="K6464">
        <v>1066</v>
      </c>
      <c r="L6464">
        <v>-9.3520946800708771E-2</v>
      </c>
      <c r="M6464">
        <v>-3.1943888664245605</v>
      </c>
      <c r="N6464">
        <v>10578</v>
      </c>
      <c r="O6464">
        <v>7.1394175291061401E-2</v>
      </c>
      <c r="P6464">
        <v>-0.18501971662044525</v>
      </c>
      <c r="Q6464">
        <v>-0.14168202877044678</v>
      </c>
      <c r="R6464">
        <v>-9.3520946800708771E-2</v>
      </c>
      <c r="S6464">
        <v>-4.5365575700998306E-2</v>
      </c>
      <c r="T6464">
        <v>-2.0221718586981297E-3</v>
      </c>
      <c r="U6464" t="s">
        <v>18</v>
      </c>
      <c r="V6464" t="s">
        <v>84</v>
      </c>
      <c r="W6464">
        <v>101.91964721679687</v>
      </c>
    </row>
    <row r="6465" spans="1:23" x14ac:dyDescent="0.25">
      <c r="A6465" s="48"/>
      <c r="B6465" t="s">
        <v>14</v>
      </c>
      <c r="C6465" s="35">
        <v>42185</v>
      </c>
      <c r="D6465">
        <v>16</v>
      </c>
      <c r="E6465" t="s">
        <v>32</v>
      </c>
      <c r="F6465">
        <v>2.9276633432979211</v>
      </c>
      <c r="G6465">
        <v>2.1656257504951575</v>
      </c>
      <c r="H6465">
        <v>9512</v>
      </c>
      <c r="I6465">
        <v>3.0211842937461282</v>
      </c>
      <c r="J6465">
        <v>2.2153877872244894</v>
      </c>
      <c r="K6465">
        <v>1066</v>
      </c>
      <c r="L6465">
        <v>-9.3520946800708771E-2</v>
      </c>
      <c r="M6465">
        <v>-3.1943888664245605</v>
      </c>
      <c r="N6465">
        <v>10578</v>
      </c>
      <c r="O6465">
        <v>7.1394175291061401E-2</v>
      </c>
      <c r="P6465">
        <v>-0.18501971662044525</v>
      </c>
      <c r="Q6465">
        <v>-0.14168202877044678</v>
      </c>
      <c r="R6465">
        <v>-9.3520946800708771E-2</v>
      </c>
      <c r="S6465">
        <v>-4.5365575700998306E-2</v>
      </c>
      <c r="T6465">
        <v>-2.0221718586981297E-3</v>
      </c>
      <c r="U6465" t="s">
        <v>102</v>
      </c>
      <c r="V6465" t="s">
        <v>84</v>
      </c>
      <c r="W6465">
        <v>101.91964721679687</v>
      </c>
    </row>
    <row r="6466" spans="1:23" x14ac:dyDescent="0.25">
      <c r="A6466" s="48"/>
      <c r="B6466" t="s">
        <v>14</v>
      </c>
      <c r="C6466" s="35">
        <v>42185</v>
      </c>
      <c r="D6466">
        <v>17</v>
      </c>
      <c r="E6466" t="s">
        <v>32</v>
      </c>
      <c r="F6466">
        <v>3.223676718255037</v>
      </c>
      <c r="G6466">
        <v>2.1430957007346145</v>
      </c>
      <c r="H6466">
        <v>9512</v>
      </c>
      <c r="I6466">
        <v>3.2633668862785439</v>
      </c>
      <c r="J6466">
        <v>2.2116512650638085</v>
      </c>
      <c r="K6466">
        <v>1066</v>
      </c>
      <c r="L6466">
        <v>-3.9690166711807251E-2</v>
      </c>
      <c r="M6466">
        <v>-1.2312080860137939</v>
      </c>
      <c r="N6466">
        <v>10578</v>
      </c>
      <c r="O6466">
        <v>7.1213804185390472E-2</v>
      </c>
      <c r="P6466">
        <v>-0.13095778226852417</v>
      </c>
      <c r="Q6466">
        <v>-8.7729573249816895E-2</v>
      </c>
      <c r="R6466">
        <v>-3.9690166711807251E-2</v>
      </c>
      <c r="S6466">
        <v>8.3435438573360443E-3</v>
      </c>
      <c r="T6466">
        <v>5.157744511961937E-2</v>
      </c>
      <c r="U6466" t="s">
        <v>18</v>
      </c>
      <c r="V6466" t="s">
        <v>84</v>
      </c>
      <c r="W6466">
        <v>103.2581787109375</v>
      </c>
    </row>
    <row r="6467" spans="1:23" x14ac:dyDescent="0.25">
      <c r="A6467" s="48"/>
      <c r="B6467" t="s">
        <v>14</v>
      </c>
      <c r="C6467" s="35">
        <v>42185</v>
      </c>
      <c r="D6467">
        <v>17</v>
      </c>
      <c r="E6467" t="s">
        <v>32</v>
      </c>
      <c r="F6467">
        <v>3.223676718255037</v>
      </c>
      <c r="G6467">
        <v>2.1430957007346145</v>
      </c>
      <c r="H6467">
        <v>9512</v>
      </c>
      <c r="I6467">
        <v>3.2633668862785439</v>
      </c>
      <c r="J6467">
        <v>2.2116512650638085</v>
      </c>
      <c r="K6467">
        <v>1066</v>
      </c>
      <c r="L6467">
        <v>-3.9690166711807251E-2</v>
      </c>
      <c r="M6467">
        <v>-1.2312080860137939</v>
      </c>
      <c r="N6467">
        <v>10578</v>
      </c>
      <c r="O6467">
        <v>7.1213804185390472E-2</v>
      </c>
      <c r="P6467">
        <v>-0.13095778226852417</v>
      </c>
      <c r="Q6467">
        <v>-8.7729573249816895E-2</v>
      </c>
      <c r="R6467">
        <v>-3.9690166711807251E-2</v>
      </c>
      <c r="S6467">
        <v>8.3435438573360443E-3</v>
      </c>
      <c r="T6467">
        <v>5.157744511961937E-2</v>
      </c>
      <c r="U6467" t="s">
        <v>102</v>
      </c>
      <c r="V6467" t="s">
        <v>84</v>
      </c>
      <c r="W6467">
        <v>103.2581787109375</v>
      </c>
    </row>
    <row r="6468" spans="1:23" x14ac:dyDescent="0.25">
      <c r="A6468" s="48"/>
      <c r="B6468" t="s">
        <v>14</v>
      </c>
      <c r="C6468" s="35">
        <v>42185</v>
      </c>
      <c r="D6468">
        <v>18</v>
      </c>
      <c r="E6468" t="s">
        <v>32</v>
      </c>
      <c r="F6468">
        <v>3.4959685242671092</v>
      </c>
      <c r="G6468">
        <v>2.0881004003765851</v>
      </c>
      <c r="H6468">
        <v>9512</v>
      </c>
      <c r="I6468">
        <v>3.4920750222868646</v>
      </c>
      <c r="J6468">
        <v>2.154059297521064</v>
      </c>
      <c r="K6468">
        <v>1066</v>
      </c>
      <c r="L6468">
        <v>3.8935020565986633E-3</v>
      </c>
      <c r="M6468">
        <v>0.11137119680643082</v>
      </c>
      <c r="N6468">
        <v>10578</v>
      </c>
      <c r="O6468">
        <v>6.9361940026283264E-2</v>
      </c>
      <c r="P6468">
        <v>-8.5000760853290558E-2</v>
      </c>
      <c r="Q6468">
        <v>-4.2896676808595657E-2</v>
      </c>
      <c r="R6468">
        <v>3.8935020565986633E-3</v>
      </c>
      <c r="S6468">
        <v>5.0678130239248276E-2</v>
      </c>
      <c r="T6468">
        <v>9.2787764966487885E-2</v>
      </c>
      <c r="U6468" t="s">
        <v>18</v>
      </c>
      <c r="V6468" t="s">
        <v>84</v>
      </c>
      <c r="W6468">
        <v>102.2388916015625</v>
      </c>
    </row>
    <row r="6469" spans="1:23" x14ac:dyDescent="0.25">
      <c r="A6469" s="48"/>
      <c r="B6469" t="s">
        <v>14</v>
      </c>
      <c r="C6469" s="35">
        <v>42185</v>
      </c>
      <c r="D6469">
        <v>18</v>
      </c>
      <c r="E6469" t="s">
        <v>32</v>
      </c>
      <c r="F6469">
        <v>3.4959685242671092</v>
      </c>
      <c r="G6469">
        <v>2.0881004003765851</v>
      </c>
      <c r="H6469">
        <v>9512</v>
      </c>
      <c r="I6469">
        <v>3.4920750222868646</v>
      </c>
      <c r="J6469">
        <v>2.154059297521064</v>
      </c>
      <c r="K6469">
        <v>1066</v>
      </c>
      <c r="L6469">
        <v>3.8935020565986633E-3</v>
      </c>
      <c r="M6469">
        <v>0.11137119680643082</v>
      </c>
      <c r="N6469">
        <v>10578</v>
      </c>
      <c r="O6469">
        <v>6.9361940026283264E-2</v>
      </c>
      <c r="P6469">
        <v>-8.5000760853290558E-2</v>
      </c>
      <c r="Q6469">
        <v>-4.2896676808595657E-2</v>
      </c>
      <c r="R6469">
        <v>3.8935020565986633E-3</v>
      </c>
      <c r="S6469">
        <v>5.0678130239248276E-2</v>
      </c>
      <c r="T6469">
        <v>9.2787764966487885E-2</v>
      </c>
      <c r="U6469" t="s">
        <v>102</v>
      </c>
      <c r="V6469" t="s">
        <v>84</v>
      </c>
      <c r="W6469">
        <v>102.2388916015625</v>
      </c>
    </row>
    <row r="6470" spans="1:23" x14ac:dyDescent="0.25">
      <c r="A6470" s="48"/>
      <c r="B6470" t="s">
        <v>14</v>
      </c>
      <c r="C6470" s="35">
        <v>42185</v>
      </c>
      <c r="D6470">
        <v>19</v>
      </c>
      <c r="E6470" t="s">
        <v>32</v>
      </c>
      <c r="F6470">
        <v>3.6110445023326307</v>
      </c>
      <c r="G6470">
        <v>2.0590127722084808</v>
      </c>
      <c r="H6470">
        <v>9512</v>
      </c>
      <c r="I6470">
        <v>3.3898214750463076</v>
      </c>
      <c r="J6470">
        <v>2.0274146802146729</v>
      </c>
      <c r="K6470">
        <v>1066</v>
      </c>
      <c r="L6470">
        <v>0.22122302651405334</v>
      </c>
      <c r="M6470">
        <v>6.1262893676757813</v>
      </c>
      <c r="N6470">
        <v>10578</v>
      </c>
      <c r="O6470">
        <v>6.5586760640144348E-2</v>
      </c>
      <c r="P6470">
        <v>0.13716703653335571</v>
      </c>
      <c r="Q6470">
        <v>0.17697951197624207</v>
      </c>
      <c r="R6470">
        <v>0.22122302651405334</v>
      </c>
      <c r="S6470">
        <v>0.26546129584312439</v>
      </c>
      <c r="T6470">
        <v>0.30527901649475098</v>
      </c>
      <c r="U6470" t="s">
        <v>18</v>
      </c>
      <c r="V6470" t="s">
        <v>84</v>
      </c>
      <c r="W6470">
        <v>98.238983154296875</v>
      </c>
    </row>
    <row r="6471" spans="1:23" x14ac:dyDescent="0.25">
      <c r="A6471" s="48"/>
      <c r="B6471" t="s">
        <v>14</v>
      </c>
      <c r="C6471" s="35">
        <v>42185</v>
      </c>
      <c r="D6471">
        <v>19</v>
      </c>
      <c r="E6471" t="s">
        <v>32</v>
      </c>
      <c r="F6471">
        <v>3.6110445023326307</v>
      </c>
      <c r="G6471">
        <v>2.0590127722084808</v>
      </c>
      <c r="H6471">
        <v>9512</v>
      </c>
      <c r="I6471">
        <v>3.3898214750463076</v>
      </c>
      <c r="J6471">
        <v>2.0274146802146729</v>
      </c>
      <c r="K6471">
        <v>1066</v>
      </c>
      <c r="L6471">
        <v>0.22122302651405334</v>
      </c>
      <c r="M6471">
        <v>6.1262893676757813</v>
      </c>
      <c r="N6471">
        <v>10578</v>
      </c>
      <c r="O6471">
        <v>6.5586760640144348E-2</v>
      </c>
      <c r="P6471">
        <v>0.13716703653335571</v>
      </c>
      <c r="Q6471">
        <v>0.17697951197624207</v>
      </c>
      <c r="R6471">
        <v>0.22122302651405334</v>
      </c>
      <c r="S6471">
        <v>0.26546129584312439</v>
      </c>
      <c r="T6471">
        <v>0.30527901649475098</v>
      </c>
      <c r="U6471" t="s">
        <v>102</v>
      </c>
      <c r="V6471" t="s">
        <v>84</v>
      </c>
      <c r="W6471">
        <v>98.238983154296875</v>
      </c>
    </row>
    <row r="6472" spans="1:23" x14ac:dyDescent="0.25">
      <c r="A6472" s="48"/>
      <c r="B6472" t="s">
        <v>14</v>
      </c>
      <c r="C6472" s="35">
        <v>42185</v>
      </c>
      <c r="D6472">
        <v>20</v>
      </c>
      <c r="E6472" t="s">
        <v>32</v>
      </c>
      <c r="F6472">
        <v>3.4990365619407915</v>
      </c>
      <c r="G6472">
        <v>2.0164639492496601</v>
      </c>
      <c r="H6472">
        <v>9512</v>
      </c>
      <c r="I6472">
        <v>2.8096911067248356</v>
      </c>
      <c r="J6472">
        <v>1.7595300973375136</v>
      </c>
      <c r="K6472">
        <v>1066</v>
      </c>
      <c r="L6472">
        <v>0.68934547901153564</v>
      </c>
      <c r="M6472">
        <v>19.701007843017578</v>
      </c>
      <c r="N6472">
        <v>10578</v>
      </c>
      <c r="O6472">
        <v>5.7721208781003952E-2</v>
      </c>
      <c r="P6472">
        <v>0.61536997556686401</v>
      </c>
      <c r="Q6472">
        <v>0.65040791034698486</v>
      </c>
      <c r="R6472">
        <v>0.68934547901153564</v>
      </c>
      <c r="S6472">
        <v>0.72827845811843872</v>
      </c>
      <c r="T6472">
        <v>0.76332098245620728</v>
      </c>
      <c r="U6472" t="s">
        <v>18</v>
      </c>
      <c r="V6472" t="s">
        <v>84</v>
      </c>
      <c r="W6472">
        <v>89.497543334960938</v>
      </c>
    </row>
    <row r="6473" spans="1:23" x14ac:dyDescent="0.25">
      <c r="A6473" s="48"/>
      <c r="B6473" t="s">
        <v>14</v>
      </c>
      <c r="C6473" s="35">
        <v>42185</v>
      </c>
      <c r="D6473">
        <v>20</v>
      </c>
      <c r="E6473" t="s">
        <v>32</v>
      </c>
      <c r="F6473">
        <v>3.4990365619407915</v>
      </c>
      <c r="G6473">
        <v>2.0164639492496601</v>
      </c>
      <c r="H6473">
        <v>9512</v>
      </c>
      <c r="I6473">
        <v>2.8096911067248356</v>
      </c>
      <c r="J6473">
        <v>1.7595300973375136</v>
      </c>
      <c r="K6473">
        <v>1066</v>
      </c>
      <c r="L6473">
        <v>0.68934547901153564</v>
      </c>
      <c r="M6473">
        <v>19.701007843017578</v>
      </c>
      <c r="N6473">
        <v>10578</v>
      </c>
      <c r="O6473">
        <v>5.7721208781003952E-2</v>
      </c>
      <c r="P6473">
        <v>0.61536997556686401</v>
      </c>
      <c r="Q6473">
        <v>0.65040791034698486</v>
      </c>
      <c r="R6473">
        <v>0.68934547901153564</v>
      </c>
      <c r="S6473">
        <v>0.72827845811843872</v>
      </c>
      <c r="T6473">
        <v>0.76332098245620728</v>
      </c>
      <c r="U6473" t="s">
        <v>102</v>
      </c>
      <c r="V6473" t="s">
        <v>84</v>
      </c>
      <c r="W6473">
        <v>89.497543334960938</v>
      </c>
    </row>
    <row r="6474" spans="1:23" x14ac:dyDescent="0.25">
      <c r="A6474" s="48"/>
      <c r="B6474" t="s">
        <v>14</v>
      </c>
      <c r="C6474" s="35">
        <v>42185</v>
      </c>
      <c r="D6474">
        <v>21</v>
      </c>
      <c r="E6474" t="s">
        <v>32</v>
      </c>
      <c r="F6474">
        <v>3.1721637450363391</v>
      </c>
      <c r="G6474">
        <v>1.918389538961264</v>
      </c>
      <c r="H6474">
        <v>9512</v>
      </c>
      <c r="I6474">
        <v>3.4345055823571999</v>
      </c>
      <c r="J6474">
        <v>2.2222084914580185</v>
      </c>
      <c r="K6474">
        <v>1066</v>
      </c>
      <c r="L6474">
        <v>-0.26234182715415955</v>
      </c>
      <c r="M6474">
        <v>-8.2701225280761719</v>
      </c>
      <c r="N6474">
        <v>10578</v>
      </c>
      <c r="O6474">
        <v>7.0847518742084503E-2</v>
      </c>
      <c r="P6474">
        <v>-0.35313999652862549</v>
      </c>
      <c r="Q6474">
        <v>-0.31013414263725281</v>
      </c>
      <c r="R6474">
        <v>-0.26234182715415955</v>
      </c>
      <c r="S6474">
        <v>-0.21455517411231995</v>
      </c>
      <c r="T6474">
        <v>-0.17154364287853241</v>
      </c>
      <c r="U6474" t="s">
        <v>18</v>
      </c>
      <c r="V6474" t="s">
        <v>84</v>
      </c>
      <c r="W6474">
        <v>83.667327880859375</v>
      </c>
    </row>
    <row r="6475" spans="1:23" x14ac:dyDescent="0.25">
      <c r="A6475" s="48"/>
      <c r="B6475" t="s">
        <v>14</v>
      </c>
      <c r="C6475" s="35">
        <v>42185</v>
      </c>
      <c r="D6475">
        <v>21</v>
      </c>
      <c r="E6475" t="s">
        <v>32</v>
      </c>
      <c r="F6475">
        <v>3.1721637450363391</v>
      </c>
      <c r="G6475">
        <v>1.918389538961264</v>
      </c>
      <c r="H6475">
        <v>9512</v>
      </c>
      <c r="I6475">
        <v>3.4345055823571999</v>
      </c>
      <c r="J6475">
        <v>2.2222084914580185</v>
      </c>
      <c r="K6475">
        <v>1066</v>
      </c>
      <c r="L6475">
        <v>-0.26234182715415955</v>
      </c>
      <c r="M6475">
        <v>-8.2701225280761719</v>
      </c>
      <c r="N6475">
        <v>10578</v>
      </c>
      <c r="O6475">
        <v>7.0847518742084503E-2</v>
      </c>
      <c r="P6475">
        <v>-0.35313999652862549</v>
      </c>
      <c r="Q6475">
        <v>-0.31013414263725281</v>
      </c>
      <c r="R6475">
        <v>-0.26234182715415955</v>
      </c>
      <c r="S6475">
        <v>-0.21455517411231995</v>
      </c>
      <c r="T6475">
        <v>-0.17154364287853241</v>
      </c>
      <c r="U6475" t="s">
        <v>102</v>
      </c>
      <c r="V6475" t="s">
        <v>84</v>
      </c>
      <c r="W6475">
        <v>83.667327880859375</v>
      </c>
    </row>
    <row r="6476" spans="1:23" x14ac:dyDescent="0.25">
      <c r="A6476" s="48"/>
      <c r="B6476" t="s">
        <v>14</v>
      </c>
      <c r="C6476" s="35">
        <v>42185</v>
      </c>
      <c r="D6476">
        <v>22</v>
      </c>
      <c r="E6476" t="s">
        <v>32</v>
      </c>
      <c r="F6476">
        <v>2.7908710932105638</v>
      </c>
      <c r="G6476">
        <v>1.8497935948228414</v>
      </c>
      <c r="H6476">
        <v>9512</v>
      </c>
      <c r="I6476">
        <v>3.0584651841973178</v>
      </c>
      <c r="J6476">
        <v>2.2478011275274361</v>
      </c>
      <c r="K6476">
        <v>1066</v>
      </c>
      <c r="L6476">
        <v>-0.2675940990447998</v>
      </c>
      <c r="M6476">
        <v>-9.5881919860839844</v>
      </c>
      <c r="N6476">
        <v>10578</v>
      </c>
      <c r="O6476">
        <v>7.1410872042179108E-2</v>
      </c>
      <c r="P6476">
        <v>-0.35911425948143005</v>
      </c>
      <c r="Q6476">
        <v>-0.31576645374298096</v>
      </c>
      <c r="R6476">
        <v>-0.2675940990447998</v>
      </c>
      <c r="S6476">
        <v>-0.21942746639251709</v>
      </c>
      <c r="T6476">
        <v>-0.17607392370700836</v>
      </c>
      <c r="U6476" t="s">
        <v>18</v>
      </c>
      <c r="V6476" t="s">
        <v>84</v>
      </c>
      <c r="W6476">
        <v>80.667236328125</v>
      </c>
    </row>
    <row r="6477" spans="1:23" x14ac:dyDescent="0.25">
      <c r="A6477" s="48"/>
      <c r="B6477" t="s">
        <v>14</v>
      </c>
      <c r="C6477" s="35">
        <v>42185</v>
      </c>
      <c r="D6477">
        <v>22</v>
      </c>
      <c r="E6477" t="s">
        <v>32</v>
      </c>
      <c r="F6477">
        <v>2.7908710932105638</v>
      </c>
      <c r="G6477">
        <v>1.8497935948228414</v>
      </c>
      <c r="H6477">
        <v>9512</v>
      </c>
      <c r="I6477">
        <v>3.0584651841973178</v>
      </c>
      <c r="J6477">
        <v>2.2478011275274361</v>
      </c>
      <c r="K6477">
        <v>1066</v>
      </c>
      <c r="L6477">
        <v>-0.2675940990447998</v>
      </c>
      <c r="M6477">
        <v>-9.5881919860839844</v>
      </c>
      <c r="N6477">
        <v>10578</v>
      </c>
      <c r="O6477">
        <v>7.1410872042179108E-2</v>
      </c>
      <c r="P6477">
        <v>-0.35911425948143005</v>
      </c>
      <c r="Q6477">
        <v>-0.31576645374298096</v>
      </c>
      <c r="R6477">
        <v>-0.2675940990447998</v>
      </c>
      <c r="S6477">
        <v>-0.21942746639251709</v>
      </c>
      <c r="T6477">
        <v>-0.17607392370700836</v>
      </c>
      <c r="U6477" t="s">
        <v>102</v>
      </c>
      <c r="V6477" t="s">
        <v>84</v>
      </c>
      <c r="W6477">
        <v>80.667236328125</v>
      </c>
    </row>
    <row r="6478" spans="1:23" x14ac:dyDescent="0.25">
      <c r="A6478" s="48"/>
      <c r="B6478" t="s">
        <v>14</v>
      </c>
      <c r="C6478" s="35">
        <v>42185</v>
      </c>
      <c r="D6478">
        <v>23</v>
      </c>
      <c r="E6478" t="s">
        <v>32</v>
      </c>
      <c r="F6478">
        <v>2.2424047683081438</v>
      </c>
      <c r="G6478">
        <v>1.7166547361342721</v>
      </c>
      <c r="H6478">
        <v>9512</v>
      </c>
      <c r="I6478">
        <v>2.3768089896011677</v>
      </c>
      <c r="J6478">
        <v>2.0146836749255144</v>
      </c>
      <c r="K6478">
        <v>1066</v>
      </c>
      <c r="L6478">
        <v>-0.13440422713756561</v>
      </c>
      <c r="M6478">
        <v>-5.9937539100646973</v>
      </c>
      <c r="N6478">
        <v>10578</v>
      </c>
      <c r="O6478">
        <v>6.4167395234107971E-2</v>
      </c>
      <c r="P6478">
        <v>-0.21664115786552429</v>
      </c>
      <c r="Q6478">
        <v>-0.17769026756286621</v>
      </c>
      <c r="R6478">
        <v>-0.13440422713756561</v>
      </c>
      <c r="S6478">
        <v>-9.1123320162296295E-2</v>
      </c>
      <c r="T6478">
        <v>-5.2167292684316635E-2</v>
      </c>
      <c r="U6478" t="s">
        <v>18</v>
      </c>
      <c r="V6478" t="s">
        <v>84</v>
      </c>
      <c r="W6478">
        <v>78.536209106445313</v>
      </c>
    </row>
    <row r="6479" spans="1:23" x14ac:dyDescent="0.25">
      <c r="A6479" s="48"/>
      <c r="B6479" t="s">
        <v>14</v>
      </c>
      <c r="C6479" s="35">
        <v>42185</v>
      </c>
      <c r="D6479">
        <v>23</v>
      </c>
      <c r="E6479" t="s">
        <v>32</v>
      </c>
      <c r="F6479">
        <v>2.2424047683081438</v>
      </c>
      <c r="G6479">
        <v>1.7166547361342721</v>
      </c>
      <c r="H6479">
        <v>9512</v>
      </c>
      <c r="I6479">
        <v>2.3768089896011677</v>
      </c>
      <c r="J6479">
        <v>2.0146836749255144</v>
      </c>
      <c r="K6479">
        <v>1066</v>
      </c>
      <c r="L6479">
        <v>-0.13440422713756561</v>
      </c>
      <c r="M6479">
        <v>-5.9937539100646973</v>
      </c>
      <c r="N6479">
        <v>10578</v>
      </c>
      <c r="O6479">
        <v>6.4167395234107971E-2</v>
      </c>
      <c r="P6479">
        <v>-0.21664115786552429</v>
      </c>
      <c r="Q6479">
        <v>-0.17769026756286621</v>
      </c>
      <c r="R6479">
        <v>-0.13440422713756561</v>
      </c>
      <c r="S6479">
        <v>-9.1123320162296295E-2</v>
      </c>
      <c r="T6479">
        <v>-5.2167292684316635E-2</v>
      </c>
      <c r="U6479" t="s">
        <v>102</v>
      </c>
      <c r="V6479" t="s">
        <v>84</v>
      </c>
      <c r="W6479">
        <v>78.536209106445313</v>
      </c>
    </row>
    <row r="6480" spans="1:23" x14ac:dyDescent="0.25">
      <c r="A6480" s="48"/>
      <c r="B6480" t="s">
        <v>14</v>
      </c>
      <c r="C6480" s="35">
        <v>42185</v>
      </c>
      <c r="D6480">
        <v>24</v>
      </c>
      <c r="E6480" t="s">
        <v>32</v>
      </c>
      <c r="F6480">
        <v>1.7983854195742681</v>
      </c>
      <c r="G6480">
        <v>1.5147110697955659</v>
      </c>
      <c r="H6480">
        <v>9512</v>
      </c>
      <c r="I6480">
        <v>1.8959574272754853</v>
      </c>
      <c r="J6480">
        <v>1.8480735924444029</v>
      </c>
      <c r="K6480">
        <v>1066</v>
      </c>
      <c r="L6480">
        <v>-9.7572006285190582E-2</v>
      </c>
      <c r="M6480">
        <v>-5.4255337715148926</v>
      </c>
      <c r="N6480">
        <v>10578</v>
      </c>
      <c r="O6480">
        <v>5.8695171028375626E-2</v>
      </c>
      <c r="P6480">
        <v>-0.17279574275016785</v>
      </c>
      <c r="Q6480">
        <v>-0.1371665894985199</v>
      </c>
      <c r="R6480">
        <v>-9.7572006285190582E-2</v>
      </c>
      <c r="S6480">
        <v>-5.7982113212347031E-2</v>
      </c>
      <c r="T6480">
        <v>-2.2348275408148766E-2</v>
      </c>
      <c r="U6480" t="s">
        <v>18</v>
      </c>
      <c r="V6480" t="s">
        <v>84</v>
      </c>
      <c r="W6480">
        <v>76.705520629882813</v>
      </c>
    </row>
    <row r="6481" spans="1:23" x14ac:dyDescent="0.25">
      <c r="A6481" s="48"/>
      <c r="B6481" t="s">
        <v>14</v>
      </c>
      <c r="C6481" s="35">
        <v>42185</v>
      </c>
      <c r="D6481">
        <v>24</v>
      </c>
      <c r="E6481" t="s">
        <v>32</v>
      </c>
      <c r="F6481">
        <v>1.7983854195742681</v>
      </c>
      <c r="G6481">
        <v>1.5147110697955659</v>
      </c>
      <c r="H6481">
        <v>9512</v>
      </c>
      <c r="I6481">
        <v>1.8959574272754853</v>
      </c>
      <c r="J6481">
        <v>1.8480735924444029</v>
      </c>
      <c r="K6481">
        <v>1066</v>
      </c>
      <c r="L6481">
        <v>-9.7572006285190582E-2</v>
      </c>
      <c r="M6481">
        <v>-5.4255337715148926</v>
      </c>
      <c r="N6481">
        <v>10578</v>
      </c>
      <c r="O6481">
        <v>5.8695171028375626E-2</v>
      </c>
      <c r="P6481">
        <v>-0.17279574275016785</v>
      </c>
      <c r="Q6481">
        <v>-0.1371665894985199</v>
      </c>
      <c r="R6481">
        <v>-9.7572006285190582E-2</v>
      </c>
      <c r="S6481">
        <v>-5.7982113212347031E-2</v>
      </c>
      <c r="T6481">
        <v>-2.2348275408148766E-2</v>
      </c>
      <c r="U6481" t="s">
        <v>102</v>
      </c>
      <c r="V6481" t="s">
        <v>84</v>
      </c>
      <c r="W6481">
        <v>76.705520629882813</v>
      </c>
    </row>
    <row r="6482" spans="1:23" x14ac:dyDescent="0.25">
      <c r="A6482" s="48"/>
      <c r="B6482" t="s">
        <v>14</v>
      </c>
      <c r="C6482" s="35">
        <v>42186</v>
      </c>
      <c r="D6482">
        <v>1</v>
      </c>
      <c r="E6482" t="s">
        <v>32</v>
      </c>
      <c r="F6482">
        <v>1.4529375248515717</v>
      </c>
      <c r="G6482">
        <v>1.3374447189328971</v>
      </c>
      <c r="H6482">
        <v>9518</v>
      </c>
      <c r="I6482">
        <v>1.5149696647427879</v>
      </c>
      <c r="J6482">
        <v>1.3150604027792274</v>
      </c>
      <c r="K6482">
        <v>1053</v>
      </c>
      <c r="L6482">
        <v>-6.2032140791416168E-2</v>
      </c>
      <c r="M6482">
        <v>-4.2694292068481445</v>
      </c>
      <c r="N6482">
        <v>10571</v>
      </c>
      <c r="O6482">
        <v>4.2781703174114227E-2</v>
      </c>
      <c r="P6482">
        <v>-0.11686117202043533</v>
      </c>
      <c r="Q6482">
        <v>-9.0891823172569275E-2</v>
      </c>
      <c r="R6482">
        <v>-6.2032140791416168E-2</v>
      </c>
      <c r="S6482">
        <v>-3.3175881952047348E-2</v>
      </c>
      <c r="T6482">
        <v>-7.2031100280582905E-3</v>
      </c>
      <c r="U6482" t="s">
        <v>18</v>
      </c>
      <c r="V6482" t="s">
        <v>84</v>
      </c>
      <c r="W6482">
        <v>76.046829223632813</v>
      </c>
    </row>
    <row r="6483" spans="1:23" x14ac:dyDescent="0.25">
      <c r="A6483" s="48"/>
      <c r="B6483" t="s">
        <v>14</v>
      </c>
      <c r="C6483" s="35">
        <v>42186</v>
      </c>
      <c r="D6483">
        <v>1</v>
      </c>
      <c r="E6483" t="s">
        <v>32</v>
      </c>
      <c r="F6483">
        <v>1.4529375248515717</v>
      </c>
      <c r="G6483">
        <v>1.3374447189328971</v>
      </c>
      <c r="H6483">
        <v>9518</v>
      </c>
      <c r="I6483">
        <v>1.5149696647427879</v>
      </c>
      <c r="J6483">
        <v>1.3150604027792274</v>
      </c>
      <c r="K6483">
        <v>1053</v>
      </c>
      <c r="L6483">
        <v>-6.2032140791416168E-2</v>
      </c>
      <c r="M6483">
        <v>-4.2694292068481445</v>
      </c>
      <c r="N6483">
        <v>10571</v>
      </c>
      <c r="O6483">
        <v>4.2781703174114227E-2</v>
      </c>
      <c r="P6483">
        <v>-0.11686117202043533</v>
      </c>
      <c r="Q6483">
        <v>-9.0891823172569275E-2</v>
      </c>
      <c r="R6483">
        <v>-6.2032140791416168E-2</v>
      </c>
      <c r="S6483">
        <v>-3.3175881952047348E-2</v>
      </c>
      <c r="T6483">
        <v>-7.2031100280582905E-3</v>
      </c>
      <c r="U6483" t="s">
        <v>102</v>
      </c>
      <c r="V6483" t="s">
        <v>84</v>
      </c>
      <c r="W6483">
        <v>76.046829223632813</v>
      </c>
    </row>
    <row r="6484" spans="1:23" x14ac:dyDescent="0.25">
      <c r="A6484" s="48"/>
      <c r="B6484" t="s">
        <v>14</v>
      </c>
      <c r="C6484" s="35">
        <v>42186</v>
      </c>
      <c r="D6484">
        <v>2</v>
      </c>
      <c r="E6484" t="s">
        <v>32</v>
      </c>
      <c r="F6484">
        <v>1.2105601396575583</v>
      </c>
      <c r="G6484">
        <v>1.1497474511677921</v>
      </c>
      <c r="H6484">
        <v>9518</v>
      </c>
      <c r="I6484">
        <v>1.2901666984347904</v>
      </c>
      <c r="J6484">
        <v>1.1643257439900507</v>
      </c>
      <c r="K6484">
        <v>1053</v>
      </c>
      <c r="L6484">
        <v>-7.96065554022789E-2</v>
      </c>
      <c r="M6484">
        <v>-6.5760102272033691</v>
      </c>
      <c r="N6484">
        <v>10571</v>
      </c>
      <c r="O6484">
        <v>3.7766486406326294E-2</v>
      </c>
      <c r="P6484">
        <v>-0.12800808250904083</v>
      </c>
      <c r="Q6484">
        <v>-0.10508307069540024</v>
      </c>
      <c r="R6484">
        <v>-7.96065554022789E-2</v>
      </c>
      <c r="S6484">
        <v>-5.4133061319589615E-2</v>
      </c>
      <c r="T6484">
        <v>-3.1205026432871819E-2</v>
      </c>
      <c r="U6484" t="s">
        <v>18</v>
      </c>
      <c r="V6484" t="s">
        <v>84</v>
      </c>
      <c r="W6484">
        <v>74.727554321289062</v>
      </c>
    </row>
    <row r="6485" spans="1:23" x14ac:dyDescent="0.25">
      <c r="A6485" s="48"/>
      <c r="B6485" t="s">
        <v>14</v>
      </c>
      <c r="C6485" s="35">
        <v>42186</v>
      </c>
      <c r="D6485">
        <v>2</v>
      </c>
      <c r="E6485" t="s">
        <v>32</v>
      </c>
      <c r="F6485">
        <v>1.2105601396575583</v>
      </c>
      <c r="G6485">
        <v>1.1497474511677921</v>
      </c>
      <c r="H6485">
        <v>9518</v>
      </c>
      <c r="I6485">
        <v>1.2901666984347904</v>
      </c>
      <c r="J6485">
        <v>1.1643257439900507</v>
      </c>
      <c r="K6485">
        <v>1053</v>
      </c>
      <c r="L6485">
        <v>-7.96065554022789E-2</v>
      </c>
      <c r="M6485">
        <v>-6.5760102272033691</v>
      </c>
      <c r="N6485">
        <v>10571</v>
      </c>
      <c r="O6485">
        <v>3.7766486406326294E-2</v>
      </c>
      <c r="P6485">
        <v>-0.12800808250904083</v>
      </c>
      <c r="Q6485">
        <v>-0.10508307069540024</v>
      </c>
      <c r="R6485">
        <v>-7.96065554022789E-2</v>
      </c>
      <c r="S6485">
        <v>-5.4133061319589615E-2</v>
      </c>
      <c r="T6485">
        <v>-3.1205026432871819E-2</v>
      </c>
      <c r="U6485" t="s">
        <v>102</v>
      </c>
      <c r="V6485" t="s">
        <v>84</v>
      </c>
      <c r="W6485">
        <v>74.727554321289062</v>
      </c>
    </row>
    <row r="6486" spans="1:23" x14ac:dyDescent="0.25">
      <c r="A6486" s="48"/>
      <c r="B6486" t="s">
        <v>14</v>
      </c>
      <c r="C6486" s="35">
        <v>42186</v>
      </c>
      <c r="D6486">
        <v>3</v>
      </c>
      <c r="E6486" t="s">
        <v>32</v>
      </c>
      <c r="F6486">
        <v>1.0608709815943225</v>
      </c>
      <c r="G6486">
        <v>1.0157095774173719</v>
      </c>
      <c r="H6486">
        <v>9518</v>
      </c>
      <c r="I6486">
        <v>1.1092551198874736</v>
      </c>
      <c r="J6486">
        <v>0.98024041785322014</v>
      </c>
      <c r="K6486">
        <v>1053</v>
      </c>
      <c r="L6486">
        <v>-4.8384137451648712E-2</v>
      </c>
      <c r="M6486">
        <v>-4.5607938766479492</v>
      </c>
      <c r="N6486">
        <v>10571</v>
      </c>
      <c r="O6486">
        <v>3.195151686668396E-2</v>
      </c>
      <c r="P6486">
        <v>-8.9333198964595795E-2</v>
      </c>
      <c r="Q6486">
        <v>-6.9937989115715027E-2</v>
      </c>
      <c r="R6486">
        <v>-4.8384137451648712E-2</v>
      </c>
      <c r="S6486">
        <v>-2.6832839474081993E-2</v>
      </c>
      <c r="T6486">
        <v>-7.4350736103951931E-3</v>
      </c>
      <c r="U6486" t="s">
        <v>18</v>
      </c>
      <c r="V6486" t="s">
        <v>84</v>
      </c>
      <c r="W6486">
        <v>74.069816589355469</v>
      </c>
    </row>
    <row r="6487" spans="1:23" x14ac:dyDescent="0.25">
      <c r="A6487" s="48"/>
      <c r="B6487" t="s">
        <v>14</v>
      </c>
      <c r="C6487" s="35">
        <v>42186</v>
      </c>
      <c r="D6487">
        <v>3</v>
      </c>
      <c r="E6487" t="s">
        <v>32</v>
      </c>
      <c r="F6487">
        <v>1.0608709815943225</v>
      </c>
      <c r="G6487">
        <v>1.0157095774173719</v>
      </c>
      <c r="H6487">
        <v>9518</v>
      </c>
      <c r="I6487">
        <v>1.1092551198874736</v>
      </c>
      <c r="J6487">
        <v>0.98024041785322014</v>
      </c>
      <c r="K6487">
        <v>1053</v>
      </c>
      <c r="L6487">
        <v>-4.8384137451648712E-2</v>
      </c>
      <c r="M6487">
        <v>-4.5607938766479492</v>
      </c>
      <c r="N6487">
        <v>10571</v>
      </c>
      <c r="O6487">
        <v>3.195151686668396E-2</v>
      </c>
      <c r="P6487">
        <v>-8.9333198964595795E-2</v>
      </c>
      <c r="Q6487">
        <v>-6.9937989115715027E-2</v>
      </c>
      <c r="R6487">
        <v>-4.8384137451648712E-2</v>
      </c>
      <c r="S6487">
        <v>-2.6832839474081993E-2</v>
      </c>
      <c r="T6487">
        <v>-7.4350736103951931E-3</v>
      </c>
      <c r="U6487" t="s">
        <v>102</v>
      </c>
      <c r="V6487" t="s">
        <v>84</v>
      </c>
      <c r="W6487">
        <v>74.069816589355469</v>
      </c>
    </row>
    <row r="6488" spans="1:23" x14ac:dyDescent="0.25">
      <c r="A6488" s="48"/>
      <c r="B6488" t="s">
        <v>14</v>
      </c>
      <c r="C6488" s="35">
        <v>42186</v>
      </c>
      <c r="D6488">
        <v>4</v>
      </c>
      <c r="E6488" t="s">
        <v>32</v>
      </c>
      <c r="F6488">
        <v>0.95934203747338909</v>
      </c>
      <c r="G6488">
        <v>0.91661765233726933</v>
      </c>
      <c r="H6488">
        <v>9518</v>
      </c>
      <c r="I6488">
        <v>0.98683999979762294</v>
      </c>
      <c r="J6488">
        <v>0.88180462742055743</v>
      </c>
      <c r="K6488">
        <v>1053</v>
      </c>
      <c r="L6488">
        <v>-2.7497962117195129E-2</v>
      </c>
      <c r="M6488">
        <v>-2.8663356304168701</v>
      </c>
      <c r="N6488">
        <v>10571</v>
      </c>
      <c r="O6488">
        <v>2.8752662241458893E-2</v>
      </c>
      <c r="P6488">
        <v>-6.4347371459007263E-2</v>
      </c>
      <c r="Q6488">
        <v>-4.6893931925296783E-2</v>
      </c>
      <c r="R6488">
        <v>-2.7497962117195129E-2</v>
      </c>
      <c r="S6488">
        <v>-8.104291744530201E-3</v>
      </c>
      <c r="T6488">
        <v>9.3514500185847282E-3</v>
      </c>
      <c r="U6488" t="s">
        <v>18</v>
      </c>
      <c r="V6488" t="s">
        <v>84</v>
      </c>
      <c r="W6488">
        <v>75.300254821777344</v>
      </c>
    </row>
    <row r="6489" spans="1:23" x14ac:dyDescent="0.25">
      <c r="A6489" s="48"/>
      <c r="B6489" t="s">
        <v>14</v>
      </c>
      <c r="C6489" s="35">
        <v>42186</v>
      </c>
      <c r="D6489">
        <v>4</v>
      </c>
      <c r="E6489" t="s">
        <v>32</v>
      </c>
      <c r="F6489">
        <v>0.95934203747338909</v>
      </c>
      <c r="G6489">
        <v>0.91661765233726933</v>
      </c>
      <c r="H6489">
        <v>9518</v>
      </c>
      <c r="I6489">
        <v>0.98683999979762294</v>
      </c>
      <c r="J6489">
        <v>0.88180462742055743</v>
      </c>
      <c r="K6489">
        <v>1053</v>
      </c>
      <c r="L6489">
        <v>-2.7497962117195129E-2</v>
      </c>
      <c r="M6489">
        <v>-2.8663356304168701</v>
      </c>
      <c r="N6489">
        <v>10571</v>
      </c>
      <c r="O6489">
        <v>2.8752662241458893E-2</v>
      </c>
      <c r="P6489">
        <v>-6.4347371459007263E-2</v>
      </c>
      <c r="Q6489">
        <v>-4.6893931925296783E-2</v>
      </c>
      <c r="R6489">
        <v>-2.7497962117195129E-2</v>
      </c>
      <c r="S6489">
        <v>-8.104291744530201E-3</v>
      </c>
      <c r="T6489">
        <v>9.3514500185847282E-3</v>
      </c>
      <c r="U6489" t="s">
        <v>102</v>
      </c>
      <c r="V6489" t="s">
        <v>84</v>
      </c>
      <c r="W6489">
        <v>75.300254821777344</v>
      </c>
    </row>
    <row r="6490" spans="1:23" x14ac:dyDescent="0.25">
      <c r="A6490" s="48"/>
      <c r="B6490" t="s">
        <v>14</v>
      </c>
      <c r="C6490" s="35">
        <v>42186</v>
      </c>
      <c r="D6490">
        <v>5</v>
      </c>
      <c r="E6490" t="s">
        <v>32</v>
      </c>
      <c r="F6490">
        <v>0.91648469833522206</v>
      </c>
      <c r="G6490">
        <v>0.88353112905167441</v>
      </c>
      <c r="H6490">
        <v>9518</v>
      </c>
      <c r="I6490">
        <v>0.9594135880476693</v>
      </c>
      <c r="J6490">
        <v>0.87539574178964652</v>
      </c>
      <c r="K6490">
        <v>1053</v>
      </c>
      <c r="L6490">
        <v>-4.2928889393806458E-2</v>
      </c>
      <c r="M6490">
        <v>-4.6840815544128418</v>
      </c>
      <c r="N6490">
        <v>10571</v>
      </c>
      <c r="O6490">
        <v>2.8456335887312889E-2</v>
      </c>
      <c r="P6490">
        <v>-7.939852774143219E-2</v>
      </c>
      <c r="Q6490">
        <v>-6.2124963849782944E-2</v>
      </c>
      <c r="R6490">
        <v>-4.2928889393806458E-2</v>
      </c>
      <c r="S6490">
        <v>-2.3735091090202332E-2</v>
      </c>
      <c r="T6490">
        <v>-6.4592491835355759E-3</v>
      </c>
      <c r="U6490" t="s">
        <v>18</v>
      </c>
      <c r="V6490" t="s">
        <v>84</v>
      </c>
      <c r="W6490">
        <v>74.492385864257813</v>
      </c>
    </row>
    <row r="6491" spans="1:23" x14ac:dyDescent="0.25">
      <c r="A6491" s="48"/>
      <c r="B6491" t="s">
        <v>14</v>
      </c>
      <c r="C6491" s="35">
        <v>42186</v>
      </c>
      <c r="D6491">
        <v>5</v>
      </c>
      <c r="E6491" t="s">
        <v>32</v>
      </c>
      <c r="F6491">
        <v>0.91648469833522206</v>
      </c>
      <c r="G6491">
        <v>0.88353112905167441</v>
      </c>
      <c r="H6491">
        <v>9518</v>
      </c>
      <c r="I6491">
        <v>0.9594135880476693</v>
      </c>
      <c r="J6491">
        <v>0.87539574178964652</v>
      </c>
      <c r="K6491">
        <v>1053</v>
      </c>
      <c r="L6491">
        <v>-4.2928889393806458E-2</v>
      </c>
      <c r="M6491">
        <v>-4.6840815544128418</v>
      </c>
      <c r="N6491">
        <v>10571</v>
      </c>
      <c r="O6491">
        <v>2.8456335887312889E-2</v>
      </c>
      <c r="P6491">
        <v>-7.939852774143219E-2</v>
      </c>
      <c r="Q6491">
        <v>-6.2124963849782944E-2</v>
      </c>
      <c r="R6491">
        <v>-4.2928889393806458E-2</v>
      </c>
      <c r="S6491">
        <v>-2.3735091090202332E-2</v>
      </c>
      <c r="T6491">
        <v>-6.4592491835355759E-3</v>
      </c>
      <c r="U6491" t="s">
        <v>102</v>
      </c>
      <c r="V6491" t="s">
        <v>84</v>
      </c>
      <c r="W6491">
        <v>74.492385864257813</v>
      </c>
    </row>
    <row r="6492" spans="1:23" x14ac:dyDescent="0.25">
      <c r="A6492" s="48"/>
      <c r="B6492" t="s">
        <v>14</v>
      </c>
      <c r="C6492" s="35">
        <v>42186</v>
      </c>
      <c r="D6492">
        <v>6</v>
      </c>
      <c r="E6492" t="s">
        <v>32</v>
      </c>
      <c r="F6492">
        <v>0.93918738243878896</v>
      </c>
      <c r="G6492">
        <v>0.89746052292639567</v>
      </c>
      <c r="H6492">
        <v>9518</v>
      </c>
      <c r="I6492">
        <v>0.9701724403074371</v>
      </c>
      <c r="J6492">
        <v>0.86096107884210149</v>
      </c>
      <c r="K6492">
        <v>1053</v>
      </c>
      <c r="L6492">
        <v>-3.0985057353973389E-2</v>
      </c>
      <c r="M6492">
        <v>-3.2991347312927246</v>
      </c>
      <c r="N6492">
        <v>10571</v>
      </c>
      <c r="O6492">
        <v>2.8081439435482025E-2</v>
      </c>
      <c r="P6492">
        <v>-6.6974230110645294E-2</v>
      </c>
      <c r="Q6492">
        <v>-4.9928233027458191E-2</v>
      </c>
      <c r="R6492">
        <v>-3.0985057353973389E-2</v>
      </c>
      <c r="S6492">
        <v>-1.204412616789341E-2</v>
      </c>
      <c r="T6492">
        <v>5.0041154026985168E-3</v>
      </c>
      <c r="U6492" t="s">
        <v>18</v>
      </c>
      <c r="V6492" t="s">
        <v>84</v>
      </c>
      <c r="W6492">
        <v>75.192413330078125</v>
      </c>
    </row>
    <row r="6493" spans="1:23" x14ac:dyDescent="0.25">
      <c r="A6493" s="48"/>
      <c r="B6493" t="s">
        <v>14</v>
      </c>
      <c r="C6493" s="35">
        <v>42186</v>
      </c>
      <c r="D6493">
        <v>6</v>
      </c>
      <c r="E6493" t="s">
        <v>32</v>
      </c>
      <c r="F6493">
        <v>0.93918738243878896</v>
      </c>
      <c r="G6493">
        <v>0.89746052292639567</v>
      </c>
      <c r="H6493">
        <v>9518</v>
      </c>
      <c r="I6493">
        <v>0.9701724403074371</v>
      </c>
      <c r="J6493">
        <v>0.86096107884210149</v>
      </c>
      <c r="K6493">
        <v>1053</v>
      </c>
      <c r="L6493">
        <v>-3.0985057353973389E-2</v>
      </c>
      <c r="M6493">
        <v>-3.2991347312927246</v>
      </c>
      <c r="N6493">
        <v>10571</v>
      </c>
      <c r="O6493">
        <v>2.8081439435482025E-2</v>
      </c>
      <c r="P6493">
        <v>-6.6974230110645294E-2</v>
      </c>
      <c r="Q6493">
        <v>-4.9928233027458191E-2</v>
      </c>
      <c r="R6493">
        <v>-3.0985057353973389E-2</v>
      </c>
      <c r="S6493">
        <v>-1.204412616789341E-2</v>
      </c>
      <c r="T6493">
        <v>5.0041154026985168E-3</v>
      </c>
      <c r="U6493" t="s">
        <v>102</v>
      </c>
      <c r="V6493" t="s">
        <v>84</v>
      </c>
      <c r="W6493">
        <v>75.192413330078125</v>
      </c>
    </row>
    <row r="6494" spans="1:23" x14ac:dyDescent="0.25">
      <c r="A6494" s="48"/>
      <c r="B6494" t="s">
        <v>14</v>
      </c>
      <c r="C6494" s="35">
        <v>42186</v>
      </c>
      <c r="D6494">
        <v>7</v>
      </c>
      <c r="E6494" t="s">
        <v>32</v>
      </c>
      <c r="F6494">
        <v>1.035354823993103</v>
      </c>
      <c r="G6494">
        <v>0.9793761537330089</v>
      </c>
      <c r="H6494">
        <v>9518</v>
      </c>
      <c r="I6494">
        <v>1.0490239235287329</v>
      </c>
      <c r="J6494">
        <v>0.91684831527064392</v>
      </c>
      <c r="K6494">
        <v>1053</v>
      </c>
      <c r="L6494">
        <v>-1.3669099658727646E-2</v>
      </c>
      <c r="M6494">
        <v>-1.3202333450317383</v>
      </c>
      <c r="N6494">
        <v>10571</v>
      </c>
      <c r="O6494">
        <v>2.9984597116708755E-2</v>
      </c>
      <c r="P6494">
        <v>-5.209735780954361E-2</v>
      </c>
      <c r="Q6494">
        <v>-3.3896110951900482E-2</v>
      </c>
      <c r="R6494">
        <v>-1.3669099658727646E-2</v>
      </c>
      <c r="S6494">
        <v>6.555511150509119E-3</v>
      </c>
      <c r="T6494">
        <v>2.4759160354733467E-2</v>
      </c>
      <c r="U6494" t="s">
        <v>18</v>
      </c>
      <c r="V6494" t="s">
        <v>84</v>
      </c>
      <c r="W6494">
        <v>78.061866760253906</v>
      </c>
    </row>
    <row r="6495" spans="1:23" x14ac:dyDescent="0.25">
      <c r="A6495" s="48"/>
      <c r="B6495" t="s">
        <v>14</v>
      </c>
      <c r="C6495" s="35">
        <v>42186</v>
      </c>
      <c r="D6495">
        <v>7</v>
      </c>
      <c r="E6495" t="s">
        <v>32</v>
      </c>
      <c r="F6495">
        <v>1.035354823993103</v>
      </c>
      <c r="G6495">
        <v>0.9793761537330089</v>
      </c>
      <c r="H6495">
        <v>9518</v>
      </c>
      <c r="I6495">
        <v>1.0490239235287329</v>
      </c>
      <c r="J6495">
        <v>0.91684831527064392</v>
      </c>
      <c r="K6495">
        <v>1053</v>
      </c>
      <c r="L6495">
        <v>-1.3669099658727646E-2</v>
      </c>
      <c r="M6495">
        <v>-1.3202333450317383</v>
      </c>
      <c r="N6495">
        <v>10571</v>
      </c>
      <c r="O6495">
        <v>2.9984597116708755E-2</v>
      </c>
      <c r="P6495">
        <v>-5.209735780954361E-2</v>
      </c>
      <c r="Q6495">
        <v>-3.3896110951900482E-2</v>
      </c>
      <c r="R6495">
        <v>-1.3669099658727646E-2</v>
      </c>
      <c r="S6495">
        <v>6.555511150509119E-3</v>
      </c>
      <c r="T6495">
        <v>2.4759160354733467E-2</v>
      </c>
      <c r="U6495" t="s">
        <v>102</v>
      </c>
      <c r="V6495" t="s">
        <v>84</v>
      </c>
      <c r="W6495">
        <v>78.061866760253906</v>
      </c>
    </row>
    <row r="6496" spans="1:23" x14ac:dyDescent="0.25">
      <c r="A6496" s="48"/>
      <c r="B6496" t="s">
        <v>14</v>
      </c>
      <c r="C6496" s="35">
        <v>42186</v>
      </c>
      <c r="D6496">
        <v>8</v>
      </c>
      <c r="E6496" t="s">
        <v>32</v>
      </c>
      <c r="F6496">
        <v>1.10726795955602</v>
      </c>
      <c r="G6496">
        <v>1.0632589959874874</v>
      </c>
      <c r="H6496">
        <v>9518</v>
      </c>
      <c r="I6496">
        <v>1.1090737804111339</v>
      </c>
      <c r="J6496">
        <v>1.0336099122756279</v>
      </c>
      <c r="K6496">
        <v>1053</v>
      </c>
      <c r="L6496">
        <v>-1.8058208515867591E-3</v>
      </c>
      <c r="M6496">
        <v>-0.16308797895908356</v>
      </c>
      <c r="N6496">
        <v>10571</v>
      </c>
      <c r="O6496">
        <v>3.366532176733017E-2</v>
      </c>
      <c r="P6496">
        <v>-4.4951297342777252E-2</v>
      </c>
      <c r="Q6496">
        <v>-2.4515774101018906E-2</v>
      </c>
      <c r="R6496">
        <v>-1.8058208515867591E-3</v>
      </c>
      <c r="S6496">
        <v>2.0901437848806381E-2</v>
      </c>
      <c r="T6496">
        <v>4.1339654475450516E-2</v>
      </c>
      <c r="U6496" t="s">
        <v>18</v>
      </c>
      <c r="V6496" t="s">
        <v>84</v>
      </c>
      <c r="W6496">
        <v>84.103965759277344</v>
      </c>
    </row>
    <row r="6497" spans="1:23" x14ac:dyDescent="0.25">
      <c r="A6497" s="48"/>
      <c r="B6497" t="s">
        <v>14</v>
      </c>
      <c r="C6497" s="35">
        <v>42186</v>
      </c>
      <c r="D6497">
        <v>8</v>
      </c>
      <c r="E6497" t="s">
        <v>32</v>
      </c>
      <c r="F6497">
        <v>1.10726795955602</v>
      </c>
      <c r="G6497">
        <v>1.0632589959874874</v>
      </c>
      <c r="H6497">
        <v>9518</v>
      </c>
      <c r="I6497">
        <v>1.1090737804111339</v>
      </c>
      <c r="J6497">
        <v>1.0336099122756279</v>
      </c>
      <c r="K6497">
        <v>1053</v>
      </c>
      <c r="L6497">
        <v>-1.8058208515867591E-3</v>
      </c>
      <c r="M6497">
        <v>-0.16308797895908356</v>
      </c>
      <c r="N6497">
        <v>10571</v>
      </c>
      <c r="O6497">
        <v>3.366532176733017E-2</v>
      </c>
      <c r="P6497">
        <v>-4.4951297342777252E-2</v>
      </c>
      <c r="Q6497">
        <v>-2.4515774101018906E-2</v>
      </c>
      <c r="R6497">
        <v>-1.8058208515867591E-3</v>
      </c>
      <c r="S6497">
        <v>2.0901437848806381E-2</v>
      </c>
      <c r="T6497">
        <v>4.1339654475450516E-2</v>
      </c>
      <c r="U6497" t="s">
        <v>102</v>
      </c>
      <c r="V6497" t="s">
        <v>84</v>
      </c>
      <c r="W6497">
        <v>84.103965759277344</v>
      </c>
    </row>
    <row r="6498" spans="1:23" x14ac:dyDescent="0.25">
      <c r="A6498" s="48"/>
      <c r="B6498" t="s">
        <v>14</v>
      </c>
      <c r="C6498" s="35">
        <v>42186</v>
      </c>
      <c r="D6498">
        <v>9</v>
      </c>
      <c r="E6498" t="s">
        <v>32</v>
      </c>
      <c r="F6498">
        <v>1.2003578040899148</v>
      </c>
      <c r="G6498">
        <v>1.2229810566773314</v>
      </c>
      <c r="H6498">
        <v>9518</v>
      </c>
      <c r="I6498">
        <v>1.2090172250740838</v>
      </c>
      <c r="J6498">
        <v>1.2060048365016807</v>
      </c>
      <c r="K6498">
        <v>1053</v>
      </c>
      <c r="L6498">
        <v>-8.6594205349683762E-3</v>
      </c>
      <c r="M6498">
        <v>-0.72140330076217651</v>
      </c>
      <c r="N6498">
        <v>10571</v>
      </c>
      <c r="O6498">
        <v>3.9222244173288345E-2</v>
      </c>
      <c r="P6498">
        <v>-5.8926649391651154E-2</v>
      </c>
      <c r="Q6498">
        <v>-3.5117961466312408E-2</v>
      </c>
      <c r="R6498">
        <v>-8.6594205349683762E-3</v>
      </c>
      <c r="S6498">
        <v>1.7795983701944351E-2</v>
      </c>
      <c r="T6498">
        <v>4.1607808321714401E-2</v>
      </c>
      <c r="U6498" t="s">
        <v>18</v>
      </c>
      <c r="V6498" t="s">
        <v>84</v>
      </c>
      <c r="W6498">
        <v>89.634185791015625</v>
      </c>
    </row>
    <row r="6499" spans="1:23" x14ac:dyDescent="0.25">
      <c r="A6499" s="48"/>
      <c r="B6499" t="s">
        <v>14</v>
      </c>
      <c r="C6499" s="35">
        <v>42186</v>
      </c>
      <c r="D6499">
        <v>9</v>
      </c>
      <c r="E6499" t="s">
        <v>32</v>
      </c>
      <c r="F6499">
        <v>1.2003578040899148</v>
      </c>
      <c r="G6499">
        <v>1.2229810566773314</v>
      </c>
      <c r="H6499">
        <v>9518</v>
      </c>
      <c r="I6499">
        <v>1.2090172250740838</v>
      </c>
      <c r="J6499">
        <v>1.2060048365016807</v>
      </c>
      <c r="K6499">
        <v>1053</v>
      </c>
      <c r="L6499">
        <v>-8.6594205349683762E-3</v>
      </c>
      <c r="M6499">
        <v>-0.72140330076217651</v>
      </c>
      <c r="N6499">
        <v>10571</v>
      </c>
      <c r="O6499">
        <v>3.9222244173288345E-2</v>
      </c>
      <c r="P6499">
        <v>-5.8926649391651154E-2</v>
      </c>
      <c r="Q6499">
        <v>-3.5117961466312408E-2</v>
      </c>
      <c r="R6499">
        <v>-8.6594205349683762E-3</v>
      </c>
      <c r="S6499">
        <v>1.7795983701944351E-2</v>
      </c>
      <c r="T6499">
        <v>4.1607808321714401E-2</v>
      </c>
      <c r="U6499" t="s">
        <v>102</v>
      </c>
      <c r="V6499" t="s">
        <v>84</v>
      </c>
      <c r="W6499">
        <v>89.634185791015625</v>
      </c>
    </row>
    <row r="6500" spans="1:23" x14ac:dyDescent="0.25">
      <c r="A6500" s="48"/>
      <c r="B6500" t="s">
        <v>14</v>
      </c>
      <c r="C6500" s="35">
        <v>42186</v>
      </c>
      <c r="D6500">
        <v>10</v>
      </c>
      <c r="E6500" t="s">
        <v>32</v>
      </c>
      <c r="F6500">
        <v>1.3211633414273529</v>
      </c>
      <c r="G6500">
        <v>1.4118079286888612</v>
      </c>
      <c r="H6500">
        <v>9518</v>
      </c>
      <c r="I6500">
        <v>1.3639444981943116</v>
      </c>
      <c r="J6500">
        <v>1.4178088648950444</v>
      </c>
      <c r="K6500">
        <v>1053</v>
      </c>
      <c r="L6500">
        <v>-4.2781155556440353E-2</v>
      </c>
      <c r="M6500">
        <v>-3.2381429672241211</v>
      </c>
      <c r="N6500">
        <v>10571</v>
      </c>
      <c r="O6500">
        <v>4.6026282012462616E-2</v>
      </c>
      <c r="P6500">
        <v>-0.10176844149827957</v>
      </c>
      <c r="Q6500">
        <v>-7.3829561471939087E-2</v>
      </c>
      <c r="R6500">
        <v>-4.2781155556440353E-2</v>
      </c>
      <c r="S6500">
        <v>-1.1736428365111351E-2</v>
      </c>
      <c r="T6500">
        <v>1.6206126660108566E-2</v>
      </c>
      <c r="U6500" t="s">
        <v>18</v>
      </c>
      <c r="V6500" t="s">
        <v>84</v>
      </c>
      <c r="W6500">
        <v>91.911453247070313</v>
      </c>
    </row>
    <row r="6501" spans="1:23" x14ac:dyDescent="0.25">
      <c r="A6501" s="48"/>
      <c r="B6501" t="s">
        <v>14</v>
      </c>
      <c r="C6501" s="35">
        <v>42186</v>
      </c>
      <c r="D6501">
        <v>10</v>
      </c>
      <c r="E6501" t="s">
        <v>32</v>
      </c>
      <c r="F6501">
        <v>1.3211633414273529</v>
      </c>
      <c r="G6501">
        <v>1.4118079286888612</v>
      </c>
      <c r="H6501">
        <v>9518</v>
      </c>
      <c r="I6501">
        <v>1.3639444981943116</v>
      </c>
      <c r="J6501">
        <v>1.4178088648950444</v>
      </c>
      <c r="K6501">
        <v>1053</v>
      </c>
      <c r="L6501">
        <v>-4.2781155556440353E-2</v>
      </c>
      <c r="M6501">
        <v>-3.2381429672241211</v>
      </c>
      <c r="N6501">
        <v>10571</v>
      </c>
      <c r="O6501">
        <v>4.6026282012462616E-2</v>
      </c>
      <c r="P6501">
        <v>-0.10176844149827957</v>
      </c>
      <c r="Q6501">
        <v>-7.3829561471939087E-2</v>
      </c>
      <c r="R6501">
        <v>-4.2781155556440353E-2</v>
      </c>
      <c r="S6501">
        <v>-1.1736428365111351E-2</v>
      </c>
      <c r="T6501">
        <v>1.6206126660108566E-2</v>
      </c>
      <c r="U6501" t="s">
        <v>102</v>
      </c>
      <c r="V6501" t="s">
        <v>84</v>
      </c>
      <c r="W6501">
        <v>91.911453247070313</v>
      </c>
    </row>
    <row r="6502" spans="1:23" x14ac:dyDescent="0.25">
      <c r="A6502" s="48"/>
      <c r="B6502" t="s">
        <v>14</v>
      </c>
      <c r="C6502" s="35">
        <v>42186</v>
      </c>
      <c r="D6502">
        <v>11</v>
      </c>
      <c r="E6502" t="s">
        <v>32</v>
      </c>
      <c r="F6502">
        <v>1.4697106942999945</v>
      </c>
      <c r="G6502">
        <v>1.6822876180487001</v>
      </c>
      <c r="H6502">
        <v>9518</v>
      </c>
      <c r="I6502">
        <v>1.4969243062998168</v>
      </c>
      <c r="J6502">
        <v>1.7044621542269955</v>
      </c>
      <c r="K6502">
        <v>1053</v>
      </c>
      <c r="L6502">
        <v>-2.7213612571358681E-2</v>
      </c>
      <c r="M6502">
        <v>-1.8516305685043335</v>
      </c>
      <c r="N6502">
        <v>10571</v>
      </c>
      <c r="O6502">
        <v>5.5283877998590469E-2</v>
      </c>
      <c r="P6502">
        <v>-9.806542843580246E-2</v>
      </c>
      <c r="Q6502">
        <v>-6.4507007598876953E-2</v>
      </c>
      <c r="R6502">
        <v>-2.7213612571358681E-2</v>
      </c>
      <c r="S6502">
        <v>1.0075363330543041E-2</v>
      </c>
      <c r="T6502">
        <v>4.3638207018375397E-2</v>
      </c>
      <c r="U6502" t="s">
        <v>18</v>
      </c>
      <c r="V6502" t="s">
        <v>84</v>
      </c>
      <c r="W6502">
        <v>90.527198791503906</v>
      </c>
    </row>
    <row r="6503" spans="1:23" x14ac:dyDescent="0.25">
      <c r="A6503" s="48"/>
      <c r="B6503" t="s">
        <v>14</v>
      </c>
      <c r="C6503" s="35">
        <v>42186</v>
      </c>
      <c r="D6503">
        <v>11</v>
      </c>
      <c r="E6503" t="s">
        <v>32</v>
      </c>
      <c r="F6503">
        <v>1.4697106942999945</v>
      </c>
      <c r="G6503">
        <v>1.6822876180487001</v>
      </c>
      <c r="H6503">
        <v>9518</v>
      </c>
      <c r="I6503">
        <v>1.4969243062998168</v>
      </c>
      <c r="J6503">
        <v>1.7044621542269955</v>
      </c>
      <c r="K6503">
        <v>1053</v>
      </c>
      <c r="L6503">
        <v>-2.7213612571358681E-2</v>
      </c>
      <c r="M6503">
        <v>-1.8516305685043335</v>
      </c>
      <c r="N6503">
        <v>10571</v>
      </c>
      <c r="O6503">
        <v>5.5283877998590469E-2</v>
      </c>
      <c r="P6503">
        <v>-9.806542843580246E-2</v>
      </c>
      <c r="Q6503">
        <v>-6.4507007598876953E-2</v>
      </c>
      <c r="R6503">
        <v>-2.7213612571358681E-2</v>
      </c>
      <c r="S6503">
        <v>1.0075363330543041E-2</v>
      </c>
      <c r="T6503">
        <v>4.3638207018375397E-2</v>
      </c>
      <c r="U6503" t="s">
        <v>102</v>
      </c>
      <c r="V6503" t="s">
        <v>84</v>
      </c>
      <c r="W6503">
        <v>90.527198791503906</v>
      </c>
    </row>
    <row r="6504" spans="1:23" x14ac:dyDescent="0.25">
      <c r="A6504" s="48"/>
      <c r="B6504" t="s">
        <v>14</v>
      </c>
      <c r="C6504" s="35">
        <v>42186</v>
      </c>
      <c r="D6504">
        <v>12</v>
      </c>
      <c r="E6504" t="s">
        <v>32</v>
      </c>
      <c r="F6504">
        <v>1.7036051887330357</v>
      </c>
      <c r="G6504">
        <v>1.748400004340116</v>
      </c>
      <c r="H6504">
        <v>9518</v>
      </c>
      <c r="I6504">
        <v>1.7915939711524687</v>
      </c>
      <c r="J6504">
        <v>1.8087714556863437</v>
      </c>
      <c r="K6504">
        <v>1053</v>
      </c>
      <c r="L6504">
        <v>-8.7988778948783875E-2</v>
      </c>
      <c r="M6504">
        <v>-5.1648573875427246</v>
      </c>
      <c r="N6504">
        <v>10571</v>
      </c>
      <c r="O6504">
        <v>5.8550447225570679E-2</v>
      </c>
      <c r="P6504">
        <v>-0.16302703320980072</v>
      </c>
      <c r="Q6504">
        <v>-0.1274857372045517</v>
      </c>
      <c r="R6504">
        <v>-8.7988778948783875E-2</v>
      </c>
      <c r="S6504">
        <v>-4.8496503382921219E-2</v>
      </c>
      <c r="T6504">
        <v>-1.2950525619089603E-2</v>
      </c>
      <c r="U6504" t="s">
        <v>18</v>
      </c>
      <c r="V6504" t="s">
        <v>84</v>
      </c>
      <c r="W6504">
        <v>93.038688659667969</v>
      </c>
    </row>
    <row r="6505" spans="1:23" x14ac:dyDescent="0.25">
      <c r="A6505" s="48"/>
      <c r="B6505" t="s">
        <v>14</v>
      </c>
      <c r="C6505" s="35">
        <v>42186</v>
      </c>
      <c r="D6505">
        <v>12</v>
      </c>
      <c r="E6505" t="s">
        <v>32</v>
      </c>
      <c r="F6505">
        <v>1.7036051887330357</v>
      </c>
      <c r="G6505">
        <v>1.748400004340116</v>
      </c>
      <c r="H6505">
        <v>9518</v>
      </c>
      <c r="I6505">
        <v>1.7915939711524687</v>
      </c>
      <c r="J6505">
        <v>1.8087714556863437</v>
      </c>
      <c r="K6505">
        <v>1053</v>
      </c>
      <c r="L6505">
        <v>-8.7988778948783875E-2</v>
      </c>
      <c r="M6505">
        <v>-5.1648573875427246</v>
      </c>
      <c r="N6505">
        <v>10571</v>
      </c>
      <c r="O6505">
        <v>5.8550447225570679E-2</v>
      </c>
      <c r="P6505">
        <v>-0.16302703320980072</v>
      </c>
      <c r="Q6505">
        <v>-0.1274857372045517</v>
      </c>
      <c r="R6505">
        <v>-8.7988778948783875E-2</v>
      </c>
      <c r="S6505">
        <v>-4.8496503382921219E-2</v>
      </c>
      <c r="T6505">
        <v>-1.2950525619089603E-2</v>
      </c>
      <c r="U6505" t="s">
        <v>102</v>
      </c>
      <c r="V6505" t="s">
        <v>84</v>
      </c>
      <c r="W6505">
        <v>93.038688659667969</v>
      </c>
    </row>
    <row r="6506" spans="1:23" x14ac:dyDescent="0.25">
      <c r="A6506" s="48"/>
      <c r="B6506" t="s">
        <v>14</v>
      </c>
      <c r="C6506" s="35">
        <v>42186</v>
      </c>
      <c r="D6506">
        <v>13</v>
      </c>
      <c r="E6506" t="s">
        <v>32</v>
      </c>
      <c r="F6506">
        <v>1.8920367008913015</v>
      </c>
      <c r="G6506">
        <v>1.7691347988764772</v>
      </c>
      <c r="H6506">
        <v>9518</v>
      </c>
      <c r="I6506">
        <v>1.9688621052500543</v>
      </c>
      <c r="J6506">
        <v>1.8920583868807714</v>
      </c>
      <c r="K6506">
        <v>1053</v>
      </c>
      <c r="L6506">
        <v>-7.6825402677059174E-2</v>
      </c>
      <c r="M6506">
        <v>-4.0604605674743652</v>
      </c>
      <c r="N6506">
        <v>10571</v>
      </c>
      <c r="O6506">
        <v>6.106172502040863E-2</v>
      </c>
      <c r="P6506">
        <v>-0.155082106590271</v>
      </c>
      <c r="Q6506">
        <v>-0.11801642179489136</v>
      </c>
      <c r="R6506">
        <v>-7.6825402677059174E-2</v>
      </c>
      <c r="S6506">
        <v>-3.5639267414808273E-2</v>
      </c>
      <c r="T6506">
        <v>1.4313041465356946E-3</v>
      </c>
      <c r="U6506" t="s">
        <v>18</v>
      </c>
      <c r="V6506" t="s">
        <v>84</v>
      </c>
      <c r="W6506">
        <v>94.658027648925781</v>
      </c>
    </row>
    <row r="6507" spans="1:23" x14ac:dyDescent="0.25">
      <c r="A6507" s="48"/>
      <c r="B6507" t="s">
        <v>14</v>
      </c>
      <c r="C6507" s="35">
        <v>42186</v>
      </c>
      <c r="D6507">
        <v>13</v>
      </c>
      <c r="E6507" t="s">
        <v>32</v>
      </c>
      <c r="F6507">
        <v>1.8920367008913015</v>
      </c>
      <c r="G6507">
        <v>1.7691347988764772</v>
      </c>
      <c r="H6507">
        <v>9518</v>
      </c>
      <c r="I6507">
        <v>1.9688621052500543</v>
      </c>
      <c r="J6507">
        <v>1.8920583868807714</v>
      </c>
      <c r="K6507">
        <v>1053</v>
      </c>
      <c r="L6507">
        <v>-7.6825402677059174E-2</v>
      </c>
      <c r="M6507">
        <v>-4.0604605674743652</v>
      </c>
      <c r="N6507">
        <v>10571</v>
      </c>
      <c r="O6507">
        <v>6.106172502040863E-2</v>
      </c>
      <c r="P6507">
        <v>-0.155082106590271</v>
      </c>
      <c r="Q6507">
        <v>-0.11801642179489136</v>
      </c>
      <c r="R6507">
        <v>-7.6825402677059174E-2</v>
      </c>
      <c r="S6507">
        <v>-3.5639267414808273E-2</v>
      </c>
      <c r="T6507">
        <v>1.4313041465356946E-3</v>
      </c>
      <c r="U6507" t="s">
        <v>102</v>
      </c>
      <c r="V6507" t="s">
        <v>84</v>
      </c>
      <c r="W6507">
        <v>94.658027648925781</v>
      </c>
    </row>
    <row r="6508" spans="1:23" x14ac:dyDescent="0.25">
      <c r="A6508" s="48"/>
      <c r="B6508" t="s">
        <v>14</v>
      </c>
      <c r="C6508" s="35">
        <v>42186</v>
      </c>
      <c r="D6508">
        <v>14</v>
      </c>
      <c r="E6508" t="s">
        <v>32</v>
      </c>
      <c r="F6508">
        <v>2.0624191166191008</v>
      </c>
      <c r="G6508">
        <v>1.825633281176577</v>
      </c>
      <c r="H6508">
        <v>9518</v>
      </c>
      <c r="I6508">
        <v>2.1184506214805401</v>
      </c>
      <c r="J6508">
        <v>1.8788098751365898</v>
      </c>
      <c r="K6508">
        <v>1053</v>
      </c>
      <c r="L6508">
        <v>-5.6031506508588791E-2</v>
      </c>
      <c r="M6508">
        <v>-2.7167856693267822</v>
      </c>
      <c r="N6508">
        <v>10571</v>
      </c>
      <c r="O6508">
        <v>6.0847587883472443E-2</v>
      </c>
      <c r="P6508">
        <v>-0.13401377201080322</v>
      </c>
      <c r="Q6508">
        <v>-9.7078070044517517E-2</v>
      </c>
      <c r="R6508">
        <v>-5.6031506508588791E-2</v>
      </c>
      <c r="S6508">
        <v>-1.4989808201789856E-2</v>
      </c>
      <c r="T6508">
        <v>2.1950762718915939E-2</v>
      </c>
      <c r="U6508" t="s">
        <v>18</v>
      </c>
      <c r="V6508" t="s">
        <v>84</v>
      </c>
      <c r="W6508">
        <v>94.939170837402344</v>
      </c>
    </row>
    <row r="6509" spans="1:23" x14ac:dyDescent="0.25">
      <c r="A6509" s="48"/>
      <c r="B6509" t="s">
        <v>14</v>
      </c>
      <c r="C6509" s="35">
        <v>42186</v>
      </c>
      <c r="D6509">
        <v>14</v>
      </c>
      <c r="E6509" t="s">
        <v>32</v>
      </c>
      <c r="F6509">
        <v>2.0624191166191008</v>
      </c>
      <c r="G6509">
        <v>1.825633281176577</v>
      </c>
      <c r="H6509">
        <v>9518</v>
      </c>
      <c r="I6509">
        <v>2.1184506214805401</v>
      </c>
      <c r="J6509">
        <v>1.8788098751365898</v>
      </c>
      <c r="K6509">
        <v>1053</v>
      </c>
      <c r="L6509">
        <v>-5.6031506508588791E-2</v>
      </c>
      <c r="M6509">
        <v>-2.7167856693267822</v>
      </c>
      <c r="N6509">
        <v>10571</v>
      </c>
      <c r="O6509">
        <v>6.0847587883472443E-2</v>
      </c>
      <c r="P6509">
        <v>-0.13401377201080322</v>
      </c>
      <c r="Q6509">
        <v>-9.7078070044517517E-2</v>
      </c>
      <c r="R6509">
        <v>-5.6031506508588791E-2</v>
      </c>
      <c r="S6509">
        <v>-1.4989808201789856E-2</v>
      </c>
      <c r="T6509">
        <v>2.1950762718915939E-2</v>
      </c>
      <c r="U6509" t="s">
        <v>102</v>
      </c>
      <c r="V6509" t="s">
        <v>84</v>
      </c>
      <c r="W6509">
        <v>94.939170837402344</v>
      </c>
    </row>
    <row r="6510" spans="1:23" x14ac:dyDescent="0.25">
      <c r="A6510" s="48"/>
      <c r="B6510" t="s">
        <v>14</v>
      </c>
      <c r="C6510" s="35">
        <v>42186</v>
      </c>
      <c r="D6510">
        <v>15</v>
      </c>
      <c r="E6510" t="s">
        <v>32</v>
      </c>
      <c r="F6510">
        <v>2.2244190211637851</v>
      </c>
      <c r="G6510">
        <v>1.8057629483225139</v>
      </c>
      <c r="H6510">
        <v>9518</v>
      </c>
      <c r="I6510">
        <v>2.2226533008298235</v>
      </c>
      <c r="J6510">
        <v>1.8341673229283886</v>
      </c>
      <c r="K6510">
        <v>1053</v>
      </c>
      <c r="L6510">
        <v>1.7657203134149313E-3</v>
      </c>
      <c r="M6510">
        <v>7.9378947615623474E-2</v>
      </c>
      <c r="N6510">
        <v>10571</v>
      </c>
      <c r="O6510">
        <v>5.9476330876350403E-2</v>
      </c>
      <c r="P6510">
        <v>-7.4459142982959747E-2</v>
      </c>
      <c r="Q6510">
        <v>-3.835582360625267E-2</v>
      </c>
      <c r="R6510">
        <v>1.7657203134149313E-3</v>
      </c>
      <c r="S6510">
        <v>4.1882503777742386E-2</v>
      </c>
      <c r="T6510">
        <v>7.7990584075450897E-2</v>
      </c>
      <c r="U6510" t="s">
        <v>18</v>
      </c>
      <c r="V6510" t="s">
        <v>84</v>
      </c>
      <c r="W6510">
        <v>94.93927001953125</v>
      </c>
    </row>
    <row r="6511" spans="1:23" x14ac:dyDescent="0.25">
      <c r="A6511" s="48"/>
      <c r="B6511" t="s">
        <v>14</v>
      </c>
      <c r="C6511" s="35">
        <v>42186</v>
      </c>
      <c r="D6511">
        <v>15</v>
      </c>
      <c r="E6511" t="s">
        <v>32</v>
      </c>
      <c r="F6511">
        <v>2.2244190211637851</v>
      </c>
      <c r="G6511">
        <v>1.8057629483225139</v>
      </c>
      <c r="H6511">
        <v>9518</v>
      </c>
      <c r="I6511">
        <v>2.2226533008298235</v>
      </c>
      <c r="J6511">
        <v>1.8341673229283886</v>
      </c>
      <c r="K6511">
        <v>1053</v>
      </c>
      <c r="L6511">
        <v>1.7657203134149313E-3</v>
      </c>
      <c r="M6511">
        <v>7.9378947615623474E-2</v>
      </c>
      <c r="N6511">
        <v>10571</v>
      </c>
      <c r="O6511">
        <v>5.9476330876350403E-2</v>
      </c>
      <c r="P6511">
        <v>-7.4459142982959747E-2</v>
      </c>
      <c r="Q6511">
        <v>-3.835582360625267E-2</v>
      </c>
      <c r="R6511">
        <v>1.7657203134149313E-3</v>
      </c>
      <c r="S6511">
        <v>4.1882503777742386E-2</v>
      </c>
      <c r="T6511">
        <v>7.7990584075450897E-2</v>
      </c>
      <c r="U6511" t="s">
        <v>102</v>
      </c>
      <c r="V6511" t="s">
        <v>84</v>
      </c>
      <c r="W6511">
        <v>94.93927001953125</v>
      </c>
    </row>
    <row r="6512" spans="1:23" x14ac:dyDescent="0.25">
      <c r="A6512" s="48"/>
      <c r="B6512" t="s">
        <v>14</v>
      </c>
      <c r="C6512" s="35">
        <v>42186</v>
      </c>
      <c r="D6512">
        <v>16</v>
      </c>
      <c r="E6512" t="s">
        <v>32</v>
      </c>
      <c r="F6512">
        <v>2.3886669446723814</v>
      </c>
      <c r="G6512">
        <v>1.8285979993675974</v>
      </c>
      <c r="H6512">
        <v>9518</v>
      </c>
      <c r="I6512">
        <v>2.2109103346692383</v>
      </c>
      <c r="J6512">
        <v>1.7847908754742348</v>
      </c>
      <c r="K6512">
        <v>1053</v>
      </c>
      <c r="L6512">
        <v>0.17775660753250122</v>
      </c>
      <c r="M6512">
        <v>7.4416656494140625</v>
      </c>
      <c r="N6512">
        <v>10571</v>
      </c>
      <c r="O6512">
        <v>5.8107279241085052E-2</v>
      </c>
      <c r="P6512">
        <v>0.10328631848096848</v>
      </c>
      <c r="Q6512">
        <v>0.13855859637260437</v>
      </c>
      <c r="R6512">
        <v>0.17775660753250122</v>
      </c>
      <c r="S6512">
        <v>0.21694996953010559</v>
      </c>
      <c r="T6512">
        <v>0.25222688913345337</v>
      </c>
      <c r="U6512" t="s">
        <v>18</v>
      </c>
      <c r="V6512" t="s">
        <v>84</v>
      </c>
      <c r="W6512">
        <v>95.769844055175781</v>
      </c>
    </row>
    <row r="6513" spans="1:23" x14ac:dyDescent="0.25">
      <c r="A6513" s="48"/>
      <c r="B6513" t="s">
        <v>14</v>
      </c>
      <c r="C6513" s="35">
        <v>42186</v>
      </c>
      <c r="D6513">
        <v>16</v>
      </c>
      <c r="E6513" t="s">
        <v>32</v>
      </c>
      <c r="F6513">
        <v>2.3886669446723814</v>
      </c>
      <c r="G6513">
        <v>1.8285979993675974</v>
      </c>
      <c r="H6513">
        <v>9518</v>
      </c>
      <c r="I6513">
        <v>2.2109103346692383</v>
      </c>
      <c r="J6513">
        <v>1.7847908754742348</v>
      </c>
      <c r="K6513">
        <v>1053</v>
      </c>
      <c r="L6513">
        <v>0.17775660753250122</v>
      </c>
      <c r="M6513">
        <v>7.4416656494140625</v>
      </c>
      <c r="N6513">
        <v>10571</v>
      </c>
      <c r="O6513">
        <v>5.8107279241085052E-2</v>
      </c>
      <c r="P6513">
        <v>0.10328631848096848</v>
      </c>
      <c r="Q6513">
        <v>0.13855859637260437</v>
      </c>
      <c r="R6513">
        <v>0.17775660753250122</v>
      </c>
      <c r="S6513">
        <v>0.21694996953010559</v>
      </c>
      <c r="T6513">
        <v>0.25222688913345337</v>
      </c>
      <c r="U6513" t="s">
        <v>102</v>
      </c>
      <c r="V6513" t="s">
        <v>84</v>
      </c>
      <c r="W6513">
        <v>95.769844055175781</v>
      </c>
    </row>
    <row r="6514" spans="1:23" x14ac:dyDescent="0.25">
      <c r="A6514" s="48"/>
      <c r="B6514" t="s">
        <v>14</v>
      </c>
      <c r="C6514" s="35">
        <v>42186</v>
      </c>
      <c r="D6514">
        <v>17</v>
      </c>
      <c r="E6514" t="s">
        <v>32</v>
      </c>
      <c r="F6514">
        <v>2.628479858431739</v>
      </c>
      <c r="G6514">
        <v>1.9086248583864627</v>
      </c>
      <c r="H6514">
        <v>9518</v>
      </c>
      <c r="I6514">
        <v>2.0963874645237706</v>
      </c>
      <c r="J6514">
        <v>1.6592678502365363</v>
      </c>
      <c r="K6514">
        <v>1053</v>
      </c>
      <c r="L6514">
        <v>0.5320923924446106</v>
      </c>
      <c r="M6514">
        <v>20.243350982666016</v>
      </c>
      <c r="N6514">
        <v>10571</v>
      </c>
      <c r="O6514">
        <v>5.4747864603996277E-2</v>
      </c>
      <c r="P6514">
        <v>0.46192753314971924</v>
      </c>
      <c r="Q6514">
        <v>0.49516057968139648</v>
      </c>
      <c r="R6514">
        <v>0.5320923924446106</v>
      </c>
      <c r="S6514">
        <v>0.5690198540687561</v>
      </c>
      <c r="T6514">
        <v>0.60225725173950195</v>
      </c>
      <c r="U6514" t="s">
        <v>18</v>
      </c>
      <c r="V6514" t="s">
        <v>84</v>
      </c>
      <c r="W6514">
        <v>97.300346374511719</v>
      </c>
    </row>
    <row r="6515" spans="1:23" x14ac:dyDescent="0.25">
      <c r="A6515" s="48"/>
      <c r="B6515" t="s">
        <v>14</v>
      </c>
      <c r="C6515" s="35">
        <v>42186</v>
      </c>
      <c r="D6515">
        <v>17</v>
      </c>
      <c r="E6515" t="s">
        <v>32</v>
      </c>
      <c r="F6515">
        <v>2.628479858431739</v>
      </c>
      <c r="G6515">
        <v>1.9086248583864627</v>
      </c>
      <c r="H6515">
        <v>9518</v>
      </c>
      <c r="I6515">
        <v>2.0963874645237706</v>
      </c>
      <c r="J6515">
        <v>1.6592678502365363</v>
      </c>
      <c r="K6515">
        <v>1053</v>
      </c>
      <c r="L6515">
        <v>0.5320923924446106</v>
      </c>
      <c r="M6515">
        <v>20.243350982666016</v>
      </c>
      <c r="N6515">
        <v>10571</v>
      </c>
      <c r="O6515">
        <v>5.4747864603996277E-2</v>
      </c>
      <c r="P6515">
        <v>0.46192753314971924</v>
      </c>
      <c r="Q6515">
        <v>0.49516057968139648</v>
      </c>
      <c r="R6515">
        <v>0.5320923924446106</v>
      </c>
      <c r="S6515">
        <v>0.5690198540687561</v>
      </c>
      <c r="T6515">
        <v>0.60225725173950195</v>
      </c>
      <c r="U6515" t="s">
        <v>102</v>
      </c>
      <c r="V6515" t="s">
        <v>84</v>
      </c>
      <c r="W6515">
        <v>97.300346374511719</v>
      </c>
    </row>
    <row r="6516" spans="1:23" x14ac:dyDescent="0.25">
      <c r="A6516" s="48"/>
      <c r="B6516" t="s">
        <v>14</v>
      </c>
      <c r="C6516" s="35">
        <v>42186</v>
      </c>
      <c r="D6516">
        <v>18</v>
      </c>
      <c r="E6516" t="s">
        <v>32</v>
      </c>
      <c r="F6516">
        <v>2.8787690797346768</v>
      </c>
      <c r="G6516">
        <v>1.909647850580376</v>
      </c>
      <c r="H6516">
        <v>9518</v>
      </c>
      <c r="I6516">
        <v>2.3149876559719766</v>
      </c>
      <c r="J6516">
        <v>1.5607610540441357</v>
      </c>
      <c r="K6516">
        <v>1053</v>
      </c>
      <c r="L6516">
        <v>0.56378144025802612</v>
      </c>
      <c r="M6516">
        <v>19.584114074707031</v>
      </c>
      <c r="N6516">
        <v>10571</v>
      </c>
      <c r="O6516">
        <v>5.1927927881479263E-2</v>
      </c>
      <c r="P6516">
        <v>0.49723061919212341</v>
      </c>
      <c r="Q6516">
        <v>0.5287519097328186</v>
      </c>
      <c r="R6516">
        <v>0.56378144025802612</v>
      </c>
      <c r="S6516">
        <v>0.59880679845809937</v>
      </c>
      <c r="T6516">
        <v>0.63033229112625122</v>
      </c>
      <c r="U6516" t="s">
        <v>18</v>
      </c>
      <c r="V6516" t="s">
        <v>84</v>
      </c>
      <c r="W6516">
        <v>96.619430541992188</v>
      </c>
    </row>
    <row r="6517" spans="1:23" x14ac:dyDescent="0.25">
      <c r="A6517" s="48"/>
      <c r="B6517" t="s">
        <v>14</v>
      </c>
      <c r="C6517" s="35">
        <v>42186</v>
      </c>
      <c r="D6517">
        <v>18</v>
      </c>
      <c r="E6517" t="s">
        <v>32</v>
      </c>
      <c r="F6517">
        <v>2.8787690797346768</v>
      </c>
      <c r="G6517">
        <v>1.909647850580376</v>
      </c>
      <c r="H6517">
        <v>9518</v>
      </c>
      <c r="I6517">
        <v>2.3149876559719766</v>
      </c>
      <c r="J6517">
        <v>1.5607610540441357</v>
      </c>
      <c r="K6517">
        <v>1053</v>
      </c>
      <c r="L6517">
        <v>0.56378144025802612</v>
      </c>
      <c r="M6517">
        <v>19.584114074707031</v>
      </c>
      <c r="N6517">
        <v>10571</v>
      </c>
      <c r="O6517">
        <v>5.1927927881479263E-2</v>
      </c>
      <c r="P6517">
        <v>0.49723061919212341</v>
      </c>
      <c r="Q6517">
        <v>0.5287519097328186</v>
      </c>
      <c r="R6517">
        <v>0.56378144025802612</v>
      </c>
      <c r="S6517">
        <v>0.59880679845809937</v>
      </c>
      <c r="T6517">
        <v>0.63033229112625122</v>
      </c>
      <c r="U6517" t="s">
        <v>102</v>
      </c>
      <c r="V6517" t="s">
        <v>84</v>
      </c>
      <c r="W6517">
        <v>96.619430541992188</v>
      </c>
    </row>
    <row r="6518" spans="1:23" x14ac:dyDescent="0.25">
      <c r="A6518" s="48"/>
      <c r="B6518" t="s">
        <v>14</v>
      </c>
      <c r="C6518" s="35">
        <v>42186</v>
      </c>
      <c r="D6518">
        <v>19</v>
      </c>
      <c r="E6518" t="s">
        <v>32</v>
      </c>
      <c r="F6518">
        <v>2.9964137903541421</v>
      </c>
      <c r="G6518">
        <v>1.8720392189863702</v>
      </c>
      <c r="H6518">
        <v>9518</v>
      </c>
      <c r="I6518">
        <v>2.4835304302465007</v>
      </c>
      <c r="J6518">
        <v>1.4833922701680928</v>
      </c>
      <c r="K6518">
        <v>1053</v>
      </c>
      <c r="L6518">
        <v>0.51288336515426636</v>
      </c>
      <c r="M6518">
        <v>17.116573333740234</v>
      </c>
      <c r="N6518">
        <v>10571</v>
      </c>
      <c r="O6518">
        <v>4.9577202647924423E-2</v>
      </c>
      <c r="P6518">
        <v>0.44934523105621338</v>
      </c>
      <c r="Q6518">
        <v>0.47943958640098572</v>
      </c>
      <c r="R6518">
        <v>0.51288336515426636</v>
      </c>
      <c r="S6518">
        <v>0.54632318019866943</v>
      </c>
      <c r="T6518">
        <v>0.57642149925231934</v>
      </c>
      <c r="U6518" t="s">
        <v>18</v>
      </c>
      <c r="V6518" t="s">
        <v>84</v>
      </c>
      <c r="W6518">
        <v>93.388893127441406</v>
      </c>
    </row>
    <row r="6519" spans="1:23" x14ac:dyDescent="0.25">
      <c r="A6519" s="48"/>
      <c r="B6519" t="s">
        <v>14</v>
      </c>
      <c r="C6519" s="35">
        <v>42186</v>
      </c>
      <c r="D6519">
        <v>19</v>
      </c>
      <c r="E6519" t="s">
        <v>32</v>
      </c>
      <c r="F6519">
        <v>2.9964137903541421</v>
      </c>
      <c r="G6519">
        <v>1.8720392189863702</v>
      </c>
      <c r="H6519">
        <v>9518</v>
      </c>
      <c r="I6519">
        <v>2.4835304302465007</v>
      </c>
      <c r="J6519">
        <v>1.4833922701680928</v>
      </c>
      <c r="K6519">
        <v>1053</v>
      </c>
      <c r="L6519">
        <v>0.51288336515426636</v>
      </c>
      <c r="M6519">
        <v>17.116573333740234</v>
      </c>
      <c r="N6519">
        <v>10571</v>
      </c>
      <c r="O6519">
        <v>4.9577202647924423E-2</v>
      </c>
      <c r="P6519">
        <v>0.44934523105621338</v>
      </c>
      <c r="Q6519">
        <v>0.47943958640098572</v>
      </c>
      <c r="R6519">
        <v>0.51288336515426636</v>
      </c>
      <c r="S6519">
        <v>0.54632318019866943</v>
      </c>
      <c r="T6519">
        <v>0.57642149925231934</v>
      </c>
      <c r="U6519" t="s">
        <v>102</v>
      </c>
      <c r="V6519" t="s">
        <v>84</v>
      </c>
      <c r="W6519">
        <v>93.388893127441406</v>
      </c>
    </row>
    <row r="6520" spans="1:23" x14ac:dyDescent="0.25">
      <c r="A6520" s="48"/>
      <c r="B6520" t="s">
        <v>14</v>
      </c>
      <c r="C6520" s="35">
        <v>42186</v>
      </c>
      <c r="D6520">
        <v>20</v>
      </c>
      <c r="E6520" t="s">
        <v>32</v>
      </c>
      <c r="F6520">
        <v>2.9128337520755005</v>
      </c>
      <c r="G6520">
        <v>1.8335051243410221</v>
      </c>
      <c r="H6520">
        <v>9518</v>
      </c>
      <c r="I6520">
        <v>3.4222017220508536</v>
      </c>
      <c r="J6520">
        <v>1.968120913672758</v>
      </c>
      <c r="K6520">
        <v>1053</v>
      </c>
      <c r="L6520">
        <v>-0.50936794281005859</v>
      </c>
      <c r="M6520">
        <v>-17.487024307250977</v>
      </c>
      <c r="N6520">
        <v>10571</v>
      </c>
      <c r="O6520">
        <v>6.3495948910713196E-2</v>
      </c>
      <c r="P6520">
        <v>-0.59074437618255615</v>
      </c>
      <c r="Q6520">
        <v>-0.5522010326385498</v>
      </c>
      <c r="R6520">
        <v>-0.50936794281005859</v>
      </c>
      <c r="S6520">
        <v>-0.46653991937637329</v>
      </c>
      <c r="T6520">
        <v>-0.42799153923988342</v>
      </c>
      <c r="U6520" t="s">
        <v>18</v>
      </c>
      <c r="V6520" t="s">
        <v>84</v>
      </c>
      <c r="W6520">
        <v>87.327880859375</v>
      </c>
    </row>
    <row r="6521" spans="1:23" x14ac:dyDescent="0.25">
      <c r="A6521" s="48"/>
      <c r="B6521" t="s">
        <v>14</v>
      </c>
      <c r="C6521" s="35">
        <v>42186</v>
      </c>
      <c r="D6521">
        <v>20</v>
      </c>
      <c r="E6521" t="s">
        <v>32</v>
      </c>
      <c r="F6521">
        <v>2.9128337520755005</v>
      </c>
      <c r="G6521">
        <v>1.8335051243410221</v>
      </c>
      <c r="H6521">
        <v>9518</v>
      </c>
      <c r="I6521">
        <v>3.4222017220508536</v>
      </c>
      <c r="J6521">
        <v>1.968120913672758</v>
      </c>
      <c r="K6521">
        <v>1053</v>
      </c>
      <c r="L6521">
        <v>-0.50936794281005859</v>
      </c>
      <c r="M6521">
        <v>-17.487024307250977</v>
      </c>
      <c r="N6521">
        <v>10571</v>
      </c>
      <c r="O6521">
        <v>6.3495948910713196E-2</v>
      </c>
      <c r="P6521">
        <v>-0.59074437618255615</v>
      </c>
      <c r="Q6521">
        <v>-0.5522010326385498</v>
      </c>
      <c r="R6521">
        <v>-0.50936794281005859</v>
      </c>
      <c r="S6521">
        <v>-0.46653991937637329</v>
      </c>
      <c r="T6521">
        <v>-0.42799153923988342</v>
      </c>
      <c r="U6521" t="s">
        <v>102</v>
      </c>
      <c r="V6521" t="s">
        <v>84</v>
      </c>
      <c r="W6521">
        <v>87.327880859375</v>
      </c>
    </row>
    <row r="6522" spans="1:23" x14ac:dyDescent="0.25">
      <c r="A6522" s="48"/>
      <c r="B6522" t="s">
        <v>14</v>
      </c>
      <c r="C6522" s="35">
        <v>42186</v>
      </c>
      <c r="D6522">
        <v>21</v>
      </c>
      <c r="E6522" t="s">
        <v>32</v>
      </c>
      <c r="F6522">
        <v>2.6688697770518797</v>
      </c>
      <c r="G6522">
        <v>1.7582650080349016</v>
      </c>
      <c r="H6522">
        <v>9518</v>
      </c>
      <c r="I6522">
        <v>3.1334753100935919</v>
      </c>
      <c r="J6522">
        <v>1.9801872510740821</v>
      </c>
      <c r="K6522">
        <v>1053</v>
      </c>
      <c r="L6522">
        <v>-0.46460554003715515</v>
      </c>
      <c r="M6522">
        <v>-17.4083251953125</v>
      </c>
      <c r="N6522">
        <v>10571</v>
      </c>
      <c r="O6522">
        <v>6.3628502190113068E-2</v>
      </c>
      <c r="P6522">
        <v>-0.54615181684494019</v>
      </c>
      <c r="Q6522">
        <v>-0.50752806663513184</v>
      </c>
      <c r="R6522">
        <v>-0.46460554003715515</v>
      </c>
      <c r="S6522">
        <v>-0.42168810963630676</v>
      </c>
      <c r="T6522">
        <v>-0.38305926322937012</v>
      </c>
      <c r="U6522" t="s">
        <v>18</v>
      </c>
      <c r="V6522" t="s">
        <v>84</v>
      </c>
      <c r="W6522">
        <v>81.966606140136719</v>
      </c>
    </row>
    <row r="6523" spans="1:23" x14ac:dyDescent="0.25">
      <c r="A6523" s="48"/>
      <c r="B6523" t="s">
        <v>14</v>
      </c>
      <c r="C6523" s="35">
        <v>42186</v>
      </c>
      <c r="D6523">
        <v>21</v>
      </c>
      <c r="E6523" t="s">
        <v>32</v>
      </c>
      <c r="F6523">
        <v>2.6688697770518797</v>
      </c>
      <c r="G6523">
        <v>1.7582650080349016</v>
      </c>
      <c r="H6523">
        <v>9518</v>
      </c>
      <c r="I6523">
        <v>3.1334753100935919</v>
      </c>
      <c r="J6523">
        <v>1.9801872510740821</v>
      </c>
      <c r="K6523">
        <v>1053</v>
      </c>
      <c r="L6523">
        <v>-0.46460554003715515</v>
      </c>
      <c r="M6523">
        <v>-17.4083251953125</v>
      </c>
      <c r="N6523">
        <v>10571</v>
      </c>
      <c r="O6523">
        <v>6.3628502190113068E-2</v>
      </c>
      <c r="P6523">
        <v>-0.54615181684494019</v>
      </c>
      <c r="Q6523">
        <v>-0.50752806663513184</v>
      </c>
      <c r="R6523">
        <v>-0.46460554003715515</v>
      </c>
      <c r="S6523">
        <v>-0.42168810963630676</v>
      </c>
      <c r="T6523">
        <v>-0.38305926322937012</v>
      </c>
      <c r="U6523" t="s">
        <v>102</v>
      </c>
      <c r="V6523" t="s">
        <v>84</v>
      </c>
      <c r="W6523">
        <v>81.966606140136719</v>
      </c>
    </row>
    <row r="6524" spans="1:23" x14ac:dyDescent="0.25">
      <c r="A6524" s="48"/>
      <c r="B6524" t="s">
        <v>14</v>
      </c>
      <c r="C6524" s="35">
        <v>42186</v>
      </c>
      <c r="D6524">
        <v>22</v>
      </c>
      <c r="E6524" t="s">
        <v>32</v>
      </c>
      <c r="F6524">
        <v>2.3570971254871056</v>
      </c>
      <c r="G6524">
        <v>1.6852057859878806</v>
      </c>
      <c r="H6524">
        <v>9518</v>
      </c>
      <c r="I6524">
        <v>2.6393303352630189</v>
      </c>
      <c r="J6524">
        <v>1.8253625134550577</v>
      </c>
      <c r="K6524">
        <v>1053</v>
      </c>
      <c r="L6524">
        <v>-0.28223320841789246</v>
      </c>
      <c r="M6524">
        <v>-11.973762512207031</v>
      </c>
      <c r="N6524">
        <v>10571</v>
      </c>
      <c r="O6524">
        <v>5.8844003826379776E-2</v>
      </c>
      <c r="P6524">
        <v>-0.35764768719673157</v>
      </c>
      <c r="Q6524">
        <v>-0.32192820310592651</v>
      </c>
      <c r="R6524">
        <v>-0.28223320841789246</v>
      </c>
      <c r="S6524">
        <v>-0.24254292249679565</v>
      </c>
      <c r="T6524">
        <v>-0.20681872963905334</v>
      </c>
      <c r="U6524" t="s">
        <v>18</v>
      </c>
      <c r="V6524" t="s">
        <v>84</v>
      </c>
      <c r="W6524">
        <v>78.666732788085938</v>
      </c>
    </row>
    <row r="6525" spans="1:23" x14ac:dyDescent="0.25">
      <c r="A6525" s="48"/>
      <c r="B6525" t="s">
        <v>14</v>
      </c>
      <c r="C6525" s="35">
        <v>42186</v>
      </c>
      <c r="D6525">
        <v>22</v>
      </c>
      <c r="E6525" t="s">
        <v>32</v>
      </c>
      <c r="F6525">
        <v>2.3570971254871056</v>
      </c>
      <c r="G6525">
        <v>1.6852057859878806</v>
      </c>
      <c r="H6525">
        <v>9518</v>
      </c>
      <c r="I6525">
        <v>2.6393303352630189</v>
      </c>
      <c r="J6525">
        <v>1.8253625134550577</v>
      </c>
      <c r="K6525">
        <v>1053</v>
      </c>
      <c r="L6525">
        <v>-0.28223320841789246</v>
      </c>
      <c r="M6525">
        <v>-11.973762512207031</v>
      </c>
      <c r="N6525">
        <v>10571</v>
      </c>
      <c r="O6525">
        <v>5.8844003826379776E-2</v>
      </c>
      <c r="P6525">
        <v>-0.35764768719673157</v>
      </c>
      <c r="Q6525">
        <v>-0.32192820310592651</v>
      </c>
      <c r="R6525">
        <v>-0.28223320841789246</v>
      </c>
      <c r="S6525">
        <v>-0.24254292249679565</v>
      </c>
      <c r="T6525">
        <v>-0.20681872963905334</v>
      </c>
      <c r="U6525" t="s">
        <v>102</v>
      </c>
      <c r="V6525" t="s">
        <v>84</v>
      </c>
      <c r="W6525">
        <v>78.666732788085938</v>
      </c>
    </row>
    <row r="6526" spans="1:23" x14ac:dyDescent="0.25">
      <c r="A6526" s="48"/>
      <c r="B6526" t="s">
        <v>14</v>
      </c>
      <c r="C6526" s="35">
        <v>42186</v>
      </c>
      <c r="D6526">
        <v>23</v>
      </c>
      <c r="E6526" t="s">
        <v>32</v>
      </c>
      <c r="F6526">
        <v>1.9062338578795539</v>
      </c>
      <c r="G6526">
        <v>1.5439729009889209</v>
      </c>
      <c r="H6526">
        <v>9518</v>
      </c>
      <c r="I6526">
        <v>2.0535938764557078</v>
      </c>
      <c r="J6526">
        <v>1.5899905426091661</v>
      </c>
      <c r="K6526">
        <v>1053</v>
      </c>
      <c r="L6526">
        <v>-0.14736001193523407</v>
      </c>
      <c r="M6526">
        <v>-7.7304272651672363</v>
      </c>
      <c r="N6526">
        <v>10571</v>
      </c>
      <c r="O6526">
        <v>5.1490616053342819E-2</v>
      </c>
      <c r="P6526">
        <v>-0.21335038542747498</v>
      </c>
      <c r="Q6526">
        <v>-0.18209455907344818</v>
      </c>
      <c r="R6526">
        <v>-0.14736001193523407</v>
      </c>
      <c r="S6526">
        <v>-0.11262959241867065</v>
      </c>
      <c r="T6526">
        <v>-8.1369638442993164E-2</v>
      </c>
      <c r="U6526" t="s">
        <v>18</v>
      </c>
      <c r="V6526" t="s">
        <v>84</v>
      </c>
      <c r="W6526">
        <v>76.216537475585937</v>
      </c>
    </row>
    <row r="6527" spans="1:23" x14ac:dyDescent="0.25">
      <c r="A6527" s="48"/>
      <c r="B6527" t="s">
        <v>14</v>
      </c>
      <c r="C6527" s="35">
        <v>42186</v>
      </c>
      <c r="D6527">
        <v>23</v>
      </c>
      <c r="E6527" t="s">
        <v>32</v>
      </c>
      <c r="F6527">
        <v>1.9062338578795539</v>
      </c>
      <c r="G6527">
        <v>1.5439729009889209</v>
      </c>
      <c r="H6527">
        <v>9518</v>
      </c>
      <c r="I6527">
        <v>2.0535938764557078</v>
      </c>
      <c r="J6527">
        <v>1.5899905426091661</v>
      </c>
      <c r="K6527">
        <v>1053</v>
      </c>
      <c r="L6527">
        <v>-0.14736001193523407</v>
      </c>
      <c r="M6527">
        <v>-7.7304272651672363</v>
      </c>
      <c r="N6527">
        <v>10571</v>
      </c>
      <c r="O6527">
        <v>5.1490616053342819E-2</v>
      </c>
      <c r="P6527">
        <v>-0.21335038542747498</v>
      </c>
      <c r="Q6527">
        <v>-0.18209455907344818</v>
      </c>
      <c r="R6527">
        <v>-0.14736001193523407</v>
      </c>
      <c r="S6527">
        <v>-0.11262959241867065</v>
      </c>
      <c r="T6527">
        <v>-8.1369638442993164E-2</v>
      </c>
      <c r="U6527" t="s">
        <v>102</v>
      </c>
      <c r="V6527" t="s">
        <v>84</v>
      </c>
      <c r="W6527">
        <v>76.216537475585937</v>
      </c>
    </row>
    <row r="6528" spans="1:23" x14ac:dyDescent="0.25">
      <c r="A6528" s="48"/>
      <c r="B6528" t="s">
        <v>14</v>
      </c>
      <c r="C6528" s="35">
        <v>42186</v>
      </c>
      <c r="D6528">
        <v>24</v>
      </c>
      <c r="E6528" t="s">
        <v>32</v>
      </c>
      <c r="F6528">
        <v>1.4953547394198869</v>
      </c>
      <c r="G6528">
        <v>1.3421082594939091</v>
      </c>
      <c r="H6528">
        <v>9518</v>
      </c>
      <c r="I6528">
        <v>1.5955187559450748</v>
      </c>
      <c r="J6528">
        <v>1.3257748205058302</v>
      </c>
      <c r="K6528">
        <v>1053</v>
      </c>
      <c r="L6528">
        <v>-0.1001640185713768</v>
      </c>
      <c r="M6528">
        <v>-6.6983447074890137</v>
      </c>
      <c r="N6528">
        <v>10571</v>
      </c>
      <c r="O6528">
        <v>4.310983419418335E-2</v>
      </c>
      <c r="P6528">
        <v>-0.15541358292102814</v>
      </c>
      <c r="Q6528">
        <v>-0.12924505770206451</v>
      </c>
      <c r="R6528">
        <v>-0.1001640185713768</v>
      </c>
      <c r="S6528">
        <v>-7.108643651008606E-2</v>
      </c>
      <c r="T6528">
        <v>-4.4914454221725464E-2</v>
      </c>
      <c r="U6528" t="s">
        <v>18</v>
      </c>
      <c r="V6528" t="s">
        <v>84</v>
      </c>
      <c r="W6528">
        <v>76.066314697265625</v>
      </c>
    </row>
    <row r="6529" spans="1:23" x14ac:dyDescent="0.25">
      <c r="A6529" s="48"/>
      <c r="B6529" t="s">
        <v>14</v>
      </c>
      <c r="C6529" s="35">
        <v>42186</v>
      </c>
      <c r="D6529">
        <v>24</v>
      </c>
      <c r="E6529" t="s">
        <v>32</v>
      </c>
      <c r="F6529">
        <v>1.4953547394198869</v>
      </c>
      <c r="G6529">
        <v>1.3421082594939091</v>
      </c>
      <c r="H6529">
        <v>9518</v>
      </c>
      <c r="I6529">
        <v>1.5955187559450748</v>
      </c>
      <c r="J6529">
        <v>1.3257748205058302</v>
      </c>
      <c r="K6529">
        <v>1053</v>
      </c>
      <c r="L6529">
        <v>-0.1001640185713768</v>
      </c>
      <c r="M6529">
        <v>-6.6983447074890137</v>
      </c>
      <c r="N6529">
        <v>10571</v>
      </c>
      <c r="O6529">
        <v>4.310983419418335E-2</v>
      </c>
      <c r="P6529">
        <v>-0.15541358292102814</v>
      </c>
      <c r="Q6529">
        <v>-0.12924505770206451</v>
      </c>
      <c r="R6529">
        <v>-0.1001640185713768</v>
      </c>
      <c r="S6529">
        <v>-7.108643651008606E-2</v>
      </c>
      <c r="T6529">
        <v>-4.4914454221725464E-2</v>
      </c>
      <c r="U6529" t="s">
        <v>102</v>
      </c>
      <c r="V6529" t="s">
        <v>84</v>
      </c>
      <c r="W6529">
        <v>76.066314697265625</v>
      </c>
    </row>
    <row r="6530" spans="1:23" x14ac:dyDescent="0.25">
      <c r="A6530" s="48"/>
      <c r="B6530" t="s">
        <v>14</v>
      </c>
      <c r="C6530" s="35">
        <v>42213</v>
      </c>
      <c r="D6530">
        <v>1</v>
      </c>
      <c r="E6530" t="s">
        <v>32</v>
      </c>
      <c r="F6530">
        <v>0.84232097233753689</v>
      </c>
      <c r="G6530">
        <v>0.79534324330411155</v>
      </c>
      <c r="H6530">
        <v>6324</v>
      </c>
      <c r="I6530">
        <v>0.84869632881914692</v>
      </c>
      <c r="J6530">
        <v>0.9599802208496715</v>
      </c>
      <c r="K6530">
        <v>4226</v>
      </c>
      <c r="L6530">
        <v>-6.3753565773367882E-3</v>
      </c>
      <c r="M6530">
        <v>-0.75687968730926514</v>
      </c>
      <c r="N6530">
        <v>10550</v>
      </c>
      <c r="O6530">
        <v>1.7835263162851334E-2</v>
      </c>
      <c r="P6530">
        <v>-2.923302911221981E-2</v>
      </c>
      <c r="Q6530">
        <v>-1.8406668677926064E-2</v>
      </c>
      <c r="R6530">
        <v>-6.3753565773367882E-3</v>
      </c>
      <c r="S6530">
        <v>5.654528271406889E-3</v>
      </c>
      <c r="T6530">
        <v>1.6482315957546234E-2</v>
      </c>
      <c r="U6530" t="s">
        <v>18</v>
      </c>
      <c r="V6530" t="s">
        <v>84</v>
      </c>
      <c r="W6530">
        <v>65.897537231445313</v>
      </c>
    </row>
    <row r="6531" spans="1:23" x14ac:dyDescent="0.25">
      <c r="A6531" s="48"/>
      <c r="B6531" t="s">
        <v>14</v>
      </c>
      <c r="C6531" s="35">
        <v>42213</v>
      </c>
      <c r="D6531">
        <v>1</v>
      </c>
      <c r="E6531" t="s">
        <v>32</v>
      </c>
      <c r="F6531">
        <v>0.84232097233753689</v>
      </c>
      <c r="G6531">
        <v>0.79534324330411155</v>
      </c>
      <c r="H6531">
        <v>6324</v>
      </c>
      <c r="I6531">
        <v>0.84869632881914692</v>
      </c>
      <c r="J6531">
        <v>0.9599802208496715</v>
      </c>
      <c r="K6531">
        <v>4226</v>
      </c>
      <c r="L6531">
        <v>-6.3753565773367882E-3</v>
      </c>
      <c r="M6531">
        <v>-0.75687968730926514</v>
      </c>
      <c r="N6531">
        <v>10550</v>
      </c>
      <c r="O6531">
        <v>1.7835263162851334E-2</v>
      </c>
      <c r="P6531">
        <v>-2.923302911221981E-2</v>
      </c>
      <c r="Q6531">
        <v>-1.8406668677926064E-2</v>
      </c>
      <c r="R6531">
        <v>-6.3753565773367882E-3</v>
      </c>
      <c r="S6531">
        <v>5.654528271406889E-3</v>
      </c>
      <c r="T6531">
        <v>1.6482315957546234E-2</v>
      </c>
      <c r="U6531" t="s">
        <v>102</v>
      </c>
      <c r="V6531" t="s">
        <v>84</v>
      </c>
      <c r="W6531">
        <v>65.897537231445313</v>
      </c>
    </row>
    <row r="6532" spans="1:23" x14ac:dyDescent="0.25">
      <c r="A6532" s="48"/>
      <c r="B6532" t="s">
        <v>14</v>
      </c>
      <c r="C6532" s="35">
        <v>42213</v>
      </c>
      <c r="D6532">
        <v>2</v>
      </c>
      <c r="E6532" t="s">
        <v>32</v>
      </c>
      <c r="F6532">
        <v>0.72665786459060189</v>
      </c>
      <c r="G6532">
        <v>0.67383623829833228</v>
      </c>
      <c r="H6532">
        <v>6324</v>
      </c>
      <c r="I6532">
        <v>0.73431728699496834</v>
      </c>
      <c r="J6532">
        <v>0.86308859489333845</v>
      </c>
      <c r="K6532">
        <v>4226</v>
      </c>
      <c r="L6532">
        <v>-7.6594222337007523E-3</v>
      </c>
      <c r="M6532">
        <v>-1.0540617704391479</v>
      </c>
      <c r="N6532">
        <v>10550</v>
      </c>
      <c r="O6532">
        <v>1.5750234946608543E-2</v>
      </c>
      <c r="P6532">
        <v>-2.7844922617077827E-2</v>
      </c>
      <c r="Q6532">
        <v>-1.8284216523170471E-2</v>
      </c>
      <c r="R6532">
        <v>-7.6594222337007523E-3</v>
      </c>
      <c r="S6532">
        <v>2.964111277833581E-3</v>
      </c>
      <c r="T6532">
        <v>1.2526079080998898E-2</v>
      </c>
      <c r="U6532" t="s">
        <v>18</v>
      </c>
      <c r="V6532" t="s">
        <v>84</v>
      </c>
      <c r="W6532">
        <v>64.93829345703125</v>
      </c>
    </row>
    <row r="6533" spans="1:23" x14ac:dyDescent="0.25">
      <c r="A6533" s="48"/>
      <c r="B6533" t="s">
        <v>14</v>
      </c>
      <c r="C6533" s="35">
        <v>42213</v>
      </c>
      <c r="D6533">
        <v>2</v>
      </c>
      <c r="E6533" t="s">
        <v>32</v>
      </c>
      <c r="F6533">
        <v>0.72665786459060189</v>
      </c>
      <c r="G6533">
        <v>0.67383623829833228</v>
      </c>
      <c r="H6533">
        <v>6324</v>
      </c>
      <c r="I6533">
        <v>0.73431728699496834</v>
      </c>
      <c r="J6533">
        <v>0.86308859489333845</v>
      </c>
      <c r="K6533">
        <v>4226</v>
      </c>
      <c r="L6533">
        <v>-7.6594222337007523E-3</v>
      </c>
      <c r="M6533">
        <v>-1.0540617704391479</v>
      </c>
      <c r="N6533">
        <v>10550</v>
      </c>
      <c r="O6533">
        <v>1.5750234946608543E-2</v>
      </c>
      <c r="P6533">
        <v>-2.7844922617077827E-2</v>
      </c>
      <c r="Q6533">
        <v>-1.8284216523170471E-2</v>
      </c>
      <c r="R6533">
        <v>-7.6594222337007523E-3</v>
      </c>
      <c r="S6533">
        <v>2.964111277833581E-3</v>
      </c>
      <c r="T6533">
        <v>1.2526079080998898E-2</v>
      </c>
      <c r="U6533" t="s">
        <v>102</v>
      </c>
      <c r="V6533" t="s">
        <v>84</v>
      </c>
      <c r="W6533">
        <v>64.93829345703125</v>
      </c>
    </row>
    <row r="6534" spans="1:23" x14ac:dyDescent="0.25">
      <c r="A6534" s="48"/>
      <c r="B6534" t="s">
        <v>14</v>
      </c>
      <c r="C6534" s="35">
        <v>42213</v>
      </c>
      <c r="D6534">
        <v>3</v>
      </c>
      <c r="E6534" t="s">
        <v>32</v>
      </c>
      <c r="F6534">
        <v>0.66475627578792162</v>
      </c>
      <c r="G6534">
        <v>0.60938923163574954</v>
      </c>
      <c r="H6534">
        <v>6324</v>
      </c>
      <c r="I6534">
        <v>0.66635782068962657</v>
      </c>
      <c r="J6534">
        <v>0.75346381672123763</v>
      </c>
      <c r="K6534">
        <v>4226</v>
      </c>
      <c r="L6534">
        <v>-1.6015449073165655E-3</v>
      </c>
      <c r="M6534">
        <v>-0.24092212319374084</v>
      </c>
      <c r="N6534">
        <v>10550</v>
      </c>
      <c r="O6534">
        <v>1.3894548639655113E-2</v>
      </c>
      <c r="P6534">
        <v>-1.9408797845244408E-2</v>
      </c>
      <c r="Q6534">
        <v>-1.0974529199302197E-2</v>
      </c>
      <c r="R6534">
        <v>-1.6015449073165655E-3</v>
      </c>
      <c r="S6534">
        <v>7.7703283168375492E-3</v>
      </c>
      <c r="T6534">
        <v>1.6205709427595139E-2</v>
      </c>
      <c r="U6534" t="s">
        <v>18</v>
      </c>
      <c r="V6534" t="s">
        <v>84</v>
      </c>
      <c r="W6534">
        <v>65.298675537109375</v>
      </c>
    </row>
    <row r="6535" spans="1:23" x14ac:dyDescent="0.25">
      <c r="A6535" s="48"/>
      <c r="B6535" t="s">
        <v>14</v>
      </c>
      <c r="C6535" s="35">
        <v>42213</v>
      </c>
      <c r="D6535">
        <v>3</v>
      </c>
      <c r="E6535" t="s">
        <v>32</v>
      </c>
      <c r="F6535">
        <v>0.66475627578792162</v>
      </c>
      <c r="G6535">
        <v>0.60938923163574954</v>
      </c>
      <c r="H6535">
        <v>6324</v>
      </c>
      <c r="I6535">
        <v>0.66635782068962657</v>
      </c>
      <c r="J6535">
        <v>0.75346381672123763</v>
      </c>
      <c r="K6535">
        <v>4226</v>
      </c>
      <c r="L6535">
        <v>-1.6015449073165655E-3</v>
      </c>
      <c r="M6535">
        <v>-0.24092212319374084</v>
      </c>
      <c r="N6535">
        <v>10550</v>
      </c>
      <c r="O6535">
        <v>1.3894548639655113E-2</v>
      </c>
      <c r="P6535">
        <v>-1.9408797845244408E-2</v>
      </c>
      <c r="Q6535">
        <v>-1.0974529199302197E-2</v>
      </c>
      <c r="R6535">
        <v>-1.6015449073165655E-3</v>
      </c>
      <c r="S6535">
        <v>7.7703283168375492E-3</v>
      </c>
      <c r="T6535">
        <v>1.6205709427595139E-2</v>
      </c>
      <c r="U6535" t="s">
        <v>102</v>
      </c>
      <c r="V6535" t="s">
        <v>84</v>
      </c>
      <c r="W6535">
        <v>65.298675537109375</v>
      </c>
    </row>
    <row r="6536" spans="1:23" x14ac:dyDescent="0.25">
      <c r="A6536" s="48"/>
      <c r="B6536" t="s">
        <v>14</v>
      </c>
      <c r="C6536" s="35">
        <v>42213</v>
      </c>
      <c r="D6536">
        <v>4</v>
      </c>
      <c r="E6536" t="s">
        <v>32</v>
      </c>
      <c r="F6536">
        <v>0.6351296155671059</v>
      </c>
      <c r="G6536">
        <v>0.57473678266448147</v>
      </c>
      <c r="H6536">
        <v>6324</v>
      </c>
      <c r="I6536">
        <v>0.63673113955514327</v>
      </c>
      <c r="J6536">
        <v>0.75497573984287514</v>
      </c>
      <c r="K6536">
        <v>4226</v>
      </c>
      <c r="L6536">
        <v>-1.6015239525586367E-3</v>
      </c>
      <c r="M6536">
        <v>-0.25215703248977661</v>
      </c>
      <c r="N6536">
        <v>10550</v>
      </c>
      <c r="O6536">
        <v>1.3678804971277714E-2</v>
      </c>
      <c r="P6536">
        <v>-1.9132280722260475E-2</v>
      </c>
      <c r="Q6536">
        <v>-1.0828971862792969E-2</v>
      </c>
      <c r="R6536">
        <v>-1.6015239525586367E-3</v>
      </c>
      <c r="S6536">
        <v>7.6248301193118095E-3</v>
      </c>
      <c r="T6536">
        <v>1.5929233282804489E-2</v>
      </c>
      <c r="U6536" t="s">
        <v>18</v>
      </c>
      <c r="V6536" t="s">
        <v>84</v>
      </c>
      <c r="W6536">
        <v>64.448150634765625</v>
      </c>
    </row>
    <row r="6537" spans="1:23" x14ac:dyDescent="0.25">
      <c r="A6537" s="48"/>
      <c r="B6537" t="s">
        <v>14</v>
      </c>
      <c r="C6537" s="35">
        <v>42213</v>
      </c>
      <c r="D6537">
        <v>4</v>
      </c>
      <c r="E6537" t="s">
        <v>32</v>
      </c>
      <c r="F6537">
        <v>0.6351296155671059</v>
      </c>
      <c r="G6537">
        <v>0.57473678266448147</v>
      </c>
      <c r="H6537">
        <v>6324</v>
      </c>
      <c r="I6537">
        <v>0.63673113955514327</v>
      </c>
      <c r="J6537">
        <v>0.75497573984287514</v>
      </c>
      <c r="K6537">
        <v>4226</v>
      </c>
      <c r="L6537">
        <v>-1.6015239525586367E-3</v>
      </c>
      <c r="M6537">
        <v>-0.25215703248977661</v>
      </c>
      <c r="N6537">
        <v>10550</v>
      </c>
      <c r="O6537">
        <v>1.3678804971277714E-2</v>
      </c>
      <c r="P6537">
        <v>-1.9132280722260475E-2</v>
      </c>
      <c r="Q6537">
        <v>-1.0828971862792969E-2</v>
      </c>
      <c r="R6537">
        <v>-1.6015239525586367E-3</v>
      </c>
      <c r="S6537">
        <v>7.6248301193118095E-3</v>
      </c>
      <c r="T6537">
        <v>1.5929233282804489E-2</v>
      </c>
      <c r="U6537" t="s">
        <v>102</v>
      </c>
      <c r="V6537" t="s">
        <v>84</v>
      </c>
      <c r="W6537">
        <v>64.448150634765625</v>
      </c>
    </row>
    <row r="6538" spans="1:23" x14ac:dyDescent="0.25">
      <c r="A6538" s="48"/>
      <c r="B6538" t="s">
        <v>14</v>
      </c>
      <c r="C6538" s="35">
        <v>42213</v>
      </c>
      <c r="D6538">
        <v>5</v>
      </c>
      <c r="E6538" t="s">
        <v>32</v>
      </c>
      <c r="F6538">
        <v>0.63458403225544902</v>
      </c>
      <c r="G6538">
        <v>0.57249549137860001</v>
      </c>
      <c r="H6538">
        <v>6324</v>
      </c>
      <c r="I6538">
        <v>0.63014418237975689</v>
      </c>
      <c r="J6538">
        <v>0.70853875648801423</v>
      </c>
      <c r="K6538">
        <v>4226</v>
      </c>
      <c r="L6538">
        <v>4.4398498721420765E-3</v>
      </c>
      <c r="M6538">
        <v>0.69964724779129028</v>
      </c>
      <c r="N6538">
        <v>10550</v>
      </c>
      <c r="O6538">
        <v>1.306221354752779E-2</v>
      </c>
      <c r="P6538">
        <v>-1.2300683185458183E-2</v>
      </c>
      <c r="Q6538">
        <v>-4.3716579675674438E-3</v>
      </c>
      <c r="R6538">
        <v>4.4398498721420765E-3</v>
      </c>
      <c r="S6538">
        <v>1.3250312767922878E-2</v>
      </c>
      <c r="T6538">
        <v>2.1180381998419762E-2</v>
      </c>
      <c r="U6538" t="s">
        <v>18</v>
      </c>
      <c r="V6538" t="s">
        <v>84</v>
      </c>
      <c r="W6538">
        <v>62.087867736816406</v>
      </c>
    </row>
    <row r="6539" spans="1:23" x14ac:dyDescent="0.25">
      <c r="A6539" s="48"/>
      <c r="B6539" t="s">
        <v>14</v>
      </c>
      <c r="C6539" s="35">
        <v>42213</v>
      </c>
      <c r="D6539">
        <v>5</v>
      </c>
      <c r="E6539" t="s">
        <v>32</v>
      </c>
      <c r="F6539">
        <v>0.63458403225544902</v>
      </c>
      <c r="G6539">
        <v>0.57249549137860001</v>
      </c>
      <c r="H6539">
        <v>6324</v>
      </c>
      <c r="I6539">
        <v>0.63014418237975689</v>
      </c>
      <c r="J6539">
        <v>0.70853875648801423</v>
      </c>
      <c r="K6539">
        <v>4226</v>
      </c>
      <c r="L6539">
        <v>4.4398498721420765E-3</v>
      </c>
      <c r="M6539">
        <v>0.69964724779129028</v>
      </c>
      <c r="N6539">
        <v>10550</v>
      </c>
      <c r="O6539">
        <v>1.306221354752779E-2</v>
      </c>
      <c r="P6539">
        <v>-1.2300683185458183E-2</v>
      </c>
      <c r="Q6539">
        <v>-4.3716579675674438E-3</v>
      </c>
      <c r="R6539">
        <v>4.4398498721420765E-3</v>
      </c>
      <c r="S6539">
        <v>1.3250312767922878E-2</v>
      </c>
      <c r="T6539">
        <v>2.1180381998419762E-2</v>
      </c>
      <c r="U6539" t="s">
        <v>102</v>
      </c>
      <c r="V6539" t="s">
        <v>84</v>
      </c>
      <c r="W6539">
        <v>62.087867736816406</v>
      </c>
    </row>
    <row r="6540" spans="1:23" x14ac:dyDescent="0.25">
      <c r="A6540" s="48"/>
      <c r="B6540" t="s">
        <v>14</v>
      </c>
      <c r="C6540" s="35">
        <v>42213</v>
      </c>
      <c r="D6540">
        <v>6</v>
      </c>
      <c r="E6540" t="s">
        <v>32</v>
      </c>
      <c r="F6540">
        <v>0.67853782957840947</v>
      </c>
      <c r="G6540">
        <v>0.60130090939841041</v>
      </c>
      <c r="H6540">
        <v>6324</v>
      </c>
      <c r="I6540">
        <v>0.67452560780494186</v>
      </c>
      <c r="J6540">
        <v>0.74563277506532166</v>
      </c>
      <c r="K6540">
        <v>4226</v>
      </c>
      <c r="L6540">
        <v>4.0122219361364841E-3</v>
      </c>
      <c r="M6540">
        <v>0.59130406379699707</v>
      </c>
      <c r="N6540">
        <v>10550</v>
      </c>
      <c r="O6540">
        <v>1.3737980276346207E-2</v>
      </c>
      <c r="P6540">
        <v>-1.3594373129308224E-2</v>
      </c>
      <c r="Q6540">
        <v>-5.2551450207829475E-3</v>
      </c>
      <c r="R6540">
        <v>4.0122219361364841E-3</v>
      </c>
      <c r="S6540">
        <v>1.327848993241787E-2</v>
      </c>
      <c r="T6540">
        <v>2.1618817001581192E-2</v>
      </c>
      <c r="U6540" t="s">
        <v>18</v>
      </c>
      <c r="V6540" t="s">
        <v>84</v>
      </c>
      <c r="W6540">
        <v>61.578010559082031</v>
      </c>
    </row>
    <row r="6541" spans="1:23" x14ac:dyDescent="0.25">
      <c r="A6541" s="48"/>
      <c r="B6541" t="s">
        <v>14</v>
      </c>
      <c r="C6541" s="35">
        <v>42213</v>
      </c>
      <c r="D6541">
        <v>6</v>
      </c>
      <c r="E6541" t="s">
        <v>32</v>
      </c>
      <c r="F6541">
        <v>0.67853782957840947</v>
      </c>
      <c r="G6541">
        <v>0.60130090939841041</v>
      </c>
      <c r="H6541">
        <v>6324</v>
      </c>
      <c r="I6541">
        <v>0.67452560780494186</v>
      </c>
      <c r="J6541">
        <v>0.74563277506532166</v>
      </c>
      <c r="K6541">
        <v>4226</v>
      </c>
      <c r="L6541">
        <v>4.0122219361364841E-3</v>
      </c>
      <c r="M6541">
        <v>0.59130406379699707</v>
      </c>
      <c r="N6541">
        <v>10550</v>
      </c>
      <c r="O6541">
        <v>1.3737980276346207E-2</v>
      </c>
      <c r="P6541">
        <v>-1.3594373129308224E-2</v>
      </c>
      <c r="Q6541">
        <v>-5.2551450207829475E-3</v>
      </c>
      <c r="R6541">
        <v>4.0122219361364841E-3</v>
      </c>
      <c r="S6541">
        <v>1.327848993241787E-2</v>
      </c>
      <c r="T6541">
        <v>2.1618817001581192E-2</v>
      </c>
      <c r="U6541" t="s">
        <v>102</v>
      </c>
      <c r="V6541" t="s">
        <v>84</v>
      </c>
      <c r="W6541">
        <v>61.578010559082031</v>
      </c>
    </row>
    <row r="6542" spans="1:23" x14ac:dyDescent="0.25">
      <c r="A6542" s="48"/>
      <c r="B6542" t="s">
        <v>14</v>
      </c>
      <c r="C6542" s="35">
        <v>42213</v>
      </c>
      <c r="D6542">
        <v>7</v>
      </c>
      <c r="E6542" t="s">
        <v>32</v>
      </c>
      <c r="F6542">
        <v>0.76547605655739104</v>
      </c>
      <c r="G6542">
        <v>0.69753476000666925</v>
      </c>
      <c r="H6542">
        <v>6324</v>
      </c>
      <c r="I6542">
        <v>0.75024337146719566</v>
      </c>
      <c r="J6542">
        <v>0.79943865573987682</v>
      </c>
      <c r="K6542">
        <v>4226</v>
      </c>
      <c r="L6542">
        <v>1.5232685022056103E-2</v>
      </c>
      <c r="M6542">
        <v>1.9899623394012451</v>
      </c>
      <c r="N6542">
        <v>10550</v>
      </c>
      <c r="O6542">
        <v>1.5105257742106915E-2</v>
      </c>
      <c r="P6542">
        <v>-4.1262134909629822E-3</v>
      </c>
      <c r="Q6542">
        <v>5.0429804250597954E-3</v>
      </c>
      <c r="R6542">
        <v>1.5232685022056103E-2</v>
      </c>
      <c r="S6542">
        <v>2.5421181693673134E-2</v>
      </c>
      <c r="T6542">
        <v>3.4591581672430038E-2</v>
      </c>
      <c r="U6542" t="s">
        <v>18</v>
      </c>
      <c r="V6542" t="s">
        <v>84</v>
      </c>
      <c r="W6542">
        <v>66.938674926757813</v>
      </c>
    </row>
    <row r="6543" spans="1:23" x14ac:dyDescent="0.25">
      <c r="A6543" s="48"/>
      <c r="B6543" t="s">
        <v>14</v>
      </c>
      <c r="C6543" s="35">
        <v>42213</v>
      </c>
      <c r="D6543">
        <v>7</v>
      </c>
      <c r="E6543" t="s">
        <v>32</v>
      </c>
      <c r="F6543">
        <v>0.76547605655739104</v>
      </c>
      <c r="G6543">
        <v>0.69753476000666925</v>
      </c>
      <c r="H6543">
        <v>6324</v>
      </c>
      <c r="I6543">
        <v>0.75024337146719566</v>
      </c>
      <c r="J6543">
        <v>0.79943865573987682</v>
      </c>
      <c r="K6543">
        <v>4226</v>
      </c>
      <c r="L6543">
        <v>1.5232685022056103E-2</v>
      </c>
      <c r="M6543">
        <v>1.9899623394012451</v>
      </c>
      <c r="N6543">
        <v>10550</v>
      </c>
      <c r="O6543">
        <v>1.5105257742106915E-2</v>
      </c>
      <c r="P6543">
        <v>-4.1262134909629822E-3</v>
      </c>
      <c r="Q6543">
        <v>5.0429804250597954E-3</v>
      </c>
      <c r="R6543">
        <v>1.5232685022056103E-2</v>
      </c>
      <c r="S6543">
        <v>2.5421181693673134E-2</v>
      </c>
      <c r="T6543">
        <v>3.4591581672430038E-2</v>
      </c>
      <c r="U6543" t="s">
        <v>102</v>
      </c>
      <c r="V6543" t="s">
        <v>84</v>
      </c>
      <c r="W6543">
        <v>66.938674926757813</v>
      </c>
    </row>
    <row r="6544" spans="1:23" x14ac:dyDescent="0.25">
      <c r="A6544" s="48"/>
      <c r="B6544" t="s">
        <v>14</v>
      </c>
      <c r="C6544" s="35">
        <v>42213</v>
      </c>
      <c r="D6544">
        <v>8</v>
      </c>
      <c r="E6544" t="s">
        <v>32</v>
      </c>
      <c r="F6544">
        <v>0.78008752789711544</v>
      </c>
      <c r="G6544">
        <v>0.76669189999433762</v>
      </c>
      <c r="H6544">
        <v>6324</v>
      </c>
      <c r="I6544">
        <v>0.77609489726414915</v>
      </c>
      <c r="J6544">
        <v>0.8670771686141191</v>
      </c>
      <c r="K6544">
        <v>4226</v>
      </c>
      <c r="L6544">
        <v>3.9926306344568729E-3</v>
      </c>
      <c r="M6544">
        <v>0.5118182897567749</v>
      </c>
      <c r="N6544">
        <v>10550</v>
      </c>
      <c r="O6544">
        <v>1.6457648947834969E-2</v>
      </c>
      <c r="P6544">
        <v>-1.7099492251873016E-2</v>
      </c>
      <c r="Q6544">
        <v>-7.109370082616806E-3</v>
      </c>
      <c r="R6544">
        <v>3.9926306344568729E-3</v>
      </c>
      <c r="S6544">
        <v>1.5093314461410046E-2</v>
      </c>
      <c r="T6544">
        <v>2.5084754452109337E-2</v>
      </c>
      <c r="U6544" t="s">
        <v>18</v>
      </c>
      <c r="V6544" t="s">
        <v>84</v>
      </c>
      <c r="W6544">
        <v>75.849861145019531</v>
      </c>
    </row>
    <row r="6545" spans="1:23" x14ac:dyDescent="0.25">
      <c r="A6545" s="48"/>
      <c r="B6545" t="s">
        <v>14</v>
      </c>
      <c r="C6545" s="35">
        <v>42213</v>
      </c>
      <c r="D6545">
        <v>8</v>
      </c>
      <c r="E6545" t="s">
        <v>32</v>
      </c>
      <c r="F6545">
        <v>0.78008752789711544</v>
      </c>
      <c r="G6545">
        <v>0.76669189999433762</v>
      </c>
      <c r="H6545">
        <v>6324</v>
      </c>
      <c r="I6545">
        <v>0.77609489726414915</v>
      </c>
      <c r="J6545">
        <v>0.8670771686141191</v>
      </c>
      <c r="K6545">
        <v>4226</v>
      </c>
      <c r="L6545">
        <v>3.9926306344568729E-3</v>
      </c>
      <c r="M6545">
        <v>0.5118182897567749</v>
      </c>
      <c r="N6545">
        <v>10550</v>
      </c>
      <c r="O6545">
        <v>1.6457648947834969E-2</v>
      </c>
      <c r="P6545">
        <v>-1.7099492251873016E-2</v>
      </c>
      <c r="Q6545">
        <v>-7.109370082616806E-3</v>
      </c>
      <c r="R6545">
        <v>3.9926306344568729E-3</v>
      </c>
      <c r="S6545">
        <v>1.5093314461410046E-2</v>
      </c>
      <c r="T6545">
        <v>2.5084754452109337E-2</v>
      </c>
      <c r="U6545" t="s">
        <v>102</v>
      </c>
      <c r="V6545" t="s">
        <v>84</v>
      </c>
      <c r="W6545">
        <v>75.849861145019531</v>
      </c>
    </row>
    <row r="6546" spans="1:23" x14ac:dyDescent="0.25">
      <c r="A6546" s="48"/>
      <c r="B6546" t="s">
        <v>14</v>
      </c>
      <c r="C6546" s="35">
        <v>42213</v>
      </c>
      <c r="D6546">
        <v>9</v>
      </c>
      <c r="E6546" t="s">
        <v>32</v>
      </c>
      <c r="F6546">
        <v>0.73877559579203689</v>
      </c>
      <c r="G6546">
        <v>0.91321057104265646</v>
      </c>
      <c r="H6546">
        <v>6324</v>
      </c>
      <c r="I6546">
        <v>0.75673900841878272</v>
      </c>
      <c r="J6546">
        <v>0.93974356828443684</v>
      </c>
      <c r="K6546">
        <v>4226</v>
      </c>
      <c r="L6546">
        <v>-1.7963413149118423E-2</v>
      </c>
      <c r="M6546">
        <v>-2.431511402130127</v>
      </c>
      <c r="N6546">
        <v>10550</v>
      </c>
      <c r="O6546">
        <v>1.8461953848600388E-2</v>
      </c>
      <c r="P6546">
        <v>-4.1624251753091812E-2</v>
      </c>
      <c r="Q6546">
        <v>-3.0417477712035179E-2</v>
      </c>
      <c r="R6546">
        <v>-1.7963413149118423E-2</v>
      </c>
      <c r="S6546">
        <v>-5.5108251981437206E-3</v>
      </c>
      <c r="T6546">
        <v>5.6974268518388271E-3</v>
      </c>
      <c r="U6546" t="s">
        <v>18</v>
      </c>
      <c r="V6546" t="s">
        <v>84</v>
      </c>
      <c r="W6546">
        <v>84.442176818847656</v>
      </c>
    </row>
    <row r="6547" spans="1:23" x14ac:dyDescent="0.25">
      <c r="A6547" s="48"/>
      <c r="B6547" t="s">
        <v>14</v>
      </c>
      <c r="C6547" s="35">
        <v>42213</v>
      </c>
      <c r="D6547">
        <v>9</v>
      </c>
      <c r="E6547" t="s">
        <v>32</v>
      </c>
      <c r="F6547">
        <v>0.73877559579203689</v>
      </c>
      <c r="G6547">
        <v>0.91321057104265646</v>
      </c>
      <c r="H6547">
        <v>6324</v>
      </c>
      <c r="I6547">
        <v>0.75673900841878272</v>
      </c>
      <c r="J6547">
        <v>0.93974356828443684</v>
      </c>
      <c r="K6547">
        <v>4226</v>
      </c>
      <c r="L6547">
        <v>-1.7963413149118423E-2</v>
      </c>
      <c r="M6547">
        <v>-2.431511402130127</v>
      </c>
      <c r="N6547">
        <v>10550</v>
      </c>
      <c r="O6547">
        <v>1.8461953848600388E-2</v>
      </c>
      <c r="P6547">
        <v>-4.1624251753091812E-2</v>
      </c>
      <c r="Q6547">
        <v>-3.0417477712035179E-2</v>
      </c>
      <c r="R6547">
        <v>-1.7963413149118423E-2</v>
      </c>
      <c r="S6547">
        <v>-5.5108251981437206E-3</v>
      </c>
      <c r="T6547">
        <v>5.6974268518388271E-3</v>
      </c>
      <c r="U6547" t="s">
        <v>102</v>
      </c>
      <c r="V6547" t="s">
        <v>84</v>
      </c>
      <c r="W6547">
        <v>84.442176818847656</v>
      </c>
    </row>
    <row r="6548" spans="1:23" x14ac:dyDescent="0.25">
      <c r="A6548" s="48"/>
      <c r="B6548" t="s">
        <v>14</v>
      </c>
      <c r="C6548" s="35">
        <v>42213</v>
      </c>
      <c r="D6548">
        <v>10</v>
      </c>
      <c r="E6548" t="s">
        <v>32</v>
      </c>
      <c r="F6548">
        <v>0.67885530667462168</v>
      </c>
      <c r="G6548">
        <v>1.1190652847388722</v>
      </c>
      <c r="H6548">
        <v>6324</v>
      </c>
      <c r="I6548">
        <v>0.70989892718986014</v>
      </c>
      <c r="J6548">
        <v>1.1177358527575136</v>
      </c>
      <c r="K6548">
        <v>4226</v>
      </c>
      <c r="L6548">
        <v>-3.1043620780110359E-2</v>
      </c>
      <c r="M6548">
        <v>-4.5729360580444336</v>
      </c>
      <c r="N6548">
        <v>10550</v>
      </c>
      <c r="O6548">
        <v>2.2218342870473862E-2</v>
      </c>
      <c r="P6548">
        <v>-5.951865017414093E-2</v>
      </c>
      <c r="Q6548">
        <v>-4.6031668782234192E-2</v>
      </c>
      <c r="R6548">
        <v>-3.1043620780110359E-2</v>
      </c>
      <c r="S6548">
        <v>-1.6057347878813744E-2</v>
      </c>
      <c r="T6548">
        <v>-2.5685925502330065E-3</v>
      </c>
      <c r="U6548" t="s">
        <v>18</v>
      </c>
      <c r="V6548" t="s">
        <v>84</v>
      </c>
      <c r="W6548">
        <v>88.93212890625</v>
      </c>
    </row>
    <row r="6549" spans="1:23" x14ac:dyDescent="0.25">
      <c r="A6549" s="48"/>
      <c r="B6549" t="s">
        <v>14</v>
      </c>
      <c r="C6549" s="35">
        <v>42213</v>
      </c>
      <c r="D6549">
        <v>10</v>
      </c>
      <c r="E6549" t="s">
        <v>32</v>
      </c>
      <c r="F6549">
        <v>0.67885530667462168</v>
      </c>
      <c r="G6549">
        <v>1.1190652847388722</v>
      </c>
      <c r="H6549">
        <v>6324</v>
      </c>
      <c r="I6549">
        <v>0.70989892718986014</v>
      </c>
      <c r="J6549">
        <v>1.1177358527575136</v>
      </c>
      <c r="K6549">
        <v>4226</v>
      </c>
      <c r="L6549">
        <v>-3.1043620780110359E-2</v>
      </c>
      <c r="M6549">
        <v>-4.5729360580444336</v>
      </c>
      <c r="N6549">
        <v>10550</v>
      </c>
      <c r="O6549">
        <v>2.2218342870473862E-2</v>
      </c>
      <c r="P6549">
        <v>-5.951865017414093E-2</v>
      </c>
      <c r="Q6549">
        <v>-4.6031668782234192E-2</v>
      </c>
      <c r="R6549">
        <v>-3.1043620780110359E-2</v>
      </c>
      <c r="S6549">
        <v>-1.6057347878813744E-2</v>
      </c>
      <c r="T6549">
        <v>-2.5685925502330065E-3</v>
      </c>
      <c r="U6549" t="s">
        <v>102</v>
      </c>
      <c r="V6549" t="s">
        <v>84</v>
      </c>
      <c r="W6549">
        <v>88.93212890625</v>
      </c>
    </row>
    <row r="6550" spans="1:23" x14ac:dyDescent="0.25">
      <c r="A6550" s="48"/>
      <c r="B6550" t="s">
        <v>14</v>
      </c>
      <c r="C6550" s="35">
        <v>42213</v>
      </c>
      <c r="D6550">
        <v>11</v>
      </c>
      <c r="E6550" t="s">
        <v>32</v>
      </c>
      <c r="F6550">
        <v>0.66836061327762175</v>
      </c>
      <c r="G6550">
        <v>1.355998365188535</v>
      </c>
      <c r="H6550">
        <v>6324</v>
      </c>
      <c r="I6550">
        <v>0.74343121098357035</v>
      </c>
      <c r="J6550">
        <v>1.373622284808562</v>
      </c>
      <c r="K6550">
        <v>4226</v>
      </c>
      <c r="L6550">
        <v>-7.5070597231388092E-2</v>
      </c>
      <c r="M6550">
        <v>-11.232049942016602</v>
      </c>
      <c r="N6550">
        <v>10550</v>
      </c>
      <c r="O6550">
        <v>2.7152122929692268E-2</v>
      </c>
      <c r="P6550">
        <v>-0.10986875742673874</v>
      </c>
      <c r="Q6550">
        <v>-9.3386873602867126E-2</v>
      </c>
      <c r="R6550">
        <v>-7.5070597231388092E-2</v>
      </c>
      <c r="S6550">
        <v>-5.6756488978862762E-2</v>
      </c>
      <c r="T6550">
        <v>-4.0272437036037445E-2</v>
      </c>
      <c r="U6550" t="s">
        <v>18</v>
      </c>
      <c r="V6550" t="s">
        <v>84</v>
      </c>
      <c r="W6550">
        <v>91.061798095703125</v>
      </c>
    </row>
    <row r="6551" spans="1:23" x14ac:dyDescent="0.25">
      <c r="A6551" s="48"/>
      <c r="B6551" t="s">
        <v>14</v>
      </c>
      <c r="C6551" s="35">
        <v>42213</v>
      </c>
      <c r="D6551">
        <v>11</v>
      </c>
      <c r="E6551" t="s">
        <v>32</v>
      </c>
      <c r="F6551">
        <v>0.66836061327762175</v>
      </c>
      <c r="G6551">
        <v>1.355998365188535</v>
      </c>
      <c r="H6551">
        <v>6324</v>
      </c>
      <c r="I6551">
        <v>0.74343121098357035</v>
      </c>
      <c r="J6551">
        <v>1.373622284808562</v>
      </c>
      <c r="K6551">
        <v>4226</v>
      </c>
      <c r="L6551">
        <v>-7.5070597231388092E-2</v>
      </c>
      <c r="M6551">
        <v>-11.232049942016602</v>
      </c>
      <c r="N6551">
        <v>10550</v>
      </c>
      <c r="O6551">
        <v>2.7152122929692268E-2</v>
      </c>
      <c r="P6551">
        <v>-0.10986875742673874</v>
      </c>
      <c r="Q6551">
        <v>-9.3386873602867126E-2</v>
      </c>
      <c r="R6551">
        <v>-7.5070597231388092E-2</v>
      </c>
      <c r="S6551">
        <v>-5.6756488978862762E-2</v>
      </c>
      <c r="T6551">
        <v>-4.0272437036037445E-2</v>
      </c>
      <c r="U6551" t="s">
        <v>102</v>
      </c>
      <c r="V6551" t="s">
        <v>84</v>
      </c>
      <c r="W6551">
        <v>91.061798095703125</v>
      </c>
    </row>
    <row r="6552" spans="1:23" x14ac:dyDescent="0.25">
      <c r="A6552" s="48"/>
      <c r="B6552" t="s">
        <v>14</v>
      </c>
      <c r="C6552" s="35">
        <v>42213</v>
      </c>
      <c r="D6552">
        <v>12</v>
      </c>
      <c r="E6552" t="s">
        <v>32</v>
      </c>
      <c r="F6552">
        <v>0.77543633643666199</v>
      </c>
      <c r="G6552">
        <v>1.596736452863603</v>
      </c>
      <c r="H6552">
        <v>6324</v>
      </c>
      <c r="I6552">
        <v>0.82192954212945391</v>
      </c>
      <c r="J6552">
        <v>1.5369104080598215</v>
      </c>
      <c r="K6552">
        <v>4226</v>
      </c>
      <c r="L6552">
        <v>-4.6493206173181534E-2</v>
      </c>
      <c r="M6552">
        <v>-5.9957475662231445</v>
      </c>
      <c r="N6552">
        <v>10550</v>
      </c>
      <c r="O6552">
        <v>3.1017744913697243E-2</v>
      </c>
      <c r="P6552">
        <v>-8.6245551705360413E-2</v>
      </c>
      <c r="Q6552">
        <v>-6.7417159676551819E-2</v>
      </c>
      <c r="R6552">
        <v>-4.6493206173181534E-2</v>
      </c>
      <c r="S6552">
        <v>-2.5571737438440323E-2</v>
      </c>
      <c r="T6552">
        <v>-6.7408643662929535E-3</v>
      </c>
      <c r="U6552" t="s">
        <v>18</v>
      </c>
      <c r="V6552" t="s">
        <v>84</v>
      </c>
      <c r="W6552">
        <v>92.850807189941406</v>
      </c>
    </row>
    <row r="6553" spans="1:23" x14ac:dyDescent="0.25">
      <c r="A6553" s="48"/>
      <c r="B6553" t="s">
        <v>14</v>
      </c>
      <c r="C6553" s="35">
        <v>42213</v>
      </c>
      <c r="D6553">
        <v>12</v>
      </c>
      <c r="E6553" t="s">
        <v>32</v>
      </c>
      <c r="F6553">
        <v>0.77543633643666199</v>
      </c>
      <c r="G6553">
        <v>1.596736452863603</v>
      </c>
      <c r="H6553">
        <v>6324</v>
      </c>
      <c r="I6553">
        <v>0.82192954212945391</v>
      </c>
      <c r="J6553">
        <v>1.5369104080598215</v>
      </c>
      <c r="K6553">
        <v>4226</v>
      </c>
      <c r="L6553">
        <v>-4.6493206173181534E-2</v>
      </c>
      <c r="M6553">
        <v>-5.9957475662231445</v>
      </c>
      <c r="N6553">
        <v>10550</v>
      </c>
      <c r="O6553">
        <v>3.1017744913697243E-2</v>
      </c>
      <c r="P6553">
        <v>-8.6245551705360413E-2</v>
      </c>
      <c r="Q6553">
        <v>-6.7417159676551819E-2</v>
      </c>
      <c r="R6553">
        <v>-4.6493206173181534E-2</v>
      </c>
      <c r="S6553">
        <v>-2.5571737438440323E-2</v>
      </c>
      <c r="T6553">
        <v>-6.7408643662929535E-3</v>
      </c>
      <c r="U6553" t="s">
        <v>102</v>
      </c>
      <c r="V6553" t="s">
        <v>84</v>
      </c>
      <c r="W6553">
        <v>92.850807189941406</v>
      </c>
    </row>
    <row r="6554" spans="1:23" x14ac:dyDescent="0.25">
      <c r="A6554" s="48"/>
      <c r="B6554" t="s">
        <v>14</v>
      </c>
      <c r="C6554" s="35">
        <v>42213</v>
      </c>
      <c r="D6554">
        <v>13</v>
      </c>
      <c r="E6554" t="s">
        <v>32</v>
      </c>
      <c r="F6554">
        <v>0.96238422320405004</v>
      </c>
      <c r="G6554">
        <v>1.7889119890551892</v>
      </c>
      <c r="H6554">
        <v>6324</v>
      </c>
      <c r="I6554">
        <v>1.0312893181247142</v>
      </c>
      <c r="J6554">
        <v>1.7359047889188155</v>
      </c>
      <c r="K6554">
        <v>4226</v>
      </c>
      <c r="L6554">
        <v>-6.8905092775821686E-2</v>
      </c>
      <c r="M6554">
        <v>-7.1598320007324219</v>
      </c>
      <c r="N6554">
        <v>10550</v>
      </c>
      <c r="O6554">
        <v>3.4915544092655182E-2</v>
      </c>
      <c r="P6554">
        <v>-0.11365285515785217</v>
      </c>
      <c r="Q6554">
        <v>-9.2458419501781464E-2</v>
      </c>
      <c r="R6554">
        <v>-6.8905092775821686E-2</v>
      </c>
      <c r="S6554">
        <v>-4.5354560017585754E-2</v>
      </c>
      <c r="T6554">
        <v>-2.4157332256436348E-2</v>
      </c>
      <c r="U6554" t="s">
        <v>18</v>
      </c>
      <c r="V6554" t="s">
        <v>84</v>
      </c>
      <c r="W6554">
        <v>95.490234375</v>
      </c>
    </row>
    <row r="6555" spans="1:23" x14ac:dyDescent="0.25">
      <c r="A6555" s="48"/>
      <c r="B6555" t="s">
        <v>14</v>
      </c>
      <c r="C6555" s="35">
        <v>42213</v>
      </c>
      <c r="D6555">
        <v>13</v>
      </c>
      <c r="E6555" t="s">
        <v>32</v>
      </c>
      <c r="F6555">
        <v>0.96238422320405004</v>
      </c>
      <c r="G6555">
        <v>1.7889119890551892</v>
      </c>
      <c r="H6555">
        <v>6324</v>
      </c>
      <c r="I6555">
        <v>1.0312893181247142</v>
      </c>
      <c r="J6555">
        <v>1.7359047889188155</v>
      </c>
      <c r="K6555">
        <v>4226</v>
      </c>
      <c r="L6555">
        <v>-6.8905092775821686E-2</v>
      </c>
      <c r="M6555">
        <v>-7.1598320007324219</v>
      </c>
      <c r="N6555">
        <v>10550</v>
      </c>
      <c r="O6555">
        <v>3.4915544092655182E-2</v>
      </c>
      <c r="P6555">
        <v>-0.11365285515785217</v>
      </c>
      <c r="Q6555">
        <v>-9.2458419501781464E-2</v>
      </c>
      <c r="R6555">
        <v>-6.8905092775821686E-2</v>
      </c>
      <c r="S6555">
        <v>-4.5354560017585754E-2</v>
      </c>
      <c r="T6555">
        <v>-2.4157332256436348E-2</v>
      </c>
      <c r="U6555" t="s">
        <v>102</v>
      </c>
      <c r="V6555" t="s">
        <v>84</v>
      </c>
      <c r="W6555">
        <v>95.490234375</v>
      </c>
    </row>
    <row r="6556" spans="1:23" x14ac:dyDescent="0.25">
      <c r="A6556" s="48"/>
      <c r="B6556" t="s">
        <v>14</v>
      </c>
      <c r="C6556" s="35">
        <v>42213</v>
      </c>
      <c r="D6556">
        <v>14</v>
      </c>
      <c r="E6556" t="s">
        <v>32</v>
      </c>
      <c r="F6556">
        <v>1.2598950111818688</v>
      </c>
      <c r="G6556">
        <v>1.9744488303832985</v>
      </c>
      <c r="H6556">
        <v>6324</v>
      </c>
      <c r="I6556">
        <v>1.322280424163218</v>
      </c>
      <c r="J6556">
        <v>1.8799997238156532</v>
      </c>
      <c r="K6556">
        <v>4226</v>
      </c>
      <c r="L6556">
        <v>-6.238541379570961E-2</v>
      </c>
      <c r="M6556">
        <v>-4.9516358375549316</v>
      </c>
      <c r="N6556">
        <v>10550</v>
      </c>
      <c r="O6556">
        <v>3.8115601986646652E-2</v>
      </c>
      <c r="P6556">
        <v>-0.11123436689376831</v>
      </c>
      <c r="Q6556">
        <v>-8.8097438216209412E-2</v>
      </c>
      <c r="R6556">
        <v>-6.238541379570961E-2</v>
      </c>
      <c r="S6556">
        <v>-3.6676440387964249E-2</v>
      </c>
      <c r="T6556">
        <v>-1.3536457903683186E-2</v>
      </c>
      <c r="U6556" t="s">
        <v>18</v>
      </c>
      <c r="V6556" t="s">
        <v>84</v>
      </c>
      <c r="W6556">
        <v>96.279052734375</v>
      </c>
    </row>
    <row r="6557" spans="1:23" x14ac:dyDescent="0.25">
      <c r="A6557" s="48"/>
      <c r="B6557" t="s">
        <v>14</v>
      </c>
      <c r="C6557" s="35">
        <v>42213</v>
      </c>
      <c r="D6557">
        <v>14</v>
      </c>
      <c r="E6557" t="s">
        <v>32</v>
      </c>
      <c r="F6557">
        <v>1.2598950111818688</v>
      </c>
      <c r="G6557">
        <v>1.9744488303832985</v>
      </c>
      <c r="H6557">
        <v>6324</v>
      </c>
      <c r="I6557">
        <v>1.322280424163218</v>
      </c>
      <c r="J6557">
        <v>1.8799997238156532</v>
      </c>
      <c r="K6557">
        <v>4226</v>
      </c>
      <c r="L6557">
        <v>-6.238541379570961E-2</v>
      </c>
      <c r="M6557">
        <v>-4.9516358375549316</v>
      </c>
      <c r="N6557">
        <v>10550</v>
      </c>
      <c r="O6557">
        <v>3.8115601986646652E-2</v>
      </c>
      <c r="P6557">
        <v>-0.11123436689376831</v>
      </c>
      <c r="Q6557">
        <v>-8.8097438216209412E-2</v>
      </c>
      <c r="R6557">
        <v>-6.238541379570961E-2</v>
      </c>
      <c r="S6557">
        <v>-3.6676440387964249E-2</v>
      </c>
      <c r="T6557">
        <v>-1.3536457903683186E-2</v>
      </c>
      <c r="U6557" t="s">
        <v>102</v>
      </c>
      <c r="V6557" t="s">
        <v>84</v>
      </c>
      <c r="W6557">
        <v>96.279052734375</v>
      </c>
    </row>
    <row r="6558" spans="1:23" x14ac:dyDescent="0.25">
      <c r="A6558" s="48"/>
      <c r="B6558" t="s">
        <v>14</v>
      </c>
      <c r="C6558" s="35">
        <v>42213</v>
      </c>
      <c r="D6558">
        <v>15</v>
      </c>
      <c r="E6558" t="s">
        <v>32</v>
      </c>
      <c r="F6558">
        <v>1.6069658404065237</v>
      </c>
      <c r="G6558">
        <v>2.0472937356510008</v>
      </c>
      <c r="H6558">
        <v>6324</v>
      </c>
      <c r="I6558">
        <v>1.661863924306213</v>
      </c>
      <c r="J6558">
        <v>1.9684022414538052</v>
      </c>
      <c r="K6558">
        <v>4226</v>
      </c>
      <c r="L6558">
        <v>-5.4898083209991455E-2</v>
      </c>
      <c r="M6558">
        <v>-3.4162571430206299</v>
      </c>
      <c r="N6558">
        <v>10550</v>
      </c>
      <c r="O6558">
        <v>3.9744537323713303E-2</v>
      </c>
      <c r="P6558">
        <v>-0.10583468526601791</v>
      </c>
      <c r="Q6558">
        <v>-8.1708952784538269E-2</v>
      </c>
      <c r="R6558">
        <v>-5.4898083209991455E-2</v>
      </c>
      <c r="S6558">
        <v>-2.8090393170714378E-2</v>
      </c>
      <c r="T6558">
        <v>-3.9614839479327202E-3</v>
      </c>
      <c r="U6558" t="s">
        <v>18</v>
      </c>
      <c r="V6558" t="s">
        <v>84</v>
      </c>
      <c r="W6558">
        <v>98.788818359375</v>
      </c>
    </row>
    <row r="6559" spans="1:23" x14ac:dyDescent="0.25">
      <c r="A6559" s="48"/>
      <c r="B6559" t="s">
        <v>14</v>
      </c>
      <c r="C6559" s="35">
        <v>42213</v>
      </c>
      <c r="D6559">
        <v>15</v>
      </c>
      <c r="E6559" t="s">
        <v>32</v>
      </c>
      <c r="F6559">
        <v>1.6069658404065237</v>
      </c>
      <c r="G6559">
        <v>2.0472937356510008</v>
      </c>
      <c r="H6559">
        <v>6324</v>
      </c>
      <c r="I6559">
        <v>1.661863924306213</v>
      </c>
      <c r="J6559">
        <v>1.9684022414538052</v>
      </c>
      <c r="K6559">
        <v>4226</v>
      </c>
      <c r="L6559">
        <v>-5.4898083209991455E-2</v>
      </c>
      <c r="M6559">
        <v>-3.4162571430206299</v>
      </c>
      <c r="N6559">
        <v>10550</v>
      </c>
      <c r="O6559">
        <v>3.9744537323713303E-2</v>
      </c>
      <c r="P6559">
        <v>-0.10583468526601791</v>
      </c>
      <c r="Q6559">
        <v>-8.1708952784538269E-2</v>
      </c>
      <c r="R6559">
        <v>-5.4898083209991455E-2</v>
      </c>
      <c r="S6559">
        <v>-2.8090393170714378E-2</v>
      </c>
      <c r="T6559">
        <v>-3.9614839479327202E-3</v>
      </c>
      <c r="U6559" t="s">
        <v>102</v>
      </c>
      <c r="V6559" t="s">
        <v>84</v>
      </c>
      <c r="W6559">
        <v>98.788818359375</v>
      </c>
    </row>
    <row r="6560" spans="1:23" x14ac:dyDescent="0.25">
      <c r="A6560" s="48"/>
      <c r="B6560" t="s">
        <v>14</v>
      </c>
      <c r="C6560" s="35">
        <v>42213</v>
      </c>
      <c r="D6560">
        <v>16</v>
      </c>
      <c r="E6560" t="s">
        <v>32</v>
      </c>
      <c r="F6560">
        <v>2.0112755479530504</v>
      </c>
      <c r="G6560">
        <v>2.0721999388903307</v>
      </c>
      <c r="H6560">
        <v>6324</v>
      </c>
      <c r="I6560">
        <v>1.9270636624640922</v>
      </c>
      <c r="J6560">
        <v>1.9324096738566043</v>
      </c>
      <c r="K6560">
        <v>4226</v>
      </c>
      <c r="L6560">
        <v>8.4211885929107666E-2</v>
      </c>
      <c r="M6560">
        <v>4.1869888305664062</v>
      </c>
      <c r="N6560">
        <v>10550</v>
      </c>
      <c r="O6560">
        <v>3.9530109614133835E-2</v>
      </c>
      <c r="P6560">
        <v>3.3550098538398743E-2</v>
      </c>
      <c r="Q6560">
        <v>5.754566565155983E-2</v>
      </c>
      <c r="R6560">
        <v>8.4211885929107666E-2</v>
      </c>
      <c r="S6560">
        <v>0.11087494343519211</v>
      </c>
      <c r="T6560">
        <v>0.13487367331981659</v>
      </c>
      <c r="U6560" t="s">
        <v>18</v>
      </c>
      <c r="V6560" t="s">
        <v>84</v>
      </c>
      <c r="W6560">
        <v>98.788818359375</v>
      </c>
    </row>
    <row r="6561" spans="1:23" x14ac:dyDescent="0.25">
      <c r="A6561" s="48"/>
      <c r="B6561" t="s">
        <v>14</v>
      </c>
      <c r="C6561" s="35">
        <v>42213</v>
      </c>
      <c r="D6561">
        <v>16</v>
      </c>
      <c r="E6561" t="s">
        <v>32</v>
      </c>
      <c r="F6561">
        <v>2.0112755479530504</v>
      </c>
      <c r="G6561">
        <v>2.0721999388903307</v>
      </c>
      <c r="H6561">
        <v>6324</v>
      </c>
      <c r="I6561">
        <v>1.9270636624640922</v>
      </c>
      <c r="J6561">
        <v>1.9324096738566043</v>
      </c>
      <c r="K6561">
        <v>4226</v>
      </c>
      <c r="L6561">
        <v>8.4211885929107666E-2</v>
      </c>
      <c r="M6561">
        <v>4.1869888305664062</v>
      </c>
      <c r="N6561">
        <v>10550</v>
      </c>
      <c r="O6561">
        <v>3.9530109614133835E-2</v>
      </c>
      <c r="P6561">
        <v>3.3550098538398743E-2</v>
      </c>
      <c r="Q6561">
        <v>5.754566565155983E-2</v>
      </c>
      <c r="R6561">
        <v>8.4211885929107666E-2</v>
      </c>
      <c r="S6561">
        <v>0.11087494343519211</v>
      </c>
      <c r="T6561">
        <v>0.13487367331981659</v>
      </c>
      <c r="U6561" t="s">
        <v>102</v>
      </c>
      <c r="V6561" t="s">
        <v>84</v>
      </c>
      <c r="W6561">
        <v>98.788818359375</v>
      </c>
    </row>
    <row r="6562" spans="1:23" x14ac:dyDescent="0.25">
      <c r="A6562" s="48"/>
      <c r="B6562" t="s">
        <v>14</v>
      </c>
      <c r="C6562" s="35">
        <v>42213</v>
      </c>
      <c r="D6562">
        <v>17</v>
      </c>
      <c r="E6562" t="s">
        <v>32</v>
      </c>
      <c r="F6562">
        <v>2.4397752142326663</v>
      </c>
      <c r="G6562">
        <v>2.04872215412917</v>
      </c>
      <c r="H6562">
        <v>6324</v>
      </c>
      <c r="I6562">
        <v>1.9603699568845752</v>
      </c>
      <c r="J6562">
        <v>1.70270439228838</v>
      </c>
      <c r="K6562">
        <v>4226</v>
      </c>
      <c r="L6562">
        <v>0.47940525412559509</v>
      </c>
      <c r="M6562">
        <v>19.649566650390625</v>
      </c>
      <c r="N6562">
        <v>10550</v>
      </c>
      <c r="O6562">
        <v>3.6738850176334381E-2</v>
      </c>
      <c r="P6562">
        <v>0.43232074379920959</v>
      </c>
      <c r="Q6562">
        <v>0.45462197065353394</v>
      </c>
      <c r="R6562">
        <v>0.47940525412559509</v>
      </c>
      <c r="S6562">
        <v>0.50418561697006226</v>
      </c>
      <c r="T6562">
        <v>0.52648979425430298</v>
      </c>
      <c r="U6562" t="s">
        <v>18</v>
      </c>
      <c r="V6562" t="s">
        <v>84</v>
      </c>
      <c r="W6562">
        <v>98.938201904296875</v>
      </c>
    </row>
    <row r="6563" spans="1:23" x14ac:dyDescent="0.25">
      <c r="A6563" s="48"/>
      <c r="B6563" t="s">
        <v>14</v>
      </c>
      <c r="C6563" s="35">
        <v>42213</v>
      </c>
      <c r="D6563">
        <v>17</v>
      </c>
      <c r="E6563" t="s">
        <v>32</v>
      </c>
      <c r="F6563">
        <v>2.4397752142326663</v>
      </c>
      <c r="G6563">
        <v>2.04872215412917</v>
      </c>
      <c r="H6563">
        <v>6324</v>
      </c>
      <c r="I6563">
        <v>1.9603699568845752</v>
      </c>
      <c r="J6563">
        <v>1.70270439228838</v>
      </c>
      <c r="K6563">
        <v>4226</v>
      </c>
      <c r="L6563">
        <v>0.47940525412559509</v>
      </c>
      <c r="M6563">
        <v>19.649566650390625</v>
      </c>
      <c r="N6563">
        <v>10550</v>
      </c>
      <c r="O6563">
        <v>3.6738850176334381E-2</v>
      </c>
      <c r="P6563">
        <v>0.43232074379920959</v>
      </c>
      <c r="Q6563">
        <v>0.45462197065353394</v>
      </c>
      <c r="R6563">
        <v>0.47940525412559509</v>
      </c>
      <c r="S6563">
        <v>0.50418561697006226</v>
      </c>
      <c r="T6563">
        <v>0.52648979425430298</v>
      </c>
      <c r="U6563" t="s">
        <v>102</v>
      </c>
      <c r="V6563" t="s">
        <v>84</v>
      </c>
      <c r="W6563">
        <v>98.938201904296875</v>
      </c>
    </row>
    <row r="6564" spans="1:23" x14ac:dyDescent="0.25">
      <c r="A6564" s="48"/>
      <c r="B6564" t="s">
        <v>14</v>
      </c>
      <c r="C6564" s="35">
        <v>42213</v>
      </c>
      <c r="D6564">
        <v>18</v>
      </c>
      <c r="E6564" t="s">
        <v>32</v>
      </c>
      <c r="F6564">
        <v>2.8412414201281386</v>
      </c>
      <c r="G6564">
        <v>2.0255634128076503</v>
      </c>
      <c r="H6564">
        <v>6324</v>
      </c>
      <c r="I6564">
        <v>2.2343703385522717</v>
      </c>
      <c r="J6564">
        <v>1.6388301453914869</v>
      </c>
      <c r="K6564">
        <v>4226</v>
      </c>
      <c r="L6564">
        <v>0.60687106847763062</v>
      </c>
      <c r="M6564">
        <v>21.359363555908203</v>
      </c>
      <c r="N6564">
        <v>10550</v>
      </c>
      <c r="O6564">
        <v>3.5837367177009583E-2</v>
      </c>
      <c r="P6564">
        <v>0.56094187498092651</v>
      </c>
      <c r="Q6564">
        <v>0.58269590139389038</v>
      </c>
      <c r="R6564">
        <v>0.60687106847763062</v>
      </c>
      <c r="S6564">
        <v>0.63104337453842163</v>
      </c>
      <c r="T6564">
        <v>0.65280026197433472</v>
      </c>
      <c r="U6564" t="s">
        <v>18</v>
      </c>
      <c r="V6564" t="s">
        <v>84</v>
      </c>
      <c r="W6564">
        <v>97.917251586914063</v>
      </c>
    </row>
    <row r="6565" spans="1:23" x14ac:dyDescent="0.25">
      <c r="A6565" s="48"/>
      <c r="B6565" t="s">
        <v>14</v>
      </c>
      <c r="C6565" s="35">
        <v>42213</v>
      </c>
      <c r="D6565">
        <v>18</v>
      </c>
      <c r="E6565" t="s">
        <v>32</v>
      </c>
      <c r="F6565">
        <v>2.8412414201281386</v>
      </c>
      <c r="G6565">
        <v>2.0255634128076503</v>
      </c>
      <c r="H6565">
        <v>6324</v>
      </c>
      <c r="I6565">
        <v>2.2343703385522717</v>
      </c>
      <c r="J6565">
        <v>1.6388301453914869</v>
      </c>
      <c r="K6565">
        <v>4226</v>
      </c>
      <c r="L6565">
        <v>0.60687106847763062</v>
      </c>
      <c r="M6565">
        <v>21.359363555908203</v>
      </c>
      <c r="N6565">
        <v>10550</v>
      </c>
      <c r="O6565">
        <v>3.5837367177009583E-2</v>
      </c>
      <c r="P6565">
        <v>0.56094187498092651</v>
      </c>
      <c r="Q6565">
        <v>0.58269590139389038</v>
      </c>
      <c r="R6565">
        <v>0.60687106847763062</v>
      </c>
      <c r="S6565">
        <v>0.63104337453842163</v>
      </c>
      <c r="T6565">
        <v>0.65280026197433472</v>
      </c>
      <c r="U6565" t="s">
        <v>102</v>
      </c>
      <c r="V6565" t="s">
        <v>84</v>
      </c>
      <c r="W6565">
        <v>97.917251586914063</v>
      </c>
    </row>
    <row r="6566" spans="1:23" x14ac:dyDescent="0.25">
      <c r="A6566" s="48"/>
      <c r="B6566" t="s">
        <v>14</v>
      </c>
      <c r="C6566" s="35">
        <v>42213</v>
      </c>
      <c r="D6566">
        <v>19</v>
      </c>
      <c r="E6566" t="s">
        <v>32</v>
      </c>
      <c r="F6566">
        <v>3.0028441691286245</v>
      </c>
      <c r="G6566">
        <v>1.9617001163357364</v>
      </c>
      <c r="H6566">
        <v>6324</v>
      </c>
      <c r="I6566">
        <v>2.3765201477792881</v>
      </c>
      <c r="J6566">
        <v>1.5451599832407781</v>
      </c>
      <c r="K6566">
        <v>4226</v>
      </c>
      <c r="L6566">
        <v>0.62632399797439575</v>
      </c>
      <c r="M6566">
        <v>20.857692718505859</v>
      </c>
      <c r="N6566">
        <v>10550</v>
      </c>
      <c r="O6566">
        <v>3.4256059676408768E-2</v>
      </c>
      <c r="P6566">
        <v>0.58242142200469971</v>
      </c>
      <c r="Q6566">
        <v>0.60321551561355591</v>
      </c>
      <c r="R6566">
        <v>0.62632399797439575</v>
      </c>
      <c r="S6566">
        <v>0.64942973852157593</v>
      </c>
      <c r="T6566">
        <v>0.6702265739440918</v>
      </c>
      <c r="U6566" t="s">
        <v>18</v>
      </c>
      <c r="V6566" t="s">
        <v>84</v>
      </c>
      <c r="W6566">
        <v>93.685310363769531</v>
      </c>
    </row>
    <row r="6567" spans="1:23" x14ac:dyDescent="0.25">
      <c r="A6567" s="48"/>
      <c r="B6567" t="s">
        <v>14</v>
      </c>
      <c r="C6567" s="35">
        <v>42213</v>
      </c>
      <c r="D6567">
        <v>19</v>
      </c>
      <c r="E6567" t="s">
        <v>32</v>
      </c>
      <c r="F6567">
        <v>3.0028441691286245</v>
      </c>
      <c r="G6567">
        <v>1.9617001163357364</v>
      </c>
      <c r="H6567">
        <v>6324</v>
      </c>
      <c r="I6567">
        <v>2.3765201477792881</v>
      </c>
      <c r="J6567">
        <v>1.5451599832407781</v>
      </c>
      <c r="K6567">
        <v>4226</v>
      </c>
      <c r="L6567">
        <v>0.62632399797439575</v>
      </c>
      <c r="M6567">
        <v>20.857692718505859</v>
      </c>
      <c r="N6567">
        <v>10550</v>
      </c>
      <c r="O6567">
        <v>3.4256059676408768E-2</v>
      </c>
      <c r="P6567">
        <v>0.58242142200469971</v>
      </c>
      <c r="Q6567">
        <v>0.60321551561355591</v>
      </c>
      <c r="R6567">
        <v>0.62632399797439575</v>
      </c>
      <c r="S6567">
        <v>0.64942973852157593</v>
      </c>
      <c r="T6567">
        <v>0.6702265739440918</v>
      </c>
      <c r="U6567" t="s">
        <v>102</v>
      </c>
      <c r="V6567" t="s">
        <v>84</v>
      </c>
      <c r="W6567">
        <v>93.685310363769531</v>
      </c>
    </row>
    <row r="6568" spans="1:23" x14ac:dyDescent="0.25">
      <c r="A6568" s="48"/>
      <c r="B6568" t="s">
        <v>14</v>
      </c>
      <c r="C6568" s="35">
        <v>42213</v>
      </c>
      <c r="D6568">
        <v>20</v>
      </c>
      <c r="E6568" t="s">
        <v>32</v>
      </c>
      <c r="F6568">
        <v>2.9179288051619046</v>
      </c>
      <c r="G6568">
        <v>1.8885140872226904</v>
      </c>
      <c r="H6568">
        <v>6324</v>
      </c>
      <c r="I6568">
        <v>3.2715097516520806</v>
      </c>
      <c r="J6568">
        <v>2.0041772370628395</v>
      </c>
      <c r="K6568">
        <v>4226</v>
      </c>
      <c r="L6568">
        <v>-0.35358095169067383</v>
      </c>
      <c r="M6568">
        <v>-12.117531776428223</v>
      </c>
      <c r="N6568">
        <v>10550</v>
      </c>
      <c r="O6568">
        <v>3.8915805518627167E-2</v>
      </c>
      <c r="P6568">
        <v>-0.40345543622970581</v>
      </c>
      <c r="Q6568">
        <v>-0.37983277440071106</v>
      </c>
      <c r="R6568">
        <v>-0.35358095169067383</v>
      </c>
      <c r="S6568">
        <v>-0.32733222842216492</v>
      </c>
      <c r="T6568">
        <v>-0.30370646715164185</v>
      </c>
      <c r="U6568" t="s">
        <v>18</v>
      </c>
      <c r="V6568" t="s">
        <v>84</v>
      </c>
      <c r="W6568">
        <v>84.242561340332031</v>
      </c>
    </row>
    <row r="6569" spans="1:23" x14ac:dyDescent="0.25">
      <c r="A6569" s="48"/>
      <c r="B6569" t="s">
        <v>14</v>
      </c>
      <c r="C6569" s="35">
        <v>42213</v>
      </c>
      <c r="D6569">
        <v>20</v>
      </c>
      <c r="E6569" t="s">
        <v>32</v>
      </c>
      <c r="F6569">
        <v>2.9179288051619046</v>
      </c>
      <c r="G6569">
        <v>1.8885140872226904</v>
      </c>
      <c r="H6569">
        <v>6324</v>
      </c>
      <c r="I6569">
        <v>3.2715097516520806</v>
      </c>
      <c r="J6569">
        <v>2.0041772370628395</v>
      </c>
      <c r="K6569">
        <v>4226</v>
      </c>
      <c r="L6569">
        <v>-0.35358095169067383</v>
      </c>
      <c r="M6569">
        <v>-12.117531776428223</v>
      </c>
      <c r="N6569">
        <v>10550</v>
      </c>
      <c r="O6569">
        <v>3.8915805518627167E-2</v>
      </c>
      <c r="P6569">
        <v>-0.40345543622970581</v>
      </c>
      <c r="Q6569">
        <v>-0.37983277440071106</v>
      </c>
      <c r="R6569">
        <v>-0.35358095169067383</v>
      </c>
      <c r="S6569">
        <v>-0.32733222842216492</v>
      </c>
      <c r="T6569">
        <v>-0.30370646715164185</v>
      </c>
      <c r="U6569" t="s">
        <v>102</v>
      </c>
      <c r="V6569" t="s">
        <v>84</v>
      </c>
      <c r="W6569">
        <v>84.242561340332031</v>
      </c>
    </row>
    <row r="6570" spans="1:23" x14ac:dyDescent="0.25">
      <c r="A6570" s="48"/>
      <c r="B6570" t="s">
        <v>14</v>
      </c>
      <c r="C6570" s="35">
        <v>42213</v>
      </c>
      <c r="D6570">
        <v>21</v>
      </c>
      <c r="E6570" t="s">
        <v>32</v>
      </c>
      <c r="F6570">
        <v>2.5728316174818109</v>
      </c>
      <c r="G6570">
        <v>1.7477466930928303</v>
      </c>
      <c r="H6570">
        <v>6324</v>
      </c>
      <c r="I6570">
        <v>2.9742136151283547</v>
      </c>
      <c r="J6570">
        <v>1.9946247938885806</v>
      </c>
      <c r="K6570">
        <v>4226</v>
      </c>
      <c r="L6570">
        <v>-0.40138199925422668</v>
      </c>
      <c r="M6570">
        <v>-15.600788116455078</v>
      </c>
      <c r="N6570">
        <v>10550</v>
      </c>
      <c r="O6570">
        <v>3.7742026150226593E-2</v>
      </c>
      <c r="P6570">
        <v>-0.44975218176841736</v>
      </c>
      <c r="Q6570">
        <v>-0.42684200406074524</v>
      </c>
      <c r="R6570">
        <v>-0.40138199925422668</v>
      </c>
      <c r="S6570">
        <v>-0.37592500448226929</v>
      </c>
      <c r="T6570">
        <v>-0.35301181674003601</v>
      </c>
      <c r="U6570" t="s">
        <v>18</v>
      </c>
      <c r="V6570" t="s">
        <v>84</v>
      </c>
      <c r="W6570">
        <v>78.09307861328125</v>
      </c>
    </row>
    <row r="6571" spans="1:23" x14ac:dyDescent="0.25">
      <c r="A6571" s="48"/>
      <c r="B6571" t="s">
        <v>14</v>
      </c>
      <c r="C6571" s="35">
        <v>42213</v>
      </c>
      <c r="D6571">
        <v>21</v>
      </c>
      <c r="E6571" t="s">
        <v>32</v>
      </c>
      <c r="F6571">
        <v>2.5728316174818109</v>
      </c>
      <c r="G6571">
        <v>1.7477466930928303</v>
      </c>
      <c r="H6571">
        <v>6324</v>
      </c>
      <c r="I6571">
        <v>2.9742136151283547</v>
      </c>
      <c r="J6571">
        <v>1.9946247938885806</v>
      </c>
      <c r="K6571">
        <v>4226</v>
      </c>
      <c r="L6571">
        <v>-0.40138199925422668</v>
      </c>
      <c r="M6571">
        <v>-15.600788116455078</v>
      </c>
      <c r="N6571">
        <v>10550</v>
      </c>
      <c r="O6571">
        <v>3.7742026150226593E-2</v>
      </c>
      <c r="P6571">
        <v>-0.44975218176841736</v>
      </c>
      <c r="Q6571">
        <v>-0.42684200406074524</v>
      </c>
      <c r="R6571">
        <v>-0.40138199925422668</v>
      </c>
      <c r="S6571">
        <v>-0.37592500448226929</v>
      </c>
      <c r="T6571">
        <v>-0.35301181674003601</v>
      </c>
      <c r="U6571" t="s">
        <v>102</v>
      </c>
      <c r="V6571" t="s">
        <v>84</v>
      </c>
      <c r="W6571">
        <v>78.09307861328125</v>
      </c>
    </row>
    <row r="6572" spans="1:23" x14ac:dyDescent="0.25">
      <c r="A6572" s="48"/>
      <c r="B6572" t="s">
        <v>14</v>
      </c>
      <c r="C6572" s="35">
        <v>42213</v>
      </c>
      <c r="D6572">
        <v>22</v>
      </c>
      <c r="E6572" t="s">
        <v>32</v>
      </c>
      <c r="F6572">
        <v>2.1947741659352396</v>
      </c>
      <c r="G6572">
        <v>1.6221233821508605</v>
      </c>
      <c r="H6572">
        <v>6324</v>
      </c>
      <c r="I6572">
        <v>2.4297633765821725</v>
      </c>
      <c r="J6572">
        <v>1.8619948907152328</v>
      </c>
      <c r="K6572">
        <v>4226</v>
      </c>
      <c r="L6572">
        <v>-0.23498921096324921</v>
      </c>
      <c r="M6572">
        <v>-10.706760406494141</v>
      </c>
      <c r="N6572">
        <v>10550</v>
      </c>
      <c r="O6572">
        <v>3.5163652151823044E-2</v>
      </c>
      <c r="P6572">
        <v>-0.28005495667457581</v>
      </c>
      <c r="Q6572">
        <v>-0.25870990753173828</v>
      </c>
      <c r="R6572">
        <v>-0.23498921096324921</v>
      </c>
      <c r="S6572">
        <v>-0.21127133071422577</v>
      </c>
      <c r="T6572">
        <v>-0.1899234801530838</v>
      </c>
      <c r="U6572" t="s">
        <v>18</v>
      </c>
      <c r="V6572" t="s">
        <v>84</v>
      </c>
      <c r="W6572">
        <v>74.304359436035156</v>
      </c>
    </row>
    <row r="6573" spans="1:23" x14ac:dyDescent="0.25">
      <c r="A6573" s="48"/>
      <c r="B6573" t="s">
        <v>14</v>
      </c>
      <c r="C6573" s="35">
        <v>42213</v>
      </c>
      <c r="D6573">
        <v>22</v>
      </c>
      <c r="E6573" t="s">
        <v>32</v>
      </c>
      <c r="F6573">
        <v>2.1947741659352396</v>
      </c>
      <c r="G6573">
        <v>1.6221233821508605</v>
      </c>
      <c r="H6573">
        <v>6324</v>
      </c>
      <c r="I6573">
        <v>2.4297633765821725</v>
      </c>
      <c r="J6573">
        <v>1.8619948907152328</v>
      </c>
      <c r="K6573">
        <v>4226</v>
      </c>
      <c r="L6573">
        <v>-0.23498921096324921</v>
      </c>
      <c r="M6573">
        <v>-10.706760406494141</v>
      </c>
      <c r="N6573">
        <v>10550</v>
      </c>
      <c r="O6573">
        <v>3.5163652151823044E-2</v>
      </c>
      <c r="P6573">
        <v>-0.28005495667457581</v>
      </c>
      <c r="Q6573">
        <v>-0.25870990753173828</v>
      </c>
      <c r="R6573">
        <v>-0.23498921096324921</v>
      </c>
      <c r="S6573">
        <v>-0.21127133071422577</v>
      </c>
      <c r="T6573">
        <v>-0.1899234801530838</v>
      </c>
      <c r="U6573" t="s">
        <v>102</v>
      </c>
      <c r="V6573" t="s">
        <v>84</v>
      </c>
      <c r="W6573">
        <v>74.304359436035156</v>
      </c>
    </row>
    <row r="6574" spans="1:23" x14ac:dyDescent="0.25">
      <c r="A6574" s="48"/>
      <c r="B6574" t="s">
        <v>14</v>
      </c>
      <c r="C6574" s="35">
        <v>42213</v>
      </c>
      <c r="D6574">
        <v>23</v>
      </c>
      <c r="E6574" t="s">
        <v>32</v>
      </c>
      <c r="F6574">
        <v>1.7053203528657603</v>
      </c>
      <c r="G6574">
        <v>1.418703443230843</v>
      </c>
      <c r="H6574">
        <v>6324</v>
      </c>
      <c r="I6574">
        <v>1.83747980464835</v>
      </c>
      <c r="J6574">
        <v>1.5915711522658278</v>
      </c>
      <c r="K6574">
        <v>4226</v>
      </c>
      <c r="L6574">
        <v>-0.13215945661067963</v>
      </c>
      <c r="M6574">
        <v>-7.7498311996459961</v>
      </c>
      <c r="N6574">
        <v>10550</v>
      </c>
      <c r="O6574">
        <v>3.0293149873614311E-2</v>
      </c>
      <c r="P6574">
        <v>-0.17098315060138702</v>
      </c>
      <c r="Q6574">
        <v>-0.15259461104869843</v>
      </c>
      <c r="R6574">
        <v>-0.13215945661067963</v>
      </c>
      <c r="S6574">
        <v>-0.11172672361135483</v>
      </c>
      <c r="T6574">
        <v>-9.3335755169391632E-2</v>
      </c>
      <c r="U6574" t="s">
        <v>18</v>
      </c>
      <c r="V6574" t="s">
        <v>84</v>
      </c>
      <c r="W6574">
        <v>72.175827026367188</v>
      </c>
    </row>
    <row r="6575" spans="1:23" x14ac:dyDescent="0.25">
      <c r="A6575" s="48"/>
      <c r="B6575" t="s">
        <v>14</v>
      </c>
      <c r="C6575" s="35">
        <v>42213</v>
      </c>
      <c r="D6575">
        <v>23</v>
      </c>
      <c r="E6575" t="s">
        <v>32</v>
      </c>
      <c r="F6575">
        <v>1.7053203528657603</v>
      </c>
      <c r="G6575">
        <v>1.418703443230843</v>
      </c>
      <c r="H6575">
        <v>6324</v>
      </c>
      <c r="I6575">
        <v>1.83747980464835</v>
      </c>
      <c r="J6575">
        <v>1.5915711522658278</v>
      </c>
      <c r="K6575">
        <v>4226</v>
      </c>
      <c r="L6575">
        <v>-0.13215945661067963</v>
      </c>
      <c r="M6575">
        <v>-7.7498311996459961</v>
      </c>
      <c r="N6575">
        <v>10550</v>
      </c>
      <c r="O6575">
        <v>3.0293149873614311E-2</v>
      </c>
      <c r="P6575">
        <v>-0.17098315060138702</v>
      </c>
      <c r="Q6575">
        <v>-0.15259461104869843</v>
      </c>
      <c r="R6575">
        <v>-0.13215945661067963</v>
      </c>
      <c r="S6575">
        <v>-0.11172672361135483</v>
      </c>
      <c r="T6575">
        <v>-9.3335755169391632E-2</v>
      </c>
      <c r="U6575" t="s">
        <v>102</v>
      </c>
      <c r="V6575" t="s">
        <v>84</v>
      </c>
      <c r="W6575">
        <v>72.175827026367188</v>
      </c>
    </row>
    <row r="6576" spans="1:23" x14ac:dyDescent="0.25">
      <c r="A6576" s="48"/>
      <c r="B6576" t="s">
        <v>14</v>
      </c>
      <c r="C6576" s="35">
        <v>42213</v>
      </c>
      <c r="D6576">
        <v>24</v>
      </c>
      <c r="E6576" t="s">
        <v>32</v>
      </c>
      <c r="F6576">
        <v>1.2934093265159128</v>
      </c>
      <c r="G6576">
        <v>1.1940638054198327</v>
      </c>
      <c r="H6576">
        <v>6324</v>
      </c>
      <c r="I6576">
        <v>1.3741179300018851</v>
      </c>
      <c r="J6576">
        <v>1.3549090545361611</v>
      </c>
      <c r="K6576">
        <v>4226</v>
      </c>
      <c r="L6576">
        <v>-8.0708600580692291E-2</v>
      </c>
      <c r="M6576">
        <v>-6.2399892807006836</v>
      </c>
      <c r="N6576">
        <v>10550</v>
      </c>
      <c r="O6576">
        <v>2.5687696412205696E-2</v>
      </c>
      <c r="P6576">
        <v>-0.11362995207309723</v>
      </c>
      <c r="Q6576">
        <v>-9.8037004470825195E-2</v>
      </c>
      <c r="R6576">
        <v>-8.0708600580692291E-2</v>
      </c>
      <c r="S6576">
        <v>-6.3382253050804138E-2</v>
      </c>
      <c r="T6576">
        <v>-4.7787249088287354E-2</v>
      </c>
      <c r="U6576" t="s">
        <v>18</v>
      </c>
      <c r="V6576" t="s">
        <v>84</v>
      </c>
      <c r="W6576">
        <v>70.047393798828125</v>
      </c>
    </row>
    <row r="6577" spans="1:23" x14ac:dyDescent="0.25">
      <c r="A6577" s="48"/>
      <c r="B6577" t="s">
        <v>14</v>
      </c>
      <c r="C6577" s="35">
        <v>42213</v>
      </c>
      <c r="D6577">
        <v>24</v>
      </c>
      <c r="E6577" t="s">
        <v>32</v>
      </c>
      <c r="F6577">
        <v>1.2934093265159128</v>
      </c>
      <c r="G6577">
        <v>1.1940638054198327</v>
      </c>
      <c r="H6577">
        <v>6324</v>
      </c>
      <c r="I6577">
        <v>1.3741179300018851</v>
      </c>
      <c r="J6577">
        <v>1.3549090545361611</v>
      </c>
      <c r="K6577">
        <v>4226</v>
      </c>
      <c r="L6577">
        <v>-8.0708600580692291E-2</v>
      </c>
      <c r="M6577">
        <v>-6.2399892807006836</v>
      </c>
      <c r="N6577">
        <v>10550</v>
      </c>
      <c r="O6577">
        <v>2.5687696412205696E-2</v>
      </c>
      <c r="P6577">
        <v>-0.11362995207309723</v>
      </c>
      <c r="Q6577">
        <v>-9.8037004470825195E-2</v>
      </c>
      <c r="R6577">
        <v>-8.0708600580692291E-2</v>
      </c>
      <c r="S6577">
        <v>-6.3382253050804138E-2</v>
      </c>
      <c r="T6577">
        <v>-4.7787249088287354E-2</v>
      </c>
      <c r="U6577" t="s">
        <v>102</v>
      </c>
      <c r="V6577" t="s">
        <v>84</v>
      </c>
      <c r="W6577">
        <v>70.047393798828125</v>
      </c>
    </row>
    <row r="6578" spans="1:23" x14ac:dyDescent="0.25">
      <c r="A6578" s="48"/>
      <c r="B6578" t="s">
        <v>14</v>
      </c>
      <c r="C6578" s="35">
        <v>42214</v>
      </c>
      <c r="D6578">
        <v>1</v>
      </c>
      <c r="E6578" t="s">
        <v>32</v>
      </c>
      <c r="F6578">
        <v>1.0584236212353206</v>
      </c>
      <c r="G6578">
        <v>1.0695842804663123</v>
      </c>
      <c r="H6578">
        <v>9500</v>
      </c>
      <c r="I6578">
        <v>1.1215120651535315</v>
      </c>
      <c r="J6578">
        <v>1.0390743534476119</v>
      </c>
      <c r="K6578">
        <v>1044</v>
      </c>
      <c r="L6578">
        <v>-6.3088446855545044E-2</v>
      </c>
      <c r="M6578">
        <v>-5.960604190826416</v>
      </c>
      <c r="N6578">
        <v>10544</v>
      </c>
      <c r="O6578">
        <v>3.3979319036006927E-2</v>
      </c>
      <c r="P6578">
        <v>-0.10663634538650513</v>
      </c>
      <c r="Q6578">
        <v>-8.6010217666625977E-2</v>
      </c>
      <c r="R6578">
        <v>-6.3088446855545044E-2</v>
      </c>
      <c r="S6578">
        <v>-4.0169395506381989E-2</v>
      </c>
      <c r="T6578">
        <v>-1.9540552049875259E-2</v>
      </c>
      <c r="U6578" t="s">
        <v>18</v>
      </c>
      <c r="V6578" t="s">
        <v>84</v>
      </c>
      <c r="W6578">
        <v>69.729896545410156</v>
      </c>
    </row>
    <row r="6579" spans="1:23" x14ac:dyDescent="0.25">
      <c r="A6579" s="48"/>
      <c r="B6579" t="s">
        <v>14</v>
      </c>
      <c r="C6579" s="35">
        <v>42214</v>
      </c>
      <c r="D6579">
        <v>1</v>
      </c>
      <c r="E6579" t="s">
        <v>32</v>
      </c>
      <c r="F6579">
        <v>1.0584236212353206</v>
      </c>
      <c r="G6579">
        <v>1.0695842804663123</v>
      </c>
      <c r="H6579">
        <v>9500</v>
      </c>
      <c r="I6579">
        <v>1.1215120651535315</v>
      </c>
      <c r="J6579">
        <v>1.0390743534476119</v>
      </c>
      <c r="K6579">
        <v>1044</v>
      </c>
      <c r="L6579">
        <v>-6.3088446855545044E-2</v>
      </c>
      <c r="M6579">
        <v>-5.960604190826416</v>
      </c>
      <c r="N6579">
        <v>10544</v>
      </c>
      <c r="O6579">
        <v>3.3979319036006927E-2</v>
      </c>
      <c r="P6579">
        <v>-0.10663634538650513</v>
      </c>
      <c r="Q6579">
        <v>-8.6010217666625977E-2</v>
      </c>
      <c r="R6579">
        <v>-6.3088446855545044E-2</v>
      </c>
      <c r="S6579">
        <v>-4.0169395506381989E-2</v>
      </c>
      <c r="T6579">
        <v>-1.9540552049875259E-2</v>
      </c>
      <c r="U6579" t="s">
        <v>102</v>
      </c>
      <c r="V6579" t="s">
        <v>84</v>
      </c>
      <c r="W6579">
        <v>69.729896545410156</v>
      </c>
    </row>
    <row r="6580" spans="1:23" x14ac:dyDescent="0.25">
      <c r="A6580" s="48"/>
      <c r="B6580" t="s">
        <v>14</v>
      </c>
      <c r="C6580" s="35">
        <v>42214</v>
      </c>
      <c r="D6580">
        <v>2</v>
      </c>
      <c r="E6580" t="s">
        <v>32</v>
      </c>
      <c r="F6580">
        <v>0.89774338812532395</v>
      </c>
      <c r="G6580">
        <v>0.92050666389965929</v>
      </c>
      <c r="H6580">
        <v>9500</v>
      </c>
      <c r="I6580">
        <v>0.94831003800711111</v>
      </c>
      <c r="J6580">
        <v>0.89476646444969599</v>
      </c>
      <c r="K6580">
        <v>1044</v>
      </c>
      <c r="L6580">
        <v>-5.0566650927066803E-2</v>
      </c>
      <c r="M6580">
        <v>-5.6326394081115723</v>
      </c>
      <c r="N6580">
        <v>10544</v>
      </c>
      <c r="O6580">
        <v>2.9258467257022858E-2</v>
      </c>
      <c r="P6580">
        <v>-8.8064305484294891E-2</v>
      </c>
      <c r="Q6580">
        <v>-7.0303827524185181E-2</v>
      </c>
      <c r="R6580">
        <v>-5.0566650927066803E-2</v>
      </c>
      <c r="S6580">
        <v>-3.0831815674901009E-2</v>
      </c>
      <c r="T6580">
        <v>-1.3068999163806438E-2</v>
      </c>
      <c r="U6580" t="s">
        <v>18</v>
      </c>
      <c r="V6580" t="s">
        <v>84</v>
      </c>
      <c r="W6580">
        <v>67.750473022460937</v>
      </c>
    </row>
    <row r="6581" spans="1:23" x14ac:dyDescent="0.25">
      <c r="A6581" s="48"/>
      <c r="B6581" t="s">
        <v>14</v>
      </c>
      <c r="C6581" s="35">
        <v>42214</v>
      </c>
      <c r="D6581">
        <v>2</v>
      </c>
      <c r="E6581" t="s">
        <v>32</v>
      </c>
      <c r="F6581">
        <v>0.89774338812532395</v>
      </c>
      <c r="G6581">
        <v>0.92050666389965929</v>
      </c>
      <c r="H6581">
        <v>9500</v>
      </c>
      <c r="I6581">
        <v>0.94831003800711111</v>
      </c>
      <c r="J6581">
        <v>0.89476646444969599</v>
      </c>
      <c r="K6581">
        <v>1044</v>
      </c>
      <c r="L6581">
        <v>-5.0566650927066803E-2</v>
      </c>
      <c r="M6581">
        <v>-5.6326394081115723</v>
      </c>
      <c r="N6581">
        <v>10544</v>
      </c>
      <c r="O6581">
        <v>2.9258467257022858E-2</v>
      </c>
      <c r="P6581">
        <v>-8.8064305484294891E-2</v>
      </c>
      <c r="Q6581">
        <v>-7.0303827524185181E-2</v>
      </c>
      <c r="R6581">
        <v>-5.0566650927066803E-2</v>
      </c>
      <c r="S6581">
        <v>-3.0831815674901009E-2</v>
      </c>
      <c r="T6581">
        <v>-1.3068999163806438E-2</v>
      </c>
      <c r="U6581" t="s">
        <v>102</v>
      </c>
      <c r="V6581" t="s">
        <v>84</v>
      </c>
      <c r="W6581">
        <v>67.750473022460937</v>
      </c>
    </row>
    <row r="6582" spans="1:23" x14ac:dyDescent="0.25">
      <c r="A6582" s="48"/>
      <c r="B6582" t="s">
        <v>14</v>
      </c>
      <c r="C6582" s="35">
        <v>42214</v>
      </c>
      <c r="D6582">
        <v>3</v>
      </c>
      <c r="E6582" t="s">
        <v>32</v>
      </c>
      <c r="F6582">
        <v>0.78830107969021823</v>
      </c>
      <c r="G6582">
        <v>0.77066548401137525</v>
      </c>
      <c r="H6582">
        <v>9500</v>
      </c>
      <c r="I6582">
        <v>0.84103165962642079</v>
      </c>
      <c r="J6582">
        <v>0.80681397251334241</v>
      </c>
      <c r="K6582">
        <v>1044</v>
      </c>
      <c r="L6582">
        <v>-5.2730578929185867E-2</v>
      </c>
      <c r="M6582">
        <v>-6.6891422271728516</v>
      </c>
      <c r="N6582">
        <v>10544</v>
      </c>
      <c r="O6582">
        <v>2.6192223653197289E-2</v>
      </c>
      <c r="P6582">
        <v>-8.6298532783985138E-2</v>
      </c>
      <c r="Q6582">
        <v>-7.039932906627655E-2</v>
      </c>
      <c r="R6582">
        <v>-5.2730578929185867E-2</v>
      </c>
      <c r="S6582">
        <v>-3.506392240524292E-2</v>
      </c>
      <c r="T6582">
        <v>-1.9162625074386597E-2</v>
      </c>
      <c r="U6582" t="s">
        <v>18</v>
      </c>
      <c r="V6582" t="s">
        <v>84</v>
      </c>
      <c r="W6582">
        <v>67.199737548828125</v>
      </c>
    </row>
    <row r="6583" spans="1:23" x14ac:dyDescent="0.25">
      <c r="A6583" s="48"/>
      <c r="B6583" t="s">
        <v>14</v>
      </c>
      <c r="C6583" s="35">
        <v>42214</v>
      </c>
      <c r="D6583">
        <v>3</v>
      </c>
      <c r="E6583" t="s">
        <v>32</v>
      </c>
      <c r="F6583">
        <v>0.78830107969021823</v>
      </c>
      <c r="G6583">
        <v>0.77066548401137525</v>
      </c>
      <c r="H6583">
        <v>9500</v>
      </c>
      <c r="I6583">
        <v>0.84103165962642079</v>
      </c>
      <c r="J6583">
        <v>0.80681397251334241</v>
      </c>
      <c r="K6583">
        <v>1044</v>
      </c>
      <c r="L6583">
        <v>-5.2730578929185867E-2</v>
      </c>
      <c r="M6583">
        <v>-6.6891422271728516</v>
      </c>
      <c r="N6583">
        <v>10544</v>
      </c>
      <c r="O6583">
        <v>2.6192223653197289E-2</v>
      </c>
      <c r="P6583">
        <v>-8.6298532783985138E-2</v>
      </c>
      <c r="Q6583">
        <v>-7.039932906627655E-2</v>
      </c>
      <c r="R6583">
        <v>-5.2730578929185867E-2</v>
      </c>
      <c r="S6583">
        <v>-3.506392240524292E-2</v>
      </c>
      <c r="T6583">
        <v>-1.9162625074386597E-2</v>
      </c>
      <c r="U6583" t="s">
        <v>102</v>
      </c>
      <c r="V6583" t="s">
        <v>84</v>
      </c>
      <c r="W6583">
        <v>67.199737548828125</v>
      </c>
    </row>
    <row r="6584" spans="1:23" x14ac:dyDescent="0.25">
      <c r="A6584" s="48"/>
      <c r="B6584" t="s">
        <v>14</v>
      </c>
      <c r="C6584" s="35">
        <v>42214</v>
      </c>
      <c r="D6584">
        <v>4</v>
      </c>
      <c r="E6584" t="s">
        <v>32</v>
      </c>
      <c r="F6584">
        <v>0.73653164649269098</v>
      </c>
      <c r="G6584">
        <v>0.71977269997350612</v>
      </c>
      <c r="H6584">
        <v>9500</v>
      </c>
      <c r="I6584">
        <v>0.77371428577321655</v>
      </c>
      <c r="J6584">
        <v>0.72559782862004352</v>
      </c>
      <c r="K6584">
        <v>1044</v>
      </c>
      <c r="L6584">
        <v>-3.718264028429985E-2</v>
      </c>
      <c r="M6584">
        <v>-5.048342227935791</v>
      </c>
      <c r="N6584">
        <v>10544</v>
      </c>
      <c r="O6584">
        <v>2.3639731109142303E-2</v>
      </c>
      <c r="P6584">
        <v>-6.7479319870471954E-2</v>
      </c>
      <c r="Q6584">
        <v>-5.3129531443119049E-2</v>
      </c>
      <c r="R6584">
        <v>-3.718264028429985E-2</v>
      </c>
      <c r="S6584">
        <v>-2.1237641572952271E-2</v>
      </c>
      <c r="T6584">
        <v>-6.8859606981277466E-3</v>
      </c>
      <c r="U6584" t="s">
        <v>18</v>
      </c>
      <c r="V6584" t="s">
        <v>84</v>
      </c>
      <c r="W6584">
        <v>65.559654235839844</v>
      </c>
    </row>
    <row r="6585" spans="1:23" x14ac:dyDescent="0.25">
      <c r="A6585" s="48"/>
      <c r="B6585" t="s">
        <v>14</v>
      </c>
      <c r="C6585" s="35">
        <v>42214</v>
      </c>
      <c r="D6585">
        <v>4</v>
      </c>
      <c r="E6585" t="s">
        <v>32</v>
      </c>
      <c r="F6585">
        <v>0.73653164649269098</v>
      </c>
      <c r="G6585">
        <v>0.71977269997350612</v>
      </c>
      <c r="H6585">
        <v>9500</v>
      </c>
      <c r="I6585">
        <v>0.77371428577321655</v>
      </c>
      <c r="J6585">
        <v>0.72559782862004352</v>
      </c>
      <c r="K6585">
        <v>1044</v>
      </c>
      <c r="L6585">
        <v>-3.718264028429985E-2</v>
      </c>
      <c r="M6585">
        <v>-5.048342227935791</v>
      </c>
      <c r="N6585">
        <v>10544</v>
      </c>
      <c r="O6585">
        <v>2.3639731109142303E-2</v>
      </c>
      <c r="P6585">
        <v>-6.7479319870471954E-2</v>
      </c>
      <c r="Q6585">
        <v>-5.3129531443119049E-2</v>
      </c>
      <c r="R6585">
        <v>-3.718264028429985E-2</v>
      </c>
      <c r="S6585">
        <v>-2.1237641572952271E-2</v>
      </c>
      <c r="T6585">
        <v>-6.8859606981277466E-3</v>
      </c>
      <c r="U6585" t="s">
        <v>102</v>
      </c>
      <c r="V6585" t="s">
        <v>84</v>
      </c>
      <c r="W6585">
        <v>65.559654235839844</v>
      </c>
    </row>
    <row r="6586" spans="1:23" x14ac:dyDescent="0.25">
      <c r="A6586" s="48"/>
      <c r="B6586" t="s">
        <v>14</v>
      </c>
      <c r="C6586" s="35">
        <v>42214</v>
      </c>
      <c r="D6586">
        <v>5</v>
      </c>
      <c r="E6586" t="s">
        <v>32</v>
      </c>
      <c r="F6586">
        <v>0.71300022231736948</v>
      </c>
      <c r="G6586">
        <v>0.70755942122894333</v>
      </c>
      <c r="H6586">
        <v>9500</v>
      </c>
      <c r="I6586">
        <v>0.76680144819025786</v>
      </c>
      <c r="J6586">
        <v>0.70593250841525046</v>
      </c>
      <c r="K6586">
        <v>1044</v>
      </c>
      <c r="L6586">
        <v>-5.3801227360963821E-2</v>
      </c>
      <c r="M6586">
        <v>-7.5457515716552734</v>
      </c>
      <c r="N6586">
        <v>10544</v>
      </c>
      <c r="O6586">
        <v>2.3022528737783432E-2</v>
      </c>
      <c r="P6586">
        <v>-8.3306901156902313E-2</v>
      </c>
      <c r="Q6586">
        <v>-6.9331765174865723E-2</v>
      </c>
      <c r="R6586">
        <v>-5.3801227360963821E-2</v>
      </c>
      <c r="S6586">
        <v>-3.8272533565759659E-2</v>
      </c>
      <c r="T6586">
        <v>-2.4295555427670479E-2</v>
      </c>
      <c r="U6586" t="s">
        <v>18</v>
      </c>
      <c r="V6586" t="s">
        <v>84</v>
      </c>
      <c r="W6586">
        <v>65.599769592285156</v>
      </c>
    </row>
    <row r="6587" spans="1:23" x14ac:dyDescent="0.25">
      <c r="A6587" s="48"/>
      <c r="B6587" t="s">
        <v>14</v>
      </c>
      <c r="C6587" s="35">
        <v>42214</v>
      </c>
      <c r="D6587">
        <v>5</v>
      </c>
      <c r="E6587" t="s">
        <v>32</v>
      </c>
      <c r="F6587">
        <v>0.71300022231736948</v>
      </c>
      <c r="G6587">
        <v>0.70755942122894333</v>
      </c>
      <c r="H6587">
        <v>9500</v>
      </c>
      <c r="I6587">
        <v>0.76680144819025786</v>
      </c>
      <c r="J6587">
        <v>0.70593250841525046</v>
      </c>
      <c r="K6587">
        <v>1044</v>
      </c>
      <c r="L6587">
        <v>-5.3801227360963821E-2</v>
      </c>
      <c r="M6587">
        <v>-7.5457515716552734</v>
      </c>
      <c r="N6587">
        <v>10544</v>
      </c>
      <c r="O6587">
        <v>2.3022528737783432E-2</v>
      </c>
      <c r="P6587">
        <v>-8.3306901156902313E-2</v>
      </c>
      <c r="Q6587">
        <v>-6.9331765174865723E-2</v>
      </c>
      <c r="R6587">
        <v>-5.3801227360963821E-2</v>
      </c>
      <c r="S6587">
        <v>-3.8272533565759659E-2</v>
      </c>
      <c r="T6587">
        <v>-2.4295555427670479E-2</v>
      </c>
      <c r="U6587" t="s">
        <v>102</v>
      </c>
      <c r="V6587" t="s">
        <v>84</v>
      </c>
      <c r="W6587">
        <v>65.599769592285156</v>
      </c>
    </row>
    <row r="6588" spans="1:23" x14ac:dyDescent="0.25">
      <c r="A6588" s="48"/>
      <c r="B6588" t="s">
        <v>14</v>
      </c>
      <c r="C6588" s="35">
        <v>42214</v>
      </c>
      <c r="D6588">
        <v>6</v>
      </c>
      <c r="E6588" t="s">
        <v>32</v>
      </c>
      <c r="F6588">
        <v>0.75060496556464473</v>
      </c>
      <c r="G6588">
        <v>0.71795830168144104</v>
      </c>
      <c r="H6588">
        <v>9500</v>
      </c>
      <c r="I6588">
        <v>0.76825897708397095</v>
      </c>
      <c r="J6588">
        <v>0.69104689258173846</v>
      </c>
      <c r="K6588">
        <v>1044</v>
      </c>
      <c r="L6588">
        <v>-1.7654011026024818E-2</v>
      </c>
      <c r="M6588">
        <v>-2.3519711494445801</v>
      </c>
      <c r="N6588">
        <v>10544</v>
      </c>
      <c r="O6588">
        <v>2.2620316594839096E-2</v>
      </c>
      <c r="P6588">
        <v>-4.6644207090139389E-2</v>
      </c>
      <c r="Q6588">
        <v>-3.2913222908973694E-2</v>
      </c>
      <c r="R6588">
        <v>-1.7654011026024818E-2</v>
      </c>
      <c r="S6588">
        <v>-2.3966075386852026E-3</v>
      </c>
      <c r="T6588">
        <v>1.1336186900734901E-2</v>
      </c>
      <c r="U6588" t="s">
        <v>18</v>
      </c>
      <c r="V6588" t="s">
        <v>84</v>
      </c>
      <c r="W6588">
        <v>65.899467468261719</v>
      </c>
    </row>
    <row r="6589" spans="1:23" x14ac:dyDescent="0.25">
      <c r="A6589" s="48"/>
      <c r="B6589" t="s">
        <v>14</v>
      </c>
      <c r="C6589" s="35">
        <v>42214</v>
      </c>
      <c r="D6589">
        <v>6</v>
      </c>
      <c r="E6589" t="s">
        <v>32</v>
      </c>
      <c r="F6589">
        <v>0.75060496556464473</v>
      </c>
      <c r="G6589">
        <v>0.71795830168144104</v>
      </c>
      <c r="H6589">
        <v>9500</v>
      </c>
      <c r="I6589">
        <v>0.76825897708397095</v>
      </c>
      <c r="J6589">
        <v>0.69104689258173846</v>
      </c>
      <c r="K6589">
        <v>1044</v>
      </c>
      <c r="L6589">
        <v>-1.7654011026024818E-2</v>
      </c>
      <c r="M6589">
        <v>-2.3519711494445801</v>
      </c>
      <c r="N6589">
        <v>10544</v>
      </c>
      <c r="O6589">
        <v>2.2620316594839096E-2</v>
      </c>
      <c r="P6589">
        <v>-4.6644207090139389E-2</v>
      </c>
      <c r="Q6589">
        <v>-3.2913222908973694E-2</v>
      </c>
      <c r="R6589">
        <v>-1.7654011026024818E-2</v>
      </c>
      <c r="S6589">
        <v>-2.3966075386852026E-3</v>
      </c>
      <c r="T6589">
        <v>1.1336186900734901E-2</v>
      </c>
      <c r="U6589" t="s">
        <v>102</v>
      </c>
      <c r="V6589" t="s">
        <v>84</v>
      </c>
      <c r="W6589">
        <v>65.899467468261719</v>
      </c>
    </row>
    <row r="6590" spans="1:23" x14ac:dyDescent="0.25">
      <c r="A6590" s="48"/>
      <c r="B6590" t="s">
        <v>14</v>
      </c>
      <c r="C6590" s="35">
        <v>42214</v>
      </c>
      <c r="D6590">
        <v>7</v>
      </c>
      <c r="E6590" t="s">
        <v>32</v>
      </c>
      <c r="F6590">
        <v>0.82777837996258097</v>
      </c>
      <c r="G6590">
        <v>0.78652367095601938</v>
      </c>
      <c r="H6590">
        <v>9500</v>
      </c>
      <c r="I6590">
        <v>0.86110945953795726</v>
      </c>
      <c r="J6590">
        <v>0.80292252725718594</v>
      </c>
      <c r="K6590">
        <v>1044</v>
      </c>
      <c r="L6590">
        <v>-3.333108127117157E-2</v>
      </c>
      <c r="M6590">
        <v>-4.0265703201293945</v>
      </c>
      <c r="N6590">
        <v>10544</v>
      </c>
      <c r="O6590">
        <v>2.6127222925424576E-2</v>
      </c>
      <c r="P6590">
        <v>-6.6815726459026337E-2</v>
      </c>
      <c r="Q6590">
        <v>-5.0955984741449356E-2</v>
      </c>
      <c r="R6590">
        <v>-3.333108127117157E-2</v>
      </c>
      <c r="S6590">
        <v>-1.570826955139637E-2</v>
      </c>
      <c r="T6590">
        <v>1.5356762742158026E-4</v>
      </c>
      <c r="U6590" t="s">
        <v>18</v>
      </c>
      <c r="V6590" t="s">
        <v>84</v>
      </c>
      <c r="W6590">
        <v>70.620445251464844</v>
      </c>
    </row>
    <row r="6591" spans="1:23" x14ac:dyDescent="0.25">
      <c r="A6591" s="48"/>
      <c r="B6591" t="s">
        <v>14</v>
      </c>
      <c r="C6591" s="35">
        <v>42214</v>
      </c>
      <c r="D6591">
        <v>7</v>
      </c>
      <c r="E6591" t="s">
        <v>32</v>
      </c>
      <c r="F6591">
        <v>0.82777837996258097</v>
      </c>
      <c r="G6591">
        <v>0.78652367095601938</v>
      </c>
      <c r="H6591">
        <v>9500</v>
      </c>
      <c r="I6591">
        <v>0.86110945953795726</v>
      </c>
      <c r="J6591">
        <v>0.80292252725718594</v>
      </c>
      <c r="K6591">
        <v>1044</v>
      </c>
      <c r="L6591">
        <v>-3.333108127117157E-2</v>
      </c>
      <c r="M6591">
        <v>-4.0265703201293945</v>
      </c>
      <c r="N6591">
        <v>10544</v>
      </c>
      <c r="O6591">
        <v>2.6127222925424576E-2</v>
      </c>
      <c r="P6591">
        <v>-6.6815726459026337E-2</v>
      </c>
      <c r="Q6591">
        <v>-5.0955984741449356E-2</v>
      </c>
      <c r="R6591">
        <v>-3.333108127117157E-2</v>
      </c>
      <c r="S6591">
        <v>-1.570826955139637E-2</v>
      </c>
      <c r="T6591">
        <v>1.5356762742158026E-4</v>
      </c>
      <c r="U6591" t="s">
        <v>102</v>
      </c>
      <c r="V6591" t="s">
        <v>84</v>
      </c>
      <c r="W6591">
        <v>70.620445251464844</v>
      </c>
    </row>
    <row r="6592" spans="1:23" x14ac:dyDescent="0.25">
      <c r="A6592" s="48"/>
      <c r="B6592" t="s">
        <v>14</v>
      </c>
      <c r="C6592" s="35">
        <v>42214</v>
      </c>
      <c r="D6592">
        <v>8</v>
      </c>
      <c r="E6592" t="s">
        <v>32</v>
      </c>
      <c r="F6592">
        <v>0.87018909493114349</v>
      </c>
      <c r="G6592">
        <v>0.88438617908910722</v>
      </c>
      <c r="H6592">
        <v>9500</v>
      </c>
      <c r="I6592">
        <v>0.86563233623550362</v>
      </c>
      <c r="J6592">
        <v>0.81768355616244115</v>
      </c>
      <c r="K6592">
        <v>1044</v>
      </c>
      <c r="L6592">
        <v>4.5567587949335575E-3</v>
      </c>
      <c r="M6592">
        <v>0.52365154027938843</v>
      </c>
      <c r="N6592">
        <v>10544</v>
      </c>
      <c r="O6592">
        <v>2.6884159073233604E-2</v>
      </c>
      <c r="P6592">
        <v>-2.9897980391979218E-2</v>
      </c>
      <c r="Q6592">
        <v>-1.3578757643699646E-2</v>
      </c>
      <c r="R6592">
        <v>4.5567587949335575E-3</v>
      </c>
      <c r="S6592">
        <v>2.2690124809741974E-2</v>
      </c>
      <c r="T6592">
        <v>3.9011497050523758E-2</v>
      </c>
      <c r="U6592" t="s">
        <v>18</v>
      </c>
      <c r="V6592" t="s">
        <v>84</v>
      </c>
      <c r="W6592">
        <v>79.210739135742188</v>
      </c>
    </row>
    <row r="6593" spans="1:23" x14ac:dyDescent="0.25">
      <c r="A6593" s="48"/>
      <c r="B6593" t="s">
        <v>14</v>
      </c>
      <c r="C6593" s="35">
        <v>42214</v>
      </c>
      <c r="D6593">
        <v>8</v>
      </c>
      <c r="E6593" t="s">
        <v>32</v>
      </c>
      <c r="F6593">
        <v>0.87018909493114349</v>
      </c>
      <c r="G6593">
        <v>0.88438617908910722</v>
      </c>
      <c r="H6593">
        <v>9500</v>
      </c>
      <c r="I6593">
        <v>0.86563233623550362</v>
      </c>
      <c r="J6593">
        <v>0.81768355616244115</v>
      </c>
      <c r="K6593">
        <v>1044</v>
      </c>
      <c r="L6593">
        <v>4.5567587949335575E-3</v>
      </c>
      <c r="M6593">
        <v>0.52365154027938843</v>
      </c>
      <c r="N6593">
        <v>10544</v>
      </c>
      <c r="O6593">
        <v>2.6884159073233604E-2</v>
      </c>
      <c r="P6593">
        <v>-2.9897980391979218E-2</v>
      </c>
      <c r="Q6593">
        <v>-1.3578757643699646E-2</v>
      </c>
      <c r="R6593">
        <v>4.5567587949335575E-3</v>
      </c>
      <c r="S6593">
        <v>2.2690124809741974E-2</v>
      </c>
      <c r="T6593">
        <v>3.9011497050523758E-2</v>
      </c>
      <c r="U6593" t="s">
        <v>102</v>
      </c>
      <c r="V6593" t="s">
        <v>84</v>
      </c>
      <c r="W6593">
        <v>79.210739135742188</v>
      </c>
    </row>
    <row r="6594" spans="1:23" x14ac:dyDescent="0.25">
      <c r="A6594" s="48"/>
      <c r="B6594" t="s">
        <v>14</v>
      </c>
      <c r="C6594" s="35">
        <v>42214</v>
      </c>
      <c r="D6594">
        <v>9</v>
      </c>
      <c r="E6594" t="s">
        <v>32</v>
      </c>
      <c r="F6594">
        <v>0.88649725790141531</v>
      </c>
      <c r="G6594">
        <v>1.0315359047977042</v>
      </c>
      <c r="H6594">
        <v>9500</v>
      </c>
      <c r="I6594">
        <v>0.89183059814203847</v>
      </c>
      <c r="J6594">
        <v>1.0450333199692323</v>
      </c>
      <c r="K6594">
        <v>1044</v>
      </c>
      <c r="L6594">
        <v>-5.333340261131525E-3</v>
      </c>
      <c r="M6594">
        <v>-0.60161948204040527</v>
      </c>
      <c r="N6594">
        <v>10544</v>
      </c>
      <c r="O6594">
        <v>3.4030497074127197E-2</v>
      </c>
      <c r="P6594">
        <v>-4.8946823924779892E-2</v>
      </c>
      <c r="Q6594">
        <v>-2.8289632871747017E-2</v>
      </c>
      <c r="R6594">
        <v>-5.333340261131525E-3</v>
      </c>
      <c r="S6594">
        <v>1.7620230093598366E-2</v>
      </c>
      <c r="T6594">
        <v>3.8280144333839417E-2</v>
      </c>
      <c r="U6594" t="s">
        <v>18</v>
      </c>
      <c r="V6594" t="s">
        <v>84</v>
      </c>
      <c r="W6594">
        <v>87.780632019042969</v>
      </c>
    </row>
    <row r="6595" spans="1:23" x14ac:dyDescent="0.25">
      <c r="A6595" s="48"/>
      <c r="B6595" t="s">
        <v>14</v>
      </c>
      <c r="C6595" s="35">
        <v>42214</v>
      </c>
      <c r="D6595">
        <v>9</v>
      </c>
      <c r="E6595" t="s">
        <v>32</v>
      </c>
      <c r="F6595">
        <v>0.88649725790141531</v>
      </c>
      <c r="G6595">
        <v>1.0315359047977042</v>
      </c>
      <c r="H6595">
        <v>9500</v>
      </c>
      <c r="I6595">
        <v>0.89183059814203847</v>
      </c>
      <c r="J6595">
        <v>1.0450333199692323</v>
      </c>
      <c r="K6595">
        <v>1044</v>
      </c>
      <c r="L6595">
        <v>-5.333340261131525E-3</v>
      </c>
      <c r="M6595">
        <v>-0.60161948204040527</v>
      </c>
      <c r="N6595">
        <v>10544</v>
      </c>
      <c r="O6595">
        <v>3.4030497074127197E-2</v>
      </c>
      <c r="P6595">
        <v>-4.8946823924779892E-2</v>
      </c>
      <c r="Q6595">
        <v>-2.8289632871747017E-2</v>
      </c>
      <c r="R6595">
        <v>-5.333340261131525E-3</v>
      </c>
      <c r="S6595">
        <v>1.7620230093598366E-2</v>
      </c>
      <c r="T6595">
        <v>3.8280144333839417E-2</v>
      </c>
      <c r="U6595" t="s">
        <v>102</v>
      </c>
      <c r="V6595" t="s">
        <v>84</v>
      </c>
      <c r="W6595">
        <v>87.780632019042969</v>
      </c>
    </row>
    <row r="6596" spans="1:23" x14ac:dyDescent="0.25">
      <c r="A6596" s="48"/>
      <c r="B6596" t="s">
        <v>14</v>
      </c>
      <c r="C6596" s="35">
        <v>42214</v>
      </c>
      <c r="D6596">
        <v>10</v>
      </c>
      <c r="E6596" t="s">
        <v>32</v>
      </c>
      <c r="F6596">
        <v>0.91358585481727039</v>
      </c>
      <c r="G6596">
        <v>1.2594283114183724</v>
      </c>
      <c r="H6596">
        <v>9500</v>
      </c>
      <c r="I6596">
        <v>0.87559777987451382</v>
      </c>
      <c r="J6596">
        <v>1.3147394741869813</v>
      </c>
      <c r="K6596">
        <v>1044</v>
      </c>
      <c r="L6596">
        <v>3.7988074123859406E-2</v>
      </c>
      <c r="M6596">
        <v>4.1581287384033203</v>
      </c>
      <c r="N6596">
        <v>10544</v>
      </c>
      <c r="O6596">
        <v>4.2692549526691437E-2</v>
      </c>
      <c r="P6596">
        <v>-1.6726696863770485E-2</v>
      </c>
      <c r="Q6596">
        <v>9.1885337606072426E-3</v>
      </c>
      <c r="R6596">
        <v>3.7988074123859406E-2</v>
      </c>
      <c r="S6596">
        <v>6.6784195601940155E-2</v>
      </c>
      <c r="T6596">
        <v>9.2702843248844147E-2</v>
      </c>
      <c r="U6596" t="s">
        <v>18</v>
      </c>
      <c r="V6596" t="s">
        <v>84</v>
      </c>
      <c r="W6596">
        <v>91.950874328613281</v>
      </c>
    </row>
    <row r="6597" spans="1:23" x14ac:dyDescent="0.25">
      <c r="A6597" s="48"/>
      <c r="B6597" t="s">
        <v>14</v>
      </c>
      <c r="C6597" s="35">
        <v>42214</v>
      </c>
      <c r="D6597">
        <v>10</v>
      </c>
      <c r="E6597" t="s">
        <v>32</v>
      </c>
      <c r="F6597">
        <v>0.91358585481727039</v>
      </c>
      <c r="G6597">
        <v>1.2594283114183724</v>
      </c>
      <c r="H6597">
        <v>9500</v>
      </c>
      <c r="I6597">
        <v>0.87559777987451382</v>
      </c>
      <c r="J6597">
        <v>1.3147394741869813</v>
      </c>
      <c r="K6597">
        <v>1044</v>
      </c>
      <c r="L6597">
        <v>3.7988074123859406E-2</v>
      </c>
      <c r="M6597">
        <v>4.1581287384033203</v>
      </c>
      <c r="N6597">
        <v>10544</v>
      </c>
      <c r="O6597">
        <v>4.2692549526691437E-2</v>
      </c>
      <c r="P6597">
        <v>-1.6726696863770485E-2</v>
      </c>
      <c r="Q6597">
        <v>9.1885337606072426E-3</v>
      </c>
      <c r="R6597">
        <v>3.7988074123859406E-2</v>
      </c>
      <c r="S6597">
        <v>6.6784195601940155E-2</v>
      </c>
      <c r="T6597">
        <v>9.2702843248844147E-2</v>
      </c>
      <c r="U6597" t="s">
        <v>102</v>
      </c>
      <c r="V6597" t="s">
        <v>84</v>
      </c>
      <c r="W6597">
        <v>91.950874328613281</v>
      </c>
    </row>
    <row r="6598" spans="1:23" x14ac:dyDescent="0.25">
      <c r="A6598" s="48"/>
      <c r="B6598" t="s">
        <v>14</v>
      </c>
      <c r="C6598" s="35">
        <v>42214</v>
      </c>
      <c r="D6598">
        <v>11</v>
      </c>
      <c r="E6598" t="s">
        <v>32</v>
      </c>
      <c r="F6598">
        <v>1.0182445317051394</v>
      </c>
      <c r="G6598">
        <v>1.5296971764825791</v>
      </c>
      <c r="H6598">
        <v>9500</v>
      </c>
      <c r="I6598">
        <v>0.94641457527949058</v>
      </c>
      <c r="J6598">
        <v>1.59046146902958</v>
      </c>
      <c r="K6598">
        <v>1044</v>
      </c>
      <c r="L6598">
        <v>7.1829959750175476E-2</v>
      </c>
      <c r="M6598">
        <v>7.054293155670166</v>
      </c>
      <c r="N6598">
        <v>10544</v>
      </c>
      <c r="O6598">
        <v>5.1664981991052628E-2</v>
      </c>
      <c r="P6598">
        <v>5.6161186657845974E-3</v>
      </c>
      <c r="Q6598">
        <v>3.6977797746658325E-2</v>
      </c>
      <c r="R6598">
        <v>7.1829959750175476E-2</v>
      </c>
      <c r="S6598">
        <v>0.10667798668146133</v>
      </c>
      <c r="T6598">
        <v>0.13804380595684052</v>
      </c>
      <c r="U6598" t="s">
        <v>18</v>
      </c>
      <c r="V6598" t="s">
        <v>84</v>
      </c>
      <c r="W6598">
        <v>95.740608215332031</v>
      </c>
    </row>
    <row r="6599" spans="1:23" x14ac:dyDescent="0.25">
      <c r="A6599" s="48"/>
      <c r="B6599" t="s">
        <v>14</v>
      </c>
      <c r="C6599" s="35">
        <v>42214</v>
      </c>
      <c r="D6599">
        <v>11</v>
      </c>
      <c r="E6599" t="s">
        <v>32</v>
      </c>
      <c r="F6599">
        <v>1.0182445317051394</v>
      </c>
      <c r="G6599">
        <v>1.5296971764825791</v>
      </c>
      <c r="H6599">
        <v>9500</v>
      </c>
      <c r="I6599">
        <v>0.94641457527949058</v>
      </c>
      <c r="J6599">
        <v>1.59046146902958</v>
      </c>
      <c r="K6599">
        <v>1044</v>
      </c>
      <c r="L6599">
        <v>7.1829959750175476E-2</v>
      </c>
      <c r="M6599">
        <v>7.054293155670166</v>
      </c>
      <c r="N6599">
        <v>10544</v>
      </c>
      <c r="O6599">
        <v>5.1664981991052628E-2</v>
      </c>
      <c r="P6599">
        <v>5.6161186657845974E-3</v>
      </c>
      <c r="Q6599">
        <v>3.6977797746658325E-2</v>
      </c>
      <c r="R6599">
        <v>7.1829959750175476E-2</v>
      </c>
      <c r="S6599">
        <v>0.10667798668146133</v>
      </c>
      <c r="T6599">
        <v>0.13804380595684052</v>
      </c>
      <c r="U6599" t="s">
        <v>102</v>
      </c>
      <c r="V6599" t="s">
        <v>84</v>
      </c>
      <c r="W6599">
        <v>95.740608215332031</v>
      </c>
    </row>
    <row r="6600" spans="1:23" x14ac:dyDescent="0.25">
      <c r="A6600" s="48"/>
      <c r="B6600" t="s">
        <v>14</v>
      </c>
      <c r="C6600" s="35">
        <v>42214</v>
      </c>
      <c r="D6600">
        <v>12</v>
      </c>
      <c r="E6600" t="s">
        <v>32</v>
      </c>
      <c r="F6600">
        <v>1.2245597989439512</v>
      </c>
      <c r="G6600">
        <v>1.7625626617015746</v>
      </c>
      <c r="H6600">
        <v>9500</v>
      </c>
      <c r="I6600">
        <v>1.1742590732282079</v>
      </c>
      <c r="J6600">
        <v>1.8255454033454861</v>
      </c>
      <c r="K6600">
        <v>1044</v>
      </c>
      <c r="L6600">
        <v>5.0300724804401398E-2</v>
      </c>
      <c r="M6600">
        <v>4.1076579093933105</v>
      </c>
      <c r="N6600">
        <v>10544</v>
      </c>
      <c r="O6600">
        <v>5.9322629123926163E-2</v>
      </c>
      <c r="P6600">
        <v>-2.5727156549692154E-2</v>
      </c>
      <c r="Q6600">
        <v>1.0282865725457668E-2</v>
      </c>
      <c r="R6600">
        <v>5.0300724804401398E-2</v>
      </c>
      <c r="S6600">
        <v>9.0313836932182312E-2</v>
      </c>
      <c r="T6600">
        <v>0.12632860243320465</v>
      </c>
      <c r="U6600" t="s">
        <v>18</v>
      </c>
      <c r="V6600" t="s">
        <v>84</v>
      </c>
      <c r="W6600">
        <v>97.680290222167969</v>
      </c>
    </row>
    <row r="6601" spans="1:23" x14ac:dyDescent="0.25">
      <c r="A6601" s="48"/>
      <c r="B6601" t="s">
        <v>14</v>
      </c>
      <c r="C6601" s="35">
        <v>42214</v>
      </c>
      <c r="D6601">
        <v>12</v>
      </c>
      <c r="E6601" t="s">
        <v>32</v>
      </c>
      <c r="F6601">
        <v>1.2245597989439512</v>
      </c>
      <c r="G6601">
        <v>1.7625626617015746</v>
      </c>
      <c r="H6601">
        <v>9500</v>
      </c>
      <c r="I6601">
        <v>1.1742590732282079</v>
      </c>
      <c r="J6601">
        <v>1.8255454033454861</v>
      </c>
      <c r="K6601">
        <v>1044</v>
      </c>
      <c r="L6601">
        <v>5.0300724804401398E-2</v>
      </c>
      <c r="M6601">
        <v>4.1076579093933105</v>
      </c>
      <c r="N6601">
        <v>10544</v>
      </c>
      <c r="O6601">
        <v>5.9322629123926163E-2</v>
      </c>
      <c r="P6601">
        <v>-2.5727156549692154E-2</v>
      </c>
      <c r="Q6601">
        <v>1.0282865725457668E-2</v>
      </c>
      <c r="R6601">
        <v>5.0300724804401398E-2</v>
      </c>
      <c r="S6601">
        <v>9.0313836932182312E-2</v>
      </c>
      <c r="T6601">
        <v>0.12632860243320465</v>
      </c>
      <c r="U6601" t="s">
        <v>102</v>
      </c>
      <c r="V6601" t="s">
        <v>84</v>
      </c>
      <c r="W6601">
        <v>97.680290222167969</v>
      </c>
    </row>
    <row r="6602" spans="1:23" x14ac:dyDescent="0.25">
      <c r="A6602" s="48"/>
      <c r="B6602" t="s">
        <v>14</v>
      </c>
      <c r="C6602" s="35">
        <v>42214</v>
      </c>
      <c r="D6602">
        <v>13</v>
      </c>
      <c r="E6602" t="s">
        <v>32</v>
      </c>
      <c r="F6602">
        <v>1.5614710855432921</v>
      </c>
      <c r="G6602">
        <v>1.9749547835338221</v>
      </c>
      <c r="H6602">
        <v>9500</v>
      </c>
      <c r="I6602">
        <v>1.384979730099521</v>
      </c>
      <c r="J6602">
        <v>1.9761503090136727</v>
      </c>
      <c r="K6602">
        <v>1044</v>
      </c>
      <c r="L6602">
        <v>0.17649134993553162</v>
      </c>
      <c r="M6602">
        <v>11.302889823913574</v>
      </c>
      <c r="N6602">
        <v>10544</v>
      </c>
      <c r="O6602">
        <v>6.4429476857185364E-2</v>
      </c>
      <c r="P6602">
        <v>9.3918532133102417E-2</v>
      </c>
      <c r="Q6602">
        <v>0.13302850723266602</v>
      </c>
      <c r="R6602">
        <v>0.17649134993553162</v>
      </c>
      <c r="S6602">
        <v>0.21994903683662415</v>
      </c>
      <c r="T6602">
        <v>0.25906416773796082</v>
      </c>
      <c r="U6602" t="s">
        <v>18</v>
      </c>
      <c r="V6602" t="s">
        <v>84</v>
      </c>
      <c r="W6602">
        <v>99.659713745117188</v>
      </c>
    </row>
    <row r="6603" spans="1:23" x14ac:dyDescent="0.25">
      <c r="A6603" s="48"/>
      <c r="B6603" t="s">
        <v>14</v>
      </c>
      <c r="C6603" s="35">
        <v>42214</v>
      </c>
      <c r="D6603">
        <v>13</v>
      </c>
      <c r="E6603" t="s">
        <v>32</v>
      </c>
      <c r="F6603">
        <v>1.5614710855432921</v>
      </c>
      <c r="G6603">
        <v>1.9749547835338221</v>
      </c>
      <c r="H6603">
        <v>9500</v>
      </c>
      <c r="I6603">
        <v>1.384979730099521</v>
      </c>
      <c r="J6603">
        <v>1.9761503090136727</v>
      </c>
      <c r="K6603">
        <v>1044</v>
      </c>
      <c r="L6603">
        <v>0.17649134993553162</v>
      </c>
      <c r="M6603">
        <v>11.302889823913574</v>
      </c>
      <c r="N6603">
        <v>10544</v>
      </c>
      <c r="O6603">
        <v>6.4429476857185364E-2</v>
      </c>
      <c r="P6603">
        <v>9.3918532133102417E-2</v>
      </c>
      <c r="Q6603">
        <v>0.13302850723266602</v>
      </c>
      <c r="R6603">
        <v>0.17649134993553162</v>
      </c>
      <c r="S6603">
        <v>0.21994903683662415</v>
      </c>
      <c r="T6603">
        <v>0.25906416773796082</v>
      </c>
      <c r="U6603" t="s">
        <v>102</v>
      </c>
      <c r="V6603" t="s">
        <v>84</v>
      </c>
      <c r="W6603">
        <v>99.659713745117188</v>
      </c>
    </row>
    <row r="6604" spans="1:23" x14ac:dyDescent="0.25">
      <c r="A6604" s="48"/>
      <c r="B6604" t="s">
        <v>14</v>
      </c>
      <c r="C6604" s="35">
        <v>42214</v>
      </c>
      <c r="D6604">
        <v>14</v>
      </c>
      <c r="E6604" t="s">
        <v>32</v>
      </c>
      <c r="F6604">
        <v>1.9701940496840313</v>
      </c>
      <c r="G6604">
        <v>2.1433985692415627</v>
      </c>
      <c r="H6604">
        <v>9500</v>
      </c>
      <c r="I6604">
        <v>1.5316917950678615</v>
      </c>
      <c r="J6604">
        <v>1.933382075266457</v>
      </c>
      <c r="K6604">
        <v>1044</v>
      </c>
      <c r="L6604">
        <v>0.43850225210189819</v>
      </c>
      <c r="M6604">
        <v>22.256805419921875</v>
      </c>
      <c r="N6604">
        <v>10544</v>
      </c>
      <c r="O6604">
        <v>6.3749693334102631E-2</v>
      </c>
      <c r="P6604">
        <v>0.35680064558982849</v>
      </c>
      <c r="Q6604">
        <v>0.39549797773361206</v>
      </c>
      <c r="R6604">
        <v>0.43850225210189819</v>
      </c>
      <c r="S6604">
        <v>0.48150143027305603</v>
      </c>
      <c r="T6604">
        <v>0.52020388841629028</v>
      </c>
      <c r="U6604" t="s">
        <v>18</v>
      </c>
      <c r="V6604" t="s">
        <v>84</v>
      </c>
      <c r="W6604">
        <v>101.12945556640625</v>
      </c>
    </row>
    <row r="6605" spans="1:23" x14ac:dyDescent="0.25">
      <c r="A6605" s="48"/>
      <c r="B6605" t="s">
        <v>14</v>
      </c>
      <c r="C6605" s="35">
        <v>42214</v>
      </c>
      <c r="D6605">
        <v>14</v>
      </c>
      <c r="E6605" t="s">
        <v>32</v>
      </c>
      <c r="F6605">
        <v>1.9701940496840313</v>
      </c>
      <c r="G6605">
        <v>2.1433985692415627</v>
      </c>
      <c r="H6605">
        <v>9500</v>
      </c>
      <c r="I6605">
        <v>1.5316917950678615</v>
      </c>
      <c r="J6605">
        <v>1.933382075266457</v>
      </c>
      <c r="K6605">
        <v>1044</v>
      </c>
      <c r="L6605">
        <v>0.43850225210189819</v>
      </c>
      <c r="M6605">
        <v>22.256805419921875</v>
      </c>
      <c r="N6605">
        <v>10544</v>
      </c>
      <c r="O6605">
        <v>6.3749693334102631E-2</v>
      </c>
      <c r="P6605">
        <v>0.35680064558982849</v>
      </c>
      <c r="Q6605">
        <v>0.39549797773361206</v>
      </c>
      <c r="R6605">
        <v>0.43850225210189819</v>
      </c>
      <c r="S6605">
        <v>0.48150143027305603</v>
      </c>
      <c r="T6605">
        <v>0.52020388841629028</v>
      </c>
      <c r="U6605" t="s">
        <v>102</v>
      </c>
      <c r="V6605" t="s">
        <v>84</v>
      </c>
      <c r="W6605">
        <v>101.12945556640625</v>
      </c>
    </row>
    <row r="6606" spans="1:23" x14ac:dyDescent="0.25">
      <c r="A6606" s="48"/>
      <c r="B6606" t="s">
        <v>14</v>
      </c>
      <c r="C6606" s="35">
        <v>42214</v>
      </c>
      <c r="D6606">
        <v>15</v>
      </c>
      <c r="E6606" t="s">
        <v>32</v>
      </c>
      <c r="F6606">
        <v>2.3483310003148006</v>
      </c>
      <c r="G6606">
        <v>2.188714294071763</v>
      </c>
      <c r="H6606">
        <v>9500</v>
      </c>
      <c r="I6606">
        <v>1.7559480690020779</v>
      </c>
      <c r="J6606">
        <v>1.9473989456232821</v>
      </c>
      <c r="K6606">
        <v>1044</v>
      </c>
      <c r="L6606">
        <v>0.59238290786743164</v>
      </c>
      <c r="M6606">
        <v>25.225700378417969</v>
      </c>
      <c r="N6606">
        <v>10544</v>
      </c>
      <c r="O6606">
        <v>6.4317889511585236E-2</v>
      </c>
      <c r="P6606">
        <v>0.5099530816078186</v>
      </c>
      <c r="Q6606">
        <v>0.54899537563323975</v>
      </c>
      <c r="R6606">
        <v>0.59238290786743164</v>
      </c>
      <c r="S6606">
        <v>0.63576531410217285</v>
      </c>
      <c r="T6606">
        <v>0.67481273412704468</v>
      </c>
      <c r="U6606" t="s">
        <v>18</v>
      </c>
      <c r="V6606" t="s">
        <v>84</v>
      </c>
      <c r="W6606">
        <v>102.12945556640625</v>
      </c>
    </row>
    <row r="6607" spans="1:23" x14ac:dyDescent="0.25">
      <c r="A6607" s="48"/>
      <c r="B6607" t="s">
        <v>14</v>
      </c>
      <c r="C6607" s="35">
        <v>42214</v>
      </c>
      <c r="D6607">
        <v>15</v>
      </c>
      <c r="E6607" t="s">
        <v>32</v>
      </c>
      <c r="F6607">
        <v>2.3483310003148006</v>
      </c>
      <c r="G6607">
        <v>2.188714294071763</v>
      </c>
      <c r="H6607">
        <v>9500</v>
      </c>
      <c r="I6607">
        <v>1.7559480690020779</v>
      </c>
      <c r="J6607">
        <v>1.9473989456232821</v>
      </c>
      <c r="K6607">
        <v>1044</v>
      </c>
      <c r="L6607">
        <v>0.59238290786743164</v>
      </c>
      <c r="M6607">
        <v>25.225700378417969</v>
      </c>
      <c r="N6607">
        <v>10544</v>
      </c>
      <c r="O6607">
        <v>6.4317889511585236E-2</v>
      </c>
      <c r="P6607">
        <v>0.5099530816078186</v>
      </c>
      <c r="Q6607">
        <v>0.54899537563323975</v>
      </c>
      <c r="R6607">
        <v>0.59238290786743164</v>
      </c>
      <c r="S6607">
        <v>0.63576531410217285</v>
      </c>
      <c r="T6607">
        <v>0.67481273412704468</v>
      </c>
      <c r="U6607" t="s">
        <v>102</v>
      </c>
      <c r="V6607" t="s">
        <v>84</v>
      </c>
      <c r="W6607">
        <v>102.12945556640625</v>
      </c>
    </row>
    <row r="6608" spans="1:23" x14ac:dyDescent="0.25">
      <c r="A6608" s="48"/>
      <c r="B6608" t="s">
        <v>14</v>
      </c>
      <c r="C6608" s="35">
        <v>42214</v>
      </c>
      <c r="D6608">
        <v>16</v>
      </c>
      <c r="E6608" t="s">
        <v>32</v>
      </c>
      <c r="F6608">
        <v>2.7559654949855408</v>
      </c>
      <c r="G6608">
        <v>2.1952297992961518</v>
      </c>
      <c r="H6608">
        <v>9500</v>
      </c>
      <c r="I6608">
        <v>1.9689003852127238</v>
      </c>
      <c r="J6608">
        <v>1.8428313833889935</v>
      </c>
      <c r="K6608">
        <v>1044</v>
      </c>
      <c r="L6608">
        <v>0.78706508874893188</v>
      </c>
      <c r="M6608">
        <v>28.558597564697266</v>
      </c>
      <c r="N6608">
        <v>10544</v>
      </c>
      <c r="O6608">
        <v>6.1320196837186813E-2</v>
      </c>
      <c r="P6608">
        <v>0.70847713947296143</v>
      </c>
      <c r="Q6608">
        <v>0.74569970369338989</v>
      </c>
      <c r="R6608">
        <v>0.78706508874893188</v>
      </c>
      <c r="S6608">
        <v>0.82842558622360229</v>
      </c>
      <c r="T6608">
        <v>0.86565303802490234</v>
      </c>
      <c r="U6608" t="s">
        <v>18</v>
      </c>
      <c r="V6608" t="s">
        <v>84</v>
      </c>
      <c r="W6608">
        <v>102.76943969726562</v>
      </c>
    </row>
    <row r="6609" spans="1:23" x14ac:dyDescent="0.25">
      <c r="A6609" s="48"/>
      <c r="B6609" t="s">
        <v>14</v>
      </c>
      <c r="C6609" s="35">
        <v>42214</v>
      </c>
      <c r="D6609">
        <v>16</v>
      </c>
      <c r="E6609" t="s">
        <v>32</v>
      </c>
      <c r="F6609">
        <v>2.7559654949855408</v>
      </c>
      <c r="G6609">
        <v>2.1952297992961518</v>
      </c>
      <c r="H6609">
        <v>9500</v>
      </c>
      <c r="I6609">
        <v>1.9689003852127238</v>
      </c>
      <c r="J6609">
        <v>1.8428313833889935</v>
      </c>
      <c r="K6609">
        <v>1044</v>
      </c>
      <c r="L6609">
        <v>0.78706508874893188</v>
      </c>
      <c r="M6609">
        <v>28.558597564697266</v>
      </c>
      <c r="N6609">
        <v>10544</v>
      </c>
      <c r="O6609">
        <v>6.1320196837186813E-2</v>
      </c>
      <c r="P6609">
        <v>0.70847713947296143</v>
      </c>
      <c r="Q6609">
        <v>0.74569970369338989</v>
      </c>
      <c r="R6609">
        <v>0.78706508874893188</v>
      </c>
      <c r="S6609">
        <v>0.82842558622360229</v>
      </c>
      <c r="T6609">
        <v>0.86565303802490234</v>
      </c>
      <c r="U6609" t="s">
        <v>102</v>
      </c>
      <c r="V6609" t="s">
        <v>84</v>
      </c>
      <c r="W6609">
        <v>102.76943969726562</v>
      </c>
    </row>
    <row r="6610" spans="1:23" x14ac:dyDescent="0.25">
      <c r="A6610" s="48"/>
      <c r="B6610" t="s">
        <v>14</v>
      </c>
      <c r="C6610" s="35">
        <v>42214</v>
      </c>
      <c r="D6610">
        <v>17</v>
      </c>
      <c r="E6610" t="s">
        <v>32</v>
      </c>
      <c r="F6610">
        <v>3.1248619690244972</v>
      </c>
      <c r="G6610">
        <v>2.1534572366206763</v>
      </c>
      <c r="H6610">
        <v>9500</v>
      </c>
      <c r="I6610">
        <v>2.1962186302399473</v>
      </c>
      <c r="J6610">
        <v>1.8101557808500379</v>
      </c>
      <c r="K6610">
        <v>1044</v>
      </c>
      <c r="L6610">
        <v>0.92864334583282471</v>
      </c>
      <c r="M6610">
        <v>29.717899322509766</v>
      </c>
      <c r="N6610">
        <v>10544</v>
      </c>
      <c r="O6610">
        <v>6.0222189873456955E-2</v>
      </c>
      <c r="P6610">
        <v>0.85146260261535645</v>
      </c>
      <c r="Q6610">
        <v>0.88801866769790649</v>
      </c>
      <c r="R6610">
        <v>0.92864334583282471</v>
      </c>
      <c r="S6610">
        <v>0.96926319599151611</v>
      </c>
      <c r="T6610">
        <v>1.005824089050293</v>
      </c>
      <c r="U6610" t="s">
        <v>18</v>
      </c>
      <c r="V6610" t="s">
        <v>84</v>
      </c>
      <c r="W6610">
        <v>102.76934814453125</v>
      </c>
    </row>
    <row r="6611" spans="1:23" x14ac:dyDescent="0.25">
      <c r="A6611" s="48"/>
      <c r="B6611" t="s">
        <v>14</v>
      </c>
      <c r="C6611" s="35">
        <v>42214</v>
      </c>
      <c r="D6611">
        <v>17</v>
      </c>
      <c r="E6611" t="s">
        <v>32</v>
      </c>
      <c r="F6611">
        <v>3.1248619690244972</v>
      </c>
      <c r="G6611">
        <v>2.1534572366206763</v>
      </c>
      <c r="H6611">
        <v>9500</v>
      </c>
      <c r="I6611">
        <v>2.1962186302399473</v>
      </c>
      <c r="J6611">
        <v>1.8101557808500379</v>
      </c>
      <c r="K6611">
        <v>1044</v>
      </c>
      <c r="L6611">
        <v>0.92864334583282471</v>
      </c>
      <c r="M6611">
        <v>29.717899322509766</v>
      </c>
      <c r="N6611">
        <v>10544</v>
      </c>
      <c r="O6611">
        <v>6.0222189873456955E-2</v>
      </c>
      <c r="P6611">
        <v>0.85146260261535645</v>
      </c>
      <c r="Q6611">
        <v>0.88801866769790649</v>
      </c>
      <c r="R6611">
        <v>0.92864334583282471</v>
      </c>
      <c r="S6611">
        <v>0.96926319599151611</v>
      </c>
      <c r="T6611">
        <v>1.005824089050293</v>
      </c>
      <c r="U6611" t="s">
        <v>102</v>
      </c>
      <c r="V6611" t="s">
        <v>84</v>
      </c>
      <c r="W6611">
        <v>102.76934814453125</v>
      </c>
    </row>
    <row r="6612" spans="1:23" x14ac:dyDescent="0.25">
      <c r="A6612" s="48"/>
      <c r="B6612" t="s">
        <v>14</v>
      </c>
      <c r="C6612" s="35">
        <v>42214</v>
      </c>
      <c r="D6612">
        <v>18</v>
      </c>
      <c r="E6612" t="s">
        <v>32</v>
      </c>
      <c r="F6612">
        <v>3.4014270300731098</v>
      </c>
      <c r="G6612">
        <v>2.0915045237013197</v>
      </c>
      <c r="H6612">
        <v>9500</v>
      </c>
      <c r="I6612">
        <v>3.4806106191722583</v>
      </c>
      <c r="J6612">
        <v>2.1616129481838962</v>
      </c>
      <c r="K6612">
        <v>1044</v>
      </c>
      <c r="L6612">
        <v>-7.9183585941791534E-2</v>
      </c>
      <c r="M6612">
        <v>-2.3279519081115723</v>
      </c>
      <c r="N6612">
        <v>10544</v>
      </c>
      <c r="O6612">
        <v>7.0257417857646942E-2</v>
      </c>
      <c r="P6612">
        <v>-0.16922549903392792</v>
      </c>
      <c r="Q6612">
        <v>-0.12657783925533295</v>
      </c>
      <c r="R6612">
        <v>-7.9183585941791534E-2</v>
      </c>
      <c r="S6612">
        <v>-3.17949578166008E-2</v>
      </c>
      <c r="T6612">
        <v>1.0858320631086826E-2</v>
      </c>
      <c r="U6612" t="s">
        <v>18</v>
      </c>
      <c r="V6612" t="s">
        <v>84</v>
      </c>
      <c r="W6612">
        <v>101.57843017578125</v>
      </c>
    </row>
    <row r="6613" spans="1:23" x14ac:dyDescent="0.25">
      <c r="A6613" s="48"/>
      <c r="B6613" t="s">
        <v>14</v>
      </c>
      <c r="C6613" s="35">
        <v>42214</v>
      </c>
      <c r="D6613">
        <v>18</v>
      </c>
      <c r="E6613" t="s">
        <v>32</v>
      </c>
      <c r="F6613">
        <v>3.4014270300731098</v>
      </c>
      <c r="G6613">
        <v>2.0915045237013197</v>
      </c>
      <c r="H6613">
        <v>9500</v>
      </c>
      <c r="I6613">
        <v>3.4806106191722583</v>
      </c>
      <c r="J6613">
        <v>2.1616129481838962</v>
      </c>
      <c r="K6613">
        <v>1044</v>
      </c>
      <c r="L6613">
        <v>-7.9183585941791534E-2</v>
      </c>
      <c r="M6613">
        <v>-2.3279519081115723</v>
      </c>
      <c r="N6613">
        <v>10544</v>
      </c>
      <c r="O6613">
        <v>7.0257417857646942E-2</v>
      </c>
      <c r="P6613">
        <v>-0.16922549903392792</v>
      </c>
      <c r="Q6613">
        <v>-0.12657783925533295</v>
      </c>
      <c r="R6613">
        <v>-7.9183585941791534E-2</v>
      </c>
      <c r="S6613">
        <v>-3.17949578166008E-2</v>
      </c>
      <c r="T6613">
        <v>1.0858320631086826E-2</v>
      </c>
      <c r="U6613" t="s">
        <v>102</v>
      </c>
      <c r="V6613" t="s">
        <v>84</v>
      </c>
      <c r="W6613">
        <v>101.57843017578125</v>
      </c>
    </row>
    <row r="6614" spans="1:23" x14ac:dyDescent="0.25">
      <c r="A6614" s="48"/>
      <c r="B6614" t="s">
        <v>14</v>
      </c>
      <c r="C6614" s="35">
        <v>42214</v>
      </c>
      <c r="D6614">
        <v>19</v>
      </c>
      <c r="E6614" t="s">
        <v>32</v>
      </c>
      <c r="F6614">
        <v>3.5080251673850151</v>
      </c>
      <c r="G6614">
        <v>2.0526050158174978</v>
      </c>
      <c r="H6614">
        <v>9500</v>
      </c>
      <c r="I6614">
        <v>3.838632238943315</v>
      </c>
      <c r="J6614">
        <v>2.2357093071354885</v>
      </c>
      <c r="K6614">
        <v>1044</v>
      </c>
      <c r="L6614">
        <v>-0.3306070864200592</v>
      </c>
      <c r="M6614">
        <v>-9.4243068695068359</v>
      </c>
      <c r="N6614">
        <v>10544</v>
      </c>
      <c r="O6614">
        <v>7.2327233850955963E-2</v>
      </c>
      <c r="P6614">
        <v>-0.42330166697502136</v>
      </c>
      <c r="Q6614">
        <v>-0.37939760088920593</v>
      </c>
      <c r="R6614">
        <v>-0.3306070864200592</v>
      </c>
      <c r="S6614">
        <v>-0.28182235360145569</v>
      </c>
      <c r="T6614">
        <v>-0.23791250586509705</v>
      </c>
      <c r="U6614" t="s">
        <v>18</v>
      </c>
      <c r="V6614" t="s">
        <v>84</v>
      </c>
      <c r="W6614">
        <v>96.688545227050781</v>
      </c>
    </row>
    <row r="6615" spans="1:23" x14ac:dyDescent="0.25">
      <c r="A6615" s="48"/>
      <c r="B6615" t="s">
        <v>14</v>
      </c>
      <c r="C6615" s="35">
        <v>42214</v>
      </c>
      <c r="D6615">
        <v>19</v>
      </c>
      <c r="E6615" t="s">
        <v>32</v>
      </c>
      <c r="F6615">
        <v>3.5080251673850151</v>
      </c>
      <c r="G6615">
        <v>2.0526050158174978</v>
      </c>
      <c r="H6615">
        <v>9500</v>
      </c>
      <c r="I6615">
        <v>3.838632238943315</v>
      </c>
      <c r="J6615">
        <v>2.2357093071354885</v>
      </c>
      <c r="K6615">
        <v>1044</v>
      </c>
      <c r="L6615">
        <v>-0.3306070864200592</v>
      </c>
      <c r="M6615">
        <v>-9.4243068695068359</v>
      </c>
      <c r="N6615">
        <v>10544</v>
      </c>
      <c r="O6615">
        <v>7.2327233850955963E-2</v>
      </c>
      <c r="P6615">
        <v>-0.42330166697502136</v>
      </c>
      <c r="Q6615">
        <v>-0.37939760088920593</v>
      </c>
      <c r="R6615">
        <v>-0.3306070864200592</v>
      </c>
      <c r="S6615">
        <v>-0.28182235360145569</v>
      </c>
      <c r="T6615">
        <v>-0.23791250586509705</v>
      </c>
      <c r="U6615" t="s">
        <v>102</v>
      </c>
      <c r="V6615" t="s">
        <v>84</v>
      </c>
      <c r="W6615">
        <v>96.688545227050781</v>
      </c>
    </row>
    <row r="6616" spans="1:23" x14ac:dyDescent="0.25">
      <c r="A6616" s="48"/>
      <c r="B6616" t="s">
        <v>14</v>
      </c>
      <c r="C6616" s="35">
        <v>42214</v>
      </c>
      <c r="D6616">
        <v>20</v>
      </c>
      <c r="E6616" t="s">
        <v>32</v>
      </c>
      <c r="F6616">
        <v>3.3504194598094217</v>
      </c>
      <c r="G6616">
        <v>1.9910223258825512</v>
      </c>
      <c r="H6616">
        <v>9500</v>
      </c>
      <c r="I6616">
        <v>3.7309532813826594</v>
      </c>
      <c r="J6616">
        <v>2.1148879426886369</v>
      </c>
      <c r="K6616">
        <v>1044</v>
      </c>
      <c r="L6616">
        <v>-0.38053381443023682</v>
      </c>
      <c r="M6616">
        <v>-11.357796669006348</v>
      </c>
      <c r="N6616">
        <v>10544</v>
      </c>
      <c r="O6616">
        <v>6.8567670881748199E-2</v>
      </c>
      <c r="P6616">
        <v>-0.46841013431549072</v>
      </c>
      <c r="Q6616">
        <v>-0.42678818106651306</v>
      </c>
      <c r="R6616">
        <v>-0.38053381443023682</v>
      </c>
      <c r="S6616">
        <v>-0.33428493142127991</v>
      </c>
      <c r="T6616">
        <v>-0.29265749454498291</v>
      </c>
      <c r="U6616" t="s">
        <v>18</v>
      </c>
      <c r="V6616" t="s">
        <v>84</v>
      </c>
      <c r="W6616">
        <v>86.649085998535156</v>
      </c>
    </row>
    <row r="6617" spans="1:23" x14ac:dyDescent="0.25">
      <c r="A6617" s="48"/>
      <c r="B6617" t="s">
        <v>14</v>
      </c>
      <c r="C6617" s="35">
        <v>42214</v>
      </c>
      <c r="D6617">
        <v>20</v>
      </c>
      <c r="E6617" t="s">
        <v>32</v>
      </c>
      <c r="F6617">
        <v>3.3504194598094217</v>
      </c>
      <c r="G6617">
        <v>1.9910223258825512</v>
      </c>
      <c r="H6617">
        <v>9500</v>
      </c>
      <c r="I6617">
        <v>3.7309532813826594</v>
      </c>
      <c r="J6617">
        <v>2.1148879426886369</v>
      </c>
      <c r="K6617">
        <v>1044</v>
      </c>
      <c r="L6617">
        <v>-0.38053381443023682</v>
      </c>
      <c r="M6617">
        <v>-11.357796669006348</v>
      </c>
      <c r="N6617">
        <v>10544</v>
      </c>
      <c r="O6617">
        <v>6.8567670881748199E-2</v>
      </c>
      <c r="P6617">
        <v>-0.46841013431549072</v>
      </c>
      <c r="Q6617">
        <v>-0.42678818106651306</v>
      </c>
      <c r="R6617">
        <v>-0.38053381443023682</v>
      </c>
      <c r="S6617">
        <v>-0.33428493142127991</v>
      </c>
      <c r="T6617">
        <v>-0.29265749454498291</v>
      </c>
      <c r="U6617" t="s">
        <v>102</v>
      </c>
      <c r="V6617" t="s">
        <v>84</v>
      </c>
      <c r="W6617">
        <v>86.649085998535156</v>
      </c>
    </row>
    <row r="6618" spans="1:23" x14ac:dyDescent="0.25">
      <c r="A6618" s="48"/>
      <c r="B6618" t="s">
        <v>14</v>
      </c>
      <c r="C6618" s="35">
        <v>42214</v>
      </c>
      <c r="D6618">
        <v>21</v>
      </c>
      <c r="E6618" t="s">
        <v>32</v>
      </c>
      <c r="F6618">
        <v>2.9890946741497051</v>
      </c>
      <c r="G6618">
        <v>1.8840091612351519</v>
      </c>
      <c r="H6618">
        <v>9500</v>
      </c>
      <c r="I6618">
        <v>3.2839008688607407</v>
      </c>
      <c r="J6618">
        <v>1.9957796290444243</v>
      </c>
      <c r="K6618">
        <v>1044</v>
      </c>
      <c r="L6618">
        <v>-0.29480618238449097</v>
      </c>
      <c r="M6618">
        <v>-9.8627252578735352</v>
      </c>
      <c r="N6618">
        <v>10544</v>
      </c>
      <c r="O6618">
        <v>6.4721673727035522E-2</v>
      </c>
      <c r="P6618">
        <v>-0.37775346636772156</v>
      </c>
      <c r="Q6618">
        <v>-0.33846613764762878</v>
      </c>
      <c r="R6618">
        <v>-0.29480618238449097</v>
      </c>
      <c r="S6618">
        <v>-0.25115141272544861</v>
      </c>
      <c r="T6618">
        <v>-0.21185888350009918</v>
      </c>
      <c r="U6618" t="s">
        <v>18</v>
      </c>
      <c r="V6618" t="s">
        <v>84</v>
      </c>
      <c r="W6618">
        <v>80.200210571289062</v>
      </c>
    </row>
    <row r="6619" spans="1:23" x14ac:dyDescent="0.25">
      <c r="A6619" s="48"/>
      <c r="B6619" t="s">
        <v>14</v>
      </c>
      <c r="C6619" s="35">
        <v>42214</v>
      </c>
      <c r="D6619">
        <v>21</v>
      </c>
      <c r="E6619" t="s">
        <v>32</v>
      </c>
      <c r="F6619">
        <v>2.9890946741497051</v>
      </c>
      <c r="G6619">
        <v>1.8840091612351519</v>
      </c>
      <c r="H6619">
        <v>9500</v>
      </c>
      <c r="I6619">
        <v>3.2839008688607407</v>
      </c>
      <c r="J6619">
        <v>1.9957796290444243</v>
      </c>
      <c r="K6619">
        <v>1044</v>
      </c>
      <c r="L6619">
        <v>-0.29480618238449097</v>
      </c>
      <c r="M6619">
        <v>-9.8627252578735352</v>
      </c>
      <c r="N6619">
        <v>10544</v>
      </c>
      <c r="O6619">
        <v>6.4721673727035522E-2</v>
      </c>
      <c r="P6619">
        <v>-0.37775346636772156</v>
      </c>
      <c r="Q6619">
        <v>-0.33846613764762878</v>
      </c>
      <c r="R6619">
        <v>-0.29480618238449097</v>
      </c>
      <c r="S6619">
        <v>-0.25115141272544861</v>
      </c>
      <c r="T6619">
        <v>-0.21185888350009918</v>
      </c>
      <c r="U6619" t="s">
        <v>102</v>
      </c>
      <c r="V6619" t="s">
        <v>84</v>
      </c>
      <c r="W6619">
        <v>80.200210571289062</v>
      </c>
    </row>
    <row r="6620" spans="1:23" x14ac:dyDescent="0.25">
      <c r="A6620" s="48"/>
      <c r="B6620" t="s">
        <v>14</v>
      </c>
      <c r="C6620" s="35">
        <v>42214</v>
      </c>
      <c r="D6620">
        <v>22</v>
      </c>
      <c r="E6620" t="s">
        <v>32</v>
      </c>
      <c r="F6620">
        <v>2.5524302699836698</v>
      </c>
      <c r="G6620">
        <v>1.7843796351633698</v>
      </c>
      <c r="H6620">
        <v>9500</v>
      </c>
      <c r="I6620">
        <v>2.8129087836880453</v>
      </c>
      <c r="J6620">
        <v>1.8974744632225027</v>
      </c>
      <c r="K6620">
        <v>1044</v>
      </c>
      <c r="L6620">
        <v>-0.26047852635383606</v>
      </c>
      <c r="M6620">
        <v>-10.205118179321289</v>
      </c>
      <c r="N6620">
        <v>10544</v>
      </c>
      <c r="O6620">
        <v>6.1512820422649384E-2</v>
      </c>
      <c r="P6620">
        <v>-0.33931335806846619</v>
      </c>
      <c r="Q6620">
        <v>-0.3019738495349884</v>
      </c>
      <c r="R6620">
        <v>-0.26047852635383606</v>
      </c>
      <c r="S6620">
        <v>-0.21898813545703888</v>
      </c>
      <c r="T6620">
        <v>-0.18164369463920593</v>
      </c>
      <c r="U6620" t="s">
        <v>18</v>
      </c>
      <c r="V6620" t="s">
        <v>84</v>
      </c>
      <c r="W6620">
        <v>76.600914001464844</v>
      </c>
    </row>
    <row r="6621" spans="1:23" x14ac:dyDescent="0.25">
      <c r="A6621" s="48"/>
      <c r="B6621" t="s">
        <v>14</v>
      </c>
      <c r="C6621" s="35">
        <v>42214</v>
      </c>
      <c r="D6621">
        <v>22</v>
      </c>
      <c r="E6621" t="s">
        <v>32</v>
      </c>
      <c r="F6621">
        <v>2.5524302699836698</v>
      </c>
      <c r="G6621">
        <v>1.7843796351633698</v>
      </c>
      <c r="H6621">
        <v>9500</v>
      </c>
      <c r="I6621">
        <v>2.8129087836880453</v>
      </c>
      <c r="J6621">
        <v>1.8974744632225027</v>
      </c>
      <c r="K6621">
        <v>1044</v>
      </c>
      <c r="L6621">
        <v>-0.26047852635383606</v>
      </c>
      <c r="M6621">
        <v>-10.205118179321289</v>
      </c>
      <c r="N6621">
        <v>10544</v>
      </c>
      <c r="O6621">
        <v>6.1512820422649384E-2</v>
      </c>
      <c r="P6621">
        <v>-0.33931335806846619</v>
      </c>
      <c r="Q6621">
        <v>-0.3019738495349884</v>
      </c>
      <c r="R6621">
        <v>-0.26047852635383606</v>
      </c>
      <c r="S6621">
        <v>-0.21898813545703888</v>
      </c>
      <c r="T6621">
        <v>-0.18164369463920593</v>
      </c>
      <c r="U6621" t="s">
        <v>102</v>
      </c>
      <c r="V6621" t="s">
        <v>84</v>
      </c>
      <c r="W6621">
        <v>76.600914001464844</v>
      </c>
    </row>
    <row r="6622" spans="1:23" x14ac:dyDescent="0.25">
      <c r="A6622" s="48"/>
      <c r="B6622" t="s">
        <v>14</v>
      </c>
      <c r="C6622" s="35">
        <v>42214</v>
      </c>
      <c r="D6622">
        <v>23</v>
      </c>
      <c r="E6622" t="s">
        <v>32</v>
      </c>
      <c r="F6622">
        <v>2.0156267233489511</v>
      </c>
      <c r="G6622">
        <v>1.6134745641419084</v>
      </c>
      <c r="H6622">
        <v>9500</v>
      </c>
      <c r="I6622">
        <v>2.2394739375814749</v>
      </c>
      <c r="J6622">
        <v>1.715300289979411</v>
      </c>
      <c r="K6622">
        <v>1044</v>
      </c>
      <c r="L6622">
        <v>-0.22384721040725708</v>
      </c>
      <c r="M6622">
        <v>-11.105588912963867</v>
      </c>
      <c r="N6622">
        <v>10544</v>
      </c>
      <c r="O6622">
        <v>5.5608306080102921E-2</v>
      </c>
      <c r="P6622">
        <v>-0.29511481523513794</v>
      </c>
      <c r="Q6622">
        <v>-0.26135945320129395</v>
      </c>
      <c r="R6622">
        <v>-0.22384721040725708</v>
      </c>
      <c r="S6622">
        <v>-0.18633940815925598</v>
      </c>
      <c r="T6622">
        <v>-0.15257960557937622</v>
      </c>
      <c r="U6622" t="s">
        <v>18</v>
      </c>
      <c r="V6622" t="s">
        <v>84</v>
      </c>
      <c r="W6622">
        <v>74.471450805664063</v>
      </c>
    </row>
    <row r="6623" spans="1:23" x14ac:dyDescent="0.25">
      <c r="A6623" s="48"/>
      <c r="B6623" t="s">
        <v>14</v>
      </c>
      <c r="C6623" s="35">
        <v>42214</v>
      </c>
      <c r="D6623">
        <v>23</v>
      </c>
      <c r="E6623" t="s">
        <v>32</v>
      </c>
      <c r="F6623">
        <v>2.0156267233489511</v>
      </c>
      <c r="G6623">
        <v>1.6134745641419084</v>
      </c>
      <c r="H6623">
        <v>9500</v>
      </c>
      <c r="I6623">
        <v>2.2394739375814749</v>
      </c>
      <c r="J6623">
        <v>1.715300289979411</v>
      </c>
      <c r="K6623">
        <v>1044</v>
      </c>
      <c r="L6623">
        <v>-0.22384721040725708</v>
      </c>
      <c r="M6623">
        <v>-11.105588912963867</v>
      </c>
      <c r="N6623">
        <v>10544</v>
      </c>
      <c r="O6623">
        <v>5.5608306080102921E-2</v>
      </c>
      <c r="P6623">
        <v>-0.29511481523513794</v>
      </c>
      <c r="Q6623">
        <v>-0.26135945320129395</v>
      </c>
      <c r="R6623">
        <v>-0.22384721040725708</v>
      </c>
      <c r="S6623">
        <v>-0.18633940815925598</v>
      </c>
      <c r="T6623">
        <v>-0.15257960557937622</v>
      </c>
      <c r="U6623" t="s">
        <v>102</v>
      </c>
      <c r="V6623" t="s">
        <v>84</v>
      </c>
      <c r="W6623">
        <v>74.471450805664063</v>
      </c>
    </row>
    <row r="6624" spans="1:23" x14ac:dyDescent="0.25">
      <c r="A6624" s="48"/>
      <c r="B6624" t="s">
        <v>14</v>
      </c>
      <c r="C6624" s="35">
        <v>42214</v>
      </c>
      <c r="D6624">
        <v>24</v>
      </c>
      <c r="E6624" t="s">
        <v>32</v>
      </c>
      <c r="F6624">
        <v>1.5385990257434168</v>
      </c>
      <c r="G6624">
        <v>1.3758645988532365</v>
      </c>
      <c r="H6624">
        <v>9500</v>
      </c>
      <c r="I6624">
        <v>1.7116508683020089</v>
      </c>
      <c r="J6624">
        <v>1.5314415607191425</v>
      </c>
      <c r="K6624">
        <v>1044</v>
      </c>
      <c r="L6624">
        <v>-0.17305184900760651</v>
      </c>
      <c r="M6624">
        <v>-11.24736499786377</v>
      </c>
      <c r="N6624">
        <v>10544</v>
      </c>
      <c r="O6624">
        <v>4.9454342573881149E-2</v>
      </c>
      <c r="P6624">
        <v>-0.23643253743648529</v>
      </c>
      <c r="Q6624">
        <v>-0.20641276240348816</v>
      </c>
      <c r="R6624">
        <v>-0.17305184900760651</v>
      </c>
      <c r="S6624">
        <v>-0.13969489932060242</v>
      </c>
      <c r="T6624">
        <v>-0.10967116057872772</v>
      </c>
      <c r="U6624" t="s">
        <v>18</v>
      </c>
      <c r="V6624" t="s">
        <v>84</v>
      </c>
      <c r="W6624">
        <v>73.151176452636719</v>
      </c>
    </row>
    <row r="6625" spans="1:23" x14ac:dyDescent="0.25">
      <c r="A6625" s="48"/>
      <c r="B6625" t="s">
        <v>14</v>
      </c>
      <c r="C6625" s="35">
        <v>42214</v>
      </c>
      <c r="D6625">
        <v>24</v>
      </c>
      <c r="E6625" t="s">
        <v>32</v>
      </c>
      <c r="F6625">
        <v>1.5385990257434168</v>
      </c>
      <c r="G6625">
        <v>1.3758645988532365</v>
      </c>
      <c r="H6625">
        <v>9500</v>
      </c>
      <c r="I6625">
        <v>1.7116508683020089</v>
      </c>
      <c r="J6625">
        <v>1.5314415607191425</v>
      </c>
      <c r="K6625">
        <v>1044</v>
      </c>
      <c r="L6625">
        <v>-0.17305184900760651</v>
      </c>
      <c r="M6625">
        <v>-11.24736499786377</v>
      </c>
      <c r="N6625">
        <v>10544</v>
      </c>
      <c r="O6625">
        <v>4.9454342573881149E-2</v>
      </c>
      <c r="P6625">
        <v>-0.23643253743648529</v>
      </c>
      <c r="Q6625">
        <v>-0.20641276240348816</v>
      </c>
      <c r="R6625">
        <v>-0.17305184900760651</v>
      </c>
      <c r="S6625">
        <v>-0.13969489932060242</v>
      </c>
      <c r="T6625">
        <v>-0.10967116057872772</v>
      </c>
      <c r="U6625" t="s">
        <v>102</v>
      </c>
      <c r="V6625" t="s">
        <v>84</v>
      </c>
      <c r="W6625">
        <v>73.151176452636719</v>
      </c>
    </row>
    <row r="6626" spans="1:23" x14ac:dyDescent="0.25">
      <c r="A6626" s="48"/>
      <c r="B6626" t="s">
        <v>14</v>
      </c>
      <c r="C6626" s="35">
        <v>42231</v>
      </c>
      <c r="D6626">
        <v>1</v>
      </c>
      <c r="E6626" t="s">
        <v>32</v>
      </c>
      <c r="F6626">
        <v>0.72979982217348105</v>
      </c>
      <c r="G6626">
        <v>0.68367211023276631</v>
      </c>
      <c r="H6626">
        <v>12992</v>
      </c>
      <c r="I6626">
        <v>0.7124451544760404</v>
      </c>
      <c r="J6626">
        <v>0.61625367823394006</v>
      </c>
      <c r="K6626">
        <v>1427</v>
      </c>
      <c r="L6626">
        <v>1.7354667186737061E-2</v>
      </c>
      <c r="M6626">
        <v>2.3780038356781006</v>
      </c>
      <c r="N6626">
        <v>14419</v>
      </c>
      <c r="O6626">
        <v>1.7381234094500542E-2</v>
      </c>
      <c r="P6626">
        <v>-4.9211224541068077E-3</v>
      </c>
      <c r="Q6626">
        <v>5.6296344846487045E-3</v>
      </c>
      <c r="R6626">
        <v>1.7354667186737061E-2</v>
      </c>
      <c r="S6626">
        <v>2.907831035554409E-2</v>
      </c>
      <c r="T6626">
        <v>3.9630457758903503E-2</v>
      </c>
      <c r="U6626" t="s">
        <v>18</v>
      </c>
      <c r="V6626" t="s">
        <v>84</v>
      </c>
      <c r="W6626">
        <v>60.667728424072266</v>
      </c>
    </row>
    <row r="6627" spans="1:23" x14ac:dyDescent="0.25">
      <c r="A6627" s="48"/>
      <c r="B6627" t="s">
        <v>14</v>
      </c>
      <c r="C6627" s="35">
        <v>42231</v>
      </c>
      <c r="D6627">
        <v>2</v>
      </c>
      <c r="E6627" t="s">
        <v>32</v>
      </c>
      <c r="F6627">
        <v>0.64614533783883621</v>
      </c>
      <c r="G6627">
        <v>0.60037144189945935</v>
      </c>
      <c r="H6627">
        <v>12992</v>
      </c>
      <c r="I6627">
        <v>0.63077830077138508</v>
      </c>
      <c r="J6627">
        <v>0.52518795020223674</v>
      </c>
      <c r="K6627">
        <v>1427</v>
      </c>
      <c r="L6627">
        <v>1.5367036685347557E-2</v>
      </c>
      <c r="M6627">
        <v>2.3782632350921631</v>
      </c>
      <c r="N6627">
        <v>14419</v>
      </c>
      <c r="O6627">
        <v>1.4867143705487251E-2</v>
      </c>
      <c r="P6627">
        <v>-3.6866946611553431E-3</v>
      </c>
      <c r="Q6627">
        <v>5.3379586897790432E-3</v>
      </c>
      <c r="R6627">
        <v>1.5367036685347557E-2</v>
      </c>
      <c r="S6627">
        <v>2.5394925847649574E-2</v>
      </c>
      <c r="T6627">
        <v>3.4420769661664963E-2</v>
      </c>
      <c r="U6627" t="s">
        <v>18</v>
      </c>
      <c r="V6627" t="s">
        <v>84</v>
      </c>
      <c r="W6627">
        <v>60.197101593017578</v>
      </c>
    </row>
    <row r="6628" spans="1:23" x14ac:dyDescent="0.25">
      <c r="A6628" s="48"/>
      <c r="B6628" t="s">
        <v>14</v>
      </c>
      <c r="C6628" s="35">
        <v>42231</v>
      </c>
      <c r="D6628">
        <v>3</v>
      </c>
      <c r="E6628" t="s">
        <v>32</v>
      </c>
      <c r="F6628">
        <v>0.59918312971698451</v>
      </c>
      <c r="G6628">
        <v>0.55414563136929762</v>
      </c>
      <c r="H6628">
        <v>12992</v>
      </c>
      <c r="I6628">
        <v>0.57786376407620976</v>
      </c>
      <c r="J6628">
        <v>0.48262941336766307</v>
      </c>
      <c r="K6628">
        <v>1427</v>
      </c>
      <c r="L6628">
        <v>2.1319365128874779E-2</v>
      </c>
      <c r="M6628">
        <v>3.5580718517303467</v>
      </c>
      <c r="N6628">
        <v>14419</v>
      </c>
      <c r="O6628">
        <v>1.3669939711689949E-2</v>
      </c>
      <c r="P6628">
        <v>3.7999704945832491E-3</v>
      </c>
      <c r="Q6628">
        <v>1.2097897008061409E-2</v>
      </c>
      <c r="R6628">
        <v>2.1319365128874779E-2</v>
      </c>
      <c r="S6628">
        <v>3.053973987698555E-2</v>
      </c>
      <c r="T6628">
        <v>3.8838759064674377E-2</v>
      </c>
      <c r="U6628" t="s">
        <v>18</v>
      </c>
      <c r="V6628" t="s">
        <v>84</v>
      </c>
      <c r="W6628">
        <v>59.197101593017578</v>
      </c>
    </row>
    <row r="6629" spans="1:23" x14ac:dyDescent="0.25">
      <c r="A6629" s="48"/>
      <c r="B6629" t="s">
        <v>14</v>
      </c>
      <c r="C6629" s="35">
        <v>42231</v>
      </c>
      <c r="D6629">
        <v>4</v>
      </c>
      <c r="E6629" t="s">
        <v>32</v>
      </c>
      <c r="F6629">
        <v>0.5728243853773809</v>
      </c>
      <c r="G6629">
        <v>0.53630362504466789</v>
      </c>
      <c r="H6629">
        <v>12992</v>
      </c>
      <c r="I6629">
        <v>0.55778841280296776</v>
      </c>
      <c r="J6629">
        <v>0.46700043863870661</v>
      </c>
      <c r="K6629">
        <v>1427</v>
      </c>
      <c r="L6629">
        <v>1.5035972930490971E-2</v>
      </c>
      <c r="M6629">
        <v>2.6248834133148193</v>
      </c>
      <c r="N6629">
        <v>14419</v>
      </c>
      <c r="O6629">
        <v>1.3227587565779686E-2</v>
      </c>
      <c r="P6629">
        <v>-1.9165033008903265E-3</v>
      </c>
      <c r="Q6629">
        <v>6.1129070818424225E-3</v>
      </c>
      <c r="R6629">
        <v>1.5035972930490971E-2</v>
      </c>
      <c r="S6629">
        <v>2.3957980796694756E-2</v>
      </c>
      <c r="T6629">
        <v>3.1988449394702911E-2</v>
      </c>
      <c r="U6629" t="s">
        <v>18</v>
      </c>
      <c r="V6629" t="s">
        <v>84</v>
      </c>
      <c r="W6629">
        <v>58.038558959960938</v>
      </c>
    </row>
    <row r="6630" spans="1:23" x14ac:dyDescent="0.25">
      <c r="A6630" s="48"/>
      <c r="B6630" t="s">
        <v>14</v>
      </c>
      <c r="C6630" s="35">
        <v>42231</v>
      </c>
      <c r="D6630">
        <v>5</v>
      </c>
      <c r="E6630" t="s">
        <v>32</v>
      </c>
      <c r="F6630">
        <v>0.57047191122279739</v>
      </c>
      <c r="G6630">
        <v>0.52454722029633749</v>
      </c>
      <c r="H6630">
        <v>12992</v>
      </c>
      <c r="I6630">
        <v>0.55746867978500014</v>
      </c>
      <c r="J6630">
        <v>0.47472522208083712</v>
      </c>
      <c r="K6630">
        <v>1427</v>
      </c>
      <c r="L6630">
        <v>1.3003231026232243E-2</v>
      </c>
      <c r="M6630">
        <v>2.2793815135955811</v>
      </c>
      <c r="N6630">
        <v>14419</v>
      </c>
      <c r="O6630">
        <v>1.338308397680521E-2</v>
      </c>
      <c r="P6630">
        <v>-4.148529376834631E-3</v>
      </c>
      <c r="Q6630">
        <v>3.9752703160047531E-3</v>
      </c>
      <c r="R6630">
        <v>1.3003231026232243E-2</v>
      </c>
      <c r="S6630">
        <v>2.2030120715498924E-2</v>
      </c>
      <c r="T6630">
        <v>3.0154991894960403E-2</v>
      </c>
      <c r="U6630" t="s">
        <v>18</v>
      </c>
      <c r="V6630" t="s">
        <v>84</v>
      </c>
      <c r="W6630">
        <v>57.412094116210938</v>
      </c>
    </row>
    <row r="6631" spans="1:23" x14ac:dyDescent="0.25">
      <c r="A6631" s="48"/>
      <c r="B6631" t="s">
        <v>14</v>
      </c>
      <c r="C6631" s="35">
        <v>42231</v>
      </c>
      <c r="D6631">
        <v>6</v>
      </c>
      <c r="E6631" t="s">
        <v>32</v>
      </c>
      <c r="F6631">
        <v>0.59733827117348159</v>
      </c>
      <c r="G6631">
        <v>0.55171626459297918</v>
      </c>
      <c r="H6631">
        <v>12992</v>
      </c>
      <c r="I6631">
        <v>0.56495856746224216</v>
      </c>
      <c r="J6631">
        <v>0.46426470769569944</v>
      </c>
      <c r="K6631">
        <v>1427</v>
      </c>
      <c r="L6631">
        <v>3.2379705458879471E-2</v>
      </c>
      <c r="M6631">
        <v>5.4206643104553223</v>
      </c>
      <c r="N6631">
        <v>14419</v>
      </c>
      <c r="O6631">
        <v>1.3208877295255661E-2</v>
      </c>
      <c r="P6631">
        <v>1.5451208688318729E-2</v>
      </c>
      <c r="Q6631">
        <v>2.3469261825084686E-2</v>
      </c>
      <c r="R6631">
        <v>3.2379705458879471E-2</v>
      </c>
      <c r="S6631">
        <v>4.1289094835519791E-2</v>
      </c>
      <c r="T6631">
        <v>4.9308203160762787E-2</v>
      </c>
      <c r="U6631" t="s">
        <v>18</v>
      </c>
      <c r="V6631" t="s">
        <v>84</v>
      </c>
      <c r="W6631">
        <v>57.885219573974609</v>
      </c>
    </row>
    <row r="6632" spans="1:23" x14ac:dyDescent="0.25">
      <c r="A6632" s="48"/>
      <c r="B6632" t="s">
        <v>14</v>
      </c>
      <c r="C6632" s="35">
        <v>42231</v>
      </c>
      <c r="D6632">
        <v>7</v>
      </c>
      <c r="E6632" t="s">
        <v>32</v>
      </c>
      <c r="F6632">
        <v>0.66378847226568793</v>
      </c>
      <c r="G6632">
        <v>0.61371871470309214</v>
      </c>
      <c r="H6632">
        <v>12992</v>
      </c>
      <c r="I6632">
        <v>0.64523588500607998</v>
      </c>
      <c r="J6632">
        <v>0.5625018461288539</v>
      </c>
      <c r="K6632">
        <v>1427</v>
      </c>
      <c r="L6632">
        <v>1.8552586436271667E-2</v>
      </c>
      <c r="M6632">
        <v>2.794954776763916</v>
      </c>
      <c r="N6632">
        <v>14419</v>
      </c>
      <c r="O6632">
        <v>1.5834162011742592E-2</v>
      </c>
      <c r="P6632">
        <v>-1.7404756508767605E-3</v>
      </c>
      <c r="Q6632">
        <v>7.8711770474910736E-3</v>
      </c>
      <c r="R6632">
        <v>1.8552586436271667E-2</v>
      </c>
      <c r="S6632">
        <v>2.9232729226350784E-2</v>
      </c>
      <c r="T6632">
        <v>3.8845647126436234E-2</v>
      </c>
      <c r="U6632" t="s">
        <v>18</v>
      </c>
      <c r="V6632" t="s">
        <v>84</v>
      </c>
      <c r="W6632">
        <v>62.94146728515625</v>
      </c>
    </row>
    <row r="6633" spans="1:23" x14ac:dyDescent="0.25">
      <c r="A6633" s="48"/>
      <c r="B6633" t="s">
        <v>14</v>
      </c>
      <c r="C6633" s="35">
        <v>42231</v>
      </c>
      <c r="D6633">
        <v>8</v>
      </c>
      <c r="E6633" t="s">
        <v>32</v>
      </c>
      <c r="F6633">
        <v>0.72423780739975729</v>
      </c>
      <c r="G6633">
        <v>0.69398440074398982</v>
      </c>
      <c r="H6633">
        <v>12992</v>
      </c>
      <c r="I6633">
        <v>0.71912907313407881</v>
      </c>
      <c r="J6633">
        <v>0.67198105537037767</v>
      </c>
      <c r="K6633">
        <v>1427</v>
      </c>
      <c r="L6633">
        <v>5.1087341271340847E-3</v>
      </c>
      <c r="M6633">
        <v>0.70539456605911255</v>
      </c>
      <c r="N6633">
        <v>14419</v>
      </c>
      <c r="O6633">
        <v>1.8801838159561157E-2</v>
      </c>
      <c r="P6633">
        <v>-1.8987702205777168E-2</v>
      </c>
      <c r="Q6633">
        <v>-7.5746099464595318E-3</v>
      </c>
      <c r="R6633">
        <v>5.1087341271340847E-3</v>
      </c>
      <c r="S6633">
        <v>1.7790574580430984E-2</v>
      </c>
      <c r="T6633">
        <v>2.9205169528722763E-2</v>
      </c>
      <c r="U6633" t="s">
        <v>18</v>
      </c>
      <c r="V6633" t="s">
        <v>84</v>
      </c>
      <c r="W6633">
        <v>71.368682861328125</v>
      </c>
    </row>
    <row r="6634" spans="1:23" x14ac:dyDescent="0.25">
      <c r="A6634" s="48"/>
      <c r="B6634" t="s">
        <v>14</v>
      </c>
      <c r="C6634" s="35">
        <v>42231</v>
      </c>
      <c r="D6634">
        <v>9</v>
      </c>
      <c r="E6634" t="s">
        <v>32</v>
      </c>
      <c r="F6634">
        <v>0.74679720118172144</v>
      </c>
      <c r="G6634">
        <v>0.84380566368528998</v>
      </c>
      <c r="H6634">
        <v>12992</v>
      </c>
      <c r="I6634">
        <v>0.7587900983016056</v>
      </c>
      <c r="J6634">
        <v>0.90519531790839547</v>
      </c>
      <c r="K6634">
        <v>1427</v>
      </c>
      <c r="L6634">
        <v>-1.1992896907031536E-2</v>
      </c>
      <c r="M6634">
        <v>-1.6059107780456543</v>
      </c>
      <c r="N6634">
        <v>14419</v>
      </c>
      <c r="O6634">
        <v>2.5079876184463501E-2</v>
      </c>
      <c r="P6634">
        <v>-4.4135265052318573E-2</v>
      </c>
      <c r="Q6634">
        <v>-2.8911279514431953E-2</v>
      </c>
      <c r="R6634">
        <v>-1.1992896907031536E-2</v>
      </c>
      <c r="S6634">
        <v>4.9234796315431595E-3</v>
      </c>
      <c r="T6634">
        <v>2.014947310090065E-2</v>
      </c>
      <c r="U6634" t="s">
        <v>18</v>
      </c>
      <c r="V6634" t="s">
        <v>84</v>
      </c>
      <c r="W6634">
        <v>79.795616149902344</v>
      </c>
    </row>
    <row r="6635" spans="1:23" x14ac:dyDescent="0.25">
      <c r="A6635" s="48"/>
      <c r="B6635" t="s">
        <v>14</v>
      </c>
      <c r="C6635" s="35">
        <v>42231</v>
      </c>
      <c r="D6635">
        <v>10</v>
      </c>
      <c r="E6635" t="s">
        <v>32</v>
      </c>
      <c r="F6635">
        <v>0.72424382244673591</v>
      </c>
      <c r="G6635">
        <v>1.0556531252446943</v>
      </c>
      <c r="H6635">
        <v>12992</v>
      </c>
      <c r="I6635">
        <v>0.7264694522327797</v>
      </c>
      <c r="J6635">
        <v>1.0842373652864805</v>
      </c>
      <c r="K6635">
        <v>1427</v>
      </c>
      <c r="L6635">
        <v>-2.2256297525018454E-3</v>
      </c>
      <c r="M6635">
        <v>-0.30730393528938293</v>
      </c>
      <c r="N6635">
        <v>14419</v>
      </c>
      <c r="O6635">
        <v>3.0159274116158485E-2</v>
      </c>
      <c r="P6635">
        <v>-4.0877755731344223E-2</v>
      </c>
      <c r="Q6635">
        <v>-2.2570472210645676E-2</v>
      </c>
      <c r="R6635">
        <v>-2.2256297525018454E-3</v>
      </c>
      <c r="S6635">
        <v>1.8116800114512444E-2</v>
      </c>
      <c r="T6635">
        <v>3.6426495760679245E-2</v>
      </c>
      <c r="U6635" t="s">
        <v>18</v>
      </c>
      <c r="V6635" t="s">
        <v>84</v>
      </c>
      <c r="W6635">
        <v>84.637008666992188</v>
      </c>
    </row>
    <row r="6636" spans="1:23" x14ac:dyDescent="0.25">
      <c r="A6636" s="48"/>
      <c r="B6636" t="s">
        <v>14</v>
      </c>
      <c r="C6636" s="35">
        <v>42231</v>
      </c>
      <c r="D6636">
        <v>11</v>
      </c>
      <c r="E6636" t="s">
        <v>32</v>
      </c>
      <c r="F6636">
        <v>0.69201173652412384</v>
      </c>
      <c r="G6636">
        <v>1.2533646002387182</v>
      </c>
      <c r="H6636">
        <v>12992</v>
      </c>
      <c r="I6636">
        <v>0.70808455057757802</v>
      </c>
      <c r="J6636">
        <v>1.320789114251917</v>
      </c>
      <c r="K6636">
        <v>1427</v>
      </c>
      <c r="L6636">
        <v>-1.6072813421487808E-2</v>
      </c>
      <c r="M6636">
        <v>-2.3226215839385986</v>
      </c>
      <c r="N6636">
        <v>14419</v>
      </c>
      <c r="O6636">
        <v>3.6652393639087677E-2</v>
      </c>
      <c r="P6636">
        <v>-6.3046522438526154E-2</v>
      </c>
      <c r="Q6636">
        <v>-4.0797784924507141E-2</v>
      </c>
      <c r="R6636">
        <v>-1.6072813421487808E-2</v>
      </c>
      <c r="S6636">
        <v>8.6492262780666351E-3</v>
      </c>
      <c r="T6636">
        <v>3.0900893732905388E-2</v>
      </c>
      <c r="U6636" t="s">
        <v>18</v>
      </c>
      <c r="V6636" t="s">
        <v>84</v>
      </c>
      <c r="W6636">
        <v>87.11041259765625</v>
      </c>
    </row>
    <row r="6637" spans="1:23" x14ac:dyDescent="0.25">
      <c r="A6637" s="48"/>
      <c r="B6637" t="s">
        <v>14</v>
      </c>
      <c r="C6637" s="35">
        <v>42231</v>
      </c>
      <c r="D6637">
        <v>12</v>
      </c>
      <c r="E6637" t="s">
        <v>32</v>
      </c>
      <c r="F6637">
        <v>0.70990007732254079</v>
      </c>
      <c r="G6637">
        <v>1.3961169688676993</v>
      </c>
      <c r="H6637">
        <v>12992</v>
      </c>
      <c r="I6637">
        <v>0.74685217712842167</v>
      </c>
      <c r="J6637">
        <v>1.4851828450288342</v>
      </c>
      <c r="K6637">
        <v>1427</v>
      </c>
      <c r="L6637">
        <v>-3.6952100694179535E-2</v>
      </c>
      <c r="M6637">
        <v>-5.2052536010742187</v>
      </c>
      <c r="N6637">
        <v>14419</v>
      </c>
      <c r="O6637">
        <v>4.1179660707712173E-2</v>
      </c>
      <c r="P6637">
        <v>-8.972795307636261E-2</v>
      </c>
      <c r="Q6637">
        <v>-6.473107635974884E-2</v>
      </c>
      <c r="R6637">
        <v>-3.6952100694179535E-2</v>
      </c>
      <c r="S6637">
        <v>-9.1764191165566444E-3</v>
      </c>
      <c r="T6637">
        <v>1.582375168800354E-2</v>
      </c>
      <c r="U6637" t="s">
        <v>18</v>
      </c>
      <c r="V6637" t="s">
        <v>84</v>
      </c>
      <c r="W6637">
        <v>89.895553588867187</v>
      </c>
    </row>
    <row r="6638" spans="1:23" x14ac:dyDescent="0.25">
      <c r="A6638" s="48"/>
      <c r="B6638" t="s">
        <v>14</v>
      </c>
      <c r="C6638" s="35">
        <v>42231</v>
      </c>
      <c r="D6638">
        <v>13</v>
      </c>
      <c r="E6638" t="s">
        <v>32</v>
      </c>
      <c r="F6638">
        <v>0.80913047771741808</v>
      </c>
      <c r="G6638">
        <v>1.5374365787139421</v>
      </c>
      <c r="H6638">
        <v>12992</v>
      </c>
      <c r="I6638">
        <v>0.79734754149840281</v>
      </c>
      <c r="J6638">
        <v>1.5466659619508236</v>
      </c>
      <c r="K6638">
        <v>1427</v>
      </c>
      <c r="L6638">
        <v>1.1782935820519924E-2</v>
      </c>
      <c r="M6638">
        <v>1.4562467336654663</v>
      </c>
      <c r="N6638">
        <v>14419</v>
      </c>
      <c r="O6638">
        <v>4.3108034878969193E-2</v>
      </c>
      <c r="P6638">
        <v>-4.346432164311409E-2</v>
      </c>
      <c r="Q6638">
        <v>-1.7296882346272469E-2</v>
      </c>
      <c r="R6638">
        <v>1.1782935820519924E-2</v>
      </c>
      <c r="S6638">
        <v>4.0859304368495941E-2</v>
      </c>
      <c r="T6638">
        <v>6.7030191421508789E-2</v>
      </c>
      <c r="U6638" t="s">
        <v>18</v>
      </c>
      <c r="V6638" t="s">
        <v>84</v>
      </c>
      <c r="W6638">
        <v>90.683334350585938</v>
      </c>
    </row>
    <row r="6639" spans="1:23" x14ac:dyDescent="0.25">
      <c r="A6639" s="48"/>
      <c r="B6639" t="s">
        <v>14</v>
      </c>
      <c r="C6639" s="35">
        <v>42231</v>
      </c>
      <c r="D6639">
        <v>14</v>
      </c>
      <c r="E6639" t="s">
        <v>32</v>
      </c>
      <c r="F6639">
        <v>1.007268246484224</v>
      </c>
      <c r="G6639">
        <v>1.6229511263951846</v>
      </c>
      <c r="H6639">
        <v>12992</v>
      </c>
      <c r="I6639">
        <v>1.0131148168709254</v>
      </c>
      <c r="J6639">
        <v>1.6813451851158947</v>
      </c>
      <c r="K6639">
        <v>1427</v>
      </c>
      <c r="L6639">
        <v>-5.8465702459216118E-3</v>
      </c>
      <c r="M6639">
        <v>-0.58043825626373291</v>
      </c>
      <c r="N6639">
        <v>14419</v>
      </c>
      <c r="O6639">
        <v>4.6730741858482361E-2</v>
      </c>
      <c r="P6639">
        <v>-6.5736688673496246E-2</v>
      </c>
      <c r="Q6639">
        <v>-3.7370193749666214E-2</v>
      </c>
      <c r="R6639">
        <v>-5.8465702459216118E-3</v>
      </c>
      <c r="S6639">
        <v>2.5673314929008484E-2</v>
      </c>
      <c r="T6639">
        <v>5.4043550044298172E-2</v>
      </c>
      <c r="U6639" t="s">
        <v>18</v>
      </c>
      <c r="V6639" t="s">
        <v>84</v>
      </c>
      <c r="W6639">
        <v>92.997711181640625</v>
      </c>
    </row>
    <row r="6640" spans="1:23" x14ac:dyDescent="0.25">
      <c r="A6640" s="48"/>
      <c r="B6640" t="s">
        <v>14</v>
      </c>
      <c r="C6640" s="35">
        <v>42231</v>
      </c>
      <c r="D6640">
        <v>15</v>
      </c>
      <c r="E6640" t="s">
        <v>32</v>
      </c>
      <c r="F6640">
        <v>1.2620870650202136</v>
      </c>
      <c r="G6640">
        <v>1.6753405232682821</v>
      </c>
      <c r="H6640">
        <v>12992</v>
      </c>
      <c r="I6640">
        <v>1.3203066017592273</v>
      </c>
      <c r="J6640">
        <v>1.7585346952047267</v>
      </c>
      <c r="K6640">
        <v>1427</v>
      </c>
      <c r="L6640">
        <v>-5.8219537138938904E-2</v>
      </c>
      <c r="M6640">
        <v>-4.6129574775695801</v>
      </c>
      <c r="N6640">
        <v>14419</v>
      </c>
      <c r="O6640">
        <v>4.8817340284585953E-2</v>
      </c>
      <c r="P6640">
        <v>-0.12078384310007095</v>
      </c>
      <c r="Q6640">
        <v>-9.1150738298892975E-2</v>
      </c>
      <c r="R6640">
        <v>-5.8219537138938904E-2</v>
      </c>
      <c r="S6640">
        <v>-2.529224194586277E-2</v>
      </c>
      <c r="T6640">
        <v>4.3447660282254219E-3</v>
      </c>
      <c r="U6640" t="s">
        <v>18</v>
      </c>
      <c r="V6640" t="s">
        <v>84</v>
      </c>
      <c r="W6640">
        <v>93.995079040527344</v>
      </c>
    </row>
    <row r="6641" spans="1:23" x14ac:dyDescent="0.25">
      <c r="A6641" s="48"/>
      <c r="B6641" t="s">
        <v>14</v>
      </c>
      <c r="C6641" s="35">
        <v>42231</v>
      </c>
      <c r="D6641">
        <v>16</v>
      </c>
      <c r="E6641" t="s">
        <v>32</v>
      </c>
      <c r="F6641">
        <v>1.5476367170301601</v>
      </c>
      <c r="G6641">
        <v>1.7511264575865557</v>
      </c>
      <c r="H6641">
        <v>12992</v>
      </c>
      <c r="I6641">
        <v>1.4560712781805076</v>
      </c>
      <c r="J6641">
        <v>1.6794940953093871</v>
      </c>
      <c r="K6641">
        <v>1427</v>
      </c>
      <c r="L6641">
        <v>9.1565437614917755E-2</v>
      </c>
      <c r="M6641">
        <v>5.916468620300293</v>
      </c>
      <c r="N6641">
        <v>14419</v>
      </c>
      <c r="O6641">
        <v>4.7039240598678589E-2</v>
      </c>
      <c r="P6641">
        <v>3.1279947608709335E-2</v>
      </c>
      <c r="Q6641">
        <v>5.9833705425262451E-2</v>
      </c>
      <c r="R6641">
        <v>9.1565437614917755E-2</v>
      </c>
      <c r="S6641">
        <v>0.12329340726137161</v>
      </c>
      <c r="T6641">
        <v>0.15185092389583588</v>
      </c>
      <c r="U6641" t="s">
        <v>18</v>
      </c>
      <c r="V6641" t="s">
        <v>84</v>
      </c>
      <c r="W6641">
        <v>94.309524536132812</v>
      </c>
    </row>
    <row r="6642" spans="1:23" x14ac:dyDescent="0.25">
      <c r="A6642" s="48"/>
      <c r="B6642" t="s">
        <v>14</v>
      </c>
      <c r="C6642" s="35">
        <v>42231</v>
      </c>
      <c r="D6642">
        <v>17</v>
      </c>
      <c r="E6642" t="s">
        <v>32</v>
      </c>
      <c r="F6642">
        <v>1.8551122235633355</v>
      </c>
      <c r="G6642">
        <v>1.8094465106129756</v>
      </c>
      <c r="H6642">
        <v>12992</v>
      </c>
      <c r="I6642">
        <v>1.5640080050177496</v>
      </c>
      <c r="J6642">
        <v>1.5608326971407396</v>
      </c>
      <c r="K6642">
        <v>1427</v>
      </c>
      <c r="L6642">
        <v>0.29110422730445862</v>
      </c>
      <c r="M6642">
        <v>15.692000389099121</v>
      </c>
      <c r="N6642">
        <v>14419</v>
      </c>
      <c r="O6642">
        <v>4.4263143092393875E-2</v>
      </c>
      <c r="P6642">
        <v>0.23437657952308655</v>
      </c>
      <c r="Q6642">
        <v>0.26124519109725952</v>
      </c>
      <c r="R6642">
        <v>0.29110422730445862</v>
      </c>
      <c r="S6642">
        <v>0.32095971703529358</v>
      </c>
      <c r="T6642">
        <v>0.34783187508583069</v>
      </c>
      <c r="U6642" t="s">
        <v>18</v>
      </c>
      <c r="V6642" t="s">
        <v>84</v>
      </c>
      <c r="W6642">
        <v>94.465354919433594</v>
      </c>
    </row>
    <row r="6643" spans="1:23" x14ac:dyDescent="0.25">
      <c r="A6643" s="48"/>
      <c r="B6643" t="s">
        <v>14</v>
      </c>
      <c r="C6643" s="35">
        <v>42231</v>
      </c>
      <c r="D6643">
        <v>18</v>
      </c>
      <c r="E6643" t="s">
        <v>32</v>
      </c>
      <c r="F6643">
        <v>2.1131192671105317</v>
      </c>
      <c r="G6643">
        <v>1.8004835110419697</v>
      </c>
      <c r="H6643">
        <v>12992</v>
      </c>
      <c r="I6643">
        <v>1.8046674150856215</v>
      </c>
      <c r="J6643">
        <v>1.5072001819855345</v>
      </c>
      <c r="K6643">
        <v>1427</v>
      </c>
      <c r="L6643">
        <v>0.30845186114311218</v>
      </c>
      <c r="M6643">
        <v>14.596992492675781</v>
      </c>
      <c r="N6643">
        <v>14419</v>
      </c>
      <c r="O6643">
        <v>4.2911838740110397E-2</v>
      </c>
      <c r="P6643">
        <v>0.25345605611801147</v>
      </c>
      <c r="Q6643">
        <v>0.27950438857078552</v>
      </c>
      <c r="R6643">
        <v>0.30845186114311218</v>
      </c>
      <c r="S6643">
        <v>0.33739590644836426</v>
      </c>
      <c r="T6643">
        <v>0.36344766616821289</v>
      </c>
      <c r="U6643" t="s">
        <v>18</v>
      </c>
      <c r="V6643" t="s">
        <v>84</v>
      </c>
      <c r="W6643">
        <v>92.935775756835938</v>
      </c>
    </row>
    <row r="6644" spans="1:23" x14ac:dyDescent="0.25">
      <c r="A6644" s="48"/>
      <c r="B6644" t="s">
        <v>14</v>
      </c>
      <c r="C6644" s="35">
        <v>42231</v>
      </c>
      <c r="D6644">
        <v>19</v>
      </c>
      <c r="E6644" t="s">
        <v>32</v>
      </c>
      <c r="F6644">
        <v>2.2258971393118538</v>
      </c>
      <c r="G6644">
        <v>1.7638896256975107</v>
      </c>
      <c r="H6644">
        <v>12992</v>
      </c>
      <c r="I6644">
        <v>2.4972368683971187</v>
      </c>
      <c r="J6644">
        <v>1.9022781554047492</v>
      </c>
      <c r="K6644">
        <v>1427</v>
      </c>
      <c r="L6644">
        <v>-0.27133971452713013</v>
      </c>
      <c r="M6644">
        <v>-12.190129280090332</v>
      </c>
      <c r="N6644">
        <v>14419</v>
      </c>
      <c r="O6644">
        <v>5.2681416273117065E-2</v>
      </c>
      <c r="P6644">
        <v>-0.33885622024536133</v>
      </c>
      <c r="Q6644">
        <v>-0.30687755346298218</v>
      </c>
      <c r="R6644">
        <v>-0.27133971452713013</v>
      </c>
      <c r="S6644">
        <v>-0.23580609261989594</v>
      </c>
      <c r="T6644">
        <v>-0.20382320880889893</v>
      </c>
      <c r="U6644" t="s">
        <v>18</v>
      </c>
      <c r="V6644" t="s">
        <v>84</v>
      </c>
      <c r="W6644">
        <v>85.135307312011719</v>
      </c>
    </row>
    <row r="6645" spans="1:23" x14ac:dyDescent="0.25">
      <c r="A6645" s="48"/>
      <c r="B6645" t="s">
        <v>14</v>
      </c>
      <c r="C6645" s="35">
        <v>42231</v>
      </c>
      <c r="D6645">
        <v>20</v>
      </c>
      <c r="E6645" t="s">
        <v>32</v>
      </c>
      <c r="F6645">
        <v>2.0879177982771844</v>
      </c>
      <c r="G6645">
        <v>1.6379816274337831</v>
      </c>
      <c r="H6645">
        <v>12992</v>
      </c>
      <c r="I6645">
        <v>2.2799834974819233</v>
      </c>
      <c r="J6645">
        <v>1.7855681063526105</v>
      </c>
      <c r="K6645">
        <v>1427</v>
      </c>
      <c r="L6645">
        <v>-0.19206570088863373</v>
      </c>
      <c r="M6645">
        <v>-9.1989107131958008</v>
      </c>
      <c r="N6645">
        <v>14419</v>
      </c>
      <c r="O6645">
        <v>4.9403902143239975E-2</v>
      </c>
      <c r="P6645">
        <v>-0.25538173317909241</v>
      </c>
      <c r="Q6645">
        <v>-0.22539258003234863</v>
      </c>
      <c r="R6645">
        <v>-0.19206570088863373</v>
      </c>
      <c r="S6645">
        <v>-0.15874277055263519</v>
      </c>
      <c r="T6645">
        <v>-0.12874965369701385</v>
      </c>
      <c r="U6645" t="s">
        <v>18</v>
      </c>
      <c r="V6645" t="s">
        <v>84</v>
      </c>
      <c r="W6645">
        <v>76.917953491210937</v>
      </c>
    </row>
    <row r="6646" spans="1:23" x14ac:dyDescent="0.25">
      <c r="A6646" s="48"/>
      <c r="B6646" t="s">
        <v>14</v>
      </c>
      <c r="C6646" s="35">
        <v>42231</v>
      </c>
      <c r="D6646">
        <v>21</v>
      </c>
      <c r="E6646" t="s">
        <v>32</v>
      </c>
      <c r="F6646">
        <v>1.8245336168771282</v>
      </c>
      <c r="G6646">
        <v>1.4598926492944875</v>
      </c>
      <c r="H6646">
        <v>12992</v>
      </c>
      <c r="I6646">
        <v>1.9236424860854735</v>
      </c>
      <c r="J6646">
        <v>1.5162051271466788</v>
      </c>
      <c r="K6646">
        <v>1427</v>
      </c>
      <c r="L6646">
        <v>-9.9108867347240448E-2</v>
      </c>
      <c r="M6646">
        <v>-5.4320111274719238</v>
      </c>
      <c r="N6646">
        <v>14419</v>
      </c>
      <c r="O6646">
        <v>4.2131137102842331E-2</v>
      </c>
      <c r="P6646">
        <v>-0.15310412645339966</v>
      </c>
      <c r="Q6646">
        <v>-0.12752969563007355</v>
      </c>
      <c r="R6646">
        <v>-9.9108867347240448E-2</v>
      </c>
      <c r="S6646">
        <v>-7.0691414177417755E-2</v>
      </c>
      <c r="T6646">
        <v>-4.5113600790500641E-2</v>
      </c>
      <c r="U6646" t="s">
        <v>18</v>
      </c>
      <c r="V6646" t="s">
        <v>84</v>
      </c>
      <c r="W6646">
        <v>72.44476318359375</v>
      </c>
    </row>
    <row r="6647" spans="1:23" x14ac:dyDescent="0.25">
      <c r="A6647" s="48"/>
      <c r="B6647" t="s">
        <v>14</v>
      </c>
      <c r="C6647" s="35">
        <v>42231</v>
      </c>
      <c r="D6647">
        <v>22</v>
      </c>
      <c r="E6647" t="s">
        <v>32</v>
      </c>
      <c r="F6647">
        <v>1.5457620381144235</v>
      </c>
      <c r="G6647">
        <v>1.2985204558347474</v>
      </c>
      <c r="H6647">
        <v>12992</v>
      </c>
      <c r="I6647">
        <v>1.6096884140549987</v>
      </c>
      <c r="J6647">
        <v>1.3077199781905111</v>
      </c>
      <c r="K6647">
        <v>1427</v>
      </c>
      <c r="L6647">
        <v>-6.3926376402378082E-2</v>
      </c>
      <c r="M6647">
        <v>-4.135589599609375</v>
      </c>
      <c r="N6647">
        <v>14419</v>
      </c>
      <c r="O6647">
        <v>3.6444403231143951E-2</v>
      </c>
      <c r="P6647">
        <v>-0.11063352227210999</v>
      </c>
      <c r="Q6647">
        <v>-8.8511042296886444E-2</v>
      </c>
      <c r="R6647">
        <v>-6.3926376402378082E-2</v>
      </c>
      <c r="S6647">
        <v>-3.9344627410173416E-2</v>
      </c>
      <c r="T6647">
        <v>-1.721922867000103E-2</v>
      </c>
      <c r="U6647" t="s">
        <v>18</v>
      </c>
      <c r="V6647" t="s">
        <v>84</v>
      </c>
      <c r="W6647">
        <v>70.286148071289063</v>
      </c>
    </row>
    <row r="6648" spans="1:23" x14ac:dyDescent="0.25">
      <c r="A6648" s="48"/>
      <c r="B6648" t="s">
        <v>14</v>
      </c>
      <c r="C6648" s="35">
        <v>42231</v>
      </c>
      <c r="D6648">
        <v>23</v>
      </c>
      <c r="E6648" t="s">
        <v>32</v>
      </c>
      <c r="F6648">
        <v>1.2506253360151345</v>
      </c>
      <c r="G6648">
        <v>1.1085258907033277</v>
      </c>
      <c r="H6648">
        <v>12992</v>
      </c>
      <c r="I6648">
        <v>1.254410744478059</v>
      </c>
      <c r="J6648">
        <v>1.1022491309140126</v>
      </c>
      <c r="K6648">
        <v>1427</v>
      </c>
      <c r="L6648">
        <v>-3.7854085676372051E-3</v>
      </c>
      <c r="M6648">
        <v>-0.30268126726150513</v>
      </c>
      <c r="N6648">
        <v>14419</v>
      </c>
      <c r="O6648">
        <v>3.0756907537579536E-2</v>
      </c>
      <c r="P6648">
        <v>-4.3203461915254593E-2</v>
      </c>
      <c r="Q6648">
        <v>-2.4533404037356377E-2</v>
      </c>
      <c r="R6648">
        <v>-3.7854085676372051E-3</v>
      </c>
      <c r="S6648">
        <v>1.6960125416517258E-2</v>
      </c>
      <c r="T6648">
        <v>3.5632643848657608E-2</v>
      </c>
      <c r="U6648" t="s">
        <v>18</v>
      </c>
      <c r="V6648" t="s">
        <v>84</v>
      </c>
      <c r="W6648">
        <v>68.659683227539063</v>
      </c>
    </row>
    <row r="6649" spans="1:23" x14ac:dyDescent="0.25">
      <c r="A6649" s="48"/>
      <c r="B6649" t="s">
        <v>14</v>
      </c>
      <c r="C6649" s="35">
        <v>42231</v>
      </c>
      <c r="D6649">
        <v>24</v>
      </c>
      <c r="E6649" t="s">
        <v>32</v>
      </c>
      <c r="F6649">
        <v>0.98284870898060406</v>
      </c>
      <c r="G6649">
        <v>0.91122120738196322</v>
      </c>
      <c r="H6649">
        <v>12992</v>
      </c>
      <c r="I6649">
        <v>0.94606657275843775</v>
      </c>
      <c r="J6649">
        <v>0.85092407441478524</v>
      </c>
      <c r="K6649">
        <v>1427</v>
      </c>
      <c r="L6649">
        <v>3.6782138049602509E-2</v>
      </c>
      <c r="M6649">
        <v>3.7424006462097168</v>
      </c>
      <c r="N6649">
        <v>14419</v>
      </c>
      <c r="O6649">
        <v>2.3902276530861855E-2</v>
      </c>
      <c r="P6649">
        <v>6.1489804647862911E-3</v>
      </c>
      <c r="Q6649">
        <v>2.0658141002058983E-2</v>
      </c>
      <c r="R6649">
        <v>3.6782138049602509E-2</v>
      </c>
      <c r="S6649">
        <v>5.2904222160577774E-2</v>
      </c>
      <c r="T6649">
        <v>6.7415297031402588E-2</v>
      </c>
      <c r="U6649" t="s">
        <v>18</v>
      </c>
      <c r="V6649" t="s">
        <v>84</v>
      </c>
      <c r="W6649">
        <v>66.506553649902344</v>
      </c>
    </row>
    <row r="6650" spans="1:23" x14ac:dyDescent="0.25">
      <c r="A6650" s="48"/>
      <c r="B6650" t="s">
        <v>14</v>
      </c>
      <c r="C6650" s="35">
        <v>42255</v>
      </c>
      <c r="D6650">
        <v>1</v>
      </c>
      <c r="E6650" t="s">
        <v>32</v>
      </c>
      <c r="F6650">
        <v>0.64645333749258271</v>
      </c>
      <c r="G6650">
        <v>0.61664588619556515</v>
      </c>
      <c r="H6650">
        <v>13074</v>
      </c>
      <c r="I6650">
        <v>0.63849958029044473</v>
      </c>
      <c r="J6650">
        <v>0.57626037365102201</v>
      </c>
      <c r="K6650">
        <v>1434</v>
      </c>
      <c r="L6650">
        <v>7.9537574201822281E-3</v>
      </c>
      <c r="M6650">
        <v>1.2303683757781982</v>
      </c>
      <c r="N6650">
        <v>14508</v>
      </c>
      <c r="O6650">
        <v>1.6144901514053345E-2</v>
      </c>
      <c r="P6650">
        <v>-1.2737547978758812E-2</v>
      </c>
      <c r="Q6650">
        <v>-2.9372703284025192E-3</v>
      </c>
      <c r="R6650">
        <v>7.9537574201822281E-3</v>
      </c>
      <c r="S6650">
        <v>1.8843494355678558E-2</v>
      </c>
      <c r="T6650">
        <v>2.8645062819123268E-2</v>
      </c>
      <c r="U6650" t="s">
        <v>18</v>
      </c>
      <c r="V6650" t="s">
        <v>84</v>
      </c>
      <c r="W6650">
        <v>60.553901672363281</v>
      </c>
    </row>
    <row r="6651" spans="1:23" x14ac:dyDescent="0.25">
      <c r="A6651" s="48"/>
      <c r="B6651" t="s">
        <v>14</v>
      </c>
      <c r="C6651" s="35">
        <v>42255</v>
      </c>
      <c r="D6651">
        <v>2</v>
      </c>
      <c r="E6651" t="s">
        <v>32</v>
      </c>
      <c r="F6651">
        <v>0.58463276737987047</v>
      </c>
      <c r="G6651">
        <v>0.59917854395350145</v>
      </c>
      <c r="H6651">
        <v>13074</v>
      </c>
      <c r="I6651">
        <v>0.58080965718322131</v>
      </c>
      <c r="J6651">
        <v>0.53187488802024185</v>
      </c>
      <c r="K6651">
        <v>1434</v>
      </c>
      <c r="L6651">
        <v>3.8231101352721453E-3</v>
      </c>
      <c r="M6651">
        <v>0.65393364429473877</v>
      </c>
      <c r="N6651">
        <v>14508</v>
      </c>
      <c r="O6651">
        <v>1.4991137199103832E-2</v>
      </c>
      <c r="P6651">
        <v>-1.5389530919492245E-2</v>
      </c>
      <c r="Q6651">
        <v>-6.289611104875803E-3</v>
      </c>
      <c r="R6651">
        <v>3.8231101352721453E-3</v>
      </c>
      <c r="S6651">
        <v>1.3934631831943989E-2</v>
      </c>
      <c r="T6651">
        <v>2.3035751655697823E-2</v>
      </c>
      <c r="U6651" t="s">
        <v>18</v>
      </c>
      <c r="V6651" t="s">
        <v>84</v>
      </c>
      <c r="W6651">
        <v>59.928451538085938</v>
      </c>
    </row>
    <row r="6652" spans="1:23" x14ac:dyDescent="0.25">
      <c r="A6652" s="48"/>
      <c r="B6652" t="s">
        <v>14</v>
      </c>
      <c r="C6652" s="35">
        <v>42255</v>
      </c>
      <c r="D6652">
        <v>3</v>
      </c>
      <c r="E6652" t="s">
        <v>32</v>
      </c>
      <c r="F6652">
        <v>0.55125285347475528</v>
      </c>
      <c r="G6652">
        <v>0.56552816212256185</v>
      </c>
      <c r="H6652">
        <v>13074</v>
      </c>
      <c r="I6652">
        <v>0.54778439451403438</v>
      </c>
      <c r="J6652">
        <v>0.48898942310403776</v>
      </c>
      <c r="K6652">
        <v>1434</v>
      </c>
      <c r="L6652">
        <v>3.4684590063989162E-3</v>
      </c>
      <c r="M6652">
        <v>0.62919563055038452</v>
      </c>
      <c r="N6652">
        <v>14508</v>
      </c>
      <c r="O6652">
        <v>1.3827736489474773E-2</v>
      </c>
      <c r="P6652">
        <v>-1.4253168366849422E-2</v>
      </c>
      <c r="Q6652">
        <v>-5.8594555594027042E-3</v>
      </c>
      <c r="R6652">
        <v>3.4684590063989162E-3</v>
      </c>
      <c r="S6652">
        <v>1.2795267626643181E-2</v>
      </c>
      <c r="T6652">
        <v>2.1190086379647255E-2</v>
      </c>
      <c r="U6652" t="s">
        <v>18</v>
      </c>
      <c r="V6652" t="s">
        <v>84</v>
      </c>
      <c r="W6652">
        <v>59.240970611572266</v>
      </c>
    </row>
    <row r="6653" spans="1:23" x14ac:dyDescent="0.25">
      <c r="A6653" s="48"/>
      <c r="B6653" t="s">
        <v>14</v>
      </c>
      <c r="C6653" s="35">
        <v>42255</v>
      </c>
      <c r="D6653">
        <v>4</v>
      </c>
      <c r="E6653" t="s">
        <v>32</v>
      </c>
      <c r="F6653">
        <v>0.5423710270472335</v>
      </c>
      <c r="G6653">
        <v>0.56072544812002834</v>
      </c>
      <c r="H6653">
        <v>13074</v>
      </c>
      <c r="I6653">
        <v>0.51981588489312014</v>
      </c>
      <c r="J6653">
        <v>0.45191565580680348</v>
      </c>
      <c r="K6653">
        <v>1434</v>
      </c>
      <c r="L6653">
        <v>2.2555142641067505E-2</v>
      </c>
      <c r="M6653">
        <v>4.1586184501647949</v>
      </c>
      <c r="N6653">
        <v>14508</v>
      </c>
      <c r="O6653">
        <v>1.2902207672595978E-2</v>
      </c>
      <c r="P6653">
        <v>6.0196733102202415E-3</v>
      </c>
      <c r="Q6653">
        <v>1.3851571828126907E-2</v>
      </c>
      <c r="R6653">
        <v>2.2555142641067505E-2</v>
      </c>
      <c r="S6653">
        <v>3.1257681548595428E-2</v>
      </c>
      <c r="T6653">
        <v>3.9090611040592194E-2</v>
      </c>
      <c r="U6653" t="s">
        <v>18</v>
      </c>
      <c r="V6653" t="s">
        <v>84</v>
      </c>
      <c r="W6653">
        <v>58.773365020751953</v>
      </c>
    </row>
    <row r="6654" spans="1:23" x14ac:dyDescent="0.25">
      <c r="A6654" s="48"/>
      <c r="B6654" t="s">
        <v>14</v>
      </c>
      <c r="C6654" s="35">
        <v>42255</v>
      </c>
      <c r="D6654">
        <v>5</v>
      </c>
      <c r="E6654" t="s">
        <v>32</v>
      </c>
      <c r="F6654">
        <v>0.55357734079368714</v>
      </c>
      <c r="G6654">
        <v>0.52720313305312194</v>
      </c>
      <c r="H6654">
        <v>13074</v>
      </c>
      <c r="I6654">
        <v>0.52774954490571657</v>
      </c>
      <c r="J6654">
        <v>0.45405345957485443</v>
      </c>
      <c r="K6654">
        <v>1434</v>
      </c>
      <c r="L6654">
        <v>2.5827795267105103E-2</v>
      </c>
      <c r="M6654">
        <v>4.665616512298584</v>
      </c>
      <c r="N6654">
        <v>14508</v>
      </c>
      <c r="O6654">
        <v>1.2846325524151325E-2</v>
      </c>
      <c r="P6654">
        <v>9.3639446422457695E-3</v>
      </c>
      <c r="Q6654">
        <v>1.7161920666694641E-2</v>
      </c>
      <c r="R6654">
        <v>2.5827795267105103E-2</v>
      </c>
      <c r="S6654">
        <v>3.4492641687393188E-2</v>
      </c>
      <c r="T6654">
        <v>4.2291644960641861E-2</v>
      </c>
      <c r="U6654" t="s">
        <v>18</v>
      </c>
      <c r="V6654" t="s">
        <v>84</v>
      </c>
      <c r="W6654">
        <v>58.086090087890625</v>
      </c>
    </row>
    <row r="6655" spans="1:23" x14ac:dyDescent="0.25">
      <c r="A6655" s="48"/>
      <c r="B6655" t="s">
        <v>14</v>
      </c>
      <c r="C6655" s="35">
        <v>42255</v>
      </c>
      <c r="D6655">
        <v>6</v>
      </c>
      <c r="E6655" t="s">
        <v>32</v>
      </c>
      <c r="F6655">
        <v>0.61128276368251722</v>
      </c>
      <c r="G6655">
        <v>0.58337279654013485</v>
      </c>
      <c r="H6655">
        <v>13074</v>
      </c>
      <c r="I6655">
        <v>0.60747928617247093</v>
      </c>
      <c r="J6655">
        <v>0.53774868797971409</v>
      </c>
      <c r="K6655">
        <v>1434</v>
      </c>
      <c r="L6655">
        <v>3.8034776225686073E-3</v>
      </c>
      <c r="M6655">
        <v>0.62221246957778931</v>
      </c>
      <c r="N6655">
        <v>14508</v>
      </c>
      <c r="O6655">
        <v>1.5089262276887894E-2</v>
      </c>
      <c r="P6655">
        <v>-1.5534920617938042E-2</v>
      </c>
      <c r="Q6655">
        <v>-6.3754371367394924E-3</v>
      </c>
      <c r="R6655">
        <v>3.8034776225686073E-3</v>
      </c>
      <c r="S6655">
        <v>1.3981184922158718E-2</v>
      </c>
      <c r="T6655">
        <v>2.3141875863075256E-2</v>
      </c>
      <c r="U6655" t="s">
        <v>18</v>
      </c>
      <c r="V6655" t="s">
        <v>84</v>
      </c>
      <c r="W6655">
        <v>57.398746490478516</v>
      </c>
    </row>
    <row r="6656" spans="1:23" x14ac:dyDescent="0.25">
      <c r="A6656" s="48"/>
      <c r="B6656" t="s">
        <v>14</v>
      </c>
      <c r="C6656" s="35">
        <v>42255</v>
      </c>
      <c r="D6656">
        <v>7</v>
      </c>
      <c r="E6656" t="s">
        <v>32</v>
      </c>
      <c r="F6656">
        <v>0.74844449656384981</v>
      </c>
      <c r="G6656">
        <v>0.71141485323978437</v>
      </c>
      <c r="H6656">
        <v>13074</v>
      </c>
      <c r="I6656">
        <v>0.72713792887511397</v>
      </c>
      <c r="J6656">
        <v>0.64474752954764292</v>
      </c>
      <c r="K6656">
        <v>1434</v>
      </c>
      <c r="L6656">
        <v>2.1306566894054413E-2</v>
      </c>
      <c r="M6656">
        <v>2.8467798233032227</v>
      </c>
      <c r="N6656">
        <v>14508</v>
      </c>
      <c r="O6656">
        <v>1.8127307295799255E-2</v>
      </c>
      <c r="P6656">
        <v>-1.9253900973126292E-3</v>
      </c>
      <c r="Q6656">
        <v>9.0782484039664268E-3</v>
      </c>
      <c r="R6656">
        <v>2.1306566894054413E-2</v>
      </c>
      <c r="S6656">
        <v>3.3533435314893723E-2</v>
      </c>
      <c r="T6656">
        <v>4.4538524001836777E-2</v>
      </c>
      <c r="U6656" t="s">
        <v>18</v>
      </c>
      <c r="V6656" t="s">
        <v>84</v>
      </c>
      <c r="W6656">
        <v>60.61566162109375</v>
      </c>
    </row>
    <row r="6657" spans="1:23" x14ac:dyDescent="0.25">
      <c r="A6657" s="48"/>
      <c r="B6657" t="s">
        <v>14</v>
      </c>
      <c r="C6657" s="35">
        <v>42255</v>
      </c>
      <c r="D6657">
        <v>8</v>
      </c>
      <c r="E6657" t="s">
        <v>32</v>
      </c>
      <c r="F6657">
        <v>0.78596558876111156</v>
      </c>
      <c r="G6657">
        <v>0.74081279834660707</v>
      </c>
      <c r="H6657">
        <v>13074</v>
      </c>
      <c r="I6657">
        <v>0.75241672458616049</v>
      </c>
      <c r="J6657">
        <v>0.65380063973984837</v>
      </c>
      <c r="K6657">
        <v>1434</v>
      </c>
      <c r="L6657">
        <v>3.3548865467309952E-2</v>
      </c>
      <c r="M6657">
        <v>4.2684903144836426</v>
      </c>
      <c r="N6657">
        <v>14508</v>
      </c>
      <c r="O6657">
        <v>1.8440788611769676E-2</v>
      </c>
      <c r="P6657">
        <v>9.9151507019996643E-3</v>
      </c>
      <c r="Q6657">
        <v>2.1109078079462051E-2</v>
      </c>
      <c r="R6657">
        <v>3.3548865467309952E-2</v>
      </c>
      <c r="S6657">
        <v>4.5987177640199661E-2</v>
      </c>
      <c r="T6657">
        <v>5.7182580232620239E-2</v>
      </c>
      <c r="U6657" t="s">
        <v>18</v>
      </c>
      <c r="V6657" t="s">
        <v>84</v>
      </c>
      <c r="W6657">
        <v>68.682449340820313</v>
      </c>
    </row>
    <row r="6658" spans="1:23" x14ac:dyDescent="0.25">
      <c r="A6658" s="48"/>
      <c r="B6658" t="s">
        <v>14</v>
      </c>
      <c r="C6658" s="35">
        <v>42255</v>
      </c>
      <c r="D6658">
        <v>9</v>
      </c>
      <c r="E6658" t="s">
        <v>32</v>
      </c>
      <c r="F6658">
        <v>0.70952151454893997</v>
      </c>
      <c r="G6658">
        <v>0.78400529905292216</v>
      </c>
      <c r="H6658">
        <v>13074</v>
      </c>
      <c r="I6658">
        <v>0.70436291111917271</v>
      </c>
      <c r="J6658">
        <v>0.75438544672157215</v>
      </c>
      <c r="K6658">
        <v>1434</v>
      </c>
      <c r="L6658">
        <v>5.1586036570370197E-3</v>
      </c>
      <c r="M6658">
        <v>0.72705382108688354</v>
      </c>
      <c r="N6658">
        <v>14508</v>
      </c>
      <c r="O6658">
        <v>2.1068325266242027E-2</v>
      </c>
      <c r="P6658">
        <v>-2.1842561662197113E-2</v>
      </c>
      <c r="Q6658">
        <v>-9.0536670759320259E-3</v>
      </c>
      <c r="R6658">
        <v>5.1586036570370197E-3</v>
      </c>
      <c r="S6658">
        <v>1.9369188696146011E-2</v>
      </c>
      <c r="T6658">
        <v>3.2159768044948578E-2</v>
      </c>
      <c r="U6658" t="s">
        <v>18</v>
      </c>
      <c r="V6658" t="s">
        <v>84</v>
      </c>
      <c r="W6658">
        <v>78.061965942382812</v>
      </c>
    </row>
    <row r="6659" spans="1:23" x14ac:dyDescent="0.25">
      <c r="A6659" s="48"/>
      <c r="B6659" t="s">
        <v>14</v>
      </c>
      <c r="C6659" s="35">
        <v>42255</v>
      </c>
      <c r="D6659">
        <v>10</v>
      </c>
      <c r="E6659" t="s">
        <v>32</v>
      </c>
      <c r="F6659">
        <v>0.62130451658757146</v>
      </c>
      <c r="G6659">
        <v>0.92218569912073534</v>
      </c>
      <c r="H6659">
        <v>13074</v>
      </c>
      <c r="I6659">
        <v>0.62807823661905804</v>
      </c>
      <c r="J6659">
        <v>0.92554715585867564</v>
      </c>
      <c r="K6659">
        <v>1434</v>
      </c>
      <c r="L6659">
        <v>-6.7737200297415257E-3</v>
      </c>
      <c r="M6659">
        <v>-1.090241551399231</v>
      </c>
      <c r="N6659">
        <v>14508</v>
      </c>
      <c r="O6659">
        <v>2.5737587362527847E-2</v>
      </c>
      <c r="P6659">
        <v>-3.9759013801813126E-2</v>
      </c>
      <c r="Q6659">
        <v>-2.4135781452059746E-2</v>
      </c>
      <c r="R6659">
        <v>-6.7737200297415257E-3</v>
      </c>
      <c r="S6659">
        <v>1.058628223836422E-2</v>
      </c>
      <c r="T6659">
        <v>2.62115728110075E-2</v>
      </c>
      <c r="U6659" t="s">
        <v>18</v>
      </c>
      <c r="V6659" t="s">
        <v>84</v>
      </c>
      <c r="W6659">
        <v>84.436447143554688</v>
      </c>
    </row>
    <row r="6660" spans="1:23" x14ac:dyDescent="0.25">
      <c r="A6660" s="48"/>
      <c r="B6660" t="s">
        <v>14</v>
      </c>
      <c r="C6660" s="35">
        <v>42255</v>
      </c>
      <c r="D6660">
        <v>11</v>
      </c>
      <c r="E6660" t="s">
        <v>32</v>
      </c>
      <c r="F6660">
        <v>0.55254887489667637</v>
      </c>
      <c r="G6660">
        <v>1.0844182296784206</v>
      </c>
      <c r="H6660">
        <v>13074</v>
      </c>
      <c r="I6660">
        <v>0.57107774679195267</v>
      </c>
      <c r="J6660">
        <v>1.0944659011961164</v>
      </c>
      <c r="K6660">
        <v>1434</v>
      </c>
      <c r="L6660">
        <v>-1.8528871238231659E-2</v>
      </c>
      <c r="M6660">
        <v>-3.3533453941345215</v>
      </c>
      <c r="N6660">
        <v>14508</v>
      </c>
      <c r="O6660">
        <v>3.0418273061513901E-2</v>
      </c>
      <c r="P6660">
        <v>-5.7512931525707245E-2</v>
      </c>
      <c r="Q6660">
        <v>-3.9048429578542709E-2</v>
      </c>
      <c r="R6660">
        <v>-1.8528871238231659E-2</v>
      </c>
      <c r="S6660">
        <v>1.9882540218532085E-3</v>
      </c>
      <c r="T6660">
        <v>2.0455187186598778E-2</v>
      </c>
      <c r="U6660" t="s">
        <v>18</v>
      </c>
      <c r="V6660" t="s">
        <v>84</v>
      </c>
      <c r="W6660">
        <v>88.966087341308594</v>
      </c>
    </row>
    <row r="6661" spans="1:23" x14ac:dyDescent="0.25">
      <c r="A6661" s="48"/>
      <c r="B6661" t="s">
        <v>14</v>
      </c>
      <c r="C6661" s="35">
        <v>42255</v>
      </c>
      <c r="D6661">
        <v>12</v>
      </c>
      <c r="E6661" t="s">
        <v>32</v>
      </c>
      <c r="F6661">
        <v>0.53699365537498134</v>
      </c>
      <c r="G6661">
        <v>1.2372443066272028</v>
      </c>
      <c r="H6661">
        <v>13074</v>
      </c>
      <c r="I6661">
        <v>0.54617634689453609</v>
      </c>
      <c r="J6661">
        <v>1.2370596015459903</v>
      </c>
      <c r="K6661">
        <v>1434</v>
      </c>
      <c r="L6661">
        <v>-9.1826915740966797E-3</v>
      </c>
      <c r="M6661">
        <v>-1.7100186347961426</v>
      </c>
      <c r="N6661">
        <v>14508</v>
      </c>
      <c r="O6661">
        <v>3.4412957727909088E-2</v>
      </c>
      <c r="P6661">
        <v>-5.3286336362361908E-2</v>
      </c>
      <c r="Q6661">
        <v>-3.2396983355283737E-2</v>
      </c>
      <c r="R6661">
        <v>-9.1826915740966797E-3</v>
      </c>
      <c r="S6661">
        <v>1.4028848148882389E-2</v>
      </c>
      <c r="T6661">
        <v>3.4920953214168549E-2</v>
      </c>
      <c r="U6661" t="s">
        <v>18</v>
      </c>
      <c r="V6661" t="s">
        <v>84</v>
      </c>
      <c r="W6661">
        <v>91.059486389160156</v>
      </c>
    </row>
    <row r="6662" spans="1:23" x14ac:dyDescent="0.25">
      <c r="A6662" s="48"/>
      <c r="B6662" t="s">
        <v>14</v>
      </c>
      <c r="C6662" s="35">
        <v>42255</v>
      </c>
      <c r="D6662">
        <v>13</v>
      </c>
      <c r="E6662" t="s">
        <v>32</v>
      </c>
      <c r="F6662">
        <v>0.57990336433831946</v>
      </c>
      <c r="G6662">
        <v>1.369205522185406</v>
      </c>
      <c r="H6662">
        <v>13074</v>
      </c>
      <c r="I6662">
        <v>0.59419727125771038</v>
      </c>
      <c r="J6662">
        <v>1.3702021350501401</v>
      </c>
      <c r="K6662">
        <v>1434</v>
      </c>
      <c r="L6662">
        <v>-1.4293907210230827E-2</v>
      </c>
      <c r="M6662">
        <v>-2.4648773670196533</v>
      </c>
      <c r="N6662">
        <v>14508</v>
      </c>
      <c r="O6662">
        <v>3.8113459944725037E-2</v>
      </c>
      <c r="P6662">
        <v>-6.3140116631984711E-2</v>
      </c>
      <c r="Q6662">
        <v>-4.0004484355449677E-2</v>
      </c>
      <c r="R6662">
        <v>-1.4293907210230827E-2</v>
      </c>
      <c r="S6662">
        <v>1.1413621716201305E-2</v>
      </c>
      <c r="T6662">
        <v>3.4552302211523056E-2</v>
      </c>
      <c r="U6662" t="s">
        <v>18</v>
      </c>
      <c r="V6662" t="s">
        <v>84</v>
      </c>
      <c r="W6662">
        <v>92.842636108398438</v>
      </c>
    </row>
    <row r="6663" spans="1:23" x14ac:dyDescent="0.25">
      <c r="A6663" s="48"/>
      <c r="B6663" t="s">
        <v>14</v>
      </c>
      <c r="C6663" s="35">
        <v>42255</v>
      </c>
      <c r="D6663">
        <v>14</v>
      </c>
      <c r="E6663" t="s">
        <v>32</v>
      </c>
      <c r="F6663">
        <v>0.71302060838672265</v>
      </c>
      <c r="G6663">
        <v>1.4802996585632155</v>
      </c>
      <c r="H6663">
        <v>13074</v>
      </c>
      <c r="I6663">
        <v>0.63677452771491005</v>
      </c>
      <c r="J6663">
        <v>1.3895458467207931</v>
      </c>
      <c r="K6663">
        <v>1434</v>
      </c>
      <c r="L6663">
        <v>7.6246082782745361E-2</v>
      </c>
      <c r="M6663">
        <v>10.693390846252441</v>
      </c>
      <c r="N6663">
        <v>14508</v>
      </c>
      <c r="O6663">
        <v>3.8911134004592896E-2</v>
      </c>
      <c r="P6663">
        <v>2.6377573609352112E-2</v>
      </c>
      <c r="Q6663">
        <v>4.9997411668300629E-2</v>
      </c>
      <c r="R6663">
        <v>7.6246082782745361E-2</v>
      </c>
      <c r="S6663">
        <v>0.10249163955450058</v>
      </c>
      <c r="T6663">
        <v>0.12611459195613861</v>
      </c>
      <c r="U6663" t="s">
        <v>18</v>
      </c>
      <c r="V6663" t="s">
        <v>84</v>
      </c>
      <c r="W6663">
        <v>94.465538024902344</v>
      </c>
    </row>
    <row r="6664" spans="1:23" x14ac:dyDescent="0.25">
      <c r="A6664" s="48"/>
      <c r="B6664" t="s">
        <v>14</v>
      </c>
      <c r="C6664" s="35">
        <v>42255</v>
      </c>
      <c r="D6664">
        <v>15</v>
      </c>
      <c r="E6664" t="s">
        <v>32</v>
      </c>
      <c r="F6664">
        <v>0.91623075511374952</v>
      </c>
      <c r="G6664">
        <v>1.5527392657816357</v>
      </c>
      <c r="H6664">
        <v>13074</v>
      </c>
      <c r="I6664">
        <v>0.78944730580374156</v>
      </c>
      <c r="J6664">
        <v>1.3988666491240755</v>
      </c>
      <c r="K6664">
        <v>1434</v>
      </c>
      <c r="L6664">
        <v>0.12678344547748566</v>
      </c>
      <c r="M6664">
        <v>13.837502479553223</v>
      </c>
      <c r="N6664">
        <v>14508</v>
      </c>
      <c r="O6664">
        <v>3.9357412606477737E-2</v>
      </c>
      <c r="P6664">
        <v>7.6342985033988953E-2</v>
      </c>
      <c r="Q6664">
        <v>0.10023371875286102</v>
      </c>
      <c r="R6664">
        <v>0.12678344547748566</v>
      </c>
      <c r="S6664">
        <v>0.15333001315593719</v>
      </c>
      <c r="T6664">
        <v>0.17722390592098236</v>
      </c>
      <c r="U6664" t="s">
        <v>18</v>
      </c>
      <c r="V6664" t="s">
        <v>84</v>
      </c>
      <c r="W6664">
        <v>95.093536376953125</v>
      </c>
    </row>
    <row r="6665" spans="1:23" x14ac:dyDescent="0.25">
      <c r="A6665" s="48"/>
      <c r="B6665" t="s">
        <v>14</v>
      </c>
      <c r="C6665" s="35">
        <v>42255</v>
      </c>
      <c r="D6665">
        <v>16</v>
      </c>
      <c r="E6665" t="s">
        <v>32</v>
      </c>
      <c r="F6665">
        <v>1.2591501881182647</v>
      </c>
      <c r="G6665">
        <v>1.6338171301068032</v>
      </c>
      <c r="H6665">
        <v>13074</v>
      </c>
      <c r="I6665">
        <v>1.3536783765896223</v>
      </c>
      <c r="J6665">
        <v>1.7575331115594111</v>
      </c>
      <c r="K6665">
        <v>1434</v>
      </c>
      <c r="L6665">
        <v>-9.4528190791606903E-2</v>
      </c>
      <c r="M6665">
        <v>-7.5073003768920898</v>
      </c>
      <c r="N6665">
        <v>14508</v>
      </c>
      <c r="O6665">
        <v>4.8561647534370422E-2</v>
      </c>
      <c r="P6665">
        <v>-0.15676480531692505</v>
      </c>
      <c r="Q6665">
        <v>-0.12728691101074219</v>
      </c>
      <c r="R6665">
        <v>-9.4528190791606903E-2</v>
      </c>
      <c r="S6665">
        <v>-6.1773359775543213E-2</v>
      </c>
      <c r="T6665">
        <v>-3.2291583716869354E-2</v>
      </c>
      <c r="U6665" t="s">
        <v>18</v>
      </c>
      <c r="V6665" t="s">
        <v>84</v>
      </c>
      <c r="W6665">
        <v>96.093330383300781</v>
      </c>
    </row>
    <row r="6666" spans="1:23" x14ac:dyDescent="0.25">
      <c r="A6666" s="48"/>
      <c r="B6666" t="s">
        <v>14</v>
      </c>
      <c r="C6666" s="35">
        <v>42255</v>
      </c>
      <c r="D6666">
        <v>17</v>
      </c>
      <c r="E6666" t="s">
        <v>32</v>
      </c>
      <c r="F6666">
        <v>1.6515032800430394</v>
      </c>
      <c r="G6666">
        <v>1.6909498168292922</v>
      </c>
      <c r="H6666">
        <v>13074</v>
      </c>
      <c r="I6666">
        <v>1.6833138556400364</v>
      </c>
      <c r="J6666">
        <v>1.7908803073517829</v>
      </c>
      <c r="K6666">
        <v>1434</v>
      </c>
      <c r="L6666">
        <v>-3.1810574233531952E-2</v>
      </c>
      <c r="M6666">
        <v>-1.9261587858200073</v>
      </c>
      <c r="N6666">
        <v>14508</v>
      </c>
      <c r="O6666">
        <v>4.9550779163837433E-2</v>
      </c>
      <c r="P6666">
        <v>-9.5314852893352509E-2</v>
      </c>
      <c r="Q6666">
        <v>-6.5236538648605347E-2</v>
      </c>
      <c r="R6666">
        <v>-3.1810574233531952E-2</v>
      </c>
      <c r="S6666">
        <v>1.6114263562485576E-3</v>
      </c>
      <c r="T6666">
        <v>3.1693704426288605E-2</v>
      </c>
      <c r="U6666" t="s">
        <v>18</v>
      </c>
      <c r="V6666" t="s">
        <v>84</v>
      </c>
      <c r="W6666">
        <v>95.248275756835938</v>
      </c>
    </row>
    <row r="6667" spans="1:23" x14ac:dyDescent="0.25">
      <c r="A6667" s="48"/>
      <c r="B6667" t="s">
        <v>14</v>
      </c>
      <c r="C6667" s="35">
        <v>42255</v>
      </c>
      <c r="D6667">
        <v>18</v>
      </c>
      <c r="E6667" t="s">
        <v>32</v>
      </c>
      <c r="F6667">
        <v>1.974942284379414</v>
      </c>
      <c r="G6667">
        <v>1.7062798735179743</v>
      </c>
      <c r="H6667">
        <v>13074</v>
      </c>
      <c r="I6667">
        <v>1.9594029382045337</v>
      </c>
      <c r="J6667">
        <v>1.7234660437503215</v>
      </c>
      <c r="K6667">
        <v>1434</v>
      </c>
      <c r="L6667">
        <v>1.5539346262812614E-2</v>
      </c>
      <c r="M6667">
        <v>0.78682535886764526</v>
      </c>
      <c r="N6667">
        <v>14508</v>
      </c>
      <c r="O6667">
        <v>4.7896232455968857E-2</v>
      </c>
      <c r="P6667">
        <v>-4.5844465494155884E-2</v>
      </c>
      <c r="Q6667">
        <v>-1.6770495101809502E-2</v>
      </c>
      <c r="R6667">
        <v>1.5539346262812614E-2</v>
      </c>
      <c r="S6667">
        <v>4.7845356166362762E-2</v>
      </c>
      <c r="T6667">
        <v>7.6923154294490814E-2</v>
      </c>
      <c r="U6667" t="s">
        <v>18</v>
      </c>
      <c r="V6667" t="s">
        <v>84</v>
      </c>
      <c r="W6667">
        <v>90.178726196289063</v>
      </c>
    </row>
    <row r="6668" spans="1:23" x14ac:dyDescent="0.25">
      <c r="A6668" s="48"/>
      <c r="B6668" t="s">
        <v>14</v>
      </c>
      <c r="C6668" s="35">
        <v>42255</v>
      </c>
      <c r="D6668">
        <v>19</v>
      </c>
      <c r="E6668" t="s">
        <v>32</v>
      </c>
      <c r="F6668">
        <v>2.0815203550715369</v>
      </c>
      <c r="G6668">
        <v>1.6587322321101203</v>
      </c>
      <c r="H6668">
        <v>13074</v>
      </c>
      <c r="I6668">
        <v>2.0830813855448982</v>
      </c>
      <c r="J6668">
        <v>1.6770435836661328</v>
      </c>
      <c r="K6668">
        <v>1434</v>
      </c>
      <c r="L6668">
        <v>-1.561030512675643E-3</v>
      </c>
      <c r="M6668">
        <v>-7.4994727969169617E-2</v>
      </c>
      <c r="N6668">
        <v>14508</v>
      </c>
      <c r="O6668">
        <v>4.66017946600914E-2</v>
      </c>
      <c r="P6668">
        <v>-6.1285890638828278E-2</v>
      </c>
      <c r="Q6668">
        <v>-3.2997667789459229E-2</v>
      </c>
      <c r="R6668">
        <v>-1.561030512675643E-3</v>
      </c>
      <c r="S6668">
        <v>2.9871879145503044E-2</v>
      </c>
      <c r="T6668">
        <v>5.8163829147815704E-2</v>
      </c>
      <c r="U6668" t="s">
        <v>18</v>
      </c>
      <c r="V6668" t="s">
        <v>84</v>
      </c>
      <c r="W6668">
        <v>81.112007141113281</v>
      </c>
    </row>
    <row r="6669" spans="1:23" x14ac:dyDescent="0.25">
      <c r="A6669" s="48"/>
      <c r="B6669" t="s">
        <v>14</v>
      </c>
      <c r="C6669" s="35">
        <v>42255</v>
      </c>
      <c r="D6669">
        <v>20</v>
      </c>
      <c r="E6669" t="s">
        <v>32</v>
      </c>
      <c r="F6669">
        <v>1.9500925337919479</v>
      </c>
      <c r="G6669">
        <v>1.5119473984193899</v>
      </c>
      <c r="H6669">
        <v>13074</v>
      </c>
      <c r="I6669">
        <v>1.9538020299272412</v>
      </c>
      <c r="J6669">
        <v>1.5395429567468402</v>
      </c>
      <c r="K6669">
        <v>1434</v>
      </c>
      <c r="L6669">
        <v>-3.7094962317496538E-3</v>
      </c>
      <c r="M6669">
        <v>-0.19022154808044434</v>
      </c>
      <c r="N6669">
        <v>14508</v>
      </c>
      <c r="O6669">
        <v>4.2751651257276535E-2</v>
      </c>
      <c r="P6669">
        <v>-5.8500014245510101E-2</v>
      </c>
      <c r="Q6669">
        <v>-3.2548904418945313E-2</v>
      </c>
      <c r="R6669">
        <v>-3.7094962317496538E-3</v>
      </c>
      <c r="S6669">
        <v>2.5126492604613304E-2</v>
      </c>
      <c r="T6669">
        <v>5.1081020385026932E-2</v>
      </c>
      <c r="U6669" t="s">
        <v>18</v>
      </c>
      <c r="V6669" t="s">
        <v>84</v>
      </c>
      <c r="W6669">
        <v>74.799491882324219</v>
      </c>
    </row>
    <row r="6670" spans="1:23" x14ac:dyDescent="0.25">
      <c r="A6670" s="48"/>
      <c r="B6670" t="s">
        <v>14</v>
      </c>
      <c r="C6670" s="35">
        <v>42255</v>
      </c>
      <c r="D6670">
        <v>21</v>
      </c>
      <c r="E6670" t="s">
        <v>32</v>
      </c>
      <c r="F6670">
        <v>1.7718383670999913</v>
      </c>
      <c r="G6670">
        <v>1.413442775814058</v>
      </c>
      <c r="H6670">
        <v>13074</v>
      </c>
      <c r="I6670">
        <v>1.7627846046571727</v>
      </c>
      <c r="J6670">
        <v>1.370391646976733</v>
      </c>
      <c r="K6670">
        <v>1434</v>
      </c>
      <c r="L6670">
        <v>9.0537620708346367E-3</v>
      </c>
      <c r="M6670">
        <v>0.51098126173019409</v>
      </c>
      <c r="N6670">
        <v>14508</v>
      </c>
      <c r="O6670">
        <v>3.8241513073444366E-2</v>
      </c>
      <c r="P6670">
        <v>-3.9956562221050262E-2</v>
      </c>
      <c r="Q6670">
        <v>-1.6743198037147522E-2</v>
      </c>
      <c r="R6670">
        <v>9.0537620708346367E-3</v>
      </c>
      <c r="S6670">
        <v>3.4847661852836609E-2</v>
      </c>
      <c r="T6670">
        <v>5.8064084500074387E-2</v>
      </c>
      <c r="U6670" t="s">
        <v>18</v>
      </c>
      <c r="V6670" t="s">
        <v>84</v>
      </c>
      <c r="W6670">
        <v>72.016128540039063</v>
      </c>
    </row>
    <row r="6671" spans="1:23" x14ac:dyDescent="0.25">
      <c r="A6671" s="48"/>
      <c r="B6671" t="s">
        <v>14</v>
      </c>
      <c r="C6671" s="35">
        <v>42255</v>
      </c>
      <c r="D6671">
        <v>22</v>
      </c>
      <c r="E6671" t="s">
        <v>32</v>
      </c>
      <c r="F6671">
        <v>1.5129118672815527</v>
      </c>
      <c r="G6671">
        <v>1.2791586243522417</v>
      </c>
      <c r="H6671">
        <v>13074</v>
      </c>
      <c r="I6671">
        <v>1.4923755761666109</v>
      </c>
      <c r="J6671">
        <v>1.2794048123369282</v>
      </c>
      <c r="K6671">
        <v>1434</v>
      </c>
      <c r="L6671">
        <v>2.0536290481686592E-2</v>
      </c>
      <c r="M6671">
        <v>1.3574017286300659</v>
      </c>
      <c r="N6671">
        <v>14508</v>
      </c>
      <c r="O6671">
        <v>3.5589728504419327E-2</v>
      </c>
      <c r="P6671">
        <v>-2.5075506418943405E-2</v>
      </c>
      <c r="Q6671">
        <v>-3.471828531473875E-3</v>
      </c>
      <c r="R6671">
        <v>2.0536290481686592E-2</v>
      </c>
      <c r="S6671">
        <v>4.4541563838720322E-2</v>
      </c>
      <c r="T6671">
        <v>6.6148087382316589E-2</v>
      </c>
      <c r="U6671" t="s">
        <v>18</v>
      </c>
      <c r="V6671" t="s">
        <v>84</v>
      </c>
      <c r="W6671">
        <v>70.016334533691406</v>
      </c>
    </row>
    <row r="6672" spans="1:23" x14ac:dyDescent="0.25">
      <c r="A6672" s="48"/>
      <c r="B6672" t="s">
        <v>14</v>
      </c>
      <c r="C6672" s="35">
        <v>42255</v>
      </c>
      <c r="D6672">
        <v>23</v>
      </c>
      <c r="E6672" t="s">
        <v>32</v>
      </c>
      <c r="F6672">
        <v>1.1656779400784052</v>
      </c>
      <c r="G6672">
        <v>1.0495747129993227</v>
      </c>
      <c r="H6672">
        <v>13074</v>
      </c>
      <c r="I6672">
        <v>1.1352811758455317</v>
      </c>
      <c r="J6672">
        <v>0.98995379451427945</v>
      </c>
      <c r="K6672">
        <v>1434</v>
      </c>
      <c r="L6672">
        <v>3.0396765097975731E-2</v>
      </c>
      <c r="M6672">
        <v>2.6076469421386719</v>
      </c>
      <c r="N6672">
        <v>14508</v>
      </c>
      <c r="O6672">
        <v>2.7706829831004143E-2</v>
      </c>
      <c r="P6672">
        <v>-5.1123080775141716E-3</v>
      </c>
      <c r="Q6672">
        <v>1.1706291697919369E-2</v>
      </c>
      <c r="R6672">
        <v>3.0396765097975731E-2</v>
      </c>
      <c r="S6672">
        <v>4.9085021018981934E-2</v>
      </c>
      <c r="T6672">
        <v>6.5905839204788208E-2</v>
      </c>
      <c r="U6672" t="s">
        <v>18</v>
      </c>
      <c r="V6672" t="s">
        <v>84</v>
      </c>
      <c r="W6672">
        <v>69.391029357910156</v>
      </c>
    </row>
    <row r="6673" spans="1:23" x14ac:dyDescent="0.25">
      <c r="A6673" s="48"/>
      <c r="B6673" t="s">
        <v>14</v>
      </c>
      <c r="C6673" s="35">
        <v>42255</v>
      </c>
      <c r="D6673">
        <v>24</v>
      </c>
      <c r="E6673" t="s">
        <v>32</v>
      </c>
      <c r="F6673">
        <v>0.90570895616690739</v>
      </c>
      <c r="G6673">
        <v>0.85657454552262569</v>
      </c>
      <c r="H6673">
        <v>13074</v>
      </c>
      <c r="I6673">
        <v>0.87204730561520438</v>
      </c>
      <c r="J6673">
        <v>0.77463065850654944</v>
      </c>
      <c r="K6673">
        <v>1434</v>
      </c>
      <c r="L6673">
        <v>3.3661652356386185E-2</v>
      </c>
      <c r="M6673">
        <v>3.7166078090667725</v>
      </c>
      <c r="N6673">
        <v>14508</v>
      </c>
      <c r="O6673">
        <v>2.1784566342830658E-2</v>
      </c>
      <c r="P6673">
        <v>5.7425522245466709E-3</v>
      </c>
      <c r="Q6673">
        <v>1.8966220319271088E-2</v>
      </c>
      <c r="R6673">
        <v>3.3661652356386185E-2</v>
      </c>
      <c r="S6673">
        <v>4.8355340957641602E-2</v>
      </c>
      <c r="T6673">
        <v>6.1580751091241837E-2</v>
      </c>
      <c r="U6673" t="s">
        <v>18</v>
      </c>
      <c r="V6673" t="s">
        <v>84</v>
      </c>
      <c r="W6673">
        <v>67.613319396972656</v>
      </c>
    </row>
    <row r="6674" spans="1:23" x14ac:dyDescent="0.25">
      <c r="A6674" s="48"/>
      <c r="B6674" t="s">
        <v>14</v>
      </c>
      <c r="C6674" s="35">
        <v>42256</v>
      </c>
      <c r="D6674">
        <v>1</v>
      </c>
      <c r="E6674" t="s">
        <v>32</v>
      </c>
      <c r="F6674">
        <v>0.76950579536847707</v>
      </c>
      <c r="G6674">
        <v>0.7326273972725682</v>
      </c>
      <c r="H6674">
        <v>6448</v>
      </c>
      <c r="I6674">
        <v>0.77440874777897861</v>
      </c>
      <c r="J6674">
        <v>0.77912464154274474</v>
      </c>
      <c r="K6674">
        <v>4295</v>
      </c>
      <c r="L6674">
        <v>-4.9029523506760597E-3</v>
      </c>
      <c r="M6674">
        <v>-0.63715600967407227</v>
      </c>
      <c r="N6674">
        <v>10743</v>
      </c>
      <c r="O6674">
        <v>1.4985896646976471E-2</v>
      </c>
      <c r="P6674">
        <v>-2.4108877405524254E-2</v>
      </c>
      <c r="Q6674">
        <v>-1.5012138523161411E-2</v>
      </c>
      <c r="R6674">
        <v>-4.9029523506760597E-3</v>
      </c>
      <c r="S6674">
        <v>5.2050347439944744E-3</v>
      </c>
      <c r="T6674">
        <v>1.4302972704172134E-2</v>
      </c>
      <c r="U6674" t="s">
        <v>18</v>
      </c>
      <c r="V6674" t="s">
        <v>84</v>
      </c>
      <c r="W6674">
        <v>66.388343811035156</v>
      </c>
    </row>
    <row r="6675" spans="1:23" x14ac:dyDescent="0.25">
      <c r="A6675" s="48"/>
      <c r="B6675" t="s">
        <v>14</v>
      </c>
      <c r="C6675" s="35">
        <v>42256</v>
      </c>
      <c r="D6675">
        <v>1</v>
      </c>
      <c r="E6675" t="s">
        <v>32</v>
      </c>
      <c r="F6675">
        <v>0.76950579536847707</v>
      </c>
      <c r="G6675">
        <v>0.7326273972725682</v>
      </c>
      <c r="H6675">
        <v>6448</v>
      </c>
      <c r="I6675">
        <v>0.77440874777897861</v>
      </c>
      <c r="J6675">
        <v>0.77912464154274474</v>
      </c>
      <c r="K6675">
        <v>4295</v>
      </c>
      <c r="L6675">
        <v>-4.9029523506760597E-3</v>
      </c>
      <c r="M6675">
        <v>-0.63715600967407227</v>
      </c>
      <c r="N6675">
        <v>10743</v>
      </c>
      <c r="O6675">
        <v>1.4985896646976471E-2</v>
      </c>
      <c r="P6675">
        <v>-2.4108877405524254E-2</v>
      </c>
      <c r="Q6675">
        <v>-1.5012138523161411E-2</v>
      </c>
      <c r="R6675">
        <v>-4.9029523506760597E-3</v>
      </c>
      <c r="S6675">
        <v>5.2050347439944744E-3</v>
      </c>
      <c r="T6675">
        <v>1.4302972704172134E-2</v>
      </c>
      <c r="U6675" t="s">
        <v>102</v>
      </c>
      <c r="V6675" t="s">
        <v>84</v>
      </c>
      <c r="W6675">
        <v>66.388343811035156</v>
      </c>
    </row>
    <row r="6676" spans="1:23" x14ac:dyDescent="0.25">
      <c r="A6676" s="48"/>
      <c r="B6676" t="s">
        <v>14</v>
      </c>
      <c r="C6676" s="35">
        <v>42256</v>
      </c>
      <c r="D6676">
        <v>2</v>
      </c>
      <c r="E6676" t="s">
        <v>32</v>
      </c>
      <c r="F6676">
        <v>0.67916567985473342</v>
      </c>
      <c r="G6676">
        <v>0.63096562673965206</v>
      </c>
      <c r="H6676">
        <v>6448</v>
      </c>
      <c r="I6676">
        <v>0.68473435759207579</v>
      </c>
      <c r="J6676">
        <v>0.70947547233559349</v>
      </c>
      <c r="K6676">
        <v>4295</v>
      </c>
      <c r="L6676">
        <v>-5.5686775594949722E-3</v>
      </c>
      <c r="M6676">
        <v>-0.81992918252944946</v>
      </c>
      <c r="N6676">
        <v>10743</v>
      </c>
      <c r="O6676">
        <v>1.3376789167523384E-2</v>
      </c>
      <c r="P6676">
        <v>-2.2712370380759239E-2</v>
      </c>
      <c r="Q6676">
        <v>-1.459239237010479E-2</v>
      </c>
      <c r="R6676">
        <v>-5.5686775594949722E-3</v>
      </c>
      <c r="S6676">
        <v>3.4539666958153248E-3</v>
      </c>
      <c r="T6676">
        <v>1.1575015261769295E-2</v>
      </c>
      <c r="U6676" t="s">
        <v>18</v>
      </c>
      <c r="V6676" t="s">
        <v>84</v>
      </c>
      <c r="W6676">
        <v>65.408821105957031</v>
      </c>
    </row>
    <row r="6677" spans="1:23" x14ac:dyDescent="0.25">
      <c r="A6677" s="48"/>
      <c r="B6677" t="s">
        <v>14</v>
      </c>
      <c r="C6677" s="35">
        <v>42256</v>
      </c>
      <c r="D6677">
        <v>2</v>
      </c>
      <c r="E6677" t="s">
        <v>32</v>
      </c>
      <c r="F6677">
        <v>0.67916567985473342</v>
      </c>
      <c r="G6677">
        <v>0.63096562673965206</v>
      </c>
      <c r="H6677">
        <v>6448</v>
      </c>
      <c r="I6677">
        <v>0.68473435759207579</v>
      </c>
      <c r="J6677">
        <v>0.70947547233559349</v>
      </c>
      <c r="K6677">
        <v>4295</v>
      </c>
      <c r="L6677">
        <v>-5.5686775594949722E-3</v>
      </c>
      <c r="M6677">
        <v>-0.81992918252944946</v>
      </c>
      <c r="N6677">
        <v>10743</v>
      </c>
      <c r="O6677">
        <v>1.3376789167523384E-2</v>
      </c>
      <c r="P6677">
        <v>-2.2712370380759239E-2</v>
      </c>
      <c r="Q6677">
        <v>-1.459239237010479E-2</v>
      </c>
      <c r="R6677">
        <v>-5.5686775594949722E-3</v>
      </c>
      <c r="S6677">
        <v>3.4539666958153248E-3</v>
      </c>
      <c r="T6677">
        <v>1.1575015261769295E-2</v>
      </c>
      <c r="U6677" t="s">
        <v>102</v>
      </c>
      <c r="V6677" t="s">
        <v>84</v>
      </c>
      <c r="W6677">
        <v>65.408821105957031</v>
      </c>
    </row>
    <row r="6678" spans="1:23" x14ac:dyDescent="0.25">
      <c r="A6678" s="48"/>
      <c r="B6678" t="s">
        <v>14</v>
      </c>
      <c r="C6678" s="35">
        <v>42256</v>
      </c>
      <c r="D6678">
        <v>3</v>
      </c>
      <c r="E6678" t="s">
        <v>32</v>
      </c>
      <c r="F6678">
        <v>0.63049834873423305</v>
      </c>
      <c r="G6678">
        <v>0.5983530250068948</v>
      </c>
      <c r="H6678">
        <v>6448</v>
      </c>
      <c r="I6678">
        <v>0.62784516915565869</v>
      </c>
      <c r="J6678">
        <v>0.65453750309166969</v>
      </c>
      <c r="K6678">
        <v>4295</v>
      </c>
      <c r="L6678">
        <v>2.6531796902418137E-3</v>
      </c>
      <c r="M6678">
        <v>0.42080673575401306</v>
      </c>
      <c r="N6678">
        <v>10743</v>
      </c>
      <c r="O6678">
        <v>1.2460881844162941E-2</v>
      </c>
      <c r="P6678">
        <v>-1.3316686265170574E-2</v>
      </c>
      <c r="Q6678">
        <v>-5.7526817545294762E-3</v>
      </c>
      <c r="R6678">
        <v>2.6531796902418137E-3</v>
      </c>
      <c r="S6678">
        <v>1.1058044619858265E-2</v>
      </c>
      <c r="T6678">
        <v>1.8623046576976776E-2</v>
      </c>
      <c r="U6678" t="s">
        <v>18</v>
      </c>
      <c r="V6678" t="s">
        <v>84</v>
      </c>
      <c r="W6678">
        <v>65.579635620117187</v>
      </c>
    </row>
    <row r="6679" spans="1:23" x14ac:dyDescent="0.25">
      <c r="A6679" s="48"/>
      <c r="B6679" t="s">
        <v>14</v>
      </c>
      <c r="C6679" s="35">
        <v>42256</v>
      </c>
      <c r="D6679">
        <v>3</v>
      </c>
      <c r="E6679" t="s">
        <v>32</v>
      </c>
      <c r="F6679">
        <v>0.63049834873423305</v>
      </c>
      <c r="G6679">
        <v>0.5983530250068948</v>
      </c>
      <c r="H6679">
        <v>6448</v>
      </c>
      <c r="I6679">
        <v>0.62784516915565869</v>
      </c>
      <c r="J6679">
        <v>0.65453750309166969</v>
      </c>
      <c r="K6679">
        <v>4295</v>
      </c>
      <c r="L6679">
        <v>2.6531796902418137E-3</v>
      </c>
      <c r="M6679">
        <v>0.42080673575401306</v>
      </c>
      <c r="N6679">
        <v>10743</v>
      </c>
      <c r="O6679">
        <v>1.2460881844162941E-2</v>
      </c>
      <c r="P6679">
        <v>-1.3316686265170574E-2</v>
      </c>
      <c r="Q6679">
        <v>-5.7526817545294762E-3</v>
      </c>
      <c r="R6679">
        <v>2.6531796902418137E-3</v>
      </c>
      <c r="S6679">
        <v>1.1058044619858265E-2</v>
      </c>
      <c r="T6679">
        <v>1.8623046576976776E-2</v>
      </c>
      <c r="U6679" t="s">
        <v>102</v>
      </c>
      <c r="V6679" t="s">
        <v>84</v>
      </c>
      <c r="W6679">
        <v>65.579635620117187</v>
      </c>
    </row>
    <row r="6680" spans="1:23" x14ac:dyDescent="0.25">
      <c r="A6680" s="48"/>
      <c r="B6680" t="s">
        <v>14</v>
      </c>
      <c r="C6680" s="35">
        <v>42256</v>
      </c>
      <c r="D6680">
        <v>4</v>
      </c>
      <c r="E6680" t="s">
        <v>32</v>
      </c>
      <c r="F6680">
        <v>0.60584749948543415</v>
      </c>
      <c r="G6680">
        <v>0.54156857835259808</v>
      </c>
      <c r="H6680">
        <v>6448</v>
      </c>
      <c r="I6680">
        <v>0.6086745775527459</v>
      </c>
      <c r="J6680">
        <v>0.63731942006403997</v>
      </c>
      <c r="K6680">
        <v>4295</v>
      </c>
      <c r="L6680">
        <v>-2.827078104019165E-3</v>
      </c>
      <c r="M6680">
        <v>-0.46663194894790649</v>
      </c>
      <c r="N6680">
        <v>10743</v>
      </c>
      <c r="O6680">
        <v>1.1834523640573025E-2</v>
      </c>
      <c r="P6680">
        <v>-1.7994202673435211E-2</v>
      </c>
      <c r="Q6680">
        <v>-1.0810410603880882E-2</v>
      </c>
      <c r="R6680">
        <v>-2.827078104019165E-3</v>
      </c>
      <c r="S6680">
        <v>5.1553081721067429E-3</v>
      </c>
      <c r="T6680">
        <v>1.2340047396719456E-2</v>
      </c>
      <c r="U6680" t="s">
        <v>18</v>
      </c>
      <c r="V6680" t="s">
        <v>84</v>
      </c>
      <c r="W6680">
        <v>64.579444885253906</v>
      </c>
    </row>
    <row r="6681" spans="1:23" x14ac:dyDescent="0.25">
      <c r="A6681" s="48"/>
      <c r="B6681" t="s">
        <v>14</v>
      </c>
      <c r="C6681" s="35">
        <v>42256</v>
      </c>
      <c r="D6681">
        <v>4</v>
      </c>
      <c r="E6681" t="s">
        <v>32</v>
      </c>
      <c r="F6681">
        <v>0.60584749948543415</v>
      </c>
      <c r="G6681">
        <v>0.54156857835259808</v>
      </c>
      <c r="H6681">
        <v>6448</v>
      </c>
      <c r="I6681">
        <v>0.6086745775527459</v>
      </c>
      <c r="J6681">
        <v>0.63731942006403997</v>
      </c>
      <c r="K6681">
        <v>4295</v>
      </c>
      <c r="L6681">
        <v>-2.827078104019165E-3</v>
      </c>
      <c r="M6681">
        <v>-0.46663194894790649</v>
      </c>
      <c r="N6681">
        <v>10743</v>
      </c>
      <c r="O6681">
        <v>1.1834523640573025E-2</v>
      </c>
      <c r="P6681">
        <v>-1.7994202673435211E-2</v>
      </c>
      <c r="Q6681">
        <v>-1.0810410603880882E-2</v>
      </c>
      <c r="R6681">
        <v>-2.827078104019165E-3</v>
      </c>
      <c r="S6681">
        <v>5.1553081721067429E-3</v>
      </c>
      <c r="T6681">
        <v>1.2340047396719456E-2</v>
      </c>
      <c r="U6681" t="s">
        <v>102</v>
      </c>
      <c r="V6681" t="s">
        <v>84</v>
      </c>
      <c r="W6681">
        <v>64.579444885253906</v>
      </c>
    </row>
    <row r="6682" spans="1:23" x14ac:dyDescent="0.25">
      <c r="A6682" s="48"/>
      <c r="B6682" t="s">
        <v>14</v>
      </c>
      <c r="C6682" s="35">
        <v>42256</v>
      </c>
      <c r="D6682">
        <v>5</v>
      </c>
      <c r="E6682" t="s">
        <v>32</v>
      </c>
      <c r="F6682">
        <v>0.6172621590716324</v>
      </c>
      <c r="G6682">
        <v>0.55206736224657826</v>
      </c>
      <c r="H6682">
        <v>6448</v>
      </c>
      <c r="I6682">
        <v>0.60772033320573859</v>
      </c>
      <c r="J6682">
        <v>0.64014089435173471</v>
      </c>
      <c r="K6682">
        <v>4295</v>
      </c>
      <c r="L6682">
        <v>9.5418263226747513E-3</v>
      </c>
      <c r="M6682">
        <v>1.5458303689956665</v>
      </c>
      <c r="N6682">
        <v>10743</v>
      </c>
      <c r="O6682">
        <v>1.1944698169827461E-2</v>
      </c>
      <c r="P6682">
        <v>-5.7664988562464714E-3</v>
      </c>
      <c r="Q6682">
        <v>1.4841718366369605E-3</v>
      </c>
      <c r="R6682">
        <v>9.5418263226747513E-3</v>
      </c>
      <c r="S6682">
        <v>1.7598524689674377E-2</v>
      </c>
      <c r="T6682">
        <v>2.4850150570273399E-2</v>
      </c>
      <c r="U6682" t="s">
        <v>18</v>
      </c>
      <c r="V6682" t="s">
        <v>84</v>
      </c>
      <c r="W6682">
        <v>63.238479614257813</v>
      </c>
    </row>
    <row r="6683" spans="1:23" x14ac:dyDescent="0.25">
      <c r="A6683" s="48"/>
      <c r="B6683" t="s">
        <v>14</v>
      </c>
      <c r="C6683" s="35">
        <v>42256</v>
      </c>
      <c r="D6683">
        <v>5</v>
      </c>
      <c r="E6683" t="s">
        <v>32</v>
      </c>
      <c r="F6683">
        <v>0.6172621590716324</v>
      </c>
      <c r="G6683">
        <v>0.55206736224657826</v>
      </c>
      <c r="H6683">
        <v>6448</v>
      </c>
      <c r="I6683">
        <v>0.60772033320573859</v>
      </c>
      <c r="J6683">
        <v>0.64014089435173471</v>
      </c>
      <c r="K6683">
        <v>4295</v>
      </c>
      <c r="L6683">
        <v>9.5418263226747513E-3</v>
      </c>
      <c r="M6683">
        <v>1.5458303689956665</v>
      </c>
      <c r="N6683">
        <v>10743</v>
      </c>
      <c r="O6683">
        <v>1.1944698169827461E-2</v>
      </c>
      <c r="P6683">
        <v>-5.7664988562464714E-3</v>
      </c>
      <c r="Q6683">
        <v>1.4841718366369605E-3</v>
      </c>
      <c r="R6683">
        <v>9.5418263226747513E-3</v>
      </c>
      <c r="S6683">
        <v>1.7598524689674377E-2</v>
      </c>
      <c r="T6683">
        <v>2.4850150570273399E-2</v>
      </c>
      <c r="U6683" t="s">
        <v>102</v>
      </c>
      <c r="V6683" t="s">
        <v>84</v>
      </c>
      <c r="W6683">
        <v>63.238479614257813</v>
      </c>
    </row>
    <row r="6684" spans="1:23" x14ac:dyDescent="0.25">
      <c r="A6684" s="48"/>
      <c r="B6684" t="s">
        <v>14</v>
      </c>
      <c r="C6684" s="35">
        <v>42256</v>
      </c>
      <c r="D6684">
        <v>6</v>
      </c>
      <c r="E6684" t="s">
        <v>32</v>
      </c>
      <c r="F6684">
        <v>0.67908599461280228</v>
      </c>
      <c r="G6684">
        <v>0.61250142105890371</v>
      </c>
      <c r="H6684">
        <v>6448</v>
      </c>
      <c r="I6684">
        <v>0.66130037539695763</v>
      </c>
      <c r="J6684">
        <v>0.6951594386923583</v>
      </c>
      <c r="K6684">
        <v>4295</v>
      </c>
      <c r="L6684">
        <v>1.778561994433403E-2</v>
      </c>
      <c r="M6684">
        <v>2.6190526485443115</v>
      </c>
      <c r="N6684">
        <v>10743</v>
      </c>
      <c r="O6684">
        <v>1.3065061531960964E-2</v>
      </c>
      <c r="P6684">
        <v>1.0414370335638523E-3</v>
      </c>
      <c r="Q6684">
        <v>8.9721903204917908E-3</v>
      </c>
      <c r="R6684">
        <v>1.778561994433403E-2</v>
      </c>
      <c r="S6684">
        <v>2.6598004624247551E-2</v>
      </c>
      <c r="T6684">
        <v>3.4529801458120346E-2</v>
      </c>
      <c r="U6684" t="s">
        <v>18</v>
      </c>
      <c r="V6684" t="s">
        <v>84</v>
      </c>
      <c r="W6684">
        <v>65.260169982910156</v>
      </c>
    </row>
    <row r="6685" spans="1:23" x14ac:dyDescent="0.25">
      <c r="A6685" s="48"/>
      <c r="B6685" t="s">
        <v>14</v>
      </c>
      <c r="C6685" s="35">
        <v>42256</v>
      </c>
      <c r="D6685">
        <v>6</v>
      </c>
      <c r="E6685" t="s">
        <v>32</v>
      </c>
      <c r="F6685">
        <v>0.67908599461280228</v>
      </c>
      <c r="G6685">
        <v>0.61250142105890371</v>
      </c>
      <c r="H6685">
        <v>6448</v>
      </c>
      <c r="I6685">
        <v>0.66130037539695763</v>
      </c>
      <c r="J6685">
        <v>0.6951594386923583</v>
      </c>
      <c r="K6685">
        <v>4295</v>
      </c>
      <c r="L6685">
        <v>1.778561994433403E-2</v>
      </c>
      <c r="M6685">
        <v>2.6190526485443115</v>
      </c>
      <c r="N6685">
        <v>10743</v>
      </c>
      <c r="O6685">
        <v>1.3065061531960964E-2</v>
      </c>
      <c r="P6685">
        <v>1.0414370335638523E-3</v>
      </c>
      <c r="Q6685">
        <v>8.9721903204917908E-3</v>
      </c>
      <c r="R6685">
        <v>1.778561994433403E-2</v>
      </c>
      <c r="S6685">
        <v>2.6598004624247551E-2</v>
      </c>
      <c r="T6685">
        <v>3.4529801458120346E-2</v>
      </c>
      <c r="U6685" t="s">
        <v>102</v>
      </c>
      <c r="V6685" t="s">
        <v>84</v>
      </c>
      <c r="W6685">
        <v>65.260169982910156</v>
      </c>
    </row>
    <row r="6686" spans="1:23" x14ac:dyDescent="0.25">
      <c r="A6686" s="48"/>
      <c r="B6686" t="s">
        <v>14</v>
      </c>
      <c r="C6686" s="35">
        <v>42256</v>
      </c>
      <c r="D6686">
        <v>7</v>
      </c>
      <c r="E6686" t="s">
        <v>32</v>
      </c>
      <c r="F6686">
        <v>0.8102743728878099</v>
      </c>
      <c r="G6686">
        <v>0.72219964136184422</v>
      </c>
      <c r="H6686">
        <v>6448</v>
      </c>
      <c r="I6686">
        <v>0.7944409709382404</v>
      </c>
      <c r="J6686">
        <v>0.76227686592303512</v>
      </c>
      <c r="K6686">
        <v>4295</v>
      </c>
      <c r="L6686">
        <v>1.5833402052521706E-2</v>
      </c>
      <c r="M6686">
        <v>1.9540790319442749</v>
      </c>
      <c r="N6686">
        <v>10743</v>
      </c>
      <c r="O6686">
        <v>1.4702991582453251E-2</v>
      </c>
      <c r="P6686">
        <v>-3.0099519062787294E-3</v>
      </c>
      <c r="Q6686">
        <v>5.9150578454136848E-3</v>
      </c>
      <c r="R6686">
        <v>1.5833402052521706E-2</v>
      </c>
      <c r="S6686">
        <v>2.5750569999217987E-2</v>
      </c>
      <c r="T6686">
        <v>3.4676756709814072E-2</v>
      </c>
      <c r="U6686" t="s">
        <v>18</v>
      </c>
      <c r="V6686" t="s">
        <v>84</v>
      </c>
      <c r="W6686">
        <v>67.641815185546875</v>
      </c>
    </row>
    <row r="6687" spans="1:23" x14ac:dyDescent="0.25">
      <c r="A6687" s="48"/>
      <c r="B6687" t="s">
        <v>14</v>
      </c>
      <c r="C6687" s="35">
        <v>42256</v>
      </c>
      <c r="D6687">
        <v>7</v>
      </c>
      <c r="E6687" t="s">
        <v>32</v>
      </c>
      <c r="F6687">
        <v>0.8102743728878099</v>
      </c>
      <c r="G6687">
        <v>0.72219964136184422</v>
      </c>
      <c r="H6687">
        <v>6448</v>
      </c>
      <c r="I6687">
        <v>0.7944409709382404</v>
      </c>
      <c r="J6687">
        <v>0.76227686592303512</v>
      </c>
      <c r="K6687">
        <v>4295</v>
      </c>
      <c r="L6687">
        <v>1.5833402052521706E-2</v>
      </c>
      <c r="M6687">
        <v>1.9540790319442749</v>
      </c>
      <c r="N6687">
        <v>10743</v>
      </c>
      <c r="O6687">
        <v>1.4702991582453251E-2</v>
      </c>
      <c r="P6687">
        <v>-3.0099519062787294E-3</v>
      </c>
      <c r="Q6687">
        <v>5.9150578454136848E-3</v>
      </c>
      <c r="R6687">
        <v>1.5833402052521706E-2</v>
      </c>
      <c r="S6687">
        <v>2.5750569999217987E-2</v>
      </c>
      <c r="T6687">
        <v>3.4676756709814072E-2</v>
      </c>
      <c r="U6687" t="s">
        <v>102</v>
      </c>
      <c r="V6687" t="s">
        <v>84</v>
      </c>
      <c r="W6687">
        <v>67.641815185546875</v>
      </c>
    </row>
    <row r="6688" spans="1:23" x14ac:dyDescent="0.25">
      <c r="A6688" s="48"/>
      <c r="B6688" t="s">
        <v>14</v>
      </c>
      <c r="C6688" s="35">
        <v>42256</v>
      </c>
      <c r="D6688">
        <v>8</v>
      </c>
      <c r="E6688" t="s">
        <v>32</v>
      </c>
      <c r="F6688">
        <v>0.83045943286241064</v>
      </c>
      <c r="G6688">
        <v>0.74753562134476548</v>
      </c>
      <c r="H6688">
        <v>6448</v>
      </c>
      <c r="I6688">
        <v>0.83989603633767262</v>
      </c>
      <c r="J6688">
        <v>0.82415029183975319</v>
      </c>
      <c r="K6688">
        <v>4295</v>
      </c>
      <c r="L6688">
        <v>-9.4366036355495453E-3</v>
      </c>
      <c r="M6688">
        <v>-1.1363111734390259</v>
      </c>
      <c r="N6688">
        <v>10743</v>
      </c>
      <c r="O6688">
        <v>1.5646306797862053E-2</v>
      </c>
      <c r="P6688">
        <v>-2.9488909989595413E-2</v>
      </c>
      <c r="Q6688">
        <v>-1.999128982424736E-2</v>
      </c>
      <c r="R6688">
        <v>-9.4366036355495453E-3</v>
      </c>
      <c r="S6688">
        <v>1.1168302735313773E-3</v>
      </c>
      <c r="T6688">
        <v>1.0615702718496323E-2</v>
      </c>
      <c r="U6688" t="s">
        <v>18</v>
      </c>
      <c r="V6688" t="s">
        <v>84</v>
      </c>
      <c r="W6688">
        <v>75.214370727539063</v>
      </c>
    </row>
    <row r="6689" spans="1:23" x14ac:dyDescent="0.25">
      <c r="A6689" s="48"/>
      <c r="B6689" t="s">
        <v>14</v>
      </c>
      <c r="C6689" s="35">
        <v>42256</v>
      </c>
      <c r="D6689">
        <v>8</v>
      </c>
      <c r="E6689" t="s">
        <v>32</v>
      </c>
      <c r="F6689">
        <v>0.83045943286241064</v>
      </c>
      <c r="G6689">
        <v>0.74753562134476548</v>
      </c>
      <c r="H6689">
        <v>6448</v>
      </c>
      <c r="I6689">
        <v>0.83989603633767262</v>
      </c>
      <c r="J6689">
        <v>0.82415029183975319</v>
      </c>
      <c r="K6689">
        <v>4295</v>
      </c>
      <c r="L6689">
        <v>-9.4366036355495453E-3</v>
      </c>
      <c r="M6689">
        <v>-1.1363111734390259</v>
      </c>
      <c r="N6689">
        <v>10743</v>
      </c>
      <c r="O6689">
        <v>1.5646306797862053E-2</v>
      </c>
      <c r="P6689">
        <v>-2.9488909989595413E-2</v>
      </c>
      <c r="Q6689">
        <v>-1.999128982424736E-2</v>
      </c>
      <c r="R6689">
        <v>-9.4366036355495453E-3</v>
      </c>
      <c r="S6689">
        <v>1.1168302735313773E-3</v>
      </c>
      <c r="T6689">
        <v>1.0615702718496323E-2</v>
      </c>
      <c r="U6689" t="s">
        <v>102</v>
      </c>
      <c r="V6689" t="s">
        <v>84</v>
      </c>
      <c r="W6689">
        <v>75.214370727539063</v>
      </c>
    </row>
    <row r="6690" spans="1:23" x14ac:dyDescent="0.25">
      <c r="A6690" s="48"/>
      <c r="B6690" t="s">
        <v>14</v>
      </c>
      <c r="C6690" s="35">
        <v>42256</v>
      </c>
      <c r="D6690">
        <v>9</v>
      </c>
      <c r="E6690" t="s">
        <v>32</v>
      </c>
      <c r="F6690">
        <v>0.73491317954543312</v>
      </c>
      <c r="G6690">
        <v>0.86608705669103925</v>
      </c>
      <c r="H6690">
        <v>6448</v>
      </c>
      <c r="I6690">
        <v>0.75904270647047989</v>
      </c>
      <c r="J6690">
        <v>0.88536462366016511</v>
      </c>
      <c r="K6690">
        <v>4295</v>
      </c>
      <c r="L6690">
        <v>-2.4129526689648628E-2</v>
      </c>
      <c r="M6690">
        <v>-3.2833166122436523</v>
      </c>
      <c r="N6690">
        <v>10743</v>
      </c>
      <c r="O6690">
        <v>1.7286971211433411E-2</v>
      </c>
      <c r="P6690">
        <v>-4.62845079600811E-2</v>
      </c>
      <c r="Q6690">
        <v>-3.5790972411632538E-2</v>
      </c>
      <c r="R6690">
        <v>-2.4129526689648628E-2</v>
      </c>
      <c r="S6690">
        <v>-1.2469464913010597E-2</v>
      </c>
      <c r="T6690">
        <v>-1.9745444878935814E-3</v>
      </c>
      <c r="U6690" t="s">
        <v>18</v>
      </c>
      <c r="V6690" t="s">
        <v>84</v>
      </c>
      <c r="W6690">
        <v>83.2559814453125</v>
      </c>
    </row>
    <row r="6691" spans="1:23" x14ac:dyDescent="0.25">
      <c r="A6691" s="48"/>
      <c r="B6691" t="s">
        <v>14</v>
      </c>
      <c r="C6691" s="35">
        <v>42256</v>
      </c>
      <c r="D6691">
        <v>9</v>
      </c>
      <c r="E6691" t="s">
        <v>32</v>
      </c>
      <c r="F6691">
        <v>0.73491317954543312</v>
      </c>
      <c r="G6691">
        <v>0.86608705669103925</v>
      </c>
      <c r="H6691">
        <v>6448</v>
      </c>
      <c r="I6691">
        <v>0.75904270647047989</v>
      </c>
      <c r="J6691">
        <v>0.88536462366016511</v>
      </c>
      <c r="K6691">
        <v>4295</v>
      </c>
      <c r="L6691">
        <v>-2.4129526689648628E-2</v>
      </c>
      <c r="M6691">
        <v>-3.2833166122436523</v>
      </c>
      <c r="N6691">
        <v>10743</v>
      </c>
      <c r="O6691">
        <v>1.7286971211433411E-2</v>
      </c>
      <c r="P6691">
        <v>-4.62845079600811E-2</v>
      </c>
      <c r="Q6691">
        <v>-3.5790972411632538E-2</v>
      </c>
      <c r="R6691">
        <v>-2.4129526689648628E-2</v>
      </c>
      <c r="S6691">
        <v>-1.2469464913010597E-2</v>
      </c>
      <c r="T6691">
        <v>-1.9745444878935814E-3</v>
      </c>
      <c r="U6691" t="s">
        <v>102</v>
      </c>
      <c r="V6691" t="s">
        <v>84</v>
      </c>
      <c r="W6691">
        <v>83.2559814453125</v>
      </c>
    </row>
    <row r="6692" spans="1:23" x14ac:dyDescent="0.25">
      <c r="A6692" s="48"/>
      <c r="B6692" t="s">
        <v>14</v>
      </c>
      <c r="C6692" s="35">
        <v>42256</v>
      </c>
      <c r="D6692">
        <v>10</v>
      </c>
      <c r="E6692" t="s">
        <v>32</v>
      </c>
      <c r="F6692">
        <v>0.65466060139414251</v>
      </c>
      <c r="G6692">
        <v>1.072219419616609</v>
      </c>
      <c r="H6692">
        <v>6448</v>
      </c>
      <c r="I6692">
        <v>0.68644010288262569</v>
      </c>
      <c r="J6692">
        <v>1.0486912320863502</v>
      </c>
      <c r="K6692">
        <v>4295</v>
      </c>
      <c r="L6692">
        <v>-3.1779501587152481E-2</v>
      </c>
      <c r="M6692">
        <v>-4.8543477058410645</v>
      </c>
      <c r="N6692">
        <v>10743</v>
      </c>
      <c r="O6692">
        <v>2.0841080695390701E-2</v>
      </c>
      <c r="P6692">
        <v>-5.8489430695772171E-2</v>
      </c>
      <c r="Q6692">
        <v>-4.5838478952646255E-2</v>
      </c>
      <c r="R6692">
        <v>-3.1779501587152481E-2</v>
      </c>
      <c r="S6692">
        <v>-1.7722193151712418E-2</v>
      </c>
      <c r="T6692">
        <v>-5.0695724785327911E-3</v>
      </c>
      <c r="U6692" t="s">
        <v>18</v>
      </c>
      <c r="V6692" t="s">
        <v>84</v>
      </c>
      <c r="W6692">
        <v>89.446151733398438</v>
      </c>
    </row>
    <row r="6693" spans="1:23" x14ac:dyDescent="0.25">
      <c r="A6693" s="48"/>
      <c r="B6693" t="s">
        <v>14</v>
      </c>
      <c r="C6693" s="35">
        <v>42256</v>
      </c>
      <c r="D6693">
        <v>10</v>
      </c>
      <c r="E6693" t="s">
        <v>32</v>
      </c>
      <c r="F6693">
        <v>0.65466060139414251</v>
      </c>
      <c r="G6693">
        <v>1.072219419616609</v>
      </c>
      <c r="H6693">
        <v>6448</v>
      </c>
      <c r="I6693">
        <v>0.68644010288262569</v>
      </c>
      <c r="J6693">
        <v>1.0486912320863502</v>
      </c>
      <c r="K6693">
        <v>4295</v>
      </c>
      <c r="L6693">
        <v>-3.1779501587152481E-2</v>
      </c>
      <c r="M6693">
        <v>-4.8543477058410645</v>
      </c>
      <c r="N6693">
        <v>10743</v>
      </c>
      <c r="O6693">
        <v>2.0841080695390701E-2</v>
      </c>
      <c r="P6693">
        <v>-5.8489430695772171E-2</v>
      </c>
      <c r="Q6693">
        <v>-4.5838478952646255E-2</v>
      </c>
      <c r="R6693">
        <v>-3.1779501587152481E-2</v>
      </c>
      <c r="S6693">
        <v>-1.7722193151712418E-2</v>
      </c>
      <c r="T6693">
        <v>-5.0695724785327911E-3</v>
      </c>
      <c r="U6693" t="s">
        <v>102</v>
      </c>
      <c r="V6693" t="s">
        <v>84</v>
      </c>
      <c r="W6693">
        <v>89.446151733398438</v>
      </c>
    </row>
    <row r="6694" spans="1:23" x14ac:dyDescent="0.25">
      <c r="A6694" s="48"/>
      <c r="B6694" t="s">
        <v>14</v>
      </c>
      <c r="C6694" s="35">
        <v>42256</v>
      </c>
      <c r="D6694">
        <v>11</v>
      </c>
      <c r="E6694" t="s">
        <v>32</v>
      </c>
      <c r="F6694">
        <v>0.60378046423863896</v>
      </c>
      <c r="G6694">
        <v>1.2987154896695963</v>
      </c>
      <c r="H6694">
        <v>6448</v>
      </c>
      <c r="I6694">
        <v>0.67370891228259289</v>
      </c>
      <c r="J6694">
        <v>1.2507597918149795</v>
      </c>
      <c r="K6694">
        <v>4295</v>
      </c>
      <c r="L6694">
        <v>-6.9928444921970367E-2</v>
      </c>
      <c r="M6694">
        <v>-11.581767082214355</v>
      </c>
      <c r="N6694">
        <v>10743</v>
      </c>
      <c r="O6694">
        <v>2.5016326457262039E-2</v>
      </c>
      <c r="P6694">
        <v>-0.10198936611413956</v>
      </c>
      <c r="Q6694">
        <v>-8.680395781993866E-2</v>
      </c>
      <c r="R6694">
        <v>-6.9928444921970367E-2</v>
      </c>
      <c r="S6694">
        <v>-5.3054932504892349E-2</v>
      </c>
      <c r="T6694">
        <v>-3.786752000451088E-2</v>
      </c>
      <c r="U6694" t="s">
        <v>18</v>
      </c>
      <c r="V6694" t="s">
        <v>84</v>
      </c>
      <c r="W6694">
        <v>92.723724365234375</v>
      </c>
    </row>
    <row r="6695" spans="1:23" x14ac:dyDescent="0.25">
      <c r="A6695" s="48"/>
      <c r="B6695" t="s">
        <v>14</v>
      </c>
      <c r="C6695" s="35">
        <v>42256</v>
      </c>
      <c r="D6695">
        <v>11</v>
      </c>
      <c r="E6695" t="s">
        <v>32</v>
      </c>
      <c r="F6695">
        <v>0.60378046423863896</v>
      </c>
      <c r="G6695">
        <v>1.2987154896695963</v>
      </c>
      <c r="H6695">
        <v>6448</v>
      </c>
      <c r="I6695">
        <v>0.67370891228259289</v>
      </c>
      <c r="J6695">
        <v>1.2507597918149795</v>
      </c>
      <c r="K6695">
        <v>4295</v>
      </c>
      <c r="L6695">
        <v>-6.9928444921970367E-2</v>
      </c>
      <c r="M6695">
        <v>-11.581767082214355</v>
      </c>
      <c r="N6695">
        <v>10743</v>
      </c>
      <c r="O6695">
        <v>2.5016326457262039E-2</v>
      </c>
      <c r="P6695">
        <v>-0.10198936611413956</v>
      </c>
      <c r="Q6695">
        <v>-8.680395781993866E-2</v>
      </c>
      <c r="R6695">
        <v>-6.9928444921970367E-2</v>
      </c>
      <c r="S6695">
        <v>-5.3054932504892349E-2</v>
      </c>
      <c r="T6695">
        <v>-3.786752000451088E-2</v>
      </c>
      <c r="U6695" t="s">
        <v>102</v>
      </c>
      <c r="V6695" t="s">
        <v>84</v>
      </c>
      <c r="W6695">
        <v>92.723724365234375</v>
      </c>
    </row>
    <row r="6696" spans="1:23" x14ac:dyDescent="0.25">
      <c r="A6696" s="48"/>
      <c r="B6696" t="s">
        <v>14</v>
      </c>
      <c r="C6696" s="35">
        <v>42256</v>
      </c>
      <c r="D6696">
        <v>12</v>
      </c>
      <c r="E6696" t="s">
        <v>32</v>
      </c>
      <c r="F6696">
        <v>0.66370782053130761</v>
      </c>
      <c r="G6696">
        <v>1.5159448479357074</v>
      </c>
      <c r="H6696">
        <v>6448</v>
      </c>
      <c r="I6696">
        <v>0.75146634622209207</v>
      </c>
      <c r="J6696">
        <v>1.4580041694192944</v>
      </c>
      <c r="K6696">
        <v>4295</v>
      </c>
      <c r="L6696">
        <v>-8.7758526206016541E-2</v>
      </c>
      <c r="M6696">
        <v>-13.222463607788086</v>
      </c>
      <c r="N6696">
        <v>10743</v>
      </c>
      <c r="O6696">
        <v>2.9177824035286903E-2</v>
      </c>
      <c r="P6696">
        <v>-0.1251528263092041</v>
      </c>
      <c r="Q6696">
        <v>-0.10744130611419678</v>
      </c>
      <c r="R6696">
        <v>-8.7758526206016541E-2</v>
      </c>
      <c r="S6696">
        <v>-6.8078085780143738E-2</v>
      </c>
      <c r="T6696">
        <v>-5.0364226102828979E-2</v>
      </c>
      <c r="U6696" t="s">
        <v>18</v>
      </c>
      <c r="V6696" t="s">
        <v>84</v>
      </c>
      <c r="W6696">
        <v>95.5323486328125</v>
      </c>
    </row>
    <row r="6697" spans="1:23" x14ac:dyDescent="0.25">
      <c r="A6697" s="48"/>
      <c r="B6697" t="s">
        <v>14</v>
      </c>
      <c r="C6697" s="35">
        <v>42256</v>
      </c>
      <c r="D6697">
        <v>12</v>
      </c>
      <c r="E6697" t="s">
        <v>32</v>
      </c>
      <c r="F6697">
        <v>0.66370782053130761</v>
      </c>
      <c r="G6697">
        <v>1.5159448479357074</v>
      </c>
      <c r="H6697">
        <v>6448</v>
      </c>
      <c r="I6697">
        <v>0.75146634622209207</v>
      </c>
      <c r="J6697">
        <v>1.4580041694192944</v>
      </c>
      <c r="K6697">
        <v>4295</v>
      </c>
      <c r="L6697">
        <v>-8.7758526206016541E-2</v>
      </c>
      <c r="M6697">
        <v>-13.222463607788086</v>
      </c>
      <c r="N6697">
        <v>10743</v>
      </c>
      <c r="O6697">
        <v>2.9177824035286903E-2</v>
      </c>
      <c r="P6697">
        <v>-0.1251528263092041</v>
      </c>
      <c r="Q6697">
        <v>-0.10744130611419678</v>
      </c>
      <c r="R6697">
        <v>-8.7758526206016541E-2</v>
      </c>
      <c r="S6697">
        <v>-6.8078085780143738E-2</v>
      </c>
      <c r="T6697">
        <v>-5.0364226102828979E-2</v>
      </c>
      <c r="U6697" t="s">
        <v>102</v>
      </c>
      <c r="V6697" t="s">
        <v>84</v>
      </c>
      <c r="W6697">
        <v>95.5323486328125</v>
      </c>
    </row>
    <row r="6698" spans="1:23" x14ac:dyDescent="0.25">
      <c r="A6698" s="48"/>
      <c r="B6698" t="s">
        <v>14</v>
      </c>
      <c r="C6698" s="35">
        <v>42256</v>
      </c>
      <c r="D6698">
        <v>13</v>
      </c>
      <c r="E6698" t="s">
        <v>32</v>
      </c>
      <c r="F6698">
        <v>0.860008069864729</v>
      </c>
      <c r="G6698">
        <v>1.7132277869306221</v>
      </c>
      <c r="H6698">
        <v>6448</v>
      </c>
      <c r="I6698">
        <v>0.92345888798061326</v>
      </c>
      <c r="J6698">
        <v>1.6607655836829205</v>
      </c>
      <c r="K6698">
        <v>4295</v>
      </c>
      <c r="L6698">
        <v>-6.3450820744037628E-2</v>
      </c>
      <c r="M6698">
        <v>-7.3779330253601074</v>
      </c>
      <c r="N6698">
        <v>10743</v>
      </c>
      <c r="O6698">
        <v>3.3126700669527054E-2</v>
      </c>
      <c r="P6698">
        <v>-0.10590600222349167</v>
      </c>
      <c r="Q6698">
        <v>-8.5797429084777832E-2</v>
      </c>
      <c r="R6698">
        <v>-6.3450820744037628E-2</v>
      </c>
      <c r="S6698">
        <v>-4.1106861084699631E-2</v>
      </c>
      <c r="T6698">
        <v>-2.0995641127228737E-2</v>
      </c>
      <c r="U6698" t="s">
        <v>18</v>
      </c>
      <c r="V6698" t="s">
        <v>84</v>
      </c>
      <c r="W6698">
        <v>97.85162353515625</v>
      </c>
    </row>
    <row r="6699" spans="1:23" x14ac:dyDescent="0.25">
      <c r="A6699" s="48"/>
      <c r="B6699" t="s">
        <v>14</v>
      </c>
      <c r="C6699" s="35">
        <v>42256</v>
      </c>
      <c r="D6699">
        <v>13</v>
      </c>
      <c r="E6699" t="s">
        <v>32</v>
      </c>
      <c r="F6699">
        <v>0.860008069864729</v>
      </c>
      <c r="G6699">
        <v>1.7132277869306221</v>
      </c>
      <c r="H6699">
        <v>6448</v>
      </c>
      <c r="I6699">
        <v>0.92345888798061326</v>
      </c>
      <c r="J6699">
        <v>1.6607655836829205</v>
      </c>
      <c r="K6699">
        <v>4295</v>
      </c>
      <c r="L6699">
        <v>-6.3450820744037628E-2</v>
      </c>
      <c r="M6699">
        <v>-7.3779330253601074</v>
      </c>
      <c r="N6699">
        <v>10743</v>
      </c>
      <c r="O6699">
        <v>3.3126700669527054E-2</v>
      </c>
      <c r="P6699">
        <v>-0.10590600222349167</v>
      </c>
      <c r="Q6699">
        <v>-8.5797429084777832E-2</v>
      </c>
      <c r="R6699">
        <v>-6.3450820744037628E-2</v>
      </c>
      <c r="S6699">
        <v>-4.1106861084699631E-2</v>
      </c>
      <c r="T6699">
        <v>-2.0995641127228737E-2</v>
      </c>
      <c r="U6699" t="s">
        <v>102</v>
      </c>
      <c r="V6699" t="s">
        <v>84</v>
      </c>
      <c r="W6699">
        <v>97.85162353515625</v>
      </c>
    </row>
    <row r="6700" spans="1:23" x14ac:dyDescent="0.25">
      <c r="A6700" s="48"/>
      <c r="B6700" t="s">
        <v>14</v>
      </c>
      <c r="C6700" s="35">
        <v>42256</v>
      </c>
      <c r="D6700">
        <v>14</v>
      </c>
      <c r="E6700" t="s">
        <v>32</v>
      </c>
      <c r="F6700">
        <v>1.1615787193128486</v>
      </c>
      <c r="G6700">
        <v>1.8768518025894396</v>
      </c>
      <c r="H6700">
        <v>6448</v>
      </c>
      <c r="I6700">
        <v>1.2401400561372127</v>
      </c>
      <c r="J6700">
        <v>1.7959471366556288</v>
      </c>
      <c r="K6700">
        <v>4295</v>
      </c>
      <c r="L6700">
        <v>-7.8561335802078247E-2</v>
      </c>
      <c r="M6700">
        <v>-6.7633242607116699</v>
      </c>
      <c r="N6700">
        <v>10743</v>
      </c>
      <c r="O6700">
        <v>3.6017730832099915E-2</v>
      </c>
      <c r="P6700">
        <v>-0.12472166121006012</v>
      </c>
      <c r="Q6700">
        <v>-0.10285817831754684</v>
      </c>
      <c r="R6700">
        <v>-7.8561335802078247E-2</v>
      </c>
      <c r="S6700">
        <v>-5.4267376661300659E-2</v>
      </c>
      <c r="T6700">
        <v>-3.2401010394096375E-2</v>
      </c>
      <c r="U6700" t="s">
        <v>18</v>
      </c>
      <c r="V6700" t="s">
        <v>84</v>
      </c>
      <c r="W6700">
        <v>99.340873718261719</v>
      </c>
    </row>
    <row r="6701" spans="1:23" x14ac:dyDescent="0.25">
      <c r="A6701" s="48"/>
      <c r="B6701" t="s">
        <v>14</v>
      </c>
      <c r="C6701" s="35">
        <v>42256</v>
      </c>
      <c r="D6701">
        <v>14</v>
      </c>
      <c r="E6701" t="s">
        <v>32</v>
      </c>
      <c r="F6701">
        <v>1.1615787193128486</v>
      </c>
      <c r="G6701">
        <v>1.8768518025894396</v>
      </c>
      <c r="H6701">
        <v>6448</v>
      </c>
      <c r="I6701">
        <v>1.2401400561372127</v>
      </c>
      <c r="J6701">
        <v>1.7959471366556288</v>
      </c>
      <c r="K6701">
        <v>4295</v>
      </c>
      <c r="L6701">
        <v>-7.8561335802078247E-2</v>
      </c>
      <c r="M6701">
        <v>-6.7633242607116699</v>
      </c>
      <c r="N6701">
        <v>10743</v>
      </c>
      <c r="O6701">
        <v>3.6017730832099915E-2</v>
      </c>
      <c r="P6701">
        <v>-0.12472166121006012</v>
      </c>
      <c r="Q6701">
        <v>-0.10285817831754684</v>
      </c>
      <c r="R6701">
        <v>-7.8561335802078247E-2</v>
      </c>
      <c r="S6701">
        <v>-5.4267376661300659E-2</v>
      </c>
      <c r="T6701">
        <v>-3.2401010394096375E-2</v>
      </c>
      <c r="U6701" t="s">
        <v>102</v>
      </c>
      <c r="V6701" t="s">
        <v>84</v>
      </c>
      <c r="W6701">
        <v>99.340873718261719</v>
      </c>
    </row>
    <row r="6702" spans="1:23" x14ac:dyDescent="0.25">
      <c r="A6702" s="48"/>
      <c r="B6702" t="s">
        <v>14</v>
      </c>
      <c r="C6702" s="35">
        <v>42256</v>
      </c>
      <c r="D6702">
        <v>15</v>
      </c>
      <c r="E6702" t="s">
        <v>32</v>
      </c>
      <c r="F6702">
        <v>1.5079662251304236</v>
      </c>
      <c r="G6702">
        <v>1.9507924597284887</v>
      </c>
      <c r="H6702">
        <v>6448</v>
      </c>
      <c r="I6702">
        <v>1.6527100610316248</v>
      </c>
      <c r="J6702">
        <v>1.9420758040700778</v>
      </c>
      <c r="K6702">
        <v>4295</v>
      </c>
      <c r="L6702">
        <v>-0.14474382996559143</v>
      </c>
      <c r="M6702">
        <v>-9.5986127853393555</v>
      </c>
      <c r="N6702">
        <v>10743</v>
      </c>
      <c r="O6702">
        <v>3.831903263926506E-2</v>
      </c>
      <c r="P6702">
        <v>-0.19385349750518799</v>
      </c>
      <c r="Q6702">
        <v>-0.17059308290481567</v>
      </c>
      <c r="R6702">
        <v>-0.14474382996559143</v>
      </c>
      <c r="S6702">
        <v>-0.11889763921499252</v>
      </c>
      <c r="T6702">
        <v>-9.5634154975414276E-2</v>
      </c>
      <c r="U6702" t="s">
        <v>18</v>
      </c>
      <c r="V6702" t="s">
        <v>84</v>
      </c>
      <c r="W6702">
        <v>100.63986206054687</v>
      </c>
    </row>
    <row r="6703" spans="1:23" x14ac:dyDescent="0.25">
      <c r="A6703" s="48"/>
      <c r="B6703" t="s">
        <v>14</v>
      </c>
      <c r="C6703" s="35">
        <v>42256</v>
      </c>
      <c r="D6703">
        <v>15</v>
      </c>
      <c r="E6703" t="s">
        <v>32</v>
      </c>
      <c r="F6703">
        <v>1.5079662251304236</v>
      </c>
      <c r="G6703">
        <v>1.9507924597284887</v>
      </c>
      <c r="H6703">
        <v>6448</v>
      </c>
      <c r="I6703">
        <v>1.6527100610316248</v>
      </c>
      <c r="J6703">
        <v>1.9420758040700778</v>
      </c>
      <c r="K6703">
        <v>4295</v>
      </c>
      <c r="L6703">
        <v>-0.14474382996559143</v>
      </c>
      <c r="M6703">
        <v>-9.5986127853393555</v>
      </c>
      <c r="N6703">
        <v>10743</v>
      </c>
      <c r="O6703">
        <v>3.831903263926506E-2</v>
      </c>
      <c r="P6703">
        <v>-0.19385349750518799</v>
      </c>
      <c r="Q6703">
        <v>-0.17059308290481567</v>
      </c>
      <c r="R6703">
        <v>-0.14474382996559143</v>
      </c>
      <c r="S6703">
        <v>-0.11889763921499252</v>
      </c>
      <c r="T6703">
        <v>-9.5634154975414276E-2</v>
      </c>
      <c r="U6703" t="s">
        <v>102</v>
      </c>
      <c r="V6703" t="s">
        <v>84</v>
      </c>
      <c r="W6703">
        <v>100.63986206054687</v>
      </c>
    </row>
    <row r="6704" spans="1:23" x14ac:dyDescent="0.25">
      <c r="A6704" s="48"/>
      <c r="B6704" t="s">
        <v>14</v>
      </c>
      <c r="C6704" s="35">
        <v>42256</v>
      </c>
      <c r="D6704">
        <v>16</v>
      </c>
      <c r="E6704" t="s">
        <v>32</v>
      </c>
      <c r="F6704">
        <v>1.9665584046334215</v>
      </c>
      <c r="G6704">
        <v>2.0013428923028362</v>
      </c>
      <c r="H6704">
        <v>6448</v>
      </c>
      <c r="I6704">
        <v>1.9561705908429248</v>
      </c>
      <c r="J6704">
        <v>1.8855172964820566</v>
      </c>
      <c r="K6704">
        <v>4295</v>
      </c>
      <c r="L6704">
        <v>1.0387813672423363E-2</v>
      </c>
      <c r="M6704">
        <v>0.52822297811508179</v>
      </c>
      <c r="N6704">
        <v>10743</v>
      </c>
      <c r="O6704">
        <v>3.8064789026975632E-2</v>
      </c>
      <c r="P6704">
        <v>-3.8396019488573074E-2</v>
      </c>
      <c r="Q6704">
        <v>-1.5289931558072567E-2</v>
      </c>
      <c r="R6704">
        <v>1.0387813672423363E-2</v>
      </c>
      <c r="S6704">
        <v>3.6062512546777725E-2</v>
      </c>
      <c r="T6704">
        <v>5.91716468334198E-2</v>
      </c>
      <c r="U6704" t="s">
        <v>18</v>
      </c>
      <c r="V6704" t="s">
        <v>84</v>
      </c>
      <c r="W6704">
        <v>100.27869415283203</v>
      </c>
    </row>
    <row r="6705" spans="1:23" x14ac:dyDescent="0.25">
      <c r="A6705" s="48"/>
      <c r="B6705" t="s">
        <v>14</v>
      </c>
      <c r="C6705" s="35">
        <v>42256</v>
      </c>
      <c r="D6705">
        <v>16</v>
      </c>
      <c r="E6705" t="s">
        <v>32</v>
      </c>
      <c r="F6705">
        <v>1.9665584046334215</v>
      </c>
      <c r="G6705">
        <v>2.0013428923028362</v>
      </c>
      <c r="H6705">
        <v>6448</v>
      </c>
      <c r="I6705">
        <v>1.9561705908429248</v>
      </c>
      <c r="J6705">
        <v>1.8855172964820566</v>
      </c>
      <c r="K6705">
        <v>4295</v>
      </c>
      <c r="L6705">
        <v>1.0387813672423363E-2</v>
      </c>
      <c r="M6705">
        <v>0.52822297811508179</v>
      </c>
      <c r="N6705">
        <v>10743</v>
      </c>
      <c r="O6705">
        <v>3.8064789026975632E-2</v>
      </c>
      <c r="P6705">
        <v>-3.8396019488573074E-2</v>
      </c>
      <c r="Q6705">
        <v>-1.5289931558072567E-2</v>
      </c>
      <c r="R6705">
        <v>1.0387813672423363E-2</v>
      </c>
      <c r="S6705">
        <v>3.6062512546777725E-2</v>
      </c>
      <c r="T6705">
        <v>5.91716468334198E-2</v>
      </c>
      <c r="U6705" t="s">
        <v>102</v>
      </c>
      <c r="V6705" t="s">
        <v>84</v>
      </c>
      <c r="W6705">
        <v>100.27869415283203</v>
      </c>
    </row>
    <row r="6706" spans="1:23" x14ac:dyDescent="0.25">
      <c r="A6706" s="48"/>
      <c r="B6706" t="s">
        <v>14</v>
      </c>
      <c r="C6706" s="35">
        <v>42256</v>
      </c>
      <c r="D6706">
        <v>17</v>
      </c>
      <c r="E6706" t="s">
        <v>32</v>
      </c>
      <c r="F6706">
        <v>2.4118619885774844</v>
      </c>
      <c r="G6706">
        <v>1.9988380676847208</v>
      </c>
      <c r="H6706">
        <v>6448</v>
      </c>
      <c r="I6706">
        <v>2.0247813320946815</v>
      </c>
      <c r="J6706">
        <v>1.6879325975658919</v>
      </c>
      <c r="K6706">
        <v>4295</v>
      </c>
      <c r="L6706">
        <v>0.38708066940307617</v>
      </c>
      <c r="M6706">
        <v>16.049037933349609</v>
      </c>
      <c r="N6706">
        <v>10743</v>
      </c>
      <c r="O6706">
        <v>3.5818755626678467E-2</v>
      </c>
      <c r="P6706">
        <v>0.34117534756660461</v>
      </c>
      <c r="Q6706">
        <v>0.36291804909706116</v>
      </c>
      <c r="R6706">
        <v>0.38708066940307617</v>
      </c>
      <c r="S6706">
        <v>0.41124042868614197</v>
      </c>
      <c r="T6706">
        <v>0.43298599123954773</v>
      </c>
      <c r="U6706" t="s">
        <v>18</v>
      </c>
      <c r="V6706" t="s">
        <v>84</v>
      </c>
      <c r="W6706">
        <v>99.597969055175781</v>
      </c>
    </row>
    <row r="6707" spans="1:23" x14ac:dyDescent="0.25">
      <c r="A6707" s="48"/>
      <c r="B6707" t="s">
        <v>14</v>
      </c>
      <c r="C6707" s="35">
        <v>42256</v>
      </c>
      <c r="D6707">
        <v>17</v>
      </c>
      <c r="E6707" t="s">
        <v>32</v>
      </c>
      <c r="F6707">
        <v>2.4118619885774844</v>
      </c>
      <c r="G6707">
        <v>1.9988380676847208</v>
      </c>
      <c r="H6707">
        <v>6448</v>
      </c>
      <c r="I6707">
        <v>2.0247813320946815</v>
      </c>
      <c r="J6707">
        <v>1.6879325975658919</v>
      </c>
      <c r="K6707">
        <v>4295</v>
      </c>
      <c r="L6707">
        <v>0.38708066940307617</v>
      </c>
      <c r="M6707">
        <v>16.049037933349609</v>
      </c>
      <c r="N6707">
        <v>10743</v>
      </c>
      <c r="O6707">
        <v>3.5818755626678467E-2</v>
      </c>
      <c r="P6707">
        <v>0.34117534756660461</v>
      </c>
      <c r="Q6707">
        <v>0.36291804909706116</v>
      </c>
      <c r="R6707">
        <v>0.38708066940307617</v>
      </c>
      <c r="S6707">
        <v>0.41124042868614197</v>
      </c>
      <c r="T6707">
        <v>0.43298599123954773</v>
      </c>
      <c r="U6707" t="s">
        <v>102</v>
      </c>
      <c r="V6707" t="s">
        <v>84</v>
      </c>
      <c r="W6707">
        <v>99.597969055175781</v>
      </c>
    </row>
    <row r="6708" spans="1:23" x14ac:dyDescent="0.25">
      <c r="A6708" s="48"/>
      <c r="B6708" t="s">
        <v>14</v>
      </c>
      <c r="C6708" s="35">
        <v>42256</v>
      </c>
      <c r="D6708">
        <v>18</v>
      </c>
      <c r="E6708" t="s">
        <v>32</v>
      </c>
      <c r="F6708">
        <v>2.747265929478508</v>
      </c>
      <c r="G6708">
        <v>1.958093179323418</v>
      </c>
      <c r="H6708">
        <v>6448</v>
      </c>
      <c r="I6708">
        <v>2.2320863978426391</v>
      </c>
      <c r="J6708">
        <v>1.6016090266199043</v>
      </c>
      <c r="K6708">
        <v>4295</v>
      </c>
      <c r="L6708">
        <v>0.51517951488494873</v>
      </c>
      <c r="M6708">
        <v>18.752445220947266</v>
      </c>
      <c r="N6708">
        <v>10743</v>
      </c>
      <c r="O6708">
        <v>3.4523386508226395E-2</v>
      </c>
      <c r="P6708">
        <v>0.47093433141708374</v>
      </c>
      <c r="Q6708">
        <v>0.49189072847366333</v>
      </c>
      <c r="R6708">
        <v>0.51517951488494873</v>
      </c>
      <c r="S6708">
        <v>0.53846555948257446</v>
      </c>
      <c r="T6708">
        <v>0.55942469835281372</v>
      </c>
      <c r="U6708" t="s">
        <v>18</v>
      </c>
      <c r="V6708" t="s">
        <v>84</v>
      </c>
      <c r="W6708">
        <v>96.366004943847656</v>
      </c>
    </row>
    <row r="6709" spans="1:23" x14ac:dyDescent="0.25">
      <c r="A6709" s="48"/>
      <c r="B6709" t="s">
        <v>14</v>
      </c>
      <c r="C6709" s="35">
        <v>42256</v>
      </c>
      <c r="D6709">
        <v>18</v>
      </c>
      <c r="E6709" t="s">
        <v>32</v>
      </c>
      <c r="F6709">
        <v>2.747265929478508</v>
      </c>
      <c r="G6709">
        <v>1.958093179323418</v>
      </c>
      <c r="H6709">
        <v>6448</v>
      </c>
      <c r="I6709">
        <v>2.2320863978426391</v>
      </c>
      <c r="J6709">
        <v>1.6016090266199043</v>
      </c>
      <c r="K6709">
        <v>4295</v>
      </c>
      <c r="L6709">
        <v>0.51517951488494873</v>
      </c>
      <c r="M6709">
        <v>18.752445220947266</v>
      </c>
      <c r="N6709">
        <v>10743</v>
      </c>
      <c r="O6709">
        <v>3.4523386508226395E-2</v>
      </c>
      <c r="P6709">
        <v>0.47093433141708374</v>
      </c>
      <c r="Q6709">
        <v>0.49189072847366333</v>
      </c>
      <c r="R6709">
        <v>0.51517951488494873</v>
      </c>
      <c r="S6709">
        <v>0.53846555948257446</v>
      </c>
      <c r="T6709">
        <v>0.55942469835281372</v>
      </c>
      <c r="U6709" t="s">
        <v>102</v>
      </c>
      <c r="V6709" t="s">
        <v>84</v>
      </c>
      <c r="W6709">
        <v>96.366004943847656</v>
      </c>
    </row>
    <row r="6710" spans="1:23" x14ac:dyDescent="0.25">
      <c r="A6710" s="48"/>
      <c r="B6710" t="s">
        <v>14</v>
      </c>
      <c r="C6710" s="35">
        <v>42256</v>
      </c>
      <c r="D6710">
        <v>19</v>
      </c>
      <c r="E6710" t="s">
        <v>32</v>
      </c>
      <c r="F6710">
        <v>2.847594188905914</v>
      </c>
      <c r="G6710">
        <v>1.9206687774522828</v>
      </c>
      <c r="H6710">
        <v>6448</v>
      </c>
      <c r="I6710">
        <v>2.3517956853330997</v>
      </c>
      <c r="J6710">
        <v>1.5264195936065252</v>
      </c>
      <c r="K6710">
        <v>4295</v>
      </c>
      <c r="L6710">
        <v>0.4957984983921051</v>
      </c>
      <c r="M6710">
        <v>17.411136627197266</v>
      </c>
      <c r="N6710">
        <v>10743</v>
      </c>
      <c r="O6710">
        <v>3.3385500311851501E-2</v>
      </c>
      <c r="P6710">
        <v>0.45301163196563721</v>
      </c>
      <c r="Q6710">
        <v>0.47327730059623718</v>
      </c>
      <c r="R6710">
        <v>0.4957984983921051</v>
      </c>
      <c r="S6710">
        <v>0.51831704378128052</v>
      </c>
      <c r="T6710">
        <v>0.538585364818573</v>
      </c>
      <c r="U6710" t="s">
        <v>18</v>
      </c>
      <c r="V6710" t="s">
        <v>84</v>
      </c>
      <c r="W6710">
        <v>88.2838134765625</v>
      </c>
    </row>
    <row r="6711" spans="1:23" x14ac:dyDescent="0.25">
      <c r="A6711" s="48"/>
      <c r="B6711" t="s">
        <v>14</v>
      </c>
      <c r="C6711" s="35">
        <v>42256</v>
      </c>
      <c r="D6711">
        <v>19</v>
      </c>
      <c r="E6711" t="s">
        <v>32</v>
      </c>
      <c r="F6711">
        <v>2.847594188905914</v>
      </c>
      <c r="G6711">
        <v>1.9206687774522828</v>
      </c>
      <c r="H6711">
        <v>6448</v>
      </c>
      <c r="I6711">
        <v>2.3517956853330997</v>
      </c>
      <c r="J6711">
        <v>1.5264195936065252</v>
      </c>
      <c r="K6711">
        <v>4295</v>
      </c>
      <c r="L6711">
        <v>0.4957984983921051</v>
      </c>
      <c r="M6711">
        <v>17.411136627197266</v>
      </c>
      <c r="N6711">
        <v>10743</v>
      </c>
      <c r="O6711">
        <v>3.3385500311851501E-2</v>
      </c>
      <c r="P6711">
        <v>0.45301163196563721</v>
      </c>
      <c r="Q6711">
        <v>0.47327730059623718</v>
      </c>
      <c r="R6711">
        <v>0.4957984983921051</v>
      </c>
      <c r="S6711">
        <v>0.51831704378128052</v>
      </c>
      <c r="T6711">
        <v>0.538585364818573</v>
      </c>
      <c r="U6711" t="s">
        <v>102</v>
      </c>
      <c r="V6711" t="s">
        <v>84</v>
      </c>
      <c r="W6711">
        <v>88.2838134765625</v>
      </c>
    </row>
    <row r="6712" spans="1:23" x14ac:dyDescent="0.25">
      <c r="A6712" s="48"/>
      <c r="B6712" t="s">
        <v>14</v>
      </c>
      <c r="C6712" s="35">
        <v>42256</v>
      </c>
      <c r="D6712">
        <v>20</v>
      </c>
      <c r="E6712" t="s">
        <v>32</v>
      </c>
      <c r="F6712">
        <v>2.6238360490818082</v>
      </c>
      <c r="G6712">
        <v>1.7823515967173083</v>
      </c>
      <c r="H6712">
        <v>6448</v>
      </c>
      <c r="I6712">
        <v>3.0582470686351351</v>
      </c>
      <c r="J6712">
        <v>1.9842554643980161</v>
      </c>
      <c r="K6712">
        <v>4295</v>
      </c>
      <c r="L6712">
        <v>-0.43441101908683777</v>
      </c>
      <c r="M6712">
        <v>-16.556331634521484</v>
      </c>
      <c r="N6712">
        <v>10743</v>
      </c>
      <c r="O6712">
        <v>3.7541795521974564E-2</v>
      </c>
      <c r="P6712">
        <v>-0.482524573802948</v>
      </c>
      <c r="Q6712">
        <v>-0.45973595976829529</v>
      </c>
      <c r="R6712">
        <v>-0.43441101908683777</v>
      </c>
      <c r="S6712">
        <v>-0.40908908843994141</v>
      </c>
      <c r="T6712">
        <v>-0.38629746437072754</v>
      </c>
      <c r="U6712" t="s">
        <v>18</v>
      </c>
      <c r="V6712" t="s">
        <v>84</v>
      </c>
      <c r="W6712">
        <v>80.072608947753906</v>
      </c>
    </row>
    <row r="6713" spans="1:23" x14ac:dyDescent="0.25">
      <c r="A6713" s="48"/>
      <c r="B6713" t="s">
        <v>14</v>
      </c>
      <c r="C6713" s="35">
        <v>42256</v>
      </c>
      <c r="D6713">
        <v>20</v>
      </c>
      <c r="E6713" t="s">
        <v>32</v>
      </c>
      <c r="F6713">
        <v>2.6238360490818082</v>
      </c>
      <c r="G6713">
        <v>1.7823515967173083</v>
      </c>
      <c r="H6713">
        <v>6448</v>
      </c>
      <c r="I6713">
        <v>3.0582470686351351</v>
      </c>
      <c r="J6713">
        <v>1.9842554643980161</v>
      </c>
      <c r="K6713">
        <v>4295</v>
      </c>
      <c r="L6713">
        <v>-0.43441101908683777</v>
      </c>
      <c r="M6713">
        <v>-16.556331634521484</v>
      </c>
      <c r="N6713">
        <v>10743</v>
      </c>
      <c r="O6713">
        <v>3.7541795521974564E-2</v>
      </c>
      <c r="P6713">
        <v>-0.482524573802948</v>
      </c>
      <c r="Q6713">
        <v>-0.45973595976829529</v>
      </c>
      <c r="R6713">
        <v>-0.43441101908683777</v>
      </c>
      <c r="S6713">
        <v>-0.40908908843994141</v>
      </c>
      <c r="T6713">
        <v>-0.38629746437072754</v>
      </c>
      <c r="U6713" t="s">
        <v>102</v>
      </c>
      <c r="V6713" t="s">
        <v>84</v>
      </c>
      <c r="W6713">
        <v>80.072608947753906</v>
      </c>
    </row>
    <row r="6714" spans="1:23" x14ac:dyDescent="0.25">
      <c r="A6714" s="48"/>
      <c r="B6714" t="s">
        <v>14</v>
      </c>
      <c r="C6714" s="35">
        <v>42256</v>
      </c>
      <c r="D6714">
        <v>21</v>
      </c>
      <c r="E6714" t="s">
        <v>32</v>
      </c>
      <c r="F6714">
        <v>2.3502687650544098</v>
      </c>
      <c r="G6714">
        <v>1.6869826696246215</v>
      </c>
      <c r="H6714">
        <v>6448</v>
      </c>
      <c r="I6714">
        <v>2.7050952860820572</v>
      </c>
      <c r="J6714">
        <v>1.9275887056324377</v>
      </c>
      <c r="K6714">
        <v>4295</v>
      </c>
      <c r="L6714">
        <v>-0.35482650995254517</v>
      </c>
      <c r="M6714">
        <v>-15.097273826599121</v>
      </c>
      <c r="N6714">
        <v>10743</v>
      </c>
      <c r="O6714">
        <v>3.6145012825727463E-2</v>
      </c>
      <c r="P6714">
        <v>-0.40114995837211609</v>
      </c>
      <c r="Q6714">
        <v>-0.37920922040939331</v>
      </c>
      <c r="R6714">
        <v>-0.35482650995254517</v>
      </c>
      <c r="S6714">
        <v>-0.33044669032096863</v>
      </c>
      <c r="T6714">
        <v>-0.30850306153297424</v>
      </c>
      <c r="U6714" t="s">
        <v>18</v>
      </c>
      <c r="V6714" t="s">
        <v>84</v>
      </c>
      <c r="W6714">
        <v>76.902351379394531</v>
      </c>
    </row>
    <row r="6715" spans="1:23" x14ac:dyDescent="0.25">
      <c r="A6715" s="48"/>
      <c r="B6715" t="s">
        <v>14</v>
      </c>
      <c r="C6715" s="35">
        <v>42256</v>
      </c>
      <c r="D6715">
        <v>21</v>
      </c>
      <c r="E6715" t="s">
        <v>32</v>
      </c>
      <c r="F6715">
        <v>2.3502687650544098</v>
      </c>
      <c r="G6715">
        <v>1.6869826696246215</v>
      </c>
      <c r="H6715">
        <v>6448</v>
      </c>
      <c r="I6715">
        <v>2.7050952860820572</v>
      </c>
      <c r="J6715">
        <v>1.9275887056324377</v>
      </c>
      <c r="K6715">
        <v>4295</v>
      </c>
      <c r="L6715">
        <v>-0.35482650995254517</v>
      </c>
      <c r="M6715">
        <v>-15.097273826599121</v>
      </c>
      <c r="N6715">
        <v>10743</v>
      </c>
      <c r="O6715">
        <v>3.6145012825727463E-2</v>
      </c>
      <c r="P6715">
        <v>-0.40114995837211609</v>
      </c>
      <c r="Q6715">
        <v>-0.37920922040939331</v>
      </c>
      <c r="R6715">
        <v>-0.35482650995254517</v>
      </c>
      <c r="S6715">
        <v>-0.33044669032096863</v>
      </c>
      <c r="T6715">
        <v>-0.30850306153297424</v>
      </c>
      <c r="U6715" t="s">
        <v>102</v>
      </c>
      <c r="V6715" t="s">
        <v>84</v>
      </c>
      <c r="W6715">
        <v>76.902351379394531</v>
      </c>
    </row>
    <row r="6716" spans="1:23" x14ac:dyDescent="0.25">
      <c r="A6716" s="48"/>
      <c r="B6716" t="s">
        <v>14</v>
      </c>
      <c r="C6716" s="35">
        <v>42256</v>
      </c>
      <c r="D6716">
        <v>22</v>
      </c>
      <c r="E6716" t="s">
        <v>32</v>
      </c>
      <c r="F6716">
        <v>1.9576009502464644</v>
      </c>
      <c r="G6716">
        <v>1.5282863677754088</v>
      </c>
      <c r="H6716">
        <v>6448</v>
      </c>
      <c r="I6716">
        <v>2.1412738509708009</v>
      </c>
      <c r="J6716">
        <v>1.7132738208165883</v>
      </c>
      <c r="K6716">
        <v>4295</v>
      </c>
      <c r="L6716">
        <v>-0.18367290496826172</v>
      </c>
      <c r="M6716">
        <v>-9.3825502395629883</v>
      </c>
      <c r="N6716">
        <v>10743</v>
      </c>
      <c r="O6716">
        <v>3.2336577773094177E-2</v>
      </c>
      <c r="P6716">
        <v>-0.22511546313762665</v>
      </c>
      <c r="Q6716">
        <v>-0.20548650622367859</v>
      </c>
      <c r="R6716">
        <v>-0.18367290496826172</v>
      </c>
      <c r="S6716">
        <v>-0.16186188161373138</v>
      </c>
      <c r="T6716">
        <v>-0.14223034679889679</v>
      </c>
      <c r="U6716" t="s">
        <v>18</v>
      </c>
      <c r="V6716" t="s">
        <v>84</v>
      </c>
      <c r="W6716">
        <v>74.263427734375</v>
      </c>
    </row>
    <row r="6717" spans="1:23" x14ac:dyDescent="0.25">
      <c r="A6717" s="48"/>
      <c r="B6717" t="s">
        <v>14</v>
      </c>
      <c r="C6717" s="35">
        <v>42256</v>
      </c>
      <c r="D6717">
        <v>22</v>
      </c>
      <c r="E6717" t="s">
        <v>32</v>
      </c>
      <c r="F6717">
        <v>1.9576009502464644</v>
      </c>
      <c r="G6717">
        <v>1.5282863677754088</v>
      </c>
      <c r="H6717">
        <v>6448</v>
      </c>
      <c r="I6717">
        <v>2.1412738509708009</v>
      </c>
      <c r="J6717">
        <v>1.7132738208165883</v>
      </c>
      <c r="K6717">
        <v>4295</v>
      </c>
      <c r="L6717">
        <v>-0.18367290496826172</v>
      </c>
      <c r="M6717">
        <v>-9.3825502395629883</v>
      </c>
      <c r="N6717">
        <v>10743</v>
      </c>
      <c r="O6717">
        <v>3.2336577773094177E-2</v>
      </c>
      <c r="P6717">
        <v>-0.22511546313762665</v>
      </c>
      <c r="Q6717">
        <v>-0.20548650622367859</v>
      </c>
      <c r="R6717">
        <v>-0.18367290496826172</v>
      </c>
      <c r="S6717">
        <v>-0.16186188161373138</v>
      </c>
      <c r="T6717">
        <v>-0.14223034679889679</v>
      </c>
      <c r="U6717" t="s">
        <v>102</v>
      </c>
      <c r="V6717" t="s">
        <v>84</v>
      </c>
      <c r="W6717">
        <v>74.263427734375</v>
      </c>
    </row>
    <row r="6718" spans="1:23" x14ac:dyDescent="0.25">
      <c r="A6718" s="48"/>
      <c r="B6718" t="s">
        <v>14</v>
      </c>
      <c r="C6718" s="35">
        <v>42256</v>
      </c>
      <c r="D6718">
        <v>23</v>
      </c>
      <c r="E6718" t="s">
        <v>32</v>
      </c>
      <c r="F6718">
        <v>1.5130865868968033</v>
      </c>
      <c r="G6718">
        <v>1.2978685216258323</v>
      </c>
      <c r="H6718">
        <v>6448</v>
      </c>
      <c r="I6718">
        <v>1.6017559807183417</v>
      </c>
      <c r="J6718">
        <v>1.4314580568849986</v>
      </c>
      <c r="K6718">
        <v>4295</v>
      </c>
      <c r="L6718">
        <v>-8.8669396936893463E-2</v>
      </c>
      <c r="M6718">
        <v>-5.8601665496826172</v>
      </c>
      <c r="N6718">
        <v>10743</v>
      </c>
      <c r="O6718">
        <v>2.7172066271305084E-2</v>
      </c>
      <c r="P6718">
        <v>-0.12349312007427216</v>
      </c>
      <c r="Q6718">
        <v>-0.10699912905693054</v>
      </c>
      <c r="R6718">
        <v>-8.8669396936893463E-2</v>
      </c>
      <c r="S6718">
        <v>-7.0341840386390686E-2</v>
      </c>
      <c r="T6718">
        <v>-5.3845677524805069E-2</v>
      </c>
      <c r="U6718" t="s">
        <v>18</v>
      </c>
      <c r="V6718" t="s">
        <v>84</v>
      </c>
      <c r="W6718">
        <v>73.325607299804688</v>
      </c>
    </row>
    <row r="6719" spans="1:23" x14ac:dyDescent="0.25">
      <c r="A6719" s="48"/>
      <c r="B6719" t="s">
        <v>14</v>
      </c>
      <c r="C6719" s="35">
        <v>42256</v>
      </c>
      <c r="D6719">
        <v>23</v>
      </c>
      <c r="E6719" t="s">
        <v>32</v>
      </c>
      <c r="F6719">
        <v>1.5130865868968033</v>
      </c>
      <c r="G6719">
        <v>1.2978685216258323</v>
      </c>
      <c r="H6719">
        <v>6448</v>
      </c>
      <c r="I6719">
        <v>1.6017559807183417</v>
      </c>
      <c r="J6719">
        <v>1.4314580568849986</v>
      </c>
      <c r="K6719">
        <v>4295</v>
      </c>
      <c r="L6719">
        <v>-8.8669396936893463E-2</v>
      </c>
      <c r="M6719">
        <v>-5.8601665496826172</v>
      </c>
      <c r="N6719">
        <v>10743</v>
      </c>
      <c r="O6719">
        <v>2.7172066271305084E-2</v>
      </c>
      <c r="P6719">
        <v>-0.12349312007427216</v>
      </c>
      <c r="Q6719">
        <v>-0.10699912905693054</v>
      </c>
      <c r="R6719">
        <v>-8.8669396936893463E-2</v>
      </c>
      <c r="S6719">
        <v>-7.0341840386390686E-2</v>
      </c>
      <c r="T6719">
        <v>-5.3845677524805069E-2</v>
      </c>
      <c r="U6719" t="s">
        <v>102</v>
      </c>
      <c r="V6719" t="s">
        <v>84</v>
      </c>
      <c r="W6719">
        <v>73.325607299804688</v>
      </c>
    </row>
    <row r="6720" spans="1:23" x14ac:dyDescent="0.25">
      <c r="A6720" s="48"/>
      <c r="B6720" t="s">
        <v>14</v>
      </c>
      <c r="C6720" s="35">
        <v>42256</v>
      </c>
      <c r="D6720">
        <v>24</v>
      </c>
      <c r="E6720" t="s">
        <v>32</v>
      </c>
      <c r="F6720">
        <v>1.1649126345598642</v>
      </c>
      <c r="G6720">
        <v>1.0803937483393029</v>
      </c>
      <c r="H6720">
        <v>6448</v>
      </c>
      <c r="I6720">
        <v>1.2260835603286677</v>
      </c>
      <c r="J6720">
        <v>1.1901021450416309</v>
      </c>
      <c r="K6720">
        <v>4295</v>
      </c>
      <c r="L6720">
        <v>-6.1170924454927444E-2</v>
      </c>
      <c r="M6720">
        <v>-5.2511172294616699</v>
      </c>
      <c r="N6720">
        <v>10743</v>
      </c>
      <c r="O6720">
        <v>2.2600680589675903E-2</v>
      </c>
      <c r="P6720">
        <v>-9.0135954320430756E-2</v>
      </c>
      <c r="Q6720">
        <v>-7.6416894793510437E-2</v>
      </c>
      <c r="R6720">
        <v>-6.1170924454927444E-2</v>
      </c>
      <c r="S6720">
        <v>-4.5926764607429504E-2</v>
      </c>
      <c r="T6720">
        <v>-3.2205890864133835E-2</v>
      </c>
      <c r="U6720" t="s">
        <v>18</v>
      </c>
      <c r="V6720" t="s">
        <v>84</v>
      </c>
      <c r="W6720">
        <v>74.4080810546875</v>
      </c>
    </row>
    <row r="6721" spans="1:23" x14ac:dyDescent="0.25">
      <c r="A6721" s="48"/>
      <c r="B6721" t="s">
        <v>14</v>
      </c>
      <c r="C6721" s="35">
        <v>42256</v>
      </c>
      <c r="D6721">
        <v>24</v>
      </c>
      <c r="E6721" t="s">
        <v>32</v>
      </c>
      <c r="F6721">
        <v>1.1649126345598642</v>
      </c>
      <c r="G6721">
        <v>1.0803937483393029</v>
      </c>
      <c r="H6721">
        <v>6448</v>
      </c>
      <c r="I6721">
        <v>1.2260835603286677</v>
      </c>
      <c r="J6721">
        <v>1.1901021450416309</v>
      </c>
      <c r="K6721">
        <v>4295</v>
      </c>
      <c r="L6721">
        <v>-6.1170924454927444E-2</v>
      </c>
      <c r="M6721">
        <v>-5.2511172294616699</v>
      </c>
      <c r="N6721">
        <v>10743</v>
      </c>
      <c r="O6721">
        <v>2.2600680589675903E-2</v>
      </c>
      <c r="P6721">
        <v>-9.0135954320430756E-2</v>
      </c>
      <c r="Q6721">
        <v>-7.6416894793510437E-2</v>
      </c>
      <c r="R6721">
        <v>-6.1170924454927444E-2</v>
      </c>
      <c r="S6721">
        <v>-4.5926764607429504E-2</v>
      </c>
      <c r="T6721">
        <v>-3.2205890864133835E-2</v>
      </c>
      <c r="U6721" t="s">
        <v>102</v>
      </c>
      <c r="V6721" t="s">
        <v>84</v>
      </c>
      <c r="W6721">
        <v>74.4080810546875</v>
      </c>
    </row>
    <row r="6722" spans="1:23" x14ac:dyDescent="0.25">
      <c r="A6722" s="48"/>
      <c r="B6722" t="s">
        <v>14</v>
      </c>
      <c r="C6722" s="35">
        <v>42257</v>
      </c>
      <c r="D6722">
        <v>1</v>
      </c>
      <c r="E6722" t="s">
        <v>32</v>
      </c>
      <c r="F6722">
        <v>0.97495973408354719</v>
      </c>
      <c r="G6722">
        <v>0.95436914511413462</v>
      </c>
      <c r="H6722">
        <v>9688</v>
      </c>
      <c r="I6722">
        <v>0.98320465812742008</v>
      </c>
      <c r="J6722">
        <v>0.98331432755009729</v>
      </c>
      <c r="K6722">
        <v>1055</v>
      </c>
      <c r="L6722">
        <v>-8.2449242472648621E-3</v>
      </c>
      <c r="M6722">
        <v>-0.84566813707351685</v>
      </c>
      <c r="N6722">
        <v>10743</v>
      </c>
      <c r="O6722">
        <v>3.1788598746061325E-2</v>
      </c>
      <c r="P6722">
        <v>-4.8985190689563751E-2</v>
      </c>
      <c r="Q6722">
        <v>-2.9688877984881401E-2</v>
      </c>
      <c r="R6722">
        <v>-8.2449242472648621E-3</v>
      </c>
      <c r="S6722">
        <v>1.3196486048400402E-2</v>
      </c>
      <c r="T6722">
        <v>3.2495342195034027E-2</v>
      </c>
      <c r="U6722" t="s">
        <v>18</v>
      </c>
      <c r="V6722" t="s">
        <v>84</v>
      </c>
      <c r="W6722">
        <v>73.238945007324219</v>
      </c>
    </row>
    <row r="6723" spans="1:23" x14ac:dyDescent="0.25">
      <c r="A6723" s="48"/>
      <c r="B6723" t="s">
        <v>14</v>
      </c>
      <c r="C6723" s="35">
        <v>42257</v>
      </c>
      <c r="D6723">
        <v>1</v>
      </c>
      <c r="E6723" t="s">
        <v>32</v>
      </c>
      <c r="F6723">
        <v>0.97495973408354719</v>
      </c>
      <c r="G6723">
        <v>0.95436914511413462</v>
      </c>
      <c r="H6723">
        <v>9688</v>
      </c>
      <c r="I6723">
        <v>0.98320465812742008</v>
      </c>
      <c r="J6723">
        <v>0.98331432755009729</v>
      </c>
      <c r="K6723">
        <v>1055</v>
      </c>
      <c r="L6723">
        <v>-8.2449242472648621E-3</v>
      </c>
      <c r="M6723">
        <v>-0.84566813707351685</v>
      </c>
      <c r="N6723">
        <v>10743</v>
      </c>
      <c r="O6723">
        <v>3.1788598746061325E-2</v>
      </c>
      <c r="P6723">
        <v>-4.8985190689563751E-2</v>
      </c>
      <c r="Q6723">
        <v>-2.9688877984881401E-2</v>
      </c>
      <c r="R6723">
        <v>-8.2449242472648621E-3</v>
      </c>
      <c r="S6723">
        <v>1.3196486048400402E-2</v>
      </c>
      <c r="T6723">
        <v>3.2495342195034027E-2</v>
      </c>
      <c r="U6723" t="s">
        <v>102</v>
      </c>
      <c r="V6723" t="s">
        <v>84</v>
      </c>
      <c r="W6723">
        <v>73.238945007324219</v>
      </c>
    </row>
    <row r="6724" spans="1:23" x14ac:dyDescent="0.25">
      <c r="A6724" s="48"/>
      <c r="B6724" t="s">
        <v>14</v>
      </c>
      <c r="C6724" s="35">
        <v>42257</v>
      </c>
      <c r="D6724">
        <v>2</v>
      </c>
      <c r="E6724" t="s">
        <v>32</v>
      </c>
      <c r="F6724">
        <v>0.84621168096968091</v>
      </c>
      <c r="G6724">
        <v>0.85387351666061284</v>
      </c>
      <c r="H6724">
        <v>9688</v>
      </c>
      <c r="I6724">
        <v>0.80760979115840492</v>
      </c>
      <c r="J6724">
        <v>0.75301405997696191</v>
      </c>
      <c r="K6724">
        <v>1055</v>
      </c>
      <c r="L6724">
        <v>3.8601890206336975E-2</v>
      </c>
      <c r="M6724">
        <v>4.561729907989502</v>
      </c>
      <c r="N6724">
        <v>10743</v>
      </c>
      <c r="O6724">
        <v>2.4753332138061523E-2</v>
      </c>
      <c r="P6724">
        <v>6.8780197761952877E-3</v>
      </c>
      <c r="Q6724">
        <v>2.1903786808252335E-2</v>
      </c>
      <c r="R6724">
        <v>3.8601890206336975E-2</v>
      </c>
      <c r="S6724">
        <v>5.5298011749982834E-2</v>
      </c>
      <c r="T6724">
        <v>7.0325762033462524E-2</v>
      </c>
      <c r="U6724" t="s">
        <v>18</v>
      </c>
      <c r="V6724" t="s">
        <v>84</v>
      </c>
      <c r="W6724">
        <v>71.089637756347656</v>
      </c>
    </row>
    <row r="6725" spans="1:23" x14ac:dyDescent="0.25">
      <c r="A6725" s="48"/>
      <c r="B6725" t="s">
        <v>14</v>
      </c>
      <c r="C6725" s="35">
        <v>42257</v>
      </c>
      <c r="D6725">
        <v>2</v>
      </c>
      <c r="E6725" t="s">
        <v>32</v>
      </c>
      <c r="F6725">
        <v>0.84621168096968091</v>
      </c>
      <c r="G6725">
        <v>0.85387351666061284</v>
      </c>
      <c r="H6725">
        <v>9688</v>
      </c>
      <c r="I6725">
        <v>0.80760979115840492</v>
      </c>
      <c r="J6725">
        <v>0.75301405997696191</v>
      </c>
      <c r="K6725">
        <v>1055</v>
      </c>
      <c r="L6725">
        <v>3.8601890206336975E-2</v>
      </c>
      <c r="M6725">
        <v>4.561729907989502</v>
      </c>
      <c r="N6725">
        <v>10743</v>
      </c>
      <c r="O6725">
        <v>2.4753332138061523E-2</v>
      </c>
      <c r="P6725">
        <v>6.8780197761952877E-3</v>
      </c>
      <c r="Q6725">
        <v>2.1903786808252335E-2</v>
      </c>
      <c r="R6725">
        <v>3.8601890206336975E-2</v>
      </c>
      <c r="S6725">
        <v>5.5298011749982834E-2</v>
      </c>
      <c r="T6725">
        <v>7.0325762033462524E-2</v>
      </c>
      <c r="U6725" t="s">
        <v>102</v>
      </c>
      <c r="V6725" t="s">
        <v>84</v>
      </c>
      <c r="W6725">
        <v>71.089637756347656</v>
      </c>
    </row>
    <row r="6726" spans="1:23" x14ac:dyDescent="0.25">
      <c r="A6726" s="48"/>
      <c r="B6726" t="s">
        <v>14</v>
      </c>
      <c r="C6726" s="35">
        <v>42257</v>
      </c>
      <c r="D6726">
        <v>3</v>
      </c>
      <c r="E6726" t="s">
        <v>32</v>
      </c>
      <c r="F6726">
        <v>0.76514734710261167</v>
      </c>
      <c r="G6726">
        <v>0.74640770786508548</v>
      </c>
      <c r="H6726">
        <v>9688</v>
      </c>
      <c r="I6726">
        <v>0.72211349806537484</v>
      </c>
      <c r="J6726">
        <v>0.66998138136701602</v>
      </c>
      <c r="K6726">
        <v>1055</v>
      </c>
      <c r="L6726">
        <v>4.3033849447965622E-2</v>
      </c>
      <c r="M6726">
        <v>5.6242566108703613</v>
      </c>
      <c r="N6726">
        <v>10743</v>
      </c>
      <c r="O6726">
        <v>2.197682112455368E-2</v>
      </c>
      <c r="P6726">
        <v>1.4868355356156826E-2</v>
      </c>
      <c r="Q6726">
        <v>2.8208725154399872E-2</v>
      </c>
      <c r="R6726">
        <v>4.3033849447965622E-2</v>
      </c>
      <c r="S6726">
        <v>5.7857215404510498E-2</v>
      </c>
      <c r="T6726">
        <v>7.1199342608451843E-2</v>
      </c>
      <c r="U6726" t="s">
        <v>18</v>
      </c>
      <c r="V6726" t="s">
        <v>84</v>
      </c>
      <c r="W6726">
        <v>69.770362854003906</v>
      </c>
    </row>
    <row r="6727" spans="1:23" x14ac:dyDescent="0.25">
      <c r="A6727" s="48"/>
      <c r="B6727" t="s">
        <v>14</v>
      </c>
      <c r="C6727" s="35">
        <v>42257</v>
      </c>
      <c r="D6727">
        <v>3</v>
      </c>
      <c r="E6727" t="s">
        <v>32</v>
      </c>
      <c r="F6727">
        <v>0.76514734710261167</v>
      </c>
      <c r="G6727">
        <v>0.74640770786508548</v>
      </c>
      <c r="H6727">
        <v>9688</v>
      </c>
      <c r="I6727">
        <v>0.72211349806537484</v>
      </c>
      <c r="J6727">
        <v>0.66998138136701602</v>
      </c>
      <c r="K6727">
        <v>1055</v>
      </c>
      <c r="L6727">
        <v>4.3033849447965622E-2</v>
      </c>
      <c r="M6727">
        <v>5.6242566108703613</v>
      </c>
      <c r="N6727">
        <v>10743</v>
      </c>
      <c r="O6727">
        <v>2.197682112455368E-2</v>
      </c>
      <c r="P6727">
        <v>1.4868355356156826E-2</v>
      </c>
      <c r="Q6727">
        <v>2.8208725154399872E-2</v>
      </c>
      <c r="R6727">
        <v>4.3033849447965622E-2</v>
      </c>
      <c r="S6727">
        <v>5.7857215404510498E-2</v>
      </c>
      <c r="T6727">
        <v>7.1199342608451843E-2</v>
      </c>
      <c r="U6727" t="s">
        <v>102</v>
      </c>
      <c r="V6727" t="s">
        <v>84</v>
      </c>
      <c r="W6727">
        <v>69.770362854003906</v>
      </c>
    </row>
    <row r="6728" spans="1:23" x14ac:dyDescent="0.25">
      <c r="A6728" s="48"/>
      <c r="B6728" t="s">
        <v>14</v>
      </c>
      <c r="C6728" s="35">
        <v>42257</v>
      </c>
      <c r="D6728">
        <v>4</v>
      </c>
      <c r="E6728" t="s">
        <v>32</v>
      </c>
      <c r="F6728">
        <v>0.72574988057607226</v>
      </c>
      <c r="G6728">
        <v>0.70453147464587329</v>
      </c>
      <c r="H6728">
        <v>9688</v>
      </c>
      <c r="I6728">
        <v>0.6790604563005741</v>
      </c>
      <c r="J6728">
        <v>0.61240973194705006</v>
      </c>
      <c r="K6728">
        <v>1055</v>
      </c>
      <c r="L6728">
        <v>4.668942466378212E-2</v>
      </c>
      <c r="M6728">
        <v>6.4332666397094727</v>
      </c>
      <c r="N6728">
        <v>10743</v>
      </c>
      <c r="O6728">
        <v>2.0167510956525803E-2</v>
      </c>
      <c r="P6728">
        <v>2.0842742174863815E-2</v>
      </c>
      <c r="Q6728">
        <v>3.3084824681282043E-2</v>
      </c>
      <c r="R6728">
        <v>4.668942466378212E-2</v>
      </c>
      <c r="S6728">
        <v>6.0292411595582962E-2</v>
      </c>
      <c r="T6728">
        <v>7.2536103427410126E-2</v>
      </c>
      <c r="U6728" t="s">
        <v>18</v>
      </c>
      <c r="V6728" t="s">
        <v>84</v>
      </c>
      <c r="W6728">
        <v>68.281295776367188</v>
      </c>
    </row>
    <row r="6729" spans="1:23" x14ac:dyDescent="0.25">
      <c r="A6729" s="48"/>
      <c r="B6729" t="s">
        <v>14</v>
      </c>
      <c r="C6729" s="35">
        <v>42257</v>
      </c>
      <c r="D6729">
        <v>4</v>
      </c>
      <c r="E6729" t="s">
        <v>32</v>
      </c>
      <c r="F6729">
        <v>0.72574988057607226</v>
      </c>
      <c r="G6729">
        <v>0.70453147464587329</v>
      </c>
      <c r="H6729">
        <v>9688</v>
      </c>
      <c r="I6729">
        <v>0.6790604563005741</v>
      </c>
      <c r="J6729">
        <v>0.61240973194705006</v>
      </c>
      <c r="K6729">
        <v>1055</v>
      </c>
      <c r="L6729">
        <v>4.668942466378212E-2</v>
      </c>
      <c r="M6729">
        <v>6.4332666397094727</v>
      </c>
      <c r="N6729">
        <v>10743</v>
      </c>
      <c r="O6729">
        <v>2.0167510956525803E-2</v>
      </c>
      <c r="P6729">
        <v>2.0842742174863815E-2</v>
      </c>
      <c r="Q6729">
        <v>3.3084824681282043E-2</v>
      </c>
      <c r="R6729">
        <v>4.668942466378212E-2</v>
      </c>
      <c r="S6729">
        <v>6.0292411595582962E-2</v>
      </c>
      <c r="T6729">
        <v>7.2536103427410126E-2</v>
      </c>
      <c r="U6729" t="s">
        <v>102</v>
      </c>
      <c r="V6729" t="s">
        <v>84</v>
      </c>
      <c r="W6729">
        <v>68.281295776367188</v>
      </c>
    </row>
    <row r="6730" spans="1:23" x14ac:dyDescent="0.25">
      <c r="A6730" s="48"/>
      <c r="B6730" t="s">
        <v>14</v>
      </c>
      <c r="C6730" s="35">
        <v>42257</v>
      </c>
      <c r="D6730">
        <v>5</v>
      </c>
      <c r="E6730" t="s">
        <v>32</v>
      </c>
      <c r="F6730">
        <v>0.71134909143274139</v>
      </c>
      <c r="G6730">
        <v>0.69066923038920203</v>
      </c>
      <c r="H6730">
        <v>9688</v>
      </c>
      <c r="I6730">
        <v>0.67030884027828952</v>
      </c>
      <c r="J6730">
        <v>0.5805064253195743</v>
      </c>
      <c r="K6730">
        <v>1055</v>
      </c>
      <c r="L6730">
        <v>4.1040252894163132E-2</v>
      </c>
      <c r="M6730">
        <v>5.7693543434143066</v>
      </c>
      <c r="N6730">
        <v>10743</v>
      </c>
      <c r="O6730">
        <v>1.9200475886464119E-2</v>
      </c>
      <c r="P6730">
        <v>1.6432922333478928E-2</v>
      </c>
      <c r="Q6730">
        <v>2.8087995946407318E-2</v>
      </c>
      <c r="R6730">
        <v>4.1040252894163132E-2</v>
      </c>
      <c r="S6730">
        <v>5.3990975022315979E-2</v>
      </c>
      <c r="T6730">
        <v>6.5647579729557037E-2</v>
      </c>
      <c r="U6730" t="s">
        <v>18</v>
      </c>
      <c r="V6730" t="s">
        <v>84</v>
      </c>
      <c r="W6730">
        <v>67.620681762695312</v>
      </c>
    </row>
    <row r="6731" spans="1:23" x14ac:dyDescent="0.25">
      <c r="A6731" s="48"/>
      <c r="B6731" t="s">
        <v>14</v>
      </c>
      <c r="C6731" s="35">
        <v>42257</v>
      </c>
      <c r="D6731">
        <v>5</v>
      </c>
      <c r="E6731" t="s">
        <v>32</v>
      </c>
      <c r="F6731">
        <v>0.71134909143274139</v>
      </c>
      <c r="G6731">
        <v>0.69066923038920203</v>
      </c>
      <c r="H6731">
        <v>9688</v>
      </c>
      <c r="I6731">
        <v>0.67030884027828952</v>
      </c>
      <c r="J6731">
        <v>0.5805064253195743</v>
      </c>
      <c r="K6731">
        <v>1055</v>
      </c>
      <c r="L6731">
        <v>4.1040252894163132E-2</v>
      </c>
      <c r="M6731">
        <v>5.7693543434143066</v>
      </c>
      <c r="N6731">
        <v>10743</v>
      </c>
      <c r="O6731">
        <v>1.9200475886464119E-2</v>
      </c>
      <c r="P6731">
        <v>1.6432922333478928E-2</v>
      </c>
      <c r="Q6731">
        <v>2.8087995946407318E-2</v>
      </c>
      <c r="R6731">
        <v>4.1040252894163132E-2</v>
      </c>
      <c r="S6731">
        <v>5.3990975022315979E-2</v>
      </c>
      <c r="T6731">
        <v>6.5647579729557037E-2</v>
      </c>
      <c r="U6731" t="s">
        <v>102</v>
      </c>
      <c r="V6731" t="s">
        <v>84</v>
      </c>
      <c r="W6731">
        <v>67.620681762695312</v>
      </c>
    </row>
    <row r="6732" spans="1:23" x14ac:dyDescent="0.25">
      <c r="A6732" s="48"/>
      <c r="B6732" t="s">
        <v>14</v>
      </c>
      <c r="C6732" s="35">
        <v>42257</v>
      </c>
      <c r="D6732">
        <v>6</v>
      </c>
      <c r="E6732" t="s">
        <v>32</v>
      </c>
      <c r="F6732">
        <v>0.75541044526318901</v>
      </c>
      <c r="G6732">
        <v>0.72625510095202417</v>
      </c>
      <c r="H6732">
        <v>9688</v>
      </c>
      <c r="I6732">
        <v>0.72195513297129121</v>
      </c>
      <c r="J6732">
        <v>0.60504333270450916</v>
      </c>
      <c r="K6732">
        <v>1055</v>
      </c>
      <c r="L6732">
        <v>3.3455312252044678E-2</v>
      </c>
      <c r="M6732">
        <v>4.4287595748901367</v>
      </c>
      <c r="N6732">
        <v>10743</v>
      </c>
      <c r="O6732">
        <v>2.0035870373249054E-2</v>
      </c>
      <c r="P6732">
        <v>7.7773407101631165E-3</v>
      </c>
      <c r="Q6732">
        <v>1.9939515739679337E-2</v>
      </c>
      <c r="R6732">
        <v>3.3455312252044678E-2</v>
      </c>
      <c r="S6732">
        <v>4.696950688958168E-2</v>
      </c>
      <c r="T6732">
        <v>5.9133283793926239E-2</v>
      </c>
      <c r="U6732" t="s">
        <v>18</v>
      </c>
      <c r="V6732" t="s">
        <v>84</v>
      </c>
      <c r="W6732">
        <v>68.790283203125</v>
      </c>
    </row>
    <row r="6733" spans="1:23" x14ac:dyDescent="0.25">
      <c r="A6733" s="48"/>
      <c r="B6733" t="s">
        <v>14</v>
      </c>
      <c r="C6733" s="35">
        <v>42257</v>
      </c>
      <c r="D6733">
        <v>6</v>
      </c>
      <c r="E6733" t="s">
        <v>32</v>
      </c>
      <c r="F6733">
        <v>0.75541044526318901</v>
      </c>
      <c r="G6733">
        <v>0.72625510095202417</v>
      </c>
      <c r="H6733">
        <v>9688</v>
      </c>
      <c r="I6733">
        <v>0.72195513297129121</v>
      </c>
      <c r="J6733">
        <v>0.60504333270450916</v>
      </c>
      <c r="K6733">
        <v>1055</v>
      </c>
      <c r="L6733">
        <v>3.3455312252044678E-2</v>
      </c>
      <c r="M6733">
        <v>4.4287595748901367</v>
      </c>
      <c r="N6733">
        <v>10743</v>
      </c>
      <c r="O6733">
        <v>2.0035870373249054E-2</v>
      </c>
      <c r="P6733">
        <v>7.7773407101631165E-3</v>
      </c>
      <c r="Q6733">
        <v>1.9939515739679337E-2</v>
      </c>
      <c r="R6733">
        <v>3.3455312252044678E-2</v>
      </c>
      <c r="S6733">
        <v>4.696950688958168E-2</v>
      </c>
      <c r="T6733">
        <v>5.9133283793926239E-2</v>
      </c>
      <c r="U6733" t="s">
        <v>102</v>
      </c>
      <c r="V6733" t="s">
        <v>84</v>
      </c>
      <c r="W6733">
        <v>68.790283203125</v>
      </c>
    </row>
    <row r="6734" spans="1:23" x14ac:dyDescent="0.25">
      <c r="A6734" s="48"/>
      <c r="B6734" t="s">
        <v>14</v>
      </c>
      <c r="C6734" s="35">
        <v>42257</v>
      </c>
      <c r="D6734">
        <v>7</v>
      </c>
      <c r="E6734" t="s">
        <v>32</v>
      </c>
      <c r="F6734">
        <v>0.88562484686933496</v>
      </c>
      <c r="G6734">
        <v>0.82983848226989676</v>
      </c>
      <c r="H6734">
        <v>9688</v>
      </c>
      <c r="I6734">
        <v>0.85236682525406204</v>
      </c>
      <c r="J6734">
        <v>0.74539712629530852</v>
      </c>
      <c r="K6734">
        <v>1055</v>
      </c>
      <c r="L6734">
        <v>3.3258020877838135E-2</v>
      </c>
      <c r="M6734">
        <v>3.755317211151123</v>
      </c>
      <c r="N6734">
        <v>10743</v>
      </c>
      <c r="O6734">
        <v>2.4448558688163757E-2</v>
      </c>
      <c r="P6734">
        <v>1.9247480668127537E-3</v>
      </c>
      <c r="Q6734">
        <v>1.6765512526035309E-2</v>
      </c>
      <c r="R6734">
        <v>3.3258020877838135E-2</v>
      </c>
      <c r="S6734">
        <v>4.9748573452234268E-2</v>
      </c>
      <c r="T6734">
        <v>6.4591296017169952E-2</v>
      </c>
      <c r="U6734" t="s">
        <v>18</v>
      </c>
      <c r="V6734" t="s">
        <v>84</v>
      </c>
      <c r="W6734">
        <v>69.109840393066406</v>
      </c>
    </row>
    <row r="6735" spans="1:23" x14ac:dyDescent="0.25">
      <c r="A6735" s="48"/>
      <c r="B6735" t="s">
        <v>14</v>
      </c>
      <c r="C6735" s="35">
        <v>42257</v>
      </c>
      <c r="D6735">
        <v>7</v>
      </c>
      <c r="E6735" t="s">
        <v>32</v>
      </c>
      <c r="F6735">
        <v>0.88562484686933496</v>
      </c>
      <c r="G6735">
        <v>0.82983848226989676</v>
      </c>
      <c r="H6735">
        <v>9688</v>
      </c>
      <c r="I6735">
        <v>0.85236682525406204</v>
      </c>
      <c r="J6735">
        <v>0.74539712629530852</v>
      </c>
      <c r="K6735">
        <v>1055</v>
      </c>
      <c r="L6735">
        <v>3.3258020877838135E-2</v>
      </c>
      <c r="M6735">
        <v>3.755317211151123</v>
      </c>
      <c r="N6735">
        <v>10743</v>
      </c>
      <c r="O6735">
        <v>2.4448558688163757E-2</v>
      </c>
      <c r="P6735">
        <v>1.9247480668127537E-3</v>
      </c>
      <c r="Q6735">
        <v>1.6765512526035309E-2</v>
      </c>
      <c r="R6735">
        <v>3.3258020877838135E-2</v>
      </c>
      <c r="S6735">
        <v>4.9748573452234268E-2</v>
      </c>
      <c r="T6735">
        <v>6.4591296017169952E-2</v>
      </c>
      <c r="U6735" t="s">
        <v>102</v>
      </c>
      <c r="V6735" t="s">
        <v>84</v>
      </c>
      <c r="W6735">
        <v>69.109840393066406</v>
      </c>
    </row>
    <row r="6736" spans="1:23" x14ac:dyDescent="0.25">
      <c r="A6736" s="48"/>
      <c r="B6736" t="s">
        <v>14</v>
      </c>
      <c r="C6736" s="35">
        <v>42257</v>
      </c>
      <c r="D6736">
        <v>8</v>
      </c>
      <c r="E6736" t="s">
        <v>32</v>
      </c>
      <c r="F6736">
        <v>0.91794062934728304</v>
      </c>
      <c r="G6736">
        <v>0.85672019408877442</v>
      </c>
      <c r="H6736">
        <v>9688</v>
      </c>
      <c r="I6736">
        <v>0.87110133128316591</v>
      </c>
      <c r="J6736">
        <v>0.77735992407930721</v>
      </c>
      <c r="K6736">
        <v>1055</v>
      </c>
      <c r="L6736">
        <v>4.6839296817779541E-2</v>
      </c>
      <c r="M6736">
        <v>5.1026501655578613</v>
      </c>
      <c r="N6736">
        <v>10743</v>
      </c>
      <c r="O6736">
        <v>2.5466565042734146E-2</v>
      </c>
      <c r="P6736">
        <v>1.4201346784830093E-2</v>
      </c>
      <c r="Q6736">
        <v>2.9660061001777649E-2</v>
      </c>
      <c r="R6736">
        <v>4.6839296817779541E-2</v>
      </c>
      <c r="S6736">
        <v>6.4016498625278473E-2</v>
      </c>
      <c r="T6736">
        <v>7.947724312543869E-2</v>
      </c>
      <c r="U6736" t="s">
        <v>18</v>
      </c>
      <c r="V6736" t="s">
        <v>84</v>
      </c>
      <c r="W6736">
        <v>75.492416381835938</v>
      </c>
    </row>
    <row r="6737" spans="1:23" x14ac:dyDescent="0.25">
      <c r="A6737" s="48"/>
      <c r="B6737" t="s">
        <v>14</v>
      </c>
      <c r="C6737" s="35">
        <v>42257</v>
      </c>
      <c r="D6737">
        <v>8</v>
      </c>
      <c r="E6737" t="s">
        <v>32</v>
      </c>
      <c r="F6737">
        <v>0.91794062934728304</v>
      </c>
      <c r="G6737">
        <v>0.85672019408877442</v>
      </c>
      <c r="H6737">
        <v>9688</v>
      </c>
      <c r="I6737">
        <v>0.87110133128316591</v>
      </c>
      <c r="J6737">
        <v>0.77735992407930721</v>
      </c>
      <c r="K6737">
        <v>1055</v>
      </c>
      <c r="L6737">
        <v>4.6839296817779541E-2</v>
      </c>
      <c r="M6737">
        <v>5.1026501655578613</v>
      </c>
      <c r="N6737">
        <v>10743</v>
      </c>
      <c r="O6737">
        <v>2.5466565042734146E-2</v>
      </c>
      <c r="P6737">
        <v>1.4201346784830093E-2</v>
      </c>
      <c r="Q6737">
        <v>2.9660061001777649E-2</v>
      </c>
      <c r="R6737">
        <v>4.6839296817779541E-2</v>
      </c>
      <c r="S6737">
        <v>6.4016498625278473E-2</v>
      </c>
      <c r="T6737">
        <v>7.947724312543869E-2</v>
      </c>
      <c r="U6737" t="s">
        <v>102</v>
      </c>
      <c r="V6737" t="s">
        <v>84</v>
      </c>
      <c r="W6737">
        <v>75.492416381835938</v>
      </c>
    </row>
    <row r="6738" spans="1:23" x14ac:dyDescent="0.25">
      <c r="A6738" s="48"/>
      <c r="B6738" t="s">
        <v>14</v>
      </c>
      <c r="C6738" s="35">
        <v>42257</v>
      </c>
      <c r="D6738">
        <v>9</v>
      </c>
      <c r="E6738" t="s">
        <v>32</v>
      </c>
      <c r="F6738">
        <v>0.84913369332709931</v>
      </c>
      <c r="G6738">
        <v>0.91178809514766868</v>
      </c>
      <c r="H6738">
        <v>9688</v>
      </c>
      <c r="I6738">
        <v>0.82238450560004184</v>
      </c>
      <c r="J6738">
        <v>0.89732822872635631</v>
      </c>
      <c r="K6738">
        <v>1055</v>
      </c>
      <c r="L6738">
        <v>2.6749188080430031E-2</v>
      </c>
      <c r="M6738">
        <v>3.1501739025115967</v>
      </c>
      <c r="N6738">
        <v>10743</v>
      </c>
      <c r="O6738">
        <v>2.9138186946511269E-2</v>
      </c>
      <c r="P6738">
        <v>-1.0594312101602554E-2</v>
      </c>
      <c r="Q6738">
        <v>7.0931497029960155E-3</v>
      </c>
      <c r="R6738">
        <v>2.6749188080430031E-2</v>
      </c>
      <c r="S6738">
        <v>4.6402893960475922E-2</v>
      </c>
      <c r="T6738">
        <v>6.4092688262462616E-2</v>
      </c>
      <c r="U6738" t="s">
        <v>18</v>
      </c>
      <c r="V6738" t="s">
        <v>84</v>
      </c>
      <c r="W6738">
        <v>84.895187377929688</v>
      </c>
    </row>
    <row r="6739" spans="1:23" x14ac:dyDescent="0.25">
      <c r="A6739" s="48"/>
      <c r="B6739" t="s">
        <v>14</v>
      </c>
      <c r="C6739" s="35">
        <v>42257</v>
      </c>
      <c r="D6739">
        <v>9</v>
      </c>
      <c r="E6739" t="s">
        <v>32</v>
      </c>
      <c r="F6739">
        <v>0.84913369332709931</v>
      </c>
      <c r="G6739">
        <v>0.91178809514766868</v>
      </c>
      <c r="H6739">
        <v>9688</v>
      </c>
      <c r="I6739">
        <v>0.82238450560004184</v>
      </c>
      <c r="J6739">
        <v>0.89732822872635631</v>
      </c>
      <c r="K6739">
        <v>1055</v>
      </c>
      <c r="L6739">
        <v>2.6749188080430031E-2</v>
      </c>
      <c r="M6739">
        <v>3.1501739025115967</v>
      </c>
      <c r="N6739">
        <v>10743</v>
      </c>
      <c r="O6739">
        <v>2.9138186946511269E-2</v>
      </c>
      <c r="P6739">
        <v>-1.0594312101602554E-2</v>
      </c>
      <c r="Q6739">
        <v>7.0931497029960155E-3</v>
      </c>
      <c r="R6739">
        <v>2.6749188080430031E-2</v>
      </c>
      <c r="S6739">
        <v>4.6402893960475922E-2</v>
      </c>
      <c r="T6739">
        <v>6.4092688262462616E-2</v>
      </c>
      <c r="U6739" t="s">
        <v>102</v>
      </c>
      <c r="V6739" t="s">
        <v>84</v>
      </c>
      <c r="W6739">
        <v>84.895187377929688</v>
      </c>
    </row>
    <row r="6740" spans="1:23" x14ac:dyDescent="0.25">
      <c r="A6740" s="48"/>
      <c r="B6740" t="s">
        <v>14</v>
      </c>
      <c r="C6740" s="35">
        <v>42257</v>
      </c>
      <c r="D6740">
        <v>10</v>
      </c>
      <c r="E6740" t="s">
        <v>32</v>
      </c>
      <c r="F6740">
        <v>0.82059177638478276</v>
      </c>
      <c r="G6740">
        <v>1.1266120001418691</v>
      </c>
      <c r="H6740">
        <v>9688</v>
      </c>
      <c r="I6740">
        <v>0.80255247142357655</v>
      </c>
      <c r="J6740">
        <v>1.1170308382957455</v>
      </c>
      <c r="K6740">
        <v>1055</v>
      </c>
      <c r="L6740">
        <v>1.803930476307869E-2</v>
      </c>
      <c r="M6740">
        <v>2.1983287334442139</v>
      </c>
      <c r="N6740">
        <v>10743</v>
      </c>
      <c r="O6740">
        <v>3.6245301365852356E-2</v>
      </c>
      <c r="P6740">
        <v>-2.8412673622369766E-2</v>
      </c>
      <c r="Q6740">
        <v>-6.411050446331501E-3</v>
      </c>
      <c r="R6740">
        <v>1.803930476307869E-2</v>
      </c>
      <c r="S6740">
        <v>4.2486760765314102E-2</v>
      </c>
      <c r="T6740">
        <v>6.4491279423236847E-2</v>
      </c>
      <c r="U6740" t="s">
        <v>18</v>
      </c>
      <c r="V6740" t="s">
        <v>84</v>
      </c>
      <c r="W6740">
        <v>91.446243286132813</v>
      </c>
    </row>
    <row r="6741" spans="1:23" x14ac:dyDescent="0.25">
      <c r="A6741" s="48"/>
      <c r="B6741" t="s">
        <v>14</v>
      </c>
      <c r="C6741" s="35">
        <v>42257</v>
      </c>
      <c r="D6741">
        <v>10</v>
      </c>
      <c r="E6741" t="s">
        <v>32</v>
      </c>
      <c r="F6741">
        <v>0.82059177638478276</v>
      </c>
      <c r="G6741">
        <v>1.1266120001418691</v>
      </c>
      <c r="H6741">
        <v>9688</v>
      </c>
      <c r="I6741">
        <v>0.80255247142357655</v>
      </c>
      <c r="J6741">
        <v>1.1170308382957455</v>
      </c>
      <c r="K6741">
        <v>1055</v>
      </c>
      <c r="L6741">
        <v>1.803930476307869E-2</v>
      </c>
      <c r="M6741">
        <v>2.1983287334442139</v>
      </c>
      <c r="N6741">
        <v>10743</v>
      </c>
      <c r="O6741">
        <v>3.6245301365852356E-2</v>
      </c>
      <c r="P6741">
        <v>-2.8412673622369766E-2</v>
      </c>
      <c r="Q6741">
        <v>-6.411050446331501E-3</v>
      </c>
      <c r="R6741">
        <v>1.803930476307869E-2</v>
      </c>
      <c r="S6741">
        <v>4.2486760765314102E-2</v>
      </c>
      <c r="T6741">
        <v>6.4491279423236847E-2</v>
      </c>
      <c r="U6741" t="s">
        <v>102</v>
      </c>
      <c r="V6741" t="s">
        <v>84</v>
      </c>
      <c r="W6741">
        <v>91.446243286132813</v>
      </c>
    </row>
    <row r="6742" spans="1:23" x14ac:dyDescent="0.25">
      <c r="A6742" s="48"/>
      <c r="B6742" t="s">
        <v>14</v>
      </c>
      <c r="C6742" s="35">
        <v>42257</v>
      </c>
      <c r="D6742">
        <v>11</v>
      </c>
      <c r="E6742" t="s">
        <v>32</v>
      </c>
      <c r="F6742">
        <v>0.86498385428841296</v>
      </c>
      <c r="G6742">
        <v>1.3605534078233743</v>
      </c>
      <c r="H6742">
        <v>9688</v>
      </c>
      <c r="I6742">
        <v>0.90636596919256185</v>
      </c>
      <c r="J6742">
        <v>1.3916748653263913</v>
      </c>
      <c r="K6742">
        <v>1055</v>
      </c>
      <c r="L6742">
        <v>-4.1382115334272385E-2</v>
      </c>
      <c r="M6742">
        <v>-4.7841486930847168</v>
      </c>
      <c r="N6742">
        <v>10743</v>
      </c>
      <c r="O6742">
        <v>4.5020688325166702E-2</v>
      </c>
      <c r="P6742">
        <v>-9.9080629646778107E-2</v>
      </c>
      <c r="Q6742">
        <v>-7.1752168238162994E-2</v>
      </c>
      <c r="R6742">
        <v>-4.1382115334272385E-2</v>
      </c>
      <c r="S6742">
        <v>-1.1015661060810089E-2</v>
      </c>
      <c r="T6742">
        <v>1.6316398978233337E-2</v>
      </c>
      <c r="U6742" t="s">
        <v>18</v>
      </c>
      <c r="V6742" t="s">
        <v>84</v>
      </c>
      <c r="W6742">
        <v>94.574234008789063</v>
      </c>
    </row>
    <row r="6743" spans="1:23" x14ac:dyDescent="0.25">
      <c r="A6743" s="48"/>
      <c r="B6743" t="s">
        <v>14</v>
      </c>
      <c r="C6743" s="35">
        <v>42257</v>
      </c>
      <c r="D6743">
        <v>11</v>
      </c>
      <c r="E6743" t="s">
        <v>32</v>
      </c>
      <c r="F6743">
        <v>0.86498385428841296</v>
      </c>
      <c r="G6743">
        <v>1.3605534078233743</v>
      </c>
      <c r="H6743">
        <v>9688</v>
      </c>
      <c r="I6743">
        <v>0.90636596919256185</v>
      </c>
      <c r="J6743">
        <v>1.3916748653263913</v>
      </c>
      <c r="K6743">
        <v>1055</v>
      </c>
      <c r="L6743">
        <v>-4.1382115334272385E-2</v>
      </c>
      <c r="M6743">
        <v>-4.7841486930847168</v>
      </c>
      <c r="N6743">
        <v>10743</v>
      </c>
      <c r="O6743">
        <v>4.5020688325166702E-2</v>
      </c>
      <c r="P6743">
        <v>-9.9080629646778107E-2</v>
      </c>
      <c r="Q6743">
        <v>-7.1752168238162994E-2</v>
      </c>
      <c r="R6743">
        <v>-4.1382115334272385E-2</v>
      </c>
      <c r="S6743">
        <v>-1.1015661060810089E-2</v>
      </c>
      <c r="T6743">
        <v>1.6316398978233337E-2</v>
      </c>
      <c r="U6743" t="s">
        <v>102</v>
      </c>
      <c r="V6743" t="s">
        <v>84</v>
      </c>
      <c r="W6743">
        <v>94.574234008789063</v>
      </c>
    </row>
    <row r="6744" spans="1:23" x14ac:dyDescent="0.25">
      <c r="A6744" s="48"/>
      <c r="B6744" t="s">
        <v>14</v>
      </c>
      <c r="C6744" s="35">
        <v>42257</v>
      </c>
      <c r="D6744">
        <v>12</v>
      </c>
      <c r="E6744" t="s">
        <v>32</v>
      </c>
      <c r="F6744">
        <v>1.0207512512983734</v>
      </c>
      <c r="G6744">
        <v>1.5971619614016919</v>
      </c>
      <c r="H6744">
        <v>9688</v>
      </c>
      <c r="I6744">
        <v>1.0410620718725956</v>
      </c>
      <c r="J6744">
        <v>1.5810708448720656</v>
      </c>
      <c r="K6744">
        <v>1055</v>
      </c>
      <c r="L6744">
        <v>-2.0310821011662483E-2</v>
      </c>
      <c r="M6744">
        <v>-1.9897913932800293</v>
      </c>
      <c r="N6744">
        <v>10743</v>
      </c>
      <c r="O6744">
        <v>5.1310546696186066E-2</v>
      </c>
      <c r="P6744">
        <v>-8.6070418357849121E-2</v>
      </c>
      <c r="Q6744">
        <v>-5.4923888295888901E-2</v>
      </c>
      <c r="R6744">
        <v>-2.0310821011662483E-2</v>
      </c>
      <c r="S6744">
        <v>1.4298142865300179E-2</v>
      </c>
      <c r="T6744">
        <v>4.5448776334524155E-2</v>
      </c>
      <c r="U6744" t="s">
        <v>18</v>
      </c>
      <c r="V6744" t="s">
        <v>84</v>
      </c>
      <c r="W6744">
        <v>96.722518920898437</v>
      </c>
    </row>
    <row r="6745" spans="1:23" x14ac:dyDescent="0.25">
      <c r="A6745" s="48"/>
      <c r="B6745" t="s">
        <v>14</v>
      </c>
      <c r="C6745" s="35">
        <v>42257</v>
      </c>
      <c r="D6745">
        <v>12</v>
      </c>
      <c r="E6745" t="s">
        <v>32</v>
      </c>
      <c r="F6745">
        <v>1.0207512512983734</v>
      </c>
      <c r="G6745">
        <v>1.5971619614016919</v>
      </c>
      <c r="H6745">
        <v>9688</v>
      </c>
      <c r="I6745">
        <v>1.0410620718725956</v>
      </c>
      <c r="J6745">
        <v>1.5810708448720656</v>
      </c>
      <c r="K6745">
        <v>1055</v>
      </c>
      <c r="L6745">
        <v>-2.0310821011662483E-2</v>
      </c>
      <c r="M6745">
        <v>-1.9897913932800293</v>
      </c>
      <c r="N6745">
        <v>10743</v>
      </c>
      <c r="O6745">
        <v>5.1310546696186066E-2</v>
      </c>
      <c r="P6745">
        <v>-8.6070418357849121E-2</v>
      </c>
      <c r="Q6745">
        <v>-5.4923888295888901E-2</v>
      </c>
      <c r="R6745">
        <v>-2.0310821011662483E-2</v>
      </c>
      <c r="S6745">
        <v>1.4298142865300179E-2</v>
      </c>
      <c r="T6745">
        <v>4.5448776334524155E-2</v>
      </c>
      <c r="U6745" t="s">
        <v>102</v>
      </c>
      <c r="V6745" t="s">
        <v>84</v>
      </c>
      <c r="W6745">
        <v>96.722518920898437</v>
      </c>
    </row>
    <row r="6746" spans="1:23" x14ac:dyDescent="0.25">
      <c r="A6746" s="48"/>
      <c r="B6746" t="s">
        <v>14</v>
      </c>
      <c r="C6746" s="35">
        <v>42257</v>
      </c>
      <c r="D6746">
        <v>13</v>
      </c>
      <c r="E6746" t="s">
        <v>32</v>
      </c>
      <c r="F6746">
        <v>1.285233631016327</v>
      </c>
      <c r="G6746">
        <v>1.757255197710907</v>
      </c>
      <c r="H6746">
        <v>9688</v>
      </c>
      <c r="I6746">
        <v>1.2908259510598303</v>
      </c>
      <c r="J6746">
        <v>1.7107552394540724</v>
      </c>
      <c r="K6746">
        <v>1055</v>
      </c>
      <c r="L6746">
        <v>-5.5923201143741608E-3</v>
      </c>
      <c r="M6746">
        <v>-0.43512088060379028</v>
      </c>
      <c r="N6746">
        <v>10743</v>
      </c>
      <c r="O6746">
        <v>5.561336874961853E-2</v>
      </c>
      <c r="P6746">
        <v>-7.6866410672664642E-2</v>
      </c>
      <c r="Q6746">
        <v>-4.3107986450195313E-2</v>
      </c>
      <c r="R6746">
        <v>-5.5923201143741608E-3</v>
      </c>
      <c r="S6746">
        <v>3.1918898224830627E-2</v>
      </c>
      <c r="T6746">
        <v>6.5681770443916321E-2</v>
      </c>
      <c r="U6746" t="s">
        <v>18</v>
      </c>
      <c r="V6746" t="s">
        <v>84</v>
      </c>
      <c r="W6746">
        <v>97.979705810546875</v>
      </c>
    </row>
    <row r="6747" spans="1:23" x14ac:dyDescent="0.25">
      <c r="A6747" s="48"/>
      <c r="B6747" t="s">
        <v>14</v>
      </c>
      <c r="C6747" s="35">
        <v>42257</v>
      </c>
      <c r="D6747">
        <v>13</v>
      </c>
      <c r="E6747" t="s">
        <v>32</v>
      </c>
      <c r="F6747">
        <v>1.285233631016327</v>
      </c>
      <c r="G6747">
        <v>1.757255197710907</v>
      </c>
      <c r="H6747">
        <v>9688</v>
      </c>
      <c r="I6747">
        <v>1.2908259510598303</v>
      </c>
      <c r="J6747">
        <v>1.7107552394540724</v>
      </c>
      <c r="K6747">
        <v>1055</v>
      </c>
      <c r="L6747">
        <v>-5.5923201143741608E-3</v>
      </c>
      <c r="M6747">
        <v>-0.43512088060379028</v>
      </c>
      <c r="N6747">
        <v>10743</v>
      </c>
      <c r="O6747">
        <v>5.561336874961853E-2</v>
      </c>
      <c r="P6747">
        <v>-7.6866410672664642E-2</v>
      </c>
      <c r="Q6747">
        <v>-4.3107986450195313E-2</v>
      </c>
      <c r="R6747">
        <v>-5.5923201143741608E-3</v>
      </c>
      <c r="S6747">
        <v>3.1918898224830627E-2</v>
      </c>
      <c r="T6747">
        <v>6.5681770443916321E-2</v>
      </c>
      <c r="U6747" t="s">
        <v>102</v>
      </c>
      <c r="V6747" t="s">
        <v>84</v>
      </c>
      <c r="W6747">
        <v>97.979705810546875</v>
      </c>
    </row>
    <row r="6748" spans="1:23" x14ac:dyDescent="0.25">
      <c r="A6748" s="48"/>
      <c r="B6748" t="s">
        <v>14</v>
      </c>
      <c r="C6748" s="35">
        <v>42257</v>
      </c>
      <c r="D6748">
        <v>14</v>
      </c>
      <c r="E6748" t="s">
        <v>32</v>
      </c>
      <c r="F6748">
        <v>1.5958226247304126</v>
      </c>
      <c r="G6748">
        <v>1.8301137491356267</v>
      </c>
      <c r="H6748">
        <v>9688</v>
      </c>
      <c r="I6748">
        <v>1.6245583655444273</v>
      </c>
      <c r="J6748">
        <v>1.7742346982622619</v>
      </c>
      <c r="K6748">
        <v>1055</v>
      </c>
      <c r="L6748">
        <v>-2.873574011027813E-2</v>
      </c>
      <c r="M6748">
        <v>-1.8006851673126221</v>
      </c>
      <c r="N6748">
        <v>10743</v>
      </c>
      <c r="O6748">
        <v>5.7701975107192993E-2</v>
      </c>
      <c r="P6748">
        <v>-0.10268659144639969</v>
      </c>
      <c r="Q6748">
        <v>-6.7660339176654816E-2</v>
      </c>
      <c r="R6748">
        <v>-2.873574011027813E-2</v>
      </c>
      <c r="S6748">
        <v>1.0184242390096188E-2</v>
      </c>
      <c r="T6748">
        <v>4.521511122584343E-2</v>
      </c>
      <c r="U6748" t="s">
        <v>18</v>
      </c>
      <c r="V6748" t="s">
        <v>84</v>
      </c>
      <c r="W6748">
        <v>99.08740234375</v>
      </c>
    </row>
    <row r="6749" spans="1:23" x14ac:dyDescent="0.25">
      <c r="A6749" s="48"/>
      <c r="B6749" t="s">
        <v>14</v>
      </c>
      <c r="C6749" s="35">
        <v>42257</v>
      </c>
      <c r="D6749">
        <v>14</v>
      </c>
      <c r="E6749" t="s">
        <v>32</v>
      </c>
      <c r="F6749">
        <v>1.5958226247304126</v>
      </c>
      <c r="G6749">
        <v>1.8301137491356267</v>
      </c>
      <c r="H6749">
        <v>9688</v>
      </c>
      <c r="I6749">
        <v>1.6245583655444273</v>
      </c>
      <c r="J6749">
        <v>1.7742346982622619</v>
      </c>
      <c r="K6749">
        <v>1055</v>
      </c>
      <c r="L6749">
        <v>-2.873574011027813E-2</v>
      </c>
      <c r="M6749">
        <v>-1.8006851673126221</v>
      </c>
      <c r="N6749">
        <v>10743</v>
      </c>
      <c r="O6749">
        <v>5.7701975107192993E-2</v>
      </c>
      <c r="P6749">
        <v>-0.10268659144639969</v>
      </c>
      <c r="Q6749">
        <v>-6.7660339176654816E-2</v>
      </c>
      <c r="R6749">
        <v>-2.873574011027813E-2</v>
      </c>
      <c r="S6749">
        <v>1.0184242390096188E-2</v>
      </c>
      <c r="T6749">
        <v>4.521511122584343E-2</v>
      </c>
      <c r="U6749" t="s">
        <v>102</v>
      </c>
      <c r="V6749" t="s">
        <v>84</v>
      </c>
      <c r="W6749">
        <v>99.08740234375</v>
      </c>
    </row>
    <row r="6750" spans="1:23" x14ac:dyDescent="0.25">
      <c r="A6750" s="48"/>
      <c r="B6750" t="s">
        <v>14</v>
      </c>
      <c r="C6750" s="35">
        <v>42257</v>
      </c>
      <c r="D6750">
        <v>15</v>
      </c>
      <c r="E6750" t="s">
        <v>32</v>
      </c>
      <c r="F6750">
        <v>1.9066401309176348</v>
      </c>
      <c r="G6750">
        <v>1.8809359938749901</v>
      </c>
      <c r="H6750">
        <v>9688</v>
      </c>
      <c r="I6750">
        <v>1.8983632125730814</v>
      </c>
      <c r="J6750">
        <v>1.890178215870749</v>
      </c>
      <c r="K6750">
        <v>1055</v>
      </c>
      <c r="L6750">
        <v>8.2769179716706276E-3</v>
      </c>
      <c r="M6750">
        <v>0.43411016464233398</v>
      </c>
      <c r="N6750">
        <v>10743</v>
      </c>
      <c r="O6750">
        <v>6.1251133680343628E-2</v>
      </c>
      <c r="P6750">
        <v>-7.0222534239292145E-2</v>
      </c>
      <c r="Q6750">
        <v>-3.3041872084140778E-2</v>
      </c>
      <c r="R6750">
        <v>8.2769179716706276E-3</v>
      </c>
      <c r="S6750">
        <v>4.9590807408094406E-2</v>
      </c>
      <c r="T6750">
        <v>8.6776368319988251E-2</v>
      </c>
      <c r="U6750" t="s">
        <v>18</v>
      </c>
      <c r="V6750" t="s">
        <v>84</v>
      </c>
      <c r="W6750">
        <v>99.55645751953125</v>
      </c>
    </row>
    <row r="6751" spans="1:23" x14ac:dyDescent="0.25">
      <c r="A6751" s="48"/>
      <c r="B6751" t="s">
        <v>14</v>
      </c>
      <c r="C6751" s="35">
        <v>42257</v>
      </c>
      <c r="D6751">
        <v>15</v>
      </c>
      <c r="E6751" t="s">
        <v>32</v>
      </c>
      <c r="F6751">
        <v>1.9066401309176348</v>
      </c>
      <c r="G6751">
        <v>1.8809359938749901</v>
      </c>
      <c r="H6751">
        <v>9688</v>
      </c>
      <c r="I6751">
        <v>1.8983632125730814</v>
      </c>
      <c r="J6751">
        <v>1.890178215870749</v>
      </c>
      <c r="K6751">
        <v>1055</v>
      </c>
      <c r="L6751">
        <v>8.2769179716706276E-3</v>
      </c>
      <c r="M6751">
        <v>0.43411016464233398</v>
      </c>
      <c r="N6751">
        <v>10743</v>
      </c>
      <c r="O6751">
        <v>6.1251133680343628E-2</v>
      </c>
      <c r="P6751">
        <v>-7.0222534239292145E-2</v>
      </c>
      <c r="Q6751">
        <v>-3.3041872084140778E-2</v>
      </c>
      <c r="R6751">
        <v>8.2769179716706276E-3</v>
      </c>
      <c r="S6751">
        <v>4.9590807408094406E-2</v>
      </c>
      <c r="T6751">
        <v>8.6776368319988251E-2</v>
      </c>
      <c r="U6751" t="s">
        <v>102</v>
      </c>
      <c r="V6751" t="s">
        <v>84</v>
      </c>
      <c r="W6751">
        <v>99.55645751953125</v>
      </c>
    </row>
    <row r="6752" spans="1:23" x14ac:dyDescent="0.25">
      <c r="A6752" s="48"/>
      <c r="B6752" t="s">
        <v>14</v>
      </c>
      <c r="C6752" s="35">
        <v>42257</v>
      </c>
      <c r="D6752">
        <v>16</v>
      </c>
      <c r="E6752" t="s">
        <v>32</v>
      </c>
      <c r="F6752">
        <v>2.2559993353854026</v>
      </c>
      <c r="G6752">
        <v>1.9017445406714466</v>
      </c>
      <c r="H6752">
        <v>9688</v>
      </c>
      <c r="I6752">
        <v>2.0689468631286245</v>
      </c>
      <c r="J6752">
        <v>1.8000026971806071</v>
      </c>
      <c r="K6752">
        <v>1055</v>
      </c>
      <c r="L6752">
        <v>0.18705247342586517</v>
      </c>
      <c r="M6752">
        <v>8.2913351058959961</v>
      </c>
      <c r="N6752">
        <v>10743</v>
      </c>
      <c r="O6752">
        <v>5.8689095079898834E-2</v>
      </c>
      <c r="P6752">
        <v>0.11183653026819229</v>
      </c>
      <c r="Q6752">
        <v>0.14746198058128357</v>
      </c>
      <c r="R6752">
        <v>0.18705247342586517</v>
      </c>
      <c r="S6752">
        <v>0.22663827240467072</v>
      </c>
      <c r="T6752">
        <v>0.26226842403411865</v>
      </c>
      <c r="U6752" t="s">
        <v>18</v>
      </c>
      <c r="V6752" t="s">
        <v>84</v>
      </c>
      <c r="W6752">
        <v>97.834220886230469</v>
      </c>
    </row>
    <row r="6753" spans="1:23" x14ac:dyDescent="0.25">
      <c r="A6753" s="48"/>
      <c r="B6753" t="s">
        <v>14</v>
      </c>
      <c r="C6753" s="35">
        <v>42257</v>
      </c>
      <c r="D6753">
        <v>16</v>
      </c>
      <c r="E6753" t="s">
        <v>32</v>
      </c>
      <c r="F6753">
        <v>2.2559993353854026</v>
      </c>
      <c r="G6753">
        <v>1.9017445406714466</v>
      </c>
      <c r="H6753">
        <v>9688</v>
      </c>
      <c r="I6753">
        <v>2.0689468631286245</v>
      </c>
      <c r="J6753">
        <v>1.8000026971806071</v>
      </c>
      <c r="K6753">
        <v>1055</v>
      </c>
      <c r="L6753">
        <v>0.18705247342586517</v>
      </c>
      <c r="M6753">
        <v>8.2913351058959961</v>
      </c>
      <c r="N6753">
        <v>10743</v>
      </c>
      <c r="O6753">
        <v>5.8689095079898834E-2</v>
      </c>
      <c r="P6753">
        <v>0.11183653026819229</v>
      </c>
      <c r="Q6753">
        <v>0.14746198058128357</v>
      </c>
      <c r="R6753">
        <v>0.18705247342586517</v>
      </c>
      <c r="S6753">
        <v>0.22663827240467072</v>
      </c>
      <c r="T6753">
        <v>0.26226842403411865</v>
      </c>
      <c r="U6753" t="s">
        <v>102</v>
      </c>
      <c r="V6753" t="s">
        <v>84</v>
      </c>
      <c r="W6753">
        <v>97.834220886230469</v>
      </c>
    </row>
    <row r="6754" spans="1:23" x14ac:dyDescent="0.25">
      <c r="A6754" s="48"/>
      <c r="B6754" t="s">
        <v>14</v>
      </c>
      <c r="C6754" s="35">
        <v>42257</v>
      </c>
      <c r="D6754">
        <v>17</v>
      </c>
      <c r="E6754" t="s">
        <v>32</v>
      </c>
      <c r="F6754">
        <v>2.5682546774821708</v>
      </c>
      <c r="G6754">
        <v>1.894738220066547</v>
      </c>
      <c r="H6754">
        <v>9688</v>
      </c>
      <c r="I6754">
        <v>2.059887642063241</v>
      </c>
      <c r="J6754">
        <v>1.5743969172906949</v>
      </c>
      <c r="K6754">
        <v>1055</v>
      </c>
      <c r="L6754">
        <v>0.50836706161499023</v>
      </c>
      <c r="M6754">
        <v>19.794261932373047</v>
      </c>
      <c r="N6754">
        <v>10743</v>
      </c>
      <c r="O6754">
        <v>5.2154269069433212E-2</v>
      </c>
      <c r="P6754">
        <v>0.4415261447429657</v>
      </c>
      <c r="Q6754">
        <v>0.47318482398986816</v>
      </c>
      <c r="R6754">
        <v>0.50836706161499023</v>
      </c>
      <c r="S6754">
        <v>0.54354512691497803</v>
      </c>
      <c r="T6754">
        <v>0.57520794868469238</v>
      </c>
      <c r="U6754" t="s">
        <v>18</v>
      </c>
      <c r="V6754" t="s">
        <v>84</v>
      </c>
      <c r="W6754">
        <v>95.812713623046875</v>
      </c>
    </row>
    <row r="6755" spans="1:23" x14ac:dyDescent="0.25">
      <c r="A6755" s="48"/>
      <c r="B6755" t="s">
        <v>14</v>
      </c>
      <c r="C6755" s="35">
        <v>42257</v>
      </c>
      <c r="D6755">
        <v>17</v>
      </c>
      <c r="E6755" t="s">
        <v>32</v>
      </c>
      <c r="F6755">
        <v>2.5682546774821708</v>
      </c>
      <c r="G6755">
        <v>1.894738220066547</v>
      </c>
      <c r="H6755">
        <v>9688</v>
      </c>
      <c r="I6755">
        <v>2.059887642063241</v>
      </c>
      <c r="J6755">
        <v>1.5743969172906949</v>
      </c>
      <c r="K6755">
        <v>1055</v>
      </c>
      <c r="L6755">
        <v>0.50836706161499023</v>
      </c>
      <c r="M6755">
        <v>19.794261932373047</v>
      </c>
      <c r="N6755">
        <v>10743</v>
      </c>
      <c r="O6755">
        <v>5.2154269069433212E-2</v>
      </c>
      <c r="P6755">
        <v>0.4415261447429657</v>
      </c>
      <c r="Q6755">
        <v>0.47318482398986816</v>
      </c>
      <c r="R6755">
        <v>0.50836706161499023</v>
      </c>
      <c r="S6755">
        <v>0.54354512691497803</v>
      </c>
      <c r="T6755">
        <v>0.57520794868469238</v>
      </c>
      <c r="U6755" t="s">
        <v>102</v>
      </c>
      <c r="V6755" t="s">
        <v>84</v>
      </c>
      <c r="W6755">
        <v>95.812713623046875</v>
      </c>
    </row>
    <row r="6756" spans="1:23" x14ac:dyDescent="0.25">
      <c r="A6756" s="48"/>
      <c r="B6756" t="s">
        <v>14</v>
      </c>
      <c r="C6756" s="35">
        <v>42257</v>
      </c>
      <c r="D6756">
        <v>18</v>
      </c>
      <c r="E6756" t="s">
        <v>32</v>
      </c>
      <c r="F6756">
        <v>2.809929083090247</v>
      </c>
      <c r="G6756">
        <v>1.9006147292885502</v>
      </c>
      <c r="H6756">
        <v>9688</v>
      </c>
      <c r="I6756">
        <v>2.2946122623754808</v>
      </c>
      <c r="J6756">
        <v>1.5731831023609237</v>
      </c>
      <c r="K6756">
        <v>1055</v>
      </c>
      <c r="L6756">
        <v>0.51531684398651123</v>
      </c>
      <c r="M6756">
        <v>18.339139938354492</v>
      </c>
      <c r="N6756">
        <v>10743</v>
      </c>
      <c r="O6756">
        <v>5.2141621708869934E-2</v>
      </c>
      <c r="P6756">
        <v>0.4484921395778656</v>
      </c>
      <c r="Q6756">
        <v>0.48014315962791443</v>
      </c>
      <c r="R6756">
        <v>0.51531684398651123</v>
      </c>
      <c r="S6756">
        <v>0.55048638582229614</v>
      </c>
      <c r="T6756">
        <v>0.58214151859283447</v>
      </c>
      <c r="U6756" t="s">
        <v>18</v>
      </c>
      <c r="V6756" t="s">
        <v>84</v>
      </c>
      <c r="W6756">
        <v>90.561019897460938</v>
      </c>
    </row>
    <row r="6757" spans="1:23" x14ac:dyDescent="0.25">
      <c r="A6757" s="48"/>
      <c r="B6757" t="s">
        <v>14</v>
      </c>
      <c r="C6757" s="35">
        <v>42257</v>
      </c>
      <c r="D6757">
        <v>18</v>
      </c>
      <c r="E6757" t="s">
        <v>32</v>
      </c>
      <c r="F6757">
        <v>2.809929083090247</v>
      </c>
      <c r="G6757">
        <v>1.9006147292885502</v>
      </c>
      <c r="H6757">
        <v>9688</v>
      </c>
      <c r="I6757">
        <v>2.2946122623754808</v>
      </c>
      <c r="J6757">
        <v>1.5731831023609237</v>
      </c>
      <c r="K6757">
        <v>1055</v>
      </c>
      <c r="L6757">
        <v>0.51531684398651123</v>
      </c>
      <c r="M6757">
        <v>18.339139938354492</v>
      </c>
      <c r="N6757">
        <v>10743</v>
      </c>
      <c r="O6757">
        <v>5.2141621708869934E-2</v>
      </c>
      <c r="P6757">
        <v>0.4484921395778656</v>
      </c>
      <c r="Q6757">
        <v>0.48014315962791443</v>
      </c>
      <c r="R6757">
        <v>0.51531684398651123</v>
      </c>
      <c r="S6757">
        <v>0.55048638582229614</v>
      </c>
      <c r="T6757">
        <v>0.58214151859283447</v>
      </c>
      <c r="U6757" t="s">
        <v>102</v>
      </c>
      <c r="V6757" t="s">
        <v>84</v>
      </c>
      <c r="W6757">
        <v>90.561019897460938</v>
      </c>
    </row>
    <row r="6758" spans="1:23" x14ac:dyDescent="0.25">
      <c r="A6758" s="48"/>
      <c r="B6758" t="s">
        <v>14</v>
      </c>
      <c r="C6758" s="35">
        <v>42257</v>
      </c>
      <c r="D6758">
        <v>19</v>
      </c>
      <c r="E6758" t="s">
        <v>32</v>
      </c>
      <c r="F6758">
        <v>2.835857013829076</v>
      </c>
      <c r="G6758">
        <v>1.8760326995909937</v>
      </c>
      <c r="H6758">
        <v>9688</v>
      </c>
      <c r="I6758">
        <v>2.3851755705947961</v>
      </c>
      <c r="J6758">
        <v>1.4947940119313083</v>
      </c>
      <c r="K6758">
        <v>1055</v>
      </c>
      <c r="L6758">
        <v>0.45068144798278809</v>
      </c>
      <c r="M6758">
        <v>15.892248153686523</v>
      </c>
      <c r="N6758">
        <v>10743</v>
      </c>
      <c r="O6758">
        <v>4.9811720848083496E-2</v>
      </c>
      <c r="P6758">
        <v>0.3868427574634552</v>
      </c>
      <c r="Q6758">
        <v>0.41707944869995117</v>
      </c>
      <c r="R6758">
        <v>0.45068144798278809</v>
      </c>
      <c r="S6758">
        <v>0.48427945375442505</v>
      </c>
      <c r="T6758">
        <v>0.51452016830444336</v>
      </c>
      <c r="U6758" t="s">
        <v>18</v>
      </c>
      <c r="V6758" t="s">
        <v>84</v>
      </c>
      <c r="W6758">
        <v>83.752677917480469</v>
      </c>
    </row>
    <row r="6759" spans="1:23" x14ac:dyDescent="0.25">
      <c r="A6759" s="48"/>
      <c r="B6759" t="s">
        <v>14</v>
      </c>
      <c r="C6759" s="35">
        <v>42257</v>
      </c>
      <c r="D6759">
        <v>19</v>
      </c>
      <c r="E6759" t="s">
        <v>32</v>
      </c>
      <c r="F6759">
        <v>2.835857013829076</v>
      </c>
      <c r="G6759">
        <v>1.8760326995909937</v>
      </c>
      <c r="H6759">
        <v>9688</v>
      </c>
      <c r="I6759">
        <v>2.3851755705947961</v>
      </c>
      <c r="J6759">
        <v>1.4947940119313083</v>
      </c>
      <c r="K6759">
        <v>1055</v>
      </c>
      <c r="L6759">
        <v>0.45068144798278809</v>
      </c>
      <c r="M6759">
        <v>15.892248153686523</v>
      </c>
      <c r="N6759">
        <v>10743</v>
      </c>
      <c r="O6759">
        <v>4.9811720848083496E-2</v>
      </c>
      <c r="P6759">
        <v>0.3868427574634552</v>
      </c>
      <c r="Q6759">
        <v>0.41707944869995117</v>
      </c>
      <c r="R6759">
        <v>0.45068144798278809</v>
      </c>
      <c r="S6759">
        <v>0.48427945375442505</v>
      </c>
      <c r="T6759">
        <v>0.51452016830444336</v>
      </c>
      <c r="U6759" t="s">
        <v>102</v>
      </c>
      <c r="V6759" t="s">
        <v>84</v>
      </c>
      <c r="W6759">
        <v>83.752677917480469</v>
      </c>
    </row>
    <row r="6760" spans="1:23" x14ac:dyDescent="0.25">
      <c r="A6760" s="48"/>
      <c r="B6760" t="s">
        <v>14</v>
      </c>
      <c r="C6760" s="35">
        <v>42257</v>
      </c>
      <c r="D6760">
        <v>20</v>
      </c>
      <c r="E6760" t="s">
        <v>32</v>
      </c>
      <c r="F6760">
        <v>2.6653336103296557</v>
      </c>
      <c r="G6760">
        <v>1.8272851299959127</v>
      </c>
      <c r="H6760">
        <v>9688</v>
      </c>
      <c r="I6760">
        <v>3.0855235735247351</v>
      </c>
      <c r="J6760">
        <v>1.8850678213356371</v>
      </c>
      <c r="K6760">
        <v>1055</v>
      </c>
      <c r="L6760">
        <v>-0.42018997669219971</v>
      </c>
      <c r="M6760">
        <v>-15.76500415802002</v>
      </c>
      <c r="N6760">
        <v>10743</v>
      </c>
      <c r="O6760">
        <v>6.0933392494916916E-2</v>
      </c>
      <c r="P6760">
        <v>-0.49828222393989563</v>
      </c>
      <c r="Q6760">
        <v>-0.46129441261291504</v>
      </c>
      <c r="R6760">
        <v>-0.42018997669219971</v>
      </c>
      <c r="S6760">
        <v>-0.37909039855003357</v>
      </c>
      <c r="T6760">
        <v>-0.34209772944450378</v>
      </c>
      <c r="U6760" t="s">
        <v>18</v>
      </c>
      <c r="V6760" t="s">
        <v>84</v>
      </c>
      <c r="W6760">
        <v>80.2838134765625</v>
      </c>
    </row>
    <row r="6761" spans="1:23" x14ac:dyDescent="0.25">
      <c r="A6761" s="48"/>
      <c r="B6761" t="s">
        <v>14</v>
      </c>
      <c r="C6761" s="35">
        <v>42257</v>
      </c>
      <c r="D6761">
        <v>20</v>
      </c>
      <c r="E6761" t="s">
        <v>32</v>
      </c>
      <c r="F6761">
        <v>2.6653336103296557</v>
      </c>
      <c r="G6761">
        <v>1.8272851299959127</v>
      </c>
      <c r="H6761">
        <v>9688</v>
      </c>
      <c r="I6761">
        <v>3.0855235735247351</v>
      </c>
      <c r="J6761">
        <v>1.8850678213356371</v>
      </c>
      <c r="K6761">
        <v>1055</v>
      </c>
      <c r="L6761">
        <v>-0.42018997669219971</v>
      </c>
      <c r="M6761">
        <v>-15.76500415802002</v>
      </c>
      <c r="N6761">
        <v>10743</v>
      </c>
      <c r="O6761">
        <v>6.0933392494916916E-2</v>
      </c>
      <c r="P6761">
        <v>-0.49828222393989563</v>
      </c>
      <c r="Q6761">
        <v>-0.46129441261291504</v>
      </c>
      <c r="R6761">
        <v>-0.42018997669219971</v>
      </c>
      <c r="S6761">
        <v>-0.37909039855003357</v>
      </c>
      <c r="T6761">
        <v>-0.34209772944450378</v>
      </c>
      <c r="U6761" t="s">
        <v>102</v>
      </c>
      <c r="V6761" t="s">
        <v>84</v>
      </c>
      <c r="W6761">
        <v>80.2838134765625</v>
      </c>
    </row>
    <row r="6762" spans="1:23" x14ac:dyDescent="0.25">
      <c r="A6762" s="48"/>
      <c r="B6762" t="s">
        <v>14</v>
      </c>
      <c r="C6762" s="35">
        <v>42257</v>
      </c>
      <c r="D6762">
        <v>21</v>
      </c>
      <c r="E6762" t="s">
        <v>32</v>
      </c>
      <c r="F6762">
        <v>2.4130543971056202</v>
      </c>
      <c r="G6762">
        <v>1.7494461578856264</v>
      </c>
      <c r="H6762">
        <v>9688</v>
      </c>
      <c r="I6762">
        <v>2.7853606468665628</v>
      </c>
      <c r="J6762">
        <v>1.9667926227585499</v>
      </c>
      <c r="K6762">
        <v>1055</v>
      </c>
      <c r="L6762">
        <v>-0.37230625748634338</v>
      </c>
      <c r="M6762">
        <v>-15.428837776184082</v>
      </c>
      <c r="N6762">
        <v>10743</v>
      </c>
      <c r="O6762">
        <v>6.3107229769229889E-2</v>
      </c>
      <c r="P6762">
        <v>-0.45318448543548584</v>
      </c>
      <c r="Q6762">
        <v>-0.41487714648246765</v>
      </c>
      <c r="R6762">
        <v>-0.37230625748634338</v>
      </c>
      <c r="S6762">
        <v>-0.32974043488502502</v>
      </c>
      <c r="T6762">
        <v>-0.29142802953720093</v>
      </c>
      <c r="U6762" t="s">
        <v>18</v>
      </c>
      <c r="V6762" t="s">
        <v>84</v>
      </c>
      <c r="W6762">
        <v>77.303916931152344</v>
      </c>
    </row>
    <row r="6763" spans="1:23" x14ac:dyDescent="0.25">
      <c r="A6763" s="48"/>
      <c r="B6763" t="s">
        <v>14</v>
      </c>
      <c r="C6763" s="35">
        <v>42257</v>
      </c>
      <c r="D6763">
        <v>21</v>
      </c>
      <c r="E6763" t="s">
        <v>32</v>
      </c>
      <c r="F6763">
        <v>2.4130543971056202</v>
      </c>
      <c r="G6763">
        <v>1.7494461578856264</v>
      </c>
      <c r="H6763">
        <v>9688</v>
      </c>
      <c r="I6763">
        <v>2.7853606468665628</v>
      </c>
      <c r="J6763">
        <v>1.9667926227585499</v>
      </c>
      <c r="K6763">
        <v>1055</v>
      </c>
      <c r="L6763">
        <v>-0.37230625748634338</v>
      </c>
      <c r="M6763">
        <v>-15.428837776184082</v>
      </c>
      <c r="N6763">
        <v>10743</v>
      </c>
      <c r="O6763">
        <v>6.3107229769229889E-2</v>
      </c>
      <c r="P6763">
        <v>-0.45318448543548584</v>
      </c>
      <c r="Q6763">
        <v>-0.41487714648246765</v>
      </c>
      <c r="R6763">
        <v>-0.37230625748634338</v>
      </c>
      <c r="S6763">
        <v>-0.32974043488502502</v>
      </c>
      <c r="T6763">
        <v>-0.29142802953720093</v>
      </c>
      <c r="U6763" t="s">
        <v>102</v>
      </c>
      <c r="V6763" t="s">
        <v>84</v>
      </c>
      <c r="W6763">
        <v>77.303916931152344</v>
      </c>
    </row>
    <row r="6764" spans="1:23" x14ac:dyDescent="0.25">
      <c r="A6764" s="48"/>
      <c r="B6764" t="s">
        <v>14</v>
      </c>
      <c r="C6764" s="35">
        <v>42257</v>
      </c>
      <c r="D6764">
        <v>22</v>
      </c>
      <c r="E6764" t="s">
        <v>32</v>
      </c>
      <c r="F6764">
        <v>2.0468629740072615</v>
      </c>
      <c r="G6764">
        <v>1.6096772508145856</v>
      </c>
      <c r="H6764">
        <v>9688</v>
      </c>
      <c r="I6764">
        <v>2.1801611205397222</v>
      </c>
      <c r="J6764">
        <v>1.6649367570394751</v>
      </c>
      <c r="K6764">
        <v>1055</v>
      </c>
      <c r="L6764">
        <v>-0.13329814374446869</v>
      </c>
      <c r="M6764">
        <v>-6.5123143196105957</v>
      </c>
      <c r="N6764">
        <v>10743</v>
      </c>
      <c r="O6764">
        <v>5.3804762661457062E-2</v>
      </c>
      <c r="P6764">
        <v>-0.20225432515144348</v>
      </c>
      <c r="Q6764">
        <v>-0.16959376633167267</v>
      </c>
      <c r="R6764">
        <v>-0.13329814374446869</v>
      </c>
      <c r="S6764">
        <v>-9.7006835043430328E-2</v>
      </c>
      <c r="T6764">
        <v>-6.4341962337493896E-2</v>
      </c>
      <c r="U6764" t="s">
        <v>18</v>
      </c>
      <c r="V6764" t="s">
        <v>84</v>
      </c>
      <c r="W6764">
        <v>76.515403747558594</v>
      </c>
    </row>
    <row r="6765" spans="1:23" x14ac:dyDescent="0.25">
      <c r="A6765" s="48"/>
      <c r="B6765" t="s">
        <v>14</v>
      </c>
      <c r="C6765" s="35">
        <v>42257</v>
      </c>
      <c r="D6765">
        <v>22</v>
      </c>
      <c r="E6765" t="s">
        <v>32</v>
      </c>
      <c r="F6765">
        <v>2.0468629740072615</v>
      </c>
      <c r="G6765">
        <v>1.6096772508145856</v>
      </c>
      <c r="H6765">
        <v>9688</v>
      </c>
      <c r="I6765">
        <v>2.1801611205397222</v>
      </c>
      <c r="J6765">
        <v>1.6649367570394751</v>
      </c>
      <c r="K6765">
        <v>1055</v>
      </c>
      <c r="L6765">
        <v>-0.13329814374446869</v>
      </c>
      <c r="M6765">
        <v>-6.5123143196105957</v>
      </c>
      <c r="N6765">
        <v>10743</v>
      </c>
      <c r="O6765">
        <v>5.3804762661457062E-2</v>
      </c>
      <c r="P6765">
        <v>-0.20225432515144348</v>
      </c>
      <c r="Q6765">
        <v>-0.16959376633167267</v>
      </c>
      <c r="R6765">
        <v>-0.13329814374446869</v>
      </c>
      <c r="S6765">
        <v>-9.7006835043430328E-2</v>
      </c>
      <c r="T6765">
        <v>-6.4341962337493896E-2</v>
      </c>
      <c r="U6765" t="s">
        <v>102</v>
      </c>
      <c r="V6765" t="s">
        <v>84</v>
      </c>
      <c r="W6765">
        <v>76.515403747558594</v>
      </c>
    </row>
    <row r="6766" spans="1:23" x14ac:dyDescent="0.25">
      <c r="A6766" s="48"/>
      <c r="B6766" t="s">
        <v>14</v>
      </c>
      <c r="C6766" s="35">
        <v>42257</v>
      </c>
      <c r="D6766">
        <v>23</v>
      </c>
      <c r="E6766" t="s">
        <v>32</v>
      </c>
      <c r="F6766">
        <v>1.6250203820591618</v>
      </c>
      <c r="G6766">
        <v>1.4000606649160952</v>
      </c>
      <c r="H6766">
        <v>9688</v>
      </c>
      <c r="I6766">
        <v>1.6661277564136907</v>
      </c>
      <c r="J6766">
        <v>1.3971790798176924</v>
      </c>
      <c r="K6766">
        <v>1055</v>
      </c>
      <c r="L6766">
        <v>-4.1107375174760818E-2</v>
      </c>
      <c r="M6766">
        <v>-2.5296528339385986</v>
      </c>
      <c r="N6766">
        <v>10743</v>
      </c>
      <c r="O6766">
        <v>4.5306403189897537E-2</v>
      </c>
      <c r="P6766">
        <v>-9.9172063171863556E-2</v>
      </c>
      <c r="Q6766">
        <v>-7.1670167148113251E-2</v>
      </c>
      <c r="R6766">
        <v>-4.1107375174760818E-2</v>
      </c>
      <c r="S6766">
        <v>-1.054820604622364E-2</v>
      </c>
      <c r="T6766">
        <v>1.695731095969677E-2</v>
      </c>
      <c r="U6766" t="s">
        <v>18</v>
      </c>
      <c r="V6766" t="s">
        <v>84</v>
      </c>
      <c r="W6766">
        <v>75.876480102539063</v>
      </c>
    </row>
    <row r="6767" spans="1:23" x14ac:dyDescent="0.25">
      <c r="A6767" s="48"/>
      <c r="B6767" t="s">
        <v>14</v>
      </c>
      <c r="C6767" s="35">
        <v>42257</v>
      </c>
      <c r="D6767">
        <v>23</v>
      </c>
      <c r="E6767" t="s">
        <v>32</v>
      </c>
      <c r="F6767">
        <v>1.6250203820591618</v>
      </c>
      <c r="G6767">
        <v>1.4000606649160952</v>
      </c>
      <c r="H6767">
        <v>9688</v>
      </c>
      <c r="I6767">
        <v>1.6661277564136907</v>
      </c>
      <c r="J6767">
        <v>1.3971790798176924</v>
      </c>
      <c r="K6767">
        <v>1055</v>
      </c>
      <c r="L6767">
        <v>-4.1107375174760818E-2</v>
      </c>
      <c r="M6767">
        <v>-2.5296528339385986</v>
      </c>
      <c r="N6767">
        <v>10743</v>
      </c>
      <c r="O6767">
        <v>4.5306403189897537E-2</v>
      </c>
      <c r="P6767">
        <v>-9.9172063171863556E-2</v>
      </c>
      <c r="Q6767">
        <v>-7.1670167148113251E-2</v>
      </c>
      <c r="R6767">
        <v>-4.1107375174760818E-2</v>
      </c>
      <c r="S6767">
        <v>-1.054820604622364E-2</v>
      </c>
      <c r="T6767">
        <v>1.695731095969677E-2</v>
      </c>
      <c r="U6767" t="s">
        <v>102</v>
      </c>
      <c r="V6767" t="s">
        <v>84</v>
      </c>
      <c r="W6767">
        <v>75.876480102539063</v>
      </c>
    </row>
    <row r="6768" spans="1:23" x14ac:dyDescent="0.25">
      <c r="A6768" s="48"/>
      <c r="B6768" t="s">
        <v>14</v>
      </c>
      <c r="C6768" s="35">
        <v>42257</v>
      </c>
      <c r="D6768">
        <v>24</v>
      </c>
      <c r="E6768" t="s">
        <v>32</v>
      </c>
      <c r="F6768">
        <v>1.2693206727486164</v>
      </c>
      <c r="G6768">
        <v>1.1886853842662388</v>
      </c>
      <c r="H6768">
        <v>9688</v>
      </c>
      <c r="I6768">
        <v>1.2753310836258043</v>
      </c>
      <c r="J6768">
        <v>1.2176103713134252</v>
      </c>
      <c r="K6768">
        <v>1055</v>
      </c>
      <c r="L6768">
        <v>-6.0104108415544033E-3</v>
      </c>
      <c r="M6768">
        <v>-0.47351399064064026</v>
      </c>
      <c r="N6768">
        <v>10743</v>
      </c>
      <c r="O6768">
        <v>3.9384413510560989E-2</v>
      </c>
      <c r="P6768">
        <v>-5.6485474109649658E-2</v>
      </c>
      <c r="Q6768">
        <v>-3.2578349113464355E-2</v>
      </c>
      <c r="R6768">
        <v>-6.0104108415544033E-3</v>
      </c>
      <c r="S6768">
        <v>2.0554376766085625E-2</v>
      </c>
      <c r="T6768">
        <v>4.4464655220508575E-2</v>
      </c>
      <c r="U6768" t="s">
        <v>18</v>
      </c>
      <c r="V6768" t="s">
        <v>84</v>
      </c>
      <c r="W6768">
        <v>75.387229919433594</v>
      </c>
    </row>
    <row r="6769" spans="1:23" x14ac:dyDescent="0.25">
      <c r="A6769" s="48"/>
      <c r="B6769" t="s">
        <v>14</v>
      </c>
      <c r="C6769" s="35">
        <v>42257</v>
      </c>
      <c r="D6769">
        <v>24</v>
      </c>
      <c r="E6769" t="s">
        <v>32</v>
      </c>
      <c r="F6769">
        <v>1.2693206727486164</v>
      </c>
      <c r="G6769">
        <v>1.1886853842662388</v>
      </c>
      <c r="H6769">
        <v>9688</v>
      </c>
      <c r="I6769">
        <v>1.2753310836258043</v>
      </c>
      <c r="J6769">
        <v>1.2176103713134252</v>
      </c>
      <c r="K6769">
        <v>1055</v>
      </c>
      <c r="L6769">
        <v>-6.0104108415544033E-3</v>
      </c>
      <c r="M6769">
        <v>-0.47351399064064026</v>
      </c>
      <c r="N6769">
        <v>10743</v>
      </c>
      <c r="O6769">
        <v>3.9384413510560989E-2</v>
      </c>
      <c r="P6769">
        <v>-5.6485474109649658E-2</v>
      </c>
      <c r="Q6769">
        <v>-3.2578349113464355E-2</v>
      </c>
      <c r="R6769">
        <v>-6.0104108415544033E-3</v>
      </c>
      <c r="S6769">
        <v>2.0554376766085625E-2</v>
      </c>
      <c r="T6769">
        <v>4.4464655220508575E-2</v>
      </c>
      <c r="U6769" t="s">
        <v>102</v>
      </c>
      <c r="V6769" t="s">
        <v>84</v>
      </c>
      <c r="W6769">
        <v>75.387229919433594</v>
      </c>
    </row>
    <row r="6770" spans="1:23" x14ac:dyDescent="0.25">
      <c r="A6770" s="48"/>
      <c r="B6770" s="7" t="s">
        <v>14</v>
      </c>
      <c r="C6770" s="35">
        <v>42258</v>
      </c>
      <c r="D6770">
        <v>1</v>
      </c>
      <c r="E6770" t="s">
        <v>32</v>
      </c>
      <c r="F6770">
        <v>1.0473656145037247</v>
      </c>
      <c r="G6770">
        <v>1.0366378066160735</v>
      </c>
      <c r="H6770">
        <v>9689</v>
      </c>
      <c r="I6770">
        <v>1.1031736399704926</v>
      </c>
      <c r="J6770">
        <v>1.0577786501826918</v>
      </c>
      <c r="K6770">
        <v>1069</v>
      </c>
      <c r="L6770">
        <v>-5.5808026343584061E-2</v>
      </c>
      <c r="M6770">
        <v>-5.3284187316894531</v>
      </c>
      <c r="N6770">
        <v>10758</v>
      </c>
      <c r="O6770">
        <v>3.4023318439722061E-2</v>
      </c>
      <c r="P6770">
        <v>-9.9412314593791962E-2</v>
      </c>
      <c r="Q6770">
        <v>-7.8759476542472839E-2</v>
      </c>
      <c r="R6770">
        <v>-5.5808026343584061E-2</v>
      </c>
      <c r="S6770">
        <v>-3.2859299331903458E-2</v>
      </c>
      <c r="T6770">
        <v>-1.2203741818666458E-2</v>
      </c>
      <c r="U6770" t="s">
        <v>18</v>
      </c>
      <c r="V6770" t="s">
        <v>84</v>
      </c>
      <c r="W6770">
        <v>73.385482788085938</v>
      </c>
    </row>
    <row r="6771" spans="1:23" x14ac:dyDescent="0.25">
      <c r="A6771" s="48"/>
      <c r="B6771" t="s">
        <v>14</v>
      </c>
      <c r="C6771" s="35">
        <v>42258</v>
      </c>
      <c r="D6771">
        <v>1</v>
      </c>
      <c r="E6771" t="s">
        <v>32</v>
      </c>
      <c r="F6771">
        <v>1.0473656145037247</v>
      </c>
      <c r="G6771">
        <v>1.0366378066160735</v>
      </c>
      <c r="H6771">
        <v>9689</v>
      </c>
      <c r="I6771">
        <v>1.1031736399704926</v>
      </c>
      <c r="J6771">
        <v>1.0577786501826918</v>
      </c>
      <c r="K6771">
        <v>1069</v>
      </c>
      <c r="L6771">
        <v>-5.5808026343584061E-2</v>
      </c>
      <c r="M6771">
        <v>-5.3284187316894531</v>
      </c>
      <c r="N6771">
        <v>10758</v>
      </c>
      <c r="O6771">
        <v>3.4023318439722061E-2</v>
      </c>
      <c r="P6771">
        <v>-9.9412314593791962E-2</v>
      </c>
      <c r="Q6771">
        <v>-7.8759476542472839E-2</v>
      </c>
      <c r="R6771">
        <v>-5.5808026343584061E-2</v>
      </c>
      <c r="S6771">
        <v>-3.2859299331903458E-2</v>
      </c>
      <c r="T6771">
        <v>-1.2203741818666458E-2</v>
      </c>
      <c r="U6771" t="s">
        <v>102</v>
      </c>
      <c r="V6771" t="s">
        <v>84</v>
      </c>
      <c r="W6771">
        <v>73.385482788085938</v>
      </c>
    </row>
    <row r="6772" spans="1:23" x14ac:dyDescent="0.25">
      <c r="A6772" s="48"/>
      <c r="B6772" s="7" t="s">
        <v>14</v>
      </c>
      <c r="C6772" s="35">
        <v>42258</v>
      </c>
      <c r="D6772">
        <v>2</v>
      </c>
      <c r="E6772" t="s">
        <v>32</v>
      </c>
      <c r="F6772">
        <v>0.90798792545720342</v>
      </c>
      <c r="G6772">
        <v>0.90157580460618414</v>
      </c>
      <c r="H6772">
        <v>9689</v>
      </c>
      <c r="I6772">
        <v>0.94740075096500642</v>
      </c>
      <c r="J6772">
        <v>0.89943854859441152</v>
      </c>
      <c r="K6772">
        <v>1069</v>
      </c>
      <c r="L6772">
        <v>-3.9412826299667358E-2</v>
      </c>
      <c r="M6772">
        <v>-4.3406772613525391</v>
      </c>
      <c r="N6772">
        <v>10758</v>
      </c>
      <c r="O6772">
        <v>2.8994230553507805E-2</v>
      </c>
      <c r="P6772">
        <v>-7.6571829617023468E-2</v>
      </c>
      <c r="Q6772">
        <v>-5.897175520658493E-2</v>
      </c>
      <c r="R6772">
        <v>-3.9412826299667358E-2</v>
      </c>
      <c r="S6772">
        <v>-1.9856218248605728E-2</v>
      </c>
      <c r="T6772">
        <v>-2.2538204211741686E-3</v>
      </c>
      <c r="U6772" t="s">
        <v>18</v>
      </c>
      <c r="V6772" t="s">
        <v>84</v>
      </c>
      <c r="W6772">
        <v>72.916709899902344</v>
      </c>
    </row>
    <row r="6773" spans="1:23" x14ac:dyDescent="0.25">
      <c r="A6773" s="48"/>
      <c r="B6773" s="7" t="s">
        <v>14</v>
      </c>
      <c r="C6773" s="35">
        <v>42258</v>
      </c>
      <c r="D6773">
        <v>2</v>
      </c>
      <c r="E6773" t="s">
        <v>32</v>
      </c>
      <c r="F6773">
        <v>0.90798792545720342</v>
      </c>
      <c r="G6773">
        <v>0.90157580460618414</v>
      </c>
      <c r="H6773">
        <v>9689</v>
      </c>
      <c r="I6773">
        <v>0.94740075096500642</v>
      </c>
      <c r="J6773">
        <v>0.89943854859441152</v>
      </c>
      <c r="K6773">
        <v>1069</v>
      </c>
      <c r="L6773">
        <v>-3.9412826299667358E-2</v>
      </c>
      <c r="M6773">
        <v>-4.3406772613525391</v>
      </c>
      <c r="N6773">
        <v>10758</v>
      </c>
      <c r="O6773">
        <v>2.8994230553507805E-2</v>
      </c>
      <c r="P6773">
        <v>-7.6571829617023468E-2</v>
      </c>
      <c r="Q6773">
        <v>-5.897175520658493E-2</v>
      </c>
      <c r="R6773">
        <v>-3.9412826299667358E-2</v>
      </c>
      <c r="S6773">
        <v>-1.9856218248605728E-2</v>
      </c>
      <c r="T6773">
        <v>-2.2538204211741686E-3</v>
      </c>
      <c r="U6773" t="s">
        <v>102</v>
      </c>
      <c r="V6773" t="s">
        <v>84</v>
      </c>
      <c r="W6773">
        <v>72.916709899902344</v>
      </c>
    </row>
    <row r="6774" spans="1:23" x14ac:dyDescent="0.25">
      <c r="A6774" s="48"/>
      <c r="B6774" t="s">
        <v>14</v>
      </c>
      <c r="C6774" s="35">
        <v>42258</v>
      </c>
      <c r="D6774">
        <v>3</v>
      </c>
      <c r="E6774" t="s">
        <v>32</v>
      </c>
      <c r="F6774">
        <v>0.81861611274834611</v>
      </c>
      <c r="G6774">
        <v>0.80559335681582911</v>
      </c>
      <c r="H6774">
        <v>9689</v>
      </c>
      <c r="I6774">
        <v>0.85788273928403624</v>
      </c>
      <c r="J6774">
        <v>0.82171378630621483</v>
      </c>
      <c r="K6774">
        <v>1069</v>
      </c>
      <c r="L6774">
        <v>-3.9266627281904221E-2</v>
      </c>
      <c r="M6774">
        <v>-4.7967081069946289</v>
      </c>
      <c r="N6774">
        <v>10758</v>
      </c>
      <c r="O6774">
        <v>2.643127366900444E-2</v>
      </c>
      <c r="P6774">
        <v>-7.3140949010848999E-2</v>
      </c>
      <c r="Q6774">
        <v>-5.7096634060144424E-2</v>
      </c>
      <c r="R6774">
        <v>-3.9266627281904221E-2</v>
      </c>
      <c r="S6774">
        <v>-2.1438732743263245E-2</v>
      </c>
      <c r="T6774">
        <v>-5.3923069499433041E-3</v>
      </c>
      <c r="U6774" t="s">
        <v>18</v>
      </c>
      <c r="V6774" t="s">
        <v>84</v>
      </c>
      <c r="W6774">
        <v>71.087379455566406</v>
      </c>
    </row>
    <row r="6775" spans="1:23" x14ac:dyDescent="0.25">
      <c r="A6775" s="48"/>
      <c r="B6775" t="s">
        <v>14</v>
      </c>
      <c r="C6775" s="35">
        <v>42258</v>
      </c>
      <c r="D6775">
        <v>3</v>
      </c>
      <c r="E6775" t="s">
        <v>32</v>
      </c>
      <c r="F6775">
        <v>0.81861611274834611</v>
      </c>
      <c r="G6775">
        <v>0.80559335681582911</v>
      </c>
      <c r="H6775">
        <v>9689</v>
      </c>
      <c r="I6775">
        <v>0.85788273928403624</v>
      </c>
      <c r="J6775">
        <v>0.82171378630621483</v>
      </c>
      <c r="K6775">
        <v>1069</v>
      </c>
      <c r="L6775">
        <v>-3.9266627281904221E-2</v>
      </c>
      <c r="M6775">
        <v>-4.7967081069946289</v>
      </c>
      <c r="N6775">
        <v>10758</v>
      </c>
      <c r="O6775">
        <v>2.643127366900444E-2</v>
      </c>
      <c r="P6775">
        <v>-7.3140949010848999E-2</v>
      </c>
      <c r="Q6775">
        <v>-5.7096634060144424E-2</v>
      </c>
      <c r="R6775">
        <v>-3.9266627281904221E-2</v>
      </c>
      <c r="S6775">
        <v>-2.1438732743263245E-2</v>
      </c>
      <c r="T6775">
        <v>-5.3923069499433041E-3</v>
      </c>
      <c r="U6775" t="s">
        <v>102</v>
      </c>
      <c r="V6775" t="s">
        <v>84</v>
      </c>
      <c r="W6775">
        <v>71.087379455566406</v>
      </c>
    </row>
    <row r="6776" spans="1:23" x14ac:dyDescent="0.25">
      <c r="A6776" s="48"/>
      <c r="B6776" t="s">
        <v>14</v>
      </c>
      <c r="C6776" s="35">
        <v>42258</v>
      </c>
      <c r="D6776">
        <v>4</v>
      </c>
      <c r="E6776" t="s">
        <v>32</v>
      </c>
      <c r="F6776">
        <v>0.76237930846608426</v>
      </c>
      <c r="G6776">
        <v>0.7540048793277655</v>
      </c>
      <c r="H6776">
        <v>9689</v>
      </c>
      <c r="I6776">
        <v>0.80026979425635669</v>
      </c>
      <c r="J6776">
        <v>0.79861962181613844</v>
      </c>
      <c r="K6776">
        <v>1069</v>
      </c>
      <c r="L6776">
        <v>-3.7890486419200897E-2</v>
      </c>
      <c r="M6776">
        <v>-4.9700307846069336</v>
      </c>
      <c r="N6776">
        <v>10758</v>
      </c>
      <c r="O6776">
        <v>2.5598892942070961E-2</v>
      </c>
      <c r="P6776">
        <v>-7.0698030292987823E-2</v>
      </c>
      <c r="Q6776">
        <v>-5.5158987641334534E-2</v>
      </c>
      <c r="R6776">
        <v>-3.7890486419200897E-2</v>
      </c>
      <c r="S6776">
        <v>-2.0624032244086266E-2</v>
      </c>
      <c r="T6776">
        <v>-5.0829453393816948E-3</v>
      </c>
      <c r="U6776" t="s">
        <v>18</v>
      </c>
      <c r="V6776" t="s">
        <v>84</v>
      </c>
      <c r="W6776">
        <v>71.14984130859375</v>
      </c>
    </row>
    <row r="6777" spans="1:23" x14ac:dyDescent="0.25">
      <c r="A6777" s="48"/>
      <c r="B6777" s="7" t="s">
        <v>14</v>
      </c>
      <c r="C6777" s="35">
        <v>42258</v>
      </c>
      <c r="D6777">
        <v>4</v>
      </c>
      <c r="E6777" t="s">
        <v>32</v>
      </c>
      <c r="F6777">
        <v>0.76237930846608426</v>
      </c>
      <c r="G6777">
        <v>0.7540048793277655</v>
      </c>
      <c r="H6777">
        <v>9689</v>
      </c>
      <c r="I6777">
        <v>0.80026979425635669</v>
      </c>
      <c r="J6777">
        <v>0.79861962181613844</v>
      </c>
      <c r="K6777">
        <v>1069</v>
      </c>
      <c r="L6777">
        <v>-3.7890486419200897E-2</v>
      </c>
      <c r="M6777">
        <v>-4.9700307846069336</v>
      </c>
      <c r="N6777">
        <v>10758</v>
      </c>
      <c r="O6777">
        <v>2.5598892942070961E-2</v>
      </c>
      <c r="P6777">
        <v>-7.0698030292987823E-2</v>
      </c>
      <c r="Q6777">
        <v>-5.5158987641334534E-2</v>
      </c>
      <c r="R6777">
        <v>-3.7890486419200897E-2</v>
      </c>
      <c r="S6777">
        <v>-2.0624032244086266E-2</v>
      </c>
      <c r="T6777">
        <v>-5.0829453393816948E-3</v>
      </c>
      <c r="U6777" t="s">
        <v>102</v>
      </c>
      <c r="V6777" t="s">
        <v>84</v>
      </c>
      <c r="W6777">
        <v>71.14984130859375</v>
      </c>
    </row>
    <row r="6778" spans="1:23" x14ac:dyDescent="0.25">
      <c r="A6778" s="48"/>
      <c r="B6778" s="7" t="s">
        <v>14</v>
      </c>
      <c r="C6778" s="35">
        <v>42258</v>
      </c>
      <c r="D6778">
        <v>5</v>
      </c>
      <c r="E6778" t="s">
        <v>32</v>
      </c>
      <c r="F6778">
        <v>0.74094836996113067</v>
      </c>
      <c r="G6778">
        <v>0.73033494538755395</v>
      </c>
      <c r="H6778">
        <v>9689</v>
      </c>
      <c r="I6778">
        <v>0.77327026268182375</v>
      </c>
      <c r="J6778">
        <v>0.75043611807236532</v>
      </c>
      <c r="K6778">
        <v>1069</v>
      </c>
      <c r="L6778">
        <v>-3.232189267873764E-2</v>
      </c>
      <c r="M6778">
        <v>-4.3622326850891113</v>
      </c>
      <c r="N6778">
        <v>10758</v>
      </c>
      <c r="O6778">
        <v>2.4121688678860664E-2</v>
      </c>
      <c r="P6778">
        <v>-6.3236251473426819E-2</v>
      </c>
      <c r="Q6778">
        <v>-4.8593901097774506E-2</v>
      </c>
      <c r="R6778">
        <v>-3.232189267873764E-2</v>
      </c>
      <c r="S6778">
        <v>-1.6051813960075378E-2</v>
      </c>
      <c r="T6778">
        <v>-1.4075364451855421E-3</v>
      </c>
      <c r="U6778" t="s">
        <v>18</v>
      </c>
      <c r="V6778" t="s">
        <v>84</v>
      </c>
      <c r="W6778">
        <v>72.659324645996094</v>
      </c>
    </row>
    <row r="6779" spans="1:23" x14ac:dyDescent="0.25">
      <c r="A6779" s="48"/>
      <c r="B6779" s="7" t="s">
        <v>14</v>
      </c>
      <c r="C6779" s="35">
        <v>42258</v>
      </c>
      <c r="D6779">
        <v>5</v>
      </c>
      <c r="E6779" t="s">
        <v>32</v>
      </c>
      <c r="F6779">
        <v>0.74094836996113067</v>
      </c>
      <c r="G6779">
        <v>0.73033494538755395</v>
      </c>
      <c r="H6779">
        <v>9689</v>
      </c>
      <c r="I6779">
        <v>0.77327026268182375</v>
      </c>
      <c r="J6779">
        <v>0.75043611807236532</v>
      </c>
      <c r="K6779">
        <v>1069</v>
      </c>
      <c r="L6779">
        <v>-3.232189267873764E-2</v>
      </c>
      <c r="M6779">
        <v>-4.3622326850891113</v>
      </c>
      <c r="N6779">
        <v>10758</v>
      </c>
      <c r="O6779">
        <v>2.4121688678860664E-2</v>
      </c>
      <c r="P6779">
        <v>-6.3236251473426819E-2</v>
      </c>
      <c r="Q6779">
        <v>-4.8593901097774506E-2</v>
      </c>
      <c r="R6779">
        <v>-3.232189267873764E-2</v>
      </c>
      <c r="S6779">
        <v>-1.6051813960075378E-2</v>
      </c>
      <c r="T6779">
        <v>-1.4075364451855421E-3</v>
      </c>
      <c r="U6779" t="s">
        <v>102</v>
      </c>
      <c r="V6779" t="s">
        <v>84</v>
      </c>
      <c r="W6779">
        <v>72.659324645996094</v>
      </c>
    </row>
    <row r="6780" spans="1:23" x14ac:dyDescent="0.25">
      <c r="A6780" s="48"/>
      <c r="B6780" s="7" t="s">
        <v>14</v>
      </c>
      <c r="C6780" s="35">
        <v>42258</v>
      </c>
      <c r="D6780">
        <v>6</v>
      </c>
      <c r="E6780" t="s">
        <v>32</v>
      </c>
      <c r="F6780">
        <v>0.78662970320961112</v>
      </c>
      <c r="G6780">
        <v>0.75600207356805726</v>
      </c>
      <c r="H6780">
        <v>9689</v>
      </c>
      <c r="I6780">
        <v>0.81882307704113722</v>
      </c>
      <c r="J6780">
        <v>0.75122538155137852</v>
      </c>
      <c r="K6780">
        <v>1069</v>
      </c>
      <c r="L6780">
        <v>-3.2193373888731003E-2</v>
      </c>
      <c r="M6780">
        <v>-4.0925703048706055</v>
      </c>
      <c r="N6780">
        <v>10758</v>
      </c>
      <c r="O6780">
        <v>2.4226060137152672E-2</v>
      </c>
      <c r="P6780">
        <v>-6.3241489231586456E-2</v>
      </c>
      <c r="Q6780">
        <v>-4.8535790294408798E-2</v>
      </c>
      <c r="R6780">
        <v>-3.2193373888731003E-2</v>
      </c>
      <c r="S6780">
        <v>-1.5852896496653557E-2</v>
      </c>
      <c r="T6780">
        <v>-1.1452551698312163E-3</v>
      </c>
      <c r="U6780" t="s">
        <v>18</v>
      </c>
      <c r="V6780" t="s">
        <v>84</v>
      </c>
      <c r="W6780">
        <v>74.380462646484375</v>
      </c>
    </row>
    <row r="6781" spans="1:23" x14ac:dyDescent="0.25">
      <c r="A6781" s="48"/>
      <c r="B6781" s="7" t="s">
        <v>14</v>
      </c>
      <c r="C6781" s="35">
        <v>42258</v>
      </c>
      <c r="D6781">
        <v>6</v>
      </c>
      <c r="E6781" t="s">
        <v>32</v>
      </c>
      <c r="F6781">
        <v>0.78662970320961112</v>
      </c>
      <c r="G6781">
        <v>0.75600207356805726</v>
      </c>
      <c r="H6781">
        <v>9689</v>
      </c>
      <c r="I6781">
        <v>0.81882307704113722</v>
      </c>
      <c r="J6781">
        <v>0.75122538155137852</v>
      </c>
      <c r="K6781">
        <v>1069</v>
      </c>
      <c r="L6781">
        <v>-3.2193373888731003E-2</v>
      </c>
      <c r="M6781">
        <v>-4.0925703048706055</v>
      </c>
      <c r="N6781">
        <v>10758</v>
      </c>
      <c r="O6781">
        <v>2.4226060137152672E-2</v>
      </c>
      <c r="P6781">
        <v>-6.3241489231586456E-2</v>
      </c>
      <c r="Q6781">
        <v>-4.8535790294408798E-2</v>
      </c>
      <c r="R6781">
        <v>-3.2193373888731003E-2</v>
      </c>
      <c r="S6781">
        <v>-1.5852896496653557E-2</v>
      </c>
      <c r="T6781">
        <v>-1.1452551698312163E-3</v>
      </c>
      <c r="U6781" t="s">
        <v>102</v>
      </c>
      <c r="V6781" t="s">
        <v>84</v>
      </c>
      <c r="W6781">
        <v>74.380462646484375</v>
      </c>
    </row>
    <row r="6782" spans="1:23" x14ac:dyDescent="0.25">
      <c r="A6782" s="48"/>
      <c r="B6782" s="7" t="s">
        <v>14</v>
      </c>
      <c r="C6782" s="35">
        <v>42258</v>
      </c>
      <c r="D6782">
        <v>7</v>
      </c>
      <c r="E6782" t="s">
        <v>32</v>
      </c>
      <c r="F6782">
        <v>0.92934809997212875</v>
      </c>
      <c r="G6782">
        <v>0.86717244668294235</v>
      </c>
      <c r="H6782">
        <v>9689</v>
      </c>
      <c r="I6782">
        <v>0.94007711138933159</v>
      </c>
      <c r="J6782">
        <v>0.84625174503055245</v>
      </c>
      <c r="K6782">
        <v>1069</v>
      </c>
      <c r="L6782">
        <v>-1.072901114821434E-2</v>
      </c>
      <c r="M6782">
        <v>-1.1544663906097412</v>
      </c>
      <c r="N6782">
        <v>10758</v>
      </c>
      <c r="O6782">
        <v>2.7340998873114586E-2</v>
      </c>
      <c r="P6782">
        <v>-4.5769236981868744E-2</v>
      </c>
      <c r="Q6782">
        <v>-2.9172701761126518E-2</v>
      </c>
      <c r="R6782">
        <v>-1.072901114821434E-2</v>
      </c>
      <c r="S6782">
        <v>7.7124927192926407E-3</v>
      </c>
      <c r="T6782">
        <v>2.4311212822794914E-2</v>
      </c>
      <c r="U6782" t="s">
        <v>18</v>
      </c>
      <c r="V6782" t="s">
        <v>84</v>
      </c>
      <c r="W6782">
        <v>73.719558715820313</v>
      </c>
    </row>
    <row r="6783" spans="1:23" x14ac:dyDescent="0.25">
      <c r="A6783" s="48"/>
      <c r="B6783" t="s">
        <v>14</v>
      </c>
      <c r="C6783" s="35">
        <v>42258</v>
      </c>
      <c r="D6783">
        <v>7</v>
      </c>
      <c r="E6783" t="s">
        <v>32</v>
      </c>
      <c r="F6783">
        <v>0.92934809997212875</v>
      </c>
      <c r="G6783">
        <v>0.86717244668294235</v>
      </c>
      <c r="H6783">
        <v>9689</v>
      </c>
      <c r="I6783">
        <v>0.94007711138933159</v>
      </c>
      <c r="J6783">
        <v>0.84625174503055245</v>
      </c>
      <c r="K6783">
        <v>1069</v>
      </c>
      <c r="L6783">
        <v>-1.072901114821434E-2</v>
      </c>
      <c r="M6783">
        <v>-1.1544663906097412</v>
      </c>
      <c r="N6783">
        <v>10758</v>
      </c>
      <c r="O6783">
        <v>2.7340998873114586E-2</v>
      </c>
      <c r="P6783">
        <v>-4.5769236981868744E-2</v>
      </c>
      <c r="Q6783">
        <v>-2.9172701761126518E-2</v>
      </c>
      <c r="R6783">
        <v>-1.072901114821434E-2</v>
      </c>
      <c r="S6783">
        <v>7.7124927192926407E-3</v>
      </c>
      <c r="T6783">
        <v>2.4311212822794914E-2</v>
      </c>
      <c r="U6783" t="s">
        <v>102</v>
      </c>
      <c r="V6783" t="s">
        <v>84</v>
      </c>
      <c r="W6783">
        <v>73.719558715820313</v>
      </c>
    </row>
    <row r="6784" spans="1:23" x14ac:dyDescent="0.25">
      <c r="A6784" s="48"/>
      <c r="B6784" s="7" t="s">
        <v>14</v>
      </c>
      <c r="C6784" s="35">
        <v>42258</v>
      </c>
      <c r="D6784">
        <v>8</v>
      </c>
      <c r="E6784" t="s">
        <v>32</v>
      </c>
      <c r="F6784">
        <v>0.97516069345892242</v>
      </c>
      <c r="G6784">
        <v>0.91435613771392876</v>
      </c>
      <c r="H6784">
        <v>9689</v>
      </c>
      <c r="I6784">
        <v>0.98752861181940432</v>
      </c>
      <c r="J6784">
        <v>0.88341308154366649</v>
      </c>
      <c r="K6784">
        <v>1069</v>
      </c>
      <c r="L6784">
        <v>-1.2367918156087399E-2</v>
      </c>
      <c r="M6784">
        <v>-1.2682954072952271</v>
      </c>
      <c r="N6784">
        <v>10758</v>
      </c>
      <c r="O6784">
        <v>2.8571555390954018E-2</v>
      </c>
      <c r="P6784">
        <v>-4.8985224217176437E-2</v>
      </c>
      <c r="Q6784">
        <v>-3.1641718000173569E-2</v>
      </c>
      <c r="R6784">
        <v>-1.2367918156087399E-2</v>
      </c>
      <c r="S6784">
        <v>6.903595756739378E-3</v>
      </c>
      <c r="T6784">
        <v>2.424938790500164E-2</v>
      </c>
      <c r="U6784" t="s">
        <v>18</v>
      </c>
      <c r="V6784" t="s">
        <v>84</v>
      </c>
      <c r="W6784">
        <v>77.911415100097656</v>
      </c>
    </row>
    <row r="6785" spans="1:23" x14ac:dyDescent="0.25">
      <c r="A6785" s="48"/>
      <c r="B6785" s="7" t="s">
        <v>14</v>
      </c>
      <c r="C6785" s="35">
        <v>42258</v>
      </c>
      <c r="D6785">
        <v>8</v>
      </c>
      <c r="E6785" t="s">
        <v>32</v>
      </c>
      <c r="F6785">
        <v>0.97516069345892242</v>
      </c>
      <c r="G6785">
        <v>0.91435613771392876</v>
      </c>
      <c r="H6785">
        <v>9689</v>
      </c>
      <c r="I6785">
        <v>0.98752861181940432</v>
      </c>
      <c r="J6785">
        <v>0.88341308154366649</v>
      </c>
      <c r="K6785">
        <v>1069</v>
      </c>
      <c r="L6785">
        <v>-1.2367918156087399E-2</v>
      </c>
      <c r="M6785">
        <v>-1.2682954072952271</v>
      </c>
      <c r="N6785">
        <v>10758</v>
      </c>
      <c r="O6785">
        <v>2.8571555390954018E-2</v>
      </c>
      <c r="P6785">
        <v>-4.8985224217176437E-2</v>
      </c>
      <c r="Q6785">
        <v>-3.1641718000173569E-2</v>
      </c>
      <c r="R6785">
        <v>-1.2367918156087399E-2</v>
      </c>
      <c r="S6785">
        <v>6.903595756739378E-3</v>
      </c>
      <c r="T6785">
        <v>2.424938790500164E-2</v>
      </c>
      <c r="U6785" t="s">
        <v>102</v>
      </c>
      <c r="V6785" t="s">
        <v>84</v>
      </c>
      <c r="W6785">
        <v>77.911415100097656</v>
      </c>
    </row>
    <row r="6786" spans="1:23" x14ac:dyDescent="0.25">
      <c r="A6786" s="48"/>
      <c r="B6786" t="s">
        <v>14</v>
      </c>
      <c r="C6786" s="35">
        <v>42258</v>
      </c>
      <c r="D6786">
        <v>9</v>
      </c>
      <c r="E6786" t="s">
        <v>32</v>
      </c>
      <c r="F6786">
        <v>0.91169218225062731</v>
      </c>
      <c r="G6786">
        <v>0.93032940455988788</v>
      </c>
      <c r="H6786">
        <v>9689</v>
      </c>
      <c r="I6786">
        <v>0.95091453999443998</v>
      </c>
      <c r="J6786">
        <v>0.93157226925364667</v>
      </c>
      <c r="K6786">
        <v>1069</v>
      </c>
      <c r="L6786">
        <v>-3.9222355931997299E-2</v>
      </c>
      <c r="M6786">
        <v>-4.3021492958068848</v>
      </c>
      <c r="N6786">
        <v>10758</v>
      </c>
      <c r="O6786">
        <v>3.0019015073776245E-2</v>
      </c>
      <c r="P6786">
        <v>-7.7694728970527649E-2</v>
      </c>
      <c r="Q6786">
        <v>-5.947258323431015E-2</v>
      </c>
      <c r="R6786">
        <v>-3.9222355931997299E-2</v>
      </c>
      <c r="S6786">
        <v>-1.8974529579281807E-2</v>
      </c>
      <c r="T6786">
        <v>-7.4998621130362153E-4</v>
      </c>
      <c r="U6786" t="s">
        <v>18</v>
      </c>
      <c r="V6786" t="s">
        <v>84</v>
      </c>
      <c r="W6786">
        <v>82.973602294921875</v>
      </c>
    </row>
    <row r="6787" spans="1:23" x14ac:dyDescent="0.25">
      <c r="A6787" s="48"/>
      <c r="B6787" t="s">
        <v>14</v>
      </c>
      <c r="C6787" s="35">
        <v>42258</v>
      </c>
      <c r="D6787">
        <v>9</v>
      </c>
      <c r="E6787" t="s">
        <v>32</v>
      </c>
      <c r="F6787">
        <v>0.91169218225062731</v>
      </c>
      <c r="G6787">
        <v>0.93032940455988788</v>
      </c>
      <c r="H6787">
        <v>9689</v>
      </c>
      <c r="I6787">
        <v>0.95091453999443998</v>
      </c>
      <c r="J6787">
        <v>0.93157226925364667</v>
      </c>
      <c r="K6787">
        <v>1069</v>
      </c>
      <c r="L6787">
        <v>-3.9222355931997299E-2</v>
      </c>
      <c r="M6787">
        <v>-4.3021492958068848</v>
      </c>
      <c r="N6787">
        <v>10758</v>
      </c>
      <c r="O6787">
        <v>3.0019015073776245E-2</v>
      </c>
      <c r="P6787">
        <v>-7.7694728970527649E-2</v>
      </c>
      <c r="Q6787">
        <v>-5.947258323431015E-2</v>
      </c>
      <c r="R6787">
        <v>-3.9222355931997299E-2</v>
      </c>
      <c r="S6787">
        <v>-1.8974529579281807E-2</v>
      </c>
      <c r="T6787">
        <v>-7.4998621130362153E-4</v>
      </c>
      <c r="U6787" t="s">
        <v>102</v>
      </c>
      <c r="V6787" t="s">
        <v>84</v>
      </c>
      <c r="W6787">
        <v>82.973602294921875</v>
      </c>
    </row>
    <row r="6788" spans="1:23" x14ac:dyDescent="0.25">
      <c r="A6788" s="48"/>
      <c r="B6788" t="s">
        <v>14</v>
      </c>
      <c r="C6788" s="35">
        <v>42258</v>
      </c>
      <c r="D6788">
        <v>10</v>
      </c>
      <c r="E6788" t="s">
        <v>32</v>
      </c>
      <c r="F6788">
        <v>0.89772864405706454</v>
      </c>
      <c r="G6788">
        <v>1.0747057425281952</v>
      </c>
      <c r="H6788">
        <v>9689</v>
      </c>
      <c r="I6788">
        <v>0.89946435267492197</v>
      </c>
      <c r="J6788">
        <v>1.0336139258627841</v>
      </c>
      <c r="K6788">
        <v>1069</v>
      </c>
      <c r="L6788">
        <v>-1.7357085598632693E-3</v>
      </c>
      <c r="M6788">
        <v>-0.19334445893764496</v>
      </c>
      <c r="N6788">
        <v>10758</v>
      </c>
      <c r="O6788">
        <v>3.3445563167333603E-2</v>
      </c>
      <c r="P6788">
        <v>-4.4599540531635284E-2</v>
      </c>
      <c r="Q6788">
        <v>-2.4297416210174561E-2</v>
      </c>
      <c r="R6788">
        <v>-1.7357085598632693E-3</v>
      </c>
      <c r="S6788">
        <v>2.0823324099183083E-2</v>
      </c>
      <c r="T6788">
        <v>4.1128125041723251E-2</v>
      </c>
      <c r="U6788" t="s">
        <v>18</v>
      </c>
      <c r="V6788" t="s">
        <v>84</v>
      </c>
      <c r="W6788">
        <v>88.483268737792969</v>
      </c>
    </row>
    <row r="6789" spans="1:23" x14ac:dyDescent="0.25">
      <c r="A6789" s="48"/>
      <c r="B6789" s="7" t="s">
        <v>14</v>
      </c>
      <c r="C6789" s="35">
        <v>42258</v>
      </c>
      <c r="D6789">
        <v>10</v>
      </c>
      <c r="E6789" t="s">
        <v>32</v>
      </c>
      <c r="F6789">
        <v>0.89772864405706454</v>
      </c>
      <c r="G6789">
        <v>1.0747057425281952</v>
      </c>
      <c r="H6789">
        <v>9689</v>
      </c>
      <c r="I6789">
        <v>0.89946435267492197</v>
      </c>
      <c r="J6789">
        <v>1.0336139258627841</v>
      </c>
      <c r="K6789">
        <v>1069</v>
      </c>
      <c r="L6789">
        <v>-1.7357085598632693E-3</v>
      </c>
      <c r="M6789">
        <v>-0.19334445893764496</v>
      </c>
      <c r="N6789">
        <v>10758</v>
      </c>
      <c r="O6789">
        <v>3.3445563167333603E-2</v>
      </c>
      <c r="P6789">
        <v>-4.4599540531635284E-2</v>
      </c>
      <c r="Q6789">
        <v>-2.4297416210174561E-2</v>
      </c>
      <c r="R6789">
        <v>-1.7357085598632693E-3</v>
      </c>
      <c r="S6789">
        <v>2.0823324099183083E-2</v>
      </c>
      <c r="T6789">
        <v>4.1128125041723251E-2</v>
      </c>
      <c r="U6789" t="s">
        <v>102</v>
      </c>
      <c r="V6789" t="s">
        <v>84</v>
      </c>
      <c r="W6789">
        <v>88.483268737792969</v>
      </c>
    </row>
    <row r="6790" spans="1:23" x14ac:dyDescent="0.25">
      <c r="A6790" s="48"/>
      <c r="B6790" s="7" t="s">
        <v>14</v>
      </c>
      <c r="C6790" s="35">
        <v>42258</v>
      </c>
      <c r="D6790">
        <v>11</v>
      </c>
      <c r="E6790" t="s">
        <v>32</v>
      </c>
      <c r="F6790">
        <v>0.94442756424675645</v>
      </c>
      <c r="G6790">
        <v>1.2667700761176854</v>
      </c>
      <c r="H6790">
        <v>9689</v>
      </c>
      <c r="I6790">
        <v>0.95976716711723831</v>
      </c>
      <c r="J6790">
        <v>1.2586608349171255</v>
      </c>
      <c r="K6790">
        <v>1069</v>
      </c>
      <c r="L6790">
        <v>-1.5339602716267109E-2</v>
      </c>
      <c r="M6790">
        <v>-1.6242222785949707</v>
      </c>
      <c r="N6790">
        <v>10758</v>
      </c>
      <c r="O6790">
        <v>4.0590547025203705E-2</v>
      </c>
      <c r="P6790">
        <v>-6.7360445857048035E-2</v>
      </c>
      <c r="Q6790">
        <v>-4.2721174657344818E-2</v>
      </c>
      <c r="R6790">
        <v>-1.5339602716267109E-2</v>
      </c>
      <c r="S6790">
        <v>1.2038721702992916E-2</v>
      </c>
      <c r="T6790">
        <v>3.6681242287158966E-2</v>
      </c>
      <c r="U6790" t="s">
        <v>18</v>
      </c>
      <c r="V6790" t="s">
        <v>84</v>
      </c>
      <c r="W6790">
        <v>91.952125549316406</v>
      </c>
    </row>
    <row r="6791" spans="1:23" x14ac:dyDescent="0.25">
      <c r="A6791" s="48"/>
      <c r="B6791" s="7" t="s">
        <v>14</v>
      </c>
      <c r="C6791" s="35">
        <v>42258</v>
      </c>
      <c r="D6791">
        <v>11</v>
      </c>
      <c r="E6791" t="s">
        <v>32</v>
      </c>
      <c r="F6791">
        <v>0.94442756424675645</v>
      </c>
      <c r="G6791">
        <v>1.2667700761176854</v>
      </c>
      <c r="H6791">
        <v>9689</v>
      </c>
      <c r="I6791">
        <v>0.95976716711723831</v>
      </c>
      <c r="J6791">
        <v>1.2586608349171255</v>
      </c>
      <c r="K6791">
        <v>1069</v>
      </c>
      <c r="L6791">
        <v>-1.5339602716267109E-2</v>
      </c>
      <c r="M6791">
        <v>-1.6242222785949707</v>
      </c>
      <c r="N6791">
        <v>10758</v>
      </c>
      <c r="O6791">
        <v>4.0590547025203705E-2</v>
      </c>
      <c r="P6791">
        <v>-6.7360445857048035E-2</v>
      </c>
      <c r="Q6791">
        <v>-4.2721174657344818E-2</v>
      </c>
      <c r="R6791">
        <v>-1.5339602716267109E-2</v>
      </c>
      <c r="S6791">
        <v>1.2038721702992916E-2</v>
      </c>
      <c r="T6791">
        <v>3.6681242287158966E-2</v>
      </c>
      <c r="U6791" t="s">
        <v>102</v>
      </c>
      <c r="V6791" t="s">
        <v>84</v>
      </c>
      <c r="W6791">
        <v>91.952125549316406</v>
      </c>
    </row>
    <row r="6792" spans="1:23" x14ac:dyDescent="0.25">
      <c r="A6792" s="48"/>
      <c r="B6792" s="7" t="s">
        <v>14</v>
      </c>
      <c r="C6792" s="35">
        <v>42258</v>
      </c>
      <c r="D6792">
        <v>12</v>
      </c>
      <c r="E6792" t="s">
        <v>32</v>
      </c>
      <c r="F6792">
        <v>1.0521457845147597</v>
      </c>
      <c r="G6792">
        <v>1.4893549857030712</v>
      </c>
      <c r="H6792">
        <v>9689</v>
      </c>
      <c r="I6792">
        <v>1.1262909002483179</v>
      </c>
      <c r="J6792">
        <v>1.5272837946498876</v>
      </c>
      <c r="K6792">
        <v>1069</v>
      </c>
      <c r="L6792">
        <v>-7.4145115911960602E-2</v>
      </c>
      <c r="M6792">
        <v>-7.0470380783081055</v>
      </c>
      <c r="N6792">
        <v>10758</v>
      </c>
      <c r="O6792">
        <v>4.9101661890745163E-2</v>
      </c>
      <c r="P6792">
        <v>-0.13707379996776581</v>
      </c>
      <c r="Q6792">
        <v>-0.10726811736822128</v>
      </c>
      <c r="R6792">
        <v>-7.4145115911960602E-2</v>
      </c>
      <c r="S6792">
        <v>-4.1026044636964798E-2</v>
      </c>
      <c r="T6792">
        <v>-1.1216426268219948E-2</v>
      </c>
      <c r="U6792" t="s">
        <v>18</v>
      </c>
      <c r="V6792" t="s">
        <v>84</v>
      </c>
      <c r="W6792">
        <v>94.420989990234375</v>
      </c>
    </row>
    <row r="6793" spans="1:23" x14ac:dyDescent="0.25">
      <c r="A6793" s="48"/>
      <c r="B6793" s="7" t="s">
        <v>14</v>
      </c>
      <c r="C6793" s="35">
        <v>42258</v>
      </c>
      <c r="D6793">
        <v>12</v>
      </c>
      <c r="E6793" t="s">
        <v>32</v>
      </c>
      <c r="F6793">
        <v>1.0521457845147597</v>
      </c>
      <c r="G6793">
        <v>1.4893549857030712</v>
      </c>
      <c r="H6793">
        <v>9689</v>
      </c>
      <c r="I6793">
        <v>1.1262909002483179</v>
      </c>
      <c r="J6793">
        <v>1.5272837946498876</v>
      </c>
      <c r="K6793">
        <v>1069</v>
      </c>
      <c r="L6793">
        <v>-7.4145115911960602E-2</v>
      </c>
      <c r="M6793">
        <v>-7.0470380783081055</v>
      </c>
      <c r="N6793">
        <v>10758</v>
      </c>
      <c r="O6793">
        <v>4.9101661890745163E-2</v>
      </c>
      <c r="P6793">
        <v>-0.13707379996776581</v>
      </c>
      <c r="Q6793">
        <v>-0.10726811736822128</v>
      </c>
      <c r="R6793">
        <v>-7.4145115911960602E-2</v>
      </c>
      <c r="S6793">
        <v>-4.1026044636964798E-2</v>
      </c>
      <c r="T6793">
        <v>-1.1216426268219948E-2</v>
      </c>
      <c r="U6793" t="s">
        <v>102</v>
      </c>
      <c r="V6793" t="s">
        <v>84</v>
      </c>
      <c r="W6793">
        <v>94.420989990234375</v>
      </c>
    </row>
    <row r="6794" spans="1:23" x14ac:dyDescent="0.25">
      <c r="A6794" s="48"/>
      <c r="B6794" s="7" t="s">
        <v>14</v>
      </c>
      <c r="C6794" s="35">
        <v>42258</v>
      </c>
      <c r="D6794">
        <v>13</v>
      </c>
      <c r="E6794" t="s">
        <v>32</v>
      </c>
      <c r="F6794">
        <v>1.2804941239511975</v>
      </c>
      <c r="G6794">
        <v>1.690263024834604</v>
      </c>
      <c r="H6794">
        <v>9689</v>
      </c>
      <c r="I6794">
        <v>1.367408160817186</v>
      </c>
      <c r="J6794">
        <v>1.7547687696355079</v>
      </c>
      <c r="K6794">
        <v>1069</v>
      </c>
      <c r="L6794">
        <v>-8.6914040148258209E-2</v>
      </c>
      <c r="M6794">
        <v>-6.787539005279541</v>
      </c>
      <c r="N6794">
        <v>10758</v>
      </c>
      <c r="O6794">
        <v>5.6350074708461761E-2</v>
      </c>
      <c r="P6794">
        <v>-0.15913230180740356</v>
      </c>
      <c r="Q6794">
        <v>-0.12492667138576508</v>
      </c>
      <c r="R6794">
        <v>-8.6914040148258209E-2</v>
      </c>
      <c r="S6794">
        <v>-4.8905916512012482E-2</v>
      </c>
      <c r="T6794">
        <v>-1.4695784077048302E-2</v>
      </c>
      <c r="U6794" t="s">
        <v>18</v>
      </c>
      <c r="V6794" t="s">
        <v>84</v>
      </c>
      <c r="W6794">
        <v>95.870330810546875</v>
      </c>
    </row>
    <row r="6795" spans="1:23" x14ac:dyDescent="0.25">
      <c r="A6795" s="48"/>
      <c r="B6795" t="s">
        <v>14</v>
      </c>
      <c r="C6795" s="35">
        <v>42258</v>
      </c>
      <c r="D6795">
        <v>13</v>
      </c>
      <c r="E6795" t="s">
        <v>32</v>
      </c>
      <c r="F6795">
        <v>1.2804941239511975</v>
      </c>
      <c r="G6795">
        <v>1.690263024834604</v>
      </c>
      <c r="H6795">
        <v>9689</v>
      </c>
      <c r="I6795">
        <v>1.367408160817186</v>
      </c>
      <c r="J6795">
        <v>1.7547687696355079</v>
      </c>
      <c r="K6795">
        <v>1069</v>
      </c>
      <c r="L6795">
        <v>-8.6914040148258209E-2</v>
      </c>
      <c r="M6795">
        <v>-6.787539005279541</v>
      </c>
      <c r="N6795">
        <v>10758</v>
      </c>
      <c r="O6795">
        <v>5.6350074708461761E-2</v>
      </c>
      <c r="P6795">
        <v>-0.15913230180740356</v>
      </c>
      <c r="Q6795">
        <v>-0.12492667138576508</v>
      </c>
      <c r="R6795">
        <v>-8.6914040148258209E-2</v>
      </c>
      <c r="S6795">
        <v>-4.8905916512012482E-2</v>
      </c>
      <c r="T6795">
        <v>-1.4695784077048302E-2</v>
      </c>
      <c r="U6795" t="s">
        <v>102</v>
      </c>
      <c r="V6795" t="s">
        <v>84</v>
      </c>
      <c r="W6795">
        <v>95.870330810546875</v>
      </c>
    </row>
    <row r="6796" spans="1:23" x14ac:dyDescent="0.25">
      <c r="A6796" s="48"/>
      <c r="B6796" s="7" t="s">
        <v>14</v>
      </c>
      <c r="C6796" s="35">
        <v>42258</v>
      </c>
      <c r="D6796">
        <v>14</v>
      </c>
      <c r="E6796" t="s">
        <v>32</v>
      </c>
      <c r="F6796">
        <v>1.5909119290438389</v>
      </c>
      <c r="G6796">
        <v>1.8433445896528762</v>
      </c>
      <c r="H6796">
        <v>9689</v>
      </c>
      <c r="I6796">
        <v>1.6560217630839136</v>
      </c>
      <c r="J6796">
        <v>1.9075866849365821</v>
      </c>
      <c r="K6796">
        <v>1069</v>
      </c>
      <c r="L6796">
        <v>-6.510983407497406E-2</v>
      </c>
      <c r="M6796">
        <v>-4.0926108360290527</v>
      </c>
      <c r="N6796">
        <v>10758</v>
      </c>
      <c r="O6796">
        <v>6.1275679618120193E-2</v>
      </c>
      <c r="P6796">
        <v>-0.14364074170589447</v>
      </c>
      <c r="Q6796">
        <v>-0.10644517838954926</v>
      </c>
      <c r="R6796">
        <v>-6.510983407497406E-2</v>
      </c>
      <c r="S6796">
        <v>-2.3779388517141342E-2</v>
      </c>
      <c r="T6796">
        <v>1.3421077281236649E-2</v>
      </c>
      <c r="U6796" t="s">
        <v>18</v>
      </c>
      <c r="V6796" t="s">
        <v>84</v>
      </c>
      <c r="W6796">
        <v>97.019332885742188</v>
      </c>
    </row>
    <row r="6797" spans="1:23" x14ac:dyDescent="0.25">
      <c r="A6797" s="48"/>
      <c r="B6797" s="7" t="s">
        <v>14</v>
      </c>
      <c r="C6797" s="35">
        <v>42258</v>
      </c>
      <c r="D6797">
        <v>14</v>
      </c>
      <c r="E6797" t="s">
        <v>32</v>
      </c>
      <c r="F6797">
        <v>1.5909119290438389</v>
      </c>
      <c r="G6797">
        <v>1.8433445896528762</v>
      </c>
      <c r="H6797">
        <v>9689</v>
      </c>
      <c r="I6797">
        <v>1.6560217630839136</v>
      </c>
      <c r="J6797">
        <v>1.9075866849365821</v>
      </c>
      <c r="K6797">
        <v>1069</v>
      </c>
      <c r="L6797">
        <v>-6.510983407497406E-2</v>
      </c>
      <c r="M6797">
        <v>-4.0926108360290527</v>
      </c>
      <c r="N6797">
        <v>10758</v>
      </c>
      <c r="O6797">
        <v>6.1275679618120193E-2</v>
      </c>
      <c r="P6797">
        <v>-0.14364074170589447</v>
      </c>
      <c r="Q6797">
        <v>-0.10644517838954926</v>
      </c>
      <c r="R6797">
        <v>-6.510983407497406E-2</v>
      </c>
      <c r="S6797">
        <v>-2.3779388517141342E-2</v>
      </c>
      <c r="T6797">
        <v>1.3421077281236649E-2</v>
      </c>
      <c r="U6797" t="s">
        <v>102</v>
      </c>
      <c r="V6797" t="s">
        <v>84</v>
      </c>
      <c r="W6797">
        <v>97.019332885742188</v>
      </c>
    </row>
    <row r="6798" spans="1:23" x14ac:dyDescent="0.25">
      <c r="A6798" s="48"/>
      <c r="B6798" t="s">
        <v>14</v>
      </c>
      <c r="C6798" s="35">
        <v>42258</v>
      </c>
      <c r="D6798">
        <v>15</v>
      </c>
      <c r="E6798" t="s">
        <v>32</v>
      </c>
      <c r="F6798">
        <v>1.9141312395663492</v>
      </c>
      <c r="G6798">
        <v>1.8809222028832095</v>
      </c>
      <c r="H6798">
        <v>9689</v>
      </c>
      <c r="I6798">
        <v>1.7982532833943523</v>
      </c>
      <c r="J6798">
        <v>1.8104075790184513</v>
      </c>
      <c r="K6798">
        <v>1069</v>
      </c>
      <c r="L6798">
        <v>0.11587795615196228</v>
      </c>
      <c r="M6798">
        <v>6.0538144111633301</v>
      </c>
      <c r="N6798">
        <v>10758</v>
      </c>
      <c r="O6798">
        <v>5.8576129376888275E-2</v>
      </c>
      <c r="P6798">
        <v>4.0806788951158524E-2</v>
      </c>
      <c r="Q6798">
        <v>7.6363667845726013E-2</v>
      </c>
      <c r="R6798">
        <v>0.11587795615196228</v>
      </c>
      <c r="S6798">
        <v>0.15538755059242249</v>
      </c>
      <c r="T6798">
        <v>0.19094912707805634</v>
      </c>
      <c r="U6798" t="s">
        <v>18</v>
      </c>
      <c r="V6798" t="s">
        <v>84</v>
      </c>
      <c r="W6798">
        <v>97.786109924316406</v>
      </c>
    </row>
    <row r="6799" spans="1:23" x14ac:dyDescent="0.25">
      <c r="A6799" s="48"/>
      <c r="B6799" t="s">
        <v>14</v>
      </c>
      <c r="C6799" s="35">
        <v>42258</v>
      </c>
      <c r="D6799">
        <v>15</v>
      </c>
      <c r="E6799" t="s">
        <v>32</v>
      </c>
      <c r="F6799">
        <v>1.9141312395663492</v>
      </c>
      <c r="G6799">
        <v>1.8809222028832095</v>
      </c>
      <c r="H6799">
        <v>9689</v>
      </c>
      <c r="I6799">
        <v>1.7982532833943523</v>
      </c>
      <c r="J6799">
        <v>1.8104075790184513</v>
      </c>
      <c r="K6799">
        <v>1069</v>
      </c>
      <c r="L6799">
        <v>0.11587795615196228</v>
      </c>
      <c r="M6799">
        <v>6.0538144111633301</v>
      </c>
      <c r="N6799">
        <v>10758</v>
      </c>
      <c r="O6799">
        <v>5.8576129376888275E-2</v>
      </c>
      <c r="P6799">
        <v>4.0806788951158524E-2</v>
      </c>
      <c r="Q6799">
        <v>7.6363667845726013E-2</v>
      </c>
      <c r="R6799">
        <v>0.11587795615196228</v>
      </c>
      <c r="S6799">
        <v>0.15538755059242249</v>
      </c>
      <c r="T6799">
        <v>0.19094912707805634</v>
      </c>
      <c r="U6799" t="s">
        <v>102</v>
      </c>
      <c r="V6799" t="s">
        <v>84</v>
      </c>
      <c r="W6799">
        <v>97.786109924316406</v>
      </c>
    </row>
    <row r="6800" spans="1:23" x14ac:dyDescent="0.25">
      <c r="A6800" s="48"/>
      <c r="B6800" t="s">
        <v>14</v>
      </c>
      <c r="C6800" s="35">
        <v>42258</v>
      </c>
      <c r="D6800">
        <v>16</v>
      </c>
      <c r="E6800" t="s">
        <v>32</v>
      </c>
      <c r="F6800">
        <v>2.2410256436055431</v>
      </c>
      <c r="G6800">
        <v>1.8536034626915712</v>
      </c>
      <c r="H6800">
        <v>9689</v>
      </c>
      <c r="I6800">
        <v>1.8001408064301707</v>
      </c>
      <c r="J6800">
        <v>1.5143508856821588</v>
      </c>
      <c r="K6800">
        <v>1069</v>
      </c>
      <c r="L6800">
        <v>0.44088482856750488</v>
      </c>
      <c r="M6800">
        <v>19.673351287841797</v>
      </c>
      <c r="N6800">
        <v>10758</v>
      </c>
      <c r="O6800">
        <v>4.9998503178358078E-2</v>
      </c>
      <c r="P6800">
        <v>0.37680673599243164</v>
      </c>
      <c r="Q6800">
        <v>0.40715682506561279</v>
      </c>
      <c r="R6800">
        <v>0.44088482856750488</v>
      </c>
      <c r="S6800">
        <v>0.47460880875587463</v>
      </c>
      <c r="T6800">
        <v>0.50496292114257813</v>
      </c>
      <c r="U6800" t="s">
        <v>18</v>
      </c>
      <c r="V6800" t="s">
        <v>84</v>
      </c>
      <c r="W6800">
        <v>97.2548828125</v>
      </c>
    </row>
    <row r="6801" spans="1:23" x14ac:dyDescent="0.25">
      <c r="A6801" s="48"/>
      <c r="B6801" s="7" t="s">
        <v>14</v>
      </c>
      <c r="C6801" s="35">
        <v>42258</v>
      </c>
      <c r="D6801">
        <v>16</v>
      </c>
      <c r="E6801" t="s">
        <v>32</v>
      </c>
      <c r="F6801">
        <v>2.2410256436055431</v>
      </c>
      <c r="G6801">
        <v>1.8536034626915712</v>
      </c>
      <c r="H6801">
        <v>9689</v>
      </c>
      <c r="I6801">
        <v>1.8001408064301707</v>
      </c>
      <c r="J6801">
        <v>1.5143508856821588</v>
      </c>
      <c r="K6801">
        <v>1069</v>
      </c>
      <c r="L6801">
        <v>0.44088482856750488</v>
      </c>
      <c r="M6801">
        <v>19.673351287841797</v>
      </c>
      <c r="N6801">
        <v>10758</v>
      </c>
      <c r="O6801">
        <v>4.9998503178358078E-2</v>
      </c>
      <c r="P6801">
        <v>0.37680673599243164</v>
      </c>
      <c r="Q6801">
        <v>0.40715682506561279</v>
      </c>
      <c r="R6801">
        <v>0.44088482856750488</v>
      </c>
      <c r="S6801">
        <v>0.47460880875587463</v>
      </c>
      <c r="T6801">
        <v>0.50496292114257813</v>
      </c>
      <c r="U6801" t="s">
        <v>102</v>
      </c>
      <c r="V6801" t="s">
        <v>84</v>
      </c>
      <c r="W6801">
        <v>97.2548828125</v>
      </c>
    </row>
    <row r="6802" spans="1:23" x14ac:dyDescent="0.25">
      <c r="A6802" s="48"/>
      <c r="B6802" s="7" t="s">
        <v>14</v>
      </c>
      <c r="C6802" s="35">
        <v>42258</v>
      </c>
      <c r="D6802">
        <v>17</v>
      </c>
      <c r="E6802" t="s">
        <v>32</v>
      </c>
      <c r="F6802">
        <v>2.527066840136714</v>
      </c>
      <c r="G6802">
        <v>1.8221723219435608</v>
      </c>
      <c r="H6802">
        <v>9689</v>
      </c>
      <c r="I6802">
        <v>2.0652651031060651</v>
      </c>
      <c r="J6802">
        <v>1.4702340702395353</v>
      </c>
      <c r="K6802">
        <v>1069</v>
      </c>
      <c r="L6802">
        <v>0.46180173754692078</v>
      </c>
      <c r="M6802">
        <v>18.274219512939453</v>
      </c>
      <c r="N6802">
        <v>10758</v>
      </c>
      <c r="O6802">
        <v>4.8628740012645721E-2</v>
      </c>
      <c r="P6802">
        <v>0.39947915077209473</v>
      </c>
      <c r="Q6802">
        <v>0.42899775505065918</v>
      </c>
      <c r="R6802">
        <v>0.46180173754692078</v>
      </c>
      <c r="S6802">
        <v>0.49460181593894958</v>
      </c>
      <c r="T6802">
        <v>0.52412432432174683</v>
      </c>
      <c r="U6802" t="s">
        <v>18</v>
      </c>
      <c r="V6802" t="s">
        <v>84</v>
      </c>
      <c r="W6802">
        <v>93.874977111816406</v>
      </c>
    </row>
    <row r="6803" spans="1:23" x14ac:dyDescent="0.25">
      <c r="A6803" s="48"/>
      <c r="B6803" s="7" t="s">
        <v>14</v>
      </c>
      <c r="C6803" s="35">
        <v>42258</v>
      </c>
      <c r="D6803">
        <v>17</v>
      </c>
      <c r="E6803" t="s">
        <v>32</v>
      </c>
      <c r="F6803">
        <v>2.527066840136714</v>
      </c>
      <c r="G6803">
        <v>1.8221723219435608</v>
      </c>
      <c r="H6803">
        <v>9689</v>
      </c>
      <c r="I6803">
        <v>2.0652651031060651</v>
      </c>
      <c r="J6803">
        <v>1.4702340702395353</v>
      </c>
      <c r="K6803">
        <v>1069</v>
      </c>
      <c r="L6803">
        <v>0.46180173754692078</v>
      </c>
      <c r="M6803">
        <v>18.274219512939453</v>
      </c>
      <c r="N6803">
        <v>10758</v>
      </c>
      <c r="O6803">
        <v>4.8628740012645721E-2</v>
      </c>
      <c r="P6803">
        <v>0.39947915077209473</v>
      </c>
      <c r="Q6803">
        <v>0.42899775505065918</v>
      </c>
      <c r="R6803">
        <v>0.46180173754692078</v>
      </c>
      <c r="S6803">
        <v>0.49460181593894958</v>
      </c>
      <c r="T6803">
        <v>0.52412432432174683</v>
      </c>
      <c r="U6803" t="s">
        <v>102</v>
      </c>
      <c r="V6803" t="s">
        <v>84</v>
      </c>
      <c r="W6803">
        <v>93.874977111816406</v>
      </c>
    </row>
    <row r="6804" spans="1:23" x14ac:dyDescent="0.25">
      <c r="A6804" s="48"/>
      <c r="B6804" s="7" t="s">
        <v>14</v>
      </c>
      <c r="C6804" s="35">
        <v>42258</v>
      </c>
      <c r="D6804">
        <v>18</v>
      </c>
      <c r="E6804" t="s">
        <v>32</v>
      </c>
      <c r="F6804">
        <v>2.6524875829555596</v>
      </c>
      <c r="G6804">
        <v>1.8094806999477522</v>
      </c>
      <c r="H6804">
        <v>9689</v>
      </c>
      <c r="I6804">
        <v>2.2605872413322667</v>
      </c>
      <c r="J6804">
        <v>1.4592744867339935</v>
      </c>
      <c r="K6804">
        <v>1069</v>
      </c>
      <c r="L6804">
        <v>0.39190033078193665</v>
      </c>
      <c r="M6804">
        <v>14.774823188781738</v>
      </c>
      <c r="N6804">
        <v>10758</v>
      </c>
      <c r="O6804">
        <v>4.8269696533679962E-2</v>
      </c>
      <c r="P6804">
        <v>0.33003789186477661</v>
      </c>
      <c r="Q6804">
        <v>0.35933855175971985</v>
      </c>
      <c r="R6804">
        <v>0.39190033078193665</v>
      </c>
      <c r="S6804">
        <v>0.42445823550224304</v>
      </c>
      <c r="T6804">
        <v>0.45376276969909668</v>
      </c>
      <c r="U6804" t="s">
        <v>18</v>
      </c>
      <c r="V6804" t="s">
        <v>84</v>
      </c>
      <c r="W6804">
        <v>89.004837036132813</v>
      </c>
    </row>
    <row r="6805" spans="1:23" x14ac:dyDescent="0.25">
      <c r="A6805" s="48"/>
      <c r="B6805" s="7" t="s">
        <v>14</v>
      </c>
      <c r="C6805" s="35">
        <v>42258</v>
      </c>
      <c r="D6805">
        <v>18</v>
      </c>
      <c r="E6805" t="s">
        <v>32</v>
      </c>
      <c r="F6805">
        <v>2.6524875829555596</v>
      </c>
      <c r="G6805">
        <v>1.8094806999477522</v>
      </c>
      <c r="H6805">
        <v>9689</v>
      </c>
      <c r="I6805">
        <v>2.2605872413322667</v>
      </c>
      <c r="J6805">
        <v>1.4592744867339935</v>
      </c>
      <c r="K6805">
        <v>1069</v>
      </c>
      <c r="L6805">
        <v>0.39190033078193665</v>
      </c>
      <c r="M6805">
        <v>14.774823188781738</v>
      </c>
      <c r="N6805">
        <v>10758</v>
      </c>
      <c r="O6805">
        <v>4.8269696533679962E-2</v>
      </c>
      <c r="P6805">
        <v>0.33003789186477661</v>
      </c>
      <c r="Q6805">
        <v>0.35933855175971985</v>
      </c>
      <c r="R6805">
        <v>0.39190033078193665</v>
      </c>
      <c r="S6805">
        <v>0.42445823550224304</v>
      </c>
      <c r="T6805">
        <v>0.45376276969909668</v>
      </c>
      <c r="U6805" t="s">
        <v>102</v>
      </c>
      <c r="V6805" t="s">
        <v>84</v>
      </c>
      <c r="W6805">
        <v>89.004837036132813</v>
      </c>
    </row>
    <row r="6806" spans="1:23" x14ac:dyDescent="0.25">
      <c r="A6806" s="48"/>
      <c r="B6806" s="7" t="s">
        <v>14</v>
      </c>
      <c r="C6806" s="35">
        <v>42258</v>
      </c>
      <c r="D6806">
        <v>19</v>
      </c>
      <c r="E6806" t="s">
        <v>32</v>
      </c>
      <c r="F6806">
        <v>2.6269015368249757</v>
      </c>
      <c r="G6806">
        <v>1.7571907251052388</v>
      </c>
      <c r="H6806">
        <v>9689</v>
      </c>
      <c r="I6806">
        <v>3.0545386497912292</v>
      </c>
      <c r="J6806">
        <v>1.9114645991863173</v>
      </c>
      <c r="K6806">
        <v>1069</v>
      </c>
      <c r="L6806">
        <v>-0.42763710021972656</v>
      </c>
      <c r="M6806">
        <v>-16.279144287109375</v>
      </c>
      <c r="N6806">
        <v>10758</v>
      </c>
      <c r="O6806">
        <v>6.1127305030822754E-2</v>
      </c>
      <c r="P6806">
        <v>-0.50597786903381348</v>
      </c>
      <c r="Q6806">
        <v>-0.46887236833572388</v>
      </c>
      <c r="R6806">
        <v>-0.42763710021972656</v>
      </c>
      <c r="S6806">
        <v>-0.38640671968460083</v>
      </c>
      <c r="T6806">
        <v>-0.34929633140563965</v>
      </c>
      <c r="U6806" t="s">
        <v>18</v>
      </c>
      <c r="V6806" t="s">
        <v>84</v>
      </c>
      <c r="W6806">
        <v>82.812789916992187</v>
      </c>
    </row>
    <row r="6807" spans="1:23" x14ac:dyDescent="0.25">
      <c r="A6807" s="48"/>
      <c r="B6807" t="s">
        <v>14</v>
      </c>
      <c r="C6807" s="35">
        <v>42258</v>
      </c>
      <c r="D6807">
        <v>19</v>
      </c>
      <c r="E6807" t="s">
        <v>32</v>
      </c>
      <c r="F6807">
        <v>2.6269015368249757</v>
      </c>
      <c r="G6807">
        <v>1.7571907251052388</v>
      </c>
      <c r="H6807">
        <v>9689</v>
      </c>
      <c r="I6807">
        <v>3.0545386497912292</v>
      </c>
      <c r="J6807">
        <v>1.9114645991863173</v>
      </c>
      <c r="K6807">
        <v>1069</v>
      </c>
      <c r="L6807">
        <v>-0.42763710021972656</v>
      </c>
      <c r="M6807">
        <v>-16.279144287109375</v>
      </c>
      <c r="N6807">
        <v>10758</v>
      </c>
      <c r="O6807">
        <v>6.1127305030822754E-2</v>
      </c>
      <c r="P6807">
        <v>-0.50597786903381348</v>
      </c>
      <c r="Q6807">
        <v>-0.46887236833572388</v>
      </c>
      <c r="R6807">
        <v>-0.42763710021972656</v>
      </c>
      <c r="S6807">
        <v>-0.38640671968460083</v>
      </c>
      <c r="T6807">
        <v>-0.34929633140563965</v>
      </c>
      <c r="U6807" t="s">
        <v>102</v>
      </c>
      <c r="V6807" t="s">
        <v>84</v>
      </c>
      <c r="W6807">
        <v>82.812789916992187</v>
      </c>
    </row>
    <row r="6808" spans="1:23" x14ac:dyDescent="0.25">
      <c r="A6808" s="48"/>
      <c r="B6808" s="7" t="s">
        <v>14</v>
      </c>
      <c r="C6808" s="35">
        <v>42258</v>
      </c>
      <c r="D6808">
        <v>20</v>
      </c>
      <c r="E6808" t="s">
        <v>32</v>
      </c>
      <c r="F6808">
        <v>2.3862816755677851</v>
      </c>
      <c r="G6808">
        <v>1.6770785651673719</v>
      </c>
      <c r="H6808">
        <v>9689</v>
      </c>
      <c r="I6808">
        <v>2.7627408065214611</v>
      </c>
      <c r="J6808">
        <v>1.8788834909476395</v>
      </c>
      <c r="K6808">
        <v>1069</v>
      </c>
      <c r="L6808">
        <v>-0.37645912170410156</v>
      </c>
      <c r="M6808">
        <v>-15.775972366333008</v>
      </c>
      <c r="N6808">
        <v>10758</v>
      </c>
      <c r="O6808">
        <v>5.9938542544841766E-2</v>
      </c>
      <c r="P6808">
        <v>-0.4532763659954071</v>
      </c>
      <c r="Q6808">
        <v>-0.41689246892929077</v>
      </c>
      <c r="R6808">
        <v>-0.37645912170410156</v>
      </c>
      <c r="S6808">
        <v>-0.33603057265281677</v>
      </c>
      <c r="T6808">
        <v>-0.29964187741279602</v>
      </c>
      <c r="U6808" t="s">
        <v>18</v>
      </c>
      <c r="V6808" t="s">
        <v>84</v>
      </c>
      <c r="W6808">
        <v>76.770217895507812</v>
      </c>
    </row>
    <row r="6809" spans="1:23" x14ac:dyDescent="0.25">
      <c r="A6809" s="48"/>
      <c r="B6809" s="7" t="s">
        <v>14</v>
      </c>
      <c r="C6809" s="35">
        <v>42258</v>
      </c>
      <c r="D6809">
        <v>20</v>
      </c>
      <c r="E6809" t="s">
        <v>32</v>
      </c>
      <c r="F6809">
        <v>2.3862816755677851</v>
      </c>
      <c r="G6809">
        <v>1.6770785651673719</v>
      </c>
      <c r="H6809">
        <v>9689</v>
      </c>
      <c r="I6809">
        <v>2.7627408065214611</v>
      </c>
      <c r="J6809">
        <v>1.8788834909476395</v>
      </c>
      <c r="K6809">
        <v>1069</v>
      </c>
      <c r="L6809">
        <v>-0.37645912170410156</v>
      </c>
      <c r="M6809">
        <v>-15.775972366333008</v>
      </c>
      <c r="N6809">
        <v>10758</v>
      </c>
      <c r="O6809">
        <v>5.9938542544841766E-2</v>
      </c>
      <c r="P6809">
        <v>-0.4532763659954071</v>
      </c>
      <c r="Q6809">
        <v>-0.41689246892929077</v>
      </c>
      <c r="R6809">
        <v>-0.37645912170410156</v>
      </c>
      <c r="S6809">
        <v>-0.33603057265281677</v>
      </c>
      <c r="T6809">
        <v>-0.29964187741279602</v>
      </c>
      <c r="U6809" t="s">
        <v>102</v>
      </c>
      <c r="V6809" t="s">
        <v>84</v>
      </c>
      <c r="W6809">
        <v>76.770217895507812</v>
      </c>
    </row>
    <row r="6810" spans="1:23" x14ac:dyDescent="0.25">
      <c r="A6810" s="48"/>
      <c r="B6810" t="s">
        <v>14</v>
      </c>
      <c r="C6810" s="35">
        <v>42258</v>
      </c>
      <c r="D6810">
        <v>21</v>
      </c>
      <c r="E6810" t="s">
        <v>32</v>
      </c>
      <c r="F6810">
        <v>2.1061854342176178</v>
      </c>
      <c r="G6810">
        <v>1.560867761888703</v>
      </c>
      <c r="H6810">
        <v>9689</v>
      </c>
      <c r="I6810">
        <v>2.299611912274516</v>
      </c>
      <c r="J6810">
        <v>1.7018576378750698</v>
      </c>
      <c r="K6810">
        <v>1069</v>
      </c>
      <c r="L6810">
        <v>-0.1934264749288559</v>
      </c>
      <c r="M6810">
        <v>-9.1837348937988281</v>
      </c>
      <c r="N6810">
        <v>10758</v>
      </c>
      <c r="O6810">
        <v>5.4413452744483948E-2</v>
      </c>
      <c r="P6810">
        <v>-0.263162761926651</v>
      </c>
      <c r="Q6810">
        <v>-0.23013269901275635</v>
      </c>
      <c r="R6810">
        <v>-0.1934264749288559</v>
      </c>
      <c r="S6810">
        <v>-0.15672460198402405</v>
      </c>
      <c r="T6810">
        <v>-0.12369019538164139</v>
      </c>
      <c r="U6810" t="s">
        <v>18</v>
      </c>
      <c r="V6810" t="s">
        <v>84</v>
      </c>
      <c r="W6810">
        <v>75.152259826660156</v>
      </c>
    </row>
    <row r="6811" spans="1:23" x14ac:dyDescent="0.25">
      <c r="A6811" s="48"/>
      <c r="B6811" t="s">
        <v>14</v>
      </c>
      <c r="C6811" s="35">
        <v>42258</v>
      </c>
      <c r="D6811">
        <v>21</v>
      </c>
      <c r="E6811" t="s">
        <v>32</v>
      </c>
      <c r="F6811">
        <v>2.1061854342176178</v>
      </c>
      <c r="G6811">
        <v>1.560867761888703</v>
      </c>
      <c r="H6811">
        <v>9689</v>
      </c>
      <c r="I6811">
        <v>2.299611912274516</v>
      </c>
      <c r="J6811">
        <v>1.7018576378750698</v>
      </c>
      <c r="K6811">
        <v>1069</v>
      </c>
      <c r="L6811">
        <v>-0.1934264749288559</v>
      </c>
      <c r="M6811">
        <v>-9.1837348937988281</v>
      </c>
      <c r="N6811">
        <v>10758</v>
      </c>
      <c r="O6811">
        <v>5.4413452744483948E-2</v>
      </c>
      <c r="P6811">
        <v>-0.263162761926651</v>
      </c>
      <c r="Q6811">
        <v>-0.23013269901275635</v>
      </c>
      <c r="R6811">
        <v>-0.1934264749288559</v>
      </c>
      <c r="S6811">
        <v>-0.15672460198402405</v>
      </c>
      <c r="T6811">
        <v>-0.12369019538164139</v>
      </c>
      <c r="U6811" t="s">
        <v>102</v>
      </c>
      <c r="V6811" t="s">
        <v>84</v>
      </c>
      <c r="W6811">
        <v>75.152259826660156</v>
      </c>
    </row>
    <row r="6812" spans="1:23" x14ac:dyDescent="0.25">
      <c r="A6812" s="48"/>
      <c r="B6812" t="s">
        <v>14</v>
      </c>
      <c r="C6812" s="35">
        <v>42258</v>
      </c>
      <c r="D6812">
        <v>22</v>
      </c>
      <c r="E6812" t="s">
        <v>32</v>
      </c>
      <c r="F6812">
        <v>1.7869562498034126</v>
      </c>
      <c r="G6812">
        <v>1.4295449474605333</v>
      </c>
      <c r="H6812">
        <v>9689</v>
      </c>
      <c r="I6812">
        <v>1.9217481247262469</v>
      </c>
      <c r="J6812">
        <v>1.5158375441308256</v>
      </c>
      <c r="K6812">
        <v>1069</v>
      </c>
      <c r="L6812">
        <v>-0.13479188084602356</v>
      </c>
      <c r="M6812">
        <v>-7.5430989265441895</v>
      </c>
      <c r="N6812">
        <v>10758</v>
      </c>
      <c r="O6812">
        <v>4.8583649098873138E-2</v>
      </c>
      <c r="P6812">
        <v>-0.19705668091773987</v>
      </c>
      <c r="Q6812">
        <v>-0.16756543517112732</v>
      </c>
      <c r="R6812">
        <v>-0.13479188084602356</v>
      </c>
      <c r="S6812">
        <v>-0.1020222082734108</v>
      </c>
      <c r="T6812">
        <v>-7.2527073323726654E-2</v>
      </c>
      <c r="U6812" t="s">
        <v>18</v>
      </c>
      <c r="V6812" t="s">
        <v>84</v>
      </c>
      <c r="W6812">
        <v>75.236007690429688</v>
      </c>
    </row>
    <row r="6813" spans="1:23" x14ac:dyDescent="0.25">
      <c r="A6813" s="48"/>
      <c r="B6813" s="7" t="s">
        <v>14</v>
      </c>
      <c r="C6813" s="35">
        <v>42258</v>
      </c>
      <c r="D6813">
        <v>22</v>
      </c>
      <c r="E6813" t="s">
        <v>32</v>
      </c>
      <c r="F6813">
        <v>1.7869562498034126</v>
      </c>
      <c r="G6813">
        <v>1.4295449474605333</v>
      </c>
      <c r="H6813">
        <v>9689</v>
      </c>
      <c r="I6813">
        <v>1.9217481247262469</v>
      </c>
      <c r="J6813">
        <v>1.5158375441308256</v>
      </c>
      <c r="K6813">
        <v>1069</v>
      </c>
      <c r="L6813">
        <v>-0.13479188084602356</v>
      </c>
      <c r="M6813">
        <v>-7.5430989265441895</v>
      </c>
      <c r="N6813">
        <v>10758</v>
      </c>
      <c r="O6813">
        <v>4.8583649098873138E-2</v>
      </c>
      <c r="P6813">
        <v>-0.19705668091773987</v>
      </c>
      <c r="Q6813">
        <v>-0.16756543517112732</v>
      </c>
      <c r="R6813">
        <v>-0.13479188084602356</v>
      </c>
      <c r="S6813">
        <v>-0.1020222082734108</v>
      </c>
      <c r="T6813">
        <v>-7.2527073323726654E-2</v>
      </c>
      <c r="U6813" t="s">
        <v>102</v>
      </c>
      <c r="V6813" t="s">
        <v>84</v>
      </c>
      <c r="W6813">
        <v>75.236007690429688</v>
      </c>
    </row>
    <row r="6814" spans="1:23" x14ac:dyDescent="0.25">
      <c r="A6814" s="48"/>
      <c r="B6814" s="7" t="s">
        <v>14</v>
      </c>
      <c r="C6814" s="35">
        <v>42258</v>
      </c>
      <c r="D6814">
        <v>23</v>
      </c>
      <c r="E6814" t="s">
        <v>32</v>
      </c>
      <c r="F6814">
        <v>1.444916891607009</v>
      </c>
      <c r="G6814">
        <v>1.2484670793159358</v>
      </c>
      <c r="H6814">
        <v>9689</v>
      </c>
      <c r="I6814">
        <v>1.59280440927693</v>
      </c>
      <c r="J6814">
        <v>1.4308047656710026</v>
      </c>
      <c r="K6814">
        <v>1069</v>
      </c>
      <c r="L6814">
        <v>-0.14788751304149628</v>
      </c>
      <c r="M6814">
        <v>-10.235018730163574</v>
      </c>
      <c r="N6814">
        <v>10758</v>
      </c>
      <c r="O6814">
        <v>4.5562408864498138E-2</v>
      </c>
      <c r="P6814">
        <v>-0.20628029108047485</v>
      </c>
      <c r="Q6814">
        <v>-0.1786230057477951</v>
      </c>
      <c r="R6814">
        <v>-0.14788751304149628</v>
      </c>
      <c r="S6814">
        <v>-0.11715567111968994</v>
      </c>
      <c r="T6814">
        <v>-8.9494727551937103E-2</v>
      </c>
      <c r="U6814" t="s">
        <v>18</v>
      </c>
      <c r="V6814" t="s">
        <v>84</v>
      </c>
      <c r="W6814">
        <v>73.916252136230469</v>
      </c>
    </row>
    <row r="6815" spans="1:23" x14ac:dyDescent="0.25">
      <c r="A6815" s="48"/>
      <c r="B6815" s="7" t="s">
        <v>14</v>
      </c>
      <c r="C6815" s="35">
        <v>42258</v>
      </c>
      <c r="D6815">
        <v>23</v>
      </c>
      <c r="E6815" t="s">
        <v>32</v>
      </c>
      <c r="F6815">
        <v>1.444916891607009</v>
      </c>
      <c r="G6815">
        <v>1.2484670793159358</v>
      </c>
      <c r="H6815">
        <v>9689</v>
      </c>
      <c r="I6815">
        <v>1.59280440927693</v>
      </c>
      <c r="J6815">
        <v>1.4308047656710026</v>
      </c>
      <c r="K6815">
        <v>1069</v>
      </c>
      <c r="L6815">
        <v>-0.14788751304149628</v>
      </c>
      <c r="M6815">
        <v>-10.235018730163574</v>
      </c>
      <c r="N6815">
        <v>10758</v>
      </c>
      <c r="O6815">
        <v>4.5562408864498138E-2</v>
      </c>
      <c r="P6815">
        <v>-0.20628029108047485</v>
      </c>
      <c r="Q6815">
        <v>-0.1786230057477951</v>
      </c>
      <c r="R6815">
        <v>-0.14788751304149628</v>
      </c>
      <c r="S6815">
        <v>-0.11715567111968994</v>
      </c>
      <c r="T6815">
        <v>-8.9494727551937103E-2</v>
      </c>
      <c r="U6815" t="s">
        <v>102</v>
      </c>
      <c r="V6815" t="s">
        <v>84</v>
      </c>
      <c r="W6815">
        <v>73.916252136230469</v>
      </c>
    </row>
    <row r="6816" spans="1:23" x14ac:dyDescent="0.25">
      <c r="A6816" s="48"/>
      <c r="B6816" s="7" t="s">
        <v>14</v>
      </c>
      <c r="C6816" s="35">
        <v>42258</v>
      </c>
      <c r="D6816">
        <v>24</v>
      </c>
      <c r="E6816" t="s">
        <v>32</v>
      </c>
      <c r="F6816">
        <v>1.1637531351487544</v>
      </c>
      <c r="G6816">
        <v>1.093160615484088</v>
      </c>
      <c r="H6816">
        <v>9689</v>
      </c>
      <c r="I6816">
        <v>1.270125328666422</v>
      </c>
      <c r="J6816">
        <v>1.2330221668325185</v>
      </c>
      <c r="K6816">
        <v>1069</v>
      </c>
      <c r="L6816">
        <v>-0.10637219250202179</v>
      </c>
      <c r="M6816">
        <v>-9.1404428482055664</v>
      </c>
      <c r="N6816">
        <v>10758</v>
      </c>
      <c r="O6816">
        <v>3.9313443005084991E-2</v>
      </c>
      <c r="P6816">
        <v>-0.15675629675388336</v>
      </c>
      <c r="Q6816">
        <v>-0.13289225101470947</v>
      </c>
      <c r="R6816">
        <v>-0.10637219250202179</v>
      </c>
      <c r="S6816">
        <v>-7.9855278134346008E-2</v>
      </c>
      <c r="T6816">
        <v>-5.5988084524869919E-2</v>
      </c>
      <c r="U6816" t="s">
        <v>18</v>
      </c>
      <c r="V6816" t="s">
        <v>84</v>
      </c>
      <c r="W6816">
        <v>71.363639831542969</v>
      </c>
    </row>
    <row r="6817" spans="1:23" x14ac:dyDescent="0.25">
      <c r="A6817" s="48"/>
      <c r="B6817" s="7" t="s">
        <v>14</v>
      </c>
      <c r="C6817" s="35">
        <v>42258</v>
      </c>
      <c r="D6817">
        <v>24</v>
      </c>
      <c r="E6817" t="s">
        <v>32</v>
      </c>
      <c r="F6817">
        <v>1.1637531351487544</v>
      </c>
      <c r="G6817">
        <v>1.093160615484088</v>
      </c>
      <c r="H6817">
        <v>9689</v>
      </c>
      <c r="I6817">
        <v>1.270125328666422</v>
      </c>
      <c r="J6817">
        <v>1.2330221668325185</v>
      </c>
      <c r="K6817">
        <v>1069</v>
      </c>
      <c r="L6817">
        <v>-0.10637219250202179</v>
      </c>
      <c r="M6817">
        <v>-9.1404428482055664</v>
      </c>
      <c r="N6817">
        <v>10758</v>
      </c>
      <c r="O6817">
        <v>3.9313443005084991E-2</v>
      </c>
      <c r="P6817">
        <v>-0.15675629675388336</v>
      </c>
      <c r="Q6817">
        <v>-0.13289225101470947</v>
      </c>
      <c r="R6817">
        <v>-0.10637219250202179</v>
      </c>
      <c r="S6817">
        <v>-7.9855278134346008E-2</v>
      </c>
      <c r="T6817">
        <v>-5.5988084524869919E-2</v>
      </c>
      <c r="U6817" t="s">
        <v>102</v>
      </c>
      <c r="V6817" t="s">
        <v>84</v>
      </c>
      <c r="W6817">
        <v>71.363639831542969</v>
      </c>
    </row>
    <row r="6818" spans="1:23" x14ac:dyDescent="0.25">
      <c r="A6818" s="48"/>
      <c r="B6818" s="7" t="s">
        <v>14</v>
      </c>
      <c r="C6818" s="35">
        <v>42231</v>
      </c>
      <c r="D6818">
        <v>1</v>
      </c>
      <c r="E6818" t="s">
        <v>32</v>
      </c>
      <c r="F6818">
        <v>0.65433949314681117</v>
      </c>
      <c r="G6818">
        <v>0.5639136830297794</v>
      </c>
      <c r="H6818">
        <v>3393</v>
      </c>
      <c r="I6818">
        <v>0.65752546912473275</v>
      </c>
      <c r="J6818">
        <v>0.58455740743129558</v>
      </c>
      <c r="K6818">
        <v>373</v>
      </c>
      <c r="L6818">
        <v>-3.1859760638326406E-3</v>
      </c>
      <c r="M6818">
        <v>-0.48689952492713928</v>
      </c>
      <c r="N6818">
        <v>3766</v>
      </c>
      <c r="O6818">
        <v>3.177778422832489E-2</v>
      </c>
      <c r="P6818">
        <v>-4.3912384659051895E-2</v>
      </c>
      <c r="Q6818">
        <v>-2.4622634053230286E-2</v>
      </c>
      <c r="R6818">
        <v>-3.1859760638326406E-3</v>
      </c>
      <c r="S6818">
        <v>1.8248138949275017E-2</v>
      </c>
      <c r="T6818">
        <v>3.7540432065725327E-2</v>
      </c>
      <c r="U6818" t="s">
        <v>101</v>
      </c>
      <c r="V6818" t="s">
        <v>84</v>
      </c>
      <c r="W6818">
        <v>60.616569519042969</v>
      </c>
    </row>
    <row r="6819" spans="1:23" x14ac:dyDescent="0.25">
      <c r="A6819" s="48"/>
      <c r="B6819" t="s">
        <v>14</v>
      </c>
      <c r="C6819" s="35">
        <v>42231</v>
      </c>
      <c r="D6819">
        <v>2</v>
      </c>
      <c r="E6819" t="s">
        <v>32</v>
      </c>
      <c r="F6819">
        <v>0.58692743868065023</v>
      </c>
      <c r="G6819">
        <v>0.50713799700202256</v>
      </c>
      <c r="H6819">
        <v>3393</v>
      </c>
      <c r="I6819">
        <v>0.61174370041612613</v>
      </c>
      <c r="J6819">
        <v>0.53996147237646486</v>
      </c>
      <c r="K6819">
        <v>373</v>
      </c>
      <c r="L6819">
        <v>-2.4816261604428291E-2</v>
      </c>
      <c r="M6819">
        <v>-4.2281651496887207</v>
      </c>
      <c r="N6819">
        <v>3766</v>
      </c>
      <c r="O6819">
        <v>2.9282379895448685E-2</v>
      </c>
      <c r="P6819">
        <v>-6.2344558537006378E-2</v>
      </c>
      <c r="Q6819">
        <v>-4.4569570571184158E-2</v>
      </c>
      <c r="R6819">
        <v>-2.4816261604428291E-2</v>
      </c>
      <c r="S6819">
        <v>-5.0652963109314442E-3</v>
      </c>
      <c r="T6819">
        <v>1.271203625947237E-2</v>
      </c>
      <c r="U6819" t="s">
        <v>101</v>
      </c>
      <c r="V6819" t="s">
        <v>84</v>
      </c>
      <c r="W6819">
        <v>60.152149200439453</v>
      </c>
    </row>
    <row r="6820" spans="1:23" x14ac:dyDescent="0.25">
      <c r="A6820" s="48"/>
      <c r="B6820" s="7" t="s">
        <v>14</v>
      </c>
      <c r="C6820" s="35">
        <v>42231</v>
      </c>
      <c r="D6820">
        <v>3</v>
      </c>
      <c r="E6820" t="s">
        <v>32</v>
      </c>
      <c r="F6820">
        <v>0.54676640131172827</v>
      </c>
      <c r="G6820">
        <v>0.48000118146319243</v>
      </c>
      <c r="H6820">
        <v>3393</v>
      </c>
      <c r="I6820">
        <v>0.55024101872913933</v>
      </c>
      <c r="J6820">
        <v>0.51275191126802389</v>
      </c>
      <c r="K6820">
        <v>373</v>
      </c>
      <c r="L6820">
        <v>-3.4746173769235611E-3</v>
      </c>
      <c r="M6820">
        <v>-0.63548481464385986</v>
      </c>
      <c r="N6820">
        <v>3766</v>
      </c>
      <c r="O6820">
        <v>2.7798732742667198E-2</v>
      </c>
      <c r="P6820">
        <v>-3.9101473987102509E-2</v>
      </c>
      <c r="Q6820">
        <v>-2.2227086126804352E-2</v>
      </c>
      <c r="R6820">
        <v>-3.4746173769235611E-3</v>
      </c>
      <c r="S6820">
        <v>1.5275628305971622E-2</v>
      </c>
      <c r="T6820">
        <v>3.2152239233255386E-2</v>
      </c>
      <c r="U6820" t="s">
        <v>101</v>
      </c>
      <c r="V6820" t="s">
        <v>84</v>
      </c>
      <c r="W6820">
        <v>59.151885986328125</v>
      </c>
    </row>
    <row r="6821" spans="1:23" x14ac:dyDescent="0.25">
      <c r="A6821" s="48"/>
      <c r="B6821" s="7" t="s">
        <v>14</v>
      </c>
      <c r="C6821" s="35">
        <v>42231</v>
      </c>
      <c r="D6821">
        <v>4</v>
      </c>
      <c r="E6821" t="s">
        <v>32</v>
      </c>
      <c r="F6821">
        <v>0.52391744772052817</v>
      </c>
      <c r="G6821">
        <v>0.43625634847530875</v>
      </c>
      <c r="H6821">
        <v>3393</v>
      </c>
      <c r="I6821">
        <v>0.52473753342935281</v>
      </c>
      <c r="J6821">
        <v>0.4339594315471848</v>
      </c>
      <c r="K6821">
        <v>373</v>
      </c>
      <c r="L6821">
        <v>-8.2008569734171033E-4</v>
      </c>
      <c r="M6821">
        <v>-0.15652956068515778</v>
      </c>
      <c r="N6821">
        <v>3766</v>
      </c>
      <c r="O6821">
        <v>2.3684874176979065E-2</v>
      </c>
      <c r="P6821">
        <v>-3.1174620613455772E-2</v>
      </c>
      <c r="Q6821">
        <v>-1.6797428950667381E-2</v>
      </c>
      <c r="R6821">
        <v>-8.2008569734171033E-4</v>
      </c>
      <c r="S6821">
        <v>1.5155361965298653E-2</v>
      </c>
      <c r="T6821">
        <v>2.9534449800848961E-2</v>
      </c>
      <c r="U6821" t="s">
        <v>101</v>
      </c>
      <c r="V6821" t="s">
        <v>84</v>
      </c>
      <c r="W6821">
        <v>58.029472351074219</v>
      </c>
    </row>
    <row r="6822" spans="1:23" x14ac:dyDescent="0.25">
      <c r="A6822" s="48"/>
      <c r="B6822" t="s">
        <v>14</v>
      </c>
      <c r="C6822" s="35">
        <v>42231</v>
      </c>
      <c r="D6822">
        <v>5</v>
      </c>
      <c r="E6822" t="s">
        <v>32</v>
      </c>
      <c r="F6822">
        <v>0.52606548782813678</v>
      </c>
      <c r="G6822">
        <v>0.44354842511106468</v>
      </c>
      <c r="H6822">
        <v>3393</v>
      </c>
      <c r="I6822">
        <v>0.5333166218492047</v>
      </c>
      <c r="J6822">
        <v>0.44891994725289452</v>
      </c>
      <c r="K6822">
        <v>373</v>
      </c>
      <c r="L6822">
        <v>-7.2511341422796249E-3</v>
      </c>
      <c r="M6822">
        <v>-1.378371000289917</v>
      </c>
      <c r="N6822">
        <v>3766</v>
      </c>
      <c r="O6822">
        <v>2.4459665641188622E-2</v>
      </c>
      <c r="P6822">
        <v>-3.8598641753196716E-2</v>
      </c>
      <c r="Q6822">
        <v>-2.3751135915517807E-2</v>
      </c>
      <c r="R6822">
        <v>-7.2511341422796249E-3</v>
      </c>
      <c r="S6822">
        <v>9.2469099909067154E-3</v>
      </c>
      <c r="T6822">
        <v>2.4096373468637466E-2</v>
      </c>
      <c r="U6822" t="s">
        <v>101</v>
      </c>
      <c r="V6822" t="s">
        <v>84</v>
      </c>
      <c r="W6822">
        <v>57.394050598144531</v>
      </c>
    </row>
    <row r="6823" spans="1:23" x14ac:dyDescent="0.25">
      <c r="A6823" s="48"/>
      <c r="B6823" t="s">
        <v>14</v>
      </c>
      <c r="C6823" s="35">
        <v>42231</v>
      </c>
      <c r="D6823">
        <v>6</v>
      </c>
      <c r="E6823" t="s">
        <v>32</v>
      </c>
      <c r="F6823">
        <v>0.55813633966942366</v>
      </c>
      <c r="G6823">
        <v>0.48041691850172219</v>
      </c>
      <c r="H6823">
        <v>3393</v>
      </c>
      <c r="I6823">
        <v>0.53189168905598228</v>
      </c>
      <c r="J6823">
        <v>0.4498456251341979</v>
      </c>
      <c r="K6823">
        <v>373</v>
      </c>
      <c r="L6823">
        <v>2.6244651526212692E-2</v>
      </c>
      <c r="M6823">
        <v>4.7021932601928711</v>
      </c>
      <c r="N6823">
        <v>3766</v>
      </c>
      <c r="O6823">
        <v>2.4709219112992287E-2</v>
      </c>
      <c r="P6823">
        <v>-5.4226838983595371E-3</v>
      </c>
      <c r="Q6823">
        <v>9.5763066783547401E-3</v>
      </c>
      <c r="R6823">
        <v>2.6244651526212692E-2</v>
      </c>
      <c r="S6823">
        <v>4.2911019176244736E-2</v>
      </c>
      <c r="T6823">
        <v>5.7911988347768784E-2</v>
      </c>
      <c r="U6823" t="s">
        <v>101</v>
      </c>
      <c r="V6823" t="s">
        <v>84</v>
      </c>
      <c r="W6823">
        <v>57.80908203125</v>
      </c>
    </row>
    <row r="6824" spans="1:23" x14ac:dyDescent="0.25">
      <c r="A6824" s="48"/>
      <c r="B6824" t="s">
        <v>14</v>
      </c>
      <c r="C6824" s="35">
        <v>42231</v>
      </c>
      <c r="D6824">
        <v>7</v>
      </c>
      <c r="E6824" t="s">
        <v>32</v>
      </c>
      <c r="F6824">
        <v>0.64266940763253322</v>
      </c>
      <c r="G6824">
        <v>0.58582042597282302</v>
      </c>
      <c r="H6824">
        <v>3393</v>
      </c>
      <c r="I6824">
        <v>0.62047962479818208</v>
      </c>
      <c r="J6824">
        <v>0.57405041581662886</v>
      </c>
      <c r="K6824">
        <v>373</v>
      </c>
      <c r="L6824">
        <v>2.2189782932400703E-2</v>
      </c>
      <c r="M6824">
        <v>3.4527523517608643</v>
      </c>
      <c r="N6824">
        <v>3766</v>
      </c>
      <c r="O6824">
        <v>3.1378559768199921E-2</v>
      </c>
      <c r="P6824">
        <v>-1.8024979159235954E-2</v>
      </c>
      <c r="Q6824">
        <v>1.0224340949207544E-3</v>
      </c>
      <c r="R6824">
        <v>2.2189782932400703E-2</v>
      </c>
      <c r="S6824">
        <v>4.3354623019695282E-2</v>
      </c>
      <c r="T6824">
        <v>6.240454688668251E-2</v>
      </c>
      <c r="U6824" t="s">
        <v>101</v>
      </c>
      <c r="V6824" t="s">
        <v>84</v>
      </c>
      <c r="W6824">
        <v>62.929103851318359</v>
      </c>
    </row>
    <row r="6825" spans="1:23" x14ac:dyDescent="0.25">
      <c r="A6825" s="48"/>
      <c r="B6825" s="7" t="s">
        <v>14</v>
      </c>
      <c r="C6825" s="35">
        <v>42231</v>
      </c>
      <c r="D6825">
        <v>8</v>
      </c>
      <c r="E6825" t="s">
        <v>32</v>
      </c>
      <c r="F6825">
        <v>0.72214179201935325</v>
      </c>
      <c r="G6825">
        <v>0.64684761393324663</v>
      </c>
      <c r="H6825">
        <v>3393</v>
      </c>
      <c r="I6825">
        <v>0.71917935661566434</v>
      </c>
      <c r="J6825">
        <v>0.67060136390411851</v>
      </c>
      <c r="K6825">
        <v>373</v>
      </c>
      <c r="L6825">
        <v>2.9624353628605604E-3</v>
      </c>
      <c r="M6825">
        <v>0.41022905707359314</v>
      </c>
      <c r="N6825">
        <v>3766</v>
      </c>
      <c r="O6825">
        <v>3.64549420773983E-2</v>
      </c>
      <c r="P6825">
        <v>-4.3758217245340347E-2</v>
      </c>
      <c r="Q6825">
        <v>-2.1629339084029198E-2</v>
      </c>
      <c r="R6825">
        <v>2.9624353628605604E-3</v>
      </c>
      <c r="S6825">
        <v>2.755129337310791E-2</v>
      </c>
      <c r="T6825">
        <v>4.9683090299367905E-2</v>
      </c>
      <c r="U6825" t="s">
        <v>101</v>
      </c>
      <c r="V6825" t="s">
        <v>84</v>
      </c>
      <c r="W6825">
        <v>71.462821960449219</v>
      </c>
    </row>
    <row r="6826" spans="1:23" x14ac:dyDescent="0.25">
      <c r="A6826" s="48"/>
      <c r="B6826" s="7" t="s">
        <v>14</v>
      </c>
      <c r="C6826" s="35">
        <v>42231</v>
      </c>
      <c r="D6826">
        <v>9</v>
      </c>
      <c r="E6826" t="s">
        <v>32</v>
      </c>
      <c r="F6826">
        <v>0.80503138812106267</v>
      </c>
      <c r="G6826">
        <v>0.75051728921184446</v>
      </c>
      <c r="H6826">
        <v>3393</v>
      </c>
      <c r="I6826">
        <v>0.78300723892760304</v>
      </c>
      <c r="J6826">
        <v>0.79677649994478084</v>
      </c>
      <c r="K6826">
        <v>373</v>
      </c>
      <c r="L6826">
        <v>2.202414907515049E-2</v>
      </c>
      <c r="M6826">
        <v>2.7358124256134033</v>
      </c>
      <c r="N6826">
        <v>3766</v>
      </c>
      <c r="O6826">
        <v>4.3220706284046173E-2</v>
      </c>
      <c r="P6826">
        <v>-3.336750715970993E-2</v>
      </c>
      <c r="Q6826">
        <v>-7.1316747926175594E-3</v>
      </c>
      <c r="R6826">
        <v>2.202414907515049E-2</v>
      </c>
      <c r="S6826">
        <v>5.1176514476537704E-2</v>
      </c>
      <c r="T6826">
        <v>7.7415809035301208E-2</v>
      </c>
      <c r="U6826" t="s">
        <v>101</v>
      </c>
      <c r="V6826" t="s">
        <v>84</v>
      </c>
      <c r="W6826">
        <v>79.996284484863281</v>
      </c>
    </row>
    <row r="6827" spans="1:23" x14ac:dyDescent="0.25">
      <c r="A6827" s="48"/>
      <c r="B6827" s="7" t="s">
        <v>14</v>
      </c>
      <c r="C6827" s="35">
        <v>42231</v>
      </c>
      <c r="D6827">
        <v>10</v>
      </c>
      <c r="E6827" t="s">
        <v>32</v>
      </c>
      <c r="F6827">
        <v>0.84655222531116991</v>
      </c>
      <c r="G6827">
        <v>0.86715840002980527</v>
      </c>
      <c r="H6827">
        <v>3393</v>
      </c>
      <c r="I6827">
        <v>0.81612707755488956</v>
      </c>
      <c r="J6827">
        <v>0.90101434962368854</v>
      </c>
      <c r="K6827">
        <v>373</v>
      </c>
      <c r="L6827">
        <v>3.0425148084759712E-2</v>
      </c>
      <c r="M6827">
        <v>3.5940072536468506</v>
      </c>
      <c r="N6827">
        <v>3766</v>
      </c>
      <c r="O6827">
        <v>4.8970416188240051E-2</v>
      </c>
      <c r="P6827">
        <v>-3.2335337251424789E-2</v>
      </c>
      <c r="Q6827">
        <v>-2.6093153282999992E-3</v>
      </c>
      <c r="R6827">
        <v>3.0425148084759712E-2</v>
      </c>
      <c r="S6827">
        <v>6.3455693423748016E-2</v>
      </c>
      <c r="T6827">
        <v>9.3185633420944214E-2</v>
      </c>
      <c r="U6827" t="s">
        <v>101</v>
      </c>
      <c r="V6827" t="s">
        <v>84</v>
      </c>
      <c r="W6827">
        <v>84.874404907226563</v>
      </c>
    </row>
    <row r="6828" spans="1:23" x14ac:dyDescent="0.25">
      <c r="A6828" s="48"/>
      <c r="B6828" s="7" t="s">
        <v>14</v>
      </c>
      <c r="C6828" s="35">
        <v>42231</v>
      </c>
      <c r="D6828">
        <v>11</v>
      </c>
      <c r="E6828" t="s">
        <v>32</v>
      </c>
      <c r="F6828">
        <v>0.8571886531570152</v>
      </c>
      <c r="G6828">
        <v>0.9484498508682494</v>
      </c>
      <c r="H6828">
        <v>3393</v>
      </c>
      <c r="I6828">
        <v>0.8528144771248658</v>
      </c>
      <c r="J6828">
        <v>1.0425097011545357</v>
      </c>
      <c r="K6828">
        <v>373</v>
      </c>
      <c r="L6828">
        <v>4.3741762638092041E-3</v>
      </c>
      <c r="M6828">
        <v>0.51029324531555176</v>
      </c>
      <c r="N6828">
        <v>3766</v>
      </c>
      <c r="O6828">
        <v>5.6381426751613617E-2</v>
      </c>
      <c r="P6828">
        <v>-6.7884258925914764E-2</v>
      </c>
      <c r="Q6828">
        <v>-3.3659607172012329E-2</v>
      </c>
      <c r="R6828">
        <v>4.3741762638092041E-3</v>
      </c>
      <c r="S6828">
        <v>4.24034483730793E-2</v>
      </c>
      <c r="T6828">
        <v>7.6632611453533173E-2</v>
      </c>
      <c r="U6828" t="s">
        <v>101</v>
      </c>
      <c r="V6828" t="s">
        <v>84</v>
      </c>
      <c r="W6828">
        <v>87.290229797363281</v>
      </c>
    </row>
    <row r="6829" spans="1:23" x14ac:dyDescent="0.25">
      <c r="A6829" s="48"/>
      <c r="B6829" s="7" t="s">
        <v>14</v>
      </c>
      <c r="C6829" s="35">
        <v>42231</v>
      </c>
      <c r="D6829">
        <v>12</v>
      </c>
      <c r="E6829" t="s">
        <v>32</v>
      </c>
      <c r="F6829">
        <v>0.91234924847298693</v>
      </c>
      <c r="G6829">
        <v>1.0379038222962023</v>
      </c>
      <c r="H6829">
        <v>3393</v>
      </c>
      <c r="I6829">
        <v>0.86804504059527565</v>
      </c>
      <c r="J6829">
        <v>1.0248734677678988</v>
      </c>
      <c r="K6829">
        <v>373</v>
      </c>
      <c r="L6829">
        <v>4.4304206967353821E-2</v>
      </c>
      <c r="M6829">
        <v>4.8560581207275391</v>
      </c>
      <c r="N6829">
        <v>3766</v>
      </c>
      <c r="O6829">
        <v>5.5977530777454376E-2</v>
      </c>
      <c r="P6829">
        <v>-2.7436597272753716E-2</v>
      </c>
      <c r="Q6829">
        <v>6.5428842790424824E-3</v>
      </c>
      <c r="R6829">
        <v>4.4304206967353821E-2</v>
      </c>
      <c r="S6829">
        <v>8.2061052322387695E-2</v>
      </c>
      <c r="T6829">
        <v>0.11604501307010651</v>
      </c>
      <c r="U6829" t="s">
        <v>101</v>
      </c>
      <c r="V6829" t="s">
        <v>84</v>
      </c>
      <c r="W6829">
        <v>90.048065185546875</v>
      </c>
    </row>
    <row r="6830" spans="1:23" x14ac:dyDescent="0.25">
      <c r="A6830" s="48"/>
      <c r="B6830" s="7" t="s">
        <v>14</v>
      </c>
      <c r="C6830" s="35">
        <v>42231</v>
      </c>
      <c r="D6830">
        <v>13</v>
      </c>
      <c r="E6830" t="s">
        <v>32</v>
      </c>
      <c r="F6830">
        <v>0.99773103482630632</v>
      </c>
      <c r="G6830">
        <v>1.133013711587928</v>
      </c>
      <c r="H6830">
        <v>3393</v>
      </c>
      <c r="I6830">
        <v>0.94001635322890442</v>
      </c>
      <c r="J6830">
        <v>1.1074623402614343</v>
      </c>
      <c r="K6830">
        <v>373</v>
      </c>
      <c r="L6830">
        <v>5.7714682072401047E-2</v>
      </c>
      <c r="M6830">
        <v>5.7845931053161621</v>
      </c>
      <c r="N6830">
        <v>3766</v>
      </c>
      <c r="O6830">
        <v>6.0551419854164124E-2</v>
      </c>
      <c r="P6830">
        <v>-1.9888017326593399E-2</v>
      </c>
      <c r="Q6830">
        <v>1.6867905855178833E-2</v>
      </c>
      <c r="R6830">
        <v>5.7714682072401047E-2</v>
      </c>
      <c r="S6830">
        <v>9.855661541223526E-2</v>
      </c>
      <c r="T6830">
        <v>0.13531738519668579</v>
      </c>
      <c r="U6830" t="s">
        <v>101</v>
      </c>
      <c r="V6830" t="s">
        <v>84</v>
      </c>
      <c r="W6830">
        <v>90.757034301757813</v>
      </c>
    </row>
    <row r="6831" spans="1:23" x14ac:dyDescent="0.25">
      <c r="A6831" s="48"/>
      <c r="B6831" t="s">
        <v>14</v>
      </c>
      <c r="C6831" s="35">
        <v>42231</v>
      </c>
      <c r="D6831">
        <v>14</v>
      </c>
      <c r="E6831" t="s">
        <v>32</v>
      </c>
      <c r="F6831">
        <v>1.1292863541855453</v>
      </c>
      <c r="G6831">
        <v>1.2736901655664772</v>
      </c>
      <c r="H6831">
        <v>3393</v>
      </c>
      <c r="I6831">
        <v>1.0712246648224999</v>
      </c>
      <c r="J6831">
        <v>1.1765829000000703</v>
      </c>
      <c r="K6831">
        <v>373</v>
      </c>
      <c r="L6831">
        <v>5.8061689138412476E-2</v>
      </c>
      <c r="M6831">
        <v>5.1414494514465332</v>
      </c>
      <c r="N6831">
        <v>3766</v>
      </c>
      <c r="O6831">
        <v>6.4726456999778748E-2</v>
      </c>
      <c r="P6831">
        <v>-2.4891737848520279E-2</v>
      </c>
      <c r="Q6831">
        <v>1.4398516155779362E-2</v>
      </c>
      <c r="R6831">
        <v>5.8061689138412476E-2</v>
      </c>
      <c r="S6831">
        <v>0.1017196848988533</v>
      </c>
      <c r="T6831">
        <v>0.14101511240005493</v>
      </c>
      <c r="U6831" t="s">
        <v>101</v>
      </c>
      <c r="V6831" t="s">
        <v>84</v>
      </c>
      <c r="W6831">
        <v>93.049919128417969</v>
      </c>
    </row>
    <row r="6832" spans="1:23" x14ac:dyDescent="0.25">
      <c r="A6832" s="48"/>
      <c r="B6832" s="7" t="s">
        <v>14</v>
      </c>
      <c r="C6832" s="35">
        <v>42231</v>
      </c>
      <c r="D6832">
        <v>15</v>
      </c>
      <c r="E6832" t="s">
        <v>32</v>
      </c>
      <c r="F6832">
        <v>1.287165252224832</v>
      </c>
      <c r="G6832">
        <v>1.3593384441951926</v>
      </c>
      <c r="H6832">
        <v>3393</v>
      </c>
      <c r="I6832">
        <v>1.2309785524606063</v>
      </c>
      <c r="J6832">
        <v>1.353429279521746</v>
      </c>
      <c r="K6832">
        <v>373</v>
      </c>
      <c r="L6832">
        <v>5.6186698377132416E-2</v>
      </c>
      <c r="M6832">
        <v>4.3651504516601562</v>
      </c>
      <c r="N6832">
        <v>3766</v>
      </c>
      <c r="O6832">
        <v>7.3861397802829742E-2</v>
      </c>
      <c r="P6832">
        <v>-3.847406804561615E-2</v>
      </c>
      <c r="Q6832">
        <v>6.3612768426537514E-3</v>
      </c>
      <c r="R6832">
        <v>5.6186698377132416E-2</v>
      </c>
      <c r="S6832">
        <v>0.10600621253252029</v>
      </c>
      <c r="T6832">
        <v>0.15084746479988098</v>
      </c>
      <c r="U6832" t="s">
        <v>101</v>
      </c>
      <c r="V6832" t="s">
        <v>84</v>
      </c>
      <c r="W6832">
        <v>94.099044799804688</v>
      </c>
    </row>
    <row r="6833" spans="1:23" x14ac:dyDescent="0.25">
      <c r="A6833" s="48"/>
      <c r="B6833" s="7" t="s">
        <v>14</v>
      </c>
      <c r="C6833" s="35">
        <v>42231</v>
      </c>
      <c r="D6833">
        <v>16</v>
      </c>
      <c r="E6833" t="s">
        <v>32</v>
      </c>
      <c r="F6833">
        <v>1.5186937222531376</v>
      </c>
      <c r="G6833">
        <v>1.5137849963448771</v>
      </c>
      <c r="H6833">
        <v>3393</v>
      </c>
      <c r="I6833">
        <v>1.3257300261991587</v>
      </c>
      <c r="J6833">
        <v>1.2549783536484633</v>
      </c>
      <c r="K6833">
        <v>373</v>
      </c>
      <c r="L6833">
        <v>0.19296368956565857</v>
      </c>
      <c r="M6833">
        <v>12.705899238586426</v>
      </c>
      <c r="N6833">
        <v>3766</v>
      </c>
      <c r="O6833">
        <v>6.9984398782253265E-2</v>
      </c>
      <c r="P6833">
        <v>0.10327168554067612</v>
      </c>
      <c r="Q6833">
        <v>0.14575360715389252</v>
      </c>
      <c r="R6833">
        <v>0.19296368956565857</v>
      </c>
      <c r="S6833">
        <v>0.24016816914081573</v>
      </c>
      <c r="T6833">
        <v>0.28265568614006042</v>
      </c>
      <c r="U6833" t="s">
        <v>101</v>
      </c>
      <c r="V6833" t="s">
        <v>84</v>
      </c>
      <c r="W6833">
        <v>94.391929626464844</v>
      </c>
    </row>
    <row r="6834" spans="1:23" x14ac:dyDescent="0.25">
      <c r="A6834" s="48"/>
      <c r="B6834" t="s">
        <v>14</v>
      </c>
      <c r="C6834" s="35">
        <v>42231</v>
      </c>
      <c r="D6834">
        <v>17</v>
      </c>
      <c r="E6834" t="s">
        <v>32</v>
      </c>
      <c r="F6834">
        <v>1.7378460948715011</v>
      </c>
      <c r="G6834">
        <v>1.6088106312249069</v>
      </c>
      <c r="H6834">
        <v>3393</v>
      </c>
      <c r="I6834">
        <v>1.5002962455673443</v>
      </c>
      <c r="J6834">
        <v>1.4086829675473933</v>
      </c>
      <c r="K6834">
        <v>373</v>
      </c>
      <c r="L6834">
        <v>0.23754985630512238</v>
      </c>
      <c r="M6834">
        <v>13.669211387634277</v>
      </c>
      <c r="N6834">
        <v>3766</v>
      </c>
      <c r="O6834">
        <v>7.7992953360080719E-2</v>
      </c>
      <c r="P6834">
        <v>0.13759408891201019</v>
      </c>
      <c r="Q6834">
        <v>0.18493737280368805</v>
      </c>
      <c r="R6834">
        <v>0.23754985630512238</v>
      </c>
      <c r="S6834">
        <v>0.29015609622001648</v>
      </c>
      <c r="T6834">
        <v>0.33750563859939575</v>
      </c>
      <c r="U6834" t="s">
        <v>101</v>
      </c>
      <c r="V6834" t="s">
        <v>84</v>
      </c>
      <c r="W6834">
        <v>94.562667846679688</v>
      </c>
    </row>
    <row r="6835" spans="1:23" x14ac:dyDescent="0.25">
      <c r="A6835" s="48"/>
      <c r="B6835" t="s">
        <v>14</v>
      </c>
      <c r="C6835" s="35">
        <v>42231</v>
      </c>
      <c r="D6835">
        <v>18</v>
      </c>
      <c r="E6835" t="s">
        <v>32</v>
      </c>
      <c r="F6835">
        <v>1.929347833815259</v>
      </c>
      <c r="G6835">
        <v>1.6861800707349843</v>
      </c>
      <c r="H6835">
        <v>3393</v>
      </c>
      <c r="I6835">
        <v>1.6571420910368015</v>
      </c>
      <c r="J6835">
        <v>1.4188429322647851</v>
      </c>
      <c r="K6835">
        <v>373</v>
      </c>
      <c r="L6835">
        <v>0.27220574021339417</v>
      </c>
      <c r="M6835">
        <v>14.108692169189453</v>
      </c>
      <c r="N6835">
        <v>3766</v>
      </c>
      <c r="O6835">
        <v>7.8962355852127075E-2</v>
      </c>
      <c r="P6835">
        <v>0.17100758850574493</v>
      </c>
      <c r="Q6835">
        <v>0.21893931925296783</v>
      </c>
      <c r="R6835">
        <v>0.27220574021339417</v>
      </c>
      <c r="S6835">
        <v>0.3254658579826355</v>
      </c>
      <c r="T6835">
        <v>0.37340390682220459</v>
      </c>
      <c r="U6835" t="s">
        <v>101</v>
      </c>
      <c r="V6835" t="s">
        <v>84</v>
      </c>
      <c r="W6835">
        <v>93.026817321777344</v>
      </c>
    </row>
    <row r="6836" spans="1:23" x14ac:dyDescent="0.25">
      <c r="A6836" s="48"/>
      <c r="B6836" t="s">
        <v>14</v>
      </c>
      <c r="C6836" s="35">
        <v>42231</v>
      </c>
      <c r="D6836">
        <v>19</v>
      </c>
      <c r="E6836" t="s">
        <v>32</v>
      </c>
      <c r="F6836">
        <v>1.9899582969017133</v>
      </c>
      <c r="G6836">
        <v>1.6633256409094652</v>
      </c>
      <c r="H6836">
        <v>3393</v>
      </c>
      <c r="I6836">
        <v>2.2106388742992777</v>
      </c>
      <c r="J6836">
        <v>1.7882311957425252</v>
      </c>
      <c r="K6836">
        <v>373</v>
      </c>
      <c r="L6836">
        <v>-0.22068057954311371</v>
      </c>
      <c r="M6836">
        <v>-11.08970832824707</v>
      </c>
      <c r="N6836">
        <v>3766</v>
      </c>
      <c r="O6836">
        <v>9.6894331276416779E-2</v>
      </c>
      <c r="P6836">
        <v>-0.34486034512519836</v>
      </c>
      <c r="Q6836">
        <v>-0.28604355454444885</v>
      </c>
      <c r="R6836">
        <v>-0.22068057954311371</v>
      </c>
      <c r="S6836">
        <v>-0.15532535314559937</v>
      </c>
      <c r="T6836">
        <v>-9.6500806510448456E-2</v>
      </c>
      <c r="U6836" t="s">
        <v>101</v>
      </c>
      <c r="V6836" t="s">
        <v>84</v>
      </c>
      <c r="W6836">
        <v>85.128517150878906</v>
      </c>
    </row>
    <row r="6837" spans="1:23" x14ac:dyDescent="0.25">
      <c r="A6837" s="48"/>
      <c r="B6837" s="7" t="s">
        <v>14</v>
      </c>
      <c r="C6837" s="35">
        <v>42231</v>
      </c>
      <c r="D6837">
        <v>20</v>
      </c>
      <c r="E6837" t="s">
        <v>32</v>
      </c>
      <c r="F6837">
        <v>1.857339670237043</v>
      </c>
      <c r="G6837">
        <v>1.5329459389207454</v>
      </c>
      <c r="H6837">
        <v>3393</v>
      </c>
      <c r="I6837">
        <v>2.0210624675531816</v>
      </c>
      <c r="J6837">
        <v>1.6040722362861266</v>
      </c>
      <c r="K6837">
        <v>373</v>
      </c>
      <c r="L6837">
        <v>-0.16372279822826385</v>
      </c>
      <c r="M6837">
        <v>-8.8149089813232422</v>
      </c>
      <c r="N6837">
        <v>3766</v>
      </c>
      <c r="O6837">
        <v>8.7125375866889954E-2</v>
      </c>
      <c r="P6837">
        <v>-0.27538266777992249</v>
      </c>
      <c r="Q6837">
        <v>-0.22249583899974823</v>
      </c>
      <c r="R6837">
        <v>-0.16372279822826385</v>
      </c>
      <c r="S6837">
        <v>-0.1049567312002182</v>
      </c>
      <c r="T6837">
        <v>-5.2062917500734329E-2</v>
      </c>
      <c r="U6837" t="s">
        <v>101</v>
      </c>
      <c r="V6837" t="s">
        <v>84</v>
      </c>
      <c r="W6837">
        <v>76.935737609863281</v>
      </c>
    </row>
    <row r="6838" spans="1:23" x14ac:dyDescent="0.25">
      <c r="A6838" s="48"/>
      <c r="B6838" s="7" t="s">
        <v>14</v>
      </c>
      <c r="C6838" s="35">
        <v>42231</v>
      </c>
      <c r="D6838">
        <v>21</v>
      </c>
      <c r="E6838" t="s">
        <v>32</v>
      </c>
      <c r="F6838">
        <v>1.6218588857236613</v>
      </c>
      <c r="G6838">
        <v>1.3274325257919066</v>
      </c>
      <c r="H6838">
        <v>3393</v>
      </c>
      <c r="I6838">
        <v>1.671538337432346</v>
      </c>
      <c r="J6838">
        <v>1.3157485373617737</v>
      </c>
      <c r="K6838">
        <v>373</v>
      </c>
      <c r="L6838">
        <v>-4.9679450690746307E-2</v>
      </c>
      <c r="M6838">
        <v>-3.0631179809570312</v>
      </c>
      <c r="N6838">
        <v>3766</v>
      </c>
      <c r="O6838">
        <v>7.1837306022644043E-2</v>
      </c>
      <c r="P6838">
        <v>-0.1417461484670639</v>
      </c>
      <c r="Q6838">
        <v>-9.8139457404613495E-2</v>
      </c>
      <c r="R6838">
        <v>-4.9679450690746307E-2</v>
      </c>
      <c r="S6838">
        <v>-1.225187792442739E-3</v>
      </c>
      <c r="T6838">
        <v>4.2387239634990692E-2</v>
      </c>
      <c r="U6838" t="s">
        <v>101</v>
      </c>
      <c r="V6838" t="s">
        <v>84</v>
      </c>
      <c r="W6838">
        <v>72.520980834960938</v>
      </c>
    </row>
    <row r="6839" spans="1:23" x14ac:dyDescent="0.25">
      <c r="A6839" s="48"/>
      <c r="B6839" s="7" t="s">
        <v>14</v>
      </c>
      <c r="C6839" s="35">
        <v>42231</v>
      </c>
      <c r="D6839">
        <v>22</v>
      </c>
      <c r="E6839" t="s">
        <v>32</v>
      </c>
      <c r="F6839">
        <v>1.3899878870222786</v>
      </c>
      <c r="G6839">
        <v>1.1430817920495029</v>
      </c>
      <c r="H6839">
        <v>3393</v>
      </c>
      <c r="I6839">
        <v>1.4309139418350145</v>
      </c>
      <c r="J6839">
        <v>1.1774451672588115</v>
      </c>
      <c r="K6839">
        <v>373</v>
      </c>
      <c r="L6839">
        <v>-4.0926054120063782E-2</v>
      </c>
      <c r="M6839">
        <v>-2.9443461894989014</v>
      </c>
      <c r="N6839">
        <v>3766</v>
      </c>
      <c r="O6839">
        <v>6.4046286046504974E-2</v>
      </c>
      <c r="P6839">
        <v>-0.12300777435302734</v>
      </c>
      <c r="Q6839">
        <v>-8.413039892911911E-2</v>
      </c>
      <c r="R6839">
        <v>-4.0926054120063782E-2</v>
      </c>
      <c r="S6839">
        <v>2.2731658536940813E-3</v>
      </c>
      <c r="T6839">
        <v>4.115566611289978E-2</v>
      </c>
      <c r="U6839" t="s">
        <v>101</v>
      </c>
      <c r="V6839" t="s">
        <v>84</v>
      </c>
      <c r="W6839">
        <v>70.398834228515625</v>
      </c>
    </row>
    <row r="6840" spans="1:23" x14ac:dyDescent="0.25">
      <c r="A6840" s="48"/>
      <c r="B6840" s="7" t="s">
        <v>14</v>
      </c>
      <c r="C6840" s="35">
        <v>42231</v>
      </c>
      <c r="D6840">
        <v>23</v>
      </c>
      <c r="E6840" t="s">
        <v>32</v>
      </c>
      <c r="F6840">
        <v>1.1364588858595843</v>
      </c>
      <c r="G6840">
        <v>1.0088895587512534</v>
      </c>
      <c r="H6840">
        <v>3393</v>
      </c>
      <c r="I6840">
        <v>1.0859670251769291</v>
      </c>
      <c r="J6840">
        <v>0.95118170419312487</v>
      </c>
      <c r="K6840">
        <v>373</v>
      </c>
      <c r="L6840">
        <v>5.0491861999034882E-2</v>
      </c>
      <c r="M6840">
        <v>4.4429111480712891</v>
      </c>
      <c r="N6840">
        <v>3766</v>
      </c>
      <c r="O6840">
        <v>5.2207104861736298E-2</v>
      </c>
      <c r="P6840">
        <v>-1.6416763886809349E-2</v>
      </c>
      <c r="Q6840">
        <v>1.5273992903530598E-2</v>
      </c>
      <c r="R6840">
        <v>5.0491861999034882E-2</v>
      </c>
      <c r="S6840">
        <v>8.5705555975437164E-2</v>
      </c>
      <c r="T6840">
        <v>0.11740048974752426</v>
      </c>
      <c r="U6840" t="s">
        <v>101</v>
      </c>
      <c r="V6840" t="s">
        <v>84</v>
      </c>
      <c r="W6840">
        <v>68.763412475585938</v>
      </c>
    </row>
    <row r="6841" spans="1:23" x14ac:dyDescent="0.25">
      <c r="A6841" s="48"/>
      <c r="B6841" s="7" t="s">
        <v>14</v>
      </c>
      <c r="C6841" s="35">
        <v>42231</v>
      </c>
      <c r="D6841">
        <v>24</v>
      </c>
      <c r="E6841" t="s">
        <v>32</v>
      </c>
      <c r="F6841">
        <v>0.88513754791239807</v>
      </c>
      <c r="G6841">
        <v>0.81749323606073288</v>
      </c>
      <c r="H6841">
        <v>3393</v>
      </c>
      <c r="I6841">
        <v>0.8298959781509615</v>
      </c>
      <c r="J6841">
        <v>0.72017023625257703</v>
      </c>
      <c r="K6841">
        <v>373</v>
      </c>
      <c r="L6841">
        <v>5.5241569876670837E-2</v>
      </c>
      <c r="M6841">
        <v>6.2410154342651367</v>
      </c>
      <c r="N6841">
        <v>3766</v>
      </c>
      <c r="O6841">
        <v>3.9842598140239716E-2</v>
      </c>
      <c r="P6841">
        <v>4.1792960837483406E-3</v>
      </c>
      <c r="Q6841">
        <v>2.8364550322294235E-2</v>
      </c>
      <c r="R6841">
        <v>5.5241569876670837E-2</v>
      </c>
      <c r="S6841">
        <v>8.2115404307842255E-2</v>
      </c>
      <c r="T6841">
        <v>0.10630384087562561</v>
      </c>
      <c r="U6841" t="s">
        <v>101</v>
      </c>
      <c r="V6841" t="s">
        <v>84</v>
      </c>
      <c r="W6841">
        <v>66.543548583984375</v>
      </c>
    </row>
    <row r="6842" spans="1:23" x14ac:dyDescent="0.25">
      <c r="A6842" s="48"/>
      <c r="B6842" s="7" t="s">
        <v>14</v>
      </c>
      <c r="C6842" s="35">
        <v>42255</v>
      </c>
      <c r="D6842">
        <v>1</v>
      </c>
      <c r="E6842" t="s">
        <v>32</v>
      </c>
      <c r="F6842">
        <v>0.57942826924585455</v>
      </c>
      <c r="G6842">
        <v>0.49683699273453913</v>
      </c>
      <c r="H6842">
        <v>3357</v>
      </c>
      <c r="I6842">
        <v>0.59075419871461288</v>
      </c>
      <c r="J6842">
        <v>0.59418217372588644</v>
      </c>
      <c r="K6842">
        <v>393</v>
      </c>
      <c r="L6842">
        <v>-1.1325929313898087E-2</v>
      </c>
      <c r="M6842">
        <v>-1.9546732902526855</v>
      </c>
      <c r="N6842">
        <v>3750</v>
      </c>
      <c r="O6842">
        <v>3.1175060197710991E-2</v>
      </c>
      <c r="P6842">
        <v>-5.1279887557029724E-2</v>
      </c>
      <c r="Q6842">
        <v>-3.2356001436710358E-2</v>
      </c>
      <c r="R6842">
        <v>-1.1325929313898087E-2</v>
      </c>
      <c r="S6842">
        <v>9.7016487270593643E-3</v>
      </c>
      <c r="T6842">
        <v>2.8628027066588402E-2</v>
      </c>
      <c r="U6842" t="s">
        <v>101</v>
      </c>
      <c r="V6842" t="s">
        <v>84</v>
      </c>
      <c r="W6842">
        <v>60.663467407226563</v>
      </c>
    </row>
    <row r="6843" spans="1:23" x14ac:dyDescent="0.25">
      <c r="A6843" s="48"/>
      <c r="B6843" t="s">
        <v>14</v>
      </c>
      <c r="C6843" s="35">
        <v>42255</v>
      </c>
      <c r="D6843">
        <v>2</v>
      </c>
      <c r="E6843" t="s">
        <v>32</v>
      </c>
      <c r="F6843">
        <v>0.52655269579011688</v>
      </c>
      <c r="G6843">
        <v>0.43528457651107144</v>
      </c>
      <c r="H6843">
        <v>3357</v>
      </c>
      <c r="I6843">
        <v>0.56043714999109095</v>
      </c>
      <c r="J6843">
        <v>0.55165281325077442</v>
      </c>
      <c r="K6843">
        <v>393</v>
      </c>
      <c r="L6843">
        <v>-3.3884454518556595E-2</v>
      </c>
      <c r="M6843">
        <v>-6.4351496696472168</v>
      </c>
      <c r="N6843">
        <v>3750</v>
      </c>
      <c r="O6843">
        <v>2.8823502361774445E-2</v>
      </c>
      <c r="P6843">
        <v>-7.0824652910232544E-2</v>
      </c>
      <c r="Q6843">
        <v>-5.3328212350606918E-2</v>
      </c>
      <c r="R6843">
        <v>-3.3884454518556595E-2</v>
      </c>
      <c r="S6843">
        <v>-1.4443002641201019E-2</v>
      </c>
      <c r="T6843">
        <v>3.0557462014257908E-3</v>
      </c>
      <c r="U6843" t="s">
        <v>101</v>
      </c>
      <c r="V6843" t="s">
        <v>84</v>
      </c>
      <c r="W6843">
        <v>60.076000213623047</v>
      </c>
    </row>
    <row r="6844" spans="1:23" x14ac:dyDescent="0.25">
      <c r="A6844" s="48"/>
      <c r="B6844" s="7" t="s">
        <v>14</v>
      </c>
      <c r="C6844" s="35">
        <v>42255</v>
      </c>
      <c r="D6844">
        <v>3</v>
      </c>
      <c r="E6844" t="s">
        <v>32</v>
      </c>
      <c r="F6844">
        <v>0.50175627043898141</v>
      </c>
      <c r="G6844">
        <v>0.41724737750034335</v>
      </c>
      <c r="H6844">
        <v>3357</v>
      </c>
      <c r="I6844">
        <v>0.52650127233464006</v>
      </c>
      <c r="J6844">
        <v>0.46358903239127602</v>
      </c>
      <c r="K6844">
        <v>393</v>
      </c>
      <c r="L6844">
        <v>-2.4745002388954163E-2</v>
      </c>
      <c r="M6844">
        <v>-4.9316778182983398</v>
      </c>
      <c r="N6844">
        <v>3750</v>
      </c>
      <c r="O6844">
        <v>2.4468701332807541E-2</v>
      </c>
      <c r="P6844">
        <v>-5.6104090064764023E-2</v>
      </c>
      <c r="Q6844">
        <v>-4.1251100599765778E-2</v>
      </c>
      <c r="R6844">
        <v>-2.4745002388954163E-2</v>
      </c>
      <c r="S6844">
        <v>-8.2408636808395386E-3</v>
      </c>
      <c r="T6844">
        <v>6.6140852868556976E-3</v>
      </c>
      <c r="U6844" t="s">
        <v>101</v>
      </c>
      <c r="V6844" t="s">
        <v>84</v>
      </c>
      <c r="W6844">
        <v>59.369335174560547</v>
      </c>
    </row>
    <row r="6845" spans="1:23" x14ac:dyDescent="0.25">
      <c r="A6845" s="48"/>
      <c r="B6845" s="7" t="s">
        <v>14</v>
      </c>
      <c r="C6845" s="35">
        <v>42255</v>
      </c>
      <c r="D6845">
        <v>4</v>
      </c>
      <c r="E6845" t="s">
        <v>32</v>
      </c>
      <c r="F6845">
        <v>0.50157280311388164</v>
      </c>
      <c r="G6845">
        <v>0.42734978129627232</v>
      </c>
      <c r="H6845">
        <v>3357</v>
      </c>
      <c r="I6845">
        <v>0.49982646316141249</v>
      </c>
      <c r="J6845">
        <v>0.45195752911141684</v>
      </c>
      <c r="K6845">
        <v>393</v>
      </c>
      <c r="L6845">
        <v>1.7463399562984705E-3</v>
      </c>
      <c r="M6845">
        <v>0.34817278385162354</v>
      </c>
      <c r="N6845">
        <v>3750</v>
      </c>
      <c r="O6845">
        <v>2.396167628467083E-2</v>
      </c>
      <c r="P6845">
        <v>-2.8962943702936172E-2</v>
      </c>
      <c r="Q6845">
        <v>-1.441772747784853E-2</v>
      </c>
      <c r="R6845">
        <v>1.7463399562984705E-3</v>
      </c>
      <c r="S6845">
        <v>1.7908491194248199E-2</v>
      </c>
      <c r="T6845">
        <v>3.2455623149871826E-2</v>
      </c>
      <c r="U6845" t="s">
        <v>101</v>
      </c>
      <c r="V6845" t="s">
        <v>84</v>
      </c>
      <c r="W6845">
        <v>58.904533386230469</v>
      </c>
    </row>
    <row r="6846" spans="1:23" x14ac:dyDescent="0.25">
      <c r="A6846" s="48"/>
      <c r="B6846" t="s">
        <v>14</v>
      </c>
      <c r="C6846" s="35">
        <v>42255</v>
      </c>
      <c r="D6846">
        <v>5</v>
      </c>
      <c r="E6846" t="s">
        <v>32</v>
      </c>
      <c r="F6846">
        <v>0.51193806976938594</v>
      </c>
      <c r="G6846">
        <v>0.43819590065815411</v>
      </c>
      <c r="H6846">
        <v>3357</v>
      </c>
      <c r="I6846">
        <v>0.50208218815187178</v>
      </c>
      <c r="J6846">
        <v>0.445525009648501</v>
      </c>
      <c r="K6846">
        <v>393</v>
      </c>
      <c r="L6846">
        <v>9.8558813333511353E-3</v>
      </c>
      <c r="M6846">
        <v>1.9252097606658936</v>
      </c>
      <c r="N6846">
        <v>3750</v>
      </c>
      <c r="O6846">
        <v>2.3712204769253731E-2</v>
      </c>
      <c r="P6846">
        <v>-2.053368091583252E-2</v>
      </c>
      <c r="Q6846">
        <v>-6.1398977413773537E-3</v>
      </c>
      <c r="R6846">
        <v>9.8558813333511353E-3</v>
      </c>
      <c r="S6846">
        <v>2.5849763303995132E-2</v>
      </c>
      <c r="T6846">
        <v>4.024544358253479E-2</v>
      </c>
      <c r="U6846" t="s">
        <v>101</v>
      </c>
      <c r="V6846" t="s">
        <v>84</v>
      </c>
      <c r="W6846">
        <v>58.197868347167969</v>
      </c>
    </row>
    <row r="6847" spans="1:23" x14ac:dyDescent="0.25">
      <c r="A6847" s="48"/>
      <c r="B6847" t="s">
        <v>14</v>
      </c>
      <c r="C6847" s="35">
        <v>42255</v>
      </c>
      <c r="D6847">
        <v>6</v>
      </c>
      <c r="E6847" t="s">
        <v>32</v>
      </c>
      <c r="F6847">
        <v>0.5767510872996926</v>
      </c>
      <c r="G6847">
        <v>0.52063783650932383</v>
      </c>
      <c r="H6847">
        <v>3357</v>
      </c>
      <c r="I6847">
        <v>0.56424249383299119</v>
      </c>
      <c r="J6847">
        <v>0.50007301130147108</v>
      </c>
      <c r="K6847">
        <v>393</v>
      </c>
      <c r="L6847">
        <v>1.2508593499660492E-2</v>
      </c>
      <c r="M6847">
        <v>2.1688027381896973</v>
      </c>
      <c r="N6847">
        <v>3750</v>
      </c>
      <c r="O6847">
        <v>2.6778049767017365E-2</v>
      </c>
      <c r="P6847">
        <v>-2.1810155361890793E-2</v>
      </c>
      <c r="Q6847">
        <v>-5.5553433485329151E-3</v>
      </c>
      <c r="R6847">
        <v>1.2508593499660492E-2</v>
      </c>
      <c r="S6847">
        <v>3.0570387840270996E-2</v>
      </c>
      <c r="T6847">
        <v>4.6827342361211777E-2</v>
      </c>
      <c r="U6847" t="s">
        <v>101</v>
      </c>
      <c r="V6847" t="s">
        <v>84</v>
      </c>
      <c r="W6847">
        <v>57.491199493408203</v>
      </c>
    </row>
    <row r="6848" spans="1:23" x14ac:dyDescent="0.25">
      <c r="A6848" s="48"/>
      <c r="B6848" t="s">
        <v>14</v>
      </c>
      <c r="C6848" s="35">
        <v>42255</v>
      </c>
      <c r="D6848">
        <v>7</v>
      </c>
      <c r="E6848" t="s">
        <v>32</v>
      </c>
      <c r="F6848">
        <v>0.70499746792610141</v>
      </c>
      <c r="G6848">
        <v>0.64954579909717869</v>
      </c>
      <c r="H6848">
        <v>3357</v>
      </c>
      <c r="I6848">
        <v>0.67344580154697953</v>
      </c>
      <c r="J6848">
        <v>0.59194726264892994</v>
      </c>
      <c r="K6848">
        <v>393</v>
      </c>
      <c r="L6848">
        <v>3.1551666557788849E-2</v>
      </c>
      <c r="M6848">
        <v>4.4754295349121094</v>
      </c>
      <c r="N6848">
        <v>3750</v>
      </c>
      <c r="O6848">
        <v>3.1894948333501816E-2</v>
      </c>
      <c r="P6848">
        <v>-9.3248989433050156E-3</v>
      </c>
      <c r="Q6848">
        <v>1.0035972110927105E-2</v>
      </c>
      <c r="R6848">
        <v>3.1551666557788849E-2</v>
      </c>
      <c r="S6848">
        <v>5.3064808249473572E-2</v>
      </c>
      <c r="T6848">
        <v>7.2428233921527863E-2</v>
      </c>
      <c r="U6848" t="s">
        <v>101</v>
      </c>
      <c r="V6848" t="s">
        <v>84</v>
      </c>
      <c r="W6848">
        <v>60.781333923339844</v>
      </c>
    </row>
    <row r="6849" spans="1:23" x14ac:dyDescent="0.25">
      <c r="A6849" s="48"/>
      <c r="B6849" s="7" t="s">
        <v>14</v>
      </c>
      <c r="C6849" s="35">
        <v>42255</v>
      </c>
      <c r="D6849">
        <v>8</v>
      </c>
      <c r="E6849" t="s">
        <v>32</v>
      </c>
      <c r="F6849">
        <v>0.76523869522039101</v>
      </c>
      <c r="G6849">
        <v>0.69324470345650646</v>
      </c>
      <c r="H6849">
        <v>3357</v>
      </c>
      <c r="I6849">
        <v>0.73672951629422712</v>
      </c>
      <c r="J6849">
        <v>0.67696826718569203</v>
      </c>
      <c r="K6849">
        <v>393</v>
      </c>
      <c r="L6849">
        <v>2.8509179130196571E-2</v>
      </c>
      <c r="M6849">
        <v>3.7255275249481201</v>
      </c>
      <c r="N6849">
        <v>3750</v>
      </c>
      <c r="O6849">
        <v>3.6184005439281464E-2</v>
      </c>
      <c r="P6849">
        <v>-1.7864242196083069E-2</v>
      </c>
      <c r="Q6849">
        <v>4.1001727804541588E-3</v>
      </c>
      <c r="R6849">
        <v>2.8509179130196571E-2</v>
      </c>
      <c r="S6849">
        <v>5.2915289998054504E-2</v>
      </c>
      <c r="T6849">
        <v>7.488260418176651E-2</v>
      </c>
      <c r="U6849" t="s">
        <v>101</v>
      </c>
      <c r="V6849" t="s">
        <v>84</v>
      </c>
      <c r="W6849">
        <v>68.803199768066406</v>
      </c>
    </row>
    <row r="6850" spans="1:23" x14ac:dyDescent="0.25">
      <c r="A6850" s="48"/>
      <c r="B6850" s="7" t="s">
        <v>14</v>
      </c>
      <c r="C6850" s="35">
        <v>42255</v>
      </c>
      <c r="D6850">
        <v>9</v>
      </c>
      <c r="E6850" t="s">
        <v>32</v>
      </c>
      <c r="F6850">
        <v>0.75225341062093065</v>
      </c>
      <c r="G6850">
        <v>0.72525210221442427</v>
      </c>
      <c r="H6850">
        <v>3357</v>
      </c>
      <c r="I6850">
        <v>0.74283027983421501</v>
      </c>
      <c r="J6850">
        <v>0.76279988589738168</v>
      </c>
      <c r="K6850">
        <v>393</v>
      </c>
      <c r="L6850">
        <v>9.4231311231851578E-3</v>
      </c>
      <c r="M6850">
        <v>1.2526538372039795</v>
      </c>
      <c r="N6850">
        <v>3750</v>
      </c>
      <c r="O6850">
        <v>4.0462993085384369E-2</v>
      </c>
      <c r="P6850">
        <v>-4.2434241622686386E-2</v>
      </c>
      <c r="Q6850">
        <v>-1.7872394993901253E-2</v>
      </c>
      <c r="R6850">
        <v>9.4231311231851578E-3</v>
      </c>
      <c r="S6850">
        <v>3.6715418100357056E-2</v>
      </c>
      <c r="T6850">
        <v>6.1280503869056702E-2</v>
      </c>
      <c r="U6850" t="s">
        <v>101</v>
      </c>
      <c r="V6850" t="s">
        <v>84</v>
      </c>
      <c r="W6850">
        <v>78.118133544921875</v>
      </c>
    </row>
    <row r="6851" spans="1:23" x14ac:dyDescent="0.25">
      <c r="A6851" s="48"/>
      <c r="B6851" s="7" t="s">
        <v>14</v>
      </c>
      <c r="C6851" s="35">
        <v>42255</v>
      </c>
      <c r="D6851">
        <v>10</v>
      </c>
      <c r="E6851" t="s">
        <v>32</v>
      </c>
      <c r="F6851">
        <v>0.73152305638285009</v>
      </c>
      <c r="G6851">
        <v>0.76009935386639982</v>
      </c>
      <c r="H6851">
        <v>3357</v>
      </c>
      <c r="I6851">
        <v>0.72395241730449733</v>
      </c>
      <c r="J6851">
        <v>0.86062794142402843</v>
      </c>
      <c r="K6851">
        <v>393</v>
      </c>
      <c r="L6851">
        <v>7.5706392526626587E-3</v>
      </c>
      <c r="M6851">
        <v>1.0349146127700806</v>
      </c>
      <c r="N6851">
        <v>3750</v>
      </c>
      <c r="O6851">
        <v>4.5351807028055191E-2</v>
      </c>
      <c r="P6851">
        <v>-5.0552237778902054E-2</v>
      </c>
      <c r="Q6851">
        <v>-2.3022782057523727E-2</v>
      </c>
      <c r="R6851">
        <v>7.5706392526626587E-3</v>
      </c>
      <c r="S6851">
        <v>3.8160432130098343E-2</v>
      </c>
      <c r="T6851">
        <v>6.5693512558937073E-2</v>
      </c>
      <c r="U6851" t="s">
        <v>101</v>
      </c>
      <c r="V6851" t="s">
        <v>84</v>
      </c>
      <c r="W6851">
        <v>84.530403137207031</v>
      </c>
    </row>
    <row r="6852" spans="1:23" x14ac:dyDescent="0.25">
      <c r="A6852" s="48"/>
      <c r="B6852" s="7" t="s">
        <v>14</v>
      </c>
      <c r="C6852" s="35">
        <v>42255</v>
      </c>
      <c r="D6852">
        <v>11</v>
      </c>
      <c r="E6852" t="s">
        <v>32</v>
      </c>
      <c r="F6852">
        <v>0.72218948455939269</v>
      </c>
      <c r="G6852">
        <v>0.82463803843011685</v>
      </c>
      <c r="H6852">
        <v>3357</v>
      </c>
      <c r="I6852">
        <v>0.73272926220499579</v>
      </c>
      <c r="J6852">
        <v>0.924600431866196</v>
      </c>
      <c r="K6852">
        <v>393</v>
      </c>
      <c r="L6852">
        <v>-1.053977757692337E-2</v>
      </c>
      <c r="M6852">
        <v>-1.4594199657440186</v>
      </c>
      <c r="N6852">
        <v>3750</v>
      </c>
      <c r="O6852">
        <v>4.8763226717710495E-2</v>
      </c>
      <c r="P6852">
        <v>-7.3034726083278656E-2</v>
      </c>
      <c r="Q6852">
        <v>-4.3434474617242813E-2</v>
      </c>
      <c r="R6852">
        <v>-1.053977757692337E-2</v>
      </c>
      <c r="S6852">
        <v>2.2351019084453583E-2</v>
      </c>
      <c r="T6852">
        <v>5.1955174654722214E-2</v>
      </c>
      <c r="U6852" t="s">
        <v>101</v>
      </c>
      <c r="V6852" t="s">
        <v>84</v>
      </c>
      <c r="W6852">
        <v>89.1141357421875</v>
      </c>
    </row>
    <row r="6853" spans="1:23" x14ac:dyDescent="0.25">
      <c r="A6853" s="48"/>
      <c r="B6853" s="7" t="s">
        <v>14</v>
      </c>
      <c r="C6853" s="35">
        <v>42255</v>
      </c>
      <c r="D6853">
        <v>12</v>
      </c>
      <c r="E6853" t="s">
        <v>32</v>
      </c>
      <c r="F6853">
        <v>0.74096160261622002</v>
      </c>
      <c r="G6853">
        <v>0.91112304321465565</v>
      </c>
      <c r="H6853">
        <v>3357</v>
      </c>
      <c r="I6853">
        <v>0.73409160303541698</v>
      </c>
      <c r="J6853">
        <v>0.97938041885900784</v>
      </c>
      <c r="K6853">
        <v>393</v>
      </c>
      <c r="L6853">
        <v>6.8699996918439865E-3</v>
      </c>
      <c r="M6853">
        <v>0.92717349529266357</v>
      </c>
      <c r="N6853">
        <v>3750</v>
      </c>
      <c r="O6853">
        <v>5.1845584064722061E-2</v>
      </c>
      <c r="P6853">
        <v>-5.9575300663709641E-2</v>
      </c>
      <c r="Q6853">
        <v>-2.8103994205594063E-2</v>
      </c>
      <c r="R6853">
        <v>6.8699996918439865E-3</v>
      </c>
      <c r="S6853">
        <v>4.1839845478534698E-2</v>
      </c>
      <c r="T6853">
        <v>7.3315300047397614E-2</v>
      </c>
      <c r="U6853" t="s">
        <v>101</v>
      </c>
      <c r="V6853" t="s">
        <v>84</v>
      </c>
      <c r="W6853">
        <v>91.166664123535156</v>
      </c>
    </row>
    <row r="6854" spans="1:23" x14ac:dyDescent="0.25">
      <c r="A6854" s="48"/>
      <c r="B6854" s="7" t="s">
        <v>14</v>
      </c>
      <c r="C6854" s="35">
        <v>42255</v>
      </c>
      <c r="D6854">
        <v>13</v>
      </c>
      <c r="E6854" t="s">
        <v>32</v>
      </c>
      <c r="F6854">
        <v>0.80676607109313081</v>
      </c>
      <c r="G6854">
        <v>1.0373114180146732</v>
      </c>
      <c r="H6854">
        <v>3357</v>
      </c>
      <c r="I6854">
        <v>0.81867557269580504</v>
      </c>
      <c r="J6854">
        <v>1.0518630405570302</v>
      </c>
      <c r="K6854">
        <v>393</v>
      </c>
      <c r="L6854">
        <v>-1.1909501627087593E-2</v>
      </c>
      <c r="M6854">
        <v>-1.4762026071548462</v>
      </c>
      <c r="N6854">
        <v>3750</v>
      </c>
      <c r="O6854">
        <v>5.5998537689447403E-2</v>
      </c>
      <c r="P6854">
        <v>-8.3677224814891815E-2</v>
      </c>
      <c r="Q6854">
        <v>-4.9684993922710419E-2</v>
      </c>
      <c r="R6854">
        <v>-1.1909501627087593E-2</v>
      </c>
      <c r="S6854">
        <v>2.5861512869596481E-2</v>
      </c>
      <c r="T6854">
        <v>5.9858225286006927E-2</v>
      </c>
      <c r="U6854" t="s">
        <v>101</v>
      </c>
      <c r="V6854" t="s">
        <v>84</v>
      </c>
      <c r="W6854">
        <v>92.877334594726563</v>
      </c>
    </row>
    <row r="6855" spans="1:23" x14ac:dyDescent="0.25">
      <c r="A6855" s="48"/>
      <c r="B6855" t="s">
        <v>14</v>
      </c>
      <c r="C6855" s="35">
        <v>42255</v>
      </c>
      <c r="D6855">
        <v>14</v>
      </c>
      <c r="E6855" t="s">
        <v>32</v>
      </c>
      <c r="F6855">
        <v>0.90470309799772575</v>
      </c>
      <c r="G6855">
        <v>1.1454913686953625</v>
      </c>
      <c r="H6855">
        <v>3357</v>
      </c>
      <c r="I6855">
        <v>0.81233078878684184</v>
      </c>
      <c r="J6855">
        <v>1.0224668552782505</v>
      </c>
      <c r="K6855">
        <v>393</v>
      </c>
      <c r="L6855">
        <v>9.2372305691242218E-2</v>
      </c>
      <c r="M6855">
        <v>10.210234642028809</v>
      </c>
      <c r="N6855">
        <v>3750</v>
      </c>
      <c r="O6855">
        <v>5.5236026644706726E-2</v>
      </c>
      <c r="P6855">
        <v>2.158181369304657E-2</v>
      </c>
      <c r="Q6855">
        <v>5.5111188441514969E-2</v>
      </c>
      <c r="R6855">
        <v>9.2372305691242218E-2</v>
      </c>
      <c r="S6855">
        <v>0.12962900102138519</v>
      </c>
      <c r="T6855">
        <v>0.16316279768943787</v>
      </c>
      <c r="U6855" t="s">
        <v>101</v>
      </c>
      <c r="V6855" t="s">
        <v>84</v>
      </c>
      <c r="W6855">
        <v>94.513336181640625</v>
      </c>
    </row>
    <row r="6856" spans="1:23" x14ac:dyDescent="0.25">
      <c r="A6856" s="48"/>
      <c r="B6856" s="7" t="s">
        <v>14</v>
      </c>
      <c r="C6856" s="35">
        <v>42255</v>
      </c>
      <c r="D6856">
        <v>15</v>
      </c>
      <c r="E6856" t="s">
        <v>32</v>
      </c>
      <c r="F6856">
        <v>1.0180699733589165</v>
      </c>
      <c r="G6856">
        <v>1.2260071457185497</v>
      </c>
      <c r="H6856">
        <v>3357</v>
      </c>
      <c r="I6856">
        <v>0.87453918536012731</v>
      </c>
      <c r="J6856">
        <v>0.99033193265611363</v>
      </c>
      <c r="K6856">
        <v>393</v>
      </c>
      <c r="L6856">
        <v>0.14353078603744507</v>
      </c>
      <c r="M6856">
        <v>14.098322868347168</v>
      </c>
      <c r="N6856">
        <v>3750</v>
      </c>
      <c r="O6856">
        <v>5.4252326488494873E-2</v>
      </c>
      <c r="P6856">
        <v>7.4001006782054901E-2</v>
      </c>
      <c r="Q6856">
        <v>0.10693325102329254</v>
      </c>
      <c r="R6856">
        <v>0.14353078603744507</v>
      </c>
      <c r="S6856">
        <v>0.18012398481369019</v>
      </c>
      <c r="T6856">
        <v>0.21306057274341583</v>
      </c>
      <c r="U6856" t="s">
        <v>101</v>
      </c>
      <c r="V6856" t="s">
        <v>84</v>
      </c>
      <c r="W6856">
        <v>95.052803039550781</v>
      </c>
    </row>
    <row r="6857" spans="1:23" x14ac:dyDescent="0.25">
      <c r="A6857" s="48"/>
      <c r="B6857" s="7" t="s">
        <v>14</v>
      </c>
      <c r="C6857" s="35">
        <v>42255</v>
      </c>
      <c r="D6857">
        <v>16</v>
      </c>
      <c r="E6857" t="s">
        <v>32</v>
      </c>
      <c r="F6857">
        <v>1.2589031576798362</v>
      </c>
      <c r="G6857">
        <v>1.3719229937672095</v>
      </c>
      <c r="H6857">
        <v>3357</v>
      </c>
      <c r="I6857">
        <v>1.2937821893048347</v>
      </c>
      <c r="J6857">
        <v>1.5015768560466038</v>
      </c>
      <c r="K6857">
        <v>393</v>
      </c>
      <c r="L6857">
        <v>-3.4879032522439957E-2</v>
      </c>
      <c r="M6857">
        <v>-2.7705888748168945</v>
      </c>
      <c r="N6857">
        <v>3750</v>
      </c>
      <c r="O6857">
        <v>7.9359345138072968E-2</v>
      </c>
      <c r="P6857">
        <v>-0.13658596575260162</v>
      </c>
      <c r="Q6857">
        <v>-8.8413260877132416E-2</v>
      </c>
      <c r="R6857">
        <v>-3.4879032522439957E-2</v>
      </c>
      <c r="S6857">
        <v>1.8648846074938774E-2</v>
      </c>
      <c r="T6857">
        <v>6.682790070772171E-2</v>
      </c>
      <c r="U6857" t="s">
        <v>101</v>
      </c>
      <c r="V6857" t="s">
        <v>84</v>
      </c>
      <c r="W6857">
        <v>96.052536010742188</v>
      </c>
    </row>
    <row r="6858" spans="1:23" x14ac:dyDescent="0.25">
      <c r="A6858" s="48"/>
      <c r="B6858" t="s">
        <v>14</v>
      </c>
      <c r="C6858" s="35">
        <v>42255</v>
      </c>
      <c r="D6858">
        <v>17</v>
      </c>
      <c r="E6858" t="s">
        <v>32</v>
      </c>
      <c r="F6858">
        <v>1.5468366401691238</v>
      </c>
      <c r="G6858">
        <v>1.5249615940680088</v>
      </c>
      <c r="H6858">
        <v>3357</v>
      </c>
      <c r="I6858">
        <v>1.5078941477290853</v>
      </c>
      <c r="J6858">
        <v>1.6057099540243978</v>
      </c>
      <c r="K6858">
        <v>393</v>
      </c>
      <c r="L6858">
        <v>3.8942493498325348E-2</v>
      </c>
      <c r="M6858">
        <v>2.51755690574646</v>
      </c>
      <c r="N6858">
        <v>3750</v>
      </c>
      <c r="O6858">
        <v>8.5166335105895996E-2</v>
      </c>
      <c r="P6858">
        <v>-7.0206679403781891E-2</v>
      </c>
      <c r="Q6858">
        <v>-1.8509013578295708E-2</v>
      </c>
      <c r="R6858">
        <v>3.8942493498325348E-2</v>
      </c>
      <c r="S6858">
        <v>9.6387185156345367E-2</v>
      </c>
      <c r="T6858">
        <v>0.14809167385101318</v>
      </c>
      <c r="U6858" t="s">
        <v>101</v>
      </c>
      <c r="V6858" t="s">
        <v>84</v>
      </c>
      <c r="W6858">
        <v>95.223197937011719</v>
      </c>
    </row>
    <row r="6859" spans="1:23" x14ac:dyDescent="0.25">
      <c r="A6859" s="48"/>
      <c r="B6859" t="s">
        <v>14</v>
      </c>
      <c r="C6859" s="35">
        <v>42255</v>
      </c>
      <c r="D6859">
        <v>18</v>
      </c>
      <c r="E6859" t="s">
        <v>32</v>
      </c>
      <c r="F6859">
        <v>1.7489680071152209</v>
      </c>
      <c r="G6859">
        <v>1.5471175469386256</v>
      </c>
      <c r="H6859">
        <v>3357</v>
      </c>
      <c r="I6859">
        <v>1.7273325702448243</v>
      </c>
      <c r="J6859">
        <v>1.6321567744120133</v>
      </c>
      <c r="K6859">
        <v>393</v>
      </c>
      <c r="L6859">
        <v>2.163543738424778E-2</v>
      </c>
      <c r="M6859">
        <v>1.2370401620864868</v>
      </c>
      <c r="N6859">
        <v>3750</v>
      </c>
      <c r="O6859">
        <v>8.6553290486335754E-2</v>
      </c>
      <c r="P6859">
        <v>-8.929125964641571E-2</v>
      </c>
      <c r="Q6859">
        <v>-3.6751680076122284E-2</v>
      </c>
      <c r="R6859">
        <v>2.163543738424778E-2</v>
      </c>
      <c r="S6859">
        <v>8.0015629529953003E-2</v>
      </c>
      <c r="T6859">
        <v>0.13256213068962097</v>
      </c>
      <c r="U6859" t="s">
        <v>101</v>
      </c>
      <c r="V6859" t="s">
        <v>84</v>
      </c>
      <c r="W6859">
        <v>90.249336242675781</v>
      </c>
    </row>
    <row r="6860" spans="1:23" x14ac:dyDescent="0.25">
      <c r="A6860" s="48"/>
      <c r="B6860" t="s">
        <v>14</v>
      </c>
      <c r="C6860" s="35">
        <v>42255</v>
      </c>
      <c r="D6860">
        <v>19</v>
      </c>
      <c r="E6860" t="s">
        <v>32</v>
      </c>
      <c r="F6860">
        <v>1.822795621323378</v>
      </c>
      <c r="G6860">
        <v>1.5334477697295017</v>
      </c>
      <c r="H6860">
        <v>3357</v>
      </c>
      <c r="I6860">
        <v>1.800936132637053</v>
      </c>
      <c r="J6860">
        <v>1.6775337187070336</v>
      </c>
      <c r="K6860">
        <v>393</v>
      </c>
      <c r="L6860">
        <v>2.1859489381313324E-2</v>
      </c>
      <c r="M6860">
        <v>1.1992287635803223</v>
      </c>
      <c r="N6860">
        <v>3750</v>
      </c>
      <c r="O6860">
        <v>8.8662698864936829E-2</v>
      </c>
      <c r="P6860">
        <v>-9.1770626604557037E-2</v>
      </c>
      <c r="Q6860">
        <v>-3.795059397816658E-2</v>
      </c>
      <c r="R6860">
        <v>2.1859489381313324E-2</v>
      </c>
      <c r="S6860">
        <v>8.1662476062774658E-2</v>
      </c>
      <c r="T6860">
        <v>0.13548959791660309</v>
      </c>
      <c r="U6860" t="s">
        <v>101</v>
      </c>
      <c r="V6860" t="s">
        <v>84</v>
      </c>
      <c r="W6860">
        <v>81.227470397949219</v>
      </c>
    </row>
    <row r="6861" spans="1:23" x14ac:dyDescent="0.25">
      <c r="A6861" s="48"/>
      <c r="B6861" s="7" t="s">
        <v>14</v>
      </c>
      <c r="C6861" s="35">
        <v>42255</v>
      </c>
      <c r="D6861">
        <v>20</v>
      </c>
      <c r="E6861" t="s">
        <v>32</v>
      </c>
      <c r="F6861">
        <v>1.7407201670161221</v>
      </c>
      <c r="G6861">
        <v>1.4024697191187245</v>
      </c>
      <c r="H6861">
        <v>3357</v>
      </c>
      <c r="I6861">
        <v>1.6682956746618249</v>
      </c>
      <c r="J6861">
        <v>1.4399069948051357</v>
      </c>
      <c r="K6861">
        <v>393</v>
      </c>
      <c r="L6861">
        <v>7.2424493730068207E-2</v>
      </c>
      <c r="M6861">
        <v>4.1606049537658691</v>
      </c>
      <c r="N6861">
        <v>3750</v>
      </c>
      <c r="O6861">
        <v>7.6560892164707184E-2</v>
      </c>
      <c r="P6861">
        <v>-2.569594606757164E-2</v>
      </c>
      <c r="Q6861">
        <v>2.0778046920895576E-2</v>
      </c>
      <c r="R6861">
        <v>7.2424493730068207E-2</v>
      </c>
      <c r="S6861">
        <v>0.12406481802463531</v>
      </c>
      <c r="T6861">
        <v>0.17054493725299835</v>
      </c>
      <c r="U6861" t="s">
        <v>101</v>
      </c>
      <c r="V6861" t="s">
        <v>84</v>
      </c>
      <c r="W6861">
        <v>74.934402465820312</v>
      </c>
    </row>
    <row r="6862" spans="1:23" x14ac:dyDescent="0.25">
      <c r="A6862" s="48"/>
      <c r="B6862" s="7" t="s">
        <v>14</v>
      </c>
      <c r="C6862" s="35">
        <v>42255</v>
      </c>
      <c r="D6862">
        <v>21</v>
      </c>
      <c r="E6862" t="s">
        <v>32</v>
      </c>
      <c r="F6862">
        <v>1.598141376051023</v>
      </c>
      <c r="G6862">
        <v>1.3023141704396886</v>
      </c>
      <c r="H6862">
        <v>3357</v>
      </c>
      <c r="I6862">
        <v>1.5737666664048322</v>
      </c>
      <c r="J6862">
        <v>1.3694113468665028</v>
      </c>
      <c r="K6862">
        <v>393</v>
      </c>
      <c r="L6862">
        <v>2.4374710395932198E-2</v>
      </c>
      <c r="M6862">
        <v>1.525191068649292</v>
      </c>
      <c r="N6862">
        <v>3750</v>
      </c>
      <c r="O6862">
        <v>7.2642572224140167E-2</v>
      </c>
      <c r="P6862">
        <v>-6.8724013864994049E-2</v>
      </c>
      <c r="Q6862">
        <v>-2.4628516286611557E-2</v>
      </c>
      <c r="R6862">
        <v>2.4374710395932198E-2</v>
      </c>
      <c r="S6862">
        <v>7.3372125625610352E-2</v>
      </c>
      <c r="T6862">
        <v>0.11747343093156815</v>
      </c>
      <c r="U6862" t="s">
        <v>101</v>
      </c>
      <c r="V6862" t="s">
        <v>84</v>
      </c>
      <c r="W6862">
        <v>72.2239990234375</v>
      </c>
    </row>
    <row r="6863" spans="1:23" x14ac:dyDescent="0.25">
      <c r="A6863" s="48"/>
      <c r="B6863" s="7" t="s">
        <v>14</v>
      </c>
      <c r="C6863" s="35">
        <v>42255</v>
      </c>
      <c r="D6863">
        <v>22</v>
      </c>
      <c r="E6863" t="s">
        <v>32</v>
      </c>
      <c r="F6863">
        <v>1.3496691392059537</v>
      </c>
      <c r="G6863">
        <v>1.144917504152337</v>
      </c>
      <c r="H6863">
        <v>3357</v>
      </c>
      <c r="I6863">
        <v>1.3547987280287508</v>
      </c>
      <c r="J6863">
        <v>1.1823844929774958</v>
      </c>
      <c r="K6863">
        <v>393</v>
      </c>
      <c r="L6863">
        <v>-5.1295887678861618E-3</v>
      </c>
      <c r="M6863">
        <v>-0.38006269931793213</v>
      </c>
      <c r="N6863">
        <v>3750</v>
      </c>
      <c r="O6863">
        <v>6.2831632792949677E-2</v>
      </c>
      <c r="P6863">
        <v>-8.5654608905315399E-2</v>
      </c>
      <c r="Q6863">
        <v>-4.7514550387859344E-2</v>
      </c>
      <c r="R6863">
        <v>-5.1295887678861618E-3</v>
      </c>
      <c r="S6863">
        <v>3.7250347435474396E-2</v>
      </c>
      <c r="T6863">
        <v>7.5395435094833374E-2</v>
      </c>
      <c r="U6863" t="s">
        <v>101</v>
      </c>
      <c r="V6863" t="s">
        <v>84</v>
      </c>
      <c r="W6863">
        <v>70.224266052246094</v>
      </c>
    </row>
    <row r="6864" spans="1:23" x14ac:dyDescent="0.25">
      <c r="A6864" s="48"/>
      <c r="B6864" s="7" t="s">
        <v>14</v>
      </c>
      <c r="C6864" s="35">
        <v>42255</v>
      </c>
      <c r="D6864">
        <v>23</v>
      </c>
      <c r="E6864" t="s">
        <v>32</v>
      </c>
      <c r="F6864">
        <v>1.0554728331086021</v>
      </c>
      <c r="G6864">
        <v>0.94824824107934536</v>
      </c>
      <c r="H6864">
        <v>3357</v>
      </c>
      <c r="I6864">
        <v>1.0642508907555941</v>
      </c>
      <c r="J6864">
        <v>1.0444236501044533</v>
      </c>
      <c r="K6864">
        <v>393</v>
      </c>
      <c r="L6864">
        <v>-8.7780579924583435E-3</v>
      </c>
      <c r="M6864">
        <v>-0.83167064189910889</v>
      </c>
      <c r="N6864">
        <v>3750</v>
      </c>
      <c r="O6864">
        <v>5.5167708545923233E-2</v>
      </c>
      <c r="P6864">
        <v>-7.9480990767478943E-2</v>
      </c>
      <c r="Q6864">
        <v>-4.599308967590332E-2</v>
      </c>
      <c r="R6864">
        <v>-8.7780579924583435E-3</v>
      </c>
      <c r="S6864">
        <v>2.8432561084628105E-2</v>
      </c>
      <c r="T6864">
        <v>6.1924878507852554E-2</v>
      </c>
      <c r="U6864" t="s">
        <v>101</v>
      </c>
      <c r="V6864" t="s">
        <v>84</v>
      </c>
      <c r="W6864">
        <v>69.636802673339844</v>
      </c>
    </row>
    <row r="6865" spans="1:23" x14ac:dyDescent="0.25">
      <c r="A6865" s="48"/>
      <c r="B6865" s="7" t="s">
        <v>14</v>
      </c>
      <c r="C6865" s="35">
        <v>42255</v>
      </c>
      <c r="D6865">
        <v>24</v>
      </c>
      <c r="E6865" t="s">
        <v>32</v>
      </c>
      <c r="F6865">
        <v>0.81169600849824142</v>
      </c>
      <c r="G6865">
        <v>0.74050476948837496</v>
      </c>
      <c r="H6865">
        <v>3357</v>
      </c>
      <c r="I6865">
        <v>0.849058269711365</v>
      </c>
      <c r="J6865">
        <v>0.82142692615119883</v>
      </c>
      <c r="K6865">
        <v>393</v>
      </c>
      <c r="L6865">
        <v>-3.7362262606620789E-2</v>
      </c>
      <c r="M6865">
        <v>-4.6029868125915527</v>
      </c>
      <c r="N6865">
        <v>3750</v>
      </c>
      <c r="O6865">
        <v>4.3361801654100418E-2</v>
      </c>
      <c r="P6865">
        <v>-9.2934750020503998E-2</v>
      </c>
      <c r="Q6865">
        <v>-6.6613264381885529E-2</v>
      </c>
      <c r="R6865">
        <v>-3.7362262606620789E-2</v>
      </c>
      <c r="S6865">
        <v>-8.1147272139787674E-3</v>
      </c>
      <c r="T6865">
        <v>1.8210222944617271E-2</v>
      </c>
      <c r="U6865" t="s">
        <v>101</v>
      </c>
      <c r="V6865" t="s">
        <v>84</v>
      </c>
      <c r="W6865">
        <v>67.830398559570313</v>
      </c>
    </row>
    <row r="6866" spans="1:23" x14ac:dyDescent="0.25">
      <c r="A6866" s="48"/>
      <c r="B6866" s="7" t="s">
        <v>14</v>
      </c>
      <c r="C6866" s="35">
        <v>42231</v>
      </c>
      <c r="D6866">
        <v>1</v>
      </c>
      <c r="E6866" t="s">
        <v>32</v>
      </c>
      <c r="F6866">
        <v>0.75663525833190171</v>
      </c>
      <c r="G6866">
        <v>0.71960703056533482</v>
      </c>
      <c r="H6866">
        <v>9599</v>
      </c>
      <c r="I6866">
        <v>0.73193615603268891</v>
      </c>
      <c r="J6866">
        <v>0.62622928027198399</v>
      </c>
      <c r="K6866">
        <v>1054</v>
      </c>
      <c r="L6866">
        <v>2.4699103087186813E-2</v>
      </c>
      <c r="M6866">
        <v>3.264333963394165</v>
      </c>
      <c r="N6866">
        <v>10653</v>
      </c>
      <c r="O6866">
        <v>2.064020186662674E-2</v>
      </c>
      <c r="P6866">
        <v>-1.7533795908093452E-3</v>
      </c>
      <c r="Q6866">
        <v>1.0775635950267315E-2</v>
      </c>
      <c r="R6866">
        <v>2.4699103087186813E-2</v>
      </c>
      <c r="S6866">
        <v>3.8620918989181519E-2</v>
      </c>
      <c r="T6866">
        <v>5.1151584833860397E-2</v>
      </c>
      <c r="U6866" t="s">
        <v>102</v>
      </c>
      <c r="V6866" t="s">
        <v>84</v>
      </c>
      <c r="W6866">
        <v>60.685817718505859</v>
      </c>
    </row>
    <row r="6867" spans="1:23" x14ac:dyDescent="0.25">
      <c r="A6867" s="48"/>
      <c r="B6867" t="s">
        <v>14</v>
      </c>
      <c r="C6867" s="35">
        <v>42231</v>
      </c>
      <c r="D6867">
        <v>2</v>
      </c>
      <c r="E6867" t="s">
        <v>32</v>
      </c>
      <c r="F6867">
        <v>0.66720459073096117</v>
      </c>
      <c r="G6867">
        <v>0.62889305006586671</v>
      </c>
      <c r="H6867">
        <v>9599</v>
      </c>
      <c r="I6867">
        <v>0.63753368224856155</v>
      </c>
      <c r="J6867">
        <v>0.51993811254745015</v>
      </c>
      <c r="K6867">
        <v>1054</v>
      </c>
      <c r="L6867">
        <v>2.967090904712677E-2</v>
      </c>
      <c r="M6867">
        <v>4.4470481872558594</v>
      </c>
      <c r="N6867">
        <v>10653</v>
      </c>
      <c r="O6867">
        <v>1.725364662706852E-2</v>
      </c>
      <c r="P6867">
        <v>7.5586354359984398E-3</v>
      </c>
      <c r="Q6867">
        <v>1.8031943589448929E-2</v>
      </c>
      <c r="R6867">
        <v>2.967090904712677E-2</v>
      </c>
      <c r="S6867">
        <v>4.1308492422103882E-2</v>
      </c>
      <c r="T6867">
        <v>5.1783181726932526E-2</v>
      </c>
      <c r="U6867" t="s">
        <v>102</v>
      </c>
      <c r="V6867" t="s">
        <v>84</v>
      </c>
      <c r="W6867">
        <v>60.212989807128906</v>
      </c>
    </row>
    <row r="6868" spans="1:23" x14ac:dyDescent="0.25">
      <c r="A6868" s="48"/>
      <c r="B6868" s="7" t="s">
        <v>14</v>
      </c>
      <c r="C6868" s="35">
        <v>42231</v>
      </c>
      <c r="D6868">
        <v>3</v>
      </c>
      <c r="E6868" t="s">
        <v>32</v>
      </c>
      <c r="F6868">
        <v>0.61782372918025297</v>
      </c>
      <c r="G6868">
        <v>0.57710271580041417</v>
      </c>
      <c r="H6868">
        <v>9599</v>
      </c>
      <c r="I6868">
        <v>0.58766707902812199</v>
      </c>
      <c r="J6868">
        <v>0.47134176627742719</v>
      </c>
      <c r="K6868">
        <v>1054</v>
      </c>
      <c r="L6868">
        <v>3.0156649649143219E-2</v>
      </c>
      <c r="M6868">
        <v>4.8811092376708984</v>
      </c>
      <c r="N6868">
        <v>10653</v>
      </c>
      <c r="O6868">
        <v>1.5667704865336418E-2</v>
      </c>
      <c r="P6868">
        <v>1.0076918639242649E-2</v>
      </c>
      <c r="Q6868">
        <v>1.9587529823184013E-2</v>
      </c>
      <c r="R6868">
        <v>3.0156649649143219E-2</v>
      </c>
      <c r="S6868">
        <v>4.0724515914916992E-2</v>
      </c>
      <c r="T6868">
        <v>5.0236381590366364E-2</v>
      </c>
      <c r="U6868" t="s">
        <v>102</v>
      </c>
      <c r="V6868" t="s">
        <v>84</v>
      </c>
      <c r="W6868">
        <v>59.213085174560547</v>
      </c>
    </row>
    <row r="6869" spans="1:23" x14ac:dyDescent="0.25">
      <c r="A6869" s="48"/>
      <c r="B6869" s="7" t="s">
        <v>14</v>
      </c>
      <c r="C6869" s="35">
        <v>42231</v>
      </c>
      <c r="D6869">
        <v>4</v>
      </c>
      <c r="E6869" t="s">
        <v>32</v>
      </c>
      <c r="F6869">
        <v>0.59021682217328419</v>
      </c>
      <c r="G6869">
        <v>0.56665223644017892</v>
      </c>
      <c r="H6869">
        <v>9599</v>
      </c>
      <c r="I6869">
        <v>0.56951817303737184</v>
      </c>
      <c r="J6869">
        <v>0.47782627050682835</v>
      </c>
      <c r="K6869">
        <v>1054</v>
      </c>
      <c r="L6869">
        <v>2.0698649808764458E-2</v>
      </c>
      <c r="M6869">
        <v>3.5069568157196045</v>
      </c>
      <c r="N6869">
        <v>10653</v>
      </c>
      <c r="O6869">
        <v>1.5813643112778664E-2</v>
      </c>
      <c r="P6869">
        <v>4.318848077673465E-4</v>
      </c>
      <c r="Q6869">
        <v>1.0031082667410374E-2</v>
      </c>
      <c r="R6869">
        <v>2.0698649808764458E-2</v>
      </c>
      <c r="S6869">
        <v>3.1364951282739639E-2</v>
      </c>
      <c r="T6869">
        <v>4.096541553735733E-2</v>
      </c>
      <c r="U6869" t="s">
        <v>102</v>
      </c>
      <c r="V6869" t="s">
        <v>84</v>
      </c>
      <c r="W6869">
        <v>58.041770935058594</v>
      </c>
    </row>
    <row r="6870" spans="1:23" x14ac:dyDescent="0.25">
      <c r="A6870" s="48"/>
      <c r="B6870" t="s">
        <v>14</v>
      </c>
      <c r="C6870" s="35">
        <v>42231</v>
      </c>
      <c r="D6870">
        <v>5</v>
      </c>
      <c r="E6870" t="s">
        <v>32</v>
      </c>
      <c r="F6870">
        <v>0.58626386118381302</v>
      </c>
      <c r="G6870">
        <v>0.54964408351679461</v>
      </c>
      <c r="H6870">
        <v>9599</v>
      </c>
      <c r="I6870">
        <v>0.56604024744442172</v>
      </c>
      <c r="J6870">
        <v>0.48346900597462433</v>
      </c>
      <c r="K6870">
        <v>1054</v>
      </c>
      <c r="L6870">
        <v>2.0223613828420639E-2</v>
      </c>
      <c r="M6870">
        <v>3.4495754241943359</v>
      </c>
      <c r="N6870">
        <v>10653</v>
      </c>
      <c r="O6870">
        <v>1.5913510695099831E-2</v>
      </c>
      <c r="P6870">
        <v>-1.7114148067776114E-4</v>
      </c>
      <c r="Q6870">
        <v>9.4886776059865952E-3</v>
      </c>
      <c r="R6870">
        <v>2.0223613828420639E-2</v>
      </c>
      <c r="S6870">
        <v>3.0957276001572609E-2</v>
      </c>
      <c r="T6870">
        <v>4.0618367493152618E-2</v>
      </c>
      <c r="U6870" t="s">
        <v>102</v>
      </c>
      <c r="V6870" t="s">
        <v>84</v>
      </c>
      <c r="W6870">
        <v>57.418472290039063</v>
      </c>
    </row>
    <row r="6871" spans="1:23" x14ac:dyDescent="0.25">
      <c r="A6871" s="48"/>
      <c r="B6871" t="s">
        <v>14</v>
      </c>
      <c r="C6871" s="35">
        <v>42231</v>
      </c>
      <c r="D6871">
        <v>6</v>
      </c>
      <c r="E6871" t="s">
        <v>32</v>
      </c>
      <c r="F6871">
        <v>0.61127938359285383</v>
      </c>
      <c r="G6871">
        <v>0.57432331977522266</v>
      </c>
      <c r="H6871">
        <v>9599</v>
      </c>
      <c r="I6871">
        <v>0.57669400575485419</v>
      </c>
      <c r="J6871">
        <v>0.46892476030647628</v>
      </c>
      <c r="K6871">
        <v>1054</v>
      </c>
      <c r="L6871">
        <v>3.4585379064083099E-2</v>
      </c>
      <c r="M6871">
        <v>5.657867431640625</v>
      </c>
      <c r="N6871">
        <v>10653</v>
      </c>
      <c r="O6871">
        <v>1.558805163949728E-2</v>
      </c>
      <c r="P6871">
        <v>1.4607732184231281E-2</v>
      </c>
      <c r="Q6871">
        <v>2.4069990962743759E-2</v>
      </c>
      <c r="R6871">
        <v>3.4585379064083099E-2</v>
      </c>
      <c r="S6871">
        <v>4.5099519193172455E-2</v>
      </c>
      <c r="T6871">
        <v>5.4563026875257492E-2</v>
      </c>
      <c r="U6871" t="s">
        <v>102</v>
      </c>
      <c r="V6871" t="s">
        <v>84</v>
      </c>
      <c r="W6871">
        <v>57.912136077880859</v>
      </c>
    </row>
    <row r="6872" spans="1:23" x14ac:dyDescent="0.25">
      <c r="A6872" s="48"/>
      <c r="B6872" t="s">
        <v>14</v>
      </c>
      <c r="C6872" s="35">
        <v>42231</v>
      </c>
      <c r="D6872">
        <v>7</v>
      </c>
      <c r="E6872" t="s">
        <v>32</v>
      </c>
      <c r="F6872">
        <v>0.67129889950605348</v>
      </c>
      <c r="G6872">
        <v>0.62319643623653731</v>
      </c>
      <c r="H6872">
        <v>9599</v>
      </c>
      <c r="I6872">
        <v>0.65402188410935935</v>
      </c>
      <c r="J6872">
        <v>0.5583587460698749</v>
      </c>
      <c r="K6872">
        <v>1054</v>
      </c>
      <c r="L6872">
        <v>1.7277015373110771E-2</v>
      </c>
      <c r="M6872">
        <v>2.5736696720123291</v>
      </c>
      <c r="N6872">
        <v>10653</v>
      </c>
      <c r="O6872">
        <v>1.833716407418251E-2</v>
      </c>
      <c r="P6872">
        <v>-6.223894190043211E-3</v>
      </c>
      <c r="Q6872">
        <v>4.9071311950683594E-3</v>
      </c>
      <c r="R6872">
        <v>1.7277015373110771E-2</v>
      </c>
      <c r="S6872">
        <v>2.9645431786775589E-2</v>
      </c>
      <c r="T6872">
        <v>4.0777925401926041E-2</v>
      </c>
      <c r="U6872" t="s">
        <v>102</v>
      </c>
      <c r="V6872" t="s">
        <v>84</v>
      </c>
      <c r="W6872">
        <v>62.945835113525391</v>
      </c>
    </row>
    <row r="6873" spans="1:23" x14ac:dyDescent="0.25">
      <c r="A6873" s="48"/>
      <c r="B6873" s="7" t="s">
        <v>14</v>
      </c>
      <c r="C6873" s="35">
        <v>42231</v>
      </c>
      <c r="D6873">
        <v>8</v>
      </c>
      <c r="E6873" t="s">
        <v>32</v>
      </c>
      <c r="F6873">
        <v>0.72498319888762242</v>
      </c>
      <c r="G6873">
        <v>0.71002444925352304</v>
      </c>
      <c r="H6873">
        <v>9599</v>
      </c>
      <c r="I6873">
        <v>0.719111227521679</v>
      </c>
      <c r="J6873">
        <v>0.67278886307592822</v>
      </c>
      <c r="K6873">
        <v>1054</v>
      </c>
      <c r="L6873">
        <v>5.8719711378216743E-3</v>
      </c>
      <c r="M6873">
        <v>0.80994588136672974</v>
      </c>
      <c r="N6873">
        <v>10653</v>
      </c>
      <c r="O6873">
        <v>2.1953903138637543E-2</v>
      </c>
      <c r="P6873">
        <v>-2.2264150902628899E-2</v>
      </c>
      <c r="Q6873">
        <v>-8.9376932010054588E-3</v>
      </c>
      <c r="R6873">
        <v>5.8719711378216743E-3</v>
      </c>
      <c r="S6873">
        <v>2.0679878070950508E-2</v>
      </c>
      <c r="T6873">
        <v>3.4008093178272247E-2</v>
      </c>
      <c r="U6873" t="s">
        <v>102</v>
      </c>
      <c r="V6873" t="s">
        <v>84</v>
      </c>
      <c r="W6873">
        <v>71.335395812988281</v>
      </c>
    </row>
    <row r="6874" spans="1:23" x14ac:dyDescent="0.25">
      <c r="A6874" s="48"/>
      <c r="B6874" s="7" t="s">
        <v>14</v>
      </c>
      <c r="C6874" s="35">
        <v>42231</v>
      </c>
      <c r="D6874">
        <v>9</v>
      </c>
      <c r="E6874" t="s">
        <v>32</v>
      </c>
      <c r="F6874">
        <v>0.72608777907867161</v>
      </c>
      <c r="G6874">
        <v>0.87368758760067056</v>
      </c>
      <c r="H6874">
        <v>9599</v>
      </c>
      <c r="I6874">
        <v>0.75019543278923961</v>
      </c>
      <c r="J6874">
        <v>0.94087804428021993</v>
      </c>
      <c r="K6874">
        <v>1054</v>
      </c>
      <c r="L6874">
        <v>-2.4107653647661209E-2</v>
      </c>
      <c r="M6874">
        <v>-3.3202121257781982</v>
      </c>
      <c r="N6874">
        <v>10653</v>
      </c>
      <c r="O6874">
        <v>3.0321920290589333E-2</v>
      </c>
      <c r="P6874">
        <v>-6.2968224287033081E-2</v>
      </c>
      <c r="Q6874">
        <v>-4.4562213122844696E-2</v>
      </c>
      <c r="R6874">
        <v>-2.4107653647661209E-2</v>
      </c>
      <c r="S6874">
        <v>-3.6555184051394463E-3</v>
      </c>
      <c r="T6874">
        <v>1.4752919785678387E-2</v>
      </c>
      <c r="U6874" t="s">
        <v>102</v>
      </c>
      <c r="V6874" t="s">
        <v>84</v>
      </c>
      <c r="W6874">
        <v>79.724678039550781</v>
      </c>
    </row>
    <row r="6875" spans="1:23" x14ac:dyDescent="0.25">
      <c r="A6875" s="48"/>
      <c r="B6875" s="7" t="s">
        <v>14</v>
      </c>
      <c r="C6875" s="35">
        <v>42231</v>
      </c>
      <c r="D6875">
        <v>10</v>
      </c>
      <c r="E6875" t="s">
        <v>32</v>
      </c>
      <c r="F6875">
        <v>0.68074812902686088</v>
      </c>
      <c r="G6875">
        <v>1.1118342096197404</v>
      </c>
      <c r="H6875">
        <v>9599</v>
      </c>
      <c r="I6875">
        <v>0.69464995247526651</v>
      </c>
      <c r="J6875">
        <v>1.1409165030396038</v>
      </c>
      <c r="K6875">
        <v>1054</v>
      </c>
      <c r="L6875">
        <v>-1.3901823200285435E-2</v>
      </c>
      <c r="M6875">
        <v>-2.0421390533447266</v>
      </c>
      <c r="N6875">
        <v>10653</v>
      </c>
      <c r="O6875">
        <v>3.6929421126842499E-2</v>
      </c>
      <c r="P6875">
        <v>-6.1230570077896118E-2</v>
      </c>
      <c r="Q6875">
        <v>-3.8813672959804535E-2</v>
      </c>
      <c r="R6875">
        <v>-1.3901823200285435E-2</v>
      </c>
      <c r="S6875">
        <v>1.1007071472704411E-2</v>
      </c>
      <c r="T6875">
        <v>3.3426921814680099E-2</v>
      </c>
      <c r="U6875" t="s">
        <v>102</v>
      </c>
      <c r="V6875" t="s">
        <v>84</v>
      </c>
      <c r="W6875">
        <v>84.553085327148438</v>
      </c>
    </row>
    <row r="6876" spans="1:23" x14ac:dyDescent="0.25">
      <c r="A6876" s="48"/>
      <c r="B6876" s="7" t="s">
        <v>14</v>
      </c>
      <c r="C6876" s="35">
        <v>42231</v>
      </c>
      <c r="D6876">
        <v>11</v>
      </c>
      <c r="E6876" t="s">
        <v>32</v>
      </c>
      <c r="F6876">
        <v>0.63327100933248703</v>
      </c>
      <c r="G6876">
        <v>1.3403883128106062</v>
      </c>
      <c r="H6876">
        <v>9599</v>
      </c>
      <c r="I6876">
        <v>0.65671988587525676</v>
      </c>
      <c r="J6876">
        <v>1.4032326949695377</v>
      </c>
      <c r="K6876">
        <v>1054</v>
      </c>
      <c r="L6876">
        <v>-2.3448877036571503E-2</v>
      </c>
      <c r="M6876">
        <v>-3.7028186321258545</v>
      </c>
      <c r="N6876">
        <v>10653</v>
      </c>
      <c r="O6876">
        <v>4.5335967093706131E-2</v>
      </c>
      <c r="P6876">
        <v>-8.1551454961299896E-2</v>
      </c>
      <c r="Q6876">
        <v>-5.40316142141819E-2</v>
      </c>
      <c r="R6876">
        <v>-2.3448877036571503E-2</v>
      </c>
      <c r="S6876">
        <v>7.1302326396107674E-3</v>
      </c>
      <c r="T6876">
        <v>3.4653697162866592E-2</v>
      </c>
      <c r="U6876" t="s">
        <v>102</v>
      </c>
      <c r="V6876" t="s">
        <v>84</v>
      </c>
      <c r="W6876">
        <v>87.046844482421875</v>
      </c>
    </row>
    <row r="6877" spans="1:23" x14ac:dyDescent="0.25">
      <c r="A6877" s="48"/>
      <c r="B6877" s="7" t="s">
        <v>14</v>
      </c>
      <c r="C6877" s="35">
        <v>42231</v>
      </c>
      <c r="D6877">
        <v>12</v>
      </c>
      <c r="E6877" t="s">
        <v>32</v>
      </c>
      <c r="F6877">
        <v>0.63790447542405204</v>
      </c>
      <c r="G6877">
        <v>1.4965274073726382</v>
      </c>
      <c r="H6877">
        <v>9599</v>
      </c>
      <c r="I6877">
        <v>0.70384081835284129</v>
      </c>
      <c r="J6877">
        <v>1.6155933977436447</v>
      </c>
      <c r="K6877">
        <v>1054</v>
      </c>
      <c r="L6877">
        <v>-6.5936341881752014E-2</v>
      </c>
      <c r="M6877">
        <v>-10.336397171020508</v>
      </c>
      <c r="N6877">
        <v>10653</v>
      </c>
      <c r="O6877">
        <v>5.2055075764656067E-2</v>
      </c>
      <c r="P6877">
        <v>-0.13265012204647064</v>
      </c>
      <c r="Q6877">
        <v>-0.10105165839195251</v>
      </c>
      <c r="R6877">
        <v>-6.5936341881752014E-2</v>
      </c>
      <c r="S6877">
        <v>-3.0825193971395493E-2</v>
      </c>
      <c r="T6877">
        <v>7.7744323061779141E-4</v>
      </c>
      <c r="U6877" t="s">
        <v>102</v>
      </c>
      <c r="V6877" t="s">
        <v>84</v>
      </c>
      <c r="W6877">
        <v>89.841644287109375</v>
      </c>
    </row>
    <row r="6878" spans="1:23" x14ac:dyDescent="0.25">
      <c r="A6878" s="48"/>
      <c r="B6878" s="7" t="s">
        <v>14</v>
      </c>
      <c r="C6878" s="35">
        <v>42231</v>
      </c>
      <c r="D6878">
        <v>13</v>
      </c>
      <c r="E6878" t="s">
        <v>32</v>
      </c>
      <c r="F6878">
        <v>0.74205976287930009</v>
      </c>
      <c r="G6878">
        <v>1.6525150551523822</v>
      </c>
      <c r="H6878">
        <v>9599</v>
      </c>
      <c r="I6878">
        <v>0.74671436664066904</v>
      </c>
      <c r="J6878">
        <v>1.6726173745274788</v>
      </c>
      <c r="K6878">
        <v>1054</v>
      </c>
      <c r="L6878">
        <v>-4.6546035446226597E-3</v>
      </c>
      <c r="M6878">
        <v>-0.62725454568862915</v>
      </c>
      <c r="N6878">
        <v>10653</v>
      </c>
      <c r="O6878">
        <v>5.4210741072893143E-2</v>
      </c>
      <c r="P6878">
        <v>-7.4131086468696594E-2</v>
      </c>
      <c r="Q6878">
        <v>-4.1224084794521332E-2</v>
      </c>
      <c r="R6878">
        <v>-4.6546035446226597E-3</v>
      </c>
      <c r="S6878">
        <v>3.1910542398691177E-2</v>
      </c>
      <c r="T6878">
        <v>6.4821884036064148E-2</v>
      </c>
      <c r="U6878" t="s">
        <v>102</v>
      </c>
      <c r="V6878" t="s">
        <v>84</v>
      </c>
      <c r="W6878">
        <v>90.657279968261719</v>
      </c>
    </row>
    <row r="6879" spans="1:23" x14ac:dyDescent="0.25">
      <c r="A6879" s="48"/>
      <c r="B6879" t="s">
        <v>14</v>
      </c>
      <c r="C6879" s="35">
        <v>42231</v>
      </c>
      <c r="D6879">
        <v>14</v>
      </c>
      <c r="E6879" t="s">
        <v>32</v>
      </c>
      <c r="F6879">
        <v>0.96387578873026047</v>
      </c>
      <c r="G6879">
        <v>1.7282297012398868</v>
      </c>
      <c r="H6879">
        <v>9599</v>
      </c>
      <c r="I6879">
        <v>0.99249162630390619</v>
      </c>
      <c r="J6879">
        <v>1.827312818081847</v>
      </c>
      <c r="K6879">
        <v>1054</v>
      </c>
      <c r="L6879">
        <v>-2.8615837916731834E-2</v>
      </c>
      <c r="M6879">
        <v>-2.9688303470611572</v>
      </c>
      <c r="N6879">
        <v>10653</v>
      </c>
      <c r="O6879">
        <v>5.8984365314245224E-2</v>
      </c>
      <c r="P6879">
        <v>-0.10421019792556763</v>
      </c>
      <c r="Q6879">
        <v>-6.8405508995056152E-2</v>
      </c>
      <c r="R6879">
        <v>-2.8615837916731834E-2</v>
      </c>
      <c r="S6879">
        <v>1.1169116944074631E-2</v>
      </c>
      <c r="T6879">
        <v>4.6978525817394257E-2</v>
      </c>
      <c r="U6879" t="s">
        <v>102</v>
      </c>
      <c r="V6879" t="s">
        <v>84</v>
      </c>
      <c r="W6879">
        <v>92.979255676269531</v>
      </c>
    </row>
    <row r="6880" spans="1:23" x14ac:dyDescent="0.25">
      <c r="A6880" s="48"/>
      <c r="B6880" s="7" t="s">
        <v>14</v>
      </c>
      <c r="C6880" s="35">
        <v>42231</v>
      </c>
      <c r="D6880">
        <v>15</v>
      </c>
      <c r="E6880" t="s">
        <v>32</v>
      </c>
      <c r="F6880">
        <v>1.2531686823364894</v>
      </c>
      <c r="G6880">
        <v>1.7741821038432657</v>
      </c>
      <c r="H6880">
        <v>9599</v>
      </c>
      <c r="I6880">
        <v>1.3520091349546481</v>
      </c>
      <c r="J6880">
        <v>1.8810070244540009</v>
      </c>
      <c r="K6880">
        <v>1054</v>
      </c>
      <c r="L6880">
        <v>-9.884045273065567E-2</v>
      </c>
      <c r="M6880">
        <v>-7.887242317199707</v>
      </c>
      <c r="N6880">
        <v>10653</v>
      </c>
      <c r="O6880">
        <v>6.0702849179506302E-2</v>
      </c>
      <c r="P6880">
        <v>-0.17663721740245819</v>
      </c>
      <c r="Q6880">
        <v>-0.1397893875837326</v>
      </c>
      <c r="R6880">
        <v>-9.884045273065567E-2</v>
      </c>
      <c r="S6880">
        <v>-5.7896379381418228E-2</v>
      </c>
      <c r="T6880">
        <v>-2.1043680608272552E-2</v>
      </c>
      <c r="U6880" t="s">
        <v>102</v>
      </c>
      <c r="V6880" t="s">
        <v>84</v>
      </c>
      <c r="W6880">
        <v>93.958320617675781</v>
      </c>
    </row>
    <row r="6881" spans="1:23" x14ac:dyDescent="0.25">
      <c r="A6881" s="48"/>
      <c r="B6881" s="7" t="s">
        <v>14</v>
      </c>
      <c r="C6881" s="35">
        <v>42231</v>
      </c>
      <c r="D6881">
        <v>16</v>
      </c>
      <c r="E6881" t="s">
        <v>32</v>
      </c>
      <c r="F6881">
        <v>1.5579295145648442</v>
      </c>
      <c r="G6881">
        <v>1.8280812359499523</v>
      </c>
      <c r="H6881">
        <v>9599</v>
      </c>
      <c r="I6881">
        <v>1.5023294009103318</v>
      </c>
      <c r="J6881">
        <v>1.8045925067521966</v>
      </c>
      <c r="K6881">
        <v>1054</v>
      </c>
      <c r="L6881">
        <v>5.5600114166736603E-2</v>
      </c>
      <c r="M6881">
        <v>3.5688464641571045</v>
      </c>
      <c r="N6881">
        <v>10653</v>
      </c>
      <c r="O6881">
        <v>5.8633256703615189E-2</v>
      </c>
      <c r="P6881">
        <v>-1.9544268026947975E-2</v>
      </c>
      <c r="Q6881">
        <v>1.6047291457653046E-2</v>
      </c>
      <c r="R6881">
        <v>5.5600114166736603E-2</v>
      </c>
      <c r="S6881">
        <v>9.5148243010044098E-2</v>
      </c>
      <c r="T6881">
        <v>0.13074450194835663</v>
      </c>
      <c r="U6881" t="s">
        <v>102</v>
      </c>
      <c r="V6881" t="s">
        <v>84</v>
      </c>
      <c r="W6881">
        <v>94.280387878417969</v>
      </c>
    </row>
    <row r="6882" spans="1:23" x14ac:dyDescent="0.25">
      <c r="A6882" s="48"/>
      <c r="B6882" t="s">
        <v>14</v>
      </c>
      <c r="C6882" s="35">
        <v>42231</v>
      </c>
      <c r="D6882">
        <v>17</v>
      </c>
      <c r="E6882" t="s">
        <v>32</v>
      </c>
      <c r="F6882">
        <v>1.8968147678093721</v>
      </c>
      <c r="G6882">
        <v>1.8739420154250934</v>
      </c>
      <c r="H6882">
        <v>9599</v>
      </c>
      <c r="I6882">
        <v>1.5866193145087111</v>
      </c>
      <c r="J6882">
        <v>1.611407876958191</v>
      </c>
      <c r="K6882">
        <v>1054</v>
      </c>
      <c r="L6882">
        <v>0.3101954460144043</v>
      </c>
      <c r="M6882">
        <v>16.353492736816406</v>
      </c>
      <c r="N6882">
        <v>10653</v>
      </c>
      <c r="O6882">
        <v>5.3192451596260071E-2</v>
      </c>
      <c r="P6882">
        <v>0.2420240044593811</v>
      </c>
      <c r="Q6882">
        <v>0.27431288361549377</v>
      </c>
      <c r="R6882">
        <v>0.3101954460144043</v>
      </c>
      <c r="S6882">
        <v>0.34607374668121338</v>
      </c>
      <c r="T6882">
        <v>0.37836688756942749</v>
      </c>
      <c r="U6882" t="s">
        <v>102</v>
      </c>
      <c r="V6882" t="s">
        <v>84</v>
      </c>
      <c r="W6882">
        <v>94.430961608886719</v>
      </c>
    </row>
    <row r="6883" spans="1:23" x14ac:dyDescent="0.25">
      <c r="A6883" s="48"/>
      <c r="B6883" t="s">
        <v>14</v>
      </c>
      <c r="C6883" s="35">
        <v>42231</v>
      </c>
      <c r="D6883">
        <v>18</v>
      </c>
      <c r="E6883" t="s">
        <v>32</v>
      </c>
      <c r="F6883">
        <v>2.1784726339662974</v>
      </c>
      <c r="G6883">
        <v>1.8350749577338554</v>
      </c>
      <c r="H6883">
        <v>9599</v>
      </c>
      <c r="I6883">
        <v>1.8570241666272151</v>
      </c>
      <c r="J6883">
        <v>1.5345803116896013</v>
      </c>
      <c r="K6883">
        <v>1054</v>
      </c>
      <c r="L6883">
        <v>0.32144847512245178</v>
      </c>
      <c r="M6883">
        <v>14.755681037902832</v>
      </c>
      <c r="N6883">
        <v>10653</v>
      </c>
      <c r="O6883">
        <v>5.0843909382820129E-2</v>
      </c>
      <c r="P6883">
        <v>0.25628691911697388</v>
      </c>
      <c r="Q6883">
        <v>0.28715020418167114</v>
      </c>
      <c r="R6883">
        <v>0.32144847512245178</v>
      </c>
      <c r="S6883">
        <v>0.3557426929473877</v>
      </c>
      <c r="T6883">
        <v>0.38661003112792969</v>
      </c>
      <c r="U6883" t="s">
        <v>102</v>
      </c>
      <c r="V6883" t="s">
        <v>84</v>
      </c>
      <c r="W6883">
        <v>92.903594970703125</v>
      </c>
    </row>
    <row r="6884" spans="1:23" x14ac:dyDescent="0.25">
      <c r="A6884" s="48"/>
      <c r="B6884" t="s">
        <v>14</v>
      </c>
      <c r="C6884" s="35">
        <v>42231</v>
      </c>
      <c r="D6884">
        <v>19</v>
      </c>
      <c r="E6884" t="s">
        <v>32</v>
      </c>
      <c r="F6884">
        <v>2.3098024419318706</v>
      </c>
      <c r="G6884">
        <v>1.7909039914932217</v>
      </c>
      <c r="H6884">
        <v>9599</v>
      </c>
      <c r="I6884">
        <v>2.5989505237715211</v>
      </c>
      <c r="J6884">
        <v>1.9317582955465085</v>
      </c>
      <c r="K6884">
        <v>1054</v>
      </c>
      <c r="L6884">
        <v>-0.28914809226989746</v>
      </c>
      <c r="M6884">
        <v>-12.518303871154785</v>
      </c>
      <c r="N6884">
        <v>10653</v>
      </c>
      <c r="O6884">
        <v>6.2246568500995636E-2</v>
      </c>
      <c r="P6884">
        <v>-0.36892330646514893</v>
      </c>
      <c r="Q6884">
        <v>-0.33113837242126465</v>
      </c>
      <c r="R6884">
        <v>-0.28914809226989746</v>
      </c>
      <c r="S6884">
        <v>-0.24716278910636902</v>
      </c>
      <c r="T6884">
        <v>-0.20937289297580719</v>
      </c>
      <c r="U6884" t="s">
        <v>102</v>
      </c>
      <c r="V6884" t="s">
        <v>84</v>
      </c>
      <c r="W6884">
        <v>85.137710571289063</v>
      </c>
    </row>
    <row r="6885" spans="1:23" x14ac:dyDescent="0.25">
      <c r="A6885" s="48"/>
      <c r="B6885" s="7" t="s">
        <v>14</v>
      </c>
      <c r="C6885" s="35">
        <v>42231</v>
      </c>
      <c r="D6885">
        <v>20</v>
      </c>
      <c r="E6885" t="s">
        <v>32</v>
      </c>
      <c r="F6885">
        <v>2.1699167070331193</v>
      </c>
      <c r="G6885">
        <v>1.6661491280514935</v>
      </c>
      <c r="H6885">
        <v>9599</v>
      </c>
      <c r="I6885">
        <v>2.3718745956393206</v>
      </c>
      <c r="J6885">
        <v>1.8376564641500874</v>
      </c>
      <c r="K6885">
        <v>1054</v>
      </c>
      <c r="L6885">
        <v>-0.20195788145065308</v>
      </c>
      <c r="M6885">
        <v>-9.3071727752685547</v>
      </c>
      <c r="N6885">
        <v>10653</v>
      </c>
      <c r="O6885">
        <v>5.9103041887283325E-2</v>
      </c>
      <c r="P6885">
        <v>-0.27770432829856873</v>
      </c>
      <c r="Q6885">
        <v>-0.24182760715484619</v>
      </c>
      <c r="R6885">
        <v>-0.20195788145065308</v>
      </c>
      <c r="S6885">
        <v>-0.16209287941455841</v>
      </c>
      <c r="T6885">
        <v>-0.12621141970157623</v>
      </c>
      <c r="U6885" t="s">
        <v>102</v>
      </c>
      <c r="V6885" t="s">
        <v>84</v>
      </c>
      <c r="W6885">
        <v>76.911666870117187</v>
      </c>
    </row>
    <row r="6886" spans="1:23" x14ac:dyDescent="0.25">
      <c r="A6886" s="48"/>
      <c r="B6886" s="7" t="s">
        <v>14</v>
      </c>
      <c r="C6886" s="35">
        <v>42231</v>
      </c>
      <c r="D6886">
        <v>21</v>
      </c>
      <c r="E6886" t="s">
        <v>32</v>
      </c>
      <c r="F6886">
        <v>1.8966094331231844</v>
      </c>
      <c r="G6886">
        <v>1.4976579961685195</v>
      </c>
      <c r="H6886">
        <v>9599</v>
      </c>
      <c r="I6886">
        <v>2.0131142724295437</v>
      </c>
      <c r="J6886">
        <v>1.57213203369775</v>
      </c>
      <c r="K6886">
        <v>1054</v>
      </c>
      <c r="L6886">
        <v>-0.11650484055280685</v>
      </c>
      <c r="M6886">
        <v>-6.1427955627441406</v>
      </c>
      <c r="N6886">
        <v>10653</v>
      </c>
      <c r="O6886">
        <v>5.0780300050973892E-2</v>
      </c>
      <c r="P6886">
        <v>-0.18158487975597382</v>
      </c>
      <c r="Q6886">
        <v>-0.150760218501091</v>
      </c>
      <c r="R6886">
        <v>-0.11650484055280685</v>
      </c>
      <c r="S6886">
        <v>-8.2253530621528625E-2</v>
      </c>
      <c r="T6886">
        <v>-5.142480880022049E-2</v>
      </c>
      <c r="U6886" t="s">
        <v>102</v>
      </c>
      <c r="V6886" t="s">
        <v>84</v>
      </c>
      <c r="W6886">
        <v>72.417816162109375</v>
      </c>
    </row>
    <row r="6887" spans="1:23" x14ac:dyDescent="0.25">
      <c r="A6887" s="48"/>
      <c r="B6887" s="7" t="s">
        <v>14</v>
      </c>
      <c r="C6887" s="35">
        <v>42231</v>
      </c>
      <c r="D6887">
        <v>22</v>
      </c>
      <c r="E6887" t="s">
        <v>32</v>
      </c>
      <c r="F6887">
        <v>1.6011589246730291</v>
      </c>
      <c r="G6887">
        <v>1.3452036662527673</v>
      </c>
      <c r="H6887">
        <v>9599</v>
      </c>
      <c r="I6887">
        <v>1.6731354912558134</v>
      </c>
      <c r="J6887">
        <v>1.3457633217031664</v>
      </c>
      <c r="K6887">
        <v>1054</v>
      </c>
      <c r="L6887">
        <v>-7.1976564824581146E-2</v>
      </c>
      <c r="M6887">
        <v>-4.4952793121337891</v>
      </c>
      <c r="N6887">
        <v>10653</v>
      </c>
      <c r="O6887">
        <v>4.3667010962963104E-2</v>
      </c>
      <c r="P6887">
        <v>-0.12794020771980286</v>
      </c>
      <c r="Q6887">
        <v>-0.10143345594406128</v>
      </c>
      <c r="R6887">
        <v>-7.1976564824581146E-2</v>
      </c>
      <c r="S6887">
        <v>-4.2523164302110672E-2</v>
      </c>
      <c r="T6887">
        <v>-1.6012923792004585E-2</v>
      </c>
      <c r="U6887" t="s">
        <v>102</v>
      </c>
      <c r="V6887" t="s">
        <v>84</v>
      </c>
      <c r="W6887">
        <v>70.246315002441406</v>
      </c>
    </row>
    <row r="6888" spans="1:23" x14ac:dyDescent="0.25">
      <c r="A6888" s="48"/>
      <c r="B6888" s="7" t="s">
        <v>14</v>
      </c>
      <c r="C6888" s="35">
        <v>42231</v>
      </c>
      <c r="D6888">
        <v>23</v>
      </c>
      <c r="E6888" t="s">
        <v>32</v>
      </c>
      <c r="F6888">
        <v>1.2912255629701448</v>
      </c>
      <c r="G6888">
        <v>1.1391603616596178</v>
      </c>
      <c r="H6888">
        <v>9599</v>
      </c>
      <c r="I6888">
        <v>1.314191436485026</v>
      </c>
      <c r="J6888">
        <v>1.1455808891657562</v>
      </c>
      <c r="K6888">
        <v>1054</v>
      </c>
      <c r="L6888">
        <v>-2.2965872660279274E-2</v>
      </c>
      <c r="M6888">
        <v>-1.7786104679107666</v>
      </c>
      <c r="N6888">
        <v>10653</v>
      </c>
      <c r="O6888">
        <v>3.7152510136365891E-2</v>
      </c>
      <c r="P6888">
        <v>-7.0580527186393738E-2</v>
      </c>
      <c r="Q6888">
        <v>-4.8028212040662766E-2</v>
      </c>
      <c r="R6888">
        <v>-2.2965872660279274E-2</v>
      </c>
      <c r="S6888">
        <v>2.0934953354299068E-3</v>
      </c>
      <c r="T6888">
        <v>2.4648783728480339E-2</v>
      </c>
      <c r="U6888" t="s">
        <v>102</v>
      </c>
      <c r="V6888" t="s">
        <v>84</v>
      </c>
      <c r="W6888">
        <v>68.623016357421875</v>
      </c>
    </row>
    <row r="6889" spans="1:23" x14ac:dyDescent="0.25">
      <c r="A6889" s="48"/>
      <c r="B6889" s="7" t="s">
        <v>14</v>
      </c>
      <c r="C6889" s="35">
        <v>42231</v>
      </c>
      <c r="D6889">
        <v>24</v>
      </c>
      <c r="E6889" t="s">
        <v>32</v>
      </c>
      <c r="F6889">
        <v>1.017597055013969</v>
      </c>
      <c r="G6889">
        <v>0.93990327606590862</v>
      </c>
      <c r="H6889">
        <v>9599</v>
      </c>
      <c r="I6889">
        <v>0.98729552783797003</v>
      </c>
      <c r="J6889">
        <v>0.88940737961994731</v>
      </c>
      <c r="K6889">
        <v>1054</v>
      </c>
      <c r="L6889">
        <v>3.0301528051495552E-2</v>
      </c>
      <c r="M6889">
        <v>2.9777529239654541</v>
      </c>
      <c r="N6889">
        <v>10653</v>
      </c>
      <c r="O6889">
        <v>2.9026709496974945E-2</v>
      </c>
      <c r="P6889">
        <v>-6.8991030566394329E-3</v>
      </c>
      <c r="Q6889">
        <v>1.0720690712332726E-2</v>
      </c>
      <c r="R6889">
        <v>3.0301528051495552E-2</v>
      </c>
      <c r="S6889">
        <v>4.9880042672157288E-2</v>
      </c>
      <c r="T6889">
        <v>6.7502155900001526E-2</v>
      </c>
      <c r="U6889" t="s">
        <v>102</v>
      </c>
      <c r="V6889" t="s">
        <v>84</v>
      </c>
      <c r="W6889">
        <v>66.493476867675781</v>
      </c>
    </row>
    <row r="6890" spans="1:23" x14ac:dyDescent="0.25">
      <c r="A6890" s="48"/>
      <c r="B6890" s="7" t="s">
        <v>14</v>
      </c>
      <c r="C6890" s="35">
        <v>42255</v>
      </c>
      <c r="D6890">
        <v>1</v>
      </c>
      <c r="E6890" t="s">
        <v>32</v>
      </c>
      <c r="F6890">
        <v>0.66974076805605698</v>
      </c>
      <c r="G6890">
        <v>0.65155958981365558</v>
      </c>
      <c r="H6890">
        <v>9717</v>
      </c>
      <c r="I6890">
        <v>0.65661148662181668</v>
      </c>
      <c r="J6890">
        <v>0.56855801126149863</v>
      </c>
      <c r="K6890">
        <v>1041</v>
      </c>
      <c r="L6890">
        <v>1.3129281811416149E-2</v>
      </c>
      <c r="M6890">
        <v>1.9603527784347534</v>
      </c>
      <c r="N6890">
        <v>10758</v>
      </c>
      <c r="O6890">
        <v>1.882062666118145E-2</v>
      </c>
      <c r="P6890">
        <v>-1.09912334010005E-2</v>
      </c>
      <c r="Q6890">
        <v>4.3326348531991243E-4</v>
      </c>
      <c r="R6890">
        <v>1.3129281811416149E-2</v>
      </c>
      <c r="S6890">
        <v>2.5823794305324554E-2</v>
      </c>
      <c r="T6890">
        <v>3.7249796092510223E-2</v>
      </c>
      <c r="U6890" t="s">
        <v>102</v>
      </c>
      <c r="V6890" t="s">
        <v>84</v>
      </c>
      <c r="W6890">
        <v>60.515708923339844</v>
      </c>
    </row>
    <row r="6891" spans="1:23" x14ac:dyDescent="0.25">
      <c r="A6891" s="48"/>
      <c r="B6891" t="s">
        <v>14</v>
      </c>
      <c r="C6891" s="35">
        <v>42255</v>
      </c>
      <c r="D6891">
        <v>2</v>
      </c>
      <c r="E6891" t="s">
        <v>32</v>
      </c>
      <c r="F6891">
        <v>0.60481231616136399</v>
      </c>
      <c r="G6891">
        <v>0.64526552944150006</v>
      </c>
      <c r="H6891">
        <v>9717</v>
      </c>
      <c r="I6891">
        <v>0.58853783800031223</v>
      </c>
      <c r="J6891">
        <v>0.52424267996395268</v>
      </c>
      <c r="K6891">
        <v>1041</v>
      </c>
      <c r="L6891">
        <v>1.6274478286504745E-2</v>
      </c>
      <c r="M6891">
        <v>2.690831184387207</v>
      </c>
      <c r="N6891">
        <v>10758</v>
      </c>
      <c r="O6891">
        <v>1.7517292872071266E-2</v>
      </c>
      <c r="P6891">
        <v>-6.1756842769682407E-3</v>
      </c>
      <c r="Q6891">
        <v>4.4576628133654594E-3</v>
      </c>
      <c r="R6891">
        <v>1.6274478286504745E-2</v>
      </c>
      <c r="S6891">
        <v>2.8089892119169235E-2</v>
      </c>
      <c r="T6891">
        <v>3.8724642246961594E-2</v>
      </c>
      <c r="U6891" t="s">
        <v>102</v>
      </c>
      <c r="V6891" t="s">
        <v>84</v>
      </c>
      <c r="W6891">
        <v>59.877021789550781</v>
      </c>
    </row>
    <row r="6892" spans="1:23" x14ac:dyDescent="0.25">
      <c r="A6892" s="48"/>
      <c r="B6892" s="7" t="s">
        <v>14</v>
      </c>
      <c r="C6892" s="35">
        <v>42255</v>
      </c>
      <c r="D6892">
        <v>3</v>
      </c>
      <c r="E6892" t="s">
        <v>32</v>
      </c>
      <c r="F6892">
        <v>0.56845012414864216</v>
      </c>
      <c r="G6892">
        <v>0.60772535782033277</v>
      </c>
      <c r="H6892">
        <v>9717</v>
      </c>
      <c r="I6892">
        <v>0.55585801132533008</v>
      </c>
      <c r="J6892">
        <v>0.49826546576651531</v>
      </c>
      <c r="K6892">
        <v>1041</v>
      </c>
      <c r="L6892">
        <v>1.2592112645506859E-2</v>
      </c>
      <c r="M6892">
        <v>2.2151658535003662</v>
      </c>
      <c r="N6892">
        <v>10758</v>
      </c>
      <c r="O6892">
        <v>1.6628259792923927E-2</v>
      </c>
      <c r="P6892">
        <v>-8.7186647579073906E-3</v>
      </c>
      <c r="Q6892">
        <v>1.3750211801379919E-3</v>
      </c>
      <c r="R6892">
        <v>1.2592112645506859E-2</v>
      </c>
      <c r="S6892">
        <v>2.3807873949408531E-2</v>
      </c>
      <c r="T6892">
        <v>3.3902890980243683E-2</v>
      </c>
      <c r="U6892" t="s">
        <v>102</v>
      </c>
      <c r="V6892" t="s">
        <v>84</v>
      </c>
      <c r="W6892">
        <v>59.196224212646484</v>
      </c>
    </row>
    <row r="6893" spans="1:23" x14ac:dyDescent="0.25">
      <c r="A6893" s="48"/>
      <c r="B6893" s="7" t="s">
        <v>14</v>
      </c>
      <c r="C6893" s="35">
        <v>42255</v>
      </c>
      <c r="D6893">
        <v>4</v>
      </c>
      <c r="E6893" t="s">
        <v>32</v>
      </c>
      <c r="F6893">
        <v>0.55654610857738041</v>
      </c>
      <c r="G6893">
        <v>0.59953753875714189</v>
      </c>
      <c r="H6893">
        <v>9717</v>
      </c>
      <c r="I6893">
        <v>0.52739874468130532</v>
      </c>
      <c r="J6893">
        <v>0.45188656536590299</v>
      </c>
      <c r="K6893">
        <v>1041</v>
      </c>
      <c r="L6893">
        <v>2.914736419916153E-2</v>
      </c>
      <c r="M6893">
        <v>5.237187385559082</v>
      </c>
      <c r="N6893">
        <v>10758</v>
      </c>
      <c r="O6893">
        <v>1.5269260853528976E-2</v>
      </c>
      <c r="P6893">
        <v>9.5782792195677757E-3</v>
      </c>
      <c r="Q6893">
        <v>1.88470259308815E-2</v>
      </c>
      <c r="R6893">
        <v>2.914736419916153E-2</v>
      </c>
      <c r="S6893">
        <v>3.9446480572223663E-2</v>
      </c>
      <c r="T6893">
        <v>4.8716448247432709E-2</v>
      </c>
      <c r="U6893" t="s">
        <v>102</v>
      </c>
      <c r="V6893" t="s">
        <v>84</v>
      </c>
      <c r="W6893">
        <v>58.727645874023438</v>
      </c>
    </row>
    <row r="6894" spans="1:23" x14ac:dyDescent="0.25">
      <c r="A6894" s="48"/>
      <c r="B6894" t="s">
        <v>14</v>
      </c>
      <c r="C6894" s="35">
        <v>42255</v>
      </c>
      <c r="D6894">
        <v>5</v>
      </c>
      <c r="E6894" t="s">
        <v>32</v>
      </c>
      <c r="F6894">
        <v>0.56804463874737909</v>
      </c>
      <c r="G6894">
        <v>0.55408417470970139</v>
      </c>
      <c r="H6894">
        <v>9717</v>
      </c>
      <c r="I6894">
        <v>0.53748629317237628</v>
      </c>
      <c r="J6894">
        <v>0.45708249852584143</v>
      </c>
      <c r="K6894">
        <v>1041</v>
      </c>
      <c r="L6894">
        <v>3.0558345839381218E-2</v>
      </c>
      <c r="M6894">
        <v>5.3795676231384277</v>
      </c>
      <c r="N6894">
        <v>10758</v>
      </c>
      <c r="O6894">
        <v>1.5241093933582306E-2</v>
      </c>
      <c r="P6894">
        <v>1.1025359854102135E-2</v>
      </c>
      <c r="Q6894">
        <v>2.0277008414268494E-2</v>
      </c>
      <c r="R6894">
        <v>3.0558345839381218E-2</v>
      </c>
      <c r="S6894">
        <v>4.0838465094566345E-2</v>
      </c>
      <c r="T6894">
        <v>5.009133368730545E-2</v>
      </c>
      <c r="U6894" t="s">
        <v>102</v>
      </c>
      <c r="V6894" t="s">
        <v>84</v>
      </c>
      <c r="W6894">
        <v>58.047126770019531</v>
      </c>
    </row>
    <row r="6895" spans="1:23" x14ac:dyDescent="0.25">
      <c r="A6895" s="48"/>
      <c r="B6895" t="s">
        <v>14</v>
      </c>
      <c r="C6895" s="35">
        <v>42255</v>
      </c>
      <c r="D6895">
        <v>6</v>
      </c>
      <c r="E6895" t="s">
        <v>32</v>
      </c>
      <c r="F6895">
        <v>0.62328057341312582</v>
      </c>
      <c r="G6895">
        <v>0.60320810965183491</v>
      </c>
      <c r="H6895">
        <v>9717</v>
      </c>
      <c r="I6895">
        <v>0.62388088789970586</v>
      </c>
      <c r="J6895">
        <v>0.55071141743600172</v>
      </c>
      <c r="K6895">
        <v>1041</v>
      </c>
      <c r="L6895">
        <v>-6.0031446628272533E-4</v>
      </c>
      <c r="M6895">
        <v>-9.6315287053585052E-2</v>
      </c>
      <c r="N6895">
        <v>10758</v>
      </c>
      <c r="O6895">
        <v>1.8132399767637253E-2</v>
      </c>
      <c r="P6895">
        <v>-2.3838797584176064E-2</v>
      </c>
      <c r="Q6895">
        <v>-1.2832068838179111E-2</v>
      </c>
      <c r="R6895">
        <v>-6.0031446628272533E-4</v>
      </c>
      <c r="S6895">
        <v>1.1629989370703697E-2</v>
      </c>
      <c r="T6895">
        <v>2.2638168185949326E-2</v>
      </c>
      <c r="U6895" t="s">
        <v>102</v>
      </c>
      <c r="V6895" t="s">
        <v>84</v>
      </c>
      <c r="W6895">
        <v>57.36651611328125</v>
      </c>
    </row>
    <row r="6896" spans="1:23" x14ac:dyDescent="0.25">
      <c r="A6896" s="48"/>
      <c r="B6896" t="s">
        <v>14</v>
      </c>
      <c r="C6896" s="35">
        <v>42255</v>
      </c>
      <c r="D6896">
        <v>7</v>
      </c>
      <c r="E6896" t="s">
        <v>32</v>
      </c>
      <c r="F6896">
        <v>0.76353988831886588</v>
      </c>
      <c r="G6896">
        <v>0.73111503869276617</v>
      </c>
      <c r="H6896">
        <v>9717</v>
      </c>
      <c r="I6896">
        <v>0.74750569532295019</v>
      </c>
      <c r="J6896">
        <v>0.66281391044711568</v>
      </c>
      <c r="K6896">
        <v>1041</v>
      </c>
      <c r="L6896">
        <v>1.6034193336963654E-2</v>
      </c>
      <c r="M6896">
        <v>2.0999810695648193</v>
      </c>
      <c r="N6896">
        <v>10758</v>
      </c>
      <c r="O6896">
        <v>2.1840997040271759E-2</v>
      </c>
      <c r="P6896">
        <v>-1.1957228183746338E-2</v>
      </c>
      <c r="Q6896">
        <v>1.3006936060264707E-3</v>
      </c>
      <c r="R6896">
        <v>1.6034193336963654E-2</v>
      </c>
      <c r="S6896">
        <v>3.0765945091843605E-2</v>
      </c>
      <c r="T6896">
        <v>4.4025614857673645E-2</v>
      </c>
      <c r="U6896" t="s">
        <v>102</v>
      </c>
      <c r="V6896" t="s">
        <v>84</v>
      </c>
      <c r="W6896">
        <v>60.557910919189453</v>
      </c>
    </row>
    <row r="6897" spans="1:23" x14ac:dyDescent="0.25">
      <c r="A6897" s="48"/>
      <c r="B6897" s="7" t="s">
        <v>14</v>
      </c>
      <c r="C6897" s="35">
        <v>42255</v>
      </c>
      <c r="D6897">
        <v>8</v>
      </c>
      <c r="E6897" t="s">
        <v>32</v>
      </c>
      <c r="F6897">
        <v>0.79316701513414356</v>
      </c>
      <c r="G6897">
        <v>0.75654190498391072</v>
      </c>
      <c r="H6897">
        <v>9717</v>
      </c>
      <c r="I6897">
        <v>0.75836756711389197</v>
      </c>
      <c r="J6897">
        <v>0.64502901038338623</v>
      </c>
      <c r="K6897">
        <v>1041</v>
      </c>
      <c r="L6897">
        <v>3.4799449145793915E-2</v>
      </c>
      <c r="M6897">
        <v>4.3874049186706543</v>
      </c>
      <c r="N6897">
        <v>10758</v>
      </c>
      <c r="O6897">
        <v>2.1414440125226974E-2</v>
      </c>
      <c r="P6897">
        <v>7.3547028005123138E-3</v>
      </c>
      <c r="Q6897">
        <v>2.0353695377707481E-2</v>
      </c>
      <c r="R6897">
        <v>3.4799449145793915E-2</v>
      </c>
      <c r="S6897">
        <v>4.9243487417697906E-2</v>
      </c>
      <c r="T6897">
        <v>6.2244195491075516E-2</v>
      </c>
      <c r="U6897" t="s">
        <v>102</v>
      </c>
      <c r="V6897" t="s">
        <v>84</v>
      </c>
      <c r="W6897">
        <v>68.640357971191406</v>
      </c>
    </row>
    <row r="6898" spans="1:23" x14ac:dyDescent="0.25">
      <c r="A6898" s="48"/>
      <c r="B6898" s="7" t="s">
        <v>14</v>
      </c>
      <c r="C6898" s="35">
        <v>42255</v>
      </c>
      <c r="D6898">
        <v>9</v>
      </c>
      <c r="E6898" t="s">
        <v>32</v>
      </c>
      <c r="F6898">
        <v>0.69467459102237661</v>
      </c>
      <c r="G6898">
        <v>0.80291723974133755</v>
      </c>
      <c r="H6898">
        <v>9717</v>
      </c>
      <c r="I6898">
        <v>0.68977055985950819</v>
      </c>
      <c r="J6898">
        <v>0.75102403113865523</v>
      </c>
      <c r="K6898">
        <v>1041</v>
      </c>
      <c r="L6898">
        <v>4.9040312878787518E-3</v>
      </c>
      <c r="M6898">
        <v>0.70594650506973267</v>
      </c>
      <c r="N6898">
        <v>10758</v>
      </c>
      <c r="O6898">
        <v>2.4661052972078323E-2</v>
      </c>
      <c r="P6898">
        <v>-2.670157328248024E-2</v>
      </c>
      <c r="Q6898">
        <v>-1.1731822043657303E-2</v>
      </c>
      <c r="R6898">
        <v>4.9040312878787518E-3</v>
      </c>
      <c r="S6898">
        <v>2.1537911146879196E-2</v>
      </c>
      <c r="T6898">
        <v>3.6509636789560318E-2</v>
      </c>
      <c r="U6898" t="s">
        <v>102</v>
      </c>
      <c r="V6898" t="s">
        <v>84</v>
      </c>
      <c r="W6898">
        <v>78.042388916015625</v>
      </c>
    </row>
    <row r="6899" spans="1:23" x14ac:dyDescent="0.25">
      <c r="A6899" s="48"/>
      <c r="B6899" s="7" t="s">
        <v>14</v>
      </c>
      <c r="C6899" s="35">
        <v>42255</v>
      </c>
      <c r="D6899">
        <v>10</v>
      </c>
      <c r="E6899" t="s">
        <v>32</v>
      </c>
      <c r="F6899">
        <v>0.58300979105530304</v>
      </c>
      <c r="G6899">
        <v>0.96930260616642672</v>
      </c>
      <c r="H6899">
        <v>9717</v>
      </c>
      <c r="I6899">
        <v>0.5917089769574958</v>
      </c>
      <c r="J6899">
        <v>0.94687328046813257</v>
      </c>
      <c r="K6899">
        <v>1041</v>
      </c>
      <c r="L6899">
        <v>-8.6991861462593079E-3</v>
      </c>
      <c r="M6899">
        <v>-1.4921165704727173</v>
      </c>
      <c r="N6899">
        <v>10758</v>
      </c>
      <c r="O6899">
        <v>3.0950743705034256E-2</v>
      </c>
      <c r="P6899">
        <v>-4.8365660011768341E-2</v>
      </c>
      <c r="Q6899">
        <v>-2.9577938839793205E-2</v>
      </c>
      <c r="R6899">
        <v>-8.6991861462593079E-3</v>
      </c>
      <c r="S6899">
        <v>1.2177090160548687E-2</v>
      </c>
      <c r="T6899">
        <v>3.0967287719249725E-2</v>
      </c>
      <c r="U6899" t="s">
        <v>102</v>
      </c>
      <c r="V6899" t="s">
        <v>84</v>
      </c>
      <c r="W6899">
        <v>84.403701782226563</v>
      </c>
    </row>
    <row r="6900" spans="1:23" x14ac:dyDescent="0.25">
      <c r="A6900" s="48"/>
      <c r="B6900" s="7" t="s">
        <v>14</v>
      </c>
      <c r="C6900" s="35">
        <v>42255</v>
      </c>
      <c r="D6900">
        <v>11</v>
      </c>
      <c r="E6900" t="s">
        <v>32</v>
      </c>
      <c r="F6900">
        <v>0.49360833187890296</v>
      </c>
      <c r="G6900">
        <v>1.1553728701005206</v>
      </c>
      <c r="H6900">
        <v>9717</v>
      </c>
      <c r="I6900">
        <v>0.50975627424627179</v>
      </c>
      <c r="J6900">
        <v>1.1468323324032259</v>
      </c>
      <c r="K6900">
        <v>1041</v>
      </c>
      <c r="L6900">
        <v>-1.6147943213582039E-2</v>
      </c>
      <c r="M6900">
        <v>-3.2714080810546875</v>
      </c>
      <c r="N6900">
        <v>10758</v>
      </c>
      <c r="O6900">
        <v>3.7427268922328949E-2</v>
      </c>
      <c r="P6900">
        <v>-6.4114734530448914E-2</v>
      </c>
      <c r="Q6900">
        <v>-4.1395630687475204E-2</v>
      </c>
      <c r="R6900">
        <v>-1.6147943213582039E-2</v>
      </c>
      <c r="S6900">
        <v>9.0967500582337379E-3</v>
      </c>
      <c r="T6900">
        <v>3.1818844377994537E-2</v>
      </c>
      <c r="U6900" t="s">
        <v>102</v>
      </c>
      <c r="V6900" t="s">
        <v>84</v>
      </c>
      <c r="W6900">
        <v>88.914482116699219</v>
      </c>
    </row>
    <row r="6901" spans="1:23" x14ac:dyDescent="0.25">
      <c r="A6901" s="48"/>
      <c r="B6901" s="7" t="s">
        <v>14</v>
      </c>
      <c r="C6901" s="35">
        <v>42255</v>
      </c>
      <c r="D6901">
        <v>12</v>
      </c>
      <c r="E6901" t="s">
        <v>32</v>
      </c>
      <c r="F6901">
        <v>0.46612629883504336</v>
      </c>
      <c r="G6901">
        <v>1.3247016783600738</v>
      </c>
      <c r="H6901">
        <v>9717</v>
      </c>
      <c r="I6901">
        <v>0.47489189162101669</v>
      </c>
      <c r="J6901">
        <v>1.3151473196085062</v>
      </c>
      <c r="K6901">
        <v>1041</v>
      </c>
      <c r="L6901">
        <v>-8.7655931711196899E-3</v>
      </c>
      <c r="M6901">
        <v>-1.8805187940597534</v>
      </c>
      <c r="N6901">
        <v>10758</v>
      </c>
      <c r="O6901">
        <v>4.2919524013996124E-2</v>
      </c>
      <c r="P6901">
        <v>-6.3771255314350128E-2</v>
      </c>
      <c r="Q6901">
        <v>-3.7718243896961212E-2</v>
      </c>
      <c r="R6901">
        <v>-8.7655931711196899E-3</v>
      </c>
      <c r="S6901">
        <v>2.0183626562356949E-2</v>
      </c>
      <c r="T6901">
        <v>4.6240068972110748E-2</v>
      </c>
      <c r="U6901" t="s">
        <v>102</v>
      </c>
      <c r="V6901" t="s">
        <v>84</v>
      </c>
      <c r="W6901">
        <v>91.022125244140625</v>
      </c>
    </row>
    <row r="6902" spans="1:23" x14ac:dyDescent="0.25">
      <c r="A6902" s="48"/>
      <c r="B6902" s="7" t="s">
        <v>14</v>
      </c>
      <c r="C6902" s="35">
        <v>42255</v>
      </c>
      <c r="D6902">
        <v>13</v>
      </c>
      <c r="E6902" t="s">
        <v>32</v>
      </c>
      <c r="F6902">
        <v>0.50108137028161248</v>
      </c>
      <c r="G6902">
        <v>1.4588601515968798</v>
      </c>
      <c r="H6902">
        <v>9717</v>
      </c>
      <c r="I6902">
        <v>0.50904285768128876</v>
      </c>
      <c r="J6902">
        <v>1.4645483223248221</v>
      </c>
      <c r="K6902">
        <v>1041</v>
      </c>
      <c r="L6902">
        <v>-7.9614873975515366E-3</v>
      </c>
      <c r="M6902">
        <v>-1.5888612270355225</v>
      </c>
      <c r="N6902">
        <v>10758</v>
      </c>
      <c r="O6902">
        <v>4.774358868598938E-2</v>
      </c>
      <c r="P6902">
        <v>-6.9149672985076904E-2</v>
      </c>
      <c r="Q6902">
        <v>-4.0168356150388718E-2</v>
      </c>
      <c r="R6902">
        <v>-7.9614873975515366E-3</v>
      </c>
      <c r="S6902">
        <v>2.4241562932729721E-2</v>
      </c>
      <c r="T6902">
        <v>5.3226694464683533E-2</v>
      </c>
      <c r="U6902" t="s">
        <v>102</v>
      </c>
      <c r="V6902" t="s">
        <v>84</v>
      </c>
      <c r="W6902">
        <v>92.830543518066406</v>
      </c>
    </row>
    <row r="6903" spans="1:23" x14ac:dyDescent="0.25">
      <c r="A6903" s="48"/>
      <c r="B6903" t="s">
        <v>14</v>
      </c>
      <c r="C6903" s="35">
        <v>42255</v>
      </c>
      <c r="D6903">
        <v>14</v>
      </c>
      <c r="E6903" t="s">
        <v>32</v>
      </c>
      <c r="F6903">
        <v>0.64642175539312186</v>
      </c>
      <c r="G6903">
        <v>1.574706916948871</v>
      </c>
      <c r="H6903">
        <v>9717</v>
      </c>
      <c r="I6903">
        <v>0.57017837848588571</v>
      </c>
      <c r="J6903">
        <v>1.5006334666522845</v>
      </c>
      <c r="K6903">
        <v>1041</v>
      </c>
      <c r="L6903">
        <v>7.6243378221988678E-2</v>
      </c>
      <c r="M6903">
        <v>11.794679641723633</v>
      </c>
      <c r="N6903">
        <v>10758</v>
      </c>
      <c r="O6903">
        <v>4.9177244305610657E-2</v>
      </c>
      <c r="P6903">
        <v>1.3217821717262268E-2</v>
      </c>
      <c r="Q6903">
        <v>4.3069392442703247E-2</v>
      </c>
      <c r="R6903">
        <v>7.6243378221988678E-2</v>
      </c>
      <c r="S6903">
        <v>0.10941343009471893</v>
      </c>
      <c r="T6903">
        <v>0.13926893472671509</v>
      </c>
      <c r="U6903" t="s">
        <v>102</v>
      </c>
      <c r="V6903" t="s">
        <v>84</v>
      </c>
      <c r="W6903">
        <v>94.448875427246094</v>
      </c>
    </row>
    <row r="6904" spans="1:23" x14ac:dyDescent="0.25">
      <c r="A6904" s="48"/>
      <c r="B6904" s="7" t="s">
        <v>14</v>
      </c>
      <c r="C6904" s="35">
        <v>42255</v>
      </c>
      <c r="D6904">
        <v>15</v>
      </c>
      <c r="E6904" t="s">
        <v>32</v>
      </c>
      <c r="F6904">
        <v>0.88084737117159428</v>
      </c>
      <c r="G6904">
        <v>1.6497810706559168</v>
      </c>
      <c r="H6904">
        <v>9717</v>
      </c>
      <c r="I6904">
        <v>0.7571682433851501</v>
      </c>
      <c r="J6904">
        <v>1.5246662273960352</v>
      </c>
      <c r="K6904">
        <v>1041</v>
      </c>
      <c r="L6904">
        <v>0.12367913126945496</v>
      </c>
      <c r="M6904">
        <v>14.040925979614258</v>
      </c>
      <c r="N6904">
        <v>10758</v>
      </c>
      <c r="O6904">
        <v>5.013139545917511E-2</v>
      </c>
      <c r="P6904">
        <v>5.9430733323097229E-2</v>
      </c>
      <c r="Q6904">
        <v>8.9861497282981873E-2</v>
      </c>
      <c r="R6904">
        <v>0.12367913126945496</v>
      </c>
      <c r="S6904">
        <v>0.15749275684356689</v>
      </c>
      <c r="T6904">
        <v>0.18792752921581268</v>
      </c>
      <c r="U6904" t="s">
        <v>102</v>
      </c>
      <c r="V6904" t="s">
        <v>84</v>
      </c>
      <c r="W6904">
        <v>95.107734680175781</v>
      </c>
    </row>
    <row r="6905" spans="1:23" x14ac:dyDescent="0.25">
      <c r="A6905" s="48"/>
      <c r="B6905" s="7" t="s">
        <v>14</v>
      </c>
      <c r="C6905" s="35">
        <v>42255</v>
      </c>
      <c r="D6905">
        <v>16</v>
      </c>
      <c r="E6905" t="s">
        <v>32</v>
      </c>
      <c r="F6905">
        <v>1.2592360172614872</v>
      </c>
      <c r="G6905">
        <v>1.715541940868744</v>
      </c>
      <c r="H6905">
        <v>9717</v>
      </c>
      <c r="I6905">
        <v>1.3763996136580774</v>
      </c>
      <c r="J6905">
        <v>1.8455276720184624</v>
      </c>
      <c r="K6905">
        <v>1041</v>
      </c>
      <c r="L6905">
        <v>-0.11716359853744507</v>
      </c>
      <c r="M6905">
        <v>-9.3043394088745117</v>
      </c>
      <c r="N6905">
        <v>10758</v>
      </c>
      <c r="O6905">
        <v>5.9788856655359268E-2</v>
      </c>
      <c r="P6905">
        <v>-0.19378899037837982</v>
      </c>
      <c r="Q6905">
        <v>-0.15749596059322357</v>
      </c>
      <c r="R6905">
        <v>-0.11716359853744507</v>
      </c>
      <c r="S6905">
        <v>-7.6836012303829193E-2</v>
      </c>
      <c r="T6905">
        <v>-4.0538199245929718E-2</v>
      </c>
      <c r="U6905" t="s">
        <v>102</v>
      </c>
      <c r="V6905" t="s">
        <v>84</v>
      </c>
      <c r="W6905">
        <v>96.107551574707031</v>
      </c>
    </row>
    <row r="6906" spans="1:23" x14ac:dyDescent="0.25">
      <c r="A6906" s="48"/>
      <c r="B6906" t="s">
        <v>14</v>
      </c>
      <c r="C6906" s="35">
        <v>42255</v>
      </c>
      <c r="D6906">
        <v>17</v>
      </c>
      <c r="E6906" t="s">
        <v>32</v>
      </c>
      <c r="F6906">
        <v>1.6878690335160988</v>
      </c>
      <c r="G6906">
        <v>1.743533334805196</v>
      </c>
      <c r="H6906">
        <v>9717</v>
      </c>
      <c r="I6906">
        <v>1.7498582042973778</v>
      </c>
      <c r="J6906">
        <v>1.852685715580197</v>
      </c>
      <c r="K6906">
        <v>1041</v>
      </c>
      <c r="L6906">
        <v>-6.198916956782341E-2</v>
      </c>
      <c r="M6906">
        <v>-3.6726291179656982</v>
      </c>
      <c r="N6906">
        <v>10758</v>
      </c>
      <c r="O6906">
        <v>6.0084115713834763E-2</v>
      </c>
      <c r="P6906">
        <v>-0.13899296522140503</v>
      </c>
      <c r="Q6906">
        <v>-0.10252071171998978</v>
      </c>
      <c r="R6906">
        <v>-6.198916956782341E-2</v>
      </c>
      <c r="S6906">
        <v>-2.1462433040142059E-2</v>
      </c>
      <c r="T6906">
        <v>1.5014633536338806E-2</v>
      </c>
      <c r="U6906" t="s">
        <v>102</v>
      </c>
      <c r="V6906" t="s">
        <v>84</v>
      </c>
      <c r="W6906">
        <v>95.25701904296875</v>
      </c>
    </row>
    <row r="6907" spans="1:23" x14ac:dyDescent="0.25">
      <c r="A6907" s="48"/>
      <c r="B6907" t="s">
        <v>14</v>
      </c>
      <c r="C6907" s="35">
        <v>42255</v>
      </c>
      <c r="D6907">
        <v>18</v>
      </c>
      <c r="E6907" t="s">
        <v>32</v>
      </c>
      <c r="F6907">
        <v>2.0534555993013637</v>
      </c>
      <c r="G6907">
        <v>1.7514740171274557</v>
      </c>
      <c r="H6907">
        <v>9717</v>
      </c>
      <c r="I6907">
        <v>2.047437353849483</v>
      </c>
      <c r="J6907">
        <v>1.7495841152535176</v>
      </c>
      <c r="K6907">
        <v>1041</v>
      </c>
      <c r="L6907">
        <v>6.018245592713356E-3</v>
      </c>
      <c r="M6907">
        <v>0.29307892918586731</v>
      </c>
      <c r="N6907">
        <v>10758</v>
      </c>
      <c r="O6907">
        <v>5.7062990963459015E-2</v>
      </c>
      <c r="P6907">
        <v>-6.7113682627677917E-2</v>
      </c>
      <c r="Q6907">
        <v>-3.2475307583808899E-2</v>
      </c>
      <c r="R6907">
        <v>6.018245592713356E-3</v>
      </c>
      <c r="S6907">
        <v>4.4507231563329697E-2</v>
      </c>
      <c r="T6907">
        <v>7.9150177538394928E-2</v>
      </c>
      <c r="U6907" t="s">
        <v>102</v>
      </c>
      <c r="V6907" t="s">
        <v>84</v>
      </c>
      <c r="W6907">
        <v>90.154121398925781</v>
      </c>
    </row>
    <row r="6908" spans="1:23" x14ac:dyDescent="0.25">
      <c r="A6908" s="48"/>
      <c r="B6908" t="s">
        <v>14</v>
      </c>
      <c r="C6908" s="35">
        <v>42255</v>
      </c>
      <c r="D6908">
        <v>19</v>
      </c>
      <c r="E6908" t="s">
        <v>32</v>
      </c>
      <c r="F6908">
        <v>2.1714126062817014</v>
      </c>
      <c r="G6908">
        <v>1.6909353914528173</v>
      </c>
      <c r="H6908">
        <v>9717</v>
      </c>
      <c r="I6908">
        <v>2.1901113897850406</v>
      </c>
      <c r="J6908">
        <v>1.6651955276473518</v>
      </c>
      <c r="K6908">
        <v>1041</v>
      </c>
      <c r="L6908">
        <v>-1.8698783591389656E-2</v>
      </c>
      <c r="M6908">
        <v>-0.86113452911376953</v>
      </c>
      <c r="N6908">
        <v>10758</v>
      </c>
      <c r="O6908">
        <v>5.438675731420517E-2</v>
      </c>
      <c r="P6908">
        <v>-8.8400848209857941E-2</v>
      </c>
      <c r="Q6908">
        <v>-5.5387001484632492E-2</v>
      </c>
      <c r="R6908">
        <v>-1.8698783591389656E-2</v>
      </c>
      <c r="S6908">
        <v>1.7985085025429726E-2</v>
      </c>
      <c r="T6908">
        <v>5.1003284752368927E-2</v>
      </c>
      <c r="U6908" t="s">
        <v>102</v>
      </c>
      <c r="V6908" t="s">
        <v>84</v>
      </c>
      <c r="W6908">
        <v>81.071762084960937</v>
      </c>
    </row>
    <row r="6909" spans="1:23" x14ac:dyDescent="0.25">
      <c r="A6909" s="48"/>
      <c r="B6909" s="7" t="s">
        <v>14</v>
      </c>
      <c r="C6909" s="35">
        <v>42255</v>
      </c>
      <c r="D6909">
        <v>20</v>
      </c>
      <c r="E6909" t="s">
        <v>32</v>
      </c>
      <c r="F6909">
        <v>2.0228376212755323</v>
      </c>
      <c r="G6909">
        <v>1.5416004127510416</v>
      </c>
      <c r="H6909">
        <v>9717</v>
      </c>
      <c r="I6909">
        <v>2.0621070469342935</v>
      </c>
      <c r="J6909">
        <v>1.5627615523240745</v>
      </c>
      <c r="K6909">
        <v>1041</v>
      </c>
      <c r="L6909">
        <v>-3.9269424974918365E-2</v>
      </c>
      <c r="M6909">
        <v>-1.9413038492202759</v>
      </c>
      <c r="N6909">
        <v>10758</v>
      </c>
      <c r="O6909">
        <v>5.0898045301437378E-2</v>
      </c>
      <c r="P6909">
        <v>-0.10450036078691483</v>
      </c>
      <c r="Q6909">
        <v>-7.3604226112365723E-2</v>
      </c>
      <c r="R6909">
        <v>-3.9269424974918365E-2</v>
      </c>
      <c r="S6909">
        <v>-4.9386932514607906E-3</v>
      </c>
      <c r="T6909">
        <v>2.5961508974432945E-2</v>
      </c>
      <c r="U6909" t="s">
        <v>102</v>
      </c>
      <c r="V6909" t="s">
        <v>84</v>
      </c>
      <c r="W6909">
        <v>74.752464294433594</v>
      </c>
    </row>
    <row r="6910" spans="1:23" x14ac:dyDescent="0.25">
      <c r="A6910" s="48"/>
      <c r="B6910" s="7" t="s">
        <v>14</v>
      </c>
      <c r="C6910" s="35">
        <v>42255</v>
      </c>
      <c r="D6910">
        <v>21</v>
      </c>
      <c r="E6910" t="s">
        <v>32</v>
      </c>
      <c r="F6910">
        <v>1.8321882738430366</v>
      </c>
      <c r="G6910">
        <v>1.4452468982193443</v>
      </c>
      <c r="H6910">
        <v>9717</v>
      </c>
      <c r="I6910">
        <v>1.8344873553648637</v>
      </c>
      <c r="J6910">
        <v>1.3645851097793016</v>
      </c>
      <c r="K6910">
        <v>1041</v>
      </c>
      <c r="L6910">
        <v>-2.2990815341472626E-3</v>
      </c>
      <c r="M6910">
        <v>-0.12548282742500305</v>
      </c>
      <c r="N6910">
        <v>10758</v>
      </c>
      <c r="O6910">
        <v>4.4762827455997467E-2</v>
      </c>
      <c r="P6910">
        <v>-5.966712161898613E-2</v>
      </c>
      <c r="Q6910">
        <v>-3.249518945813179E-2</v>
      </c>
      <c r="R6910">
        <v>-2.2990815341472626E-3</v>
      </c>
      <c r="S6910">
        <v>2.7893446385860443E-2</v>
      </c>
      <c r="T6910">
        <v>5.5068958550691605E-2</v>
      </c>
      <c r="U6910" t="s">
        <v>102</v>
      </c>
      <c r="V6910" t="s">
        <v>84</v>
      </c>
      <c r="W6910">
        <v>71.943672180175781</v>
      </c>
    </row>
    <row r="6911" spans="1:23" x14ac:dyDescent="0.25">
      <c r="A6911" s="48"/>
      <c r="B6911" s="7" t="s">
        <v>14</v>
      </c>
      <c r="C6911" s="35">
        <v>42255</v>
      </c>
      <c r="D6911">
        <v>22</v>
      </c>
      <c r="E6911" t="s">
        <v>32</v>
      </c>
      <c r="F6911">
        <v>1.5696295073301896</v>
      </c>
      <c r="G6911">
        <v>1.3179450327376276</v>
      </c>
      <c r="H6911">
        <v>9717</v>
      </c>
      <c r="I6911">
        <v>1.5445644770528819</v>
      </c>
      <c r="J6911">
        <v>1.3111085111212395</v>
      </c>
      <c r="K6911">
        <v>1041</v>
      </c>
      <c r="L6911">
        <v>2.506503090262413E-2</v>
      </c>
      <c r="M6911">
        <v>1.5968755483627319</v>
      </c>
      <c r="N6911">
        <v>10758</v>
      </c>
      <c r="O6911">
        <v>4.2779188603162766E-2</v>
      </c>
      <c r="P6911">
        <v>-2.9760777950286865E-2</v>
      </c>
      <c r="Q6911">
        <v>-3.7929541431367397E-3</v>
      </c>
      <c r="R6911">
        <v>2.506503090262413E-2</v>
      </c>
      <c r="S6911">
        <v>5.391959473490715E-2</v>
      </c>
      <c r="T6911">
        <v>7.9890839755535126E-2</v>
      </c>
      <c r="U6911" t="s">
        <v>102</v>
      </c>
      <c r="V6911" t="s">
        <v>84</v>
      </c>
      <c r="W6911">
        <v>69.943855285644531</v>
      </c>
    </row>
    <row r="6912" spans="1:23" x14ac:dyDescent="0.25">
      <c r="A6912" s="48"/>
      <c r="B6912" s="7" t="s">
        <v>14</v>
      </c>
      <c r="C6912" s="35">
        <v>42255</v>
      </c>
      <c r="D6912">
        <v>23</v>
      </c>
      <c r="E6912" t="s">
        <v>32</v>
      </c>
      <c r="F6912">
        <v>1.203967998461519</v>
      </c>
      <c r="G6912">
        <v>1.0799790634611808</v>
      </c>
      <c r="H6912">
        <v>9717</v>
      </c>
      <c r="I6912">
        <v>1.1622260619848608</v>
      </c>
      <c r="J6912">
        <v>0.96764840414258702</v>
      </c>
      <c r="K6912">
        <v>1041</v>
      </c>
      <c r="L6912">
        <v>4.1741937398910522E-2</v>
      </c>
      <c r="M6912">
        <v>3.4670302867889404</v>
      </c>
      <c r="N6912">
        <v>10758</v>
      </c>
      <c r="O6912">
        <v>3.1929574906826019E-2</v>
      </c>
      <c r="P6912">
        <v>8.2099420251324773E-4</v>
      </c>
      <c r="Q6912">
        <v>2.0202884450554848E-2</v>
      </c>
      <c r="R6912">
        <v>4.1741937398910522E-2</v>
      </c>
      <c r="S6912">
        <v>6.3278436660766602E-2</v>
      </c>
      <c r="T6912">
        <v>8.2662880420684814E-2</v>
      </c>
      <c r="U6912" t="s">
        <v>102</v>
      </c>
      <c r="V6912" t="s">
        <v>84</v>
      </c>
      <c r="W6912">
        <v>69.305351257324219</v>
      </c>
    </row>
    <row r="6913" spans="1:23" x14ac:dyDescent="0.25">
      <c r="A6913" s="48"/>
      <c r="B6913" s="7" t="s">
        <v>14</v>
      </c>
      <c r="C6913" s="35">
        <v>42255</v>
      </c>
      <c r="D6913">
        <v>24</v>
      </c>
      <c r="E6913" t="s">
        <v>32</v>
      </c>
      <c r="F6913">
        <v>0.93837315253657605</v>
      </c>
      <c r="G6913">
        <v>0.8910957736146794</v>
      </c>
      <c r="H6913">
        <v>9717</v>
      </c>
      <c r="I6913">
        <v>0.88076804993007496</v>
      </c>
      <c r="J6913">
        <v>0.75635137772975392</v>
      </c>
      <c r="K6913">
        <v>1041</v>
      </c>
      <c r="L6913">
        <v>5.760510265827179E-2</v>
      </c>
      <c r="M6913">
        <v>6.138826847076416</v>
      </c>
      <c r="N6913">
        <v>10758</v>
      </c>
      <c r="O6913">
        <v>2.5124773383140564E-2</v>
      </c>
      <c r="P6913">
        <v>2.5405192747712135E-2</v>
      </c>
      <c r="Q6913">
        <v>4.0656432509422302E-2</v>
      </c>
      <c r="R6913">
        <v>5.760510265827179E-2</v>
      </c>
      <c r="S6913">
        <v>7.4551761150360107E-2</v>
      </c>
      <c r="T6913">
        <v>8.9805014431476593E-2</v>
      </c>
      <c r="U6913" t="s">
        <v>102</v>
      </c>
      <c r="V6913" t="s">
        <v>84</v>
      </c>
      <c r="W6913">
        <v>67.537643432617188</v>
      </c>
    </row>
    <row r="6914" spans="1:23" x14ac:dyDescent="0.25">
      <c r="A6914" s="48"/>
      <c r="B6914" s="7" t="s">
        <v>15</v>
      </c>
      <c r="C6914" s="35">
        <v>42233</v>
      </c>
      <c r="D6914">
        <v>1</v>
      </c>
      <c r="E6914" t="s">
        <v>109</v>
      </c>
      <c r="F6914">
        <v>1.1914079341081749</v>
      </c>
      <c r="G6914">
        <v>1.1599540580376058</v>
      </c>
      <c r="H6914">
        <v>4133</v>
      </c>
      <c r="I6914">
        <v>1.2417178819553956</v>
      </c>
      <c r="J6914">
        <v>1.1265746005689585</v>
      </c>
      <c r="K6914">
        <v>1032</v>
      </c>
      <c r="L6914">
        <v>-5.0309948623180389E-2</v>
      </c>
      <c r="M6914">
        <v>-4.2227306365966797</v>
      </c>
      <c r="N6914">
        <v>10356</v>
      </c>
      <c r="O6914">
        <v>3.9438117295503616E-2</v>
      </c>
      <c r="P6914">
        <v>-0.10085383802652359</v>
      </c>
      <c r="Q6914">
        <v>-7.6914116740226746E-2</v>
      </c>
      <c r="R6914">
        <v>-5.0309948623180389E-2</v>
      </c>
      <c r="S6914">
        <v>-2.370893768966198E-2</v>
      </c>
      <c r="T6914">
        <v>2.3394249728880823E-4</v>
      </c>
      <c r="U6914" t="s">
        <v>18</v>
      </c>
      <c r="V6914" t="s">
        <v>84</v>
      </c>
      <c r="W6914">
        <v>79.219970703125</v>
      </c>
    </row>
    <row r="6915" spans="1:23" x14ac:dyDescent="0.25">
      <c r="A6915" s="48"/>
      <c r="B6915" t="s">
        <v>15</v>
      </c>
      <c r="C6915" s="35">
        <v>42233</v>
      </c>
      <c r="D6915">
        <v>1</v>
      </c>
      <c r="E6915" t="s">
        <v>109</v>
      </c>
      <c r="F6915">
        <v>1.1914079341081749</v>
      </c>
      <c r="G6915">
        <v>1.1599540580376058</v>
      </c>
      <c r="H6915">
        <v>4133</v>
      </c>
      <c r="I6915">
        <v>1.2417178819553956</v>
      </c>
      <c r="J6915">
        <v>1.1265746005689585</v>
      </c>
      <c r="K6915">
        <v>1032</v>
      </c>
      <c r="L6915">
        <v>-5.0309948623180389E-2</v>
      </c>
      <c r="M6915">
        <v>-4.2227306365966797</v>
      </c>
      <c r="N6915">
        <v>10356</v>
      </c>
      <c r="O6915">
        <v>3.9438117295503616E-2</v>
      </c>
      <c r="P6915">
        <v>-0.10085383802652359</v>
      </c>
      <c r="Q6915">
        <v>-7.6914116740226746E-2</v>
      </c>
      <c r="R6915">
        <v>-5.0309948623180389E-2</v>
      </c>
      <c r="S6915">
        <v>-2.370893768966198E-2</v>
      </c>
      <c r="T6915">
        <v>2.3394249728880823E-4</v>
      </c>
      <c r="U6915" t="s">
        <v>102</v>
      </c>
      <c r="V6915" t="s">
        <v>84</v>
      </c>
      <c r="W6915">
        <v>79.219970703125</v>
      </c>
    </row>
    <row r="6916" spans="1:23" x14ac:dyDescent="0.25">
      <c r="A6916" s="48"/>
      <c r="B6916" s="7" t="s">
        <v>15</v>
      </c>
      <c r="C6916" s="35">
        <v>42233</v>
      </c>
      <c r="D6916">
        <v>2</v>
      </c>
      <c r="E6916" t="s">
        <v>109</v>
      </c>
      <c r="F6916">
        <v>0.98618174713314388</v>
      </c>
      <c r="G6916">
        <v>0.99132360040881939</v>
      </c>
      <c r="H6916">
        <v>4133</v>
      </c>
      <c r="I6916">
        <v>1.0048879492891774</v>
      </c>
      <c r="J6916">
        <v>0.93704101531947903</v>
      </c>
      <c r="K6916">
        <v>1032</v>
      </c>
      <c r="L6916">
        <v>-1.8706202507019043E-2</v>
      </c>
      <c r="M6916">
        <v>-1.8968311548233032</v>
      </c>
      <c r="N6916">
        <v>10356</v>
      </c>
      <c r="O6916">
        <v>3.2993853092193604E-2</v>
      </c>
      <c r="P6916">
        <v>-6.099112331867218E-2</v>
      </c>
      <c r="Q6916">
        <v>-4.0963195264339447E-2</v>
      </c>
      <c r="R6916">
        <v>-1.8706202507019043E-2</v>
      </c>
      <c r="S6916">
        <v>3.5481513477861881E-3</v>
      </c>
      <c r="T6916">
        <v>2.3578720167279243E-2</v>
      </c>
      <c r="U6916" t="s">
        <v>18</v>
      </c>
      <c r="V6916" t="s">
        <v>84</v>
      </c>
      <c r="W6916">
        <v>77.349845886230469</v>
      </c>
    </row>
    <row r="6917" spans="1:23" x14ac:dyDescent="0.25">
      <c r="A6917" s="48"/>
      <c r="B6917" s="7" t="s">
        <v>15</v>
      </c>
      <c r="C6917" s="35">
        <v>42233</v>
      </c>
      <c r="D6917">
        <v>2</v>
      </c>
      <c r="E6917" t="s">
        <v>109</v>
      </c>
      <c r="F6917">
        <v>0.98618174713314388</v>
      </c>
      <c r="G6917">
        <v>0.99132360040881939</v>
      </c>
      <c r="H6917">
        <v>4133</v>
      </c>
      <c r="I6917">
        <v>1.0048879492891774</v>
      </c>
      <c r="J6917">
        <v>0.93704101531947903</v>
      </c>
      <c r="K6917">
        <v>1032</v>
      </c>
      <c r="L6917">
        <v>-1.8706202507019043E-2</v>
      </c>
      <c r="M6917">
        <v>-1.8968311548233032</v>
      </c>
      <c r="N6917">
        <v>10356</v>
      </c>
      <c r="O6917">
        <v>3.2993853092193604E-2</v>
      </c>
      <c r="P6917">
        <v>-6.099112331867218E-2</v>
      </c>
      <c r="Q6917">
        <v>-4.0963195264339447E-2</v>
      </c>
      <c r="R6917">
        <v>-1.8706202507019043E-2</v>
      </c>
      <c r="S6917">
        <v>3.5481513477861881E-3</v>
      </c>
      <c r="T6917">
        <v>2.3578720167279243E-2</v>
      </c>
      <c r="U6917" t="s">
        <v>102</v>
      </c>
      <c r="V6917" t="s">
        <v>84</v>
      </c>
      <c r="W6917">
        <v>77.349845886230469</v>
      </c>
    </row>
    <row r="6918" spans="1:23" x14ac:dyDescent="0.25">
      <c r="A6918" s="48"/>
      <c r="B6918" t="s">
        <v>15</v>
      </c>
      <c r="C6918" s="35">
        <v>42233</v>
      </c>
      <c r="D6918">
        <v>3</v>
      </c>
      <c r="E6918" t="s">
        <v>109</v>
      </c>
      <c r="F6918">
        <v>0.86496454102127784</v>
      </c>
      <c r="G6918">
        <v>0.87076307337902681</v>
      </c>
      <c r="H6918">
        <v>4133</v>
      </c>
      <c r="I6918">
        <v>0.88624732787216454</v>
      </c>
      <c r="J6918">
        <v>0.82699841101081661</v>
      </c>
      <c r="K6918">
        <v>1032</v>
      </c>
      <c r="L6918">
        <v>-2.1282786503434181E-2</v>
      </c>
      <c r="M6918">
        <v>-2.4605386257171631</v>
      </c>
      <c r="N6918">
        <v>10356</v>
      </c>
      <c r="O6918">
        <v>2.908911369740963E-2</v>
      </c>
      <c r="P6918">
        <v>-5.8563396334648132E-2</v>
      </c>
      <c r="Q6918">
        <v>-4.0905721485614777E-2</v>
      </c>
      <c r="R6918">
        <v>-2.1282786503434181E-2</v>
      </c>
      <c r="S6918">
        <v>-1.6621793620288372E-3</v>
      </c>
      <c r="T6918">
        <v>1.5997821465134621E-2</v>
      </c>
      <c r="U6918" t="s">
        <v>18</v>
      </c>
      <c r="V6918" t="s">
        <v>84</v>
      </c>
      <c r="W6918">
        <v>76.220451354980469</v>
      </c>
    </row>
    <row r="6919" spans="1:23" x14ac:dyDescent="0.25">
      <c r="A6919" s="48"/>
      <c r="B6919" t="s">
        <v>15</v>
      </c>
      <c r="C6919" s="35">
        <v>42233</v>
      </c>
      <c r="D6919">
        <v>3</v>
      </c>
      <c r="E6919" t="s">
        <v>109</v>
      </c>
      <c r="F6919">
        <v>0.86496454102127784</v>
      </c>
      <c r="G6919">
        <v>0.87076307337902681</v>
      </c>
      <c r="H6919">
        <v>4133</v>
      </c>
      <c r="I6919">
        <v>0.88624732787216454</v>
      </c>
      <c r="J6919">
        <v>0.82699841101081661</v>
      </c>
      <c r="K6919">
        <v>1032</v>
      </c>
      <c r="L6919">
        <v>-2.1282786503434181E-2</v>
      </c>
      <c r="M6919">
        <v>-2.4605386257171631</v>
      </c>
      <c r="N6919">
        <v>10356</v>
      </c>
      <c r="O6919">
        <v>2.908911369740963E-2</v>
      </c>
      <c r="P6919">
        <v>-5.8563396334648132E-2</v>
      </c>
      <c r="Q6919">
        <v>-4.0905721485614777E-2</v>
      </c>
      <c r="R6919">
        <v>-2.1282786503434181E-2</v>
      </c>
      <c r="S6919">
        <v>-1.6621793620288372E-3</v>
      </c>
      <c r="T6919">
        <v>1.5997821465134621E-2</v>
      </c>
      <c r="U6919" t="s">
        <v>102</v>
      </c>
      <c r="V6919" t="s">
        <v>84</v>
      </c>
      <c r="W6919">
        <v>76.220451354980469</v>
      </c>
    </row>
    <row r="6920" spans="1:23" x14ac:dyDescent="0.25">
      <c r="A6920" s="48"/>
      <c r="B6920" t="s">
        <v>15</v>
      </c>
      <c r="C6920" s="35">
        <v>42233</v>
      </c>
      <c r="D6920">
        <v>4</v>
      </c>
      <c r="E6920" t="s">
        <v>109</v>
      </c>
      <c r="F6920">
        <v>0.78843331710858322</v>
      </c>
      <c r="G6920">
        <v>0.78315440652923041</v>
      </c>
      <c r="H6920">
        <v>4133</v>
      </c>
      <c r="I6920">
        <v>0.78892623880075197</v>
      </c>
      <c r="J6920">
        <v>0.72437517636150361</v>
      </c>
      <c r="K6920">
        <v>1032</v>
      </c>
      <c r="L6920">
        <v>-4.9292168114334345E-4</v>
      </c>
      <c r="M6920">
        <v>-6.25191330909729E-2</v>
      </c>
      <c r="N6920">
        <v>10356</v>
      </c>
      <c r="O6920">
        <v>2.5629036128520966E-2</v>
      </c>
      <c r="P6920">
        <v>-3.3339094370603561E-2</v>
      </c>
      <c r="Q6920">
        <v>-1.7781756818294525E-2</v>
      </c>
      <c r="R6920">
        <v>-4.9292168114334345E-4</v>
      </c>
      <c r="S6920">
        <v>1.6793863847851753E-2</v>
      </c>
      <c r="T6920">
        <v>3.2353252172470093E-2</v>
      </c>
      <c r="U6920" t="s">
        <v>18</v>
      </c>
      <c r="V6920" t="s">
        <v>84</v>
      </c>
      <c r="W6920">
        <v>75.480201721191406</v>
      </c>
    </row>
    <row r="6921" spans="1:23" x14ac:dyDescent="0.25">
      <c r="A6921" s="48"/>
      <c r="B6921" s="7" t="s">
        <v>15</v>
      </c>
      <c r="C6921" s="35">
        <v>42233</v>
      </c>
      <c r="D6921">
        <v>4</v>
      </c>
      <c r="E6921" t="s">
        <v>109</v>
      </c>
      <c r="F6921">
        <v>0.78843331710858322</v>
      </c>
      <c r="G6921">
        <v>0.78315440652923041</v>
      </c>
      <c r="H6921">
        <v>4133</v>
      </c>
      <c r="I6921">
        <v>0.78892623880075197</v>
      </c>
      <c r="J6921">
        <v>0.72437517636150361</v>
      </c>
      <c r="K6921">
        <v>1032</v>
      </c>
      <c r="L6921">
        <v>-4.9292168114334345E-4</v>
      </c>
      <c r="M6921">
        <v>-6.25191330909729E-2</v>
      </c>
      <c r="N6921">
        <v>10356</v>
      </c>
      <c r="O6921">
        <v>2.5629036128520966E-2</v>
      </c>
      <c r="P6921">
        <v>-3.3339094370603561E-2</v>
      </c>
      <c r="Q6921">
        <v>-1.7781756818294525E-2</v>
      </c>
      <c r="R6921">
        <v>-4.9292168114334345E-4</v>
      </c>
      <c r="S6921">
        <v>1.6793863847851753E-2</v>
      </c>
      <c r="T6921">
        <v>3.2353252172470093E-2</v>
      </c>
      <c r="U6921" t="s">
        <v>102</v>
      </c>
      <c r="V6921" t="s">
        <v>84</v>
      </c>
      <c r="W6921">
        <v>75.480201721191406</v>
      </c>
    </row>
    <row r="6922" spans="1:23" x14ac:dyDescent="0.25">
      <c r="A6922" s="48"/>
      <c r="B6922" s="7" t="s">
        <v>15</v>
      </c>
      <c r="C6922" s="35">
        <v>42233</v>
      </c>
      <c r="D6922">
        <v>5</v>
      </c>
      <c r="E6922" t="s">
        <v>109</v>
      </c>
      <c r="F6922">
        <v>0.74355619368152837</v>
      </c>
      <c r="G6922">
        <v>0.72491140432855383</v>
      </c>
      <c r="H6922">
        <v>4133</v>
      </c>
      <c r="I6922">
        <v>0.75090233258046046</v>
      </c>
      <c r="J6922">
        <v>0.67574868555876422</v>
      </c>
      <c r="K6922">
        <v>1032</v>
      </c>
      <c r="L6922">
        <v>-7.3461388237774372E-3</v>
      </c>
      <c r="M6922">
        <v>-0.98797357082366943</v>
      </c>
      <c r="N6922">
        <v>10356</v>
      </c>
      <c r="O6922">
        <v>2.3866787552833557E-2</v>
      </c>
      <c r="P6922">
        <v>-3.7933815270662308E-2</v>
      </c>
      <c r="Q6922">
        <v>-2.3446196690201759E-2</v>
      </c>
      <c r="R6922">
        <v>-7.3461388237774372E-3</v>
      </c>
      <c r="S6922">
        <v>8.7520098313689232E-3</v>
      </c>
      <c r="T6922">
        <v>2.3241536691784859E-2</v>
      </c>
      <c r="U6922" t="s">
        <v>18</v>
      </c>
      <c r="V6922" t="s">
        <v>84</v>
      </c>
      <c r="W6922">
        <v>75.350326538085938</v>
      </c>
    </row>
    <row r="6923" spans="1:23" x14ac:dyDescent="0.25">
      <c r="A6923" s="48"/>
      <c r="B6923" s="7" t="s">
        <v>15</v>
      </c>
      <c r="C6923" s="35">
        <v>42233</v>
      </c>
      <c r="D6923">
        <v>5</v>
      </c>
      <c r="E6923" t="s">
        <v>109</v>
      </c>
      <c r="F6923">
        <v>0.74355619368152837</v>
      </c>
      <c r="G6923">
        <v>0.72491140432855383</v>
      </c>
      <c r="H6923">
        <v>4133</v>
      </c>
      <c r="I6923">
        <v>0.75090233258046046</v>
      </c>
      <c r="J6923">
        <v>0.67574868555876422</v>
      </c>
      <c r="K6923">
        <v>1032</v>
      </c>
      <c r="L6923">
        <v>-7.3461388237774372E-3</v>
      </c>
      <c r="M6923">
        <v>-0.98797357082366943</v>
      </c>
      <c r="N6923">
        <v>10356</v>
      </c>
      <c r="O6923">
        <v>2.3866787552833557E-2</v>
      </c>
      <c r="P6923">
        <v>-3.7933815270662308E-2</v>
      </c>
      <c r="Q6923">
        <v>-2.3446196690201759E-2</v>
      </c>
      <c r="R6923">
        <v>-7.3461388237774372E-3</v>
      </c>
      <c r="S6923">
        <v>8.7520098313689232E-3</v>
      </c>
      <c r="T6923">
        <v>2.3241536691784859E-2</v>
      </c>
      <c r="U6923" t="s">
        <v>102</v>
      </c>
      <c r="V6923" t="s">
        <v>84</v>
      </c>
      <c r="W6923">
        <v>75.350326538085938</v>
      </c>
    </row>
    <row r="6924" spans="1:23" x14ac:dyDescent="0.25">
      <c r="A6924" s="48"/>
      <c r="B6924" s="7" t="s">
        <v>15</v>
      </c>
      <c r="C6924" s="35">
        <v>42233</v>
      </c>
      <c r="D6924">
        <v>6</v>
      </c>
      <c r="E6924" t="s">
        <v>109</v>
      </c>
      <c r="F6924">
        <v>0.74034891687909665</v>
      </c>
      <c r="G6924">
        <v>0.69519688635064281</v>
      </c>
      <c r="H6924">
        <v>4133</v>
      </c>
      <c r="I6924">
        <v>0.73077735647884168</v>
      </c>
      <c r="J6924">
        <v>0.64847924782722133</v>
      </c>
      <c r="K6924">
        <v>1032</v>
      </c>
      <c r="L6924">
        <v>9.5715606585144997E-3</v>
      </c>
      <c r="M6924">
        <v>1.2928445339202881</v>
      </c>
      <c r="N6924">
        <v>10356</v>
      </c>
      <c r="O6924">
        <v>2.290026843547821E-2</v>
      </c>
      <c r="P6924">
        <v>-1.9777422770857811E-2</v>
      </c>
      <c r="Q6924">
        <v>-5.876502487808466E-3</v>
      </c>
      <c r="R6924">
        <v>9.5715606585144997E-3</v>
      </c>
      <c r="S6924">
        <v>2.5017792358994484E-2</v>
      </c>
      <c r="T6924">
        <v>3.892054408788681E-2</v>
      </c>
      <c r="U6924" t="s">
        <v>18</v>
      </c>
      <c r="V6924" t="s">
        <v>84</v>
      </c>
      <c r="W6924">
        <v>73.6099853515625</v>
      </c>
    </row>
    <row r="6925" spans="1:23" x14ac:dyDescent="0.25">
      <c r="A6925" s="48"/>
      <c r="B6925" s="7" t="s">
        <v>15</v>
      </c>
      <c r="C6925" s="35">
        <v>42233</v>
      </c>
      <c r="D6925">
        <v>6</v>
      </c>
      <c r="E6925" t="s">
        <v>109</v>
      </c>
      <c r="F6925">
        <v>0.74034891687909665</v>
      </c>
      <c r="G6925">
        <v>0.69519688635064281</v>
      </c>
      <c r="H6925">
        <v>4133</v>
      </c>
      <c r="I6925">
        <v>0.73077735647884168</v>
      </c>
      <c r="J6925">
        <v>0.64847924782722133</v>
      </c>
      <c r="K6925">
        <v>1032</v>
      </c>
      <c r="L6925">
        <v>9.5715606585144997E-3</v>
      </c>
      <c r="M6925">
        <v>1.2928445339202881</v>
      </c>
      <c r="N6925">
        <v>10356</v>
      </c>
      <c r="O6925">
        <v>2.290026843547821E-2</v>
      </c>
      <c r="P6925">
        <v>-1.9777422770857811E-2</v>
      </c>
      <c r="Q6925">
        <v>-5.876502487808466E-3</v>
      </c>
      <c r="R6925">
        <v>9.5715606585144997E-3</v>
      </c>
      <c r="S6925">
        <v>2.5017792358994484E-2</v>
      </c>
      <c r="T6925">
        <v>3.892054408788681E-2</v>
      </c>
      <c r="U6925" t="s">
        <v>102</v>
      </c>
      <c r="V6925" t="s">
        <v>84</v>
      </c>
      <c r="W6925">
        <v>73.6099853515625</v>
      </c>
    </row>
    <row r="6926" spans="1:23" x14ac:dyDescent="0.25">
      <c r="A6926" s="48"/>
      <c r="B6926" s="7" t="s">
        <v>15</v>
      </c>
      <c r="C6926" s="35">
        <v>42233</v>
      </c>
      <c r="D6926">
        <v>7</v>
      </c>
      <c r="E6926" t="s">
        <v>109</v>
      </c>
      <c r="F6926">
        <v>0.80008880506969648</v>
      </c>
      <c r="G6926">
        <v>0.74061752056448382</v>
      </c>
      <c r="H6926">
        <v>4133</v>
      </c>
      <c r="I6926">
        <v>0.79783828977633731</v>
      </c>
      <c r="J6926">
        <v>0.7101927135472057</v>
      </c>
      <c r="K6926">
        <v>1032</v>
      </c>
      <c r="L6926">
        <v>2.2505153901875019E-3</v>
      </c>
      <c r="M6926">
        <v>0.28128319978713989</v>
      </c>
      <c r="N6926">
        <v>10356</v>
      </c>
      <c r="O6926">
        <v>2.4928897619247437E-2</v>
      </c>
      <c r="P6926">
        <v>-2.9698360711336136E-2</v>
      </c>
      <c r="Q6926">
        <v>-1.4566020108759403E-2</v>
      </c>
      <c r="R6926">
        <v>2.2505153901875019E-3</v>
      </c>
      <c r="S6926">
        <v>1.9065055996179581E-2</v>
      </c>
      <c r="T6926">
        <v>3.4199390560388565E-2</v>
      </c>
      <c r="U6926" t="s">
        <v>18</v>
      </c>
      <c r="V6926" t="s">
        <v>84</v>
      </c>
      <c r="W6926">
        <v>76.869544982910156</v>
      </c>
    </row>
    <row r="6927" spans="1:23" x14ac:dyDescent="0.25">
      <c r="A6927" s="48"/>
      <c r="B6927" t="s">
        <v>15</v>
      </c>
      <c r="C6927" s="35">
        <v>42233</v>
      </c>
      <c r="D6927">
        <v>7</v>
      </c>
      <c r="E6927" t="s">
        <v>109</v>
      </c>
      <c r="F6927">
        <v>0.80008880506969648</v>
      </c>
      <c r="G6927">
        <v>0.74061752056448382</v>
      </c>
      <c r="H6927">
        <v>4133</v>
      </c>
      <c r="I6927">
        <v>0.79783828977633731</v>
      </c>
      <c r="J6927">
        <v>0.7101927135472057</v>
      </c>
      <c r="K6927">
        <v>1032</v>
      </c>
      <c r="L6927">
        <v>2.2505153901875019E-3</v>
      </c>
      <c r="M6927">
        <v>0.28128319978713989</v>
      </c>
      <c r="N6927">
        <v>10356</v>
      </c>
      <c r="O6927">
        <v>2.4928897619247437E-2</v>
      </c>
      <c r="P6927">
        <v>-2.9698360711336136E-2</v>
      </c>
      <c r="Q6927">
        <v>-1.4566020108759403E-2</v>
      </c>
      <c r="R6927">
        <v>2.2505153901875019E-3</v>
      </c>
      <c r="S6927">
        <v>1.9065055996179581E-2</v>
      </c>
      <c r="T6927">
        <v>3.4199390560388565E-2</v>
      </c>
      <c r="U6927" t="s">
        <v>102</v>
      </c>
      <c r="V6927" t="s">
        <v>84</v>
      </c>
      <c r="W6927">
        <v>76.869544982910156</v>
      </c>
    </row>
    <row r="6928" spans="1:23" x14ac:dyDescent="0.25">
      <c r="A6928" s="48"/>
      <c r="B6928" s="7" t="s">
        <v>15</v>
      </c>
      <c r="C6928" s="35">
        <v>42233</v>
      </c>
      <c r="D6928">
        <v>8</v>
      </c>
      <c r="E6928" t="s">
        <v>109</v>
      </c>
      <c r="F6928">
        <v>0.81583020188147026</v>
      </c>
      <c r="G6928">
        <v>0.80335107857501209</v>
      </c>
      <c r="H6928">
        <v>4133</v>
      </c>
      <c r="I6928">
        <v>0.82230476195091751</v>
      </c>
      <c r="J6928">
        <v>0.77026290251995677</v>
      </c>
      <c r="K6928">
        <v>1032</v>
      </c>
      <c r="L6928">
        <v>-6.4745601266622543E-3</v>
      </c>
      <c r="M6928">
        <v>-0.79361611604690552</v>
      </c>
      <c r="N6928">
        <v>10356</v>
      </c>
      <c r="O6928">
        <v>2.7038104832172394E-2</v>
      </c>
      <c r="P6928">
        <v>-4.1126593947410583E-2</v>
      </c>
      <c r="Q6928">
        <v>-2.4713924154639244E-2</v>
      </c>
      <c r="R6928">
        <v>-6.4745601266622543E-3</v>
      </c>
      <c r="S6928">
        <v>1.1762641370296478E-2</v>
      </c>
      <c r="T6928">
        <v>2.8177475556731224E-2</v>
      </c>
      <c r="U6928" t="s">
        <v>18</v>
      </c>
      <c r="V6928" t="s">
        <v>84</v>
      </c>
      <c r="W6928">
        <v>81.389053344726562</v>
      </c>
    </row>
    <row r="6929" spans="1:23" x14ac:dyDescent="0.25">
      <c r="A6929" s="48"/>
      <c r="B6929" s="7" t="s">
        <v>15</v>
      </c>
      <c r="C6929" s="35">
        <v>42233</v>
      </c>
      <c r="D6929">
        <v>8</v>
      </c>
      <c r="E6929" t="s">
        <v>109</v>
      </c>
      <c r="F6929">
        <v>0.81583020188147026</v>
      </c>
      <c r="G6929">
        <v>0.80335107857501209</v>
      </c>
      <c r="H6929">
        <v>4133</v>
      </c>
      <c r="I6929">
        <v>0.82230476195091751</v>
      </c>
      <c r="J6929">
        <v>0.77026290251995677</v>
      </c>
      <c r="K6929">
        <v>1032</v>
      </c>
      <c r="L6929">
        <v>-6.4745601266622543E-3</v>
      </c>
      <c r="M6929">
        <v>-0.79361611604690552</v>
      </c>
      <c r="N6929">
        <v>10356</v>
      </c>
      <c r="O6929">
        <v>2.7038104832172394E-2</v>
      </c>
      <c r="P6929">
        <v>-4.1126593947410583E-2</v>
      </c>
      <c r="Q6929">
        <v>-2.4713924154639244E-2</v>
      </c>
      <c r="R6929">
        <v>-6.4745601266622543E-3</v>
      </c>
      <c r="S6929">
        <v>1.1762641370296478E-2</v>
      </c>
      <c r="T6929">
        <v>2.8177475556731224E-2</v>
      </c>
      <c r="U6929" t="s">
        <v>102</v>
      </c>
      <c r="V6929" t="s">
        <v>84</v>
      </c>
      <c r="W6929">
        <v>81.389053344726562</v>
      </c>
    </row>
    <row r="6930" spans="1:23" x14ac:dyDescent="0.25">
      <c r="A6930" s="48"/>
      <c r="B6930" t="s">
        <v>15</v>
      </c>
      <c r="C6930" s="35">
        <v>42233</v>
      </c>
      <c r="D6930">
        <v>9</v>
      </c>
      <c r="E6930" t="s">
        <v>109</v>
      </c>
      <c r="F6930">
        <v>0.79961581912560031</v>
      </c>
      <c r="G6930">
        <v>0.8751335441473812</v>
      </c>
      <c r="H6930">
        <v>4133</v>
      </c>
      <c r="I6930">
        <v>0.8002602527920879</v>
      </c>
      <c r="J6930">
        <v>0.87482745742956913</v>
      </c>
      <c r="K6930">
        <v>1032</v>
      </c>
      <c r="L6930">
        <v>-6.4443366136401892E-4</v>
      </c>
      <c r="M6930">
        <v>-8.0592907965183258E-2</v>
      </c>
      <c r="N6930">
        <v>10356</v>
      </c>
      <c r="O6930">
        <v>3.0444957315921783E-2</v>
      </c>
      <c r="P6930">
        <v>-3.9662692695856094E-2</v>
      </c>
      <c r="Q6930">
        <v>-2.1181993186473846E-2</v>
      </c>
      <c r="R6930">
        <v>-6.4443366136401892E-4</v>
      </c>
      <c r="S6930">
        <v>1.9890690222382545E-2</v>
      </c>
      <c r="T6930">
        <v>3.8373824208974838E-2</v>
      </c>
      <c r="U6930" t="s">
        <v>18</v>
      </c>
      <c r="V6930" t="s">
        <v>84</v>
      </c>
      <c r="W6930">
        <v>84.77886962890625</v>
      </c>
    </row>
    <row r="6931" spans="1:23" x14ac:dyDescent="0.25">
      <c r="A6931" s="48"/>
      <c r="B6931" t="s">
        <v>15</v>
      </c>
      <c r="C6931" s="35">
        <v>42233</v>
      </c>
      <c r="D6931">
        <v>9</v>
      </c>
      <c r="E6931" t="s">
        <v>109</v>
      </c>
      <c r="F6931">
        <v>0.79961581912560031</v>
      </c>
      <c r="G6931">
        <v>0.8751335441473812</v>
      </c>
      <c r="H6931">
        <v>4133</v>
      </c>
      <c r="I6931">
        <v>0.8002602527920879</v>
      </c>
      <c r="J6931">
        <v>0.87482745742956913</v>
      </c>
      <c r="K6931">
        <v>1032</v>
      </c>
      <c r="L6931">
        <v>-6.4443366136401892E-4</v>
      </c>
      <c r="M6931">
        <v>-8.0592907965183258E-2</v>
      </c>
      <c r="N6931">
        <v>10356</v>
      </c>
      <c r="O6931">
        <v>3.0444957315921783E-2</v>
      </c>
      <c r="P6931">
        <v>-3.9662692695856094E-2</v>
      </c>
      <c r="Q6931">
        <v>-2.1181993186473846E-2</v>
      </c>
      <c r="R6931">
        <v>-6.4443366136401892E-4</v>
      </c>
      <c r="S6931">
        <v>1.9890690222382545E-2</v>
      </c>
      <c r="T6931">
        <v>3.8373824208974838E-2</v>
      </c>
      <c r="U6931" t="s">
        <v>102</v>
      </c>
      <c r="V6931" t="s">
        <v>84</v>
      </c>
      <c r="W6931">
        <v>84.77886962890625</v>
      </c>
    </row>
    <row r="6932" spans="1:23" x14ac:dyDescent="0.25">
      <c r="A6932" s="48"/>
      <c r="B6932" t="s">
        <v>15</v>
      </c>
      <c r="C6932" s="35">
        <v>42233</v>
      </c>
      <c r="D6932">
        <v>10</v>
      </c>
      <c r="E6932" t="s">
        <v>109</v>
      </c>
      <c r="F6932">
        <v>0.86211963981733497</v>
      </c>
      <c r="G6932">
        <v>1.0849015092756669</v>
      </c>
      <c r="H6932">
        <v>4133</v>
      </c>
      <c r="I6932">
        <v>0.87532827996702189</v>
      </c>
      <c r="J6932">
        <v>1.1359211507386311</v>
      </c>
      <c r="K6932">
        <v>1032</v>
      </c>
      <c r="L6932">
        <v>-1.3208639807999134E-2</v>
      </c>
      <c r="M6932">
        <v>-1.5321122407913208</v>
      </c>
      <c r="N6932">
        <v>10356</v>
      </c>
      <c r="O6932">
        <v>3.918023407459259E-2</v>
      </c>
      <c r="P6932">
        <v>-6.3422024250030518E-2</v>
      </c>
      <c r="Q6932">
        <v>-3.9638843387365341E-2</v>
      </c>
      <c r="R6932">
        <v>-1.3208639807999134E-2</v>
      </c>
      <c r="S6932">
        <v>1.3218428008258343E-2</v>
      </c>
      <c r="T6932">
        <v>3.7004746496677399E-2</v>
      </c>
      <c r="U6932" t="s">
        <v>18</v>
      </c>
      <c r="V6932" t="s">
        <v>84</v>
      </c>
      <c r="W6932">
        <v>87.909034729003906</v>
      </c>
    </row>
    <row r="6933" spans="1:23" x14ac:dyDescent="0.25">
      <c r="A6933" s="48"/>
      <c r="B6933" s="7" t="s">
        <v>15</v>
      </c>
      <c r="C6933" s="35">
        <v>42233</v>
      </c>
      <c r="D6933">
        <v>10</v>
      </c>
      <c r="E6933" t="s">
        <v>109</v>
      </c>
      <c r="F6933">
        <v>0.86211963981733497</v>
      </c>
      <c r="G6933">
        <v>1.0849015092756669</v>
      </c>
      <c r="H6933">
        <v>4133</v>
      </c>
      <c r="I6933">
        <v>0.87532827996702189</v>
      </c>
      <c r="J6933">
        <v>1.1359211507386311</v>
      </c>
      <c r="K6933">
        <v>1032</v>
      </c>
      <c r="L6933">
        <v>-1.3208639807999134E-2</v>
      </c>
      <c r="M6933">
        <v>-1.5321122407913208</v>
      </c>
      <c r="N6933">
        <v>10356</v>
      </c>
      <c r="O6933">
        <v>3.918023407459259E-2</v>
      </c>
      <c r="P6933">
        <v>-6.3422024250030518E-2</v>
      </c>
      <c r="Q6933">
        <v>-3.9638843387365341E-2</v>
      </c>
      <c r="R6933">
        <v>-1.3208639807999134E-2</v>
      </c>
      <c r="S6933">
        <v>1.3218428008258343E-2</v>
      </c>
      <c r="T6933">
        <v>3.7004746496677399E-2</v>
      </c>
      <c r="U6933" t="s">
        <v>102</v>
      </c>
      <c r="V6933" t="s">
        <v>84</v>
      </c>
      <c r="W6933">
        <v>87.909034729003906</v>
      </c>
    </row>
    <row r="6934" spans="1:23" x14ac:dyDescent="0.25">
      <c r="A6934" s="48"/>
      <c r="B6934" s="7" t="s">
        <v>15</v>
      </c>
      <c r="C6934" s="35">
        <v>42233</v>
      </c>
      <c r="D6934">
        <v>11</v>
      </c>
      <c r="E6934" t="s">
        <v>109</v>
      </c>
      <c r="F6934">
        <v>0.98519452424049792</v>
      </c>
      <c r="G6934">
        <v>1.323450485292418</v>
      </c>
      <c r="H6934">
        <v>4133</v>
      </c>
      <c r="I6934">
        <v>1.0139222543210638</v>
      </c>
      <c r="J6934">
        <v>1.3290443748194054</v>
      </c>
      <c r="K6934">
        <v>1032</v>
      </c>
      <c r="L6934">
        <v>-2.8727730736136436E-2</v>
      </c>
      <c r="M6934">
        <v>-2.9159450531005859</v>
      </c>
      <c r="N6934">
        <v>10356</v>
      </c>
      <c r="O6934">
        <v>4.6210143715143204E-2</v>
      </c>
      <c r="P6934">
        <v>-8.7950654327869415E-2</v>
      </c>
      <c r="Q6934">
        <v>-5.990016832947731E-2</v>
      </c>
      <c r="R6934">
        <v>-2.8727730736136436E-2</v>
      </c>
      <c r="S6934">
        <v>2.4410111363977194E-3</v>
      </c>
      <c r="T6934">
        <v>3.0495189130306244E-2</v>
      </c>
      <c r="U6934" t="s">
        <v>18</v>
      </c>
      <c r="V6934" t="s">
        <v>84</v>
      </c>
      <c r="W6934">
        <v>91.909034729003906</v>
      </c>
    </row>
    <row r="6935" spans="1:23" x14ac:dyDescent="0.25">
      <c r="A6935" s="48"/>
      <c r="B6935" s="7" t="s">
        <v>15</v>
      </c>
      <c r="C6935" s="35">
        <v>42233</v>
      </c>
      <c r="D6935">
        <v>11</v>
      </c>
      <c r="E6935" t="s">
        <v>109</v>
      </c>
      <c r="F6935">
        <v>0.98519452424049792</v>
      </c>
      <c r="G6935">
        <v>1.323450485292418</v>
      </c>
      <c r="H6935">
        <v>4133</v>
      </c>
      <c r="I6935">
        <v>1.0139222543210638</v>
      </c>
      <c r="J6935">
        <v>1.3290443748194054</v>
      </c>
      <c r="K6935">
        <v>1032</v>
      </c>
      <c r="L6935">
        <v>-2.8727730736136436E-2</v>
      </c>
      <c r="M6935">
        <v>-2.9159450531005859</v>
      </c>
      <c r="N6935">
        <v>10356</v>
      </c>
      <c r="O6935">
        <v>4.6210143715143204E-2</v>
      </c>
      <c r="P6935">
        <v>-8.7950654327869415E-2</v>
      </c>
      <c r="Q6935">
        <v>-5.990016832947731E-2</v>
      </c>
      <c r="R6935">
        <v>-2.8727730736136436E-2</v>
      </c>
      <c r="S6935">
        <v>2.4410111363977194E-3</v>
      </c>
      <c r="T6935">
        <v>3.0495189130306244E-2</v>
      </c>
      <c r="U6935" t="s">
        <v>102</v>
      </c>
      <c r="V6935" t="s">
        <v>84</v>
      </c>
      <c r="W6935">
        <v>91.909034729003906</v>
      </c>
    </row>
    <row r="6936" spans="1:23" x14ac:dyDescent="0.25">
      <c r="A6936" s="48"/>
      <c r="B6936" s="7" t="s">
        <v>15</v>
      </c>
      <c r="C6936" s="35">
        <v>42233</v>
      </c>
      <c r="D6936">
        <v>12</v>
      </c>
      <c r="E6936" t="s">
        <v>109</v>
      </c>
      <c r="F6936">
        <v>1.22954928186753</v>
      </c>
      <c r="G6936">
        <v>1.5725481565876662</v>
      </c>
      <c r="H6936">
        <v>4133</v>
      </c>
      <c r="I6936">
        <v>1.1608151601668468</v>
      </c>
      <c r="J6936">
        <v>1.5037896391582013</v>
      </c>
      <c r="K6936">
        <v>1032</v>
      </c>
      <c r="L6936">
        <v>6.8734124302864075E-2</v>
      </c>
      <c r="M6936">
        <v>5.5901885032653809</v>
      </c>
      <c r="N6936">
        <v>10356</v>
      </c>
      <c r="O6936">
        <v>5.2816618233919144E-2</v>
      </c>
      <c r="P6936">
        <v>1.0443463688716292E-3</v>
      </c>
      <c r="Q6936">
        <v>3.3105090260505676E-2</v>
      </c>
      <c r="R6936">
        <v>6.8734124302864075E-2</v>
      </c>
      <c r="S6936">
        <v>0.10435893386602402</v>
      </c>
      <c r="T6936">
        <v>0.13642390072345734</v>
      </c>
      <c r="U6936" t="s">
        <v>18</v>
      </c>
      <c r="V6936" t="s">
        <v>84</v>
      </c>
      <c r="W6936">
        <v>94.908843994140625</v>
      </c>
    </row>
    <row r="6937" spans="1:23" x14ac:dyDescent="0.25">
      <c r="A6937" s="48"/>
      <c r="B6937" s="7" t="s">
        <v>15</v>
      </c>
      <c r="C6937" s="35">
        <v>42233</v>
      </c>
      <c r="D6937">
        <v>12</v>
      </c>
      <c r="E6937" t="s">
        <v>109</v>
      </c>
      <c r="F6937">
        <v>1.22954928186753</v>
      </c>
      <c r="G6937">
        <v>1.5725481565876662</v>
      </c>
      <c r="H6937">
        <v>4133</v>
      </c>
      <c r="I6937">
        <v>1.1608151601668468</v>
      </c>
      <c r="J6937">
        <v>1.5037896391582013</v>
      </c>
      <c r="K6937">
        <v>1032</v>
      </c>
      <c r="L6937">
        <v>6.8734124302864075E-2</v>
      </c>
      <c r="M6937">
        <v>5.5901885032653809</v>
      </c>
      <c r="N6937">
        <v>10356</v>
      </c>
      <c r="O6937">
        <v>5.2816618233919144E-2</v>
      </c>
      <c r="P6937">
        <v>1.0443463688716292E-3</v>
      </c>
      <c r="Q6937">
        <v>3.3105090260505676E-2</v>
      </c>
      <c r="R6937">
        <v>6.8734124302864075E-2</v>
      </c>
      <c r="S6937">
        <v>0.10435893386602402</v>
      </c>
      <c r="T6937">
        <v>0.13642390072345734</v>
      </c>
      <c r="U6937" t="s">
        <v>102</v>
      </c>
      <c r="V6937" t="s">
        <v>84</v>
      </c>
      <c r="W6937">
        <v>94.908843994140625</v>
      </c>
    </row>
    <row r="6938" spans="1:23" x14ac:dyDescent="0.25">
      <c r="A6938" s="48"/>
      <c r="B6938" s="7" t="s">
        <v>15</v>
      </c>
      <c r="C6938" s="35">
        <v>42233</v>
      </c>
      <c r="D6938">
        <v>13</v>
      </c>
      <c r="E6938" t="s">
        <v>109</v>
      </c>
      <c r="F6938">
        <v>1.5809772693324176</v>
      </c>
      <c r="G6938">
        <v>1.8044660744702996</v>
      </c>
      <c r="H6938">
        <v>4133</v>
      </c>
      <c r="I6938">
        <v>1.2872599605348984</v>
      </c>
      <c r="J6938">
        <v>1.5681022097280217</v>
      </c>
      <c r="K6938">
        <v>1032</v>
      </c>
      <c r="L6938">
        <v>0.29371729493141174</v>
      </c>
      <c r="M6938">
        <v>18.578212738037109</v>
      </c>
      <c r="N6938">
        <v>10356</v>
      </c>
      <c r="O6938">
        <v>5.6307435035705566E-2</v>
      </c>
      <c r="P6938">
        <v>0.22155368328094482</v>
      </c>
      <c r="Q6938">
        <v>0.2557334303855896</v>
      </c>
      <c r="R6938">
        <v>0.29371729493141174</v>
      </c>
      <c r="S6938">
        <v>0.33169665932655334</v>
      </c>
      <c r="T6938">
        <v>0.36588090658187866</v>
      </c>
      <c r="U6938" t="s">
        <v>18</v>
      </c>
      <c r="V6938" t="s">
        <v>84</v>
      </c>
      <c r="W6938">
        <v>97.649093627929688</v>
      </c>
    </row>
    <row r="6939" spans="1:23" x14ac:dyDescent="0.25">
      <c r="A6939" s="48"/>
      <c r="B6939" t="s">
        <v>15</v>
      </c>
      <c r="C6939" s="35">
        <v>42233</v>
      </c>
      <c r="D6939">
        <v>13</v>
      </c>
      <c r="E6939" t="s">
        <v>109</v>
      </c>
      <c r="F6939">
        <v>1.5809772693324176</v>
      </c>
      <c r="G6939">
        <v>1.8044660744702996</v>
      </c>
      <c r="H6939">
        <v>4133</v>
      </c>
      <c r="I6939">
        <v>1.2872599605348984</v>
      </c>
      <c r="J6939">
        <v>1.5681022097280217</v>
      </c>
      <c r="K6939">
        <v>1032</v>
      </c>
      <c r="L6939">
        <v>0.29371729493141174</v>
      </c>
      <c r="M6939">
        <v>18.578212738037109</v>
      </c>
      <c r="N6939">
        <v>10356</v>
      </c>
      <c r="O6939">
        <v>5.6307435035705566E-2</v>
      </c>
      <c r="P6939">
        <v>0.22155368328094482</v>
      </c>
      <c r="Q6939">
        <v>0.2557334303855896</v>
      </c>
      <c r="R6939">
        <v>0.29371729493141174</v>
      </c>
      <c r="S6939">
        <v>0.33169665932655334</v>
      </c>
      <c r="T6939">
        <v>0.36588090658187866</v>
      </c>
      <c r="U6939" t="s">
        <v>102</v>
      </c>
      <c r="V6939" t="s">
        <v>84</v>
      </c>
      <c r="W6939">
        <v>97.649093627929688</v>
      </c>
    </row>
    <row r="6940" spans="1:23" x14ac:dyDescent="0.25">
      <c r="A6940" s="48"/>
      <c r="B6940" s="7" t="s">
        <v>15</v>
      </c>
      <c r="C6940" s="35">
        <v>42233</v>
      </c>
      <c r="D6940">
        <v>14</v>
      </c>
      <c r="E6940" t="s">
        <v>109</v>
      </c>
      <c r="F6940">
        <v>1.9362883913073079</v>
      </c>
      <c r="G6940">
        <v>1.9742967285306676</v>
      </c>
      <c r="H6940">
        <v>4133</v>
      </c>
      <c r="I6940">
        <v>1.9991360542001153</v>
      </c>
      <c r="J6940">
        <v>2.0202013723099252</v>
      </c>
      <c r="K6940">
        <v>1032</v>
      </c>
      <c r="L6940">
        <v>-6.2847666442394257E-2</v>
      </c>
      <c r="M6940">
        <v>-3.2457799911499023</v>
      </c>
      <c r="N6940">
        <v>10356</v>
      </c>
      <c r="O6940">
        <v>6.9984056055545807E-2</v>
      </c>
      <c r="P6940">
        <v>-0.15253923833370209</v>
      </c>
      <c r="Q6940">
        <v>-0.11005751043558121</v>
      </c>
      <c r="R6940">
        <v>-6.2847666442394257E-2</v>
      </c>
      <c r="S6940">
        <v>-1.5643421560525894E-2</v>
      </c>
      <c r="T6940">
        <v>2.6843899860978127E-2</v>
      </c>
      <c r="U6940" t="s">
        <v>18</v>
      </c>
      <c r="V6940" t="s">
        <v>84</v>
      </c>
      <c r="W6940">
        <v>100.25965881347656</v>
      </c>
    </row>
    <row r="6941" spans="1:23" x14ac:dyDescent="0.25">
      <c r="A6941" s="48"/>
      <c r="B6941" s="7" t="s">
        <v>15</v>
      </c>
      <c r="C6941" s="35">
        <v>42233</v>
      </c>
      <c r="D6941">
        <v>14</v>
      </c>
      <c r="E6941" t="s">
        <v>109</v>
      </c>
      <c r="F6941">
        <v>1.9362883913073079</v>
      </c>
      <c r="G6941">
        <v>1.9742967285306676</v>
      </c>
      <c r="H6941">
        <v>4133</v>
      </c>
      <c r="I6941">
        <v>1.9991360542001153</v>
      </c>
      <c r="J6941">
        <v>2.0202013723099252</v>
      </c>
      <c r="K6941">
        <v>1032</v>
      </c>
      <c r="L6941">
        <v>-6.2847666442394257E-2</v>
      </c>
      <c r="M6941">
        <v>-3.2457799911499023</v>
      </c>
      <c r="N6941">
        <v>10356</v>
      </c>
      <c r="O6941">
        <v>6.9984056055545807E-2</v>
      </c>
      <c r="P6941">
        <v>-0.15253923833370209</v>
      </c>
      <c r="Q6941">
        <v>-0.11005751043558121</v>
      </c>
      <c r="R6941">
        <v>-6.2847666442394257E-2</v>
      </c>
      <c r="S6941">
        <v>-1.5643421560525894E-2</v>
      </c>
      <c r="T6941">
        <v>2.6843899860978127E-2</v>
      </c>
      <c r="U6941" t="s">
        <v>102</v>
      </c>
      <c r="V6941" t="s">
        <v>84</v>
      </c>
      <c r="W6941">
        <v>100.25965881347656</v>
      </c>
    </row>
    <row r="6942" spans="1:23" x14ac:dyDescent="0.25">
      <c r="A6942" s="48"/>
      <c r="B6942" t="s">
        <v>15</v>
      </c>
      <c r="C6942" s="35">
        <v>42233</v>
      </c>
      <c r="D6942">
        <v>15</v>
      </c>
      <c r="E6942" t="s">
        <v>109</v>
      </c>
      <c r="F6942">
        <v>2.3519593330322865</v>
      </c>
      <c r="G6942">
        <v>2.0588491798633863</v>
      </c>
      <c r="H6942">
        <v>4133</v>
      </c>
      <c r="I6942">
        <v>2.3441315839151735</v>
      </c>
      <c r="J6942">
        <v>2.1481190113284883</v>
      </c>
      <c r="K6942">
        <v>1032</v>
      </c>
      <c r="L6942">
        <v>7.8277494758367538E-3</v>
      </c>
      <c r="M6942">
        <v>0.33281821012496948</v>
      </c>
      <c r="N6942">
        <v>10356</v>
      </c>
      <c r="O6942">
        <v>7.414139062166214E-2</v>
      </c>
      <c r="P6942">
        <v>-8.7191857397556305E-2</v>
      </c>
      <c r="Q6942">
        <v>-4.2186550796031952E-2</v>
      </c>
      <c r="R6942">
        <v>7.8277494758367538E-3</v>
      </c>
      <c r="S6942">
        <v>5.7836119085550308E-2</v>
      </c>
      <c r="T6942">
        <v>0.10284735262393951</v>
      </c>
      <c r="U6942" t="s">
        <v>18</v>
      </c>
      <c r="V6942" t="s">
        <v>84</v>
      </c>
      <c r="W6942">
        <v>102.12958526611328</v>
      </c>
    </row>
    <row r="6943" spans="1:23" x14ac:dyDescent="0.25">
      <c r="A6943" s="48"/>
      <c r="B6943" t="s">
        <v>15</v>
      </c>
      <c r="C6943" s="35">
        <v>42233</v>
      </c>
      <c r="D6943">
        <v>15</v>
      </c>
      <c r="E6943" t="s">
        <v>109</v>
      </c>
      <c r="F6943">
        <v>2.3519593330322865</v>
      </c>
      <c r="G6943">
        <v>2.0588491798633863</v>
      </c>
      <c r="H6943">
        <v>4133</v>
      </c>
      <c r="I6943">
        <v>2.3441315839151735</v>
      </c>
      <c r="J6943">
        <v>2.1481190113284883</v>
      </c>
      <c r="K6943">
        <v>1032</v>
      </c>
      <c r="L6943">
        <v>7.8277494758367538E-3</v>
      </c>
      <c r="M6943">
        <v>0.33281821012496948</v>
      </c>
      <c r="N6943">
        <v>10356</v>
      </c>
      <c r="O6943">
        <v>7.414139062166214E-2</v>
      </c>
      <c r="P6943">
        <v>-8.7191857397556305E-2</v>
      </c>
      <c r="Q6943">
        <v>-4.2186550796031952E-2</v>
      </c>
      <c r="R6943">
        <v>7.8277494758367538E-3</v>
      </c>
      <c r="S6943">
        <v>5.7836119085550308E-2</v>
      </c>
      <c r="T6943">
        <v>0.10284735262393951</v>
      </c>
      <c r="U6943" t="s">
        <v>102</v>
      </c>
      <c r="V6943" t="s">
        <v>84</v>
      </c>
      <c r="W6943">
        <v>102.12958526611328</v>
      </c>
    </row>
    <row r="6944" spans="1:23" x14ac:dyDescent="0.25">
      <c r="A6944" s="48"/>
      <c r="B6944" t="s">
        <v>15</v>
      </c>
      <c r="C6944" s="35">
        <v>42233</v>
      </c>
      <c r="D6944">
        <v>16</v>
      </c>
      <c r="E6944" t="s">
        <v>109</v>
      </c>
      <c r="F6944">
        <v>2.7643710877292129</v>
      </c>
      <c r="G6944">
        <v>2.0879805011188313</v>
      </c>
      <c r="H6944">
        <v>4133</v>
      </c>
      <c r="I6944">
        <v>2.7984611277506137</v>
      </c>
      <c r="J6944">
        <v>2.1658520885538439</v>
      </c>
      <c r="K6944">
        <v>1032</v>
      </c>
      <c r="L6944">
        <v>-3.4090038388967514E-2</v>
      </c>
      <c r="M6944">
        <v>-1.2331932783126831</v>
      </c>
      <c r="N6944">
        <v>10356</v>
      </c>
      <c r="O6944">
        <v>7.4835166335105896E-2</v>
      </c>
      <c r="P6944">
        <v>-0.12999878823757172</v>
      </c>
      <c r="Q6944">
        <v>-8.4572345018386841E-2</v>
      </c>
      <c r="R6944">
        <v>-3.4090038388967514E-2</v>
      </c>
      <c r="S6944">
        <v>1.6386281698942184E-2</v>
      </c>
      <c r="T6944">
        <v>6.1818711459636688E-2</v>
      </c>
      <c r="U6944" t="s">
        <v>18</v>
      </c>
      <c r="V6944" t="s">
        <v>84</v>
      </c>
      <c r="W6944">
        <v>102.12958526611328</v>
      </c>
    </row>
    <row r="6945" spans="1:23" x14ac:dyDescent="0.25">
      <c r="A6945" s="48"/>
      <c r="B6945" s="7" t="s">
        <v>15</v>
      </c>
      <c r="C6945" s="35">
        <v>42233</v>
      </c>
      <c r="D6945">
        <v>16</v>
      </c>
      <c r="E6945" t="s">
        <v>109</v>
      </c>
      <c r="F6945">
        <v>2.7643710877292129</v>
      </c>
      <c r="G6945">
        <v>2.0879805011188313</v>
      </c>
      <c r="H6945">
        <v>4133</v>
      </c>
      <c r="I6945">
        <v>2.7984611277506137</v>
      </c>
      <c r="J6945">
        <v>2.1658520885538439</v>
      </c>
      <c r="K6945">
        <v>1032</v>
      </c>
      <c r="L6945">
        <v>-3.4090038388967514E-2</v>
      </c>
      <c r="M6945">
        <v>-1.2331932783126831</v>
      </c>
      <c r="N6945">
        <v>10356</v>
      </c>
      <c r="O6945">
        <v>7.4835166335105896E-2</v>
      </c>
      <c r="P6945">
        <v>-0.12999878823757172</v>
      </c>
      <c r="Q6945">
        <v>-8.4572345018386841E-2</v>
      </c>
      <c r="R6945">
        <v>-3.4090038388967514E-2</v>
      </c>
      <c r="S6945">
        <v>1.6386281698942184E-2</v>
      </c>
      <c r="T6945">
        <v>6.1818711459636688E-2</v>
      </c>
      <c r="U6945" t="s">
        <v>102</v>
      </c>
      <c r="V6945" t="s">
        <v>84</v>
      </c>
      <c r="W6945">
        <v>102.12958526611328</v>
      </c>
    </row>
    <row r="6946" spans="1:23" x14ac:dyDescent="0.25">
      <c r="A6946" s="48"/>
      <c r="B6946" s="7" t="s">
        <v>15</v>
      </c>
      <c r="C6946" s="35">
        <v>42233</v>
      </c>
      <c r="D6946">
        <v>17</v>
      </c>
      <c r="E6946" t="s">
        <v>109</v>
      </c>
      <c r="F6946">
        <v>3.0874869552243958</v>
      </c>
      <c r="G6946">
        <v>2.070856331206484</v>
      </c>
      <c r="H6946">
        <v>4133</v>
      </c>
      <c r="I6946">
        <v>3.1005187559882592</v>
      </c>
      <c r="J6946">
        <v>2.0589977558707875</v>
      </c>
      <c r="K6946">
        <v>1032</v>
      </c>
      <c r="L6946">
        <v>-1.3031801208853722E-2</v>
      </c>
      <c r="M6946">
        <v>-0.42208439111709595</v>
      </c>
      <c r="N6946">
        <v>10356</v>
      </c>
      <c r="O6946">
        <v>7.17330202460289E-2</v>
      </c>
      <c r="P6946">
        <v>-0.10496483743190765</v>
      </c>
      <c r="Q6946">
        <v>-6.1421461403369904E-2</v>
      </c>
      <c r="R6946">
        <v>-1.3031801208853722E-2</v>
      </c>
      <c r="S6946">
        <v>3.5352122038602829E-2</v>
      </c>
      <c r="T6946">
        <v>7.8901238739490509E-2</v>
      </c>
      <c r="U6946" t="s">
        <v>18</v>
      </c>
      <c r="V6946" t="s">
        <v>84</v>
      </c>
      <c r="W6946">
        <v>101.87002563476562</v>
      </c>
    </row>
    <row r="6947" spans="1:23" x14ac:dyDescent="0.25">
      <c r="A6947" s="48"/>
      <c r="B6947" s="7" t="s">
        <v>15</v>
      </c>
      <c r="C6947" s="35">
        <v>42233</v>
      </c>
      <c r="D6947">
        <v>17</v>
      </c>
      <c r="E6947" t="s">
        <v>109</v>
      </c>
      <c r="F6947">
        <v>3.0874869552243958</v>
      </c>
      <c r="G6947">
        <v>2.070856331206484</v>
      </c>
      <c r="H6947">
        <v>4133</v>
      </c>
      <c r="I6947">
        <v>3.1005187559882592</v>
      </c>
      <c r="J6947">
        <v>2.0589977558707875</v>
      </c>
      <c r="K6947">
        <v>1032</v>
      </c>
      <c r="L6947">
        <v>-1.3031801208853722E-2</v>
      </c>
      <c r="M6947">
        <v>-0.42208439111709595</v>
      </c>
      <c r="N6947">
        <v>10356</v>
      </c>
      <c r="O6947">
        <v>7.17330202460289E-2</v>
      </c>
      <c r="P6947">
        <v>-0.10496483743190765</v>
      </c>
      <c r="Q6947">
        <v>-6.1421461403369904E-2</v>
      </c>
      <c r="R6947">
        <v>-1.3031801208853722E-2</v>
      </c>
      <c r="S6947">
        <v>3.5352122038602829E-2</v>
      </c>
      <c r="T6947">
        <v>7.8901238739490509E-2</v>
      </c>
      <c r="U6947" t="s">
        <v>102</v>
      </c>
      <c r="V6947" t="s">
        <v>84</v>
      </c>
      <c r="W6947">
        <v>101.87002563476562</v>
      </c>
    </row>
    <row r="6948" spans="1:23" x14ac:dyDescent="0.25">
      <c r="A6948" s="48"/>
      <c r="B6948" s="7" t="s">
        <v>15</v>
      </c>
      <c r="C6948" s="35">
        <v>42233</v>
      </c>
      <c r="D6948">
        <v>18</v>
      </c>
      <c r="E6948" t="s">
        <v>109</v>
      </c>
      <c r="F6948">
        <v>3.3108130205439457</v>
      </c>
      <c r="G6948">
        <v>2.0436011044023936</v>
      </c>
      <c r="H6948">
        <v>4133</v>
      </c>
      <c r="I6948">
        <v>3.2804651125464717</v>
      </c>
      <c r="J6948">
        <v>2.0169118512300885</v>
      </c>
      <c r="K6948">
        <v>1032</v>
      </c>
      <c r="L6948">
        <v>3.0347907915711403E-2</v>
      </c>
      <c r="M6948">
        <v>0.9166300892829895</v>
      </c>
      <c r="N6948">
        <v>10356</v>
      </c>
      <c r="O6948">
        <v>7.0372395217418671E-2</v>
      </c>
      <c r="P6948">
        <v>-5.9841353446245193E-2</v>
      </c>
      <c r="Q6948">
        <v>-1.7123902216553688E-2</v>
      </c>
      <c r="R6948">
        <v>3.0347907915711403E-2</v>
      </c>
      <c r="S6948">
        <v>7.7814087271690369E-2</v>
      </c>
      <c r="T6948">
        <v>0.120537169277668</v>
      </c>
      <c r="U6948" t="s">
        <v>18</v>
      </c>
      <c r="V6948" t="s">
        <v>84</v>
      </c>
      <c r="W6948">
        <v>99.86993408203125</v>
      </c>
    </row>
    <row r="6949" spans="1:23" x14ac:dyDescent="0.25">
      <c r="A6949" s="48"/>
      <c r="B6949" s="7" t="s">
        <v>15</v>
      </c>
      <c r="C6949" s="35">
        <v>42233</v>
      </c>
      <c r="D6949">
        <v>18</v>
      </c>
      <c r="E6949" t="s">
        <v>109</v>
      </c>
      <c r="F6949">
        <v>3.3108130205439457</v>
      </c>
      <c r="G6949">
        <v>2.0436011044023936</v>
      </c>
      <c r="H6949">
        <v>4133</v>
      </c>
      <c r="I6949">
        <v>3.2804651125464717</v>
      </c>
      <c r="J6949">
        <v>2.0169118512300885</v>
      </c>
      <c r="K6949">
        <v>1032</v>
      </c>
      <c r="L6949">
        <v>3.0347907915711403E-2</v>
      </c>
      <c r="M6949">
        <v>0.9166300892829895</v>
      </c>
      <c r="N6949">
        <v>10356</v>
      </c>
      <c r="O6949">
        <v>7.0372395217418671E-2</v>
      </c>
      <c r="P6949">
        <v>-5.9841353446245193E-2</v>
      </c>
      <c r="Q6949">
        <v>-1.7123902216553688E-2</v>
      </c>
      <c r="R6949">
        <v>3.0347907915711403E-2</v>
      </c>
      <c r="S6949">
        <v>7.7814087271690369E-2</v>
      </c>
      <c r="T6949">
        <v>0.120537169277668</v>
      </c>
      <c r="U6949" t="s">
        <v>102</v>
      </c>
      <c r="V6949" t="s">
        <v>84</v>
      </c>
      <c r="W6949">
        <v>99.86993408203125</v>
      </c>
    </row>
    <row r="6950" spans="1:23" x14ac:dyDescent="0.25">
      <c r="A6950" s="48"/>
      <c r="B6950" s="7" t="s">
        <v>15</v>
      </c>
      <c r="C6950" s="35">
        <v>42233</v>
      </c>
      <c r="D6950">
        <v>19</v>
      </c>
      <c r="E6950" t="s">
        <v>109</v>
      </c>
      <c r="F6950">
        <v>3.3411697251898733</v>
      </c>
      <c r="G6950">
        <v>1.9822265679507654</v>
      </c>
      <c r="H6950">
        <v>4133</v>
      </c>
      <c r="I6950">
        <v>3.3093254606066318</v>
      </c>
      <c r="J6950">
        <v>1.982025530589113</v>
      </c>
      <c r="K6950">
        <v>1032</v>
      </c>
      <c r="L6950">
        <v>3.1844265758991241E-2</v>
      </c>
      <c r="M6950">
        <v>0.95308732986450195</v>
      </c>
      <c r="N6950">
        <v>10356</v>
      </c>
      <c r="O6950">
        <v>6.8973243236541748E-2</v>
      </c>
      <c r="P6950">
        <v>-5.6551843881607056E-2</v>
      </c>
      <c r="Q6950">
        <v>-1.4683704823255539E-2</v>
      </c>
      <c r="R6950">
        <v>3.1844265758991241E-2</v>
      </c>
      <c r="S6950">
        <v>7.8366719186306E-2</v>
      </c>
      <c r="T6950">
        <v>0.12024037539958954</v>
      </c>
      <c r="U6950" t="s">
        <v>18</v>
      </c>
      <c r="V6950" t="s">
        <v>84</v>
      </c>
      <c r="W6950">
        <v>94.869544982910156</v>
      </c>
    </row>
    <row r="6951" spans="1:23" x14ac:dyDescent="0.25">
      <c r="A6951" s="48"/>
      <c r="B6951" t="s">
        <v>15</v>
      </c>
      <c r="C6951" s="35">
        <v>42233</v>
      </c>
      <c r="D6951">
        <v>19</v>
      </c>
      <c r="E6951" t="s">
        <v>109</v>
      </c>
      <c r="F6951">
        <v>3.3411697251898733</v>
      </c>
      <c r="G6951">
        <v>1.9822265679507654</v>
      </c>
      <c r="H6951">
        <v>4133</v>
      </c>
      <c r="I6951">
        <v>3.3093254606066318</v>
      </c>
      <c r="J6951">
        <v>1.982025530589113</v>
      </c>
      <c r="K6951">
        <v>1032</v>
      </c>
      <c r="L6951">
        <v>3.1844265758991241E-2</v>
      </c>
      <c r="M6951">
        <v>0.95308732986450195</v>
      </c>
      <c r="N6951">
        <v>10356</v>
      </c>
      <c r="O6951">
        <v>6.8973243236541748E-2</v>
      </c>
      <c r="P6951">
        <v>-5.6551843881607056E-2</v>
      </c>
      <c r="Q6951">
        <v>-1.4683704823255539E-2</v>
      </c>
      <c r="R6951">
        <v>3.1844265758991241E-2</v>
      </c>
      <c r="S6951">
        <v>7.8366719186306E-2</v>
      </c>
      <c r="T6951">
        <v>0.12024037539958954</v>
      </c>
      <c r="U6951" t="s">
        <v>102</v>
      </c>
      <c r="V6951" t="s">
        <v>84</v>
      </c>
      <c r="W6951">
        <v>94.869544982910156</v>
      </c>
    </row>
    <row r="6952" spans="1:23" x14ac:dyDescent="0.25">
      <c r="A6952" s="48"/>
      <c r="B6952" s="7" t="s">
        <v>15</v>
      </c>
      <c r="C6952" s="35">
        <v>42233</v>
      </c>
      <c r="D6952">
        <v>20</v>
      </c>
      <c r="E6952" t="s">
        <v>109</v>
      </c>
      <c r="F6952">
        <v>3.1234292287139569</v>
      </c>
      <c r="G6952">
        <v>1.9099258670854542</v>
      </c>
      <c r="H6952">
        <v>4133</v>
      </c>
      <c r="I6952">
        <v>3.1349853264907357</v>
      </c>
      <c r="J6952">
        <v>1.9241062863865925</v>
      </c>
      <c r="K6952">
        <v>1032</v>
      </c>
      <c r="L6952">
        <v>-1.1556098237633705E-2</v>
      </c>
      <c r="M6952">
        <v>-0.36998111009597778</v>
      </c>
      <c r="N6952">
        <v>10356</v>
      </c>
      <c r="O6952">
        <v>6.685803085565567E-2</v>
      </c>
      <c r="P6952">
        <v>-9.7241349518299103E-2</v>
      </c>
      <c r="Q6952">
        <v>-5.6657187640666962E-2</v>
      </c>
      <c r="R6952">
        <v>-1.1556098237633705E-2</v>
      </c>
      <c r="S6952">
        <v>3.3539645373821259E-2</v>
      </c>
      <c r="T6952">
        <v>7.4129156768321991E-2</v>
      </c>
      <c r="U6952" t="s">
        <v>18</v>
      </c>
      <c r="V6952" t="s">
        <v>84</v>
      </c>
      <c r="W6952">
        <v>89.998939514160156</v>
      </c>
    </row>
    <row r="6953" spans="1:23" x14ac:dyDescent="0.25">
      <c r="A6953" s="48"/>
      <c r="B6953" s="7" t="s">
        <v>15</v>
      </c>
      <c r="C6953" s="35">
        <v>42233</v>
      </c>
      <c r="D6953">
        <v>20</v>
      </c>
      <c r="E6953" t="s">
        <v>109</v>
      </c>
      <c r="F6953">
        <v>3.1234292287139569</v>
      </c>
      <c r="G6953">
        <v>1.9099258670854542</v>
      </c>
      <c r="H6953">
        <v>4133</v>
      </c>
      <c r="I6953">
        <v>3.1349853264907357</v>
      </c>
      <c r="J6953">
        <v>1.9241062863865925</v>
      </c>
      <c r="K6953">
        <v>1032</v>
      </c>
      <c r="L6953">
        <v>-1.1556098237633705E-2</v>
      </c>
      <c r="M6953">
        <v>-0.36998111009597778</v>
      </c>
      <c r="N6953">
        <v>10356</v>
      </c>
      <c r="O6953">
        <v>6.685803085565567E-2</v>
      </c>
      <c r="P6953">
        <v>-9.7241349518299103E-2</v>
      </c>
      <c r="Q6953">
        <v>-5.6657187640666962E-2</v>
      </c>
      <c r="R6953">
        <v>-1.1556098237633705E-2</v>
      </c>
      <c r="S6953">
        <v>3.3539645373821259E-2</v>
      </c>
      <c r="T6953">
        <v>7.4129156768321991E-2</v>
      </c>
      <c r="U6953" t="s">
        <v>102</v>
      </c>
      <c r="V6953" t="s">
        <v>84</v>
      </c>
      <c r="W6953">
        <v>89.998939514160156</v>
      </c>
    </row>
    <row r="6954" spans="1:23" x14ac:dyDescent="0.25">
      <c r="A6954" s="48"/>
      <c r="B6954" t="s">
        <v>15</v>
      </c>
      <c r="C6954" s="35">
        <v>42233</v>
      </c>
      <c r="D6954">
        <v>21</v>
      </c>
      <c r="E6954" t="s">
        <v>109</v>
      </c>
      <c r="F6954">
        <v>2.8312034802493438</v>
      </c>
      <c r="G6954">
        <v>1.8345958433000564</v>
      </c>
      <c r="H6954">
        <v>4133</v>
      </c>
      <c r="I6954">
        <v>2.8544262392760666</v>
      </c>
      <c r="J6954">
        <v>1.7889567895505263</v>
      </c>
      <c r="K6954">
        <v>1032</v>
      </c>
      <c r="L6954">
        <v>-2.3222759366035461E-2</v>
      </c>
      <c r="M6954">
        <v>-0.82024335861206055</v>
      </c>
      <c r="N6954">
        <v>10356</v>
      </c>
      <c r="O6954">
        <v>6.2573865056037903E-2</v>
      </c>
      <c r="P6954">
        <v>-0.10341742634773254</v>
      </c>
      <c r="Q6954">
        <v>-6.5433837473392487E-2</v>
      </c>
      <c r="R6954">
        <v>-2.3222759366035461E-2</v>
      </c>
      <c r="S6954">
        <v>1.8983311951160431E-2</v>
      </c>
      <c r="T6954">
        <v>5.6971907615661621E-2</v>
      </c>
      <c r="U6954" t="s">
        <v>18</v>
      </c>
      <c r="V6954" t="s">
        <v>84</v>
      </c>
      <c r="W6954">
        <v>86.258499145507813</v>
      </c>
    </row>
    <row r="6955" spans="1:23" x14ac:dyDescent="0.25">
      <c r="A6955" s="48"/>
      <c r="B6955" t="s">
        <v>15</v>
      </c>
      <c r="C6955" s="35">
        <v>42233</v>
      </c>
      <c r="D6955">
        <v>21</v>
      </c>
      <c r="E6955" t="s">
        <v>109</v>
      </c>
      <c r="F6955">
        <v>2.8312034802493438</v>
      </c>
      <c r="G6955">
        <v>1.8345958433000564</v>
      </c>
      <c r="H6955">
        <v>4133</v>
      </c>
      <c r="I6955">
        <v>2.8544262392760666</v>
      </c>
      <c r="J6955">
        <v>1.7889567895505263</v>
      </c>
      <c r="K6955">
        <v>1032</v>
      </c>
      <c r="L6955">
        <v>-2.3222759366035461E-2</v>
      </c>
      <c r="M6955">
        <v>-0.82024335861206055</v>
      </c>
      <c r="N6955">
        <v>10356</v>
      </c>
      <c r="O6955">
        <v>6.2573865056037903E-2</v>
      </c>
      <c r="P6955">
        <v>-0.10341742634773254</v>
      </c>
      <c r="Q6955">
        <v>-6.5433837473392487E-2</v>
      </c>
      <c r="R6955">
        <v>-2.3222759366035461E-2</v>
      </c>
      <c r="S6955">
        <v>1.8983311951160431E-2</v>
      </c>
      <c r="T6955">
        <v>5.6971907615661621E-2</v>
      </c>
      <c r="U6955" t="s">
        <v>102</v>
      </c>
      <c r="V6955" t="s">
        <v>84</v>
      </c>
      <c r="W6955">
        <v>86.258499145507813</v>
      </c>
    </row>
    <row r="6956" spans="1:23" x14ac:dyDescent="0.25">
      <c r="A6956" s="48"/>
      <c r="B6956" t="s">
        <v>15</v>
      </c>
      <c r="C6956" s="35">
        <v>42233</v>
      </c>
      <c r="D6956">
        <v>22</v>
      </c>
      <c r="E6956" t="s">
        <v>109</v>
      </c>
      <c r="F6956">
        <v>2.4278552933247819</v>
      </c>
      <c r="G6956">
        <v>1.7340377391896091</v>
      </c>
      <c r="H6956">
        <v>4133</v>
      </c>
      <c r="I6956">
        <v>2.4479220594024498</v>
      </c>
      <c r="J6956">
        <v>1.6956655771126561</v>
      </c>
      <c r="K6956">
        <v>1032</v>
      </c>
      <c r="L6956">
        <v>-2.0066766068339348E-2</v>
      </c>
      <c r="M6956">
        <v>-0.8265223503112793</v>
      </c>
      <c r="N6956">
        <v>10356</v>
      </c>
      <c r="O6956">
        <v>5.927610769867897E-2</v>
      </c>
      <c r="P6956">
        <v>-9.6035026013851166E-2</v>
      </c>
      <c r="Q6956">
        <v>-6.0053244233131409E-2</v>
      </c>
      <c r="R6956">
        <v>-2.0066766068339348E-2</v>
      </c>
      <c r="S6956">
        <v>1.9914967939257622E-2</v>
      </c>
      <c r="T6956">
        <v>5.590149387717247E-2</v>
      </c>
      <c r="U6956" t="s">
        <v>18</v>
      </c>
      <c r="V6956" t="s">
        <v>84</v>
      </c>
      <c r="W6956">
        <v>81.388565063476563</v>
      </c>
    </row>
    <row r="6957" spans="1:23" x14ac:dyDescent="0.25">
      <c r="A6957" s="48"/>
      <c r="B6957" s="7" t="s">
        <v>15</v>
      </c>
      <c r="C6957" s="35">
        <v>42233</v>
      </c>
      <c r="D6957">
        <v>22</v>
      </c>
      <c r="E6957" t="s">
        <v>109</v>
      </c>
      <c r="F6957">
        <v>2.4278552933247819</v>
      </c>
      <c r="G6957">
        <v>1.7340377391896091</v>
      </c>
      <c r="H6957">
        <v>4133</v>
      </c>
      <c r="I6957">
        <v>2.4479220594024498</v>
      </c>
      <c r="J6957">
        <v>1.6956655771126561</v>
      </c>
      <c r="K6957">
        <v>1032</v>
      </c>
      <c r="L6957">
        <v>-2.0066766068339348E-2</v>
      </c>
      <c r="M6957">
        <v>-0.8265223503112793</v>
      </c>
      <c r="N6957">
        <v>10356</v>
      </c>
      <c r="O6957">
        <v>5.927610769867897E-2</v>
      </c>
      <c r="P6957">
        <v>-9.6035026013851166E-2</v>
      </c>
      <c r="Q6957">
        <v>-6.0053244233131409E-2</v>
      </c>
      <c r="R6957">
        <v>-2.0066766068339348E-2</v>
      </c>
      <c r="S6957">
        <v>1.9914967939257622E-2</v>
      </c>
      <c r="T6957">
        <v>5.590149387717247E-2</v>
      </c>
      <c r="U6957" t="s">
        <v>102</v>
      </c>
      <c r="V6957" t="s">
        <v>84</v>
      </c>
      <c r="W6957">
        <v>81.388565063476563</v>
      </c>
    </row>
    <row r="6958" spans="1:23" x14ac:dyDescent="0.25">
      <c r="A6958" s="48"/>
      <c r="B6958" s="7" t="s">
        <v>15</v>
      </c>
      <c r="C6958" s="35">
        <v>42233</v>
      </c>
      <c r="D6958">
        <v>23</v>
      </c>
      <c r="E6958" t="s">
        <v>109</v>
      </c>
      <c r="F6958">
        <v>1.8656893892377917</v>
      </c>
      <c r="G6958">
        <v>1.5109591011741415</v>
      </c>
      <c r="H6958">
        <v>4133</v>
      </c>
      <c r="I6958">
        <v>1.9220236154310903</v>
      </c>
      <c r="J6958">
        <v>1.4617361901861576</v>
      </c>
      <c r="K6958">
        <v>1032</v>
      </c>
      <c r="L6958">
        <v>-5.6334227323532104E-2</v>
      </c>
      <c r="M6958">
        <v>-3.0194857120513916</v>
      </c>
      <c r="N6958">
        <v>10356</v>
      </c>
      <c r="O6958">
        <v>5.1213297992944717E-2</v>
      </c>
      <c r="P6958">
        <v>-0.12196919322013855</v>
      </c>
      <c r="Q6958">
        <v>-9.0881690382957458E-2</v>
      </c>
      <c r="R6958">
        <v>-5.6334227323532104E-2</v>
      </c>
      <c r="S6958">
        <v>-2.179085835814476E-2</v>
      </c>
      <c r="T6958">
        <v>9.300735779106617E-3</v>
      </c>
      <c r="U6958" t="s">
        <v>18</v>
      </c>
      <c r="V6958" t="s">
        <v>84</v>
      </c>
      <c r="W6958">
        <v>77.518539428710938</v>
      </c>
    </row>
    <row r="6959" spans="1:23" x14ac:dyDescent="0.25">
      <c r="A6959" s="48"/>
      <c r="B6959" s="7" t="s">
        <v>15</v>
      </c>
      <c r="C6959" s="35">
        <v>42233</v>
      </c>
      <c r="D6959">
        <v>23</v>
      </c>
      <c r="E6959" t="s">
        <v>109</v>
      </c>
      <c r="F6959">
        <v>1.8656893892377917</v>
      </c>
      <c r="G6959">
        <v>1.5109591011741415</v>
      </c>
      <c r="H6959">
        <v>4133</v>
      </c>
      <c r="I6959">
        <v>1.9220236154310903</v>
      </c>
      <c r="J6959">
        <v>1.4617361901861576</v>
      </c>
      <c r="K6959">
        <v>1032</v>
      </c>
      <c r="L6959">
        <v>-5.6334227323532104E-2</v>
      </c>
      <c r="M6959">
        <v>-3.0194857120513916</v>
      </c>
      <c r="N6959">
        <v>10356</v>
      </c>
      <c r="O6959">
        <v>5.1213297992944717E-2</v>
      </c>
      <c r="P6959">
        <v>-0.12196919322013855</v>
      </c>
      <c r="Q6959">
        <v>-9.0881690382957458E-2</v>
      </c>
      <c r="R6959">
        <v>-5.6334227323532104E-2</v>
      </c>
      <c r="S6959">
        <v>-2.179085835814476E-2</v>
      </c>
      <c r="T6959">
        <v>9.300735779106617E-3</v>
      </c>
      <c r="U6959" t="s">
        <v>102</v>
      </c>
      <c r="V6959" t="s">
        <v>84</v>
      </c>
      <c r="W6959">
        <v>77.518539428710938</v>
      </c>
    </row>
    <row r="6960" spans="1:23" x14ac:dyDescent="0.25">
      <c r="A6960" s="48"/>
      <c r="B6960" s="7" t="s">
        <v>15</v>
      </c>
      <c r="C6960" s="35">
        <v>42233</v>
      </c>
      <c r="D6960">
        <v>24</v>
      </c>
      <c r="E6960" t="s">
        <v>109</v>
      </c>
      <c r="F6960">
        <v>1.400319615264201</v>
      </c>
      <c r="G6960">
        <v>1.2753716256183443</v>
      </c>
      <c r="H6960">
        <v>4133</v>
      </c>
      <c r="I6960">
        <v>1.4350944611814196</v>
      </c>
      <c r="J6960">
        <v>1.2362213006825145</v>
      </c>
      <c r="K6960">
        <v>1032</v>
      </c>
      <c r="L6960">
        <v>-3.4774847328662872E-2</v>
      </c>
      <c r="M6960">
        <v>-2.4833505153656006</v>
      </c>
      <c r="N6960">
        <v>10356</v>
      </c>
      <c r="O6960">
        <v>4.3294493108987808E-2</v>
      </c>
      <c r="P6960">
        <v>-9.0261071920394897E-2</v>
      </c>
      <c r="Q6960">
        <v>-6.3980445265769958E-2</v>
      </c>
      <c r="R6960">
        <v>-3.4774847328662872E-2</v>
      </c>
      <c r="S6960">
        <v>-5.5727115832269192E-3</v>
      </c>
      <c r="T6960">
        <v>2.0711375400424004E-2</v>
      </c>
      <c r="U6960" t="s">
        <v>18</v>
      </c>
      <c r="V6960" t="s">
        <v>84</v>
      </c>
      <c r="W6960">
        <v>74.869735717773437</v>
      </c>
    </row>
    <row r="6961" spans="1:23" x14ac:dyDescent="0.25">
      <c r="A6961" s="48"/>
      <c r="B6961" s="7" t="s">
        <v>15</v>
      </c>
      <c r="C6961" s="35">
        <v>42233</v>
      </c>
      <c r="D6961">
        <v>24</v>
      </c>
      <c r="E6961" t="s">
        <v>109</v>
      </c>
      <c r="F6961">
        <v>1.400319615264201</v>
      </c>
      <c r="G6961">
        <v>1.2753716256183443</v>
      </c>
      <c r="H6961">
        <v>4133</v>
      </c>
      <c r="I6961">
        <v>1.4350944611814196</v>
      </c>
      <c r="J6961">
        <v>1.2362213006825145</v>
      </c>
      <c r="K6961">
        <v>1032</v>
      </c>
      <c r="L6961">
        <v>-3.4774847328662872E-2</v>
      </c>
      <c r="M6961">
        <v>-2.4833505153656006</v>
      </c>
      <c r="N6961">
        <v>10356</v>
      </c>
      <c r="O6961">
        <v>4.3294493108987808E-2</v>
      </c>
      <c r="P6961">
        <v>-9.0261071920394897E-2</v>
      </c>
      <c r="Q6961">
        <v>-6.3980445265769958E-2</v>
      </c>
      <c r="R6961">
        <v>-3.4774847328662872E-2</v>
      </c>
      <c r="S6961">
        <v>-5.5727115832269192E-3</v>
      </c>
      <c r="T6961">
        <v>2.0711375400424004E-2</v>
      </c>
      <c r="U6961" t="s">
        <v>102</v>
      </c>
      <c r="V6961" t="s">
        <v>84</v>
      </c>
      <c r="W6961">
        <v>74.869735717773437</v>
      </c>
    </row>
    <row r="6962" spans="1:23" x14ac:dyDescent="0.25">
      <c r="A6962" s="48"/>
      <c r="B6962" s="7" t="s">
        <v>15</v>
      </c>
      <c r="C6962" s="35">
        <v>42180</v>
      </c>
      <c r="D6962">
        <v>1</v>
      </c>
      <c r="E6962" t="s">
        <v>110</v>
      </c>
      <c r="F6962">
        <v>0.99042256952921837</v>
      </c>
      <c r="G6962">
        <v>0.97247608766120675</v>
      </c>
      <c r="H6962">
        <v>8231</v>
      </c>
      <c r="I6962">
        <v>0.98553958307259781</v>
      </c>
      <c r="J6962">
        <v>0.96752018249205007</v>
      </c>
      <c r="K6962">
        <v>1012</v>
      </c>
      <c r="L6962">
        <v>4.8829866573214531E-3</v>
      </c>
      <c r="M6962">
        <v>0.49302050471305847</v>
      </c>
      <c r="N6962">
        <v>10315</v>
      </c>
      <c r="O6962">
        <v>3.2247349619865417E-2</v>
      </c>
      <c r="P6962">
        <v>-3.6445215344429016E-2</v>
      </c>
      <c r="Q6962">
        <v>-1.6870429739356041E-2</v>
      </c>
      <c r="R6962">
        <v>4.8829866573214531E-3</v>
      </c>
      <c r="S6962">
        <v>2.6633823290467262E-2</v>
      </c>
      <c r="T6962">
        <v>4.6211190521717072E-2</v>
      </c>
      <c r="U6962" t="s">
        <v>18</v>
      </c>
      <c r="V6962" t="s">
        <v>84</v>
      </c>
      <c r="W6962">
        <v>76.219100952148438</v>
      </c>
    </row>
    <row r="6963" spans="1:23" x14ac:dyDescent="0.25">
      <c r="A6963" s="48"/>
      <c r="B6963" t="s">
        <v>15</v>
      </c>
      <c r="C6963" s="35">
        <v>42180</v>
      </c>
      <c r="D6963">
        <v>1</v>
      </c>
      <c r="E6963" t="s">
        <v>110</v>
      </c>
      <c r="F6963">
        <v>0.99042256952921837</v>
      </c>
      <c r="G6963">
        <v>0.97247608766120675</v>
      </c>
      <c r="H6963">
        <v>8231</v>
      </c>
      <c r="I6963">
        <v>0.98553958307259781</v>
      </c>
      <c r="J6963">
        <v>0.96752018249205007</v>
      </c>
      <c r="K6963">
        <v>1012</v>
      </c>
      <c r="L6963">
        <v>4.8829866573214531E-3</v>
      </c>
      <c r="M6963">
        <v>0.49302050471305847</v>
      </c>
      <c r="N6963">
        <v>10315</v>
      </c>
      <c r="O6963">
        <v>3.2247349619865417E-2</v>
      </c>
      <c r="P6963">
        <v>-3.6445215344429016E-2</v>
      </c>
      <c r="Q6963">
        <v>-1.6870429739356041E-2</v>
      </c>
      <c r="R6963">
        <v>4.8829866573214531E-3</v>
      </c>
      <c r="S6963">
        <v>2.6633823290467262E-2</v>
      </c>
      <c r="T6963">
        <v>4.6211190521717072E-2</v>
      </c>
      <c r="U6963" t="s">
        <v>102</v>
      </c>
      <c r="V6963" t="s">
        <v>84</v>
      </c>
      <c r="W6963">
        <v>76.219100952148438</v>
      </c>
    </row>
    <row r="6964" spans="1:23" x14ac:dyDescent="0.25">
      <c r="A6964" s="48"/>
      <c r="B6964" s="7" t="s">
        <v>15</v>
      </c>
      <c r="C6964" s="35">
        <v>42180</v>
      </c>
      <c r="D6964">
        <v>2</v>
      </c>
      <c r="E6964" t="s">
        <v>110</v>
      </c>
      <c r="F6964">
        <v>0.82667747922646095</v>
      </c>
      <c r="G6964">
        <v>0.83152051201337696</v>
      </c>
      <c r="H6964">
        <v>8231</v>
      </c>
      <c r="I6964">
        <v>0.81908382939121449</v>
      </c>
      <c r="J6964">
        <v>0.80795362022806472</v>
      </c>
      <c r="K6964">
        <v>1012</v>
      </c>
      <c r="L6964">
        <v>7.5936499051749706E-3</v>
      </c>
      <c r="M6964">
        <v>0.91857463121414185</v>
      </c>
      <c r="N6964">
        <v>10315</v>
      </c>
      <c r="O6964">
        <v>2.7000948786735535E-2</v>
      </c>
      <c r="P6964">
        <v>-2.7010766789317131E-2</v>
      </c>
      <c r="Q6964">
        <v>-1.062064990401268E-2</v>
      </c>
      <c r="R6964">
        <v>7.5936499051749706E-3</v>
      </c>
      <c r="S6964">
        <v>2.5805789977312088E-2</v>
      </c>
      <c r="T6964">
        <v>4.2198065668344498E-2</v>
      </c>
      <c r="U6964" t="s">
        <v>18</v>
      </c>
      <c r="V6964" t="s">
        <v>84</v>
      </c>
      <c r="W6964">
        <v>74.349197387695313</v>
      </c>
    </row>
    <row r="6965" spans="1:23" x14ac:dyDescent="0.25">
      <c r="A6965" s="48"/>
      <c r="B6965" s="7" t="s">
        <v>15</v>
      </c>
      <c r="C6965" s="35">
        <v>42180</v>
      </c>
      <c r="D6965">
        <v>2</v>
      </c>
      <c r="E6965" t="s">
        <v>110</v>
      </c>
      <c r="F6965">
        <v>0.82667747922646095</v>
      </c>
      <c r="G6965">
        <v>0.83152051201337696</v>
      </c>
      <c r="H6965">
        <v>8231</v>
      </c>
      <c r="I6965">
        <v>0.81908382939121449</v>
      </c>
      <c r="J6965">
        <v>0.80795362022806472</v>
      </c>
      <c r="K6965">
        <v>1012</v>
      </c>
      <c r="L6965">
        <v>7.5936499051749706E-3</v>
      </c>
      <c r="M6965">
        <v>0.91857463121414185</v>
      </c>
      <c r="N6965">
        <v>10315</v>
      </c>
      <c r="O6965">
        <v>2.7000948786735535E-2</v>
      </c>
      <c r="P6965">
        <v>-2.7010766789317131E-2</v>
      </c>
      <c r="Q6965">
        <v>-1.062064990401268E-2</v>
      </c>
      <c r="R6965">
        <v>7.5936499051749706E-3</v>
      </c>
      <c r="S6965">
        <v>2.5805789977312088E-2</v>
      </c>
      <c r="T6965">
        <v>4.2198065668344498E-2</v>
      </c>
      <c r="U6965" t="s">
        <v>102</v>
      </c>
      <c r="V6965" t="s">
        <v>84</v>
      </c>
      <c r="W6965">
        <v>74.349197387695313</v>
      </c>
    </row>
    <row r="6966" spans="1:23" x14ac:dyDescent="0.25">
      <c r="A6966" s="48"/>
      <c r="B6966" t="s">
        <v>15</v>
      </c>
      <c r="C6966" s="35">
        <v>42180</v>
      </c>
      <c r="D6966">
        <v>3</v>
      </c>
      <c r="E6966" t="s">
        <v>110</v>
      </c>
      <c r="F6966">
        <v>0.73191003908189101</v>
      </c>
      <c r="G6966">
        <v>0.73372054850875579</v>
      </c>
      <c r="H6966">
        <v>8231</v>
      </c>
      <c r="I6966">
        <v>0.73171607072513012</v>
      </c>
      <c r="J6966">
        <v>0.71294595601286193</v>
      </c>
      <c r="K6966">
        <v>1012</v>
      </c>
      <c r="L6966">
        <v>1.9396835705265403E-4</v>
      </c>
      <c r="M6966">
        <v>2.6501666754484177E-2</v>
      </c>
      <c r="N6966">
        <v>10315</v>
      </c>
      <c r="O6966">
        <v>2.3825814947485924E-2</v>
      </c>
      <c r="P6966">
        <v>-3.0341196805238724E-2</v>
      </c>
      <c r="Q6966">
        <v>-1.5878450125455856E-2</v>
      </c>
      <c r="R6966">
        <v>1.9396835705265403E-4</v>
      </c>
      <c r="S6966">
        <v>1.6264481469988823E-2</v>
      </c>
      <c r="T6966">
        <v>3.0729133635759354E-2</v>
      </c>
      <c r="U6966" t="s">
        <v>18</v>
      </c>
      <c r="V6966" t="s">
        <v>84</v>
      </c>
      <c r="W6966">
        <v>72.4794921875</v>
      </c>
    </row>
    <row r="6967" spans="1:23" x14ac:dyDescent="0.25">
      <c r="A6967" s="48"/>
      <c r="B6967" t="s">
        <v>15</v>
      </c>
      <c r="C6967" s="35">
        <v>42180</v>
      </c>
      <c r="D6967">
        <v>3</v>
      </c>
      <c r="E6967" t="s">
        <v>110</v>
      </c>
      <c r="F6967">
        <v>0.73191003908189101</v>
      </c>
      <c r="G6967">
        <v>0.73372054850875579</v>
      </c>
      <c r="H6967">
        <v>8231</v>
      </c>
      <c r="I6967">
        <v>0.73171607072513012</v>
      </c>
      <c r="J6967">
        <v>0.71294595601286193</v>
      </c>
      <c r="K6967">
        <v>1012</v>
      </c>
      <c r="L6967">
        <v>1.9396835705265403E-4</v>
      </c>
      <c r="M6967">
        <v>2.6501666754484177E-2</v>
      </c>
      <c r="N6967">
        <v>10315</v>
      </c>
      <c r="O6967">
        <v>2.3825814947485924E-2</v>
      </c>
      <c r="P6967">
        <v>-3.0341196805238724E-2</v>
      </c>
      <c r="Q6967">
        <v>-1.5878450125455856E-2</v>
      </c>
      <c r="R6967">
        <v>1.9396835705265403E-4</v>
      </c>
      <c r="S6967">
        <v>1.6264481469988823E-2</v>
      </c>
      <c r="T6967">
        <v>3.0729133635759354E-2</v>
      </c>
      <c r="U6967" t="s">
        <v>102</v>
      </c>
      <c r="V6967" t="s">
        <v>84</v>
      </c>
      <c r="W6967">
        <v>72.4794921875</v>
      </c>
    </row>
    <row r="6968" spans="1:23" x14ac:dyDescent="0.25">
      <c r="A6968" s="48"/>
      <c r="B6968" t="s">
        <v>15</v>
      </c>
      <c r="C6968" s="35">
        <v>42180</v>
      </c>
      <c r="D6968">
        <v>4</v>
      </c>
      <c r="E6968" t="s">
        <v>110</v>
      </c>
      <c r="F6968">
        <v>0.67505683925105819</v>
      </c>
      <c r="G6968">
        <v>0.66314259944210197</v>
      </c>
      <c r="H6968">
        <v>8231</v>
      </c>
      <c r="I6968">
        <v>0.68067232136443656</v>
      </c>
      <c r="J6968">
        <v>0.67892285338959923</v>
      </c>
      <c r="K6968">
        <v>1012</v>
      </c>
      <c r="L6968">
        <v>-5.6154821068048477E-3</v>
      </c>
      <c r="M6968">
        <v>-0.83185321092605591</v>
      </c>
      <c r="N6968">
        <v>10315</v>
      </c>
      <c r="O6968">
        <v>2.2558759897947311E-2</v>
      </c>
      <c r="P6968">
        <v>-3.452678769826889E-2</v>
      </c>
      <c r="Q6968">
        <v>-2.0833170041441917E-2</v>
      </c>
      <c r="R6968">
        <v>-5.6154821068048477E-3</v>
      </c>
      <c r="S6968">
        <v>9.6004018560051918E-3</v>
      </c>
      <c r="T6968">
        <v>2.3295825347304344E-2</v>
      </c>
      <c r="U6968" t="s">
        <v>18</v>
      </c>
      <c r="V6968" t="s">
        <v>84</v>
      </c>
      <c r="W6968">
        <v>71.479591369628906</v>
      </c>
    </row>
    <row r="6969" spans="1:23" x14ac:dyDescent="0.25">
      <c r="A6969" s="48"/>
      <c r="B6969" s="7" t="s">
        <v>15</v>
      </c>
      <c r="C6969" s="35">
        <v>42180</v>
      </c>
      <c r="D6969">
        <v>4</v>
      </c>
      <c r="E6969" t="s">
        <v>110</v>
      </c>
      <c r="F6969">
        <v>0.67505683925105819</v>
      </c>
      <c r="G6969">
        <v>0.66314259944210197</v>
      </c>
      <c r="H6969">
        <v>8231</v>
      </c>
      <c r="I6969">
        <v>0.68067232136443656</v>
      </c>
      <c r="J6969">
        <v>0.67892285338959923</v>
      </c>
      <c r="K6969">
        <v>1012</v>
      </c>
      <c r="L6969">
        <v>-5.6154821068048477E-3</v>
      </c>
      <c r="M6969">
        <v>-0.83185321092605591</v>
      </c>
      <c r="N6969">
        <v>10315</v>
      </c>
      <c r="O6969">
        <v>2.2558759897947311E-2</v>
      </c>
      <c r="P6969">
        <v>-3.452678769826889E-2</v>
      </c>
      <c r="Q6969">
        <v>-2.0833170041441917E-2</v>
      </c>
      <c r="R6969">
        <v>-5.6154821068048477E-3</v>
      </c>
      <c r="S6969">
        <v>9.6004018560051918E-3</v>
      </c>
      <c r="T6969">
        <v>2.3295825347304344E-2</v>
      </c>
      <c r="U6969" t="s">
        <v>102</v>
      </c>
      <c r="V6969" t="s">
        <v>84</v>
      </c>
      <c r="W6969">
        <v>71.479591369628906</v>
      </c>
    </row>
    <row r="6970" spans="1:23" x14ac:dyDescent="0.25">
      <c r="A6970" s="48"/>
      <c r="B6970" s="7" t="s">
        <v>15</v>
      </c>
      <c r="C6970" s="35">
        <v>42180</v>
      </c>
      <c r="D6970">
        <v>5</v>
      </c>
      <c r="E6970" t="s">
        <v>110</v>
      </c>
      <c r="F6970">
        <v>0.64978242534362463</v>
      </c>
      <c r="G6970">
        <v>0.61877157343278777</v>
      </c>
      <c r="H6970">
        <v>8231</v>
      </c>
      <c r="I6970">
        <v>0.6603162699546492</v>
      </c>
      <c r="J6970">
        <v>0.65223062592455827</v>
      </c>
      <c r="K6970">
        <v>1012</v>
      </c>
      <c r="L6970">
        <v>-1.053384505212307E-2</v>
      </c>
      <c r="M6970">
        <v>-1.6211341619491577</v>
      </c>
      <c r="N6970">
        <v>10315</v>
      </c>
      <c r="O6970">
        <v>2.1607339382171631E-2</v>
      </c>
      <c r="P6970">
        <v>-3.8225810974836349E-2</v>
      </c>
      <c r="Q6970">
        <v>-2.5109723210334778E-2</v>
      </c>
      <c r="R6970">
        <v>-1.053384505212307E-2</v>
      </c>
      <c r="S6970">
        <v>4.0403055027127266E-3</v>
      </c>
      <c r="T6970">
        <v>1.715812087059021E-2</v>
      </c>
      <c r="U6970" t="s">
        <v>18</v>
      </c>
      <c r="V6970" t="s">
        <v>84</v>
      </c>
      <c r="W6970">
        <v>70.609596252441406</v>
      </c>
    </row>
    <row r="6971" spans="1:23" x14ac:dyDescent="0.25">
      <c r="A6971" s="48"/>
      <c r="B6971" s="7" t="s">
        <v>15</v>
      </c>
      <c r="C6971" s="35">
        <v>42180</v>
      </c>
      <c r="D6971">
        <v>5</v>
      </c>
      <c r="E6971" t="s">
        <v>110</v>
      </c>
      <c r="F6971">
        <v>0.64978242534362463</v>
      </c>
      <c r="G6971">
        <v>0.61877157343278777</v>
      </c>
      <c r="H6971">
        <v>8231</v>
      </c>
      <c r="I6971">
        <v>0.6603162699546492</v>
      </c>
      <c r="J6971">
        <v>0.65223062592455827</v>
      </c>
      <c r="K6971">
        <v>1012</v>
      </c>
      <c r="L6971">
        <v>-1.053384505212307E-2</v>
      </c>
      <c r="M6971">
        <v>-1.6211341619491577</v>
      </c>
      <c r="N6971">
        <v>10315</v>
      </c>
      <c r="O6971">
        <v>2.1607339382171631E-2</v>
      </c>
      <c r="P6971">
        <v>-3.8225810974836349E-2</v>
      </c>
      <c r="Q6971">
        <v>-2.5109723210334778E-2</v>
      </c>
      <c r="R6971">
        <v>-1.053384505212307E-2</v>
      </c>
      <c r="S6971">
        <v>4.0403055027127266E-3</v>
      </c>
      <c r="T6971">
        <v>1.715812087059021E-2</v>
      </c>
      <c r="U6971" t="s">
        <v>102</v>
      </c>
      <c r="V6971" t="s">
        <v>84</v>
      </c>
      <c r="W6971">
        <v>70.609596252441406</v>
      </c>
    </row>
    <row r="6972" spans="1:23" x14ac:dyDescent="0.25">
      <c r="A6972" s="48"/>
      <c r="B6972" s="7" t="s">
        <v>15</v>
      </c>
      <c r="C6972" s="35">
        <v>42180</v>
      </c>
      <c r="D6972">
        <v>6</v>
      </c>
      <c r="E6972" t="s">
        <v>110</v>
      </c>
      <c r="F6972">
        <v>0.66333693220972734</v>
      </c>
      <c r="G6972">
        <v>0.61684228000828933</v>
      </c>
      <c r="H6972">
        <v>8231</v>
      </c>
      <c r="I6972">
        <v>0.67391656743322403</v>
      </c>
      <c r="J6972">
        <v>0.64760594421489837</v>
      </c>
      <c r="K6972">
        <v>1012</v>
      </c>
      <c r="L6972">
        <v>-1.0579635389149189E-2</v>
      </c>
      <c r="M6972">
        <v>-1.5949112176895142</v>
      </c>
      <c r="N6972">
        <v>10315</v>
      </c>
      <c r="O6972">
        <v>2.146269753575325E-2</v>
      </c>
      <c r="P6972">
        <v>-3.808622807264328E-2</v>
      </c>
      <c r="Q6972">
        <v>-2.5057941675186157E-2</v>
      </c>
      <c r="R6972">
        <v>-1.0579635389149189E-2</v>
      </c>
      <c r="S6972">
        <v>3.8969540037214756E-3</v>
      </c>
      <c r="T6972">
        <v>1.6926957294344902E-2</v>
      </c>
      <c r="U6972" t="s">
        <v>18</v>
      </c>
      <c r="V6972" t="s">
        <v>84</v>
      </c>
      <c r="W6972">
        <v>70.129714965820313</v>
      </c>
    </row>
    <row r="6973" spans="1:23" x14ac:dyDescent="0.25">
      <c r="A6973" s="48"/>
      <c r="B6973" s="7" t="s">
        <v>15</v>
      </c>
      <c r="C6973" s="35">
        <v>42180</v>
      </c>
      <c r="D6973">
        <v>6</v>
      </c>
      <c r="E6973" t="s">
        <v>110</v>
      </c>
      <c r="F6973">
        <v>0.66333693220972734</v>
      </c>
      <c r="G6973">
        <v>0.61684228000828933</v>
      </c>
      <c r="H6973">
        <v>8231</v>
      </c>
      <c r="I6973">
        <v>0.67391656743322403</v>
      </c>
      <c r="J6973">
        <v>0.64760594421489837</v>
      </c>
      <c r="K6973">
        <v>1012</v>
      </c>
      <c r="L6973">
        <v>-1.0579635389149189E-2</v>
      </c>
      <c r="M6973">
        <v>-1.5949112176895142</v>
      </c>
      <c r="N6973">
        <v>10315</v>
      </c>
      <c r="O6973">
        <v>2.146269753575325E-2</v>
      </c>
      <c r="P6973">
        <v>-3.808622807264328E-2</v>
      </c>
      <c r="Q6973">
        <v>-2.5057941675186157E-2</v>
      </c>
      <c r="R6973">
        <v>-1.0579635389149189E-2</v>
      </c>
      <c r="S6973">
        <v>3.8969540037214756E-3</v>
      </c>
      <c r="T6973">
        <v>1.6926957294344902E-2</v>
      </c>
      <c r="U6973" t="s">
        <v>102</v>
      </c>
      <c r="V6973" t="s">
        <v>84</v>
      </c>
      <c r="W6973">
        <v>70.129714965820313</v>
      </c>
    </row>
    <row r="6974" spans="1:23" x14ac:dyDescent="0.25">
      <c r="A6974" s="48"/>
      <c r="B6974" s="7" t="s">
        <v>15</v>
      </c>
      <c r="C6974" s="35">
        <v>42180</v>
      </c>
      <c r="D6974">
        <v>7</v>
      </c>
      <c r="E6974" t="s">
        <v>110</v>
      </c>
      <c r="F6974">
        <v>0.70488292634872174</v>
      </c>
      <c r="G6974">
        <v>0.67960786575015752</v>
      </c>
      <c r="H6974">
        <v>8231</v>
      </c>
      <c r="I6974">
        <v>0.69974067471477286</v>
      </c>
      <c r="J6974">
        <v>0.64448763897488792</v>
      </c>
      <c r="K6974">
        <v>1012</v>
      </c>
      <c r="L6974">
        <v>5.1422514952719212E-3</v>
      </c>
      <c r="M6974">
        <v>0.72951853275299072</v>
      </c>
      <c r="N6974">
        <v>10315</v>
      </c>
      <c r="O6974">
        <v>2.1599818021059036E-2</v>
      </c>
      <c r="P6974">
        <v>-2.2540075704455376E-2</v>
      </c>
      <c r="Q6974">
        <v>-9.4285532832145691E-3</v>
      </c>
      <c r="R6974">
        <v>5.1422514952719212E-3</v>
      </c>
      <c r="S6974">
        <v>1.97113286703825E-2</v>
      </c>
      <c r="T6974">
        <v>3.2824579626321793E-2</v>
      </c>
      <c r="U6974" t="s">
        <v>18</v>
      </c>
      <c r="V6974" t="s">
        <v>84</v>
      </c>
      <c r="W6974">
        <v>72.910133361816406</v>
      </c>
    </row>
    <row r="6975" spans="1:23" x14ac:dyDescent="0.25">
      <c r="A6975" s="48"/>
      <c r="B6975" t="s">
        <v>15</v>
      </c>
      <c r="C6975" s="35">
        <v>42180</v>
      </c>
      <c r="D6975">
        <v>7</v>
      </c>
      <c r="E6975" t="s">
        <v>110</v>
      </c>
      <c r="F6975">
        <v>0.70488292634872174</v>
      </c>
      <c r="G6975">
        <v>0.67960786575015752</v>
      </c>
      <c r="H6975">
        <v>8231</v>
      </c>
      <c r="I6975">
        <v>0.69974067471477286</v>
      </c>
      <c r="J6975">
        <v>0.64448763897488792</v>
      </c>
      <c r="K6975">
        <v>1012</v>
      </c>
      <c r="L6975">
        <v>5.1422514952719212E-3</v>
      </c>
      <c r="M6975">
        <v>0.72951853275299072</v>
      </c>
      <c r="N6975">
        <v>10315</v>
      </c>
      <c r="O6975">
        <v>2.1599818021059036E-2</v>
      </c>
      <c r="P6975">
        <v>-2.2540075704455376E-2</v>
      </c>
      <c r="Q6975">
        <v>-9.4285532832145691E-3</v>
      </c>
      <c r="R6975">
        <v>5.1422514952719212E-3</v>
      </c>
      <c r="S6975">
        <v>1.97113286703825E-2</v>
      </c>
      <c r="T6975">
        <v>3.2824579626321793E-2</v>
      </c>
      <c r="U6975" t="s">
        <v>102</v>
      </c>
      <c r="V6975" t="s">
        <v>84</v>
      </c>
      <c r="W6975">
        <v>72.910133361816406</v>
      </c>
    </row>
    <row r="6976" spans="1:23" x14ac:dyDescent="0.25">
      <c r="A6976" s="48"/>
      <c r="B6976" s="7" t="s">
        <v>15</v>
      </c>
      <c r="C6976" s="35">
        <v>42180</v>
      </c>
      <c r="D6976">
        <v>8</v>
      </c>
      <c r="E6976" t="s">
        <v>110</v>
      </c>
      <c r="F6976">
        <v>0.7422696630211989</v>
      </c>
      <c r="G6976">
        <v>0.77157541424713849</v>
      </c>
      <c r="H6976">
        <v>8231</v>
      </c>
      <c r="I6976">
        <v>0.75367033742605394</v>
      </c>
      <c r="J6976">
        <v>0.8252066670328172</v>
      </c>
      <c r="K6976">
        <v>1012</v>
      </c>
      <c r="L6976">
        <v>-1.1400674469769001E-2</v>
      </c>
      <c r="M6976">
        <v>-1.5359208583831787</v>
      </c>
      <c r="N6976">
        <v>10315</v>
      </c>
      <c r="O6976">
        <v>2.7298698201775551E-2</v>
      </c>
      <c r="P6976">
        <v>-4.6386685222387314E-2</v>
      </c>
      <c r="Q6976">
        <v>-2.9815830290317535E-2</v>
      </c>
      <c r="R6976">
        <v>-1.1400674469769001E-2</v>
      </c>
      <c r="S6976">
        <v>7.0122973993420601E-3</v>
      </c>
      <c r="T6976">
        <v>2.3585336282849312E-2</v>
      </c>
      <c r="U6976" t="s">
        <v>18</v>
      </c>
      <c r="V6976" t="s">
        <v>84</v>
      </c>
      <c r="W6976">
        <v>77.040428161621094</v>
      </c>
    </row>
    <row r="6977" spans="1:23" x14ac:dyDescent="0.25">
      <c r="A6977" s="48"/>
      <c r="B6977" s="7" t="s">
        <v>15</v>
      </c>
      <c r="C6977" s="35">
        <v>42180</v>
      </c>
      <c r="D6977">
        <v>8</v>
      </c>
      <c r="E6977" t="s">
        <v>110</v>
      </c>
      <c r="F6977">
        <v>0.7422696630211989</v>
      </c>
      <c r="G6977">
        <v>0.77157541424713849</v>
      </c>
      <c r="H6977">
        <v>8231</v>
      </c>
      <c r="I6977">
        <v>0.75367033742605394</v>
      </c>
      <c r="J6977">
        <v>0.8252066670328172</v>
      </c>
      <c r="K6977">
        <v>1012</v>
      </c>
      <c r="L6977">
        <v>-1.1400674469769001E-2</v>
      </c>
      <c r="M6977">
        <v>-1.5359208583831787</v>
      </c>
      <c r="N6977">
        <v>10315</v>
      </c>
      <c r="O6977">
        <v>2.7298698201775551E-2</v>
      </c>
      <c r="P6977">
        <v>-4.6386685222387314E-2</v>
      </c>
      <c r="Q6977">
        <v>-2.9815830290317535E-2</v>
      </c>
      <c r="R6977">
        <v>-1.1400674469769001E-2</v>
      </c>
      <c r="S6977">
        <v>7.0122973993420601E-3</v>
      </c>
      <c r="T6977">
        <v>2.3585336282849312E-2</v>
      </c>
      <c r="U6977" t="s">
        <v>102</v>
      </c>
      <c r="V6977" t="s">
        <v>84</v>
      </c>
      <c r="W6977">
        <v>77.040428161621094</v>
      </c>
    </row>
    <row r="6978" spans="1:23" x14ac:dyDescent="0.25">
      <c r="A6978" s="48"/>
      <c r="B6978" t="s">
        <v>15</v>
      </c>
      <c r="C6978" s="35">
        <v>42180</v>
      </c>
      <c r="D6978">
        <v>9</v>
      </c>
      <c r="E6978" t="s">
        <v>110</v>
      </c>
      <c r="F6978">
        <v>0.78502467036861823</v>
      </c>
      <c r="G6978">
        <v>0.95497105161224782</v>
      </c>
      <c r="H6978">
        <v>8231</v>
      </c>
      <c r="I6978">
        <v>0.78026230125387541</v>
      </c>
      <c r="J6978">
        <v>0.91148843205143459</v>
      </c>
      <c r="K6978">
        <v>1012</v>
      </c>
      <c r="L6978">
        <v>4.7623692080378532E-3</v>
      </c>
      <c r="M6978">
        <v>0.60665214061737061</v>
      </c>
      <c r="N6978">
        <v>10315</v>
      </c>
      <c r="O6978">
        <v>3.0524687841534615E-2</v>
      </c>
      <c r="P6978">
        <v>-3.435806930065155E-2</v>
      </c>
      <c r="Q6978">
        <v>-1.5828974545001984E-2</v>
      </c>
      <c r="R6978">
        <v>4.7623692080378532E-3</v>
      </c>
      <c r="S6978">
        <v>2.5351271033287048E-2</v>
      </c>
      <c r="T6978">
        <v>4.3882809579372406E-2</v>
      </c>
      <c r="U6978" t="s">
        <v>18</v>
      </c>
      <c r="V6978" t="s">
        <v>84</v>
      </c>
      <c r="W6978">
        <v>81.170722961425781</v>
      </c>
    </row>
    <row r="6979" spans="1:23" x14ac:dyDescent="0.25">
      <c r="A6979" s="48"/>
      <c r="B6979" t="s">
        <v>15</v>
      </c>
      <c r="C6979" s="35">
        <v>42180</v>
      </c>
      <c r="D6979">
        <v>9</v>
      </c>
      <c r="E6979" t="s">
        <v>110</v>
      </c>
      <c r="F6979">
        <v>0.78502467036861823</v>
      </c>
      <c r="G6979">
        <v>0.95497105161224782</v>
      </c>
      <c r="H6979">
        <v>8231</v>
      </c>
      <c r="I6979">
        <v>0.78026230125387541</v>
      </c>
      <c r="J6979">
        <v>0.91148843205143459</v>
      </c>
      <c r="K6979">
        <v>1012</v>
      </c>
      <c r="L6979">
        <v>4.7623692080378532E-3</v>
      </c>
      <c r="M6979">
        <v>0.60665214061737061</v>
      </c>
      <c r="N6979">
        <v>10315</v>
      </c>
      <c r="O6979">
        <v>3.0524687841534615E-2</v>
      </c>
      <c r="P6979">
        <v>-3.435806930065155E-2</v>
      </c>
      <c r="Q6979">
        <v>-1.5828974545001984E-2</v>
      </c>
      <c r="R6979">
        <v>4.7623692080378532E-3</v>
      </c>
      <c r="S6979">
        <v>2.5351271033287048E-2</v>
      </c>
      <c r="T6979">
        <v>4.3882809579372406E-2</v>
      </c>
      <c r="U6979" t="s">
        <v>102</v>
      </c>
      <c r="V6979" t="s">
        <v>84</v>
      </c>
      <c r="W6979">
        <v>81.170722961425781</v>
      </c>
    </row>
    <row r="6980" spans="1:23" x14ac:dyDescent="0.25">
      <c r="A6980" s="48"/>
      <c r="B6980" t="s">
        <v>15</v>
      </c>
      <c r="C6980" s="35">
        <v>42180</v>
      </c>
      <c r="D6980">
        <v>10</v>
      </c>
      <c r="E6980" t="s">
        <v>110</v>
      </c>
      <c r="F6980">
        <v>0.8630565097489139</v>
      </c>
      <c r="G6980">
        <v>1.1868482023628866</v>
      </c>
      <c r="H6980">
        <v>8231</v>
      </c>
      <c r="I6980">
        <v>0.83638759917737571</v>
      </c>
      <c r="J6980">
        <v>1.1393549433407568</v>
      </c>
      <c r="K6980">
        <v>1012</v>
      </c>
      <c r="L6980">
        <v>2.6668909937143326E-2</v>
      </c>
      <c r="M6980">
        <v>3.0900537967681885</v>
      </c>
      <c r="N6980">
        <v>10315</v>
      </c>
      <c r="O6980">
        <v>3.8129664957523346E-2</v>
      </c>
      <c r="P6980">
        <v>-2.2198067978024483E-2</v>
      </c>
      <c r="Q6980">
        <v>9.4740057829767466E-4</v>
      </c>
      <c r="R6980">
        <v>2.6668909937143326E-2</v>
      </c>
      <c r="S6980">
        <v>5.2387367933988571E-2</v>
      </c>
      <c r="T6980">
        <v>7.5535885989665985E-2</v>
      </c>
      <c r="U6980" t="s">
        <v>18</v>
      </c>
      <c r="V6980" t="s">
        <v>84</v>
      </c>
      <c r="W6980">
        <v>85.170623779296875</v>
      </c>
    </row>
    <row r="6981" spans="1:23" x14ac:dyDescent="0.25">
      <c r="A6981" s="48"/>
      <c r="B6981" s="7" t="s">
        <v>15</v>
      </c>
      <c r="C6981" s="35">
        <v>42180</v>
      </c>
      <c r="D6981">
        <v>10</v>
      </c>
      <c r="E6981" t="s">
        <v>110</v>
      </c>
      <c r="F6981">
        <v>0.8630565097489139</v>
      </c>
      <c r="G6981">
        <v>1.1868482023628866</v>
      </c>
      <c r="H6981">
        <v>8231</v>
      </c>
      <c r="I6981">
        <v>0.83638759917737571</v>
      </c>
      <c r="J6981">
        <v>1.1393549433407568</v>
      </c>
      <c r="K6981">
        <v>1012</v>
      </c>
      <c r="L6981">
        <v>2.6668909937143326E-2</v>
      </c>
      <c r="M6981">
        <v>3.0900537967681885</v>
      </c>
      <c r="N6981">
        <v>10315</v>
      </c>
      <c r="O6981">
        <v>3.8129664957523346E-2</v>
      </c>
      <c r="P6981">
        <v>-2.2198067978024483E-2</v>
      </c>
      <c r="Q6981">
        <v>9.4740057829767466E-4</v>
      </c>
      <c r="R6981">
        <v>2.6668909937143326E-2</v>
      </c>
      <c r="S6981">
        <v>5.2387367933988571E-2</v>
      </c>
      <c r="T6981">
        <v>7.5535885989665985E-2</v>
      </c>
      <c r="U6981" t="s">
        <v>102</v>
      </c>
      <c r="V6981" t="s">
        <v>84</v>
      </c>
      <c r="W6981">
        <v>85.170623779296875</v>
      </c>
    </row>
    <row r="6982" spans="1:23" x14ac:dyDescent="0.25">
      <c r="A6982" s="48"/>
      <c r="B6982" s="7" t="s">
        <v>15</v>
      </c>
      <c r="C6982" s="35">
        <v>42180</v>
      </c>
      <c r="D6982">
        <v>11</v>
      </c>
      <c r="E6982" t="s">
        <v>110</v>
      </c>
      <c r="F6982">
        <v>0.99551014925133008</v>
      </c>
      <c r="G6982">
        <v>1.4100700954573613</v>
      </c>
      <c r="H6982">
        <v>8231</v>
      </c>
      <c r="I6982">
        <v>0.97791031775054404</v>
      </c>
      <c r="J6982">
        <v>1.3979092830374029</v>
      </c>
      <c r="K6982">
        <v>1012</v>
      </c>
      <c r="L6982">
        <v>1.7599832266569138E-2</v>
      </c>
      <c r="M6982">
        <v>1.7679208517074585</v>
      </c>
      <c r="N6982">
        <v>10315</v>
      </c>
      <c r="O6982">
        <v>4.6610523015260696E-2</v>
      </c>
      <c r="P6982">
        <v>-4.2136214673519135E-2</v>
      </c>
      <c r="Q6982">
        <v>-1.3842694461345673E-2</v>
      </c>
      <c r="R6982">
        <v>1.7599832266569138E-2</v>
      </c>
      <c r="S6982">
        <v>4.9038629978895187E-2</v>
      </c>
      <c r="T6982">
        <v>7.733587920665741E-2</v>
      </c>
      <c r="U6982" t="s">
        <v>18</v>
      </c>
      <c r="V6982" t="s">
        <v>84</v>
      </c>
      <c r="W6982">
        <v>87.170524597167969</v>
      </c>
    </row>
    <row r="6983" spans="1:23" x14ac:dyDescent="0.25">
      <c r="A6983" s="48"/>
      <c r="B6983" s="7" t="s">
        <v>15</v>
      </c>
      <c r="C6983" s="35">
        <v>42180</v>
      </c>
      <c r="D6983">
        <v>11</v>
      </c>
      <c r="E6983" t="s">
        <v>110</v>
      </c>
      <c r="F6983">
        <v>0.99551014925133008</v>
      </c>
      <c r="G6983">
        <v>1.4100700954573613</v>
      </c>
      <c r="H6983">
        <v>8231</v>
      </c>
      <c r="I6983">
        <v>0.97791031775054404</v>
      </c>
      <c r="J6983">
        <v>1.3979092830374029</v>
      </c>
      <c r="K6983">
        <v>1012</v>
      </c>
      <c r="L6983">
        <v>1.7599832266569138E-2</v>
      </c>
      <c r="M6983">
        <v>1.7679208517074585</v>
      </c>
      <c r="N6983">
        <v>10315</v>
      </c>
      <c r="O6983">
        <v>4.6610523015260696E-2</v>
      </c>
      <c r="P6983">
        <v>-4.2136214673519135E-2</v>
      </c>
      <c r="Q6983">
        <v>-1.3842694461345673E-2</v>
      </c>
      <c r="R6983">
        <v>1.7599832266569138E-2</v>
      </c>
      <c r="S6983">
        <v>4.9038629978895187E-2</v>
      </c>
      <c r="T6983">
        <v>7.733587920665741E-2</v>
      </c>
      <c r="U6983" t="s">
        <v>102</v>
      </c>
      <c r="V6983" t="s">
        <v>84</v>
      </c>
      <c r="W6983">
        <v>87.170524597167969</v>
      </c>
    </row>
    <row r="6984" spans="1:23" x14ac:dyDescent="0.25">
      <c r="A6984" s="48"/>
      <c r="B6984" s="7" t="s">
        <v>15</v>
      </c>
      <c r="C6984" s="35">
        <v>42180</v>
      </c>
      <c r="D6984">
        <v>12</v>
      </c>
      <c r="E6984" t="s">
        <v>110</v>
      </c>
      <c r="F6984">
        <v>1.2217489498039569</v>
      </c>
      <c r="G6984">
        <v>1.6426281522335038</v>
      </c>
      <c r="H6984">
        <v>8231</v>
      </c>
      <c r="I6984">
        <v>1.1968376980772888</v>
      </c>
      <c r="J6984">
        <v>1.6197680804247794</v>
      </c>
      <c r="K6984">
        <v>1012</v>
      </c>
      <c r="L6984">
        <v>2.4911250919103622E-2</v>
      </c>
      <c r="M6984">
        <v>2.0389828681945801</v>
      </c>
      <c r="N6984">
        <v>10315</v>
      </c>
      <c r="O6984">
        <v>5.4040271788835526E-2</v>
      </c>
      <c r="P6984">
        <v>-4.4346760958433151E-2</v>
      </c>
      <c r="Q6984">
        <v>-1.1543235741555691E-2</v>
      </c>
      <c r="R6984">
        <v>2.4911250919103622E-2</v>
      </c>
      <c r="S6984">
        <v>6.1361413449048996E-2</v>
      </c>
      <c r="T6984">
        <v>9.4169266521930695E-2</v>
      </c>
      <c r="U6984" t="s">
        <v>18</v>
      </c>
      <c r="V6984" t="s">
        <v>84</v>
      </c>
      <c r="W6984">
        <v>91.040328979492187</v>
      </c>
    </row>
    <row r="6985" spans="1:23" x14ac:dyDescent="0.25">
      <c r="A6985" s="48"/>
      <c r="B6985" s="7" t="s">
        <v>15</v>
      </c>
      <c r="C6985" s="35">
        <v>42180</v>
      </c>
      <c r="D6985">
        <v>12</v>
      </c>
      <c r="E6985" t="s">
        <v>110</v>
      </c>
      <c r="F6985">
        <v>1.2217489498039569</v>
      </c>
      <c r="G6985">
        <v>1.6426281522335038</v>
      </c>
      <c r="H6985">
        <v>8231</v>
      </c>
      <c r="I6985">
        <v>1.1968376980772888</v>
      </c>
      <c r="J6985">
        <v>1.6197680804247794</v>
      </c>
      <c r="K6985">
        <v>1012</v>
      </c>
      <c r="L6985">
        <v>2.4911250919103622E-2</v>
      </c>
      <c r="M6985">
        <v>2.0389828681945801</v>
      </c>
      <c r="N6985">
        <v>10315</v>
      </c>
      <c r="O6985">
        <v>5.4040271788835526E-2</v>
      </c>
      <c r="P6985">
        <v>-4.4346760958433151E-2</v>
      </c>
      <c r="Q6985">
        <v>-1.1543235741555691E-2</v>
      </c>
      <c r="R6985">
        <v>2.4911250919103622E-2</v>
      </c>
      <c r="S6985">
        <v>6.1361413449048996E-2</v>
      </c>
      <c r="T6985">
        <v>9.4169266521930695E-2</v>
      </c>
      <c r="U6985" t="s">
        <v>102</v>
      </c>
      <c r="V6985" t="s">
        <v>84</v>
      </c>
      <c r="W6985">
        <v>91.040328979492187</v>
      </c>
    </row>
    <row r="6986" spans="1:23" x14ac:dyDescent="0.25">
      <c r="A6986" s="48"/>
      <c r="B6986" s="7" t="s">
        <v>15</v>
      </c>
      <c r="C6986" s="35">
        <v>42180</v>
      </c>
      <c r="D6986">
        <v>13</v>
      </c>
      <c r="E6986" t="s">
        <v>110</v>
      </c>
      <c r="F6986">
        <v>1.5120684659303831</v>
      </c>
      <c r="G6986">
        <v>1.8193202807054276</v>
      </c>
      <c r="H6986">
        <v>8231</v>
      </c>
      <c r="I6986">
        <v>1.5078536706957744</v>
      </c>
      <c r="J6986">
        <v>1.7651089955355566</v>
      </c>
      <c r="K6986">
        <v>1012</v>
      </c>
      <c r="L6986">
        <v>4.2147953063249588E-3</v>
      </c>
      <c r="M6986">
        <v>0.2787436842918396</v>
      </c>
      <c r="N6986">
        <v>10315</v>
      </c>
      <c r="O6986">
        <v>5.8998264372348785E-2</v>
      </c>
      <c r="P6986">
        <v>-7.1397379040718079E-2</v>
      </c>
      <c r="Q6986">
        <v>-3.5584252327680588E-2</v>
      </c>
      <c r="R6986">
        <v>4.2147953063249588E-3</v>
      </c>
      <c r="S6986">
        <v>4.4009122997522354E-2</v>
      </c>
      <c r="T6986">
        <v>7.9826973378658295E-2</v>
      </c>
      <c r="U6986" t="s">
        <v>18</v>
      </c>
      <c r="V6986" t="s">
        <v>84</v>
      </c>
      <c r="W6986">
        <v>94.520118713378906</v>
      </c>
    </row>
    <row r="6987" spans="1:23" x14ac:dyDescent="0.25">
      <c r="A6987" s="48"/>
      <c r="B6987" t="s">
        <v>15</v>
      </c>
      <c r="C6987" s="35">
        <v>42180</v>
      </c>
      <c r="D6987">
        <v>13</v>
      </c>
      <c r="E6987" t="s">
        <v>110</v>
      </c>
      <c r="F6987">
        <v>1.5120684659303831</v>
      </c>
      <c r="G6987">
        <v>1.8193202807054276</v>
      </c>
      <c r="H6987">
        <v>8231</v>
      </c>
      <c r="I6987">
        <v>1.5078536706957744</v>
      </c>
      <c r="J6987">
        <v>1.7651089955355566</v>
      </c>
      <c r="K6987">
        <v>1012</v>
      </c>
      <c r="L6987">
        <v>4.2147953063249588E-3</v>
      </c>
      <c r="M6987">
        <v>0.2787436842918396</v>
      </c>
      <c r="N6987">
        <v>10315</v>
      </c>
      <c r="O6987">
        <v>5.8998264372348785E-2</v>
      </c>
      <c r="P6987">
        <v>-7.1397379040718079E-2</v>
      </c>
      <c r="Q6987">
        <v>-3.5584252327680588E-2</v>
      </c>
      <c r="R6987">
        <v>4.2147953063249588E-3</v>
      </c>
      <c r="S6987">
        <v>4.4009122997522354E-2</v>
      </c>
      <c r="T6987">
        <v>7.9826973378658295E-2</v>
      </c>
      <c r="U6987" t="s">
        <v>102</v>
      </c>
      <c r="V6987" t="s">
        <v>84</v>
      </c>
      <c r="W6987">
        <v>94.520118713378906</v>
      </c>
    </row>
    <row r="6988" spans="1:23" x14ac:dyDescent="0.25">
      <c r="A6988" s="48"/>
      <c r="B6988" s="7" t="s">
        <v>15</v>
      </c>
      <c r="C6988" s="35">
        <v>42180</v>
      </c>
      <c r="D6988">
        <v>14</v>
      </c>
      <c r="E6988" t="s">
        <v>110</v>
      </c>
      <c r="F6988">
        <v>1.8621122981306004</v>
      </c>
      <c r="G6988">
        <v>1.9818454610448677</v>
      </c>
      <c r="H6988">
        <v>8231</v>
      </c>
      <c r="I6988">
        <v>1.8571616073970274</v>
      </c>
      <c r="J6988">
        <v>1.90483471836476</v>
      </c>
      <c r="K6988">
        <v>1012</v>
      </c>
      <c r="L6988">
        <v>4.9506905488669872E-3</v>
      </c>
      <c r="M6988">
        <v>0.26586425304412842</v>
      </c>
      <c r="N6988">
        <v>10315</v>
      </c>
      <c r="O6988">
        <v>6.3738182187080383E-2</v>
      </c>
      <c r="P6988">
        <v>-7.6736167073249817E-2</v>
      </c>
      <c r="Q6988">
        <v>-3.8045812398195267E-2</v>
      </c>
      <c r="R6988">
        <v>4.9506905488669872E-3</v>
      </c>
      <c r="S6988">
        <v>4.7942094504833221E-2</v>
      </c>
      <c r="T6988">
        <v>8.6637541651725769E-2</v>
      </c>
      <c r="U6988" t="s">
        <v>18</v>
      </c>
      <c r="V6988" t="s">
        <v>84</v>
      </c>
      <c r="W6988">
        <v>98.129814147949219</v>
      </c>
    </row>
    <row r="6989" spans="1:23" x14ac:dyDescent="0.25">
      <c r="A6989" s="48"/>
      <c r="B6989" s="7" t="s">
        <v>15</v>
      </c>
      <c r="C6989" s="35">
        <v>42180</v>
      </c>
      <c r="D6989">
        <v>14</v>
      </c>
      <c r="E6989" t="s">
        <v>110</v>
      </c>
      <c r="F6989">
        <v>1.8621122981306004</v>
      </c>
      <c r="G6989">
        <v>1.9818454610448677</v>
      </c>
      <c r="H6989">
        <v>8231</v>
      </c>
      <c r="I6989">
        <v>1.8571616073970274</v>
      </c>
      <c r="J6989">
        <v>1.90483471836476</v>
      </c>
      <c r="K6989">
        <v>1012</v>
      </c>
      <c r="L6989">
        <v>4.9506905488669872E-3</v>
      </c>
      <c r="M6989">
        <v>0.26586425304412842</v>
      </c>
      <c r="N6989">
        <v>10315</v>
      </c>
      <c r="O6989">
        <v>6.3738182187080383E-2</v>
      </c>
      <c r="P6989">
        <v>-7.6736167073249817E-2</v>
      </c>
      <c r="Q6989">
        <v>-3.8045812398195267E-2</v>
      </c>
      <c r="R6989">
        <v>4.9506905488669872E-3</v>
      </c>
      <c r="S6989">
        <v>4.7942094504833221E-2</v>
      </c>
      <c r="T6989">
        <v>8.6637541651725769E-2</v>
      </c>
      <c r="U6989" t="s">
        <v>102</v>
      </c>
      <c r="V6989" t="s">
        <v>84</v>
      </c>
      <c r="W6989">
        <v>98.129814147949219</v>
      </c>
    </row>
    <row r="6990" spans="1:23" x14ac:dyDescent="0.25">
      <c r="A6990" s="48"/>
      <c r="B6990" t="s">
        <v>15</v>
      </c>
      <c r="C6990" s="35">
        <v>42180</v>
      </c>
      <c r="D6990">
        <v>15</v>
      </c>
      <c r="E6990" t="s">
        <v>110</v>
      </c>
      <c r="F6990">
        <v>2.2387679405059395</v>
      </c>
      <c r="G6990">
        <v>2.0968777769413118</v>
      </c>
      <c r="H6990">
        <v>8231</v>
      </c>
      <c r="I6990">
        <v>2.0872795635392736</v>
      </c>
      <c r="J6990">
        <v>1.9208552628965967</v>
      </c>
      <c r="K6990">
        <v>1012</v>
      </c>
      <c r="L6990">
        <v>0.15148837864398956</v>
      </c>
      <c r="M6990">
        <v>6.7665958404541016</v>
      </c>
      <c r="N6990">
        <v>10315</v>
      </c>
      <c r="O6990">
        <v>6.4653858542442322E-2</v>
      </c>
      <c r="P6990">
        <v>6.8627990782260895E-2</v>
      </c>
      <c r="Q6990">
        <v>0.10787417739629745</v>
      </c>
      <c r="R6990">
        <v>0.15148837864398956</v>
      </c>
      <c r="S6990">
        <v>0.19509740173816681</v>
      </c>
      <c r="T6990">
        <v>0.23434875905513763</v>
      </c>
      <c r="U6990" t="s">
        <v>18</v>
      </c>
      <c r="V6990" t="s">
        <v>84</v>
      </c>
      <c r="W6990">
        <v>99.999809265136719</v>
      </c>
    </row>
    <row r="6991" spans="1:23" x14ac:dyDescent="0.25">
      <c r="A6991" s="48"/>
      <c r="B6991" t="s">
        <v>15</v>
      </c>
      <c r="C6991" s="35">
        <v>42180</v>
      </c>
      <c r="D6991">
        <v>15</v>
      </c>
      <c r="E6991" t="s">
        <v>110</v>
      </c>
      <c r="F6991">
        <v>2.2387679405059395</v>
      </c>
      <c r="G6991">
        <v>2.0968777769413118</v>
      </c>
      <c r="H6991">
        <v>8231</v>
      </c>
      <c r="I6991">
        <v>2.0872795635392736</v>
      </c>
      <c r="J6991">
        <v>1.9208552628965967</v>
      </c>
      <c r="K6991">
        <v>1012</v>
      </c>
      <c r="L6991">
        <v>0.15148837864398956</v>
      </c>
      <c r="M6991">
        <v>6.7665958404541016</v>
      </c>
      <c r="N6991">
        <v>10315</v>
      </c>
      <c r="O6991">
        <v>6.4653858542442322E-2</v>
      </c>
      <c r="P6991">
        <v>6.8627990782260895E-2</v>
      </c>
      <c r="Q6991">
        <v>0.10787417739629745</v>
      </c>
      <c r="R6991">
        <v>0.15148837864398956</v>
      </c>
      <c r="S6991">
        <v>0.19509740173816681</v>
      </c>
      <c r="T6991">
        <v>0.23434875905513763</v>
      </c>
      <c r="U6991" t="s">
        <v>102</v>
      </c>
      <c r="V6991" t="s">
        <v>84</v>
      </c>
      <c r="W6991">
        <v>99.999809265136719</v>
      </c>
    </row>
    <row r="6992" spans="1:23" x14ac:dyDescent="0.25">
      <c r="A6992" s="48"/>
      <c r="B6992" t="s">
        <v>15</v>
      </c>
      <c r="C6992" s="35">
        <v>42180</v>
      </c>
      <c r="D6992">
        <v>16</v>
      </c>
      <c r="E6992" t="s">
        <v>110</v>
      </c>
      <c r="F6992">
        <v>2.5698913290901695</v>
      </c>
      <c r="G6992">
        <v>2.1320852104794819</v>
      </c>
      <c r="H6992">
        <v>8231</v>
      </c>
      <c r="I6992">
        <v>2.0001128974074294</v>
      </c>
      <c r="J6992">
        <v>1.755262424940139</v>
      </c>
      <c r="K6992">
        <v>1012</v>
      </c>
      <c r="L6992">
        <v>0.5697784423828125</v>
      </c>
      <c r="M6992">
        <v>22.171304702758789</v>
      </c>
      <c r="N6992">
        <v>10315</v>
      </c>
      <c r="O6992">
        <v>5.9972409158945084E-2</v>
      </c>
      <c r="P6992">
        <v>0.49291780591011047</v>
      </c>
      <c r="Q6992">
        <v>0.52932226657867432</v>
      </c>
      <c r="R6992">
        <v>0.5697784423828125</v>
      </c>
      <c r="S6992">
        <v>0.61022984981536865</v>
      </c>
      <c r="T6992">
        <v>0.64663910865783691</v>
      </c>
      <c r="U6992" t="s">
        <v>18</v>
      </c>
      <c r="V6992" t="s">
        <v>84</v>
      </c>
      <c r="W6992">
        <v>100.12981414794922</v>
      </c>
    </row>
    <row r="6993" spans="1:23" x14ac:dyDescent="0.25">
      <c r="A6993" s="48"/>
      <c r="B6993" s="7" t="s">
        <v>15</v>
      </c>
      <c r="C6993" s="35">
        <v>42180</v>
      </c>
      <c r="D6993">
        <v>16</v>
      </c>
      <c r="E6993" t="s">
        <v>110</v>
      </c>
      <c r="F6993">
        <v>2.5698913290901695</v>
      </c>
      <c r="G6993">
        <v>2.1320852104794819</v>
      </c>
      <c r="H6993">
        <v>8231</v>
      </c>
      <c r="I6993">
        <v>2.0001128974074294</v>
      </c>
      <c r="J6993">
        <v>1.755262424940139</v>
      </c>
      <c r="K6993">
        <v>1012</v>
      </c>
      <c r="L6993">
        <v>0.5697784423828125</v>
      </c>
      <c r="M6993">
        <v>22.171304702758789</v>
      </c>
      <c r="N6993">
        <v>10315</v>
      </c>
      <c r="O6993">
        <v>5.9972409158945084E-2</v>
      </c>
      <c r="P6993">
        <v>0.49291780591011047</v>
      </c>
      <c r="Q6993">
        <v>0.52932226657867432</v>
      </c>
      <c r="R6993">
        <v>0.5697784423828125</v>
      </c>
      <c r="S6993">
        <v>0.61022984981536865</v>
      </c>
      <c r="T6993">
        <v>0.64663910865783691</v>
      </c>
      <c r="U6993" t="s">
        <v>102</v>
      </c>
      <c r="V6993" t="s">
        <v>84</v>
      </c>
      <c r="W6993">
        <v>100.12981414794922</v>
      </c>
    </row>
    <row r="6994" spans="1:23" x14ac:dyDescent="0.25">
      <c r="A6994" s="48"/>
      <c r="B6994" s="7" t="s">
        <v>15</v>
      </c>
      <c r="C6994" s="35">
        <v>42180</v>
      </c>
      <c r="D6994">
        <v>17</v>
      </c>
      <c r="E6994" t="s">
        <v>110</v>
      </c>
      <c r="F6994">
        <v>2.8769460063851242</v>
      </c>
      <c r="G6994">
        <v>2.1372341387000073</v>
      </c>
      <c r="H6994">
        <v>8231</v>
      </c>
      <c r="I6994">
        <v>2.1920418654441369</v>
      </c>
      <c r="J6994">
        <v>1.7005922611621498</v>
      </c>
      <c r="K6994">
        <v>1012</v>
      </c>
      <c r="L6994">
        <v>0.68490415811538696</v>
      </c>
      <c r="M6994">
        <v>23.806638717651367</v>
      </c>
      <c r="N6994">
        <v>10315</v>
      </c>
      <c r="O6994">
        <v>5.8418050408363342E-2</v>
      </c>
      <c r="P6994">
        <v>0.61003559827804565</v>
      </c>
      <c r="Q6994">
        <v>0.64549648761749268</v>
      </c>
      <c r="R6994">
        <v>0.68490415811538696</v>
      </c>
      <c r="S6994">
        <v>0.72430711984634399</v>
      </c>
      <c r="T6994">
        <v>0.75977271795272827</v>
      </c>
      <c r="U6994" t="s">
        <v>18</v>
      </c>
      <c r="V6994" t="s">
        <v>84</v>
      </c>
      <c r="W6994">
        <v>99.259910583496094</v>
      </c>
    </row>
    <row r="6995" spans="1:23" x14ac:dyDescent="0.25">
      <c r="A6995" s="48"/>
      <c r="B6995" s="7" t="s">
        <v>15</v>
      </c>
      <c r="C6995" s="35">
        <v>42180</v>
      </c>
      <c r="D6995">
        <v>17</v>
      </c>
      <c r="E6995" t="s">
        <v>110</v>
      </c>
      <c r="F6995">
        <v>2.8769460063851242</v>
      </c>
      <c r="G6995">
        <v>2.1372341387000073</v>
      </c>
      <c r="H6995">
        <v>8231</v>
      </c>
      <c r="I6995">
        <v>2.1920418654441369</v>
      </c>
      <c r="J6995">
        <v>1.7005922611621498</v>
      </c>
      <c r="K6995">
        <v>1012</v>
      </c>
      <c r="L6995">
        <v>0.68490415811538696</v>
      </c>
      <c r="M6995">
        <v>23.806638717651367</v>
      </c>
      <c r="N6995">
        <v>10315</v>
      </c>
      <c r="O6995">
        <v>5.8418050408363342E-2</v>
      </c>
      <c r="P6995">
        <v>0.61003559827804565</v>
      </c>
      <c r="Q6995">
        <v>0.64549648761749268</v>
      </c>
      <c r="R6995">
        <v>0.68490415811538696</v>
      </c>
      <c r="S6995">
        <v>0.72430711984634399</v>
      </c>
      <c r="T6995">
        <v>0.75977271795272827</v>
      </c>
      <c r="U6995" t="s">
        <v>102</v>
      </c>
      <c r="V6995" t="s">
        <v>84</v>
      </c>
      <c r="W6995">
        <v>99.259910583496094</v>
      </c>
    </row>
    <row r="6996" spans="1:23" x14ac:dyDescent="0.25">
      <c r="A6996" s="48"/>
      <c r="B6996" s="7" t="s">
        <v>15</v>
      </c>
      <c r="C6996" s="35">
        <v>42180</v>
      </c>
      <c r="D6996">
        <v>18</v>
      </c>
      <c r="E6996" t="s">
        <v>110</v>
      </c>
      <c r="F6996">
        <v>3.0812247682198164</v>
      </c>
      <c r="G6996">
        <v>2.0883607283721695</v>
      </c>
      <c r="H6996">
        <v>8231</v>
      </c>
      <c r="I6996">
        <v>2.3448471225347101</v>
      </c>
      <c r="J6996">
        <v>1.6095004716730097</v>
      </c>
      <c r="K6996">
        <v>1012</v>
      </c>
      <c r="L6996">
        <v>0.73637765645980835</v>
      </c>
      <c r="M6996">
        <v>23.898860931396484</v>
      </c>
      <c r="N6996">
        <v>10315</v>
      </c>
      <c r="O6996">
        <v>5.558444932103157E-2</v>
      </c>
      <c r="P6996">
        <v>0.66514062881469727</v>
      </c>
      <c r="Q6996">
        <v>0.69888150691986084</v>
      </c>
      <c r="R6996">
        <v>0.73637765645980835</v>
      </c>
      <c r="S6996">
        <v>0.77386939525604248</v>
      </c>
      <c r="T6996">
        <v>0.80761468410491943</v>
      </c>
      <c r="U6996" t="s">
        <v>18</v>
      </c>
      <c r="V6996" t="s">
        <v>84</v>
      </c>
      <c r="W6996">
        <v>98.259910583496094</v>
      </c>
    </row>
    <row r="6997" spans="1:23" x14ac:dyDescent="0.25">
      <c r="A6997" s="48"/>
      <c r="B6997" s="7" t="s">
        <v>15</v>
      </c>
      <c r="C6997" s="35">
        <v>42180</v>
      </c>
      <c r="D6997">
        <v>18</v>
      </c>
      <c r="E6997" t="s">
        <v>110</v>
      </c>
      <c r="F6997">
        <v>3.0812247682198164</v>
      </c>
      <c r="G6997">
        <v>2.0883607283721695</v>
      </c>
      <c r="H6997">
        <v>8231</v>
      </c>
      <c r="I6997">
        <v>2.3448471225347101</v>
      </c>
      <c r="J6997">
        <v>1.6095004716730097</v>
      </c>
      <c r="K6997">
        <v>1012</v>
      </c>
      <c r="L6997">
        <v>0.73637765645980835</v>
      </c>
      <c r="M6997">
        <v>23.898860931396484</v>
      </c>
      <c r="N6997">
        <v>10315</v>
      </c>
      <c r="O6997">
        <v>5.558444932103157E-2</v>
      </c>
      <c r="P6997">
        <v>0.66514062881469727</v>
      </c>
      <c r="Q6997">
        <v>0.69888150691986084</v>
      </c>
      <c r="R6997">
        <v>0.73637765645980835</v>
      </c>
      <c r="S6997">
        <v>0.77386939525604248</v>
      </c>
      <c r="T6997">
        <v>0.80761468410491943</v>
      </c>
      <c r="U6997" t="s">
        <v>102</v>
      </c>
      <c r="V6997" t="s">
        <v>84</v>
      </c>
      <c r="W6997">
        <v>98.259910583496094</v>
      </c>
    </row>
    <row r="6998" spans="1:23" x14ac:dyDescent="0.25">
      <c r="A6998" s="48"/>
      <c r="B6998" s="7" t="s">
        <v>15</v>
      </c>
      <c r="C6998" s="35">
        <v>42180</v>
      </c>
      <c r="D6998">
        <v>19</v>
      </c>
      <c r="E6998" t="s">
        <v>110</v>
      </c>
      <c r="F6998">
        <v>3.1263703099242099</v>
      </c>
      <c r="G6998">
        <v>2.0308236976596974</v>
      </c>
      <c r="H6998">
        <v>8231</v>
      </c>
      <c r="I6998">
        <v>3.2085148808073551</v>
      </c>
      <c r="J6998">
        <v>1.9856343904823472</v>
      </c>
      <c r="K6998">
        <v>1012</v>
      </c>
      <c r="L6998">
        <v>-8.2144573330879211E-2</v>
      </c>
      <c r="M6998">
        <v>-2.6274740695953369</v>
      </c>
      <c r="N6998">
        <v>10315</v>
      </c>
      <c r="O6998">
        <v>6.6310286521911621E-2</v>
      </c>
      <c r="P6998">
        <v>-0.1671278327703476</v>
      </c>
      <c r="Q6998">
        <v>-0.12687616050243378</v>
      </c>
      <c r="R6998">
        <v>-8.2144573330879211E-2</v>
      </c>
      <c r="S6998">
        <v>-3.7418283522129059E-2</v>
      </c>
      <c r="T6998">
        <v>2.8386898338794708E-3</v>
      </c>
      <c r="U6998" t="s">
        <v>18</v>
      </c>
      <c r="V6998" t="s">
        <v>84</v>
      </c>
      <c r="W6998">
        <v>94.259719848632813</v>
      </c>
    </row>
    <row r="6999" spans="1:23" x14ac:dyDescent="0.25">
      <c r="A6999" s="48"/>
      <c r="B6999" t="s">
        <v>15</v>
      </c>
      <c r="C6999" s="35">
        <v>42180</v>
      </c>
      <c r="D6999">
        <v>19</v>
      </c>
      <c r="E6999" t="s">
        <v>110</v>
      </c>
      <c r="F6999">
        <v>3.1263703099242099</v>
      </c>
      <c r="G6999">
        <v>2.0308236976596974</v>
      </c>
      <c r="H6999">
        <v>8231</v>
      </c>
      <c r="I6999">
        <v>3.2085148808073551</v>
      </c>
      <c r="J6999">
        <v>1.9856343904823472</v>
      </c>
      <c r="K6999">
        <v>1012</v>
      </c>
      <c r="L6999">
        <v>-8.2144573330879211E-2</v>
      </c>
      <c r="M6999">
        <v>-2.6274740695953369</v>
      </c>
      <c r="N6999">
        <v>10315</v>
      </c>
      <c r="O6999">
        <v>6.6310286521911621E-2</v>
      </c>
      <c r="P6999">
        <v>-0.1671278327703476</v>
      </c>
      <c r="Q6999">
        <v>-0.12687616050243378</v>
      </c>
      <c r="R6999">
        <v>-8.2144573330879211E-2</v>
      </c>
      <c r="S6999">
        <v>-3.7418283522129059E-2</v>
      </c>
      <c r="T6999">
        <v>2.8386898338794708E-3</v>
      </c>
      <c r="U6999" t="s">
        <v>102</v>
      </c>
      <c r="V6999" t="s">
        <v>84</v>
      </c>
      <c r="W6999">
        <v>94.259719848632813</v>
      </c>
    </row>
    <row r="7000" spans="1:23" x14ac:dyDescent="0.25">
      <c r="A7000" s="48"/>
      <c r="B7000" s="7" t="s">
        <v>15</v>
      </c>
      <c r="C7000" s="35">
        <v>42180</v>
      </c>
      <c r="D7000">
        <v>20</v>
      </c>
      <c r="E7000" t="s">
        <v>110</v>
      </c>
      <c r="F7000">
        <v>2.9688291400288094</v>
      </c>
      <c r="G7000">
        <v>1.9554000287256508</v>
      </c>
      <c r="H7000">
        <v>8231</v>
      </c>
      <c r="I7000">
        <v>3.201831745321353</v>
      </c>
      <c r="J7000">
        <v>2.0300875574729815</v>
      </c>
      <c r="K7000">
        <v>1012</v>
      </c>
      <c r="L7000">
        <v>-0.23300260305404663</v>
      </c>
      <c r="M7000">
        <v>-7.848299503326416</v>
      </c>
      <c r="N7000">
        <v>10315</v>
      </c>
      <c r="O7000">
        <v>6.7356675863265991E-2</v>
      </c>
      <c r="P7000">
        <v>-0.31932690739631653</v>
      </c>
      <c r="Q7000">
        <v>-0.27844005823135376</v>
      </c>
      <c r="R7000">
        <v>-0.23300260305404663</v>
      </c>
      <c r="S7000">
        <v>-0.18757052719593048</v>
      </c>
      <c r="T7000">
        <v>-0.14667828381061554</v>
      </c>
      <c r="U7000" t="s">
        <v>18</v>
      </c>
      <c r="V7000" t="s">
        <v>84</v>
      </c>
      <c r="W7000">
        <v>89.129325866699219</v>
      </c>
    </row>
    <row r="7001" spans="1:23" x14ac:dyDescent="0.25">
      <c r="A7001" s="48"/>
      <c r="B7001" s="7" t="s">
        <v>15</v>
      </c>
      <c r="C7001" s="35">
        <v>42180</v>
      </c>
      <c r="D7001">
        <v>20</v>
      </c>
      <c r="E7001" t="s">
        <v>110</v>
      </c>
      <c r="F7001">
        <v>2.9688291400288094</v>
      </c>
      <c r="G7001">
        <v>1.9554000287256508</v>
      </c>
      <c r="H7001">
        <v>8231</v>
      </c>
      <c r="I7001">
        <v>3.201831745321353</v>
      </c>
      <c r="J7001">
        <v>2.0300875574729815</v>
      </c>
      <c r="K7001">
        <v>1012</v>
      </c>
      <c r="L7001">
        <v>-0.23300260305404663</v>
      </c>
      <c r="M7001">
        <v>-7.848299503326416</v>
      </c>
      <c r="N7001">
        <v>10315</v>
      </c>
      <c r="O7001">
        <v>6.7356675863265991E-2</v>
      </c>
      <c r="P7001">
        <v>-0.31932690739631653</v>
      </c>
      <c r="Q7001">
        <v>-0.27844005823135376</v>
      </c>
      <c r="R7001">
        <v>-0.23300260305404663</v>
      </c>
      <c r="S7001">
        <v>-0.18757052719593048</v>
      </c>
      <c r="T7001">
        <v>-0.14667828381061554</v>
      </c>
      <c r="U7001" t="s">
        <v>102</v>
      </c>
      <c r="V7001" t="s">
        <v>84</v>
      </c>
      <c r="W7001">
        <v>89.129325866699219</v>
      </c>
    </row>
    <row r="7002" spans="1:23" x14ac:dyDescent="0.25">
      <c r="A7002" s="48"/>
      <c r="B7002" t="s">
        <v>15</v>
      </c>
      <c r="C7002" s="35">
        <v>42180</v>
      </c>
      <c r="D7002">
        <v>21</v>
      </c>
      <c r="E7002" t="s">
        <v>110</v>
      </c>
      <c r="F7002">
        <v>2.6360624089388156</v>
      </c>
      <c r="G7002">
        <v>1.8308342100257209</v>
      </c>
      <c r="H7002">
        <v>8231</v>
      </c>
      <c r="I7002">
        <v>2.7643090269657438</v>
      </c>
      <c r="J7002">
        <v>1.9025421439317025</v>
      </c>
      <c r="K7002">
        <v>1012</v>
      </c>
      <c r="L7002">
        <v>-0.12824662029743195</v>
      </c>
      <c r="M7002">
        <v>-4.8650827407836914</v>
      </c>
      <c r="N7002">
        <v>10315</v>
      </c>
      <c r="O7002">
        <v>6.3118785619735718E-2</v>
      </c>
      <c r="P7002">
        <v>-0.20913966000080109</v>
      </c>
      <c r="Q7002">
        <v>-0.1708252876996994</v>
      </c>
      <c r="R7002">
        <v>-0.12824662029743195</v>
      </c>
      <c r="S7002">
        <v>-8.5672996938228607E-2</v>
      </c>
      <c r="T7002">
        <v>-4.7353584319353104E-2</v>
      </c>
      <c r="U7002" t="s">
        <v>18</v>
      </c>
      <c r="V7002" t="s">
        <v>84</v>
      </c>
      <c r="W7002">
        <v>84.999221801757813</v>
      </c>
    </row>
    <row r="7003" spans="1:23" x14ac:dyDescent="0.25">
      <c r="A7003" s="48"/>
      <c r="B7003" t="s">
        <v>15</v>
      </c>
      <c r="C7003" s="35">
        <v>42180</v>
      </c>
      <c r="D7003">
        <v>21</v>
      </c>
      <c r="E7003" t="s">
        <v>110</v>
      </c>
      <c r="F7003">
        <v>2.6360624089388156</v>
      </c>
      <c r="G7003">
        <v>1.8308342100257209</v>
      </c>
      <c r="H7003">
        <v>8231</v>
      </c>
      <c r="I7003">
        <v>2.7643090269657438</v>
      </c>
      <c r="J7003">
        <v>1.9025421439317025</v>
      </c>
      <c r="K7003">
        <v>1012</v>
      </c>
      <c r="L7003">
        <v>-0.12824662029743195</v>
      </c>
      <c r="M7003">
        <v>-4.8650827407836914</v>
      </c>
      <c r="N7003">
        <v>10315</v>
      </c>
      <c r="O7003">
        <v>6.3118785619735718E-2</v>
      </c>
      <c r="P7003">
        <v>-0.20913966000080109</v>
      </c>
      <c r="Q7003">
        <v>-0.1708252876996994</v>
      </c>
      <c r="R7003">
        <v>-0.12824662029743195</v>
      </c>
      <c r="S7003">
        <v>-8.5672996938228607E-2</v>
      </c>
      <c r="T7003">
        <v>-4.7353584319353104E-2</v>
      </c>
      <c r="U7003" t="s">
        <v>102</v>
      </c>
      <c r="V7003" t="s">
        <v>84</v>
      </c>
      <c r="W7003">
        <v>84.999221801757813</v>
      </c>
    </row>
    <row r="7004" spans="1:23" x14ac:dyDescent="0.25">
      <c r="A7004" s="48"/>
      <c r="B7004" t="s">
        <v>15</v>
      </c>
      <c r="C7004" s="35">
        <v>42180</v>
      </c>
      <c r="D7004">
        <v>22</v>
      </c>
      <c r="E7004" t="s">
        <v>110</v>
      </c>
      <c r="F7004">
        <v>2.2975846238431474</v>
      </c>
      <c r="G7004">
        <v>1.711073580154937</v>
      </c>
      <c r="H7004">
        <v>8231</v>
      </c>
      <c r="I7004">
        <v>2.387753273657649</v>
      </c>
      <c r="J7004">
        <v>1.7841282021187972</v>
      </c>
      <c r="K7004">
        <v>1012</v>
      </c>
      <c r="L7004">
        <v>-9.0168647468090057E-2</v>
      </c>
      <c r="M7004">
        <v>-3.9244973659515381</v>
      </c>
      <c r="N7004">
        <v>10315</v>
      </c>
      <c r="O7004">
        <v>5.9169840067625046E-2</v>
      </c>
      <c r="P7004">
        <v>-0.16600070893764496</v>
      </c>
      <c r="Q7004">
        <v>-0.13008344173431396</v>
      </c>
      <c r="R7004">
        <v>-9.0168647468090057E-2</v>
      </c>
      <c r="S7004">
        <v>-5.0258591771125793E-2</v>
      </c>
      <c r="T7004">
        <v>-1.4336580410599709E-2</v>
      </c>
      <c r="U7004" t="s">
        <v>18</v>
      </c>
      <c r="V7004" t="s">
        <v>84</v>
      </c>
      <c r="W7004">
        <v>82.999130249023438</v>
      </c>
    </row>
    <row r="7005" spans="1:23" x14ac:dyDescent="0.25">
      <c r="A7005" s="48"/>
      <c r="B7005" s="7" t="s">
        <v>15</v>
      </c>
      <c r="C7005" s="35">
        <v>42180</v>
      </c>
      <c r="D7005">
        <v>22</v>
      </c>
      <c r="E7005" t="s">
        <v>110</v>
      </c>
      <c r="F7005">
        <v>2.2975846238431474</v>
      </c>
      <c r="G7005">
        <v>1.711073580154937</v>
      </c>
      <c r="H7005">
        <v>8231</v>
      </c>
      <c r="I7005">
        <v>2.387753273657649</v>
      </c>
      <c r="J7005">
        <v>1.7841282021187972</v>
      </c>
      <c r="K7005">
        <v>1012</v>
      </c>
      <c r="L7005">
        <v>-9.0168647468090057E-2</v>
      </c>
      <c r="M7005">
        <v>-3.9244973659515381</v>
      </c>
      <c r="N7005">
        <v>10315</v>
      </c>
      <c r="O7005">
        <v>5.9169840067625046E-2</v>
      </c>
      <c r="P7005">
        <v>-0.16600070893764496</v>
      </c>
      <c r="Q7005">
        <v>-0.13008344173431396</v>
      </c>
      <c r="R7005">
        <v>-9.0168647468090057E-2</v>
      </c>
      <c r="S7005">
        <v>-5.0258591771125793E-2</v>
      </c>
      <c r="T7005">
        <v>-1.4336580410599709E-2</v>
      </c>
      <c r="U7005" t="s">
        <v>102</v>
      </c>
      <c r="V7005" t="s">
        <v>84</v>
      </c>
      <c r="W7005">
        <v>82.999130249023438</v>
      </c>
    </row>
    <row r="7006" spans="1:23" x14ac:dyDescent="0.25">
      <c r="A7006" s="48"/>
      <c r="B7006" s="7" t="s">
        <v>15</v>
      </c>
      <c r="C7006" s="35">
        <v>42180</v>
      </c>
      <c r="D7006">
        <v>23</v>
      </c>
      <c r="E7006" t="s">
        <v>110</v>
      </c>
      <c r="F7006">
        <v>1.8850523205748462</v>
      </c>
      <c r="G7006">
        <v>1.5585548776810176</v>
      </c>
      <c r="H7006">
        <v>8231</v>
      </c>
      <c r="I7006">
        <v>1.9837094244317286</v>
      </c>
      <c r="J7006">
        <v>1.6604084968663906</v>
      </c>
      <c r="K7006">
        <v>1012</v>
      </c>
      <c r="L7006">
        <v>-9.8657101392745972E-2</v>
      </c>
      <c r="M7006">
        <v>-5.2336535453796387</v>
      </c>
      <c r="N7006">
        <v>10315</v>
      </c>
      <c r="O7006">
        <v>5.4948888719081879E-2</v>
      </c>
      <c r="P7006">
        <v>-0.16907960176467896</v>
      </c>
      <c r="Q7006">
        <v>-0.13572452962398529</v>
      </c>
      <c r="R7006">
        <v>-9.8657101392745972E-2</v>
      </c>
      <c r="S7006">
        <v>-6.1594076454639435E-2</v>
      </c>
      <c r="T7006">
        <v>-2.8234604746103287E-2</v>
      </c>
      <c r="U7006" t="s">
        <v>18</v>
      </c>
      <c r="V7006" t="s">
        <v>84</v>
      </c>
      <c r="W7006">
        <v>80.869216918945313</v>
      </c>
    </row>
    <row r="7007" spans="1:23" x14ac:dyDescent="0.25">
      <c r="A7007" s="48"/>
      <c r="B7007" s="7" t="s">
        <v>15</v>
      </c>
      <c r="C7007" s="35">
        <v>42180</v>
      </c>
      <c r="D7007">
        <v>23</v>
      </c>
      <c r="E7007" t="s">
        <v>110</v>
      </c>
      <c r="F7007">
        <v>1.8850523205748462</v>
      </c>
      <c r="G7007">
        <v>1.5585548776810176</v>
      </c>
      <c r="H7007">
        <v>8231</v>
      </c>
      <c r="I7007">
        <v>1.9837094244317286</v>
      </c>
      <c r="J7007">
        <v>1.6604084968663906</v>
      </c>
      <c r="K7007">
        <v>1012</v>
      </c>
      <c r="L7007">
        <v>-9.8657101392745972E-2</v>
      </c>
      <c r="M7007">
        <v>-5.2336535453796387</v>
      </c>
      <c r="N7007">
        <v>10315</v>
      </c>
      <c r="O7007">
        <v>5.4948888719081879E-2</v>
      </c>
      <c r="P7007">
        <v>-0.16907960176467896</v>
      </c>
      <c r="Q7007">
        <v>-0.13572452962398529</v>
      </c>
      <c r="R7007">
        <v>-9.8657101392745972E-2</v>
      </c>
      <c r="S7007">
        <v>-6.1594076454639435E-2</v>
      </c>
      <c r="T7007">
        <v>-2.8234604746103287E-2</v>
      </c>
      <c r="U7007" t="s">
        <v>102</v>
      </c>
      <c r="V7007" t="s">
        <v>84</v>
      </c>
      <c r="W7007">
        <v>80.869216918945313</v>
      </c>
    </row>
    <row r="7008" spans="1:23" x14ac:dyDescent="0.25">
      <c r="A7008" s="48"/>
      <c r="B7008" s="7" t="s">
        <v>15</v>
      </c>
      <c r="C7008" s="35">
        <v>42180</v>
      </c>
      <c r="D7008">
        <v>24</v>
      </c>
      <c r="E7008" t="s">
        <v>110</v>
      </c>
      <c r="F7008">
        <v>1.4738440157898844</v>
      </c>
      <c r="G7008">
        <v>1.3415898636939541</v>
      </c>
      <c r="H7008">
        <v>8231</v>
      </c>
      <c r="I7008">
        <v>1.5571833333021943</v>
      </c>
      <c r="J7008">
        <v>1.4470747606690948</v>
      </c>
      <c r="K7008">
        <v>1012</v>
      </c>
      <c r="L7008">
        <v>-8.3339318633079529E-2</v>
      </c>
      <c r="M7008">
        <v>-5.6545548439025879</v>
      </c>
      <c r="N7008">
        <v>10315</v>
      </c>
      <c r="O7008">
        <v>4.7831621021032333E-2</v>
      </c>
      <c r="P7008">
        <v>-0.14464032649993896</v>
      </c>
      <c r="Q7008">
        <v>-0.11560557037591934</v>
      </c>
      <c r="R7008">
        <v>-8.3339318633079529E-2</v>
      </c>
      <c r="S7008">
        <v>-5.1076889038085938E-2</v>
      </c>
      <c r="T7008">
        <v>-2.2038312628865242E-2</v>
      </c>
      <c r="U7008" t="s">
        <v>18</v>
      </c>
      <c r="V7008" t="s">
        <v>84</v>
      </c>
      <c r="W7008">
        <v>80.218902587890625</v>
      </c>
    </row>
    <row r="7009" spans="1:23" x14ac:dyDescent="0.25">
      <c r="A7009" s="48"/>
      <c r="B7009" s="7" t="s">
        <v>15</v>
      </c>
      <c r="C7009" s="35">
        <v>42180</v>
      </c>
      <c r="D7009">
        <v>24</v>
      </c>
      <c r="E7009" t="s">
        <v>110</v>
      </c>
      <c r="F7009">
        <v>1.4738440157898844</v>
      </c>
      <c r="G7009">
        <v>1.3415898636939541</v>
      </c>
      <c r="H7009">
        <v>8231</v>
      </c>
      <c r="I7009">
        <v>1.5571833333021943</v>
      </c>
      <c r="J7009">
        <v>1.4470747606690948</v>
      </c>
      <c r="K7009">
        <v>1012</v>
      </c>
      <c r="L7009">
        <v>-8.3339318633079529E-2</v>
      </c>
      <c r="M7009">
        <v>-5.6545548439025879</v>
      </c>
      <c r="N7009">
        <v>10315</v>
      </c>
      <c r="O7009">
        <v>4.7831621021032333E-2</v>
      </c>
      <c r="P7009">
        <v>-0.14464032649993896</v>
      </c>
      <c r="Q7009">
        <v>-0.11560557037591934</v>
      </c>
      <c r="R7009">
        <v>-8.3339318633079529E-2</v>
      </c>
      <c r="S7009">
        <v>-5.1076889038085938E-2</v>
      </c>
      <c r="T7009">
        <v>-2.2038312628865242E-2</v>
      </c>
      <c r="U7009" t="s">
        <v>102</v>
      </c>
      <c r="V7009" t="s">
        <v>84</v>
      </c>
      <c r="W7009">
        <v>80.218902587890625</v>
      </c>
    </row>
    <row r="7010" spans="1:23" x14ac:dyDescent="0.25">
      <c r="A7010" s="48"/>
      <c r="B7010" s="7" t="s">
        <v>15</v>
      </c>
      <c r="C7010" s="35">
        <v>42233</v>
      </c>
      <c r="D7010">
        <v>1</v>
      </c>
      <c r="E7010" t="s">
        <v>110</v>
      </c>
      <c r="F7010">
        <v>1.1914079341081749</v>
      </c>
      <c r="G7010">
        <v>1.1599540580376058</v>
      </c>
      <c r="H7010">
        <v>4133</v>
      </c>
      <c r="I7010">
        <v>1.1461346900588869</v>
      </c>
      <c r="J7010">
        <v>1.0905666158724281</v>
      </c>
      <c r="K7010">
        <v>1036</v>
      </c>
      <c r="L7010">
        <v>4.5273244380950928E-2</v>
      </c>
      <c r="M7010">
        <v>3.799978494644165</v>
      </c>
      <c r="N7010">
        <v>10356</v>
      </c>
      <c r="O7010">
        <v>3.8386926054954529E-2</v>
      </c>
      <c r="P7010">
        <v>-3.9234398864209652E-3</v>
      </c>
      <c r="Q7010">
        <v>1.9378192722797394E-2</v>
      </c>
      <c r="R7010">
        <v>4.5273244380950928E-2</v>
      </c>
      <c r="S7010">
        <v>7.1165226399898529E-2</v>
      </c>
      <c r="T7010">
        <v>9.4469927251338959E-2</v>
      </c>
      <c r="U7010" t="s">
        <v>18</v>
      </c>
      <c r="V7010" t="s">
        <v>84</v>
      </c>
      <c r="W7010">
        <v>79.219970703125</v>
      </c>
    </row>
    <row r="7011" spans="1:23" x14ac:dyDescent="0.25">
      <c r="A7011" s="48"/>
      <c r="B7011" t="s">
        <v>15</v>
      </c>
      <c r="C7011" s="35">
        <v>42233</v>
      </c>
      <c r="D7011">
        <v>1</v>
      </c>
      <c r="E7011" t="s">
        <v>110</v>
      </c>
      <c r="F7011">
        <v>1.1914079341081749</v>
      </c>
      <c r="G7011">
        <v>1.1599540580376058</v>
      </c>
      <c r="H7011">
        <v>4133</v>
      </c>
      <c r="I7011">
        <v>1.1461346900588869</v>
      </c>
      <c r="J7011">
        <v>1.0905666158724281</v>
      </c>
      <c r="K7011">
        <v>1036</v>
      </c>
      <c r="L7011">
        <v>4.5273244380950928E-2</v>
      </c>
      <c r="M7011">
        <v>3.799978494644165</v>
      </c>
      <c r="N7011">
        <v>10356</v>
      </c>
      <c r="O7011">
        <v>3.8386926054954529E-2</v>
      </c>
      <c r="P7011">
        <v>-3.9234398864209652E-3</v>
      </c>
      <c r="Q7011">
        <v>1.9378192722797394E-2</v>
      </c>
      <c r="R7011">
        <v>4.5273244380950928E-2</v>
      </c>
      <c r="S7011">
        <v>7.1165226399898529E-2</v>
      </c>
      <c r="T7011">
        <v>9.4469927251338959E-2</v>
      </c>
      <c r="U7011" t="s">
        <v>102</v>
      </c>
      <c r="V7011" t="s">
        <v>84</v>
      </c>
      <c r="W7011">
        <v>79.219970703125</v>
      </c>
    </row>
    <row r="7012" spans="1:23" x14ac:dyDescent="0.25">
      <c r="A7012" s="48"/>
      <c r="B7012" s="7" t="s">
        <v>15</v>
      </c>
      <c r="C7012" s="35">
        <v>42233</v>
      </c>
      <c r="D7012">
        <v>2</v>
      </c>
      <c r="E7012" t="s">
        <v>110</v>
      </c>
      <c r="F7012">
        <v>0.98618174713314388</v>
      </c>
      <c r="G7012">
        <v>0.99132360040881939</v>
      </c>
      <c r="H7012">
        <v>4133</v>
      </c>
      <c r="I7012">
        <v>0.95120930245074764</v>
      </c>
      <c r="J7012">
        <v>0.93642772564530619</v>
      </c>
      <c r="K7012">
        <v>1036</v>
      </c>
      <c r="L7012">
        <v>3.4972444176673889E-2</v>
      </c>
      <c r="M7012">
        <v>3.5462474822998047</v>
      </c>
      <c r="N7012">
        <v>10356</v>
      </c>
      <c r="O7012">
        <v>3.2927196472883224E-2</v>
      </c>
      <c r="P7012">
        <v>-7.227050606161356E-3</v>
      </c>
      <c r="Q7012">
        <v>1.276041567325592E-2</v>
      </c>
      <c r="R7012">
        <v>3.4972444176673889E-2</v>
      </c>
      <c r="S7012">
        <v>5.7181838899850845E-2</v>
      </c>
      <c r="T7012">
        <v>7.7171936631202698E-2</v>
      </c>
      <c r="U7012" t="s">
        <v>18</v>
      </c>
      <c r="V7012" t="s">
        <v>84</v>
      </c>
      <c r="W7012">
        <v>77.349845886230469</v>
      </c>
    </row>
    <row r="7013" spans="1:23" x14ac:dyDescent="0.25">
      <c r="A7013" s="48"/>
      <c r="B7013" s="7" t="s">
        <v>15</v>
      </c>
      <c r="C7013" s="35">
        <v>42233</v>
      </c>
      <c r="D7013">
        <v>2</v>
      </c>
      <c r="E7013" t="s">
        <v>110</v>
      </c>
      <c r="F7013">
        <v>0.98618174713314388</v>
      </c>
      <c r="G7013">
        <v>0.99132360040881939</v>
      </c>
      <c r="H7013">
        <v>4133</v>
      </c>
      <c r="I7013">
        <v>0.95120930245074764</v>
      </c>
      <c r="J7013">
        <v>0.93642772564530619</v>
      </c>
      <c r="K7013">
        <v>1036</v>
      </c>
      <c r="L7013">
        <v>3.4972444176673889E-2</v>
      </c>
      <c r="M7013">
        <v>3.5462474822998047</v>
      </c>
      <c r="N7013">
        <v>10356</v>
      </c>
      <c r="O7013">
        <v>3.2927196472883224E-2</v>
      </c>
      <c r="P7013">
        <v>-7.227050606161356E-3</v>
      </c>
      <c r="Q7013">
        <v>1.276041567325592E-2</v>
      </c>
      <c r="R7013">
        <v>3.4972444176673889E-2</v>
      </c>
      <c r="S7013">
        <v>5.7181838899850845E-2</v>
      </c>
      <c r="T7013">
        <v>7.7171936631202698E-2</v>
      </c>
      <c r="U7013" t="s">
        <v>102</v>
      </c>
      <c r="V7013" t="s">
        <v>84</v>
      </c>
      <c r="W7013">
        <v>77.349845886230469</v>
      </c>
    </row>
    <row r="7014" spans="1:23" x14ac:dyDescent="0.25">
      <c r="A7014" s="48"/>
      <c r="B7014" t="s">
        <v>15</v>
      </c>
      <c r="C7014" s="35">
        <v>42233</v>
      </c>
      <c r="D7014">
        <v>3</v>
      </c>
      <c r="E7014" t="s">
        <v>110</v>
      </c>
      <c r="F7014">
        <v>0.86496454102127784</v>
      </c>
      <c r="G7014">
        <v>0.87076307337902681</v>
      </c>
      <c r="H7014">
        <v>4133</v>
      </c>
      <c r="I7014">
        <v>0.83960581370352583</v>
      </c>
      <c r="J7014">
        <v>0.82280360224113136</v>
      </c>
      <c r="K7014">
        <v>1036</v>
      </c>
      <c r="L7014">
        <v>2.535872720181942E-2</v>
      </c>
      <c r="M7014">
        <v>2.9317648410797119</v>
      </c>
      <c r="N7014">
        <v>10356</v>
      </c>
      <c r="O7014">
        <v>2.8929874300956726E-2</v>
      </c>
      <c r="P7014">
        <v>-1.1717800050973892E-2</v>
      </c>
      <c r="Q7014">
        <v>5.843212828040123E-3</v>
      </c>
      <c r="R7014">
        <v>2.535872720181942E-2</v>
      </c>
      <c r="S7014">
        <v>4.4871926307678223E-2</v>
      </c>
      <c r="T7014">
        <v>6.2435254454612732E-2</v>
      </c>
      <c r="U7014" t="s">
        <v>18</v>
      </c>
      <c r="V7014" t="s">
        <v>84</v>
      </c>
      <c r="W7014">
        <v>76.220451354980469</v>
      </c>
    </row>
    <row r="7015" spans="1:23" x14ac:dyDescent="0.25">
      <c r="A7015" s="48"/>
      <c r="B7015" t="s">
        <v>15</v>
      </c>
      <c r="C7015" s="35">
        <v>42233</v>
      </c>
      <c r="D7015">
        <v>3</v>
      </c>
      <c r="E7015" t="s">
        <v>110</v>
      </c>
      <c r="F7015">
        <v>0.86496454102127784</v>
      </c>
      <c r="G7015">
        <v>0.87076307337902681</v>
      </c>
      <c r="H7015">
        <v>4133</v>
      </c>
      <c r="I7015">
        <v>0.83960581370352583</v>
      </c>
      <c r="J7015">
        <v>0.82280360224113136</v>
      </c>
      <c r="K7015">
        <v>1036</v>
      </c>
      <c r="L7015">
        <v>2.535872720181942E-2</v>
      </c>
      <c r="M7015">
        <v>2.9317648410797119</v>
      </c>
      <c r="N7015">
        <v>10356</v>
      </c>
      <c r="O7015">
        <v>2.8929874300956726E-2</v>
      </c>
      <c r="P7015">
        <v>-1.1717800050973892E-2</v>
      </c>
      <c r="Q7015">
        <v>5.843212828040123E-3</v>
      </c>
      <c r="R7015">
        <v>2.535872720181942E-2</v>
      </c>
      <c r="S7015">
        <v>4.4871926307678223E-2</v>
      </c>
      <c r="T7015">
        <v>6.2435254454612732E-2</v>
      </c>
      <c r="U7015" t="s">
        <v>102</v>
      </c>
      <c r="V7015" t="s">
        <v>84</v>
      </c>
      <c r="W7015">
        <v>76.220451354980469</v>
      </c>
    </row>
    <row r="7016" spans="1:23" x14ac:dyDescent="0.25">
      <c r="A7016" s="48"/>
      <c r="B7016" t="s">
        <v>15</v>
      </c>
      <c r="C7016" s="35">
        <v>42233</v>
      </c>
      <c r="D7016">
        <v>4</v>
      </c>
      <c r="E7016" t="s">
        <v>110</v>
      </c>
      <c r="F7016">
        <v>0.78843331710858322</v>
      </c>
      <c r="G7016">
        <v>0.78315440652923041</v>
      </c>
      <c r="H7016">
        <v>4133</v>
      </c>
      <c r="I7016">
        <v>0.76385067835546994</v>
      </c>
      <c r="J7016">
        <v>0.75215993106188683</v>
      </c>
      <c r="K7016">
        <v>1036</v>
      </c>
      <c r="L7016">
        <v>2.4582639336585999E-2</v>
      </c>
      <c r="M7016">
        <v>3.1179096698760986</v>
      </c>
      <c r="N7016">
        <v>10356</v>
      </c>
      <c r="O7016">
        <v>2.6353063061833382E-2</v>
      </c>
      <c r="P7016">
        <v>-9.1914460062980652E-3</v>
      </c>
      <c r="Q7016">
        <v>6.8053901195526123E-3</v>
      </c>
      <c r="R7016">
        <v>2.4582639336585999E-2</v>
      </c>
      <c r="S7016">
        <v>4.2357780039310455E-2</v>
      </c>
      <c r="T7016">
        <v>5.8356724679470062E-2</v>
      </c>
      <c r="U7016" t="s">
        <v>18</v>
      </c>
      <c r="V7016" t="s">
        <v>84</v>
      </c>
      <c r="W7016">
        <v>75.480201721191406</v>
      </c>
    </row>
    <row r="7017" spans="1:23" x14ac:dyDescent="0.25">
      <c r="A7017" s="48"/>
      <c r="B7017" s="7" t="s">
        <v>15</v>
      </c>
      <c r="C7017" s="35">
        <v>42233</v>
      </c>
      <c r="D7017">
        <v>4</v>
      </c>
      <c r="E7017" t="s">
        <v>110</v>
      </c>
      <c r="F7017">
        <v>0.78843331710858322</v>
      </c>
      <c r="G7017">
        <v>0.78315440652923041</v>
      </c>
      <c r="H7017">
        <v>4133</v>
      </c>
      <c r="I7017">
        <v>0.76385067835546994</v>
      </c>
      <c r="J7017">
        <v>0.75215993106188683</v>
      </c>
      <c r="K7017">
        <v>1036</v>
      </c>
      <c r="L7017">
        <v>2.4582639336585999E-2</v>
      </c>
      <c r="M7017">
        <v>3.1179096698760986</v>
      </c>
      <c r="N7017">
        <v>10356</v>
      </c>
      <c r="O7017">
        <v>2.6353063061833382E-2</v>
      </c>
      <c r="P7017">
        <v>-9.1914460062980652E-3</v>
      </c>
      <c r="Q7017">
        <v>6.8053901195526123E-3</v>
      </c>
      <c r="R7017">
        <v>2.4582639336585999E-2</v>
      </c>
      <c r="S7017">
        <v>4.2357780039310455E-2</v>
      </c>
      <c r="T7017">
        <v>5.8356724679470062E-2</v>
      </c>
      <c r="U7017" t="s">
        <v>102</v>
      </c>
      <c r="V7017" t="s">
        <v>84</v>
      </c>
      <c r="W7017">
        <v>75.480201721191406</v>
      </c>
    </row>
    <row r="7018" spans="1:23" x14ac:dyDescent="0.25">
      <c r="A7018" s="48"/>
      <c r="B7018" s="7" t="s">
        <v>15</v>
      </c>
      <c r="C7018" s="35">
        <v>42233</v>
      </c>
      <c r="D7018">
        <v>5</v>
      </c>
      <c r="E7018" t="s">
        <v>110</v>
      </c>
      <c r="F7018">
        <v>0.74355619368152837</v>
      </c>
      <c r="G7018">
        <v>0.72491140432855383</v>
      </c>
      <c r="H7018">
        <v>4133</v>
      </c>
      <c r="I7018">
        <v>0.72173536839153474</v>
      </c>
      <c r="J7018">
        <v>0.69612074590750661</v>
      </c>
      <c r="K7018">
        <v>1036</v>
      </c>
      <c r="L7018">
        <v>2.1820824593305588E-2</v>
      </c>
      <c r="M7018">
        <v>2.934657096862793</v>
      </c>
      <c r="N7018">
        <v>10356</v>
      </c>
      <c r="O7018">
        <v>2.4390403181314468E-2</v>
      </c>
      <c r="P7018">
        <v>-9.4379158690571785E-3</v>
      </c>
      <c r="Q7018">
        <v>5.3675463423132896E-3</v>
      </c>
      <c r="R7018">
        <v>2.1820824593305588E-2</v>
      </c>
      <c r="S7018">
        <v>3.8272149860858917E-2</v>
      </c>
      <c r="T7018">
        <v>5.3079564124345779E-2</v>
      </c>
      <c r="U7018" t="s">
        <v>18</v>
      </c>
      <c r="V7018" t="s">
        <v>84</v>
      </c>
      <c r="W7018">
        <v>75.350326538085938</v>
      </c>
    </row>
    <row r="7019" spans="1:23" x14ac:dyDescent="0.25">
      <c r="A7019" s="48"/>
      <c r="B7019" s="7" t="s">
        <v>15</v>
      </c>
      <c r="C7019" s="35">
        <v>42233</v>
      </c>
      <c r="D7019">
        <v>5</v>
      </c>
      <c r="E7019" t="s">
        <v>110</v>
      </c>
      <c r="F7019">
        <v>0.74355619368152837</v>
      </c>
      <c r="G7019">
        <v>0.72491140432855383</v>
      </c>
      <c r="H7019">
        <v>4133</v>
      </c>
      <c r="I7019">
        <v>0.72173536839153474</v>
      </c>
      <c r="J7019">
        <v>0.69612074590750661</v>
      </c>
      <c r="K7019">
        <v>1036</v>
      </c>
      <c r="L7019">
        <v>2.1820824593305588E-2</v>
      </c>
      <c r="M7019">
        <v>2.934657096862793</v>
      </c>
      <c r="N7019">
        <v>10356</v>
      </c>
      <c r="O7019">
        <v>2.4390403181314468E-2</v>
      </c>
      <c r="P7019">
        <v>-9.4379158690571785E-3</v>
      </c>
      <c r="Q7019">
        <v>5.3675463423132896E-3</v>
      </c>
      <c r="R7019">
        <v>2.1820824593305588E-2</v>
      </c>
      <c r="S7019">
        <v>3.8272149860858917E-2</v>
      </c>
      <c r="T7019">
        <v>5.3079564124345779E-2</v>
      </c>
      <c r="U7019" t="s">
        <v>102</v>
      </c>
      <c r="V7019" t="s">
        <v>84</v>
      </c>
      <c r="W7019">
        <v>75.350326538085938</v>
      </c>
    </row>
    <row r="7020" spans="1:23" x14ac:dyDescent="0.25">
      <c r="A7020" s="48"/>
      <c r="B7020" s="7" t="s">
        <v>15</v>
      </c>
      <c r="C7020" s="35">
        <v>42233</v>
      </c>
      <c r="D7020">
        <v>6</v>
      </c>
      <c r="E7020" t="s">
        <v>110</v>
      </c>
      <c r="F7020">
        <v>0.74034891687909665</v>
      </c>
      <c r="G7020">
        <v>0.69519688635064281</v>
      </c>
      <c r="H7020">
        <v>4133</v>
      </c>
      <c r="I7020">
        <v>0.72351957356344387</v>
      </c>
      <c r="J7020">
        <v>0.70007373649851623</v>
      </c>
      <c r="K7020">
        <v>1036</v>
      </c>
      <c r="L7020">
        <v>1.6829343512654305E-2</v>
      </c>
      <c r="M7020">
        <v>2.2731637954711914</v>
      </c>
      <c r="N7020">
        <v>10356</v>
      </c>
      <c r="O7020">
        <v>2.429010346531868E-2</v>
      </c>
      <c r="P7020">
        <v>-1.430085301399231E-2</v>
      </c>
      <c r="Q7020">
        <v>4.4372552656568587E-4</v>
      </c>
      <c r="R7020">
        <v>1.6829343512654305E-2</v>
      </c>
      <c r="S7020">
        <v>3.3213019371032715E-2</v>
      </c>
      <c r="T7020">
        <v>4.7959540039300919E-2</v>
      </c>
      <c r="U7020" t="s">
        <v>18</v>
      </c>
      <c r="V7020" t="s">
        <v>84</v>
      </c>
      <c r="W7020">
        <v>73.6099853515625</v>
      </c>
    </row>
    <row r="7021" spans="1:23" x14ac:dyDescent="0.25">
      <c r="A7021" s="48"/>
      <c r="B7021" s="7" t="s">
        <v>15</v>
      </c>
      <c r="C7021" s="35">
        <v>42233</v>
      </c>
      <c r="D7021">
        <v>6</v>
      </c>
      <c r="E7021" t="s">
        <v>110</v>
      </c>
      <c r="F7021">
        <v>0.74034891687909665</v>
      </c>
      <c r="G7021">
        <v>0.69519688635064281</v>
      </c>
      <c r="H7021">
        <v>4133</v>
      </c>
      <c r="I7021">
        <v>0.72351957356344387</v>
      </c>
      <c r="J7021">
        <v>0.70007373649851623</v>
      </c>
      <c r="K7021">
        <v>1036</v>
      </c>
      <c r="L7021">
        <v>1.6829343512654305E-2</v>
      </c>
      <c r="M7021">
        <v>2.2731637954711914</v>
      </c>
      <c r="N7021">
        <v>10356</v>
      </c>
      <c r="O7021">
        <v>2.429010346531868E-2</v>
      </c>
      <c r="P7021">
        <v>-1.430085301399231E-2</v>
      </c>
      <c r="Q7021">
        <v>4.4372552656568587E-4</v>
      </c>
      <c r="R7021">
        <v>1.6829343512654305E-2</v>
      </c>
      <c r="S7021">
        <v>3.3213019371032715E-2</v>
      </c>
      <c r="T7021">
        <v>4.7959540039300919E-2</v>
      </c>
      <c r="U7021" t="s">
        <v>102</v>
      </c>
      <c r="V7021" t="s">
        <v>84</v>
      </c>
      <c r="W7021">
        <v>73.6099853515625</v>
      </c>
    </row>
    <row r="7022" spans="1:23" x14ac:dyDescent="0.25">
      <c r="A7022" s="48"/>
      <c r="B7022" s="7" t="s">
        <v>15</v>
      </c>
      <c r="C7022" s="35">
        <v>42233</v>
      </c>
      <c r="D7022">
        <v>7</v>
      </c>
      <c r="E7022" t="s">
        <v>110</v>
      </c>
      <c r="F7022">
        <v>0.80008880506969648</v>
      </c>
      <c r="G7022">
        <v>0.74061752056448382</v>
      </c>
      <c r="H7022">
        <v>4133</v>
      </c>
      <c r="I7022">
        <v>0.79004176369980128</v>
      </c>
      <c r="J7022">
        <v>0.72452196330576724</v>
      </c>
      <c r="K7022">
        <v>1036</v>
      </c>
      <c r="L7022">
        <v>1.0047041811048985E-2</v>
      </c>
      <c r="M7022">
        <v>1.255740761756897</v>
      </c>
      <c r="N7022">
        <v>10356</v>
      </c>
      <c r="O7022">
        <v>2.5286497548222542E-2</v>
      </c>
      <c r="P7022">
        <v>-2.236013300716877E-2</v>
      </c>
      <c r="Q7022">
        <v>-7.0107239298522472E-3</v>
      </c>
      <c r="R7022">
        <v>1.0047041811048985E-2</v>
      </c>
      <c r="S7022">
        <v>2.7102785184979439E-2</v>
      </c>
      <c r="T7022">
        <v>4.2454216629266739E-2</v>
      </c>
      <c r="U7022" t="s">
        <v>18</v>
      </c>
      <c r="V7022" t="s">
        <v>84</v>
      </c>
      <c r="W7022">
        <v>76.869544982910156</v>
      </c>
    </row>
    <row r="7023" spans="1:23" x14ac:dyDescent="0.25">
      <c r="A7023" s="48"/>
      <c r="B7023" t="s">
        <v>15</v>
      </c>
      <c r="C7023" s="35">
        <v>42233</v>
      </c>
      <c r="D7023">
        <v>7</v>
      </c>
      <c r="E7023" t="s">
        <v>110</v>
      </c>
      <c r="F7023">
        <v>0.80008880506969648</v>
      </c>
      <c r="G7023">
        <v>0.74061752056448382</v>
      </c>
      <c r="H7023">
        <v>4133</v>
      </c>
      <c r="I7023">
        <v>0.79004176369980128</v>
      </c>
      <c r="J7023">
        <v>0.72452196330576724</v>
      </c>
      <c r="K7023">
        <v>1036</v>
      </c>
      <c r="L7023">
        <v>1.0047041811048985E-2</v>
      </c>
      <c r="M7023">
        <v>1.255740761756897</v>
      </c>
      <c r="N7023">
        <v>10356</v>
      </c>
      <c r="O7023">
        <v>2.5286497548222542E-2</v>
      </c>
      <c r="P7023">
        <v>-2.236013300716877E-2</v>
      </c>
      <c r="Q7023">
        <v>-7.0107239298522472E-3</v>
      </c>
      <c r="R7023">
        <v>1.0047041811048985E-2</v>
      </c>
      <c r="S7023">
        <v>2.7102785184979439E-2</v>
      </c>
      <c r="T7023">
        <v>4.2454216629266739E-2</v>
      </c>
      <c r="U7023" t="s">
        <v>102</v>
      </c>
      <c r="V7023" t="s">
        <v>84</v>
      </c>
      <c r="W7023">
        <v>76.869544982910156</v>
      </c>
    </row>
    <row r="7024" spans="1:23" x14ac:dyDescent="0.25">
      <c r="A7024" s="48"/>
      <c r="B7024" s="7" t="s">
        <v>15</v>
      </c>
      <c r="C7024" s="35">
        <v>42233</v>
      </c>
      <c r="D7024">
        <v>8</v>
      </c>
      <c r="E7024" t="s">
        <v>110</v>
      </c>
      <c r="F7024">
        <v>0.81583020188147026</v>
      </c>
      <c r="G7024">
        <v>0.80335107857501209</v>
      </c>
      <c r="H7024">
        <v>4133</v>
      </c>
      <c r="I7024">
        <v>0.79670465089883113</v>
      </c>
      <c r="J7024">
        <v>0.73192136190753265</v>
      </c>
      <c r="K7024">
        <v>1036</v>
      </c>
      <c r="L7024">
        <v>1.9125550985336304E-2</v>
      </c>
      <c r="M7024">
        <v>2.3443052768707275</v>
      </c>
      <c r="N7024">
        <v>10356</v>
      </c>
      <c r="O7024">
        <v>2.5946959853172302E-2</v>
      </c>
      <c r="P7024">
        <v>-1.4128073118627071E-2</v>
      </c>
      <c r="Q7024">
        <v>1.6222507692873478E-3</v>
      </c>
      <c r="R7024">
        <v>1.9125550985336304E-2</v>
      </c>
      <c r="S7024">
        <v>3.6626774817705154E-2</v>
      </c>
      <c r="T7024">
        <v>5.2379176020622253E-2</v>
      </c>
      <c r="U7024" t="s">
        <v>18</v>
      </c>
      <c r="V7024" t="s">
        <v>84</v>
      </c>
      <c r="W7024">
        <v>81.389053344726562</v>
      </c>
    </row>
    <row r="7025" spans="1:23" x14ac:dyDescent="0.25">
      <c r="A7025" s="48"/>
      <c r="B7025" s="7" t="s">
        <v>15</v>
      </c>
      <c r="C7025" s="35">
        <v>42233</v>
      </c>
      <c r="D7025">
        <v>8</v>
      </c>
      <c r="E7025" t="s">
        <v>110</v>
      </c>
      <c r="F7025">
        <v>0.81583020188147026</v>
      </c>
      <c r="G7025">
        <v>0.80335107857501209</v>
      </c>
      <c r="H7025">
        <v>4133</v>
      </c>
      <c r="I7025">
        <v>0.79670465089883113</v>
      </c>
      <c r="J7025">
        <v>0.73192136190753265</v>
      </c>
      <c r="K7025">
        <v>1036</v>
      </c>
      <c r="L7025">
        <v>1.9125550985336304E-2</v>
      </c>
      <c r="M7025">
        <v>2.3443052768707275</v>
      </c>
      <c r="N7025">
        <v>10356</v>
      </c>
      <c r="O7025">
        <v>2.5946959853172302E-2</v>
      </c>
      <c r="P7025">
        <v>-1.4128073118627071E-2</v>
      </c>
      <c r="Q7025">
        <v>1.6222507692873478E-3</v>
      </c>
      <c r="R7025">
        <v>1.9125550985336304E-2</v>
      </c>
      <c r="S7025">
        <v>3.6626774817705154E-2</v>
      </c>
      <c r="T7025">
        <v>5.2379176020622253E-2</v>
      </c>
      <c r="U7025" t="s">
        <v>102</v>
      </c>
      <c r="V7025" t="s">
        <v>84</v>
      </c>
      <c r="W7025">
        <v>81.389053344726562</v>
      </c>
    </row>
    <row r="7026" spans="1:23" x14ac:dyDescent="0.25">
      <c r="A7026" s="48"/>
      <c r="B7026" t="s">
        <v>15</v>
      </c>
      <c r="C7026" s="35">
        <v>42233</v>
      </c>
      <c r="D7026">
        <v>9</v>
      </c>
      <c r="E7026" t="s">
        <v>110</v>
      </c>
      <c r="F7026">
        <v>0.79961581912560031</v>
      </c>
      <c r="G7026">
        <v>0.8751335441473812</v>
      </c>
      <c r="H7026">
        <v>4133</v>
      </c>
      <c r="I7026">
        <v>0.75406414734011895</v>
      </c>
      <c r="J7026">
        <v>0.83601725269705618</v>
      </c>
      <c r="K7026">
        <v>1036</v>
      </c>
      <c r="L7026">
        <v>4.5551672577857971E-2</v>
      </c>
      <c r="M7026">
        <v>5.6966948509216309</v>
      </c>
      <c r="N7026">
        <v>10356</v>
      </c>
      <c r="O7026">
        <v>2.9324755072593689E-2</v>
      </c>
      <c r="P7026">
        <v>7.9690665006637573E-3</v>
      </c>
      <c r="Q7026">
        <v>2.5769779458642006E-2</v>
      </c>
      <c r="R7026">
        <v>4.5551672577857971E-2</v>
      </c>
      <c r="S7026">
        <v>6.5331220626831055E-2</v>
      </c>
      <c r="T7026">
        <v>8.3134278655052185E-2</v>
      </c>
      <c r="U7026" t="s">
        <v>18</v>
      </c>
      <c r="V7026" t="s">
        <v>84</v>
      </c>
      <c r="W7026">
        <v>84.77886962890625</v>
      </c>
    </row>
    <row r="7027" spans="1:23" x14ac:dyDescent="0.25">
      <c r="A7027" s="48"/>
      <c r="B7027" t="s">
        <v>15</v>
      </c>
      <c r="C7027" s="35">
        <v>42233</v>
      </c>
      <c r="D7027">
        <v>9</v>
      </c>
      <c r="E7027" t="s">
        <v>110</v>
      </c>
      <c r="F7027">
        <v>0.79961581912560031</v>
      </c>
      <c r="G7027">
        <v>0.8751335441473812</v>
      </c>
      <c r="H7027">
        <v>4133</v>
      </c>
      <c r="I7027">
        <v>0.75406414734011895</v>
      </c>
      <c r="J7027">
        <v>0.83601725269705618</v>
      </c>
      <c r="K7027">
        <v>1036</v>
      </c>
      <c r="L7027">
        <v>4.5551672577857971E-2</v>
      </c>
      <c r="M7027">
        <v>5.6966948509216309</v>
      </c>
      <c r="N7027">
        <v>10356</v>
      </c>
      <c r="O7027">
        <v>2.9324755072593689E-2</v>
      </c>
      <c r="P7027">
        <v>7.9690665006637573E-3</v>
      </c>
      <c r="Q7027">
        <v>2.5769779458642006E-2</v>
      </c>
      <c r="R7027">
        <v>4.5551672577857971E-2</v>
      </c>
      <c r="S7027">
        <v>6.5331220626831055E-2</v>
      </c>
      <c r="T7027">
        <v>8.3134278655052185E-2</v>
      </c>
      <c r="U7027" t="s">
        <v>102</v>
      </c>
      <c r="V7027" t="s">
        <v>84</v>
      </c>
      <c r="W7027">
        <v>84.77886962890625</v>
      </c>
    </row>
    <row r="7028" spans="1:23" x14ac:dyDescent="0.25">
      <c r="A7028" s="48"/>
      <c r="B7028" t="s">
        <v>15</v>
      </c>
      <c r="C7028" s="35">
        <v>42233</v>
      </c>
      <c r="D7028">
        <v>10</v>
      </c>
      <c r="E7028" t="s">
        <v>110</v>
      </c>
      <c r="F7028">
        <v>0.86211963981733497</v>
      </c>
      <c r="G7028">
        <v>1.0849015092756669</v>
      </c>
      <c r="H7028">
        <v>4133</v>
      </c>
      <c r="I7028">
        <v>0.81661782922428872</v>
      </c>
      <c r="J7028">
        <v>1.0310418462289657</v>
      </c>
      <c r="K7028">
        <v>1036</v>
      </c>
      <c r="L7028">
        <v>4.5501809567213058E-2</v>
      </c>
      <c r="M7028">
        <v>5.2778997421264648</v>
      </c>
      <c r="N7028">
        <v>10356</v>
      </c>
      <c r="O7028">
        <v>3.6206230521202087E-2</v>
      </c>
      <c r="P7028">
        <v>-9.0009544510394335E-4</v>
      </c>
      <c r="Q7028">
        <v>2.1077809855341911E-2</v>
      </c>
      <c r="R7028">
        <v>4.5501809567213058E-2</v>
      </c>
      <c r="S7028">
        <v>6.9922909140586853E-2</v>
      </c>
      <c r="T7028">
        <v>9.1903716325759888E-2</v>
      </c>
      <c r="U7028" t="s">
        <v>18</v>
      </c>
      <c r="V7028" t="s">
        <v>84</v>
      </c>
      <c r="W7028">
        <v>87.909034729003906</v>
      </c>
    </row>
    <row r="7029" spans="1:23" x14ac:dyDescent="0.25">
      <c r="A7029" s="48"/>
      <c r="B7029" s="7" t="s">
        <v>15</v>
      </c>
      <c r="C7029" s="35">
        <v>42233</v>
      </c>
      <c r="D7029">
        <v>10</v>
      </c>
      <c r="E7029" t="s">
        <v>110</v>
      </c>
      <c r="F7029">
        <v>0.86211963981733497</v>
      </c>
      <c r="G7029">
        <v>1.0849015092756669</v>
      </c>
      <c r="H7029">
        <v>4133</v>
      </c>
      <c r="I7029">
        <v>0.81661782922428872</v>
      </c>
      <c r="J7029">
        <v>1.0310418462289657</v>
      </c>
      <c r="K7029">
        <v>1036</v>
      </c>
      <c r="L7029">
        <v>4.5501809567213058E-2</v>
      </c>
      <c r="M7029">
        <v>5.2778997421264648</v>
      </c>
      <c r="N7029">
        <v>10356</v>
      </c>
      <c r="O7029">
        <v>3.6206230521202087E-2</v>
      </c>
      <c r="P7029">
        <v>-9.0009544510394335E-4</v>
      </c>
      <c r="Q7029">
        <v>2.1077809855341911E-2</v>
      </c>
      <c r="R7029">
        <v>4.5501809567213058E-2</v>
      </c>
      <c r="S7029">
        <v>6.9922909140586853E-2</v>
      </c>
      <c r="T7029">
        <v>9.1903716325759888E-2</v>
      </c>
      <c r="U7029" t="s">
        <v>102</v>
      </c>
      <c r="V7029" t="s">
        <v>84</v>
      </c>
      <c r="W7029">
        <v>87.909034729003906</v>
      </c>
    </row>
    <row r="7030" spans="1:23" x14ac:dyDescent="0.25">
      <c r="A7030" s="48"/>
      <c r="B7030" s="7" t="s">
        <v>15</v>
      </c>
      <c r="C7030" s="35">
        <v>42233</v>
      </c>
      <c r="D7030">
        <v>11</v>
      </c>
      <c r="E7030" t="s">
        <v>110</v>
      </c>
      <c r="F7030">
        <v>0.98519452424049792</v>
      </c>
      <c r="G7030">
        <v>1.323450485292418</v>
      </c>
      <c r="H7030">
        <v>4133</v>
      </c>
      <c r="I7030">
        <v>0.98315804214753233</v>
      </c>
      <c r="J7030">
        <v>1.3274642446876677</v>
      </c>
      <c r="K7030">
        <v>1036</v>
      </c>
      <c r="L7030">
        <v>2.0364820957183838E-3</v>
      </c>
      <c r="M7030">
        <v>0.206708624958992</v>
      </c>
      <c r="N7030">
        <v>10356</v>
      </c>
      <c r="O7030">
        <v>4.6094655990600586E-2</v>
      </c>
      <c r="P7030">
        <v>-5.7038430124521255E-2</v>
      </c>
      <c r="Q7030">
        <v>-2.9058050364255905E-2</v>
      </c>
      <c r="R7030">
        <v>2.0364820957183838E-3</v>
      </c>
      <c r="S7030">
        <v>3.3127326518297195E-2</v>
      </c>
      <c r="T7030">
        <v>6.1111394315958023E-2</v>
      </c>
      <c r="U7030" t="s">
        <v>18</v>
      </c>
      <c r="V7030" t="s">
        <v>84</v>
      </c>
      <c r="W7030">
        <v>91.909034729003906</v>
      </c>
    </row>
    <row r="7031" spans="1:23" x14ac:dyDescent="0.25">
      <c r="A7031" s="48"/>
      <c r="B7031" s="7" t="s">
        <v>15</v>
      </c>
      <c r="C7031" s="35">
        <v>42233</v>
      </c>
      <c r="D7031">
        <v>11</v>
      </c>
      <c r="E7031" t="s">
        <v>110</v>
      </c>
      <c r="F7031">
        <v>0.98519452424049792</v>
      </c>
      <c r="G7031">
        <v>1.323450485292418</v>
      </c>
      <c r="H7031">
        <v>4133</v>
      </c>
      <c r="I7031">
        <v>0.98315804214753233</v>
      </c>
      <c r="J7031">
        <v>1.3274642446876677</v>
      </c>
      <c r="K7031">
        <v>1036</v>
      </c>
      <c r="L7031">
        <v>2.0364820957183838E-3</v>
      </c>
      <c r="M7031">
        <v>0.206708624958992</v>
      </c>
      <c r="N7031">
        <v>10356</v>
      </c>
      <c r="O7031">
        <v>4.6094655990600586E-2</v>
      </c>
      <c r="P7031">
        <v>-5.7038430124521255E-2</v>
      </c>
      <c r="Q7031">
        <v>-2.9058050364255905E-2</v>
      </c>
      <c r="R7031">
        <v>2.0364820957183838E-3</v>
      </c>
      <c r="S7031">
        <v>3.3127326518297195E-2</v>
      </c>
      <c r="T7031">
        <v>6.1111394315958023E-2</v>
      </c>
      <c r="U7031" t="s">
        <v>102</v>
      </c>
      <c r="V7031" t="s">
        <v>84</v>
      </c>
      <c r="W7031">
        <v>91.909034729003906</v>
      </c>
    </row>
    <row r="7032" spans="1:23" x14ac:dyDescent="0.25">
      <c r="A7032" s="48"/>
      <c r="B7032" s="7" t="s">
        <v>15</v>
      </c>
      <c r="C7032" s="35">
        <v>42233</v>
      </c>
      <c r="D7032">
        <v>12</v>
      </c>
      <c r="E7032" t="s">
        <v>110</v>
      </c>
      <c r="F7032">
        <v>1.22954928186753</v>
      </c>
      <c r="G7032">
        <v>1.5725481565876662</v>
      </c>
      <c r="H7032">
        <v>4133</v>
      </c>
      <c r="I7032">
        <v>1.2292359498372525</v>
      </c>
      <c r="J7032">
        <v>1.5749607340259606</v>
      </c>
      <c r="K7032">
        <v>1036</v>
      </c>
      <c r="L7032">
        <v>3.1333204242400825E-4</v>
      </c>
      <c r="M7032">
        <v>2.5483487173914909E-2</v>
      </c>
      <c r="N7032">
        <v>10356</v>
      </c>
      <c r="O7032">
        <v>5.4705016314983368E-2</v>
      </c>
      <c r="P7032">
        <v>-6.9796614348888397E-2</v>
      </c>
      <c r="Q7032">
        <v>-3.6589577794075012E-2</v>
      </c>
      <c r="R7032">
        <v>3.1333204242400825E-4</v>
      </c>
      <c r="S7032">
        <v>3.7211865186691284E-2</v>
      </c>
      <c r="T7032">
        <v>7.042328268289566E-2</v>
      </c>
      <c r="U7032" t="s">
        <v>18</v>
      </c>
      <c r="V7032" t="s">
        <v>84</v>
      </c>
      <c r="W7032">
        <v>94.908843994140625</v>
      </c>
    </row>
    <row r="7033" spans="1:23" x14ac:dyDescent="0.25">
      <c r="A7033" s="48"/>
      <c r="B7033" s="7" t="s">
        <v>15</v>
      </c>
      <c r="C7033" s="35">
        <v>42233</v>
      </c>
      <c r="D7033">
        <v>12</v>
      </c>
      <c r="E7033" t="s">
        <v>110</v>
      </c>
      <c r="F7033">
        <v>1.22954928186753</v>
      </c>
      <c r="G7033">
        <v>1.5725481565876662</v>
      </c>
      <c r="H7033">
        <v>4133</v>
      </c>
      <c r="I7033">
        <v>1.2292359498372525</v>
      </c>
      <c r="J7033">
        <v>1.5749607340259606</v>
      </c>
      <c r="K7033">
        <v>1036</v>
      </c>
      <c r="L7033">
        <v>3.1333204242400825E-4</v>
      </c>
      <c r="M7033">
        <v>2.5483487173914909E-2</v>
      </c>
      <c r="N7033">
        <v>10356</v>
      </c>
      <c r="O7033">
        <v>5.4705016314983368E-2</v>
      </c>
      <c r="P7033">
        <v>-6.9796614348888397E-2</v>
      </c>
      <c r="Q7033">
        <v>-3.6589577794075012E-2</v>
      </c>
      <c r="R7033">
        <v>3.1333204242400825E-4</v>
      </c>
      <c r="S7033">
        <v>3.7211865186691284E-2</v>
      </c>
      <c r="T7033">
        <v>7.042328268289566E-2</v>
      </c>
      <c r="U7033" t="s">
        <v>102</v>
      </c>
      <c r="V7033" t="s">
        <v>84</v>
      </c>
      <c r="W7033">
        <v>94.908843994140625</v>
      </c>
    </row>
    <row r="7034" spans="1:23" x14ac:dyDescent="0.25">
      <c r="A7034" s="48"/>
      <c r="B7034" s="7" t="s">
        <v>15</v>
      </c>
      <c r="C7034" s="35">
        <v>42233</v>
      </c>
      <c r="D7034">
        <v>13</v>
      </c>
      <c r="E7034" t="s">
        <v>110</v>
      </c>
      <c r="F7034">
        <v>1.5809772693324176</v>
      </c>
      <c r="G7034">
        <v>1.8044660744702996</v>
      </c>
      <c r="H7034">
        <v>4133</v>
      </c>
      <c r="I7034">
        <v>1.5204771324733337</v>
      </c>
      <c r="J7034">
        <v>1.7117924167450476</v>
      </c>
      <c r="K7034">
        <v>1036</v>
      </c>
      <c r="L7034">
        <v>6.0500137507915497E-2</v>
      </c>
      <c r="M7034">
        <v>3.8267555236816406</v>
      </c>
      <c r="N7034">
        <v>10356</v>
      </c>
      <c r="O7034">
        <v>6.013517826795578E-2</v>
      </c>
      <c r="P7034">
        <v>-1.65691077709198E-2</v>
      </c>
      <c r="Q7034">
        <v>1.9934149459004402E-2</v>
      </c>
      <c r="R7034">
        <v>6.0500137507915497E-2</v>
      </c>
      <c r="S7034">
        <v>0.10106131434440613</v>
      </c>
      <c r="T7034">
        <v>0.13756938278675079</v>
      </c>
      <c r="U7034" t="s">
        <v>18</v>
      </c>
      <c r="V7034" t="s">
        <v>84</v>
      </c>
      <c r="W7034">
        <v>97.649093627929688</v>
      </c>
    </row>
    <row r="7035" spans="1:23" x14ac:dyDescent="0.25">
      <c r="A7035" s="48"/>
      <c r="B7035" t="s">
        <v>15</v>
      </c>
      <c r="C7035" s="35">
        <v>42233</v>
      </c>
      <c r="D7035">
        <v>13</v>
      </c>
      <c r="E7035" t="s">
        <v>110</v>
      </c>
      <c r="F7035">
        <v>1.5809772693324176</v>
      </c>
      <c r="G7035">
        <v>1.8044660744702996</v>
      </c>
      <c r="H7035">
        <v>4133</v>
      </c>
      <c r="I7035">
        <v>1.5204771324733337</v>
      </c>
      <c r="J7035">
        <v>1.7117924167450476</v>
      </c>
      <c r="K7035">
        <v>1036</v>
      </c>
      <c r="L7035">
        <v>6.0500137507915497E-2</v>
      </c>
      <c r="M7035">
        <v>3.8267555236816406</v>
      </c>
      <c r="N7035">
        <v>10356</v>
      </c>
      <c r="O7035">
        <v>6.013517826795578E-2</v>
      </c>
      <c r="P7035">
        <v>-1.65691077709198E-2</v>
      </c>
      <c r="Q7035">
        <v>1.9934149459004402E-2</v>
      </c>
      <c r="R7035">
        <v>6.0500137507915497E-2</v>
      </c>
      <c r="S7035">
        <v>0.10106131434440613</v>
      </c>
      <c r="T7035">
        <v>0.13756938278675079</v>
      </c>
      <c r="U7035" t="s">
        <v>102</v>
      </c>
      <c r="V7035" t="s">
        <v>84</v>
      </c>
      <c r="W7035">
        <v>97.649093627929688</v>
      </c>
    </row>
    <row r="7036" spans="1:23" x14ac:dyDescent="0.25">
      <c r="A7036" s="48"/>
      <c r="B7036" s="7" t="s">
        <v>15</v>
      </c>
      <c r="C7036" s="35">
        <v>42233</v>
      </c>
      <c r="D7036">
        <v>14</v>
      </c>
      <c r="E7036" t="s">
        <v>110</v>
      </c>
      <c r="F7036">
        <v>1.9362883913073079</v>
      </c>
      <c r="G7036">
        <v>1.9742967285306676</v>
      </c>
      <c r="H7036">
        <v>4133</v>
      </c>
      <c r="I7036">
        <v>1.7631983530845083</v>
      </c>
      <c r="J7036">
        <v>1.8574804149395798</v>
      </c>
      <c r="K7036">
        <v>1036</v>
      </c>
      <c r="L7036">
        <v>0.17309004068374634</v>
      </c>
      <c r="M7036">
        <v>8.9392690658569336</v>
      </c>
      <c r="N7036">
        <v>10356</v>
      </c>
      <c r="O7036">
        <v>6.5371587872505188E-2</v>
      </c>
      <c r="P7036">
        <v>8.9309811592102051E-2</v>
      </c>
      <c r="Q7036">
        <v>0.12899167835712433</v>
      </c>
      <c r="R7036">
        <v>0.17309004068374634</v>
      </c>
      <c r="S7036">
        <v>0.21718317270278931</v>
      </c>
      <c r="T7036">
        <v>0.25687026977539063</v>
      </c>
      <c r="U7036" t="s">
        <v>18</v>
      </c>
      <c r="V7036" t="s">
        <v>84</v>
      </c>
      <c r="W7036">
        <v>100.25965881347656</v>
      </c>
    </row>
    <row r="7037" spans="1:23" x14ac:dyDescent="0.25">
      <c r="A7037" s="48"/>
      <c r="B7037" s="7" t="s">
        <v>15</v>
      </c>
      <c r="C7037" s="35">
        <v>42233</v>
      </c>
      <c r="D7037">
        <v>14</v>
      </c>
      <c r="E7037" t="s">
        <v>110</v>
      </c>
      <c r="F7037">
        <v>1.9362883913073079</v>
      </c>
      <c r="G7037">
        <v>1.9742967285306676</v>
      </c>
      <c r="H7037">
        <v>4133</v>
      </c>
      <c r="I7037">
        <v>1.7631983530845083</v>
      </c>
      <c r="J7037">
        <v>1.8574804149395798</v>
      </c>
      <c r="K7037">
        <v>1036</v>
      </c>
      <c r="L7037">
        <v>0.17309004068374634</v>
      </c>
      <c r="M7037">
        <v>8.9392690658569336</v>
      </c>
      <c r="N7037">
        <v>10356</v>
      </c>
      <c r="O7037">
        <v>6.5371587872505188E-2</v>
      </c>
      <c r="P7037">
        <v>8.9309811592102051E-2</v>
      </c>
      <c r="Q7037">
        <v>0.12899167835712433</v>
      </c>
      <c r="R7037">
        <v>0.17309004068374634</v>
      </c>
      <c r="S7037">
        <v>0.21718317270278931</v>
      </c>
      <c r="T7037">
        <v>0.25687026977539063</v>
      </c>
      <c r="U7037" t="s">
        <v>102</v>
      </c>
      <c r="V7037" t="s">
        <v>84</v>
      </c>
      <c r="W7037">
        <v>100.25965881347656</v>
      </c>
    </row>
    <row r="7038" spans="1:23" x14ac:dyDescent="0.25">
      <c r="A7038" s="48"/>
      <c r="B7038" t="s">
        <v>15</v>
      </c>
      <c r="C7038" s="35">
        <v>42233</v>
      </c>
      <c r="D7038">
        <v>15</v>
      </c>
      <c r="E7038" t="s">
        <v>110</v>
      </c>
      <c r="F7038">
        <v>2.3519593330322865</v>
      </c>
      <c r="G7038">
        <v>2.0588491798633863</v>
      </c>
      <c r="H7038">
        <v>4133</v>
      </c>
      <c r="I7038">
        <v>1.8335567833388275</v>
      </c>
      <c r="J7038">
        <v>1.713875477885374</v>
      </c>
      <c r="K7038">
        <v>1036</v>
      </c>
      <c r="L7038">
        <v>0.5184025764465332</v>
      </c>
      <c r="M7038">
        <v>22.041305541992188</v>
      </c>
      <c r="N7038">
        <v>10356</v>
      </c>
      <c r="O7038">
        <v>6.2136236578226089E-2</v>
      </c>
      <c r="P7038">
        <v>0.43876877427101135</v>
      </c>
      <c r="Q7038">
        <v>0.47648671269416809</v>
      </c>
      <c r="R7038">
        <v>0.5184025764465332</v>
      </c>
      <c r="S7038">
        <v>0.56031346321105957</v>
      </c>
      <c r="T7038">
        <v>0.59803634881973267</v>
      </c>
      <c r="U7038" t="s">
        <v>18</v>
      </c>
      <c r="V7038" t="s">
        <v>84</v>
      </c>
      <c r="W7038">
        <v>102.12958526611328</v>
      </c>
    </row>
    <row r="7039" spans="1:23" x14ac:dyDescent="0.25">
      <c r="A7039" s="48"/>
      <c r="B7039" t="s">
        <v>15</v>
      </c>
      <c r="C7039" s="35">
        <v>42233</v>
      </c>
      <c r="D7039">
        <v>15</v>
      </c>
      <c r="E7039" t="s">
        <v>110</v>
      </c>
      <c r="F7039">
        <v>2.3519593330322865</v>
      </c>
      <c r="G7039">
        <v>2.0588491798633863</v>
      </c>
      <c r="H7039">
        <v>4133</v>
      </c>
      <c r="I7039">
        <v>1.8335567833388275</v>
      </c>
      <c r="J7039">
        <v>1.713875477885374</v>
      </c>
      <c r="K7039">
        <v>1036</v>
      </c>
      <c r="L7039">
        <v>0.5184025764465332</v>
      </c>
      <c r="M7039">
        <v>22.041305541992188</v>
      </c>
      <c r="N7039">
        <v>10356</v>
      </c>
      <c r="O7039">
        <v>6.2136236578226089E-2</v>
      </c>
      <c r="P7039">
        <v>0.43876877427101135</v>
      </c>
      <c r="Q7039">
        <v>0.47648671269416809</v>
      </c>
      <c r="R7039">
        <v>0.5184025764465332</v>
      </c>
      <c r="S7039">
        <v>0.56031346321105957</v>
      </c>
      <c r="T7039">
        <v>0.59803634881973267</v>
      </c>
      <c r="U7039" t="s">
        <v>102</v>
      </c>
      <c r="V7039" t="s">
        <v>84</v>
      </c>
      <c r="W7039">
        <v>102.12958526611328</v>
      </c>
    </row>
    <row r="7040" spans="1:23" x14ac:dyDescent="0.25">
      <c r="A7040" s="48"/>
      <c r="B7040" t="s">
        <v>15</v>
      </c>
      <c r="C7040" s="35">
        <v>42233</v>
      </c>
      <c r="D7040">
        <v>16</v>
      </c>
      <c r="E7040" t="s">
        <v>110</v>
      </c>
      <c r="F7040">
        <v>2.7643710877292129</v>
      </c>
      <c r="G7040">
        <v>2.0879805011188313</v>
      </c>
      <c r="H7040">
        <v>4133</v>
      </c>
      <c r="I7040">
        <v>2.7864139527102867</v>
      </c>
      <c r="J7040">
        <v>2.0979263795154939</v>
      </c>
      <c r="K7040">
        <v>1036</v>
      </c>
      <c r="L7040">
        <v>-2.2042864933609962E-2</v>
      </c>
      <c r="M7040">
        <v>-0.79739165306091309</v>
      </c>
      <c r="N7040">
        <v>10356</v>
      </c>
      <c r="O7040">
        <v>7.2823047637939453E-2</v>
      </c>
      <c r="P7040">
        <v>-0.11537288129329681</v>
      </c>
      <c r="Q7040">
        <v>-7.1167834103107452E-2</v>
      </c>
      <c r="R7040">
        <v>-2.2042864933609962E-2</v>
      </c>
      <c r="S7040">
        <v>2.7076281607151031E-2</v>
      </c>
      <c r="T7040">
        <v>7.1287155151367188E-2</v>
      </c>
      <c r="U7040" t="s">
        <v>18</v>
      </c>
      <c r="V7040" t="s">
        <v>84</v>
      </c>
      <c r="W7040">
        <v>102.12958526611328</v>
      </c>
    </row>
    <row r="7041" spans="1:23" x14ac:dyDescent="0.25">
      <c r="A7041" s="48"/>
      <c r="B7041" s="7" t="s">
        <v>15</v>
      </c>
      <c r="C7041" s="35">
        <v>42233</v>
      </c>
      <c r="D7041">
        <v>16</v>
      </c>
      <c r="E7041" t="s">
        <v>110</v>
      </c>
      <c r="F7041">
        <v>2.7643710877292129</v>
      </c>
      <c r="G7041">
        <v>2.0879805011188313</v>
      </c>
      <c r="H7041">
        <v>4133</v>
      </c>
      <c r="I7041">
        <v>2.7864139527102867</v>
      </c>
      <c r="J7041">
        <v>2.0979263795154939</v>
      </c>
      <c r="K7041">
        <v>1036</v>
      </c>
      <c r="L7041">
        <v>-2.2042864933609962E-2</v>
      </c>
      <c r="M7041">
        <v>-0.79739165306091309</v>
      </c>
      <c r="N7041">
        <v>10356</v>
      </c>
      <c r="O7041">
        <v>7.2823047637939453E-2</v>
      </c>
      <c r="P7041">
        <v>-0.11537288129329681</v>
      </c>
      <c r="Q7041">
        <v>-7.1167834103107452E-2</v>
      </c>
      <c r="R7041">
        <v>-2.2042864933609962E-2</v>
      </c>
      <c r="S7041">
        <v>2.7076281607151031E-2</v>
      </c>
      <c r="T7041">
        <v>7.1287155151367188E-2</v>
      </c>
      <c r="U7041" t="s">
        <v>102</v>
      </c>
      <c r="V7041" t="s">
        <v>84</v>
      </c>
      <c r="W7041">
        <v>102.12958526611328</v>
      </c>
    </row>
    <row r="7042" spans="1:23" x14ac:dyDescent="0.25">
      <c r="A7042" s="48"/>
      <c r="B7042" s="7" t="s">
        <v>15</v>
      </c>
      <c r="C7042" s="35">
        <v>42233</v>
      </c>
      <c r="D7042">
        <v>17</v>
      </c>
      <c r="E7042" t="s">
        <v>110</v>
      </c>
      <c r="F7042">
        <v>3.0874869552243958</v>
      </c>
      <c r="G7042">
        <v>2.070856331206484</v>
      </c>
      <c r="H7042">
        <v>4133</v>
      </c>
      <c r="I7042">
        <v>3.148011628102652</v>
      </c>
      <c r="J7042">
        <v>2.0862946132889557</v>
      </c>
      <c r="K7042">
        <v>1036</v>
      </c>
      <c r="L7042">
        <v>-6.0524672269821167E-2</v>
      </c>
      <c r="M7042">
        <v>-1.9603215456008911</v>
      </c>
      <c r="N7042">
        <v>10356</v>
      </c>
      <c r="O7042">
        <v>7.238084077835083E-2</v>
      </c>
      <c r="P7042">
        <v>-0.15328796207904816</v>
      </c>
      <c r="Q7042">
        <v>-0.10935133695602417</v>
      </c>
      <c r="R7042">
        <v>-6.0524672269821167E-2</v>
      </c>
      <c r="S7042">
        <v>-1.1703794822096825E-2</v>
      </c>
      <c r="T7042">
        <v>3.2238613814115524E-2</v>
      </c>
      <c r="U7042" t="s">
        <v>18</v>
      </c>
      <c r="V7042" t="s">
        <v>84</v>
      </c>
      <c r="W7042">
        <v>101.87002563476562</v>
      </c>
    </row>
    <row r="7043" spans="1:23" x14ac:dyDescent="0.25">
      <c r="A7043" s="48"/>
      <c r="B7043" s="7" t="s">
        <v>15</v>
      </c>
      <c r="C7043" s="35">
        <v>42233</v>
      </c>
      <c r="D7043">
        <v>17</v>
      </c>
      <c r="E7043" t="s">
        <v>110</v>
      </c>
      <c r="F7043">
        <v>3.0874869552243958</v>
      </c>
      <c r="G7043">
        <v>2.070856331206484</v>
      </c>
      <c r="H7043">
        <v>4133</v>
      </c>
      <c r="I7043">
        <v>3.148011628102652</v>
      </c>
      <c r="J7043">
        <v>2.0862946132889557</v>
      </c>
      <c r="K7043">
        <v>1036</v>
      </c>
      <c r="L7043">
        <v>-6.0524672269821167E-2</v>
      </c>
      <c r="M7043">
        <v>-1.9603215456008911</v>
      </c>
      <c r="N7043">
        <v>10356</v>
      </c>
      <c r="O7043">
        <v>7.238084077835083E-2</v>
      </c>
      <c r="P7043">
        <v>-0.15328796207904816</v>
      </c>
      <c r="Q7043">
        <v>-0.10935133695602417</v>
      </c>
      <c r="R7043">
        <v>-6.0524672269821167E-2</v>
      </c>
      <c r="S7043">
        <v>-1.1703794822096825E-2</v>
      </c>
      <c r="T7043">
        <v>3.2238613814115524E-2</v>
      </c>
      <c r="U7043" t="s">
        <v>102</v>
      </c>
      <c r="V7043" t="s">
        <v>84</v>
      </c>
      <c r="W7043">
        <v>101.87002563476562</v>
      </c>
    </row>
    <row r="7044" spans="1:23" x14ac:dyDescent="0.25">
      <c r="A7044" s="48"/>
      <c r="B7044" s="7" t="s">
        <v>15</v>
      </c>
      <c r="C7044" s="35">
        <v>42233</v>
      </c>
      <c r="D7044">
        <v>18</v>
      </c>
      <c r="E7044" t="s">
        <v>110</v>
      </c>
      <c r="F7044">
        <v>3.3108130205439457</v>
      </c>
      <c r="G7044">
        <v>2.0436011044023936</v>
      </c>
      <c r="H7044">
        <v>4133</v>
      </c>
      <c r="I7044">
        <v>3.3046263576043473</v>
      </c>
      <c r="J7044">
        <v>2.0396537156250187</v>
      </c>
      <c r="K7044">
        <v>1036</v>
      </c>
      <c r="L7044">
        <v>6.186662707477808E-3</v>
      </c>
      <c r="M7044">
        <v>0.18686234951019287</v>
      </c>
      <c r="N7044">
        <v>10356</v>
      </c>
      <c r="O7044">
        <v>7.0895008742809296E-2</v>
      </c>
      <c r="P7044">
        <v>-8.4672383964061737E-2</v>
      </c>
      <c r="Q7044">
        <v>-4.1637692600488663E-2</v>
      </c>
      <c r="R7044">
        <v>6.186662707477808E-3</v>
      </c>
      <c r="S7044">
        <v>5.4005347192287445E-2</v>
      </c>
      <c r="T7044">
        <v>9.704570472240448E-2</v>
      </c>
      <c r="U7044" t="s">
        <v>18</v>
      </c>
      <c r="V7044" t="s">
        <v>84</v>
      </c>
      <c r="W7044">
        <v>99.86993408203125</v>
      </c>
    </row>
    <row r="7045" spans="1:23" x14ac:dyDescent="0.25">
      <c r="A7045" s="48"/>
      <c r="B7045" s="7" t="s">
        <v>15</v>
      </c>
      <c r="C7045" s="35">
        <v>42233</v>
      </c>
      <c r="D7045">
        <v>18</v>
      </c>
      <c r="E7045" t="s">
        <v>110</v>
      </c>
      <c r="F7045">
        <v>3.3108130205439457</v>
      </c>
      <c r="G7045">
        <v>2.0436011044023936</v>
      </c>
      <c r="H7045">
        <v>4133</v>
      </c>
      <c r="I7045">
        <v>3.3046263576043473</v>
      </c>
      <c r="J7045">
        <v>2.0396537156250187</v>
      </c>
      <c r="K7045">
        <v>1036</v>
      </c>
      <c r="L7045">
        <v>6.186662707477808E-3</v>
      </c>
      <c r="M7045">
        <v>0.18686234951019287</v>
      </c>
      <c r="N7045">
        <v>10356</v>
      </c>
      <c r="O7045">
        <v>7.0895008742809296E-2</v>
      </c>
      <c r="P7045">
        <v>-8.4672383964061737E-2</v>
      </c>
      <c r="Q7045">
        <v>-4.1637692600488663E-2</v>
      </c>
      <c r="R7045">
        <v>6.186662707477808E-3</v>
      </c>
      <c r="S7045">
        <v>5.4005347192287445E-2</v>
      </c>
      <c r="T7045">
        <v>9.704570472240448E-2</v>
      </c>
      <c r="U7045" t="s">
        <v>102</v>
      </c>
      <c r="V7045" t="s">
        <v>84</v>
      </c>
      <c r="W7045">
        <v>99.86993408203125</v>
      </c>
    </row>
    <row r="7046" spans="1:23" x14ac:dyDescent="0.25">
      <c r="A7046" s="48"/>
      <c r="B7046" s="7" t="s">
        <v>15</v>
      </c>
      <c r="C7046" s="35">
        <v>42233</v>
      </c>
      <c r="D7046">
        <v>19</v>
      </c>
      <c r="E7046" t="s">
        <v>110</v>
      </c>
      <c r="F7046">
        <v>3.3411697251898733</v>
      </c>
      <c r="G7046">
        <v>1.9822265679507654</v>
      </c>
      <c r="H7046">
        <v>4133</v>
      </c>
      <c r="I7046">
        <v>3.337939340670625</v>
      </c>
      <c r="J7046">
        <v>2.0616466710899215</v>
      </c>
      <c r="K7046">
        <v>1036</v>
      </c>
      <c r="L7046">
        <v>3.2303845509886742E-3</v>
      </c>
      <c r="M7046">
        <v>9.668423980474472E-2</v>
      </c>
      <c r="N7046">
        <v>10356</v>
      </c>
      <c r="O7046">
        <v>7.1087166666984558E-2</v>
      </c>
      <c r="P7046">
        <v>-8.7874926626682281E-2</v>
      </c>
      <c r="Q7046">
        <v>-4.4723596423864365E-2</v>
      </c>
      <c r="R7046">
        <v>3.2303845509886742E-3</v>
      </c>
      <c r="S7046">
        <v>5.1178678870201111E-2</v>
      </c>
      <c r="T7046">
        <v>9.4335697591304779E-2</v>
      </c>
      <c r="U7046" t="s">
        <v>18</v>
      </c>
      <c r="V7046" t="s">
        <v>84</v>
      </c>
      <c r="W7046">
        <v>94.869544982910156</v>
      </c>
    </row>
    <row r="7047" spans="1:23" x14ac:dyDescent="0.25">
      <c r="A7047" s="48"/>
      <c r="B7047" t="s">
        <v>15</v>
      </c>
      <c r="C7047" s="35">
        <v>42233</v>
      </c>
      <c r="D7047">
        <v>19</v>
      </c>
      <c r="E7047" t="s">
        <v>110</v>
      </c>
      <c r="F7047">
        <v>3.3411697251898733</v>
      </c>
      <c r="G7047">
        <v>1.9822265679507654</v>
      </c>
      <c r="H7047">
        <v>4133</v>
      </c>
      <c r="I7047">
        <v>3.337939340670625</v>
      </c>
      <c r="J7047">
        <v>2.0616466710899215</v>
      </c>
      <c r="K7047">
        <v>1036</v>
      </c>
      <c r="L7047">
        <v>3.2303845509886742E-3</v>
      </c>
      <c r="M7047">
        <v>9.668423980474472E-2</v>
      </c>
      <c r="N7047">
        <v>10356</v>
      </c>
      <c r="O7047">
        <v>7.1087166666984558E-2</v>
      </c>
      <c r="P7047">
        <v>-8.7874926626682281E-2</v>
      </c>
      <c r="Q7047">
        <v>-4.4723596423864365E-2</v>
      </c>
      <c r="R7047">
        <v>3.2303845509886742E-3</v>
      </c>
      <c r="S7047">
        <v>5.1178678870201111E-2</v>
      </c>
      <c r="T7047">
        <v>9.4335697591304779E-2</v>
      </c>
      <c r="U7047" t="s">
        <v>102</v>
      </c>
      <c r="V7047" t="s">
        <v>84</v>
      </c>
      <c r="W7047">
        <v>94.869544982910156</v>
      </c>
    </row>
    <row r="7048" spans="1:23" x14ac:dyDescent="0.25">
      <c r="A7048" s="48"/>
      <c r="B7048" s="7" t="s">
        <v>15</v>
      </c>
      <c r="C7048" s="35">
        <v>42233</v>
      </c>
      <c r="D7048">
        <v>20</v>
      </c>
      <c r="E7048" t="s">
        <v>110</v>
      </c>
      <c r="F7048">
        <v>3.1234292287139569</v>
      </c>
      <c r="G7048">
        <v>1.9099258670854542</v>
      </c>
      <c r="H7048">
        <v>4133</v>
      </c>
      <c r="I7048">
        <v>3.1321605608898575</v>
      </c>
      <c r="J7048">
        <v>1.9432436262915549</v>
      </c>
      <c r="K7048">
        <v>1036</v>
      </c>
      <c r="L7048">
        <v>-8.7313326075673103E-3</v>
      </c>
      <c r="M7048">
        <v>-0.27954313158988953</v>
      </c>
      <c r="N7048">
        <v>10356</v>
      </c>
      <c r="O7048">
        <v>6.7287325859069824E-2</v>
      </c>
      <c r="P7048">
        <v>-9.4966769218444824E-2</v>
      </c>
      <c r="Q7048">
        <v>-5.4122015833854675E-2</v>
      </c>
      <c r="R7048">
        <v>-8.7313326075673103E-3</v>
      </c>
      <c r="S7048">
        <v>3.6653969436883926E-2</v>
      </c>
      <c r="T7048">
        <v>7.7504105865955353E-2</v>
      </c>
      <c r="U7048" t="s">
        <v>18</v>
      </c>
      <c r="V7048" t="s">
        <v>84</v>
      </c>
      <c r="W7048">
        <v>89.998939514160156</v>
      </c>
    </row>
    <row r="7049" spans="1:23" x14ac:dyDescent="0.25">
      <c r="A7049" s="48"/>
      <c r="B7049" s="7" t="s">
        <v>15</v>
      </c>
      <c r="C7049" s="35">
        <v>42233</v>
      </c>
      <c r="D7049">
        <v>20</v>
      </c>
      <c r="E7049" t="s">
        <v>110</v>
      </c>
      <c r="F7049">
        <v>3.1234292287139569</v>
      </c>
      <c r="G7049">
        <v>1.9099258670854542</v>
      </c>
      <c r="H7049">
        <v>4133</v>
      </c>
      <c r="I7049">
        <v>3.1321605608898575</v>
      </c>
      <c r="J7049">
        <v>1.9432436262915549</v>
      </c>
      <c r="K7049">
        <v>1036</v>
      </c>
      <c r="L7049">
        <v>-8.7313326075673103E-3</v>
      </c>
      <c r="M7049">
        <v>-0.27954313158988953</v>
      </c>
      <c r="N7049">
        <v>10356</v>
      </c>
      <c r="O7049">
        <v>6.7287325859069824E-2</v>
      </c>
      <c r="P7049">
        <v>-9.4966769218444824E-2</v>
      </c>
      <c r="Q7049">
        <v>-5.4122015833854675E-2</v>
      </c>
      <c r="R7049">
        <v>-8.7313326075673103E-3</v>
      </c>
      <c r="S7049">
        <v>3.6653969436883926E-2</v>
      </c>
      <c r="T7049">
        <v>7.7504105865955353E-2</v>
      </c>
      <c r="U7049" t="s">
        <v>102</v>
      </c>
      <c r="V7049" t="s">
        <v>84</v>
      </c>
      <c r="W7049">
        <v>89.998939514160156</v>
      </c>
    </row>
    <row r="7050" spans="1:23" x14ac:dyDescent="0.25">
      <c r="A7050" s="48"/>
      <c r="B7050" t="s">
        <v>15</v>
      </c>
      <c r="C7050" s="35">
        <v>42233</v>
      </c>
      <c r="D7050">
        <v>21</v>
      </c>
      <c r="E7050" t="s">
        <v>110</v>
      </c>
      <c r="F7050">
        <v>2.8312034802493438</v>
      </c>
      <c r="G7050">
        <v>1.8345958433000564</v>
      </c>
      <c r="H7050">
        <v>4133</v>
      </c>
      <c r="I7050">
        <v>2.7972051360749166</v>
      </c>
      <c r="J7050">
        <v>1.8075368090350024</v>
      </c>
      <c r="K7050">
        <v>1036</v>
      </c>
      <c r="L7050">
        <v>3.3998344093561172E-2</v>
      </c>
      <c r="M7050">
        <v>1.2008442878723145</v>
      </c>
      <c r="N7050">
        <v>10356</v>
      </c>
      <c r="O7050">
        <v>6.2992185354232788E-2</v>
      </c>
      <c r="P7050">
        <v>-4.6732440590858459E-2</v>
      </c>
      <c r="Q7050">
        <v>-8.4949247539043427E-3</v>
      </c>
      <c r="R7050">
        <v>3.3998344093561172E-2</v>
      </c>
      <c r="S7050">
        <v>7.6486572623252869E-2</v>
      </c>
      <c r="T7050">
        <v>0.1147291287779808</v>
      </c>
      <c r="U7050" t="s">
        <v>18</v>
      </c>
      <c r="V7050" t="s">
        <v>84</v>
      </c>
      <c r="W7050">
        <v>86.258499145507813</v>
      </c>
    </row>
    <row r="7051" spans="1:23" x14ac:dyDescent="0.25">
      <c r="A7051" s="48"/>
      <c r="B7051" t="s">
        <v>15</v>
      </c>
      <c r="C7051" s="35">
        <v>42233</v>
      </c>
      <c r="D7051">
        <v>21</v>
      </c>
      <c r="E7051" t="s">
        <v>110</v>
      </c>
      <c r="F7051">
        <v>2.8312034802493438</v>
      </c>
      <c r="G7051">
        <v>1.8345958433000564</v>
      </c>
      <c r="H7051">
        <v>4133</v>
      </c>
      <c r="I7051">
        <v>2.7972051360749166</v>
      </c>
      <c r="J7051">
        <v>1.8075368090350024</v>
      </c>
      <c r="K7051">
        <v>1036</v>
      </c>
      <c r="L7051">
        <v>3.3998344093561172E-2</v>
      </c>
      <c r="M7051">
        <v>1.2008442878723145</v>
      </c>
      <c r="N7051">
        <v>10356</v>
      </c>
      <c r="O7051">
        <v>6.2992185354232788E-2</v>
      </c>
      <c r="P7051">
        <v>-4.6732440590858459E-2</v>
      </c>
      <c r="Q7051">
        <v>-8.4949247539043427E-3</v>
      </c>
      <c r="R7051">
        <v>3.3998344093561172E-2</v>
      </c>
      <c r="S7051">
        <v>7.6486572623252869E-2</v>
      </c>
      <c r="T7051">
        <v>0.1147291287779808</v>
      </c>
      <c r="U7051" t="s">
        <v>102</v>
      </c>
      <c r="V7051" t="s">
        <v>84</v>
      </c>
      <c r="W7051">
        <v>86.258499145507813</v>
      </c>
    </row>
    <row r="7052" spans="1:23" x14ac:dyDescent="0.25">
      <c r="A7052" s="48"/>
      <c r="B7052" t="s">
        <v>15</v>
      </c>
      <c r="C7052" s="35">
        <v>42233</v>
      </c>
      <c r="D7052">
        <v>22</v>
      </c>
      <c r="E7052" t="s">
        <v>110</v>
      </c>
      <c r="F7052">
        <v>2.4278552933247819</v>
      </c>
      <c r="G7052">
        <v>1.7340377391896091</v>
      </c>
      <c r="H7052">
        <v>4133</v>
      </c>
      <c r="I7052">
        <v>2.3549815893381196</v>
      </c>
      <c r="J7052">
        <v>1.6775259800546429</v>
      </c>
      <c r="K7052">
        <v>1036</v>
      </c>
      <c r="L7052">
        <v>7.2873704135417938E-2</v>
      </c>
      <c r="M7052">
        <v>3.0015671253204346</v>
      </c>
      <c r="N7052">
        <v>10356</v>
      </c>
      <c r="O7052">
        <v>5.8684218674898148E-2</v>
      </c>
      <c r="P7052">
        <v>-2.3359905462712049E-3</v>
      </c>
      <c r="Q7052">
        <v>3.3286504447460175E-2</v>
      </c>
      <c r="R7052">
        <v>7.2873704135417938E-2</v>
      </c>
      <c r="S7052">
        <v>0.11245620995759964</v>
      </c>
      <c r="T7052">
        <v>0.1480834037065506</v>
      </c>
      <c r="U7052" t="s">
        <v>18</v>
      </c>
      <c r="V7052" t="s">
        <v>84</v>
      </c>
      <c r="W7052">
        <v>81.388565063476563</v>
      </c>
    </row>
    <row r="7053" spans="1:23" x14ac:dyDescent="0.25">
      <c r="A7053" s="48"/>
      <c r="B7053" s="7" t="s">
        <v>15</v>
      </c>
      <c r="C7053" s="35">
        <v>42233</v>
      </c>
      <c r="D7053">
        <v>22</v>
      </c>
      <c r="E7053" t="s">
        <v>110</v>
      </c>
      <c r="F7053">
        <v>2.4278552933247819</v>
      </c>
      <c r="G7053">
        <v>1.7340377391896091</v>
      </c>
      <c r="H7053">
        <v>4133</v>
      </c>
      <c r="I7053">
        <v>2.3549815893381196</v>
      </c>
      <c r="J7053">
        <v>1.6775259800546429</v>
      </c>
      <c r="K7053">
        <v>1036</v>
      </c>
      <c r="L7053">
        <v>7.2873704135417938E-2</v>
      </c>
      <c r="M7053">
        <v>3.0015671253204346</v>
      </c>
      <c r="N7053">
        <v>10356</v>
      </c>
      <c r="O7053">
        <v>5.8684218674898148E-2</v>
      </c>
      <c r="P7053">
        <v>-2.3359905462712049E-3</v>
      </c>
      <c r="Q7053">
        <v>3.3286504447460175E-2</v>
      </c>
      <c r="R7053">
        <v>7.2873704135417938E-2</v>
      </c>
      <c r="S7053">
        <v>0.11245620995759964</v>
      </c>
      <c r="T7053">
        <v>0.1480834037065506</v>
      </c>
      <c r="U7053" t="s">
        <v>102</v>
      </c>
      <c r="V7053" t="s">
        <v>84</v>
      </c>
      <c r="W7053">
        <v>81.388565063476563</v>
      </c>
    </row>
    <row r="7054" spans="1:23" x14ac:dyDescent="0.25">
      <c r="A7054" s="48"/>
      <c r="B7054" s="7" t="s">
        <v>15</v>
      </c>
      <c r="C7054" s="35">
        <v>42233</v>
      </c>
      <c r="D7054">
        <v>23</v>
      </c>
      <c r="E7054" t="s">
        <v>110</v>
      </c>
      <c r="F7054">
        <v>1.8656893892377917</v>
      </c>
      <c r="G7054">
        <v>1.5109591011741415</v>
      </c>
      <c r="H7054">
        <v>4133</v>
      </c>
      <c r="I7054">
        <v>1.8039109499013506</v>
      </c>
      <c r="J7054">
        <v>1.4779866802157515</v>
      </c>
      <c r="K7054">
        <v>1036</v>
      </c>
      <c r="L7054">
        <v>6.1778441071510315E-2</v>
      </c>
      <c r="M7054">
        <v>3.3112928867340088</v>
      </c>
      <c r="N7054">
        <v>10356</v>
      </c>
      <c r="O7054">
        <v>5.1584105938673019E-2</v>
      </c>
      <c r="P7054">
        <v>-4.3317489326000214E-3</v>
      </c>
      <c r="Q7054">
        <v>2.698083408176899E-2</v>
      </c>
      <c r="R7054">
        <v>6.1778441071510315E-2</v>
      </c>
      <c r="S7054">
        <v>9.6571922302246094E-2</v>
      </c>
      <c r="T7054">
        <v>0.12788863480091095</v>
      </c>
      <c r="U7054" t="s">
        <v>18</v>
      </c>
      <c r="V7054" t="s">
        <v>84</v>
      </c>
      <c r="W7054">
        <v>77.518539428710938</v>
      </c>
    </row>
    <row r="7055" spans="1:23" x14ac:dyDescent="0.25">
      <c r="A7055" s="48"/>
      <c r="B7055" s="7" t="s">
        <v>15</v>
      </c>
      <c r="C7055" s="35">
        <v>42233</v>
      </c>
      <c r="D7055">
        <v>23</v>
      </c>
      <c r="E7055" t="s">
        <v>110</v>
      </c>
      <c r="F7055">
        <v>1.8656893892377917</v>
      </c>
      <c r="G7055">
        <v>1.5109591011741415</v>
      </c>
      <c r="H7055">
        <v>4133</v>
      </c>
      <c r="I7055">
        <v>1.8039109499013506</v>
      </c>
      <c r="J7055">
        <v>1.4779866802157515</v>
      </c>
      <c r="K7055">
        <v>1036</v>
      </c>
      <c r="L7055">
        <v>6.1778441071510315E-2</v>
      </c>
      <c r="M7055">
        <v>3.3112928867340088</v>
      </c>
      <c r="N7055">
        <v>10356</v>
      </c>
      <c r="O7055">
        <v>5.1584105938673019E-2</v>
      </c>
      <c r="P7055">
        <v>-4.3317489326000214E-3</v>
      </c>
      <c r="Q7055">
        <v>2.698083408176899E-2</v>
      </c>
      <c r="R7055">
        <v>6.1778441071510315E-2</v>
      </c>
      <c r="S7055">
        <v>9.6571922302246094E-2</v>
      </c>
      <c r="T7055">
        <v>0.12788863480091095</v>
      </c>
      <c r="U7055" t="s">
        <v>102</v>
      </c>
      <c r="V7055" t="s">
        <v>84</v>
      </c>
      <c r="W7055">
        <v>77.518539428710938</v>
      </c>
    </row>
    <row r="7056" spans="1:23" x14ac:dyDescent="0.25">
      <c r="A7056" s="48"/>
      <c r="B7056" s="7" t="s">
        <v>15</v>
      </c>
      <c r="C7056" s="35">
        <v>42233</v>
      </c>
      <c r="D7056">
        <v>24</v>
      </c>
      <c r="E7056" t="s">
        <v>110</v>
      </c>
      <c r="F7056">
        <v>1.400319615264201</v>
      </c>
      <c r="G7056">
        <v>1.2753716256183443</v>
      </c>
      <c r="H7056">
        <v>4133</v>
      </c>
      <c r="I7056">
        <v>1.4114614337674796</v>
      </c>
      <c r="J7056">
        <v>1.2703361607487769</v>
      </c>
      <c r="K7056">
        <v>1036</v>
      </c>
      <c r="L7056">
        <v>-1.1141818948090076E-2</v>
      </c>
      <c r="M7056">
        <v>-0.795662522315979</v>
      </c>
      <c r="N7056">
        <v>10356</v>
      </c>
      <c r="O7056">
        <v>4.4172786176204681E-2</v>
      </c>
      <c r="P7056">
        <v>-6.7753665149211884E-2</v>
      </c>
      <c r="Q7056">
        <v>-4.0939897298812866E-2</v>
      </c>
      <c r="R7056">
        <v>-1.1141818948090076E-2</v>
      </c>
      <c r="S7056">
        <v>1.8652725964784622E-2</v>
      </c>
      <c r="T7056">
        <v>4.5470025390386581E-2</v>
      </c>
      <c r="U7056" t="s">
        <v>18</v>
      </c>
      <c r="V7056" t="s">
        <v>84</v>
      </c>
      <c r="W7056">
        <v>74.869735717773437</v>
      </c>
    </row>
    <row r="7057" spans="1:23" x14ac:dyDescent="0.25">
      <c r="A7057" s="48"/>
      <c r="B7057" s="7" t="s">
        <v>15</v>
      </c>
      <c r="C7057" s="35">
        <v>42233</v>
      </c>
      <c r="D7057">
        <v>24</v>
      </c>
      <c r="E7057" t="s">
        <v>110</v>
      </c>
      <c r="F7057">
        <v>1.400319615264201</v>
      </c>
      <c r="G7057">
        <v>1.2753716256183443</v>
      </c>
      <c r="H7057">
        <v>4133</v>
      </c>
      <c r="I7057">
        <v>1.4114614337674796</v>
      </c>
      <c r="J7057">
        <v>1.2703361607487769</v>
      </c>
      <c r="K7057">
        <v>1036</v>
      </c>
      <c r="L7057">
        <v>-1.1141818948090076E-2</v>
      </c>
      <c r="M7057">
        <v>-0.795662522315979</v>
      </c>
      <c r="N7057">
        <v>10356</v>
      </c>
      <c r="O7057">
        <v>4.4172786176204681E-2</v>
      </c>
      <c r="P7057">
        <v>-6.7753665149211884E-2</v>
      </c>
      <c r="Q7057">
        <v>-4.0939897298812866E-2</v>
      </c>
      <c r="R7057">
        <v>-1.1141818948090076E-2</v>
      </c>
      <c r="S7057">
        <v>1.8652725964784622E-2</v>
      </c>
      <c r="T7057">
        <v>4.5470025390386581E-2</v>
      </c>
      <c r="U7057" t="s">
        <v>102</v>
      </c>
      <c r="V7057" t="s">
        <v>84</v>
      </c>
      <c r="W7057">
        <v>74.869735717773437</v>
      </c>
    </row>
    <row r="7058" spans="1:23" x14ac:dyDescent="0.25">
      <c r="A7058" s="48"/>
      <c r="B7058" s="7" t="s">
        <v>15</v>
      </c>
      <c r="C7058" s="35">
        <v>42233</v>
      </c>
      <c r="D7058">
        <v>1</v>
      </c>
      <c r="E7058" t="s">
        <v>111</v>
      </c>
      <c r="F7058">
        <v>1.1914079341081749</v>
      </c>
      <c r="G7058">
        <v>1.1599540580376058</v>
      </c>
      <c r="H7058">
        <v>4133</v>
      </c>
      <c r="I7058">
        <v>1.1510720235592784</v>
      </c>
      <c r="J7058">
        <v>1.0903441544572965</v>
      </c>
      <c r="K7058">
        <v>1015</v>
      </c>
      <c r="L7058">
        <v>4.0335912257432938E-2</v>
      </c>
      <c r="M7058">
        <v>3.3855667114257813</v>
      </c>
      <c r="N7058">
        <v>10356</v>
      </c>
      <c r="O7058">
        <v>3.8688886910676956E-2</v>
      </c>
      <c r="P7058">
        <v>-9.2477649450302124E-3</v>
      </c>
      <c r="Q7058">
        <v>1.4237162657082081E-2</v>
      </c>
      <c r="R7058">
        <v>4.0335912257432938E-2</v>
      </c>
      <c r="S7058">
        <v>6.6431567072868347E-2</v>
      </c>
      <c r="T7058">
        <v>8.9919589459896088E-2</v>
      </c>
      <c r="U7058" t="s">
        <v>18</v>
      </c>
      <c r="V7058" t="s">
        <v>84</v>
      </c>
      <c r="W7058">
        <v>79.219970703125</v>
      </c>
    </row>
    <row r="7059" spans="1:23" x14ac:dyDescent="0.25">
      <c r="A7059" s="48"/>
      <c r="B7059" s="7" t="s">
        <v>15</v>
      </c>
      <c r="C7059" s="35">
        <v>42233</v>
      </c>
      <c r="D7059">
        <v>1</v>
      </c>
      <c r="E7059" t="s">
        <v>111</v>
      </c>
      <c r="F7059">
        <v>1.1914079341081749</v>
      </c>
      <c r="G7059">
        <v>1.1599540580376058</v>
      </c>
      <c r="H7059">
        <v>4133</v>
      </c>
      <c r="I7059">
        <v>1.1510720235592784</v>
      </c>
      <c r="J7059">
        <v>1.0903441544572965</v>
      </c>
      <c r="K7059">
        <v>1015</v>
      </c>
      <c r="L7059">
        <v>4.0335912257432938E-2</v>
      </c>
      <c r="M7059">
        <v>3.3855667114257813</v>
      </c>
      <c r="N7059">
        <v>10356</v>
      </c>
      <c r="O7059">
        <v>3.8688886910676956E-2</v>
      </c>
      <c r="P7059">
        <v>-9.2477649450302124E-3</v>
      </c>
      <c r="Q7059">
        <v>1.4237162657082081E-2</v>
      </c>
      <c r="R7059">
        <v>4.0335912257432938E-2</v>
      </c>
      <c r="S7059">
        <v>6.6431567072868347E-2</v>
      </c>
      <c r="T7059">
        <v>8.9919589459896088E-2</v>
      </c>
      <c r="U7059" t="s">
        <v>102</v>
      </c>
      <c r="V7059" t="s">
        <v>84</v>
      </c>
      <c r="W7059">
        <v>79.219970703125</v>
      </c>
    </row>
    <row r="7060" spans="1:23" x14ac:dyDescent="0.25">
      <c r="A7060" s="48"/>
      <c r="B7060" s="7" t="s">
        <v>15</v>
      </c>
      <c r="C7060" s="35">
        <v>42233</v>
      </c>
      <c r="D7060">
        <v>2</v>
      </c>
      <c r="E7060" t="s">
        <v>111</v>
      </c>
      <c r="F7060">
        <v>0.98618174713314388</v>
      </c>
      <c r="G7060">
        <v>0.99132360040881939</v>
      </c>
      <c r="H7060">
        <v>4133</v>
      </c>
      <c r="I7060">
        <v>0.96376319438841074</v>
      </c>
      <c r="J7060">
        <v>0.91539019140769429</v>
      </c>
      <c r="K7060">
        <v>1015</v>
      </c>
      <c r="L7060">
        <v>2.241855300962925E-2</v>
      </c>
      <c r="M7060">
        <v>2.2732677459716797</v>
      </c>
      <c r="N7060">
        <v>10356</v>
      </c>
      <c r="O7060">
        <v>3.2608747482299805E-2</v>
      </c>
      <c r="P7060">
        <v>-1.9372817128896713E-2</v>
      </c>
      <c r="Q7060">
        <v>4.2134412797167897E-4</v>
      </c>
      <c r="R7060">
        <v>2.241855300962925E-2</v>
      </c>
      <c r="S7060">
        <v>4.4413153082132339E-2</v>
      </c>
      <c r="T7060">
        <v>6.4209923148155212E-2</v>
      </c>
      <c r="U7060" t="s">
        <v>18</v>
      </c>
      <c r="V7060" t="s">
        <v>84</v>
      </c>
      <c r="W7060">
        <v>77.349845886230469</v>
      </c>
    </row>
    <row r="7061" spans="1:23" x14ac:dyDescent="0.25">
      <c r="A7061" s="48"/>
      <c r="B7061" s="7" t="s">
        <v>15</v>
      </c>
      <c r="C7061" s="35">
        <v>42233</v>
      </c>
      <c r="D7061">
        <v>2</v>
      </c>
      <c r="E7061" t="s">
        <v>111</v>
      </c>
      <c r="F7061">
        <v>0.98618174713314388</v>
      </c>
      <c r="G7061">
        <v>0.99132360040881939</v>
      </c>
      <c r="H7061">
        <v>4133</v>
      </c>
      <c r="I7061">
        <v>0.96376319438841074</v>
      </c>
      <c r="J7061">
        <v>0.91539019140769429</v>
      </c>
      <c r="K7061">
        <v>1015</v>
      </c>
      <c r="L7061">
        <v>2.241855300962925E-2</v>
      </c>
      <c r="M7061">
        <v>2.2732677459716797</v>
      </c>
      <c r="N7061">
        <v>10356</v>
      </c>
      <c r="O7061">
        <v>3.2608747482299805E-2</v>
      </c>
      <c r="P7061">
        <v>-1.9372817128896713E-2</v>
      </c>
      <c r="Q7061">
        <v>4.2134412797167897E-4</v>
      </c>
      <c r="R7061">
        <v>2.241855300962925E-2</v>
      </c>
      <c r="S7061">
        <v>4.4413153082132339E-2</v>
      </c>
      <c r="T7061">
        <v>6.4209923148155212E-2</v>
      </c>
      <c r="U7061" t="s">
        <v>102</v>
      </c>
      <c r="V7061" t="s">
        <v>84</v>
      </c>
      <c r="W7061">
        <v>77.349845886230469</v>
      </c>
    </row>
    <row r="7062" spans="1:23" x14ac:dyDescent="0.25">
      <c r="A7062" s="48"/>
      <c r="B7062" s="7" t="s">
        <v>15</v>
      </c>
      <c r="C7062" s="35">
        <v>42233</v>
      </c>
      <c r="D7062">
        <v>3</v>
      </c>
      <c r="E7062" t="s">
        <v>111</v>
      </c>
      <c r="F7062">
        <v>0.86496454102127784</v>
      </c>
      <c r="G7062">
        <v>0.87076307337902681</v>
      </c>
      <c r="H7062">
        <v>4133</v>
      </c>
      <c r="I7062">
        <v>0.83614940501940582</v>
      </c>
      <c r="J7062">
        <v>0.80422456221261995</v>
      </c>
      <c r="K7062">
        <v>1015</v>
      </c>
      <c r="L7062">
        <v>2.8815135359764099E-2</v>
      </c>
      <c r="M7062">
        <v>3.3313660621643066</v>
      </c>
      <c r="N7062">
        <v>10356</v>
      </c>
      <c r="O7062">
        <v>2.8647443279623985E-2</v>
      </c>
      <c r="P7062">
        <v>-7.8994277864694595E-3</v>
      </c>
      <c r="Q7062">
        <v>9.4901435077190399E-3</v>
      </c>
      <c r="R7062">
        <v>2.8815135359764099E-2</v>
      </c>
      <c r="S7062">
        <v>4.8137836158275604E-2</v>
      </c>
      <c r="T7062">
        <v>6.5529696643352509E-2</v>
      </c>
      <c r="U7062" t="s">
        <v>18</v>
      </c>
      <c r="V7062" t="s">
        <v>84</v>
      </c>
      <c r="W7062">
        <v>76.220451354980469</v>
      </c>
    </row>
    <row r="7063" spans="1:23" x14ac:dyDescent="0.25">
      <c r="A7063" s="48"/>
      <c r="B7063" s="7" t="s">
        <v>15</v>
      </c>
      <c r="C7063" s="35">
        <v>42233</v>
      </c>
      <c r="D7063">
        <v>3</v>
      </c>
      <c r="E7063" t="s">
        <v>111</v>
      </c>
      <c r="F7063">
        <v>0.86496454102127784</v>
      </c>
      <c r="G7063">
        <v>0.87076307337902681</v>
      </c>
      <c r="H7063">
        <v>4133</v>
      </c>
      <c r="I7063">
        <v>0.83614940501940582</v>
      </c>
      <c r="J7063">
        <v>0.80422456221261995</v>
      </c>
      <c r="K7063">
        <v>1015</v>
      </c>
      <c r="L7063">
        <v>2.8815135359764099E-2</v>
      </c>
      <c r="M7063">
        <v>3.3313660621643066</v>
      </c>
      <c r="N7063">
        <v>10356</v>
      </c>
      <c r="O7063">
        <v>2.8647443279623985E-2</v>
      </c>
      <c r="P7063">
        <v>-7.8994277864694595E-3</v>
      </c>
      <c r="Q7063">
        <v>9.4901435077190399E-3</v>
      </c>
      <c r="R7063">
        <v>2.8815135359764099E-2</v>
      </c>
      <c r="S7063">
        <v>4.8137836158275604E-2</v>
      </c>
      <c r="T7063">
        <v>6.5529696643352509E-2</v>
      </c>
      <c r="U7063" t="s">
        <v>102</v>
      </c>
      <c r="V7063" t="s">
        <v>84</v>
      </c>
      <c r="W7063">
        <v>76.220451354980469</v>
      </c>
    </row>
    <row r="7064" spans="1:23" x14ac:dyDescent="0.25">
      <c r="A7064" s="48"/>
      <c r="B7064" s="7" t="s">
        <v>15</v>
      </c>
      <c r="C7064" s="35">
        <v>42233</v>
      </c>
      <c r="D7064">
        <v>4</v>
      </c>
      <c r="E7064" t="s">
        <v>111</v>
      </c>
      <c r="F7064">
        <v>0.78843331710858322</v>
      </c>
      <c r="G7064">
        <v>0.78315440652923041</v>
      </c>
      <c r="H7064">
        <v>4133</v>
      </c>
      <c r="I7064">
        <v>0.76139781768515979</v>
      </c>
      <c r="J7064">
        <v>0.69409106112856378</v>
      </c>
      <c r="K7064">
        <v>1015</v>
      </c>
      <c r="L7064">
        <v>2.703549899160862E-2</v>
      </c>
      <c r="M7064">
        <v>3.4290153980255127</v>
      </c>
      <c r="N7064">
        <v>10356</v>
      </c>
      <c r="O7064">
        <v>2.4960793554782867E-2</v>
      </c>
      <c r="P7064">
        <v>-4.9542542546987534E-3</v>
      </c>
      <c r="Q7064">
        <v>1.0197446681559086E-2</v>
      </c>
      <c r="R7064">
        <v>2.703549899160862E-2</v>
      </c>
      <c r="S7064">
        <v>4.3871555477380753E-2</v>
      </c>
      <c r="T7064">
        <v>5.9025250375270844E-2</v>
      </c>
      <c r="U7064" t="s">
        <v>18</v>
      </c>
      <c r="V7064" t="s">
        <v>84</v>
      </c>
      <c r="W7064">
        <v>75.480201721191406</v>
      </c>
    </row>
    <row r="7065" spans="1:23" x14ac:dyDescent="0.25">
      <c r="A7065" s="48"/>
      <c r="B7065" s="7" t="s">
        <v>15</v>
      </c>
      <c r="C7065" s="35">
        <v>42233</v>
      </c>
      <c r="D7065">
        <v>4</v>
      </c>
      <c r="E7065" t="s">
        <v>111</v>
      </c>
      <c r="F7065">
        <v>0.78843331710858322</v>
      </c>
      <c r="G7065">
        <v>0.78315440652923041</v>
      </c>
      <c r="H7065">
        <v>4133</v>
      </c>
      <c r="I7065">
        <v>0.76139781768515979</v>
      </c>
      <c r="J7065">
        <v>0.69409106112856378</v>
      </c>
      <c r="K7065">
        <v>1015</v>
      </c>
      <c r="L7065">
        <v>2.703549899160862E-2</v>
      </c>
      <c r="M7065">
        <v>3.4290153980255127</v>
      </c>
      <c r="N7065">
        <v>10356</v>
      </c>
      <c r="O7065">
        <v>2.4960793554782867E-2</v>
      </c>
      <c r="P7065">
        <v>-4.9542542546987534E-3</v>
      </c>
      <c r="Q7065">
        <v>1.0197446681559086E-2</v>
      </c>
      <c r="R7065">
        <v>2.703549899160862E-2</v>
      </c>
      <c r="S7065">
        <v>4.3871555477380753E-2</v>
      </c>
      <c r="T7065">
        <v>5.9025250375270844E-2</v>
      </c>
      <c r="U7065" t="s">
        <v>102</v>
      </c>
      <c r="V7065" t="s">
        <v>84</v>
      </c>
      <c r="W7065">
        <v>75.480201721191406</v>
      </c>
    </row>
    <row r="7066" spans="1:23" x14ac:dyDescent="0.25">
      <c r="A7066" s="48"/>
      <c r="B7066" s="7" t="s">
        <v>15</v>
      </c>
      <c r="C7066" s="35">
        <v>42233</v>
      </c>
      <c r="D7066">
        <v>5</v>
      </c>
      <c r="E7066" t="s">
        <v>111</v>
      </c>
      <c r="F7066">
        <v>0.74355619368152837</v>
      </c>
      <c r="G7066">
        <v>0.72491140432855383</v>
      </c>
      <c r="H7066">
        <v>4133</v>
      </c>
      <c r="I7066">
        <v>0.71355972206430029</v>
      </c>
      <c r="J7066">
        <v>0.66813161054970593</v>
      </c>
      <c r="K7066">
        <v>1015</v>
      </c>
      <c r="L7066">
        <v>2.9996471479535103E-2</v>
      </c>
      <c r="M7066">
        <v>4.0341901779174805</v>
      </c>
      <c r="N7066">
        <v>10356</v>
      </c>
      <c r="O7066">
        <v>2.3810697719454765E-2</v>
      </c>
      <c r="P7066">
        <v>-5.1931873895227909E-4</v>
      </c>
      <c r="Q7066">
        <v>1.3934250921010971E-2</v>
      </c>
      <c r="R7066">
        <v>2.9996471479535103E-2</v>
      </c>
      <c r="S7066">
        <v>4.6056788414716721E-2</v>
      </c>
      <c r="T7066">
        <v>6.051226332783699E-2</v>
      </c>
      <c r="U7066" t="s">
        <v>18</v>
      </c>
      <c r="V7066" t="s">
        <v>84</v>
      </c>
      <c r="W7066">
        <v>75.350326538085938</v>
      </c>
    </row>
    <row r="7067" spans="1:23" x14ac:dyDescent="0.25">
      <c r="A7067" s="48"/>
      <c r="B7067" s="7" t="s">
        <v>15</v>
      </c>
      <c r="C7067" s="35">
        <v>42233</v>
      </c>
      <c r="D7067">
        <v>5</v>
      </c>
      <c r="E7067" t="s">
        <v>111</v>
      </c>
      <c r="F7067">
        <v>0.74355619368152837</v>
      </c>
      <c r="G7067">
        <v>0.72491140432855383</v>
      </c>
      <c r="H7067">
        <v>4133</v>
      </c>
      <c r="I7067">
        <v>0.71355972206430029</v>
      </c>
      <c r="J7067">
        <v>0.66813161054970593</v>
      </c>
      <c r="K7067">
        <v>1015</v>
      </c>
      <c r="L7067">
        <v>2.9996471479535103E-2</v>
      </c>
      <c r="M7067">
        <v>4.0341901779174805</v>
      </c>
      <c r="N7067">
        <v>10356</v>
      </c>
      <c r="O7067">
        <v>2.3810697719454765E-2</v>
      </c>
      <c r="P7067">
        <v>-5.1931873895227909E-4</v>
      </c>
      <c r="Q7067">
        <v>1.3934250921010971E-2</v>
      </c>
      <c r="R7067">
        <v>2.9996471479535103E-2</v>
      </c>
      <c r="S7067">
        <v>4.6056788414716721E-2</v>
      </c>
      <c r="T7067">
        <v>6.051226332783699E-2</v>
      </c>
      <c r="U7067" t="s">
        <v>102</v>
      </c>
      <c r="V7067" t="s">
        <v>84</v>
      </c>
      <c r="W7067">
        <v>75.350326538085938</v>
      </c>
    </row>
    <row r="7068" spans="1:23" x14ac:dyDescent="0.25">
      <c r="A7068" s="48"/>
      <c r="B7068" s="7" t="s">
        <v>15</v>
      </c>
      <c r="C7068" s="35">
        <v>42233</v>
      </c>
      <c r="D7068">
        <v>6</v>
      </c>
      <c r="E7068" t="s">
        <v>111</v>
      </c>
      <c r="F7068">
        <v>0.74034891687909665</v>
      </c>
      <c r="G7068">
        <v>0.69519688635064281</v>
      </c>
      <c r="H7068">
        <v>4133</v>
      </c>
      <c r="I7068">
        <v>0.73403174600636512</v>
      </c>
      <c r="J7068">
        <v>0.66721608132472254</v>
      </c>
      <c r="K7068">
        <v>1015</v>
      </c>
      <c r="L7068">
        <v>6.3171708025038242E-3</v>
      </c>
      <c r="M7068">
        <v>0.85326939821243286</v>
      </c>
      <c r="N7068">
        <v>10356</v>
      </c>
      <c r="O7068">
        <v>2.3569786921143532E-2</v>
      </c>
      <c r="P7068">
        <v>-2.3889867588877678E-2</v>
      </c>
      <c r="Q7068">
        <v>-9.5825362950563431E-3</v>
      </c>
      <c r="R7068">
        <v>6.3171708025038242E-3</v>
      </c>
      <c r="S7068">
        <v>2.2214991971850395E-2</v>
      </c>
      <c r="T7068">
        <v>3.6524210125207901E-2</v>
      </c>
      <c r="U7068" t="s">
        <v>18</v>
      </c>
      <c r="V7068" t="s">
        <v>84</v>
      </c>
      <c r="W7068">
        <v>73.6099853515625</v>
      </c>
    </row>
    <row r="7069" spans="1:23" x14ac:dyDescent="0.25">
      <c r="A7069" s="48"/>
      <c r="B7069" s="7" t="s">
        <v>15</v>
      </c>
      <c r="C7069" s="35">
        <v>42233</v>
      </c>
      <c r="D7069">
        <v>6</v>
      </c>
      <c r="E7069" t="s">
        <v>111</v>
      </c>
      <c r="F7069">
        <v>0.74034891687909665</v>
      </c>
      <c r="G7069">
        <v>0.69519688635064281</v>
      </c>
      <c r="H7069">
        <v>4133</v>
      </c>
      <c r="I7069">
        <v>0.73403174600636512</v>
      </c>
      <c r="J7069">
        <v>0.66721608132472254</v>
      </c>
      <c r="K7069">
        <v>1015</v>
      </c>
      <c r="L7069">
        <v>6.3171708025038242E-3</v>
      </c>
      <c r="M7069">
        <v>0.85326939821243286</v>
      </c>
      <c r="N7069">
        <v>10356</v>
      </c>
      <c r="O7069">
        <v>2.3569786921143532E-2</v>
      </c>
      <c r="P7069">
        <v>-2.3889867588877678E-2</v>
      </c>
      <c r="Q7069">
        <v>-9.5825362950563431E-3</v>
      </c>
      <c r="R7069">
        <v>6.3171708025038242E-3</v>
      </c>
      <c r="S7069">
        <v>2.2214991971850395E-2</v>
      </c>
      <c r="T7069">
        <v>3.6524210125207901E-2</v>
      </c>
      <c r="U7069" t="s">
        <v>102</v>
      </c>
      <c r="V7069" t="s">
        <v>84</v>
      </c>
      <c r="W7069">
        <v>73.6099853515625</v>
      </c>
    </row>
    <row r="7070" spans="1:23" x14ac:dyDescent="0.25">
      <c r="A7070" s="48"/>
      <c r="B7070" s="7" t="s">
        <v>15</v>
      </c>
      <c r="C7070" s="35">
        <v>42233</v>
      </c>
      <c r="D7070">
        <v>7</v>
      </c>
      <c r="E7070" t="s">
        <v>111</v>
      </c>
      <c r="F7070">
        <v>0.80008880506969648</v>
      </c>
      <c r="G7070">
        <v>0.74061752056448382</v>
      </c>
      <c r="H7070">
        <v>4133</v>
      </c>
      <c r="I7070">
        <v>0.79392857207230183</v>
      </c>
      <c r="J7070">
        <v>0.75777335097314935</v>
      </c>
      <c r="K7070">
        <v>1015</v>
      </c>
      <c r="L7070">
        <v>6.1602331697940826E-3</v>
      </c>
      <c r="M7070">
        <v>0.76994365453720093</v>
      </c>
      <c r="N7070">
        <v>10356</v>
      </c>
      <c r="O7070">
        <v>2.6428207755088806E-2</v>
      </c>
      <c r="P7070">
        <v>-2.7710158377885818E-2</v>
      </c>
      <c r="Q7070">
        <v>-1.1667707003653049E-2</v>
      </c>
      <c r="R7070">
        <v>6.1602331697940826E-3</v>
      </c>
      <c r="S7070">
        <v>2.3986060172319412E-2</v>
      </c>
      <c r="T7070">
        <v>4.0030624717473984E-2</v>
      </c>
      <c r="U7070" t="s">
        <v>18</v>
      </c>
      <c r="V7070" t="s">
        <v>84</v>
      </c>
      <c r="W7070">
        <v>76.869544982910156</v>
      </c>
    </row>
    <row r="7071" spans="1:23" x14ac:dyDescent="0.25">
      <c r="A7071" s="48"/>
      <c r="B7071" s="7" t="s">
        <v>15</v>
      </c>
      <c r="C7071" s="35">
        <v>42233</v>
      </c>
      <c r="D7071">
        <v>7</v>
      </c>
      <c r="E7071" t="s">
        <v>111</v>
      </c>
      <c r="F7071">
        <v>0.80008880506969648</v>
      </c>
      <c r="G7071">
        <v>0.74061752056448382</v>
      </c>
      <c r="H7071">
        <v>4133</v>
      </c>
      <c r="I7071">
        <v>0.79392857207230183</v>
      </c>
      <c r="J7071">
        <v>0.75777335097314935</v>
      </c>
      <c r="K7071">
        <v>1015</v>
      </c>
      <c r="L7071">
        <v>6.1602331697940826E-3</v>
      </c>
      <c r="M7071">
        <v>0.76994365453720093</v>
      </c>
      <c r="N7071">
        <v>10356</v>
      </c>
      <c r="O7071">
        <v>2.6428207755088806E-2</v>
      </c>
      <c r="P7071">
        <v>-2.7710158377885818E-2</v>
      </c>
      <c r="Q7071">
        <v>-1.1667707003653049E-2</v>
      </c>
      <c r="R7071">
        <v>6.1602331697940826E-3</v>
      </c>
      <c r="S7071">
        <v>2.3986060172319412E-2</v>
      </c>
      <c r="T7071">
        <v>4.0030624717473984E-2</v>
      </c>
      <c r="U7071" t="s">
        <v>102</v>
      </c>
      <c r="V7071" t="s">
        <v>84</v>
      </c>
      <c r="W7071">
        <v>76.869544982910156</v>
      </c>
    </row>
    <row r="7072" spans="1:23" x14ac:dyDescent="0.25">
      <c r="A7072" s="48"/>
      <c r="B7072" s="7" t="s">
        <v>15</v>
      </c>
      <c r="C7072" s="35">
        <v>42233</v>
      </c>
      <c r="D7072">
        <v>8</v>
      </c>
      <c r="E7072" t="s">
        <v>111</v>
      </c>
      <c r="F7072">
        <v>0.81583020188147026</v>
      </c>
      <c r="G7072">
        <v>0.80335107857501209</v>
      </c>
      <c r="H7072">
        <v>4133</v>
      </c>
      <c r="I7072">
        <v>0.84659464334700985</v>
      </c>
      <c r="J7072">
        <v>0.81676896220713391</v>
      </c>
      <c r="K7072">
        <v>1015</v>
      </c>
      <c r="L7072">
        <v>-3.0764441937208176E-2</v>
      </c>
      <c r="M7072">
        <v>-3.7709367275238037</v>
      </c>
      <c r="N7072">
        <v>10356</v>
      </c>
      <c r="O7072">
        <v>2.8520237654447556E-2</v>
      </c>
      <c r="P7072">
        <v>-6.7315980792045593E-2</v>
      </c>
      <c r="Q7072">
        <v>-5.0003625452518463E-2</v>
      </c>
      <c r="R7072">
        <v>-3.0764441937208176E-2</v>
      </c>
      <c r="S7072">
        <v>-1.1527542024850845E-2</v>
      </c>
      <c r="T7072">
        <v>5.7870945893228054E-3</v>
      </c>
      <c r="U7072" t="s">
        <v>18</v>
      </c>
      <c r="V7072" t="s">
        <v>84</v>
      </c>
      <c r="W7072">
        <v>81.389053344726562</v>
      </c>
    </row>
    <row r="7073" spans="1:23" x14ac:dyDescent="0.25">
      <c r="A7073" s="48"/>
      <c r="B7073" s="7" t="s">
        <v>15</v>
      </c>
      <c r="C7073" s="35">
        <v>42233</v>
      </c>
      <c r="D7073">
        <v>8</v>
      </c>
      <c r="E7073" t="s">
        <v>111</v>
      </c>
      <c r="F7073">
        <v>0.81583020188147026</v>
      </c>
      <c r="G7073">
        <v>0.80335107857501209</v>
      </c>
      <c r="H7073">
        <v>4133</v>
      </c>
      <c r="I7073">
        <v>0.84659464334700985</v>
      </c>
      <c r="J7073">
        <v>0.81676896220713391</v>
      </c>
      <c r="K7073">
        <v>1015</v>
      </c>
      <c r="L7073">
        <v>-3.0764441937208176E-2</v>
      </c>
      <c r="M7073">
        <v>-3.7709367275238037</v>
      </c>
      <c r="N7073">
        <v>10356</v>
      </c>
      <c r="O7073">
        <v>2.8520237654447556E-2</v>
      </c>
      <c r="P7073">
        <v>-6.7315980792045593E-2</v>
      </c>
      <c r="Q7073">
        <v>-5.0003625452518463E-2</v>
      </c>
      <c r="R7073">
        <v>-3.0764441937208176E-2</v>
      </c>
      <c r="S7073">
        <v>-1.1527542024850845E-2</v>
      </c>
      <c r="T7073">
        <v>5.7870945893228054E-3</v>
      </c>
      <c r="U7073" t="s">
        <v>102</v>
      </c>
      <c r="V7073" t="s">
        <v>84</v>
      </c>
      <c r="W7073">
        <v>81.389053344726562</v>
      </c>
    </row>
    <row r="7074" spans="1:23" x14ac:dyDescent="0.25">
      <c r="A7074" s="48"/>
      <c r="B7074" s="7" t="s">
        <v>15</v>
      </c>
      <c r="C7074" s="35">
        <v>42233</v>
      </c>
      <c r="D7074">
        <v>9</v>
      </c>
      <c r="E7074" t="s">
        <v>111</v>
      </c>
      <c r="F7074">
        <v>0.79961581912560031</v>
      </c>
      <c r="G7074">
        <v>0.8751335441473812</v>
      </c>
      <c r="H7074">
        <v>4133</v>
      </c>
      <c r="I7074">
        <v>0.82907619012744449</v>
      </c>
      <c r="J7074">
        <v>0.92193245424727532</v>
      </c>
      <c r="K7074">
        <v>1015</v>
      </c>
      <c r="L7074">
        <v>-2.9460370540618896E-2</v>
      </c>
      <c r="M7074">
        <v>-3.6843156814575195</v>
      </c>
      <c r="N7074">
        <v>10356</v>
      </c>
      <c r="O7074">
        <v>3.197970986366272E-2</v>
      </c>
      <c r="P7074">
        <v>-7.044556736946106E-2</v>
      </c>
      <c r="Q7074">
        <v>-5.1033243536949158E-2</v>
      </c>
      <c r="R7074">
        <v>-2.9460370540618896E-2</v>
      </c>
      <c r="S7074">
        <v>-7.890055887401104E-3</v>
      </c>
      <c r="T7074">
        <v>1.1524825356900692E-2</v>
      </c>
      <c r="U7074" t="s">
        <v>18</v>
      </c>
      <c r="V7074" t="s">
        <v>84</v>
      </c>
      <c r="W7074">
        <v>84.77886962890625</v>
      </c>
    </row>
    <row r="7075" spans="1:23" x14ac:dyDescent="0.25">
      <c r="A7075" s="48"/>
      <c r="B7075" s="7" t="s">
        <v>15</v>
      </c>
      <c r="C7075" s="35">
        <v>42233</v>
      </c>
      <c r="D7075">
        <v>9</v>
      </c>
      <c r="E7075" t="s">
        <v>111</v>
      </c>
      <c r="F7075">
        <v>0.79961581912560031</v>
      </c>
      <c r="G7075">
        <v>0.8751335441473812</v>
      </c>
      <c r="H7075">
        <v>4133</v>
      </c>
      <c r="I7075">
        <v>0.82907619012744449</v>
      </c>
      <c r="J7075">
        <v>0.92193245424727532</v>
      </c>
      <c r="K7075">
        <v>1015</v>
      </c>
      <c r="L7075">
        <v>-2.9460370540618896E-2</v>
      </c>
      <c r="M7075">
        <v>-3.6843156814575195</v>
      </c>
      <c r="N7075">
        <v>10356</v>
      </c>
      <c r="O7075">
        <v>3.197970986366272E-2</v>
      </c>
      <c r="P7075">
        <v>-7.044556736946106E-2</v>
      </c>
      <c r="Q7075">
        <v>-5.1033243536949158E-2</v>
      </c>
      <c r="R7075">
        <v>-2.9460370540618896E-2</v>
      </c>
      <c r="S7075">
        <v>-7.890055887401104E-3</v>
      </c>
      <c r="T7075">
        <v>1.1524825356900692E-2</v>
      </c>
      <c r="U7075" t="s">
        <v>102</v>
      </c>
      <c r="V7075" t="s">
        <v>84</v>
      </c>
      <c r="W7075">
        <v>84.77886962890625</v>
      </c>
    </row>
    <row r="7076" spans="1:23" x14ac:dyDescent="0.25">
      <c r="A7076" s="48"/>
      <c r="B7076" s="7" t="s">
        <v>15</v>
      </c>
      <c r="C7076" s="35">
        <v>42233</v>
      </c>
      <c r="D7076">
        <v>10</v>
      </c>
      <c r="E7076" t="s">
        <v>111</v>
      </c>
      <c r="F7076">
        <v>0.86211963981733497</v>
      </c>
      <c r="G7076">
        <v>1.0849015092756669</v>
      </c>
      <c r="H7076">
        <v>4133</v>
      </c>
      <c r="I7076">
        <v>0.90765347134955809</v>
      </c>
      <c r="J7076">
        <v>1.1654172369872173</v>
      </c>
      <c r="K7076">
        <v>1015</v>
      </c>
      <c r="L7076">
        <v>-4.5533832162618637E-2</v>
      </c>
      <c r="M7076">
        <v>-5.281613826751709</v>
      </c>
      <c r="N7076">
        <v>10356</v>
      </c>
      <c r="O7076">
        <v>4.0285348892211914E-2</v>
      </c>
      <c r="P7076">
        <v>-9.716353565454483E-2</v>
      </c>
      <c r="Q7076">
        <v>-7.2709523141384125E-2</v>
      </c>
      <c r="R7076">
        <v>-4.5533832162618637E-2</v>
      </c>
      <c r="S7076">
        <v>-1.8361363559961319E-2</v>
      </c>
      <c r="T7076">
        <v>6.0958708636462688E-3</v>
      </c>
      <c r="U7076" t="s">
        <v>18</v>
      </c>
      <c r="V7076" t="s">
        <v>84</v>
      </c>
      <c r="W7076">
        <v>87.909034729003906</v>
      </c>
    </row>
    <row r="7077" spans="1:23" x14ac:dyDescent="0.25">
      <c r="A7077" s="48"/>
      <c r="B7077" s="7" t="s">
        <v>15</v>
      </c>
      <c r="C7077" s="35">
        <v>42233</v>
      </c>
      <c r="D7077">
        <v>10</v>
      </c>
      <c r="E7077" t="s">
        <v>111</v>
      </c>
      <c r="F7077">
        <v>0.86211963981733497</v>
      </c>
      <c r="G7077">
        <v>1.0849015092756669</v>
      </c>
      <c r="H7077">
        <v>4133</v>
      </c>
      <c r="I7077">
        <v>0.90765347134955809</v>
      </c>
      <c r="J7077">
        <v>1.1654172369872173</v>
      </c>
      <c r="K7077">
        <v>1015</v>
      </c>
      <c r="L7077">
        <v>-4.5533832162618637E-2</v>
      </c>
      <c r="M7077">
        <v>-5.281613826751709</v>
      </c>
      <c r="N7077">
        <v>10356</v>
      </c>
      <c r="O7077">
        <v>4.0285348892211914E-2</v>
      </c>
      <c r="P7077">
        <v>-9.716353565454483E-2</v>
      </c>
      <c r="Q7077">
        <v>-7.2709523141384125E-2</v>
      </c>
      <c r="R7077">
        <v>-4.5533832162618637E-2</v>
      </c>
      <c r="S7077">
        <v>-1.8361363559961319E-2</v>
      </c>
      <c r="T7077">
        <v>6.0958708636462688E-3</v>
      </c>
      <c r="U7077" t="s">
        <v>102</v>
      </c>
      <c r="V7077" t="s">
        <v>84</v>
      </c>
      <c r="W7077">
        <v>87.909034729003906</v>
      </c>
    </row>
    <row r="7078" spans="1:23" x14ac:dyDescent="0.25">
      <c r="A7078" s="48"/>
      <c r="B7078" s="7" t="s">
        <v>15</v>
      </c>
      <c r="C7078" s="35">
        <v>42233</v>
      </c>
      <c r="D7078">
        <v>11</v>
      </c>
      <c r="E7078" t="s">
        <v>111</v>
      </c>
      <c r="F7078">
        <v>0.98519452424049792</v>
      </c>
      <c r="G7078">
        <v>1.323450485292418</v>
      </c>
      <c r="H7078">
        <v>4133</v>
      </c>
      <c r="I7078">
        <v>1.0786818449895774</v>
      </c>
      <c r="J7078">
        <v>1.4823605076838031</v>
      </c>
      <c r="K7078">
        <v>1015</v>
      </c>
      <c r="L7078">
        <v>-9.3487322330474854E-2</v>
      </c>
      <c r="M7078">
        <v>-9.4892244338989258</v>
      </c>
      <c r="N7078">
        <v>10356</v>
      </c>
      <c r="O7078">
        <v>5.0879348069429398E-2</v>
      </c>
      <c r="P7078">
        <v>-0.15869429707527161</v>
      </c>
      <c r="Q7078">
        <v>-0.12780950963497162</v>
      </c>
      <c r="R7078">
        <v>-9.3487322330474854E-2</v>
      </c>
      <c r="S7078">
        <v>-5.9169203042984009E-2</v>
      </c>
      <c r="T7078">
        <v>-2.828034944832325E-2</v>
      </c>
      <c r="U7078" t="s">
        <v>18</v>
      </c>
      <c r="V7078" t="s">
        <v>84</v>
      </c>
      <c r="W7078">
        <v>91.909034729003906</v>
      </c>
    </row>
    <row r="7079" spans="1:23" x14ac:dyDescent="0.25">
      <c r="A7079" s="48"/>
      <c r="B7079" s="7" t="s">
        <v>15</v>
      </c>
      <c r="C7079" s="35">
        <v>42233</v>
      </c>
      <c r="D7079">
        <v>11</v>
      </c>
      <c r="E7079" t="s">
        <v>111</v>
      </c>
      <c r="F7079">
        <v>0.98519452424049792</v>
      </c>
      <c r="G7079">
        <v>1.323450485292418</v>
      </c>
      <c r="H7079">
        <v>4133</v>
      </c>
      <c r="I7079">
        <v>1.0786818449895774</v>
      </c>
      <c r="J7079">
        <v>1.4823605076838031</v>
      </c>
      <c r="K7079">
        <v>1015</v>
      </c>
      <c r="L7079">
        <v>-9.3487322330474854E-2</v>
      </c>
      <c r="M7079">
        <v>-9.4892244338989258</v>
      </c>
      <c r="N7079">
        <v>10356</v>
      </c>
      <c r="O7079">
        <v>5.0879348069429398E-2</v>
      </c>
      <c r="P7079">
        <v>-0.15869429707527161</v>
      </c>
      <c r="Q7079">
        <v>-0.12780950963497162</v>
      </c>
      <c r="R7079">
        <v>-9.3487322330474854E-2</v>
      </c>
      <c r="S7079">
        <v>-5.9169203042984009E-2</v>
      </c>
      <c r="T7079">
        <v>-2.828034944832325E-2</v>
      </c>
      <c r="U7079" t="s">
        <v>102</v>
      </c>
      <c r="V7079" t="s">
        <v>84</v>
      </c>
      <c r="W7079">
        <v>91.909034729003906</v>
      </c>
    </row>
    <row r="7080" spans="1:23" x14ac:dyDescent="0.25">
      <c r="A7080" s="48"/>
      <c r="B7080" s="7" t="s">
        <v>15</v>
      </c>
      <c r="C7080" s="35">
        <v>42233</v>
      </c>
      <c r="D7080">
        <v>12</v>
      </c>
      <c r="E7080" t="s">
        <v>111</v>
      </c>
      <c r="F7080">
        <v>1.22954928186753</v>
      </c>
      <c r="G7080">
        <v>1.5725481565876662</v>
      </c>
      <c r="H7080">
        <v>4133</v>
      </c>
      <c r="I7080">
        <v>1.2826597216405067</v>
      </c>
      <c r="J7080">
        <v>1.664763909222307</v>
      </c>
      <c r="K7080">
        <v>1015</v>
      </c>
      <c r="L7080">
        <v>-5.3110439330339432E-2</v>
      </c>
      <c r="M7080">
        <v>-4.3195047378540039</v>
      </c>
      <c r="N7080">
        <v>10356</v>
      </c>
      <c r="O7080">
        <v>5.7695876806974411E-2</v>
      </c>
      <c r="P7080">
        <v>-0.12705346941947937</v>
      </c>
      <c r="Q7080">
        <v>-9.2030927538871765E-2</v>
      </c>
      <c r="R7080">
        <v>-5.3110439330339432E-2</v>
      </c>
      <c r="S7080">
        <v>-1.4194570481777191E-2</v>
      </c>
      <c r="T7080">
        <v>2.0832596346735954E-2</v>
      </c>
      <c r="U7080" t="s">
        <v>18</v>
      </c>
      <c r="V7080" t="s">
        <v>84</v>
      </c>
      <c r="W7080">
        <v>94.908843994140625</v>
      </c>
    </row>
    <row r="7081" spans="1:23" x14ac:dyDescent="0.25">
      <c r="A7081" s="48"/>
      <c r="B7081" s="7" t="s">
        <v>15</v>
      </c>
      <c r="C7081" s="35">
        <v>42233</v>
      </c>
      <c r="D7081">
        <v>12</v>
      </c>
      <c r="E7081" t="s">
        <v>111</v>
      </c>
      <c r="F7081">
        <v>1.22954928186753</v>
      </c>
      <c r="G7081">
        <v>1.5725481565876662</v>
      </c>
      <c r="H7081">
        <v>4133</v>
      </c>
      <c r="I7081">
        <v>1.2826597216405067</v>
      </c>
      <c r="J7081">
        <v>1.664763909222307</v>
      </c>
      <c r="K7081">
        <v>1015</v>
      </c>
      <c r="L7081">
        <v>-5.3110439330339432E-2</v>
      </c>
      <c r="M7081">
        <v>-4.3195047378540039</v>
      </c>
      <c r="N7081">
        <v>10356</v>
      </c>
      <c r="O7081">
        <v>5.7695876806974411E-2</v>
      </c>
      <c r="P7081">
        <v>-0.12705346941947937</v>
      </c>
      <c r="Q7081">
        <v>-9.2030927538871765E-2</v>
      </c>
      <c r="R7081">
        <v>-5.3110439330339432E-2</v>
      </c>
      <c r="S7081">
        <v>-1.4194570481777191E-2</v>
      </c>
      <c r="T7081">
        <v>2.0832596346735954E-2</v>
      </c>
      <c r="U7081" t="s">
        <v>102</v>
      </c>
      <c r="V7081" t="s">
        <v>84</v>
      </c>
      <c r="W7081">
        <v>94.908843994140625</v>
      </c>
    </row>
    <row r="7082" spans="1:23" x14ac:dyDescent="0.25">
      <c r="A7082" s="48"/>
      <c r="B7082" s="7" t="s">
        <v>15</v>
      </c>
      <c r="C7082" s="35">
        <v>42233</v>
      </c>
      <c r="D7082">
        <v>13</v>
      </c>
      <c r="E7082" t="s">
        <v>111</v>
      </c>
      <c r="F7082">
        <v>1.5809772693324176</v>
      </c>
      <c r="G7082">
        <v>1.8044660744702996</v>
      </c>
      <c r="H7082">
        <v>4133</v>
      </c>
      <c r="I7082">
        <v>1.5282518842134807</v>
      </c>
      <c r="J7082">
        <v>1.8432542411830108</v>
      </c>
      <c r="K7082">
        <v>1015</v>
      </c>
      <c r="L7082">
        <v>5.2725385874509811E-2</v>
      </c>
      <c r="M7082">
        <v>3.3349869251251221</v>
      </c>
      <c r="N7082">
        <v>10356</v>
      </c>
      <c r="O7082">
        <v>6.4305558800697327E-2</v>
      </c>
      <c r="P7082">
        <v>-2.9688619077205658E-2</v>
      </c>
      <c r="Q7082">
        <v>9.3461424112319946E-3</v>
      </c>
      <c r="R7082">
        <v>5.2725385874509811E-2</v>
      </c>
      <c r="S7082">
        <v>9.6099488437175751E-2</v>
      </c>
      <c r="T7082">
        <v>0.13513939082622528</v>
      </c>
      <c r="U7082" t="s">
        <v>18</v>
      </c>
      <c r="V7082" t="s">
        <v>84</v>
      </c>
      <c r="W7082">
        <v>97.649093627929688</v>
      </c>
    </row>
    <row r="7083" spans="1:23" x14ac:dyDescent="0.25">
      <c r="A7083" s="48"/>
      <c r="B7083" s="7" t="s">
        <v>15</v>
      </c>
      <c r="C7083" s="35">
        <v>42233</v>
      </c>
      <c r="D7083">
        <v>13</v>
      </c>
      <c r="E7083" t="s">
        <v>111</v>
      </c>
      <c r="F7083">
        <v>1.5809772693324176</v>
      </c>
      <c r="G7083">
        <v>1.8044660744702996</v>
      </c>
      <c r="H7083">
        <v>4133</v>
      </c>
      <c r="I7083">
        <v>1.5282518842134807</v>
      </c>
      <c r="J7083">
        <v>1.8432542411830108</v>
      </c>
      <c r="K7083">
        <v>1015</v>
      </c>
      <c r="L7083">
        <v>5.2725385874509811E-2</v>
      </c>
      <c r="M7083">
        <v>3.3349869251251221</v>
      </c>
      <c r="N7083">
        <v>10356</v>
      </c>
      <c r="O7083">
        <v>6.4305558800697327E-2</v>
      </c>
      <c r="P7083">
        <v>-2.9688619077205658E-2</v>
      </c>
      <c r="Q7083">
        <v>9.3461424112319946E-3</v>
      </c>
      <c r="R7083">
        <v>5.2725385874509811E-2</v>
      </c>
      <c r="S7083">
        <v>9.6099488437175751E-2</v>
      </c>
      <c r="T7083">
        <v>0.13513939082622528</v>
      </c>
      <c r="U7083" t="s">
        <v>102</v>
      </c>
      <c r="V7083" t="s">
        <v>84</v>
      </c>
      <c r="W7083">
        <v>97.649093627929688</v>
      </c>
    </row>
    <row r="7084" spans="1:23" x14ac:dyDescent="0.25">
      <c r="A7084" s="48"/>
      <c r="B7084" s="7" t="s">
        <v>15</v>
      </c>
      <c r="C7084" s="35">
        <v>42233</v>
      </c>
      <c r="D7084">
        <v>14</v>
      </c>
      <c r="E7084" t="s">
        <v>111</v>
      </c>
      <c r="F7084">
        <v>1.9362883913073079</v>
      </c>
      <c r="G7084">
        <v>1.9742967285306676</v>
      </c>
      <c r="H7084">
        <v>4133</v>
      </c>
      <c r="I7084">
        <v>1.6655677581293877</v>
      </c>
      <c r="J7084">
        <v>1.8060185126173556</v>
      </c>
      <c r="K7084">
        <v>1015</v>
      </c>
      <c r="L7084">
        <v>0.27072063088417053</v>
      </c>
      <c r="M7084">
        <v>13.98142147064209</v>
      </c>
      <c r="N7084">
        <v>10356</v>
      </c>
      <c r="O7084">
        <v>6.4471729099750519E-2</v>
      </c>
      <c r="P7084">
        <v>0.18809366226196289</v>
      </c>
      <c r="Q7084">
        <v>0.22722929716110229</v>
      </c>
      <c r="R7084">
        <v>0.27072063088417053</v>
      </c>
      <c r="S7084">
        <v>0.3142068088054657</v>
      </c>
      <c r="T7084">
        <v>0.35334759950637817</v>
      </c>
      <c r="U7084" t="s">
        <v>18</v>
      </c>
      <c r="V7084" t="s">
        <v>84</v>
      </c>
      <c r="W7084">
        <v>100.25965881347656</v>
      </c>
    </row>
    <row r="7085" spans="1:23" x14ac:dyDescent="0.25">
      <c r="A7085" s="48"/>
      <c r="B7085" s="7" t="s">
        <v>15</v>
      </c>
      <c r="C7085" s="35">
        <v>42233</v>
      </c>
      <c r="D7085">
        <v>14</v>
      </c>
      <c r="E7085" t="s">
        <v>111</v>
      </c>
      <c r="F7085">
        <v>1.9362883913073079</v>
      </c>
      <c r="G7085">
        <v>1.9742967285306676</v>
      </c>
      <c r="H7085">
        <v>4133</v>
      </c>
      <c r="I7085">
        <v>1.6655677581293877</v>
      </c>
      <c r="J7085">
        <v>1.8060185126173556</v>
      </c>
      <c r="K7085">
        <v>1015</v>
      </c>
      <c r="L7085">
        <v>0.27072063088417053</v>
      </c>
      <c r="M7085">
        <v>13.98142147064209</v>
      </c>
      <c r="N7085">
        <v>10356</v>
      </c>
      <c r="O7085">
        <v>6.4471729099750519E-2</v>
      </c>
      <c r="P7085">
        <v>0.18809366226196289</v>
      </c>
      <c r="Q7085">
        <v>0.22722929716110229</v>
      </c>
      <c r="R7085">
        <v>0.27072063088417053</v>
      </c>
      <c r="S7085">
        <v>0.3142068088054657</v>
      </c>
      <c r="T7085">
        <v>0.35334759950637817</v>
      </c>
      <c r="U7085" t="s">
        <v>102</v>
      </c>
      <c r="V7085" t="s">
        <v>84</v>
      </c>
      <c r="W7085">
        <v>100.25965881347656</v>
      </c>
    </row>
    <row r="7086" spans="1:23" x14ac:dyDescent="0.25">
      <c r="A7086" s="48"/>
      <c r="B7086" s="7" t="s">
        <v>15</v>
      </c>
      <c r="C7086" s="35">
        <v>42233</v>
      </c>
      <c r="D7086">
        <v>15</v>
      </c>
      <c r="E7086" t="s">
        <v>111</v>
      </c>
      <c r="F7086">
        <v>2.3519593330322865</v>
      </c>
      <c r="G7086">
        <v>2.0588491798633863</v>
      </c>
      <c r="H7086">
        <v>4133</v>
      </c>
      <c r="I7086">
        <v>2.530726785582742</v>
      </c>
      <c r="J7086">
        <v>2.1160835906269857</v>
      </c>
      <c r="K7086">
        <v>1015</v>
      </c>
      <c r="L7086">
        <v>-0.17876745760440826</v>
      </c>
      <c r="M7086">
        <v>-7.6007885932922363</v>
      </c>
      <c r="N7086">
        <v>10356</v>
      </c>
      <c r="O7086">
        <v>7.3737703263759613E-2</v>
      </c>
      <c r="P7086">
        <v>-0.27326971292495728</v>
      </c>
      <c r="Q7086">
        <v>-0.22850944101810455</v>
      </c>
      <c r="R7086">
        <v>-0.17876745760440826</v>
      </c>
      <c r="S7086">
        <v>-0.12903137505054474</v>
      </c>
      <c r="T7086">
        <v>-8.4265217185020447E-2</v>
      </c>
      <c r="U7086" t="s">
        <v>18</v>
      </c>
      <c r="V7086" t="s">
        <v>84</v>
      </c>
      <c r="W7086">
        <v>102.12958526611328</v>
      </c>
    </row>
    <row r="7087" spans="1:23" x14ac:dyDescent="0.25">
      <c r="A7087" s="48"/>
      <c r="B7087" s="7" t="s">
        <v>15</v>
      </c>
      <c r="C7087" s="35">
        <v>42233</v>
      </c>
      <c r="D7087">
        <v>15</v>
      </c>
      <c r="E7087" t="s">
        <v>111</v>
      </c>
      <c r="F7087">
        <v>2.3519593330322865</v>
      </c>
      <c r="G7087">
        <v>2.0588491798633863</v>
      </c>
      <c r="H7087">
        <v>4133</v>
      </c>
      <c r="I7087">
        <v>2.530726785582742</v>
      </c>
      <c r="J7087">
        <v>2.1160835906269857</v>
      </c>
      <c r="K7087">
        <v>1015</v>
      </c>
      <c r="L7087">
        <v>-0.17876745760440826</v>
      </c>
      <c r="M7087">
        <v>-7.6007885932922363</v>
      </c>
      <c r="N7087">
        <v>10356</v>
      </c>
      <c r="O7087">
        <v>7.3737703263759613E-2</v>
      </c>
      <c r="P7087">
        <v>-0.27326971292495728</v>
      </c>
      <c r="Q7087">
        <v>-0.22850944101810455</v>
      </c>
      <c r="R7087">
        <v>-0.17876745760440826</v>
      </c>
      <c r="S7087">
        <v>-0.12903137505054474</v>
      </c>
      <c r="T7087">
        <v>-8.4265217185020447E-2</v>
      </c>
      <c r="U7087" t="s">
        <v>102</v>
      </c>
      <c r="V7087" t="s">
        <v>84</v>
      </c>
      <c r="W7087">
        <v>102.12958526611328</v>
      </c>
    </row>
    <row r="7088" spans="1:23" x14ac:dyDescent="0.25">
      <c r="A7088" s="48"/>
      <c r="B7088" s="7" t="s">
        <v>15</v>
      </c>
      <c r="C7088" s="35">
        <v>42233</v>
      </c>
      <c r="D7088">
        <v>16</v>
      </c>
      <c r="E7088" t="s">
        <v>111</v>
      </c>
      <c r="F7088">
        <v>2.7643710877292129</v>
      </c>
      <c r="G7088">
        <v>2.0879805011188313</v>
      </c>
      <c r="H7088">
        <v>4133</v>
      </c>
      <c r="I7088">
        <v>2.9349863079792073</v>
      </c>
      <c r="J7088">
        <v>2.1737401926944009</v>
      </c>
      <c r="K7088">
        <v>1015</v>
      </c>
      <c r="L7088">
        <v>-0.17061522603034973</v>
      </c>
      <c r="M7088">
        <v>-6.17193603515625</v>
      </c>
      <c r="N7088">
        <v>10356</v>
      </c>
      <c r="O7088">
        <v>7.556559145450592E-2</v>
      </c>
      <c r="P7088">
        <v>-0.26746007800102234</v>
      </c>
      <c r="Q7088">
        <v>-0.22159026563167572</v>
      </c>
      <c r="R7088">
        <v>-0.17061522603034973</v>
      </c>
      <c r="S7088">
        <v>-0.11964623630046844</v>
      </c>
      <c r="T7088">
        <v>-7.3770366609096527E-2</v>
      </c>
      <c r="U7088" t="s">
        <v>18</v>
      </c>
      <c r="V7088" t="s">
        <v>84</v>
      </c>
      <c r="W7088">
        <v>102.12958526611328</v>
      </c>
    </row>
    <row r="7089" spans="1:23" x14ac:dyDescent="0.25">
      <c r="A7089" s="48"/>
      <c r="B7089" s="7" t="s">
        <v>15</v>
      </c>
      <c r="C7089" s="35">
        <v>42233</v>
      </c>
      <c r="D7089">
        <v>16</v>
      </c>
      <c r="E7089" t="s">
        <v>111</v>
      </c>
      <c r="F7089">
        <v>2.7643710877292129</v>
      </c>
      <c r="G7089">
        <v>2.0879805011188313</v>
      </c>
      <c r="H7089">
        <v>4133</v>
      </c>
      <c r="I7089">
        <v>2.9349863079792073</v>
      </c>
      <c r="J7089">
        <v>2.1737401926944009</v>
      </c>
      <c r="K7089">
        <v>1015</v>
      </c>
      <c r="L7089">
        <v>-0.17061522603034973</v>
      </c>
      <c r="M7089">
        <v>-6.17193603515625</v>
      </c>
      <c r="N7089">
        <v>10356</v>
      </c>
      <c r="O7089">
        <v>7.556559145450592E-2</v>
      </c>
      <c r="P7089">
        <v>-0.26746007800102234</v>
      </c>
      <c r="Q7089">
        <v>-0.22159026563167572</v>
      </c>
      <c r="R7089">
        <v>-0.17061522603034973</v>
      </c>
      <c r="S7089">
        <v>-0.11964623630046844</v>
      </c>
      <c r="T7089">
        <v>-7.3770366609096527E-2</v>
      </c>
      <c r="U7089" t="s">
        <v>102</v>
      </c>
      <c r="V7089" t="s">
        <v>84</v>
      </c>
      <c r="W7089">
        <v>102.12958526611328</v>
      </c>
    </row>
    <row r="7090" spans="1:23" x14ac:dyDescent="0.25">
      <c r="A7090" s="48"/>
      <c r="B7090" s="7" t="s">
        <v>15</v>
      </c>
      <c r="C7090" s="35">
        <v>42233</v>
      </c>
      <c r="D7090">
        <v>17</v>
      </c>
      <c r="E7090" t="s">
        <v>111</v>
      </c>
      <c r="F7090">
        <v>3.0874869552243958</v>
      </c>
      <c r="G7090">
        <v>2.070856331206484</v>
      </c>
      <c r="H7090">
        <v>4133</v>
      </c>
      <c r="I7090">
        <v>3.1817541669900082</v>
      </c>
      <c r="J7090">
        <v>2.0893852303004325</v>
      </c>
      <c r="K7090">
        <v>1015</v>
      </c>
      <c r="L7090">
        <v>-9.4267211854457855E-2</v>
      </c>
      <c r="M7090">
        <v>-3.0532019138336182</v>
      </c>
      <c r="N7090">
        <v>10356</v>
      </c>
      <c r="O7090">
        <v>7.3065906763076782E-2</v>
      </c>
      <c r="P7090">
        <v>-0.18790847063064575</v>
      </c>
      <c r="Q7090">
        <v>-0.14355601370334625</v>
      </c>
      <c r="R7090">
        <v>-9.4267211854457855E-2</v>
      </c>
      <c r="S7090">
        <v>-4.4984258711338043E-2</v>
      </c>
      <c r="T7090">
        <v>-6.259457441046834E-4</v>
      </c>
      <c r="U7090" t="s">
        <v>18</v>
      </c>
      <c r="V7090" t="s">
        <v>84</v>
      </c>
      <c r="W7090">
        <v>101.87002563476562</v>
      </c>
    </row>
    <row r="7091" spans="1:23" x14ac:dyDescent="0.25">
      <c r="A7091" s="48"/>
      <c r="B7091" s="7" t="s">
        <v>15</v>
      </c>
      <c r="C7091" s="35">
        <v>42233</v>
      </c>
      <c r="D7091">
        <v>17</v>
      </c>
      <c r="E7091" t="s">
        <v>111</v>
      </c>
      <c r="F7091">
        <v>3.0874869552243958</v>
      </c>
      <c r="G7091">
        <v>2.070856331206484</v>
      </c>
      <c r="H7091">
        <v>4133</v>
      </c>
      <c r="I7091">
        <v>3.1817541669900082</v>
      </c>
      <c r="J7091">
        <v>2.0893852303004325</v>
      </c>
      <c r="K7091">
        <v>1015</v>
      </c>
      <c r="L7091">
        <v>-9.4267211854457855E-2</v>
      </c>
      <c r="M7091">
        <v>-3.0532019138336182</v>
      </c>
      <c r="N7091">
        <v>10356</v>
      </c>
      <c r="O7091">
        <v>7.3065906763076782E-2</v>
      </c>
      <c r="P7091">
        <v>-0.18790847063064575</v>
      </c>
      <c r="Q7091">
        <v>-0.14355601370334625</v>
      </c>
      <c r="R7091">
        <v>-9.4267211854457855E-2</v>
      </c>
      <c r="S7091">
        <v>-4.4984258711338043E-2</v>
      </c>
      <c r="T7091">
        <v>-6.259457441046834E-4</v>
      </c>
      <c r="U7091" t="s">
        <v>102</v>
      </c>
      <c r="V7091" t="s">
        <v>84</v>
      </c>
      <c r="W7091">
        <v>101.87002563476562</v>
      </c>
    </row>
    <row r="7092" spans="1:23" x14ac:dyDescent="0.25">
      <c r="A7092" s="48"/>
      <c r="B7092" s="7" t="s">
        <v>15</v>
      </c>
      <c r="C7092" s="35">
        <v>42233</v>
      </c>
      <c r="D7092">
        <v>18</v>
      </c>
      <c r="E7092" t="s">
        <v>111</v>
      </c>
      <c r="F7092">
        <v>3.3108130205439457</v>
      </c>
      <c r="G7092">
        <v>2.0436011044023936</v>
      </c>
      <c r="H7092">
        <v>4133</v>
      </c>
      <c r="I7092">
        <v>3.3716206334545538</v>
      </c>
      <c r="J7092">
        <v>2.0104051130538805</v>
      </c>
      <c r="K7092">
        <v>1015</v>
      </c>
      <c r="L7092">
        <v>-6.0807611793279648E-2</v>
      </c>
      <c r="M7092">
        <v>-1.8366369009017944</v>
      </c>
      <c r="N7092">
        <v>10356</v>
      </c>
      <c r="O7092">
        <v>7.0657461881637573E-2</v>
      </c>
      <c r="P7092">
        <v>-0.15136221051216125</v>
      </c>
      <c r="Q7092">
        <v>-0.10847172141075134</v>
      </c>
      <c r="R7092">
        <v>-6.0807611793279648E-2</v>
      </c>
      <c r="S7092">
        <v>-1.314915344119072E-2</v>
      </c>
      <c r="T7092">
        <v>2.9746990650892258E-2</v>
      </c>
      <c r="U7092" t="s">
        <v>18</v>
      </c>
      <c r="V7092" t="s">
        <v>84</v>
      </c>
      <c r="W7092">
        <v>99.86993408203125</v>
      </c>
    </row>
    <row r="7093" spans="1:23" x14ac:dyDescent="0.25">
      <c r="A7093" s="48"/>
      <c r="B7093" s="7" t="s">
        <v>15</v>
      </c>
      <c r="C7093" s="35">
        <v>42233</v>
      </c>
      <c r="D7093">
        <v>18</v>
      </c>
      <c r="E7093" t="s">
        <v>111</v>
      </c>
      <c r="F7093">
        <v>3.3108130205439457</v>
      </c>
      <c r="G7093">
        <v>2.0436011044023936</v>
      </c>
      <c r="H7093">
        <v>4133</v>
      </c>
      <c r="I7093">
        <v>3.3716206334545538</v>
      </c>
      <c r="J7093">
        <v>2.0104051130538805</v>
      </c>
      <c r="K7093">
        <v>1015</v>
      </c>
      <c r="L7093">
        <v>-6.0807611793279648E-2</v>
      </c>
      <c r="M7093">
        <v>-1.8366369009017944</v>
      </c>
      <c r="N7093">
        <v>10356</v>
      </c>
      <c r="O7093">
        <v>7.0657461881637573E-2</v>
      </c>
      <c r="P7093">
        <v>-0.15136221051216125</v>
      </c>
      <c r="Q7093">
        <v>-0.10847172141075134</v>
      </c>
      <c r="R7093">
        <v>-6.0807611793279648E-2</v>
      </c>
      <c r="S7093">
        <v>-1.314915344119072E-2</v>
      </c>
      <c r="T7093">
        <v>2.9746990650892258E-2</v>
      </c>
      <c r="U7093" t="s">
        <v>102</v>
      </c>
      <c r="V7093" t="s">
        <v>84</v>
      </c>
      <c r="W7093">
        <v>99.86993408203125</v>
      </c>
    </row>
    <row r="7094" spans="1:23" x14ac:dyDescent="0.25">
      <c r="A7094" s="48"/>
      <c r="B7094" s="7" t="s">
        <v>15</v>
      </c>
      <c r="C7094" s="35">
        <v>42233</v>
      </c>
      <c r="D7094">
        <v>19</v>
      </c>
      <c r="E7094" t="s">
        <v>111</v>
      </c>
      <c r="F7094">
        <v>3.3411697251898733</v>
      </c>
      <c r="G7094">
        <v>1.9822265679507654</v>
      </c>
      <c r="H7094">
        <v>4133</v>
      </c>
      <c r="I7094">
        <v>3.425771725469966</v>
      </c>
      <c r="J7094">
        <v>1.9714515173984148</v>
      </c>
      <c r="K7094">
        <v>1015</v>
      </c>
      <c r="L7094">
        <v>-8.4601998329162598E-2</v>
      </c>
      <c r="M7094">
        <v>-2.5321071147918701</v>
      </c>
      <c r="N7094">
        <v>10356</v>
      </c>
      <c r="O7094">
        <v>6.9136664271354675E-2</v>
      </c>
      <c r="P7094">
        <v>-0.17320755124092102</v>
      </c>
      <c r="Q7094">
        <v>-0.13124020397663116</v>
      </c>
      <c r="R7094">
        <v>-8.4601998329162598E-2</v>
      </c>
      <c r="S7094">
        <v>-3.796931728720665E-2</v>
      </c>
      <c r="T7094">
        <v>4.0035503916442394E-3</v>
      </c>
      <c r="U7094" t="s">
        <v>18</v>
      </c>
      <c r="V7094" t="s">
        <v>84</v>
      </c>
      <c r="W7094">
        <v>94.869544982910156</v>
      </c>
    </row>
    <row r="7095" spans="1:23" x14ac:dyDescent="0.25">
      <c r="A7095" s="48"/>
      <c r="B7095" s="7" t="s">
        <v>15</v>
      </c>
      <c r="C7095" s="35">
        <v>42233</v>
      </c>
      <c r="D7095">
        <v>19</v>
      </c>
      <c r="E7095" t="s">
        <v>111</v>
      </c>
      <c r="F7095">
        <v>3.3411697251898733</v>
      </c>
      <c r="G7095">
        <v>1.9822265679507654</v>
      </c>
      <c r="H7095">
        <v>4133</v>
      </c>
      <c r="I7095">
        <v>3.425771725469966</v>
      </c>
      <c r="J7095">
        <v>1.9714515173984148</v>
      </c>
      <c r="K7095">
        <v>1015</v>
      </c>
      <c r="L7095">
        <v>-8.4601998329162598E-2</v>
      </c>
      <c r="M7095">
        <v>-2.5321071147918701</v>
      </c>
      <c r="N7095">
        <v>10356</v>
      </c>
      <c r="O7095">
        <v>6.9136664271354675E-2</v>
      </c>
      <c r="P7095">
        <v>-0.17320755124092102</v>
      </c>
      <c r="Q7095">
        <v>-0.13124020397663116</v>
      </c>
      <c r="R7095">
        <v>-8.4601998329162598E-2</v>
      </c>
      <c r="S7095">
        <v>-3.796931728720665E-2</v>
      </c>
      <c r="T7095">
        <v>4.0035503916442394E-3</v>
      </c>
      <c r="U7095" t="s">
        <v>102</v>
      </c>
      <c r="V7095" t="s">
        <v>84</v>
      </c>
      <c r="W7095">
        <v>94.869544982910156</v>
      </c>
    </row>
    <row r="7096" spans="1:23" x14ac:dyDescent="0.25">
      <c r="A7096" s="48"/>
      <c r="B7096" s="7" t="s">
        <v>15</v>
      </c>
      <c r="C7096" s="35">
        <v>42233</v>
      </c>
      <c r="D7096">
        <v>20</v>
      </c>
      <c r="E7096" t="s">
        <v>111</v>
      </c>
      <c r="F7096">
        <v>3.1234292287139569</v>
      </c>
      <c r="G7096">
        <v>1.9099258670854542</v>
      </c>
      <c r="H7096">
        <v>4133</v>
      </c>
      <c r="I7096">
        <v>3.2267192463187446</v>
      </c>
      <c r="J7096">
        <v>1.9361746510234603</v>
      </c>
      <c r="K7096">
        <v>1015</v>
      </c>
      <c r="L7096">
        <v>-0.10329001396894455</v>
      </c>
      <c r="M7096">
        <v>-3.3069427013397217</v>
      </c>
      <c r="N7096">
        <v>10356</v>
      </c>
      <c r="O7096">
        <v>6.7645981907844543E-2</v>
      </c>
      <c r="P7096">
        <v>-0.18998511135578156</v>
      </c>
      <c r="Q7096">
        <v>-0.1489226371049881</v>
      </c>
      <c r="R7096">
        <v>-0.10329001396894455</v>
      </c>
      <c r="S7096">
        <v>-5.7662799954414368E-2</v>
      </c>
      <c r="T7096">
        <v>-1.6594924032688141E-2</v>
      </c>
      <c r="U7096" t="s">
        <v>18</v>
      </c>
      <c r="V7096" t="s">
        <v>84</v>
      </c>
      <c r="W7096">
        <v>89.998939514160156</v>
      </c>
    </row>
    <row r="7097" spans="1:23" x14ac:dyDescent="0.25">
      <c r="A7097" s="48"/>
      <c r="B7097" s="7" t="s">
        <v>15</v>
      </c>
      <c r="C7097" s="35">
        <v>42233</v>
      </c>
      <c r="D7097">
        <v>20</v>
      </c>
      <c r="E7097" t="s">
        <v>111</v>
      </c>
      <c r="F7097">
        <v>3.1234292287139569</v>
      </c>
      <c r="G7097">
        <v>1.9099258670854542</v>
      </c>
      <c r="H7097">
        <v>4133</v>
      </c>
      <c r="I7097">
        <v>3.2267192463187446</v>
      </c>
      <c r="J7097">
        <v>1.9361746510234603</v>
      </c>
      <c r="K7097">
        <v>1015</v>
      </c>
      <c r="L7097">
        <v>-0.10329001396894455</v>
      </c>
      <c r="M7097">
        <v>-3.3069427013397217</v>
      </c>
      <c r="N7097">
        <v>10356</v>
      </c>
      <c r="O7097">
        <v>6.7645981907844543E-2</v>
      </c>
      <c r="P7097">
        <v>-0.18998511135578156</v>
      </c>
      <c r="Q7097">
        <v>-0.1489226371049881</v>
      </c>
      <c r="R7097">
        <v>-0.10329001396894455</v>
      </c>
      <c r="S7097">
        <v>-5.7662799954414368E-2</v>
      </c>
      <c r="T7097">
        <v>-1.6594924032688141E-2</v>
      </c>
      <c r="U7097" t="s">
        <v>102</v>
      </c>
      <c r="V7097" t="s">
        <v>84</v>
      </c>
      <c r="W7097">
        <v>89.998939514160156</v>
      </c>
    </row>
    <row r="7098" spans="1:23" x14ac:dyDescent="0.25">
      <c r="A7098" s="48"/>
      <c r="B7098" s="7" t="s">
        <v>15</v>
      </c>
      <c r="C7098" s="35">
        <v>42233</v>
      </c>
      <c r="D7098">
        <v>21</v>
      </c>
      <c r="E7098" t="s">
        <v>111</v>
      </c>
      <c r="F7098">
        <v>2.8312034802493438</v>
      </c>
      <c r="G7098">
        <v>1.8345958433000564</v>
      </c>
      <c r="H7098">
        <v>4133</v>
      </c>
      <c r="I7098">
        <v>2.8957837304280849</v>
      </c>
      <c r="J7098">
        <v>1.8829479690663085</v>
      </c>
      <c r="K7098">
        <v>1015</v>
      </c>
      <c r="L7098">
        <v>-6.4580246806144714E-2</v>
      </c>
      <c r="M7098">
        <v>-2.281017541885376</v>
      </c>
      <c r="N7098">
        <v>10356</v>
      </c>
      <c r="O7098">
        <v>6.5631203353404999E-2</v>
      </c>
      <c r="P7098">
        <v>-0.14869320392608643</v>
      </c>
      <c r="Q7098">
        <v>-0.10885374248027802</v>
      </c>
      <c r="R7098">
        <v>-6.4580246806144714E-2</v>
      </c>
      <c r="S7098">
        <v>-2.0312000066041946E-2</v>
      </c>
      <c r="T7098">
        <v>1.95327028632164E-2</v>
      </c>
      <c r="U7098" t="s">
        <v>18</v>
      </c>
      <c r="V7098" t="s">
        <v>84</v>
      </c>
      <c r="W7098">
        <v>86.258499145507813</v>
      </c>
    </row>
    <row r="7099" spans="1:23" x14ac:dyDescent="0.25">
      <c r="A7099" s="48"/>
      <c r="B7099" s="7" t="s">
        <v>15</v>
      </c>
      <c r="C7099" s="35">
        <v>42233</v>
      </c>
      <c r="D7099">
        <v>21</v>
      </c>
      <c r="E7099" t="s">
        <v>111</v>
      </c>
      <c r="F7099">
        <v>2.8312034802493438</v>
      </c>
      <c r="G7099">
        <v>1.8345958433000564</v>
      </c>
      <c r="H7099">
        <v>4133</v>
      </c>
      <c r="I7099">
        <v>2.8957837304280849</v>
      </c>
      <c r="J7099">
        <v>1.8829479690663085</v>
      </c>
      <c r="K7099">
        <v>1015</v>
      </c>
      <c r="L7099">
        <v>-6.4580246806144714E-2</v>
      </c>
      <c r="M7099">
        <v>-2.281017541885376</v>
      </c>
      <c r="N7099">
        <v>10356</v>
      </c>
      <c r="O7099">
        <v>6.5631203353404999E-2</v>
      </c>
      <c r="P7099">
        <v>-0.14869320392608643</v>
      </c>
      <c r="Q7099">
        <v>-0.10885374248027802</v>
      </c>
      <c r="R7099">
        <v>-6.4580246806144714E-2</v>
      </c>
      <c r="S7099">
        <v>-2.0312000066041946E-2</v>
      </c>
      <c r="T7099">
        <v>1.95327028632164E-2</v>
      </c>
      <c r="U7099" t="s">
        <v>102</v>
      </c>
      <c r="V7099" t="s">
        <v>84</v>
      </c>
      <c r="W7099">
        <v>86.258499145507813</v>
      </c>
    </row>
    <row r="7100" spans="1:23" x14ac:dyDescent="0.25">
      <c r="A7100" s="48"/>
      <c r="B7100" s="7" t="s">
        <v>15</v>
      </c>
      <c r="C7100" s="35">
        <v>42233</v>
      </c>
      <c r="D7100">
        <v>22</v>
      </c>
      <c r="E7100" t="s">
        <v>111</v>
      </c>
      <c r="F7100">
        <v>2.4278552933247819</v>
      </c>
      <c r="G7100">
        <v>1.7340377391896091</v>
      </c>
      <c r="H7100">
        <v>4133</v>
      </c>
      <c r="I7100">
        <v>2.4497796617045546</v>
      </c>
      <c r="J7100">
        <v>1.7117714022116928</v>
      </c>
      <c r="K7100">
        <v>1015</v>
      </c>
      <c r="L7100">
        <v>-2.1924369037151337E-2</v>
      </c>
      <c r="M7100">
        <v>-0.90303438901901245</v>
      </c>
      <c r="N7100">
        <v>10356</v>
      </c>
      <c r="O7100">
        <v>6.0119796544313431E-2</v>
      </c>
      <c r="P7100">
        <v>-9.8973900079727173E-2</v>
      </c>
      <c r="Q7100">
        <v>-6.2479980289936066E-2</v>
      </c>
      <c r="R7100">
        <v>-2.1924369037151337E-2</v>
      </c>
      <c r="S7100">
        <v>1.8626432865858078E-2</v>
      </c>
      <c r="T7100">
        <v>5.51251620054245E-2</v>
      </c>
      <c r="U7100" t="s">
        <v>18</v>
      </c>
      <c r="V7100" t="s">
        <v>84</v>
      </c>
      <c r="W7100">
        <v>81.388565063476563</v>
      </c>
    </row>
    <row r="7101" spans="1:23" x14ac:dyDescent="0.25">
      <c r="A7101" s="48"/>
      <c r="B7101" s="7" t="s">
        <v>15</v>
      </c>
      <c r="C7101" s="35">
        <v>42233</v>
      </c>
      <c r="D7101">
        <v>22</v>
      </c>
      <c r="E7101" t="s">
        <v>111</v>
      </c>
      <c r="F7101">
        <v>2.4278552933247819</v>
      </c>
      <c r="G7101">
        <v>1.7340377391896091</v>
      </c>
      <c r="H7101">
        <v>4133</v>
      </c>
      <c r="I7101">
        <v>2.4497796617045546</v>
      </c>
      <c r="J7101">
        <v>1.7117714022116928</v>
      </c>
      <c r="K7101">
        <v>1015</v>
      </c>
      <c r="L7101">
        <v>-2.1924369037151337E-2</v>
      </c>
      <c r="M7101">
        <v>-0.90303438901901245</v>
      </c>
      <c r="N7101">
        <v>10356</v>
      </c>
      <c r="O7101">
        <v>6.0119796544313431E-2</v>
      </c>
      <c r="P7101">
        <v>-9.8973900079727173E-2</v>
      </c>
      <c r="Q7101">
        <v>-6.2479980289936066E-2</v>
      </c>
      <c r="R7101">
        <v>-2.1924369037151337E-2</v>
      </c>
      <c r="S7101">
        <v>1.8626432865858078E-2</v>
      </c>
      <c r="T7101">
        <v>5.51251620054245E-2</v>
      </c>
      <c r="U7101" t="s">
        <v>102</v>
      </c>
      <c r="V7101" t="s">
        <v>84</v>
      </c>
      <c r="W7101">
        <v>81.388565063476563</v>
      </c>
    </row>
    <row r="7102" spans="1:23" x14ac:dyDescent="0.25">
      <c r="A7102" s="48"/>
      <c r="B7102" s="7" t="s">
        <v>15</v>
      </c>
      <c r="C7102" s="35">
        <v>42233</v>
      </c>
      <c r="D7102">
        <v>23</v>
      </c>
      <c r="E7102" t="s">
        <v>111</v>
      </c>
      <c r="F7102">
        <v>1.8656893892377917</v>
      </c>
      <c r="G7102">
        <v>1.5109591011741415</v>
      </c>
      <c r="H7102">
        <v>4133</v>
      </c>
      <c r="I7102">
        <v>1.7954768851079885</v>
      </c>
      <c r="J7102">
        <v>1.4717737325178397</v>
      </c>
      <c r="K7102">
        <v>1015</v>
      </c>
      <c r="L7102">
        <v>7.0212505757808685E-2</v>
      </c>
      <c r="M7102">
        <v>3.7633545398712158</v>
      </c>
      <c r="N7102">
        <v>10356</v>
      </c>
      <c r="O7102">
        <v>5.1831349730491638E-2</v>
      </c>
      <c r="P7102">
        <v>3.7854479160159826E-3</v>
      </c>
      <c r="Q7102">
        <v>3.5248115658760071E-2</v>
      </c>
      <c r="R7102">
        <v>7.0212505757808685E-2</v>
      </c>
      <c r="S7102">
        <v>0.10517275333404541</v>
      </c>
      <c r="T7102">
        <v>0.13663956522941589</v>
      </c>
      <c r="U7102" t="s">
        <v>18</v>
      </c>
      <c r="V7102" t="s">
        <v>84</v>
      </c>
      <c r="W7102">
        <v>77.518539428710938</v>
      </c>
    </row>
    <row r="7103" spans="1:23" x14ac:dyDescent="0.25">
      <c r="A7103" s="48"/>
      <c r="B7103" s="7" t="s">
        <v>15</v>
      </c>
      <c r="C7103" s="35">
        <v>42233</v>
      </c>
      <c r="D7103">
        <v>23</v>
      </c>
      <c r="E7103" t="s">
        <v>111</v>
      </c>
      <c r="F7103">
        <v>1.8656893892377917</v>
      </c>
      <c r="G7103">
        <v>1.5109591011741415</v>
      </c>
      <c r="H7103">
        <v>4133</v>
      </c>
      <c r="I7103">
        <v>1.7954768851079885</v>
      </c>
      <c r="J7103">
        <v>1.4717737325178397</v>
      </c>
      <c r="K7103">
        <v>1015</v>
      </c>
      <c r="L7103">
        <v>7.0212505757808685E-2</v>
      </c>
      <c r="M7103">
        <v>3.7633545398712158</v>
      </c>
      <c r="N7103">
        <v>10356</v>
      </c>
      <c r="O7103">
        <v>5.1831349730491638E-2</v>
      </c>
      <c r="P7103">
        <v>3.7854479160159826E-3</v>
      </c>
      <c r="Q7103">
        <v>3.5248115658760071E-2</v>
      </c>
      <c r="R7103">
        <v>7.0212505757808685E-2</v>
      </c>
      <c r="S7103">
        <v>0.10517275333404541</v>
      </c>
      <c r="T7103">
        <v>0.13663956522941589</v>
      </c>
      <c r="U7103" t="s">
        <v>102</v>
      </c>
      <c r="V7103" t="s">
        <v>84</v>
      </c>
      <c r="W7103">
        <v>77.518539428710938</v>
      </c>
    </row>
    <row r="7104" spans="1:23" x14ac:dyDescent="0.25">
      <c r="A7104" s="48"/>
      <c r="B7104" s="7" t="s">
        <v>15</v>
      </c>
      <c r="C7104" s="35">
        <v>42233</v>
      </c>
      <c r="D7104">
        <v>24</v>
      </c>
      <c r="E7104" t="s">
        <v>111</v>
      </c>
      <c r="F7104">
        <v>1.400319615264201</v>
      </c>
      <c r="G7104">
        <v>1.2753716256183443</v>
      </c>
      <c r="H7104">
        <v>4133</v>
      </c>
      <c r="I7104">
        <v>1.3318487106457106</v>
      </c>
      <c r="J7104">
        <v>1.1805667736975507</v>
      </c>
      <c r="K7104">
        <v>1015</v>
      </c>
      <c r="L7104">
        <v>6.8470902740955353E-2</v>
      </c>
      <c r="M7104">
        <v>4.8896627426147461</v>
      </c>
      <c r="N7104">
        <v>10356</v>
      </c>
      <c r="O7104">
        <v>4.2032107710838318E-2</v>
      </c>
      <c r="P7104">
        <v>1.4602553099393845E-2</v>
      </c>
      <c r="Q7104">
        <v>4.0116883814334869E-2</v>
      </c>
      <c r="R7104">
        <v>6.8470902740955353E-2</v>
      </c>
      <c r="S7104">
        <v>9.6821561455726624E-2</v>
      </c>
      <c r="T7104">
        <v>0.12233924865722656</v>
      </c>
      <c r="U7104" t="s">
        <v>18</v>
      </c>
      <c r="V7104" t="s">
        <v>84</v>
      </c>
      <c r="W7104">
        <v>74.869735717773437</v>
      </c>
    </row>
    <row r="7105" spans="1:23" x14ac:dyDescent="0.25">
      <c r="A7105" s="48"/>
      <c r="B7105" s="7" t="s">
        <v>15</v>
      </c>
      <c r="C7105" s="35">
        <v>42233</v>
      </c>
      <c r="D7105">
        <v>24</v>
      </c>
      <c r="E7105" t="s">
        <v>111</v>
      </c>
      <c r="F7105">
        <v>1.400319615264201</v>
      </c>
      <c r="G7105">
        <v>1.2753716256183443</v>
      </c>
      <c r="H7105">
        <v>4133</v>
      </c>
      <c r="I7105">
        <v>1.3318487106457106</v>
      </c>
      <c r="J7105">
        <v>1.1805667736975507</v>
      </c>
      <c r="K7105">
        <v>1015</v>
      </c>
      <c r="L7105">
        <v>6.8470902740955353E-2</v>
      </c>
      <c r="M7105">
        <v>4.8896627426147461</v>
      </c>
      <c r="N7105">
        <v>10356</v>
      </c>
      <c r="O7105">
        <v>4.2032107710838318E-2</v>
      </c>
      <c r="P7105">
        <v>1.4602553099393845E-2</v>
      </c>
      <c r="Q7105">
        <v>4.0116883814334869E-2</v>
      </c>
      <c r="R7105">
        <v>6.8470902740955353E-2</v>
      </c>
      <c r="S7105">
        <v>9.6821561455726624E-2</v>
      </c>
      <c r="T7105">
        <v>0.12233924865722656</v>
      </c>
      <c r="U7105" t="s">
        <v>102</v>
      </c>
      <c r="V7105" t="s">
        <v>84</v>
      </c>
      <c r="W7105">
        <v>74.869735717773437</v>
      </c>
    </row>
    <row r="7106" spans="1:23" x14ac:dyDescent="0.25">
      <c r="A7106" s="48"/>
      <c r="B7106" s="7" t="s">
        <v>15</v>
      </c>
      <c r="C7106" s="35">
        <v>42233</v>
      </c>
      <c r="D7106">
        <v>1</v>
      </c>
      <c r="E7106" t="s">
        <v>112</v>
      </c>
      <c r="F7106">
        <v>1.1914079341081749</v>
      </c>
      <c r="G7106">
        <v>1.1599540580376058</v>
      </c>
      <c r="H7106">
        <v>4133</v>
      </c>
      <c r="I7106">
        <v>1.2092162519266099</v>
      </c>
      <c r="J7106">
        <v>1.1917317377451553</v>
      </c>
      <c r="K7106">
        <v>1047</v>
      </c>
      <c r="L7106">
        <v>-1.7808318138122559E-2</v>
      </c>
      <c r="M7106">
        <v>-1.4947288036346436</v>
      </c>
      <c r="N7106">
        <v>10356</v>
      </c>
      <c r="O7106">
        <v>4.101242870092392E-2</v>
      </c>
      <c r="P7106">
        <v>-7.0369847118854523E-2</v>
      </c>
      <c r="Q7106">
        <v>-4.5474480837583542E-2</v>
      </c>
      <c r="R7106">
        <v>-1.7808318138122559E-2</v>
      </c>
      <c r="S7106">
        <v>9.8545653745532036E-3</v>
      </c>
      <c r="T7106">
        <v>3.4753210842609406E-2</v>
      </c>
      <c r="U7106" t="s">
        <v>18</v>
      </c>
      <c r="V7106" t="s">
        <v>84</v>
      </c>
      <c r="W7106">
        <v>79.219970703125</v>
      </c>
    </row>
    <row r="7107" spans="1:23" x14ac:dyDescent="0.25">
      <c r="A7107" s="48"/>
      <c r="B7107" s="7" t="s">
        <v>15</v>
      </c>
      <c r="C7107" s="35">
        <v>42233</v>
      </c>
      <c r="D7107">
        <v>1</v>
      </c>
      <c r="E7107" t="s">
        <v>112</v>
      </c>
      <c r="F7107">
        <v>1.1914079341081749</v>
      </c>
      <c r="G7107">
        <v>1.1599540580376058</v>
      </c>
      <c r="H7107">
        <v>4133</v>
      </c>
      <c r="I7107">
        <v>1.2092162519266099</v>
      </c>
      <c r="J7107">
        <v>1.1917317377451553</v>
      </c>
      <c r="K7107">
        <v>1047</v>
      </c>
      <c r="L7107">
        <v>-1.7808318138122559E-2</v>
      </c>
      <c r="M7107">
        <v>-1.4947288036346436</v>
      </c>
      <c r="N7107">
        <v>10356</v>
      </c>
      <c r="O7107">
        <v>4.101242870092392E-2</v>
      </c>
      <c r="P7107">
        <v>-7.0369847118854523E-2</v>
      </c>
      <c r="Q7107">
        <v>-4.5474480837583542E-2</v>
      </c>
      <c r="R7107">
        <v>-1.7808318138122559E-2</v>
      </c>
      <c r="S7107">
        <v>9.8545653745532036E-3</v>
      </c>
      <c r="T7107">
        <v>3.4753210842609406E-2</v>
      </c>
      <c r="U7107" t="s">
        <v>102</v>
      </c>
      <c r="V7107" t="s">
        <v>84</v>
      </c>
      <c r="W7107">
        <v>79.219970703125</v>
      </c>
    </row>
    <row r="7108" spans="1:23" x14ac:dyDescent="0.25">
      <c r="A7108" s="48"/>
      <c r="B7108" s="7" t="s">
        <v>15</v>
      </c>
      <c r="C7108" s="35">
        <v>42233</v>
      </c>
      <c r="D7108">
        <v>2</v>
      </c>
      <c r="E7108" t="s">
        <v>112</v>
      </c>
      <c r="F7108">
        <v>0.98618174713314388</v>
      </c>
      <c r="G7108">
        <v>0.99132360040881939</v>
      </c>
      <c r="H7108">
        <v>4133</v>
      </c>
      <c r="I7108">
        <v>1.0344757175375134</v>
      </c>
      <c r="J7108">
        <v>1.0701155655650783</v>
      </c>
      <c r="K7108">
        <v>1047</v>
      </c>
      <c r="L7108">
        <v>-4.829397052526474E-2</v>
      </c>
      <c r="M7108">
        <v>-4.8970661163330078</v>
      </c>
      <c r="N7108">
        <v>10356</v>
      </c>
      <c r="O7108">
        <v>3.6489944905042648E-2</v>
      </c>
      <c r="P7108">
        <v>-9.5059484243392944E-2</v>
      </c>
      <c r="Q7108">
        <v>-7.2909355163574219E-2</v>
      </c>
      <c r="R7108">
        <v>-4.829397052526474E-2</v>
      </c>
      <c r="S7108">
        <v>-2.3681502789258957E-2</v>
      </c>
      <c r="T7108">
        <v>-1.5284571563825011E-3</v>
      </c>
      <c r="U7108" t="s">
        <v>18</v>
      </c>
      <c r="V7108" t="s">
        <v>84</v>
      </c>
      <c r="W7108">
        <v>77.349845886230469</v>
      </c>
    </row>
    <row r="7109" spans="1:23" x14ac:dyDescent="0.25">
      <c r="A7109" s="48"/>
      <c r="B7109" s="7" t="s">
        <v>15</v>
      </c>
      <c r="C7109" s="35">
        <v>42233</v>
      </c>
      <c r="D7109">
        <v>2</v>
      </c>
      <c r="E7109" t="s">
        <v>112</v>
      </c>
      <c r="F7109">
        <v>0.98618174713314388</v>
      </c>
      <c r="G7109">
        <v>0.99132360040881939</v>
      </c>
      <c r="H7109">
        <v>4133</v>
      </c>
      <c r="I7109">
        <v>1.0344757175375134</v>
      </c>
      <c r="J7109">
        <v>1.0701155655650783</v>
      </c>
      <c r="K7109">
        <v>1047</v>
      </c>
      <c r="L7109">
        <v>-4.829397052526474E-2</v>
      </c>
      <c r="M7109">
        <v>-4.8970661163330078</v>
      </c>
      <c r="N7109">
        <v>10356</v>
      </c>
      <c r="O7109">
        <v>3.6489944905042648E-2</v>
      </c>
      <c r="P7109">
        <v>-9.5059484243392944E-2</v>
      </c>
      <c r="Q7109">
        <v>-7.2909355163574219E-2</v>
      </c>
      <c r="R7109">
        <v>-4.829397052526474E-2</v>
      </c>
      <c r="S7109">
        <v>-2.3681502789258957E-2</v>
      </c>
      <c r="T7109">
        <v>-1.5284571563825011E-3</v>
      </c>
      <c r="U7109" t="s">
        <v>102</v>
      </c>
      <c r="V7109" t="s">
        <v>84</v>
      </c>
      <c r="W7109">
        <v>77.349845886230469</v>
      </c>
    </row>
    <row r="7110" spans="1:23" x14ac:dyDescent="0.25">
      <c r="A7110" s="48"/>
      <c r="B7110" s="7" t="s">
        <v>15</v>
      </c>
      <c r="C7110" s="35">
        <v>42233</v>
      </c>
      <c r="D7110">
        <v>3</v>
      </c>
      <c r="E7110" t="s">
        <v>112</v>
      </c>
      <c r="F7110">
        <v>0.86496454102127784</v>
      </c>
      <c r="G7110">
        <v>0.87076307337902681</v>
      </c>
      <c r="H7110">
        <v>4133</v>
      </c>
      <c r="I7110">
        <v>0.88429369047904161</v>
      </c>
      <c r="J7110">
        <v>0.89659729846773006</v>
      </c>
      <c r="K7110">
        <v>1047</v>
      </c>
      <c r="L7110">
        <v>-1.9329149276018143E-2</v>
      </c>
      <c r="M7110">
        <v>-2.234675407409668</v>
      </c>
      <c r="N7110">
        <v>10356</v>
      </c>
      <c r="O7110">
        <v>3.0842458829283714E-2</v>
      </c>
      <c r="P7110">
        <v>-5.8856844902038574E-2</v>
      </c>
      <c r="Q7110">
        <v>-4.013485461473465E-2</v>
      </c>
      <c r="R7110">
        <v>-1.9329149276018143E-2</v>
      </c>
      <c r="S7110">
        <v>1.4740892220288515E-3</v>
      </c>
      <c r="T7110">
        <v>2.0198546350002289E-2</v>
      </c>
      <c r="U7110" t="s">
        <v>18</v>
      </c>
      <c r="V7110" t="s">
        <v>84</v>
      </c>
      <c r="W7110">
        <v>76.220451354980469</v>
      </c>
    </row>
    <row r="7111" spans="1:23" x14ac:dyDescent="0.25">
      <c r="A7111" s="48"/>
      <c r="B7111" s="7" t="s">
        <v>15</v>
      </c>
      <c r="C7111" s="35">
        <v>42233</v>
      </c>
      <c r="D7111">
        <v>3</v>
      </c>
      <c r="E7111" t="s">
        <v>112</v>
      </c>
      <c r="F7111">
        <v>0.86496454102127784</v>
      </c>
      <c r="G7111">
        <v>0.87076307337902681</v>
      </c>
      <c r="H7111">
        <v>4133</v>
      </c>
      <c r="I7111">
        <v>0.88429369047904161</v>
      </c>
      <c r="J7111">
        <v>0.89659729846773006</v>
      </c>
      <c r="K7111">
        <v>1047</v>
      </c>
      <c r="L7111">
        <v>-1.9329149276018143E-2</v>
      </c>
      <c r="M7111">
        <v>-2.234675407409668</v>
      </c>
      <c r="N7111">
        <v>10356</v>
      </c>
      <c r="O7111">
        <v>3.0842458829283714E-2</v>
      </c>
      <c r="P7111">
        <v>-5.8856844902038574E-2</v>
      </c>
      <c r="Q7111">
        <v>-4.013485461473465E-2</v>
      </c>
      <c r="R7111">
        <v>-1.9329149276018143E-2</v>
      </c>
      <c r="S7111">
        <v>1.4740892220288515E-3</v>
      </c>
      <c r="T7111">
        <v>2.0198546350002289E-2</v>
      </c>
      <c r="U7111" t="s">
        <v>102</v>
      </c>
      <c r="V7111" t="s">
        <v>84</v>
      </c>
      <c r="W7111">
        <v>76.220451354980469</v>
      </c>
    </row>
    <row r="7112" spans="1:23" x14ac:dyDescent="0.25">
      <c r="A7112" s="48"/>
      <c r="B7112" s="7" t="s">
        <v>15</v>
      </c>
      <c r="C7112" s="35">
        <v>42233</v>
      </c>
      <c r="D7112">
        <v>4</v>
      </c>
      <c r="E7112" t="s">
        <v>112</v>
      </c>
      <c r="F7112">
        <v>0.78843331710858322</v>
      </c>
      <c r="G7112">
        <v>0.78315440652923041</v>
      </c>
      <c r="H7112">
        <v>4133</v>
      </c>
      <c r="I7112">
        <v>0.81185105159695259</v>
      </c>
      <c r="J7112">
        <v>0.80595691693932847</v>
      </c>
      <c r="K7112">
        <v>1047</v>
      </c>
      <c r="L7112">
        <v>-2.3417733609676361E-2</v>
      </c>
      <c r="M7112">
        <v>-2.9701604843139648</v>
      </c>
      <c r="N7112">
        <v>10356</v>
      </c>
      <c r="O7112">
        <v>2.7727348729968071E-2</v>
      </c>
      <c r="P7112">
        <v>-5.8953102678060532E-2</v>
      </c>
      <c r="Q7112">
        <v>-4.2122047394514084E-2</v>
      </c>
      <c r="R7112">
        <v>-2.3417733609676361E-2</v>
      </c>
      <c r="S7112">
        <v>-4.7156368382275105E-3</v>
      </c>
      <c r="T7112">
        <v>1.2117636390030384E-2</v>
      </c>
      <c r="U7112" t="s">
        <v>18</v>
      </c>
      <c r="V7112" t="s">
        <v>84</v>
      </c>
      <c r="W7112">
        <v>75.480201721191406</v>
      </c>
    </row>
    <row r="7113" spans="1:23" x14ac:dyDescent="0.25">
      <c r="A7113" s="48"/>
      <c r="B7113" s="7" t="s">
        <v>15</v>
      </c>
      <c r="C7113" s="35">
        <v>42233</v>
      </c>
      <c r="D7113">
        <v>4</v>
      </c>
      <c r="E7113" t="s">
        <v>112</v>
      </c>
      <c r="F7113">
        <v>0.78843331710858322</v>
      </c>
      <c r="G7113">
        <v>0.78315440652923041</v>
      </c>
      <c r="H7113">
        <v>4133</v>
      </c>
      <c r="I7113">
        <v>0.81185105159695259</v>
      </c>
      <c r="J7113">
        <v>0.80595691693932847</v>
      </c>
      <c r="K7113">
        <v>1047</v>
      </c>
      <c r="L7113">
        <v>-2.3417733609676361E-2</v>
      </c>
      <c r="M7113">
        <v>-2.9701604843139648</v>
      </c>
      <c r="N7113">
        <v>10356</v>
      </c>
      <c r="O7113">
        <v>2.7727348729968071E-2</v>
      </c>
      <c r="P7113">
        <v>-5.8953102678060532E-2</v>
      </c>
      <c r="Q7113">
        <v>-4.2122047394514084E-2</v>
      </c>
      <c r="R7113">
        <v>-2.3417733609676361E-2</v>
      </c>
      <c r="S7113">
        <v>-4.7156368382275105E-3</v>
      </c>
      <c r="T7113">
        <v>1.2117636390030384E-2</v>
      </c>
      <c r="U7113" t="s">
        <v>102</v>
      </c>
      <c r="V7113" t="s">
        <v>84</v>
      </c>
      <c r="W7113">
        <v>75.480201721191406</v>
      </c>
    </row>
    <row r="7114" spans="1:23" x14ac:dyDescent="0.25">
      <c r="A7114" s="48"/>
      <c r="B7114" s="7" t="s">
        <v>15</v>
      </c>
      <c r="C7114" s="35">
        <v>42233</v>
      </c>
      <c r="D7114">
        <v>5</v>
      </c>
      <c r="E7114" t="s">
        <v>112</v>
      </c>
      <c r="F7114">
        <v>0.74355619368152837</v>
      </c>
      <c r="G7114">
        <v>0.72491140432855383</v>
      </c>
      <c r="H7114">
        <v>4133</v>
      </c>
      <c r="I7114">
        <v>0.74201061159256032</v>
      </c>
      <c r="J7114">
        <v>0.71383919339716295</v>
      </c>
      <c r="K7114">
        <v>1047</v>
      </c>
      <c r="L7114">
        <v>1.5455820830538869E-3</v>
      </c>
      <c r="M7114">
        <v>0.20786352455615997</v>
      </c>
      <c r="N7114">
        <v>10356</v>
      </c>
      <c r="O7114">
        <v>2.4775762110948563E-2</v>
      </c>
      <c r="P7114">
        <v>-3.0207034200429916E-2</v>
      </c>
      <c r="Q7114">
        <v>-1.5167651697993279E-2</v>
      </c>
      <c r="R7114">
        <v>1.5455820830538869E-3</v>
      </c>
      <c r="S7114">
        <v>1.8256833776831627E-2</v>
      </c>
      <c r="T7114">
        <v>3.3298198133707047E-2</v>
      </c>
      <c r="U7114" t="s">
        <v>18</v>
      </c>
      <c r="V7114" t="s">
        <v>84</v>
      </c>
      <c r="W7114">
        <v>75.350326538085938</v>
      </c>
    </row>
    <row r="7115" spans="1:23" x14ac:dyDescent="0.25">
      <c r="A7115" s="48"/>
      <c r="B7115" s="7" t="s">
        <v>15</v>
      </c>
      <c r="C7115" s="35">
        <v>42233</v>
      </c>
      <c r="D7115">
        <v>5</v>
      </c>
      <c r="E7115" t="s">
        <v>112</v>
      </c>
      <c r="F7115">
        <v>0.74355619368152837</v>
      </c>
      <c r="G7115">
        <v>0.72491140432855383</v>
      </c>
      <c r="H7115">
        <v>4133</v>
      </c>
      <c r="I7115">
        <v>0.74201061159256032</v>
      </c>
      <c r="J7115">
        <v>0.71383919339716295</v>
      </c>
      <c r="K7115">
        <v>1047</v>
      </c>
      <c r="L7115">
        <v>1.5455820830538869E-3</v>
      </c>
      <c r="M7115">
        <v>0.20786352455615997</v>
      </c>
      <c r="N7115">
        <v>10356</v>
      </c>
      <c r="O7115">
        <v>2.4775762110948563E-2</v>
      </c>
      <c r="P7115">
        <v>-3.0207034200429916E-2</v>
      </c>
      <c r="Q7115">
        <v>-1.5167651697993279E-2</v>
      </c>
      <c r="R7115">
        <v>1.5455820830538869E-3</v>
      </c>
      <c r="S7115">
        <v>1.8256833776831627E-2</v>
      </c>
      <c r="T7115">
        <v>3.3298198133707047E-2</v>
      </c>
      <c r="U7115" t="s">
        <v>102</v>
      </c>
      <c r="V7115" t="s">
        <v>84</v>
      </c>
      <c r="W7115">
        <v>75.350326538085938</v>
      </c>
    </row>
    <row r="7116" spans="1:23" x14ac:dyDescent="0.25">
      <c r="A7116" s="48"/>
      <c r="B7116" s="7" t="s">
        <v>15</v>
      </c>
      <c r="C7116" s="35">
        <v>42233</v>
      </c>
      <c r="D7116">
        <v>6</v>
      </c>
      <c r="E7116" t="s">
        <v>112</v>
      </c>
      <c r="F7116">
        <v>0.74034891687909665</v>
      </c>
      <c r="G7116">
        <v>0.69519688635064281</v>
      </c>
      <c r="H7116">
        <v>4133</v>
      </c>
      <c r="I7116">
        <v>0.73985238983699542</v>
      </c>
      <c r="J7116">
        <v>0.68686344366955476</v>
      </c>
      <c r="K7116">
        <v>1047</v>
      </c>
      <c r="L7116">
        <v>4.9652706366032362E-4</v>
      </c>
      <c r="M7116">
        <v>6.7066624760627747E-2</v>
      </c>
      <c r="N7116">
        <v>10356</v>
      </c>
      <c r="O7116">
        <v>2.3823089897632599E-2</v>
      </c>
      <c r="P7116">
        <v>-3.0035145580768585E-2</v>
      </c>
      <c r="Q7116">
        <v>-1.5574052929878235E-2</v>
      </c>
      <c r="R7116">
        <v>4.9652706366032362E-4</v>
      </c>
      <c r="S7116">
        <v>1.6565201804041862E-2</v>
      </c>
      <c r="T7116">
        <v>3.1028199940919876E-2</v>
      </c>
      <c r="U7116" t="s">
        <v>18</v>
      </c>
      <c r="V7116" t="s">
        <v>84</v>
      </c>
      <c r="W7116">
        <v>73.6099853515625</v>
      </c>
    </row>
    <row r="7117" spans="1:23" x14ac:dyDescent="0.25">
      <c r="A7117" s="48"/>
      <c r="B7117" s="7" t="s">
        <v>15</v>
      </c>
      <c r="C7117" s="35">
        <v>42233</v>
      </c>
      <c r="D7117">
        <v>6</v>
      </c>
      <c r="E7117" t="s">
        <v>112</v>
      </c>
      <c r="F7117">
        <v>0.74034891687909665</v>
      </c>
      <c r="G7117">
        <v>0.69519688635064281</v>
      </c>
      <c r="H7117">
        <v>4133</v>
      </c>
      <c r="I7117">
        <v>0.73985238983699542</v>
      </c>
      <c r="J7117">
        <v>0.68686344366955476</v>
      </c>
      <c r="K7117">
        <v>1047</v>
      </c>
      <c r="L7117">
        <v>4.9652706366032362E-4</v>
      </c>
      <c r="M7117">
        <v>6.7066624760627747E-2</v>
      </c>
      <c r="N7117">
        <v>10356</v>
      </c>
      <c r="O7117">
        <v>2.3823089897632599E-2</v>
      </c>
      <c r="P7117">
        <v>-3.0035145580768585E-2</v>
      </c>
      <c r="Q7117">
        <v>-1.5574052929878235E-2</v>
      </c>
      <c r="R7117">
        <v>4.9652706366032362E-4</v>
      </c>
      <c r="S7117">
        <v>1.6565201804041862E-2</v>
      </c>
      <c r="T7117">
        <v>3.1028199940919876E-2</v>
      </c>
      <c r="U7117" t="s">
        <v>102</v>
      </c>
      <c r="V7117" t="s">
        <v>84</v>
      </c>
      <c r="W7117">
        <v>73.6099853515625</v>
      </c>
    </row>
    <row r="7118" spans="1:23" x14ac:dyDescent="0.25">
      <c r="A7118" s="48"/>
      <c r="B7118" s="7" t="s">
        <v>15</v>
      </c>
      <c r="C7118" s="35">
        <v>42233</v>
      </c>
      <c r="D7118">
        <v>7</v>
      </c>
      <c r="E7118" t="s">
        <v>112</v>
      </c>
      <c r="F7118">
        <v>0.80008880506969648</v>
      </c>
      <c r="G7118">
        <v>0.74061752056448382</v>
      </c>
      <c r="H7118">
        <v>4133</v>
      </c>
      <c r="I7118">
        <v>0.79766338405878112</v>
      </c>
      <c r="J7118">
        <v>0.69807955158954904</v>
      </c>
      <c r="K7118">
        <v>1047</v>
      </c>
      <c r="L7118">
        <v>2.4254210293292999E-3</v>
      </c>
      <c r="M7118">
        <v>0.30314397811889648</v>
      </c>
      <c r="N7118">
        <v>10356</v>
      </c>
      <c r="O7118">
        <v>2.4457210674881935E-2</v>
      </c>
      <c r="P7118">
        <v>-2.891894057393074E-2</v>
      </c>
      <c r="Q7118">
        <v>-1.4072923921048641E-2</v>
      </c>
      <c r="R7118">
        <v>2.4254210293292999E-3</v>
      </c>
      <c r="S7118">
        <v>1.8921809270977974E-2</v>
      </c>
      <c r="T7118">
        <v>3.376978263258934E-2</v>
      </c>
      <c r="U7118" t="s">
        <v>18</v>
      </c>
      <c r="V7118" t="s">
        <v>84</v>
      </c>
      <c r="W7118">
        <v>76.869544982910156</v>
      </c>
    </row>
    <row r="7119" spans="1:23" x14ac:dyDescent="0.25">
      <c r="A7119" s="48"/>
      <c r="B7119" s="7" t="s">
        <v>15</v>
      </c>
      <c r="C7119" s="35">
        <v>42233</v>
      </c>
      <c r="D7119">
        <v>7</v>
      </c>
      <c r="E7119" t="s">
        <v>112</v>
      </c>
      <c r="F7119">
        <v>0.80008880506969648</v>
      </c>
      <c r="G7119">
        <v>0.74061752056448382</v>
      </c>
      <c r="H7119">
        <v>4133</v>
      </c>
      <c r="I7119">
        <v>0.79766338405878112</v>
      </c>
      <c r="J7119">
        <v>0.69807955158954904</v>
      </c>
      <c r="K7119">
        <v>1047</v>
      </c>
      <c r="L7119">
        <v>2.4254210293292999E-3</v>
      </c>
      <c r="M7119">
        <v>0.30314397811889648</v>
      </c>
      <c r="N7119">
        <v>10356</v>
      </c>
      <c r="O7119">
        <v>2.4457210674881935E-2</v>
      </c>
      <c r="P7119">
        <v>-2.891894057393074E-2</v>
      </c>
      <c r="Q7119">
        <v>-1.4072923921048641E-2</v>
      </c>
      <c r="R7119">
        <v>2.4254210293292999E-3</v>
      </c>
      <c r="S7119">
        <v>1.8921809270977974E-2</v>
      </c>
      <c r="T7119">
        <v>3.376978263258934E-2</v>
      </c>
      <c r="U7119" t="s">
        <v>102</v>
      </c>
      <c r="V7119" t="s">
        <v>84</v>
      </c>
      <c r="W7119">
        <v>76.869544982910156</v>
      </c>
    </row>
    <row r="7120" spans="1:23" x14ac:dyDescent="0.25">
      <c r="A7120" s="48"/>
      <c r="B7120" s="7" t="s">
        <v>15</v>
      </c>
      <c r="C7120" s="35">
        <v>42233</v>
      </c>
      <c r="D7120">
        <v>8</v>
      </c>
      <c r="E7120" t="s">
        <v>112</v>
      </c>
      <c r="F7120">
        <v>0.81583020188147026</v>
      </c>
      <c r="G7120">
        <v>0.80335107857501209</v>
      </c>
      <c r="H7120">
        <v>4133</v>
      </c>
      <c r="I7120">
        <v>0.83501395788398469</v>
      </c>
      <c r="J7120">
        <v>0.821519292535979</v>
      </c>
      <c r="K7120">
        <v>1047</v>
      </c>
      <c r="L7120">
        <v>-1.9183756783604622E-2</v>
      </c>
      <c r="M7120">
        <v>-2.3514397144317627</v>
      </c>
      <c r="N7120">
        <v>10356</v>
      </c>
      <c r="O7120">
        <v>2.8297509998083115E-2</v>
      </c>
      <c r="P7120">
        <v>-5.5449847131967545E-2</v>
      </c>
      <c r="Q7120">
        <v>-3.8272690027952194E-2</v>
      </c>
      <c r="R7120">
        <v>-1.9183756783604622E-2</v>
      </c>
      <c r="S7120">
        <v>-9.7086289315484464E-5</v>
      </c>
      <c r="T7120">
        <v>1.7082331702113152E-2</v>
      </c>
      <c r="U7120" t="s">
        <v>18</v>
      </c>
      <c r="V7120" t="s">
        <v>84</v>
      </c>
      <c r="W7120">
        <v>81.389053344726562</v>
      </c>
    </row>
    <row r="7121" spans="1:23" x14ac:dyDescent="0.25">
      <c r="A7121" s="48"/>
      <c r="B7121" s="7" t="s">
        <v>15</v>
      </c>
      <c r="C7121" s="35">
        <v>42233</v>
      </c>
      <c r="D7121">
        <v>8</v>
      </c>
      <c r="E7121" t="s">
        <v>112</v>
      </c>
      <c r="F7121">
        <v>0.81583020188147026</v>
      </c>
      <c r="G7121">
        <v>0.80335107857501209</v>
      </c>
      <c r="H7121">
        <v>4133</v>
      </c>
      <c r="I7121">
        <v>0.83501395788398469</v>
      </c>
      <c r="J7121">
        <v>0.821519292535979</v>
      </c>
      <c r="K7121">
        <v>1047</v>
      </c>
      <c r="L7121">
        <v>-1.9183756783604622E-2</v>
      </c>
      <c r="M7121">
        <v>-2.3514397144317627</v>
      </c>
      <c r="N7121">
        <v>10356</v>
      </c>
      <c r="O7121">
        <v>2.8297509998083115E-2</v>
      </c>
      <c r="P7121">
        <v>-5.5449847131967545E-2</v>
      </c>
      <c r="Q7121">
        <v>-3.8272690027952194E-2</v>
      </c>
      <c r="R7121">
        <v>-1.9183756783604622E-2</v>
      </c>
      <c r="S7121">
        <v>-9.7086289315484464E-5</v>
      </c>
      <c r="T7121">
        <v>1.7082331702113152E-2</v>
      </c>
      <c r="U7121" t="s">
        <v>102</v>
      </c>
      <c r="V7121" t="s">
        <v>84</v>
      </c>
      <c r="W7121">
        <v>81.389053344726562</v>
      </c>
    </row>
    <row r="7122" spans="1:23" x14ac:dyDescent="0.25">
      <c r="A7122" s="48"/>
      <c r="B7122" s="7" t="s">
        <v>15</v>
      </c>
      <c r="C7122" s="35">
        <v>42233</v>
      </c>
      <c r="D7122">
        <v>9</v>
      </c>
      <c r="E7122" t="s">
        <v>112</v>
      </c>
      <c r="F7122">
        <v>0.79961581912560031</v>
      </c>
      <c r="G7122">
        <v>0.8751335441473812</v>
      </c>
      <c r="H7122">
        <v>4133</v>
      </c>
      <c r="I7122">
        <v>0.85257246595693326</v>
      </c>
      <c r="J7122">
        <v>0.94899528564280711</v>
      </c>
      <c r="K7122">
        <v>1047</v>
      </c>
      <c r="L7122">
        <v>-5.2956648170948029E-2</v>
      </c>
      <c r="M7122">
        <v>-6.6227612495422363</v>
      </c>
      <c r="N7122">
        <v>10356</v>
      </c>
      <c r="O7122">
        <v>3.2333690673112869E-2</v>
      </c>
      <c r="P7122">
        <v>-9.4395503401756287E-2</v>
      </c>
      <c r="Q7122">
        <v>-7.4768312275409698E-2</v>
      </c>
      <c r="R7122">
        <v>-5.2956648170948029E-2</v>
      </c>
      <c r="S7122">
        <v>-3.114757314324379E-2</v>
      </c>
      <c r="T7122">
        <v>-1.1517790146172047E-2</v>
      </c>
      <c r="U7122" t="s">
        <v>18</v>
      </c>
      <c r="V7122" t="s">
        <v>84</v>
      </c>
      <c r="W7122">
        <v>84.77886962890625</v>
      </c>
    </row>
    <row r="7123" spans="1:23" x14ac:dyDescent="0.25">
      <c r="A7123" s="48"/>
      <c r="B7123" s="7" t="s">
        <v>15</v>
      </c>
      <c r="C7123" s="35">
        <v>42233</v>
      </c>
      <c r="D7123">
        <v>9</v>
      </c>
      <c r="E7123" t="s">
        <v>112</v>
      </c>
      <c r="F7123">
        <v>0.79961581912560031</v>
      </c>
      <c r="G7123">
        <v>0.8751335441473812</v>
      </c>
      <c r="H7123">
        <v>4133</v>
      </c>
      <c r="I7123">
        <v>0.85257246595693326</v>
      </c>
      <c r="J7123">
        <v>0.94899528564280711</v>
      </c>
      <c r="K7123">
        <v>1047</v>
      </c>
      <c r="L7123">
        <v>-5.2956648170948029E-2</v>
      </c>
      <c r="M7123">
        <v>-6.6227612495422363</v>
      </c>
      <c r="N7123">
        <v>10356</v>
      </c>
      <c r="O7123">
        <v>3.2333690673112869E-2</v>
      </c>
      <c r="P7123">
        <v>-9.4395503401756287E-2</v>
      </c>
      <c r="Q7123">
        <v>-7.4768312275409698E-2</v>
      </c>
      <c r="R7123">
        <v>-5.2956648170948029E-2</v>
      </c>
      <c r="S7123">
        <v>-3.114757314324379E-2</v>
      </c>
      <c r="T7123">
        <v>-1.1517790146172047E-2</v>
      </c>
      <c r="U7123" t="s">
        <v>102</v>
      </c>
      <c r="V7123" t="s">
        <v>84</v>
      </c>
      <c r="W7123">
        <v>84.77886962890625</v>
      </c>
    </row>
    <row r="7124" spans="1:23" x14ac:dyDescent="0.25">
      <c r="A7124" s="48"/>
      <c r="B7124" s="7" t="s">
        <v>15</v>
      </c>
      <c r="C7124" s="35">
        <v>42233</v>
      </c>
      <c r="D7124">
        <v>10</v>
      </c>
      <c r="E7124" t="s">
        <v>112</v>
      </c>
      <c r="F7124">
        <v>0.86211963981733497</v>
      </c>
      <c r="G7124">
        <v>1.0849015092756669</v>
      </c>
      <c r="H7124">
        <v>4133</v>
      </c>
      <c r="I7124">
        <v>0.86328460801443285</v>
      </c>
      <c r="J7124">
        <v>1.1625109660881496</v>
      </c>
      <c r="K7124">
        <v>1047</v>
      </c>
      <c r="L7124">
        <v>-1.1649682419374585E-3</v>
      </c>
      <c r="M7124">
        <v>-0.13512836396694183</v>
      </c>
      <c r="N7124">
        <v>10356</v>
      </c>
      <c r="O7124">
        <v>3.9693191647529602E-2</v>
      </c>
      <c r="P7124">
        <v>-5.203576385974884E-2</v>
      </c>
      <c r="Q7124">
        <v>-2.7941200882196426E-2</v>
      </c>
      <c r="R7124">
        <v>-1.1649682419374585E-3</v>
      </c>
      <c r="S7124">
        <v>2.5608088821172714E-2</v>
      </c>
      <c r="T7124">
        <v>4.9705825746059418E-2</v>
      </c>
      <c r="U7124" t="s">
        <v>18</v>
      </c>
      <c r="V7124" t="s">
        <v>84</v>
      </c>
      <c r="W7124">
        <v>87.909034729003906</v>
      </c>
    </row>
    <row r="7125" spans="1:23" x14ac:dyDescent="0.25">
      <c r="A7125" s="48"/>
      <c r="B7125" s="7" t="s">
        <v>15</v>
      </c>
      <c r="C7125" s="35">
        <v>42233</v>
      </c>
      <c r="D7125">
        <v>10</v>
      </c>
      <c r="E7125" t="s">
        <v>112</v>
      </c>
      <c r="F7125">
        <v>0.86211963981733497</v>
      </c>
      <c r="G7125">
        <v>1.0849015092756669</v>
      </c>
      <c r="H7125">
        <v>4133</v>
      </c>
      <c r="I7125">
        <v>0.86328460801443285</v>
      </c>
      <c r="J7125">
        <v>1.1625109660881496</v>
      </c>
      <c r="K7125">
        <v>1047</v>
      </c>
      <c r="L7125">
        <v>-1.1649682419374585E-3</v>
      </c>
      <c r="M7125">
        <v>-0.13512836396694183</v>
      </c>
      <c r="N7125">
        <v>10356</v>
      </c>
      <c r="O7125">
        <v>3.9693191647529602E-2</v>
      </c>
      <c r="P7125">
        <v>-5.203576385974884E-2</v>
      </c>
      <c r="Q7125">
        <v>-2.7941200882196426E-2</v>
      </c>
      <c r="R7125">
        <v>-1.1649682419374585E-3</v>
      </c>
      <c r="S7125">
        <v>2.5608088821172714E-2</v>
      </c>
      <c r="T7125">
        <v>4.9705825746059418E-2</v>
      </c>
      <c r="U7125" t="s">
        <v>102</v>
      </c>
      <c r="V7125" t="s">
        <v>84</v>
      </c>
      <c r="W7125">
        <v>87.909034729003906</v>
      </c>
    </row>
    <row r="7126" spans="1:23" x14ac:dyDescent="0.25">
      <c r="A7126" s="48"/>
      <c r="B7126" s="7" t="s">
        <v>15</v>
      </c>
      <c r="C7126" s="35">
        <v>42233</v>
      </c>
      <c r="D7126">
        <v>11</v>
      </c>
      <c r="E7126" t="s">
        <v>112</v>
      </c>
      <c r="F7126">
        <v>0.98519452424049792</v>
      </c>
      <c r="G7126">
        <v>1.323450485292418</v>
      </c>
      <c r="H7126">
        <v>4133</v>
      </c>
      <c r="I7126">
        <v>1.0125857552925679</v>
      </c>
      <c r="J7126">
        <v>1.4081861004049758</v>
      </c>
      <c r="K7126">
        <v>1047</v>
      </c>
      <c r="L7126">
        <v>-2.7391230687499046E-2</v>
      </c>
      <c r="M7126">
        <v>-2.7802865505218506</v>
      </c>
      <c r="N7126">
        <v>10356</v>
      </c>
      <c r="O7126">
        <v>4.814312607049942E-2</v>
      </c>
      <c r="P7126">
        <v>-8.9091457426548004E-2</v>
      </c>
      <c r="Q7126">
        <v>-5.9867620468139648E-2</v>
      </c>
      <c r="R7126">
        <v>-2.7391230687499046E-2</v>
      </c>
      <c r="S7126">
        <v>5.0813080742955208E-3</v>
      </c>
      <c r="T7126">
        <v>3.430899977684021E-2</v>
      </c>
      <c r="U7126" t="s">
        <v>18</v>
      </c>
      <c r="V7126" t="s">
        <v>84</v>
      </c>
      <c r="W7126">
        <v>91.909034729003906</v>
      </c>
    </row>
    <row r="7127" spans="1:23" x14ac:dyDescent="0.25">
      <c r="A7127" s="48"/>
      <c r="B7127" s="7" t="s">
        <v>15</v>
      </c>
      <c r="C7127" s="35">
        <v>42233</v>
      </c>
      <c r="D7127">
        <v>11</v>
      </c>
      <c r="E7127" t="s">
        <v>112</v>
      </c>
      <c r="F7127">
        <v>0.98519452424049792</v>
      </c>
      <c r="G7127">
        <v>1.323450485292418</v>
      </c>
      <c r="H7127">
        <v>4133</v>
      </c>
      <c r="I7127">
        <v>1.0125857552925679</v>
      </c>
      <c r="J7127">
        <v>1.4081861004049758</v>
      </c>
      <c r="K7127">
        <v>1047</v>
      </c>
      <c r="L7127">
        <v>-2.7391230687499046E-2</v>
      </c>
      <c r="M7127">
        <v>-2.7802865505218506</v>
      </c>
      <c r="N7127">
        <v>10356</v>
      </c>
      <c r="O7127">
        <v>4.814312607049942E-2</v>
      </c>
      <c r="P7127">
        <v>-8.9091457426548004E-2</v>
      </c>
      <c r="Q7127">
        <v>-5.9867620468139648E-2</v>
      </c>
      <c r="R7127">
        <v>-2.7391230687499046E-2</v>
      </c>
      <c r="S7127">
        <v>5.0813080742955208E-3</v>
      </c>
      <c r="T7127">
        <v>3.430899977684021E-2</v>
      </c>
      <c r="U7127" t="s">
        <v>102</v>
      </c>
      <c r="V7127" t="s">
        <v>84</v>
      </c>
      <c r="W7127">
        <v>91.909034729003906</v>
      </c>
    </row>
    <row r="7128" spans="1:23" x14ac:dyDescent="0.25">
      <c r="A7128" s="48"/>
      <c r="B7128" s="7" t="s">
        <v>15</v>
      </c>
      <c r="C7128" s="35">
        <v>42233</v>
      </c>
      <c r="D7128">
        <v>12</v>
      </c>
      <c r="E7128" t="s">
        <v>112</v>
      </c>
      <c r="F7128">
        <v>1.22954928186753</v>
      </c>
      <c r="G7128">
        <v>1.5725481565876662</v>
      </c>
      <c r="H7128">
        <v>4133</v>
      </c>
      <c r="I7128">
        <v>1.2659532500755972</v>
      </c>
      <c r="J7128">
        <v>1.6462671010910559</v>
      </c>
      <c r="K7128">
        <v>1047</v>
      </c>
      <c r="L7128">
        <v>-3.6403968930244446E-2</v>
      </c>
      <c r="M7128">
        <v>-2.9607572555541992</v>
      </c>
      <c r="N7128">
        <v>10356</v>
      </c>
      <c r="O7128">
        <v>5.6452337652444839E-2</v>
      </c>
      <c r="P7128">
        <v>-0.10875328630208969</v>
      </c>
      <c r="Q7128">
        <v>-7.448558509349823E-2</v>
      </c>
      <c r="R7128">
        <v>-3.6403968930244446E-2</v>
      </c>
      <c r="S7128">
        <v>1.6731327632442117E-3</v>
      </c>
      <c r="T7128">
        <v>3.59453484416008E-2</v>
      </c>
      <c r="U7128" t="s">
        <v>18</v>
      </c>
      <c r="V7128" t="s">
        <v>84</v>
      </c>
      <c r="W7128">
        <v>94.908843994140625</v>
      </c>
    </row>
    <row r="7129" spans="1:23" x14ac:dyDescent="0.25">
      <c r="A7129" s="48"/>
      <c r="B7129" s="7" t="s">
        <v>15</v>
      </c>
      <c r="C7129" s="35">
        <v>42233</v>
      </c>
      <c r="D7129">
        <v>12</v>
      </c>
      <c r="E7129" t="s">
        <v>112</v>
      </c>
      <c r="F7129">
        <v>1.22954928186753</v>
      </c>
      <c r="G7129">
        <v>1.5725481565876662</v>
      </c>
      <c r="H7129">
        <v>4133</v>
      </c>
      <c r="I7129">
        <v>1.2659532500755972</v>
      </c>
      <c r="J7129">
        <v>1.6462671010910559</v>
      </c>
      <c r="K7129">
        <v>1047</v>
      </c>
      <c r="L7129">
        <v>-3.6403968930244446E-2</v>
      </c>
      <c r="M7129">
        <v>-2.9607572555541992</v>
      </c>
      <c r="N7129">
        <v>10356</v>
      </c>
      <c r="O7129">
        <v>5.6452337652444839E-2</v>
      </c>
      <c r="P7129">
        <v>-0.10875328630208969</v>
      </c>
      <c r="Q7129">
        <v>-7.448558509349823E-2</v>
      </c>
      <c r="R7129">
        <v>-3.6403968930244446E-2</v>
      </c>
      <c r="S7129">
        <v>1.6731327632442117E-3</v>
      </c>
      <c r="T7129">
        <v>3.59453484416008E-2</v>
      </c>
      <c r="U7129" t="s">
        <v>102</v>
      </c>
      <c r="V7129" t="s">
        <v>84</v>
      </c>
      <c r="W7129">
        <v>94.908843994140625</v>
      </c>
    </row>
    <row r="7130" spans="1:23" x14ac:dyDescent="0.25">
      <c r="A7130" s="48"/>
      <c r="B7130" s="7" t="s">
        <v>15</v>
      </c>
      <c r="C7130" s="35">
        <v>42233</v>
      </c>
      <c r="D7130">
        <v>13</v>
      </c>
      <c r="E7130" t="s">
        <v>112</v>
      </c>
      <c r="F7130">
        <v>1.5809772693324176</v>
      </c>
      <c r="G7130">
        <v>1.8044660744702996</v>
      </c>
      <c r="H7130">
        <v>4133</v>
      </c>
      <c r="I7130">
        <v>1.5733409176015016</v>
      </c>
      <c r="J7130">
        <v>1.8306525962370976</v>
      </c>
      <c r="K7130">
        <v>1047</v>
      </c>
      <c r="L7130">
        <v>7.6363515108823776E-3</v>
      </c>
      <c r="M7130">
        <v>0.48301464319229126</v>
      </c>
      <c r="N7130">
        <v>10356</v>
      </c>
      <c r="O7130">
        <v>6.3155986368656158E-2</v>
      </c>
      <c r="P7130">
        <v>-7.3304362595081329E-2</v>
      </c>
      <c r="Q7130">
        <v>-3.4967415034770966E-2</v>
      </c>
      <c r="R7130">
        <v>7.6363515108823776E-3</v>
      </c>
      <c r="S7130">
        <v>5.0235062837600708E-2</v>
      </c>
      <c r="T7130">
        <v>8.8577061891555786E-2</v>
      </c>
      <c r="U7130" t="s">
        <v>18</v>
      </c>
      <c r="V7130" t="s">
        <v>84</v>
      </c>
      <c r="W7130">
        <v>97.649093627929688</v>
      </c>
    </row>
    <row r="7131" spans="1:23" x14ac:dyDescent="0.25">
      <c r="A7131" s="48"/>
      <c r="B7131" s="7" t="s">
        <v>15</v>
      </c>
      <c r="C7131" s="35">
        <v>42233</v>
      </c>
      <c r="D7131">
        <v>13</v>
      </c>
      <c r="E7131" t="s">
        <v>112</v>
      </c>
      <c r="F7131">
        <v>1.5809772693324176</v>
      </c>
      <c r="G7131">
        <v>1.8044660744702996</v>
      </c>
      <c r="H7131">
        <v>4133</v>
      </c>
      <c r="I7131">
        <v>1.5733409176015016</v>
      </c>
      <c r="J7131">
        <v>1.8306525962370976</v>
      </c>
      <c r="K7131">
        <v>1047</v>
      </c>
      <c r="L7131">
        <v>7.6363515108823776E-3</v>
      </c>
      <c r="M7131">
        <v>0.48301464319229126</v>
      </c>
      <c r="N7131">
        <v>10356</v>
      </c>
      <c r="O7131">
        <v>6.3155986368656158E-2</v>
      </c>
      <c r="P7131">
        <v>-7.3304362595081329E-2</v>
      </c>
      <c r="Q7131">
        <v>-3.4967415034770966E-2</v>
      </c>
      <c r="R7131">
        <v>7.6363515108823776E-3</v>
      </c>
      <c r="S7131">
        <v>5.0235062837600708E-2</v>
      </c>
      <c r="T7131">
        <v>8.8577061891555786E-2</v>
      </c>
      <c r="U7131" t="s">
        <v>102</v>
      </c>
      <c r="V7131" t="s">
        <v>84</v>
      </c>
      <c r="W7131">
        <v>97.649093627929688</v>
      </c>
    </row>
    <row r="7132" spans="1:23" x14ac:dyDescent="0.25">
      <c r="A7132" s="48"/>
      <c r="B7132" s="7" t="s">
        <v>15</v>
      </c>
      <c r="C7132" s="35">
        <v>42233</v>
      </c>
      <c r="D7132">
        <v>14</v>
      </c>
      <c r="E7132" t="s">
        <v>112</v>
      </c>
      <c r="F7132">
        <v>1.9362883913073079</v>
      </c>
      <c r="G7132">
        <v>1.9742967285306676</v>
      </c>
      <c r="H7132">
        <v>4133</v>
      </c>
      <c r="I7132">
        <v>1.9845597509804351</v>
      </c>
      <c r="J7132">
        <v>2.0017876439703737</v>
      </c>
      <c r="K7132">
        <v>1047</v>
      </c>
      <c r="L7132">
        <v>-4.8271358013153076E-2</v>
      </c>
      <c r="M7132">
        <v>-2.4929840564727783</v>
      </c>
      <c r="N7132">
        <v>10356</v>
      </c>
      <c r="O7132">
        <v>6.9067902863025665E-2</v>
      </c>
      <c r="P7132">
        <v>-0.13678878545761108</v>
      </c>
      <c r="Q7132">
        <v>-9.4863183796405792E-2</v>
      </c>
      <c r="R7132">
        <v>-4.8271358013153076E-2</v>
      </c>
      <c r="S7132">
        <v>-1.6850575339049101E-3</v>
      </c>
      <c r="T7132">
        <v>4.0246065706014633E-2</v>
      </c>
      <c r="U7132" t="s">
        <v>18</v>
      </c>
      <c r="V7132" t="s">
        <v>84</v>
      </c>
      <c r="W7132">
        <v>100.25965881347656</v>
      </c>
    </row>
    <row r="7133" spans="1:23" x14ac:dyDescent="0.25">
      <c r="A7133" s="48"/>
      <c r="B7133" s="7" t="s">
        <v>15</v>
      </c>
      <c r="C7133" s="35">
        <v>42233</v>
      </c>
      <c r="D7133">
        <v>14</v>
      </c>
      <c r="E7133" t="s">
        <v>112</v>
      </c>
      <c r="F7133">
        <v>1.9362883913073079</v>
      </c>
      <c r="G7133">
        <v>1.9742967285306676</v>
      </c>
      <c r="H7133">
        <v>4133</v>
      </c>
      <c r="I7133">
        <v>1.9845597509804351</v>
      </c>
      <c r="J7133">
        <v>2.0017876439703737</v>
      </c>
      <c r="K7133">
        <v>1047</v>
      </c>
      <c r="L7133">
        <v>-4.8271358013153076E-2</v>
      </c>
      <c r="M7133">
        <v>-2.4929840564727783</v>
      </c>
      <c r="N7133">
        <v>10356</v>
      </c>
      <c r="O7133">
        <v>6.9067902863025665E-2</v>
      </c>
      <c r="P7133">
        <v>-0.13678878545761108</v>
      </c>
      <c r="Q7133">
        <v>-9.4863183796405792E-2</v>
      </c>
      <c r="R7133">
        <v>-4.8271358013153076E-2</v>
      </c>
      <c r="S7133">
        <v>-1.6850575339049101E-3</v>
      </c>
      <c r="T7133">
        <v>4.0246065706014633E-2</v>
      </c>
      <c r="U7133" t="s">
        <v>102</v>
      </c>
      <c r="V7133" t="s">
        <v>84</v>
      </c>
      <c r="W7133">
        <v>100.25965881347656</v>
      </c>
    </row>
    <row r="7134" spans="1:23" x14ac:dyDescent="0.25">
      <c r="A7134" s="48"/>
      <c r="B7134" s="7" t="s">
        <v>15</v>
      </c>
      <c r="C7134" s="35">
        <v>42233</v>
      </c>
      <c r="D7134">
        <v>15</v>
      </c>
      <c r="E7134" t="s">
        <v>112</v>
      </c>
      <c r="F7134">
        <v>2.3519593330322865</v>
      </c>
      <c r="G7134">
        <v>2.0588491798633863</v>
      </c>
      <c r="H7134">
        <v>4133</v>
      </c>
      <c r="I7134">
        <v>2.1810899613557684</v>
      </c>
      <c r="J7134">
        <v>1.9328626339577704</v>
      </c>
      <c r="K7134">
        <v>1047</v>
      </c>
      <c r="L7134">
        <v>0.1708693653345108</v>
      </c>
      <c r="M7134">
        <v>7.2649798393249512</v>
      </c>
      <c r="N7134">
        <v>10356</v>
      </c>
      <c r="O7134">
        <v>6.7778043448925018E-2</v>
      </c>
      <c r="P7134">
        <v>8.4005028009414673E-2</v>
      </c>
      <c r="Q7134">
        <v>0.12514765560626984</v>
      </c>
      <c r="R7134">
        <v>0.1708693653345108</v>
      </c>
      <c r="S7134">
        <v>0.21658565104007721</v>
      </c>
      <c r="T7134">
        <v>0.25773370265960693</v>
      </c>
      <c r="U7134" t="s">
        <v>18</v>
      </c>
      <c r="V7134" t="s">
        <v>84</v>
      </c>
      <c r="W7134">
        <v>102.12958526611328</v>
      </c>
    </row>
    <row r="7135" spans="1:23" x14ac:dyDescent="0.25">
      <c r="A7135" s="48"/>
      <c r="B7135" s="7" t="s">
        <v>15</v>
      </c>
      <c r="C7135" s="35">
        <v>42233</v>
      </c>
      <c r="D7135">
        <v>15</v>
      </c>
      <c r="E7135" t="s">
        <v>112</v>
      </c>
      <c r="F7135">
        <v>2.3519593330322865</v>
      </c>
      <c r="G7135">
        <v>2.0588491798633863</v>
      </c>
      <c r="H7135">
        <v>4133</v>
      </c>
      <c r="I7135">
        <v>2.1810899613557684</v>
      </c>
      <c r="J7135">
        <v>1.9328626339577704</v>
      </c>
      <c r="K7135">
        <v>1047</v>
      </c>
      <c r="L7135">
        <v>0.1708693653345108</v>
      </c>
      <c r="M7135">
        <v>7.2649798393249512</v>
      </c>
      <c r="N7135">
        <v>10356</v>
      </c>
      <c r="O7135">
        <v>6.7778043448925018E-2</v>
      </c>
      <c r="P7135">
        <v>8.4005028009414673E-2</v>
      </c>
      <c r="Q7135">
        <v>0.12514765560626984</v>
      </c>
      <c r="R7135">
        <v>0.1708693653345108</v>
      </c>
      <c r="S7135">
        <v>0.21658565104007721</v>
      </c>
      <c r="T7135">
        <v>0.25773370265960693</v>
      </c>
      <c r="U7135" t="s">
        <v>102</v>
      </c>
      <c r="V7135" t="s">
        <v>84</v>
      </c>
      <c r="W7135">
        <v>102.12958526611328</v>
      </c>
    </row>
    <row r="7136" spans="1:23" x14ac:dyDescent="0.25">
      <c r="A7136" s="48"/>
      <c r="B7136" s="7" t="s">
        <v>15</v>
      </c>
      <c r="C7136" s="35">
        <v>42233</v>
      </c>
      <c r="D7136">
        <v>16</v>
      </c>
      <c r="E7136" t="s">
        <v>112</v>
      </c>
      <c r="F7136">
        <v>2.7643710877292129</v>
      </c>
      <c r="G7136">
        <v>2.0879805011188313</v>
      </c>
      <c r="H7136">
        <v>4133</v>
      </c>
      <c r="I7136">
        <v>2.145397897412868</v>
      </c>
      <c r="J7136">
        <v>1.8063973704390688</v>
      </c>
      <c r="K7136">
        <v>1047</v>
      </c>
      <c r="L7136">
        <v>0.61897319555282593</v>
      </c>
      <c r="M7136">
        <v>22.391103744506836</v>
      </c>
      <c r="N7136">
        <v>10356</v>
      </c>
      <c r="O7136">
        <v>6.4586639404296875E-2</v>
      </c>
      <c r="P7136">
        <v>0.53619897365570068</v>
      </c>
      <c r="Q7136">
        <v>0.57540434598922729</v>
      </c>
      <c r="R7136">
        <v>0.61897319555282593</v>
      </c>
      <c r="S7136">
        <v>0.6625368595123291</v>
      </c>
      <c r="T7136">
        <v>0.70174741744995117</v>
      </c>
      <c r="U7136" t="s">
        <v>18</v>
      </c>
      <c r="V7136" t="s">
        <v>84</v>
      </c>
      <c r="W7136">
        <v>102.12958526611328</v>
      </c>
    </row>
    <row r="7137" spans="1:23" x14ac:dyDescent="0.25">
      <c r="A7137" s="48"/>
      <c r="B7137" s="7" t="s">
        <v>15</v>
      </c>
      <c r="C7137" s="35">
        <v>42233</v>
      </c>
      <c r="D7137">
        <v>16</v>
      </c>
      <c r="E7137" t="s">
        <v>112</v>
      </c>
      <c r="F7137">
        <v>2.7643710877292129</v>
      </c>
      <c r="G7137">
        <v>2.0879805011188313</v>
      </c>
      <c r="H7137">
        <v>4133</v>
      </c>
      <c r="I7137">
        <v>2.145397897412868</v>
      </c>
      <c r="J7137">
        <v>1.8063973704390688</v>
      </c>
      <c r="K7137">
        <v>1047</v>
      </c>
      <c r="L7137">
        <v>0.61897319555282593</v>
      </c>
      <c r="M7137">
        <v>22.391103744506836</v>
      </c>
      <c r="N7137">
        <v>10356</v>
      </c>
      <c r="O7137">
        <v>6.4586639404296875E-2</v>
      </c>
      <c r="P7137">
        <v>0.53619897365570068</v>
      </c>
      <c r="Q7137">
        <v>0.57540434598922729</v>
      </c>
      <c r="R7137">
        <v>0.61897319555282593</v>
      </c>
      <c r="S7137">
        <v>0.6625368595123291</v>
      </c>
      <c r="T7137">
        <v>0.70174741744995117</v>
      </c>
      <c r="U7137" t="s">
        <v>102</v>
      </c>
      <c r="V7137" t="s">
        <v>84</v>
      </c>
      <c r="W7137">
        <v>102.12958526611328</v>
      </c>
    </row>
    <row r="7138" spans="1:23" x14ac:dyDescent="0.25">
      <c r="A7138" s="48"/>
      <c r="B7138" s="7" t="s">
        <v>15</v>
      </c>
      <c r="C7138" s="35">
        <v>42233</v>
      </c>
      <c r="D7138">
        <v>17</v>
      </c>
      <c r="E7138" t="s">
        <v>112</v>
      </c>
      <c r="F7138">
        <v>3.0874869552243958</v>
      </c>
      <c r="G7138">
        <v>2.070856331206484</v>
      </c>
      <c r="H7138">
        <v>4133</v>
      </c>
      <c r="I7138">
        <v>2.4026739019465264</v>
      </c>
      <c r="J7138">
        <v>1.7415319226753438</v>
      </c>
      <c r="K7138">
        <v>1047</v>
      </c>
      <c r="L7138">
        <v>0.68481308221817017</v>
      </c>
      <c r="M7138">
        <v>22.180273056030273</v>
      </c>
      <c r="N7138">
        <v>10356</v>
      </c>
      <c r="O7138">
        <v>6.2724761664867401E-2</v>
      </c>
      <c r="P7138">
        <v>0.60442501306533813</v>
      </c>
      <c r="Q7138">
        <v>0.64250022172927856</v>
      </c>
      <c r="R7138">
        <v>0.68481308221817017</v>
      </c>
      <c r="S7138">
        <v>0.72712093591690063</v>
      </c>
      <c r="T7138">
        <v>0.7652011513710022</v>
      </c>
      <c r="U7138" t="s">
        <v>18</v>
      </c>
      <c r="V7138" t="s">
        <v>84</v>
      </c>
      <c r="W7138">
        <v>101.87002563476562</v>
      </c>
    </row>
    <row r="7139" spans="1:23" x14ac:dyDescent="0.25">
      <c r="A7139" s="48"/>
      <c r="B7139" s="7" t="s">
        <v>15</v>
      </c>
      <c r="C7139" s="35">
        <v>42233</v>
      </c>
      <c r="D7139">
        <v>17</v>
      </c>
      <c r="E7139" t="s">
        <v>112</v>
      </c>
      <c r="F7139">
        <v>3.0874869552243958</v>
      </c>
      <c r="G7139">
        <v>2.070856331206484</v>
      </c>
      <c r="H7139">
        <v>4133</v>
      </c>
      <c r="I7139">
        <v>2.4026739019465264</v>
      </c>
      <c r="J7139">
        <v>1.7415319226753438</v>
      </c>
      <c r="K7139">
        <v>1047</v>
      </c>
      <c r="L7139">
        <v>0.68481308221817017</v>
      </c>
      <c r="M7139">
        <v>22.180273056030273</v>
      </c>
      <c r="N7139">
        <v>10356</v>
      </c>
      <c r="O7139">
        <v>6.2724761664867401E-2</v>
      </c>
      <c r="P7139">
        <v>0.60442501306533813</v>
      </c>
      <c r="Q7139">
        <v>0.64250022172927856</v>
      </c>
      <c r="R7139">
        <v>0.68481308221817017</v>
      </c>
      <c r="S7139">
        <v>0.72712093591690063</v>
      </c>
      <c r="T7139">
        <v>0.7652011513710022</v>
      </c>
      <c r="U7139" t="s">
        <v>102</v>
      </c>
      <c r="V7139" t="s">
        <v>84</v>
      </c>
      <c r="W7139">
        <v>101.87002563476562</v>
      </c>
    </row>
    <row r="7140" spans="1:23" x14ac:dyDescent="0.25">
      <c r="A7140" s="48"/>
      <c r="B7140" s="7" t="s">
        <v>15</v>
      </c>
      <c r="C7140" s="35">
        <v>42233</v>
      </c>
      <c r="D7140">
        <v>18</v>
      </c>
      <c r="E7140" t="s">
        <v>112</v>
      </c>
      <c r="F7140">
        <v>3.3108130205439457</v>
      </c>
      <c r="G7140">
        <v>2.0436011044023936</v>
      </c>
      <c r="H7140">
        <v>4133</v>
      </c>
      <c r="I7140">
        <v>2.5141938816210518</v>
      </c>
      <c r="J7140">
        <v>1.6578762548218375</v>
      </c>
      <c r="K7140">
        <v>1047</v>
      </c>
      <c r="L7140">
        <v>0.79661911725997925</v>
      </c>
      <c r="M7140">
        <v>24.061134338378906</v>
      </c>
      <c r="N7140">
        <v>10356</v>
      </c>
      <c r="O7140">
        <v>6.0296341776847839E-2</v>
      </c>
      <c r="P7140">
        <v>0.71934330463409424</v>
      </c>
      <c r="Q7140">
        <v>0.75594443082809448</v>
      </c>
      <c r="R7140">
        <v>0.79661911725997925</v>
      </c>
      <c r="S7140">
        <v>0.83728897571563721</v>
      </c>
      <c r="T7140">
        <v>0.87389492988586426</v>
      </c>
      <c r="U7140" t="s">
        <v>18</v>
      </c>
      <c r="V7140" t="s">
        <v>84</v>
      </c>
      <c r="W7140">
        <v>99.86993408203125</v>
      </c>
    </row>
    <row r="7141" spans="1:23" x14ac:dyDescent="0.25">
      <c r="A7141" s="48"/>
      <c r="B7141" s="7" t="s">
        <v>15</v>
      </c>
      <c r="C7141" s="35">
        <v>42233</v>
      </c>
      <c r="D7141">
        <v>18</v>
      </c>
      <c r="E7141" t="s">
        <v>112</v>
      </c>
      <c r="F7141">
        <v>3.3108130205439457</v>
      </c>
      <c r="G7141">
        <v>2.0436011044023936</v>
      </c>
      <c r="H7141">
        <v>4133</v>
      </c>
      <c r="I7141">
        <v>2.5141938816210518</v>
      </c>
      <c r="J7141">
        <v>1.6578762548218375</v>
      </c>
      <c r="K7141">
        <v>1047</v>
      </c>
      <c r="L7141">
        <v>0.79661911725997925</v>
      </c>
      <c r="M7141">
        <v>24.061134338378906</v>
      </c>
      <c r="N7141">
        <v>10356</v>
      </c>
      <c r="O7141">
        <v>6.0296341776847839E-2</v>
      </c>
      <c r="P7141">
        <v>0.71934330463409424</v>
      </c>
      <c r="Q7141">
        <v>0.75594443082809448</v>
      </c>
      <c r="R7141">
        <v>0.79661911725997925</v>
      </c>
      <c r="S7141">
        <v>0.83728897571563721</v>
      </c>
      <c r="T7141">
        <v>0.87389492988586426</v>
      </c>
      <c r="U7141" t="s">
        <v>102</v>
      </c>
      <c r="V7141" t="s">
        <v>84</v>
      </c>
      <c r="W7141">
        <v>99.86993408203125</v>
      </c>
    </row>
    <row r="7142" spans="1:23" x14ac:dyDescent="0.25">
      <c r="A7142" s="48"/>
      <c r="B7142" s="7" t="s">
        <v>15</v>
      </c>
      <c r="C7142" s="35">
        <v>42233</v>
      </c>
      <c r="D7142">
        <v>19</v>
      </c>
      <c r="E7142" t="s">
        <v>112</v>
      </c>
      <c r="F7142">
        <v>3.3411697251898733</v>
      </c>
      <c r="G7142">
        <v>1.9822265679507654</v>
      </c>
      <c r="H7142">
        <v>4133</v>
      </c>
      <c r="I7142">
        <v>3.429251720790456</v>
      </c>
      <c r="J7142">
        <v>2.0267213623226308</v>
      </c>
      <c r="K7142">
        <v>1047</v>
      </c>
      <c r="L7142">
        <v>-8.8081993162631989E-2</v>
      </c>
      <c r="M7142">
        <v>-2.6362621784210205</v>
      </c>
      <c r="N7142">
        <v>10356</v>
      </c>
      <c r="O7142">
        <v>6.9813348352909088E-2</v>
      </c>
      <c r="P7142">
        <v>-0.17755478620529175</v>
      </c>
      <c r="Q7142">
        <v>-0.13517668843269348</v>
      </c>
      <c r="R7142">
        <v>-8.8081993162631989E-2</v>
      </c>
      <c r="S7142">
        <v>-4.0992889553308487E-2</v>
      </c>
      <c r="T7142">
        <v>1.3907940592616796E-3</v>
      </c>
      <c r="U7142" t="s">
        <v>18</v>
      </c>
      <c r="V7142" t="s">
        <v>84</v>
      </c>
      <c r="W7142">
        <v>94.869544982910156</v>
      </c>
    </row>
    <row r="7143" spans="1:23" x14ac:dyDescent="0.25">
      <c r="A7143" s="48"/>
      <c r="B7143" s="7" t="s">
        <v>15</v>
      </c>
      <c r="C7143" s="35">
        <v>42233</v>
      </c>
      <c r="D7143">
        <v>19</v>
      </c>
      <c r="E7143" t="s">
        <v>112</v>
      </c>
      <c r="F7143">
        <v>3.3411697251898733</v>
      </c>
      <c r="G7143">
        <v>1.9822265679507654</v>
      </c>
      <c r="H7143">
        <v>4133</v>
      </c>
      <c r="I7143">
        <v>3.429251720790456</v>
      </c>
      <c r="J7143">
        <v>2.0267213623226308</v>
      </c>
      <c r="K7143">
        <v>1047</v>
      </c>
      <c r="L7143">
        <v>-8.8081993162631989E-2</v>
      </c>
      <c r="M7143">
        <v>-2.6362621784210205</v>
      </c>
      <c r="N7143">
        <v>10356</v>
      </c>
      <c r="O7143">
        <v>6.9813348352909088E-2</v>
      </c>
      <c r="P7143">
        <v>-0.17755478620529175</v>
      </c>
      <c r="Q7143">
        <v>-0.13517668843269348</v>
      </c>
      <c r="R7143">
        <v>-8.8081993162631989E-2</v>
      </c>
      <c r="S7143">
        <v>-4.0992889553308487E-2</v>
      </c>
      <c r="T7143">
        <v>1.3907940592616796E-3</v>
      </c>
      <c r="U7143" t="s">
        <v>102</v>
      </c>
      <c r="V7143" t="s">
        <v>84</v>
      </c>
      <c r="W7143">
        <v>94.869544982910156</v>
      </c>
    </row>
    <row r="7144" spans="1:23" x14ac:dyDescent="0.25">
      <c r="A7144" s="48"/>
      <c r="B7144" s="7" t="s">
        <v>15</v>
      </c>
      <c r="C7144" s="35">
        <v>42233</v>
      </c>
      <c r="D7144">
        <v>20</v>
      </c>
      <c r="E7144" t="s">
        <v>112</v>
      </c>
      <c r="F7144">
        <v>3.1234292287139569</v>
      </c>
      <c r="G7144">
        <v>1.9099258670854542</v>
      </c>
      <c r="H7144">
        <v>4133</v>
      </c>
      <c r="I7144">
        <v>3.4982040175509499</v>
      </c>
      <c r="J7144">
        <v>2.0486783238192086</v>
      </c>
      <c r="K7144">
        <v>1047</v>
      </c>
      <c r="L7144">
        <v>-0.37477478384971619</v>
      </c>
      <c r="M7144">
        <v>-11.998824119567871</v>
      </c>
      <c r="N7144">
        <v>10356</v>
      </c>
      <c r="O7144">
        <v>6.9937705993652344E-2</v>
      </c>
      <c r="P7144">
        <v>-0.46440693736076355</v>
      </c>
      <c r="Q7144">
        <v>-0.42195335030555725</v>
      </c>
      <c r="R7144">
        <v>-0.37477478384971619</v>
      </c>
      <c r="S7144">
        <v>-0.32760179042816162</v>
      </c>
      <c r="T7144">
        <v>-0.28514263033866882</v>
      </c>
      <c r="U7144" t="s">
        <v>18</v>
      </c>
      <c r="V7144" t="s">
        <v>84</v>
      </c>
      <c r="W7144">
        <v>89.998939514160156</v>
      </c>
    </row>
    <row r="7145" spans="1:23" x14ac:dyDescent="0.25">
      <c r="A7145" s="48"/>
      <c r="B7145" s="7" t="s">
        <v>15</v>
      </c>
      <c r="C7145" s="35">
        <v>42233</v>
      </c>
      <c r="D7145">
        <v>20</v>
      </c>
      <c r="E7145" t="s">
        <v>112</v>
      </c>
      <c r="F7145">
        <v>3.1234292287139569</v>
      </c>
      <c r="G7145">
        <v>1.9099258670854542</v>
      </c>
      <c r="H7145">
        <v>4133</v>
      </c>
      <c r="I7145">
        <v>3.4982040175509499</v>
      </c>
      <c r="J7145">
        <v>2.0486783238192086</v>
      </c>
      <c r="K7145">
        <v>1047</v>
      </c>
      <c r="L7145">
        <v>-0.37477478384971619</v>
      </c>
      <c r="M7145">
        <v>-11.998824119567871</v>
      </c>
      <c r="N7145">
        <v>10356</v>
      </c>
      <c r="O7145">
        <v>6.9937705993652344E-2</v>
      </c>
      <c r="P7145">
        <v>-0.46440693736076355</v>
      </c>
      <c r="Q7145">
        <v>-0.42195335030555725</v>
      </c>
      <c r="R7145">
        <v>-0.37477478384971619</v>
      </c>
      <c r="S7145">
        <v>-0.32760179042816162</v>
      </c>
      <c r="T7145">
        <v>-0.28514263033866882</v>
      </c>
      <c r="U7145" t="s">
        <v>102</v>
      </c>
      <c r="V7145" t="s">
        <v>84</v>
      </c>
      <c r="W7145">
        <v>89.998939514160156</v>
      </c>
    </row>
    <row r="7146" spans="1:23" x14ac:dyDescent="0.25">
      <c r="A7146" s="48"/>
      <c r="B7146" s="7" t="s">
        <v>15</v>
      </c>
      <c r="C7146" s="35">
        <v>42233</v>
      </c>
      <c r="D7146">
        <v>21</v>
      </c>
      <c r="E7146" t="s">
        <v>112</v>
      </c>
      <c r="F7146">
        <v>2.8312034802493438</v>
      </c>
      <c r="G7146">
        <v>1.8345958433000564</v>
      </c>
      <c r="H7146">
        <v>4133</v>
      </c>
      <c r="I7146">
        <v>3.0717945519488592</v>
      </c>
      <c r="J7146">
        <v>1.9354503825304616</v>
      </c>
      <c r="K7146">
        <v>1047</v>
      </c>
      <c r="L7146">
        <v>-0.24059107899665833</v>
      </c>
      <c r="M7146">
        <v>-8.4978370666503906</v>
      </c>
      <c r="N7146">
        <v>10356</v>
      </c>
      <c r="O7146">
        <v>6.6273443400859833E-2</v>
      </c>
      <c r="P7146">
        <v>-0.3255271315574646</v>
      </c>
      <c r="Q7146">
        <v>-0.28529781103134155</v>
      </c>
      <c r="R7146">
        <v>-0.24059107899665833</v>
      </c>
      <c r="S7146">
        <v>-0.19588963687419891</v>
      </c>
      <c r="T7146">
        <v>-0.15565504133701324</v>
      </c>
      <c r="U7146" t="s">
        <v>18</v>
      </c>
      <c r="V7146" t="s">
        <v>84</v>
      </c>
      <c r="W7146">
        <v>86.258499145507813</v>
      </c>
    </row>
    <row r="7147" spans="1:23" x14ac:dyDescent="0.25">
      <c r="A7147" s="48"/>
      <c r="B7147" s="7" t="s">
        <v>15</v>
      </c>
      <c r="C7147" s="35">
        <v>42233</v>
      </c>
      <c r="D7147">
        <v>21</v>
      </c>
      <c r="E7147" t="s">
        <v>112</v>
      </c>
      <c r="F7147">
        <v>2.8312034802493438</v>
      </c>
      <c r="G7147">
        <v>1.8345958433000564</v>
      </c>
      <c r="H7147">
        <v>4133</v>
      </c>
      <c r="I7147">
        <v>3.0717945519488592</v>
      </c>
      <c r="J7147">
        <v>1.9354503825304616</v>
      </c>
      <c r="K7147">
        <v>1047</v>
      </c>
      <c r="L7147">
        <v>-0.24059107899665833</v>
      </c>
      <c r="M7147">
        <v>-8.4978370666503906</v>
      </c>
      <c r="N7147">
        <v>10356</v>
      </c>
      <c r="O7147">
        <v>6.6273443400859833E-2</v>
      </c>
      <c r="P7147">
        <v>-0.3255271315574646</v>
      </c>
      <c r="Q7147">
        <v>-0.28529781103134155</v>
      </c>
      <c r="R7147">
        <v>-0.24059107899665833</v>
      </c>
      <c r="S7147">
        <v>-0.19588963687419891</v>
      </c>
      <c r="T7147">
        <v>-0.15565504133701324</v>
      </c>
      <c r="U7147" t="s">
        <v>102</v>
      </c>
      <c r="V7147" t="s">
        <v>84</v>
      </c>
      <c r="W7147">
        <v>86.258499145507813</v>
      </c>
    </row>
    <row r="7148" spans="1:23" x14ac:dyDescent="0.25">
      <c r="A7148" s="48"/>
      <c r="B7148" s="7" t="s">
        <v>15</v>
      </c>
      <c r="C7148" s="35">
        <v>42233</v>
      </c>
      <c r="D7148">
        <v>22</v>
      </c>
      <c r="E7148" t="s">
        <v>112</v>
      </c>
      <c r="F7148">
        <v>2.4278552933247819</v>
      </c>
      <c r="G7148">
        <v>1.7340377391896091</v>
      </c>
      <c r="H7148">
        <v>4133</v>
      </c>
      <c r="I7148">
        <v>2.595372944881265</v>
      </c>
      <c r="J7148">
        <v>1.7545114805142306</v>
      </c>
      <c r="K7148">
        <v>1047</v>
      </c>
      <c r="L7148">
        <v>-0.16751764714717865</v>
      </c>
      <c r="M7148">
        <v>-6.8998203277587891</v>
      </c>
      <c r="N7148">
        <v>10356</v>
      </c>
      <c r="O7148">
        <v>6.0561176389455795E-2</v>
      </c>
      <c r="P7148">
        <v>-0.24513284862041473</v>
      </c>
      <c r="Q7148">
        <v>-0.20837099850177765</v>
      </c>
      <c r="R7148">
        <v>-0.16751764714717865</v>
      </c>
      <c r="S7148">
        <v>-0.12666913866996765</v>
      </c>
      <c r="T7148">
        <v>-8.9902445673942566E-2</v>
      </c>
      <c r="U7148" t="s">
        <v>18</v>
      </c>
      <c r="V7148" t="s">
        <v>84</v>
      </c>
      <c r="W7148">
        <v>81.388565063476563</v>
      </c>
    </row>
    <row r="7149" spans="1:23" x14ac:dyDescent="0.25">
      <c r="A7149" s="48"/>
      <c r="B7149" s="7" t="s">
        <v>15</v>
      </c>
      <c r="C7149" s="35">
        <v>42233</v>
      </c>
      <c r="D7149">
        <v>22</v>
      </c>
      <c r="E7149" t="s">
        <v>112</v>
      </c>
      <c r="F7149">
        <v>2.4278552933247819</v>
      </c>
      <c r="G7149">
        <v>1.7340377391896091</v>
      </c>
      <c r="H7149">
        <v>4133</v>
      </c>
      <c r="I7149">
        <v>2.595372944881265</v>
      </c>
      <c r="J7149">
        <v>1.7545114805142306</v>
      </c>
      <c r="K7149">
        <v>1047</v>
      </c>
      <c r="L7149">
        <v>-0.16751764714717865</v>
      </c>
      <c r="M7149">
        <v>-6.8998203277587891</v>
      </c>
      <c r="N7149">
        <v>10356</v>
      </c>
      <c r="O7149">
        <v>6.0561176389455795E-2</v>
      </c>
      <c r="P7149">
        <v>-0.24513284862041473</v>
      </c>
      <c r="Q7149">
        <v>-0.20837099850177765</v>
      </c>
      <c r="R7149">
        <v>-0.16751764714717865</v>
      </c>
      <c r="S7149">
        <v>-0.12666913866996765</v>
      </c>
      <c r="T7149">
        <v>-8.9902445673942566E-2</v>
      </c>
      <c r="U7149" t="s">
        <v>102</v>
      </c>
      <c r="V7149" t="s">
        <v>84</v>
      </c>
      <c r="W7149">
        <v>81.388565063476563</v>
      </c>
    </row>
    <row r="7150" spans="1:23" x14ac:dyDescent="0.25">
      <c r="A7150" s="48"/>
      <c r="B7150" s="7" t="s">
        <v>15</v>
      </c>
      <c r="C7150" s="35">
        <v>42233</v>
      </c>
      <c r="D7150">
        <v>23</v>
      </c>
      <c r="E7150" t="s">
        <v>112</v>
      </c>
      <c r="F7150">
        <v>1.8656893892377917</v>
      </c>
      <c r="G7150">
        <v>1.5109591011741415</v>
      </c>
      <c r="H7150">
        <v>4133</v>
      </c>
      <c r="I7150">
        <v>2.016486041680714</v>
      </c>
      <c r="J7150">
        <v>1.5986080398571401</v>
      </c>
      <c r="K7150">
        <v>1047</v>
      </c>
      <c r="L7150">
        <v>-0.15079665184020996</v>
      </c>
      <c r="M7150">
        <v>-8.0826234817504883</v>
      </c>
      <c r="N7150">
        <v>10356</v>
      </c>
      <c r="O7150">
        <v>5.4710250347852707E-2</v>
      </c>
      <c r="P7150">
        <v>-0.22091330587863922</v>
      </c>
      <c r="Q7150">
        <v>-0.18770308792591095</v>
      </c>
      <c r="R7150">
        <v>-0.15079665184020996</v>
      </c>
      <c r="S7150">
        <v>-0.11389458924531937</v>
      </c>
      <c r="T7150">
        <v>-8.0679997801780701E-2</v>
      </c>
      <c r="U7150" t="s">
        <v>18</v>
      </c>
      <c r="V7150" t="s">
        <v>84</v>
      </c>
      <c r="W7150">
        <v>77.518539428710938</v>
      </c>
    </row>
    <row r="7151" spans="1:23" x14ac:dyDescent="0.25">
      <c r="A7151" s="48"/>
      <c r="B7151" s="7" t="s">
        <v>15</v>
      </c>
      <c r="C7151" s="35">
        <v>42233</v>
      </c>
      <c r="D7151">
        <v>23</v>
      </c>
      <c r="E7151" t="s">
        <v>112</v>
      </c>
      <c r="F7151">
        <v>1.8656893892377917</v>
      </c>
      <c r="G7151">
        <v>1.5109591011741415</v>
      </c>
      <c r="H7151">
        <v>4133</v>
      </c>
      <c r="I7151">
        <v>2.016486041680714</v>
      </c>
      <c r="J7151">
        <v>1.5986080398571401</v>
      </c>
      <c r="K7151">
        <v>1047</v>
      </c>
      <c r="L7151">
        <v>-0.15079665184020996</v>
      </c>
      <c r="M7151">
        <v>-8.0826234817504883</v>
      </c>
      <c r="N7151">
        <v>10356</v>
      </c>
      <c r="O7151">
        <v>5.4710250347852707E-2</v>
      </c>
      <c r="P7151">
        <v>-0.22091330587863922</v>
      </c>
      <c r="Q7151">
        <v>-0.18770308792591095</v>
      </c>
      <c r="R7151">
        <v>-0.15079665184020996</v>
      </c>
      <c r="S7151">
        <v>-0.11389458924531937</v>
      </c>
      <c r="T7151">
        <v>-8.0679997801780701E-2</v>
      </c>
      <c r="U7151" t="s">
        <v>102</v>
      </c>
      <c r="V7151" t="s">
        <v>84</v>
      </c>
      <c r="W7151">
        <v>77.518539428710938</v>
      </c>
    </row>
    <row r="7152" spans="1:23" x14ac:dyDescent="0.25">
      <c r="A7152" s="48"/>
      <c r="B7152" s="7" t="s">
        <v>15</v>
      </c>
      <c r="C7152" s="35">
        <v>42233</v>
      </c>
      <c r="D7152">
        <v>24</v>
      </c>
      <c r="E7152" t="s">
        <v>112</v>
      </c>
      <c r="F7152">
        <v>1.400319615264201</v>
      </c>
      <c r="G7152">
        <v>1.2753716256183443</v>
      </c>
      <c r="H7152">
        <v>4133</v>
      </c>
      <c r="I7152">
        <v>1.4948785858666249</v>
      </c>
      <c r="J7152">
        <v>1.342408125013778</v>
      </c>
      <c r="K7152">
        <v>1047</v>
      </c>
      <c r="L7152">
        <v>-9.4558969140052795E-2</v>
      </c>
      <c r="M7152">
        <v>-6.7526707649230957</v>
      </c>
      <c r="N7152">
        <v>10356</v>
      </c>
      <c r="O7152">
        <v>4.5986108481884003E-2</v>
      </c>
      <c r="P7152">
        <v>-0.15349476039409637</v>
      </c>
      <c r="Q7152">
        <v>-0.12558028101921082</v>
      </c>
      <c r="R7152">
        <v>-9.4558969140052795E-2</v>
      </c>
      <c r="S7152">
        <v>-6.3541337847709656E-2</v>
      </c>
      <c r="T7152">
        <v>-3.5623174160718918E-2</v>
      </c>
      <c r="U7152" t="s">
        <v>18</v>
      </c>
      <c r="V7152" t="s">
        <v>84</v>
      </c>
      <c r="W7152">
        <v>74.869735717773437</v>
      </c>
    </row>
    <row r="7153" spans="1:23" x14ac:dyDescent="0.25">
      <c r="A7153" s="48"/>
      <c r="B7153" s="7" t="s">
        <v>15</v>
      </c>
      <c r="C7153" s="35">
        <v>42233</v>
      </c>
      <c r="D7153">
        <v>24</v>
      </c>
      <c r="E7153" t="s">
        <v>112</v>
      </c>
      <c r="F7153">
        <v>1.400319615264201</v>
      </c>
      <c r="G7153">
        <v>1.2753716256183443</v>
      </c>
      <c r="H7153">
        <v>4133</v>
      </c>
      <c r="I7153">
        <v>1.4948785858666249</v>
      </c>
      <c r="J7153">
        <v>1.342408125013778</v>
      </c>
      <c r="K7153">
        <v>1047</v>
      </c>
      <c r="L7153">
        <v>-9.4558969140052795E-2</v>
      </c>
      <c r="M7153">
        <v>-6.7526707649230957</v>
      </c>
      <c r="N7153">
        <v>10356</v>
      </c>
      <c r="O7153">
        <v>4.5986108481884003E-2</v>
      </c>
      <c r="P7153">
        <v>-0.15349476039409637</v>
      </c>
      <c r="Q7153">
        <v>-0.12558028101921082</v>
      </c>
      <c r="R7153">
        <v>-9.4558969140052795E-2</v>
      </c>
      <c r="S7153">
        <v>-6.3541337847709656E-2</v>
      </c>
      <c r="T7153">
        <v>-3.5623174160718918E-2</v>
      </c>
      <c r="U7153" t="s">
        <v>102</v>
      </c>
      <c r="V7153" t="s">
        <v>84</v>
      </c>
      <c r="W7153">
        <v>74.869735717773437</v>
      </c>
    </row>
    <row r="7154" spans="1:23" x14ac:dyDescent="0.25">
      <c r="A7154" s="48"/>
      <c r="B7154" s="7" t="s">
        <v>15</v>
      </c>
      <c r="C7154" s="35">
        <v>42180</v>
      </c>
      <c r="D7154">
        <v>1</v>
      </c>
      <c r="E7154" t="s">
        <v>113</v>
      </c>
      <c r="F7154">
        <v>0.99042256952921837</v>
      </c>
      <c r="G7154">
        <v>0.97247608766120675</v>
      </c>
      <c r="H7154">
        <v>8231</v>
      </c>
      <c r="I7154">
        <v>1.013474202843387</v>
      </c>
      <c r="J7154">
        <v>0.99626151927975748</v>
      </c>
      <c r="K7154">
        <v>1072</v>
      </c>
      <c r="L7154">
        <v>-2.3051632568240166E-2</v>
      </c>
      <c r="M7154">
        <v>-2.3274543285369873</v>
      </c>
      <c r="N7154">
        <v>10315</v>
      </c>
      <c r="O7154">
        <v>3.2260969281196594E-2</v>
      </c>
      <c r="P7154">
        <v>-6.4397290349006653E-2</v>
      </c>
      <c r="Q7154">
        <v>-4.4814236462116241E-2</v>
      </c>
      <c r="R7154">
        <v>-2.3051632568240166E-2</v>
      </c>
      <c r="S7154">
        <v>-1.2916087871417403E-3</v>
      </c>
      <c r="T7154">
        <v>1.8294025212526321E-2</v>
      </c>
      <c r="U7154" t="s">
        <v>18</v>
      </c>
      <c r="V7154" t="s">
        <v>84</v>
      </c>
      <c r="W7154">
        <v>76.219100952148438</v>
      </c>
    </row>
    <row r="7155" spans="1:23" x14ac:dyDescent="0.25">
      <c r="A7155" s="48"/>
      <c r="B7155" s="7" t="s">
        <v>15</v>
      </c>
      <c r="C7155" s="35">
        <v>42180</v>
      </c>
      <c r="D7155">
        <v>1</v>
      </c>
      <c r="E7155" t="s">
        <v>113</v>
      </c>
      <c r="F7155">
        <v>0.99042256952921837</v>
      </c>
      <c r="G7155">
        <v>0.97247608766120675</v>
      </c>
      <c r="H7155">
        <v>8231</v>
      </c>
      <c r="I7155">
        <v>1.013474202843387</v>
      </c>
      <c r="J7155">
        <v>0.99626151927975748</v>
      </c>
      <c r="K7155">
        <v>1072</v>
      </c>
      <c r="L7155">
        <v>-2.3051632568240166E-2</v>
      </c>
      <c r="M7155">
        <v>-2.3274543285369873</v>
      </c>
      <c r="N7155">
        <v>10315</v>
      </c>
      <c r="O7155">
        <v>3.2260969281196594E-2</v>
      </c>
      <c r="P7155">
        <v>-6.4397290349006653E-2</v>
      </c>
      <c r="Q7155">
        <v>-4.4814236462116241E-2</v>
      </c>
      <c r="R7155">
        <v>-2.3051632568240166E-2</v>
      </c>
      <c r="S7155">
        <v>-1.2916087871417403E-3</v>
      </c>
      <c r="T7155">
        <v>1.8294025212526321E-2</v>
      </c>
      <c r="U7155" t="s">
        <v>102</v>
      </c>
      <c r="V7155" t="s">
        <v>84</v>
      </c>
      <c r="W7155">
        <v>76.219100952148438</v>
      </c>
    </row>
    <row r="7156" spans="1:23" x14ac:dyDescent="0.25">
      <c r="A7156" s="48"/>
      <c r="B7156" t="s">
        <v>15</v>
      </c>
      <c r="C7156" s="35">
        <v>42180</v>
      </c>
      <c r="D7156">
        <v>2</v>
      </c>
      <c r="E7156" t="s">
        <v>113</v>
      </c>
      <c r="F7156">
        <v>0.82667747922646095</v>
      </c>
      <c r="G7156">
        <v>0.83152051201337696</v>
      </c>
      <c r="H7156">
        <v>8231</v>
      </c>
      <c r="I7156">
        <v>0.87543818009787577</v>
      </c>
      <c r="J7156">
        <v>0.84721076116885286</v>
      </c>
      <c r="K7156">
        <v>1072</v>
      </c>
      <c r="L7156">
        <v>-4.8760700970888138E-2</v>
      </c>
      <c r="M7156">
        <v>-5.8983945846557617</v>
      </c>
      <c r="N7156">
        <v>10315</v>
      </c>
      <c r="O7156">
        <v>2.7451058849692345E-2</v>
      </c>
      <c r="P7156">
        <v>-8.3941981196403503E-2</v>
      </c>
      <c r="Q7156">
        <v>-6.7278638482093811E-2</v>
      </c>
      <c r="R7156">
        <v>-4.8760700970888138E-2</v>
      </c>
      <c r="S7156">
        <v>-3.0244961380958557E-2</v>
      </c>
      <c r="T7156">
        <v>-1.3579423539340496E-2</v>
      </c>
      <c r="U7156" t="s">
        <v>18</v>
      </c>
      <c r="V7156" t="s">
        <v>84</v>
      </c>
      <c r="W7156">
        <v>74.349197387695313</v>
      </c>
    </row>
    <row r="7157" spans="1:23" x14ac:dyDescent="0.25">
      <c r="A7157" s="48"/>
      <c r="B7157" t="s">
        <v>15</v>
      </c>
      <c r="C7157" s="35">
        <v>42180</v>
      </c>
      <c r="D7157">
        <v>2</v>
      </c>
      <c r="E7157" t="s">
        <v>113</v>
      </c>
      <c r="F7157">
        <v>0.82667747922646095</v>
      </c>
      <c r="G7157">
        <v>0.83152051201337696</v>
      </c>
      <c r="H7157">
        <v>8231</v>
      </c>
      <c r="I7157">
        <v>0.87543818009787577</v>
      </c>
      <c r="J7157">
        <v>0.84721076116885286</v>
      </c>
      <c r="K7157">
        <v>1072</v>
      </c>
      <c r="L7157">
        <v>-4.8760700970888138E-2</v>
      </c>
      <c r="M7157">
        <v>-5.8983945846557617</v>
      </c>
      <c r="N7157">
        <v>10315</v>
      </c>
      <c r="O7157">
        <v>2.7451058849692345E-2</v>
      </c>
      <c r="P7157">
        <v>-8.3941981196403503E-2</v>
      </c>
      <c r="Q7157">
        <v>-6.7278638482093811E-2</v>
      </c>
      <c r="R7157">
        <v>-4.8760700970888138E-2</v>
      </c>
      <c r="S7157">
        <v>-3.0244961380958557E-2</v>
      </c>
      <c r="T7157">
        <v>-1.3579423539340496E-2</v>
      </c>
      <c r="U7157" t="s">
        <v>102</v>
      </c>
      <c r="V7157" t="s">
        <v>84</v>
      </c>
      <c r="W7157">
        <v>74.349197387695313</v>
      </c>
    </row>
    <row r="7158" spans="1:23" x14ac:dyDescent="0.25">
      <c r="A7158" s="48"/>
      <c r="B7158" s="7" t="s">
        <v>15</v>
      </c>
      <c r="C7158" s="35">
        <v>42180</v>
      </c>
      <c r="D7158">
        <v>3</v>
      </c>
      <c r="E7158" t="s">
        <v>113</v>
      </c>
      <c r="F7158">
        <v>0.73191003908189101</v>
      </c>
      <c r="G7158">
        <v>0.73372054850875579</v>
      </c>
      <c r="H7158">
        <v>8231</v>
      </c>
      <c r="I7158">
        <v>0.75725028178079012</v>
      </c>
      <c r="J7158">
        <v>0.71349576213612398</v>
      </c>
      <c r="K7158">
        <v>1072</v>
      </c>
      <c r="L7158">
        <v>-2.5340242311358452E-2</v>
      </c>
      <c r="M7158">
        <v>-3.4622073173522949</v>
      </c>
      <c r="N7158">
        <v>10315</v>
      </c>
      <c r="O7158">
        <v>2.3244122043251991E-2</v>
      </c>
      <c r="P7158">
        <v>-5.512990802526474E-2</v>
      </c>
      <c r="Q7158">
        <v>-4.1020262986421585E-2</v>
      </c>
      <c r="R7158">
        <v>-2.5340242311358452E-2</v>
      </c>
      <c r="S7158">
        <v>-9.6620824187994003E-3</v>
      </c>
      <c r="T7158">
        <v>4.4494243338704109E-3</v>
      </c>
      <c r="U7158" t="s">
        <v>18</v>
      </c>
      <c r="V7158" t="s">
        <v>84</v>
      </c>
      <c r="W7158">
        <v>72.4794921875</v>
      </c>
    </row>
    <row r="7159" spans="1:23" x14ac:dyDescent="0.25">
      <c r="A7159" s="48"/>
      <c r="B7159" s="7" t="s">
        <v>15</v>
      </c>
      <c r="C7159" s="35">
        <v>42180</v>
      </c>
      <c r="D7159">
        <v>3</v>
      </c>
      <c r="E7159" t="s">
        <v>113</v>
      </c>
      <c r="F7159">
        <v>0.73191003908189101</v>
      </c>
      <c r="G7159">
        <v>0.73372054850875579</v>
      </c>
      <c r="H7159">
        <v>8231</v>
      </c>
      <c r="I7159">
        <v>0.75725028178079012</v>
      </c>
      <c r="J7159">
        <v>0.71349576213612398</v>
      </c>
      <c r="K7159">
        <v>1072</v>
      </c>
      <c r="L7159">
        <v>-2.5340242311358452E-2</v>
      </c>
      <c r="M7159">
        <v>-3.4622073173522949</v>
      </c>
      <c r="N7159">
        <v>10315</v>
      </c>
      <c r="O7159">
        <v>2.3244122043251991E-2</v>
      </c>
      <c r="P7159">
        <v>-5.512990802526474E-2</v>
      </c>
      <c r="Q7159">
        <v>-4.1020262986421585E-2</v>
      </c>
      <c r="R7159">
        <v>-2.5340242311358452E-2</v>
      </c>
      <c r="S7159">
        <v>-9.6620824187994003E-3</v>
      </c>
      <c r="T7159">
        <v>4.4494243338704109E-3</v>
      </c>
      <c r="U7159" t="s">
        <v>102</v>
      </c>
      <c r="V7159" t="s">
        <v>84</v>
      </c>
      <c r="W7159">
        <v>72.4794921875</v>
      </c>
    </row>
    <row r="7160" spans="1:23" x14ac:dyDescent="0.25">
      <c r="A7160" s="48"/>
      <c r="B7160" t="s">
        <v>15</v>
      </c>
      <c r="C7160" s="35">
        <v>42180</v>
      </c>
      <c r="D7160">
        <v>4</v>
      </c>
      <c r="E7160" t="s">
        <v>113</v>
      </c>
      <c r="F7160">
        <v>0.67505683925105819</v>
      </c>
      <c r="G7160">
        <v>0.66314259944210197</v>
      </c>
      <c r="H7160">
        <v>8231</v>
      </c>
      <c r="I7160">
        <v>0.68632392134274411</v>
      </c>
      <c r="J7160">
        <v>0.60108139679127048</v>
      </c>
      <c r="K7160">
        <v>1072</v>
      </c>
      <c r="L7160">
        <v>-1.1267081834375858E-2</v>
      </c>
      <c r="M7160">
        <v>-1.66905677318573</v>
      </c>
      <c r="N7160">
        <v>10315</v>
      </c>
      <c r="O7160">
        <v>1.9760049879550934E-2</v>
      </c>
      <c r="P7160">
        <v>-3.6591563373804092E-2</v>
      </c>
      <c r="Q7160">
        <v>-2.4596815928816795E-2</v>
      </c>
      <c r="R7160">
        <v>-1.1267081834375858E-2</v>
      </c>
      <c r="S7160">
        <v>2.0610718056559563E-3</v>
      </c>
      <c r="T7160">
        <v>1.4057397842407227E-2</v>
      </c>
      <c r="U7160" t="s">
        <v>18</v>
      </c>
      <c r="V7160" t="s">
        <v>84</v>
      </c>
      <c r="W7160">
        <v>71.479591369628906</v>
      </c>
    </row>
    <row r="7161" spans="1:23" x14ac:dyDescent="0.25">
      <c r="A7161" s="48"/>
      <c r="B7161" t="s">
        <v>15</v>
      </c>
      <c r="C7161" s="35">
        <v>42180</v>
      </c>
      <c r="D7161">
        <v>4</v>
      </c>
      <c r="E7161" t="s">
        <v>113</v>
      </c>
      <c r="F7161">
        <v>0.67505683925105819</v>
      </c>
      <c r="G7161">
        <v>0.66314259944210197</v>
      </c>
      <c r="H7161">
        <v>8231</v>
      </c>
      <c r="I7161">
        <v>0.68632392134274411</v>
      </c>
      <c r="J7161">
        <v>0.60108139679127048</v>
      </c>
      <c r="K7161">
        <v>1072</v>
      </c>
      <c r="L7161">
        <v>-1.1267081834375858E-2</v>
      </c>
      <c r="M7161">
        <v>-1.66905677318573</v>
      </c>
      <c r="N7161">
        <v>10315</v>
      </c>
      <c r="O7161">
        <v>1.9760049879550934E-2</v>
      </c>
      <c r="P7161">
        <v>-3.6591563373804092E-2</v>
      </c>
      <c r="Q7161">
        <v>-2.4596815928816795E-2</v>
      </c>
      <c r="R7161">
        <v>-1.1267081834375858E-2</v>
      </c>
      <c r="S7161">
        <v>2.0610718056559563E-3</v>
      </c>
      <c r="T7161">
        <v>1.4057397842407227E-2</v>
      </c>
      <c r="U7161" t="s">
        <v>102</v>
      </c>
      <c r="V7161" t="s">
        <v>84</v>
      </c>
      <c r="W7161">
        <v>71.479591369628906</v>
      </c>
    </row>
    <row r="7162" spans="1:23" x14ac:dyDescent="0.25">
      <c r="A7162" s="48"/>
      <c r="B7162" s="7" t="s">
        <v>15</v>
      </c>
      <c r="C7162" s="35">
        <v>42180</v>
      </c>
      <c r="D7162">
        <v>5</v>
      </c>
      <c r="E7162" t="s">
        <v>113</v>
      </c>
      <c r="F7162">
        <v>0.64978242534362463</v>
      </c>
      <c r="G7162">
        <v>0.61877157343278777</v>
      </c>
      <c r="H7162">
        <v>8231</v>
      </c>
      <c r="I7162">
        <v>0.65558133205614733</v>
      </c>
      <c r="J7162">
        <v>0.55943080833753822</v>
      </c>
      <c r="K7162">
        <v>1072</v>
      </c>
      <c r="L7162">
        <v>-5.7989065535366535E-3</v>
      </c>
      <c r="M7162">
        <v>-0.89243823289871216</v>
      </c>
      <c r="N7162">
        <v>10315</v>
      </c>
      <c r="O7162">
        <v>1.8397269770503044E-2</v>
      </c>
      <c r="P7162">
        <v>-2.9376847669482231E-2</v>
      </c>
      <c r="Q7162">
        <v>-1.8209336325526237E-2</v>
      </c>
      <c r="R7162">
        <v>-5.7989065535366535E-3</v>
      </c>
      <c r="S7162">
        <v>6.610051728785038E-3</v>
      </c>
      <c r="T7162">
        <v>1.7779033631086349E-2</v>
      </c>
      <c r="U7162" t="s">
        <v>18</v>
      </c>
      <c r="V7162" t="s">
        <v>84</v>
      </c>
      <c r="W7162">
        <v>70.609596252441406</v>
      </c>
    </row>
    <row r="7163" spans="1:23" x14ac:dyDescent="0.25">
      <c r="A7163" s="48"/>
      <c r="B7163" s="7" t="s">
        <v>15</v>
      </c>
      <c r="C7163" s="35">
        <v>42180</v>
      </c>
      <c r="D7163">
        <v>5</v>
      </c>
      <c r="E7163" t="s">
        <v>113</v>
      </c>
      <c r="F7163">
        <v>0.64978242534362463</v>
      </c>
      <c r="G7163">
        <v>0.61877157343278777</v>
      </c>
      <c r="H7163">
        <v>8231</v>
      </c>
      <c r="I7163">
        <v>0.65558133205614733</v>
      </c>
      <c r="J7163">
        <v>0.55943080833753822</v>
      </c>
      <c r="K7163">
        <v>1072</v>
      </c>
      <c r="L7163">
        <v>-5.7989065535366535E-3</v>
      </c>
      <c r="M7163">
        <v>-0.89243823289871216</v>
      </c>
      <c r="N7163">
        <v>10315</v>
      </c>
      <c r="O7163">
        <v>1.8397269770503044E-2</v>
      </c>
      <c r="P7163">
        <v>-2.9376847669482231E-2</v>
      </c>
      <c r="Q7163">
        <v>-1.8209336325526237E-2</v>
      </c>
      <c r="R7163">
        <v>-5.7989065535366535E-3</v>
      </c>
      <c r="S7163">
        <v>6.610051728785038E-3</v>
      </c>
      <c r="T7163">
        <v>1.7779033631086349E-2</v>
      </c>
      <c r="U7163" t="s">
        <v>102</v>
      </c>
      <c r="V7163" t="s">
        <v>84</v>
      </c>
      <c r="W7163">
        <v>70.609596252441406</v>
      </c>
    </row>
    <row r="7164" spans="1:23" x14ac:dyDescent="0.25">
      <c r="A7164" s="48"/>
      <c r="B7164" t="s">
        <v>15</v>
      </c>
      <c r="C7164" s="35">
        <v>42180</v>
      </c>
      <c r="D7164">
        <v>6</v>
      </c>
      <c r="E7164" t="s">
        <v>113</v>
      </c>
      <c r="F7164">
        <v>0.66333693220972734</v>
      </c>
      <c r="G7164">
        <v>0.61684228000828933</v>
      </c>
      <c r="H7164">
        <v>8231</v>
      </c>
      <c r="I7164">
        <v>0.68599634143848742</v>
      </c>
      <c r="J7164">
        <v>0.60918579367623604</v>
      </c>
      <c r="K7164">
        <v>1072</v>
      </c>
      <c r="L7164">
        <v>-2.2659409791231155E-2</v>
      </c>
      <c r="M7164">
        <v>-3.4159727096557617</v>
      </c>
      <c r="N7164">
        <v>10315</v>
      </c>
      <c r="O7164">
        <v>1.9809320569038391E-2</v>
      </c>
      <c r="P7164">
        <v>-4.8047035932540894E-2</v>
      </c>
      <c r="Q7164">
        <v>-3.6022379994392395E-2</v>
      </c>
      <c r="R7164">
        <v>-2.2659409791231155E-2</v>
      </c>
      <c r="S7164">
        <v>-9.2980228364467621E-3</v>
      </c>
      <c r="T7164">
        <v>2.7282154187560081E-3</v>
      </c>
      <c r="U7164" t="s">
        <v>18</v>
      </c>
      <c r="V7164" t="s">
        <v>84</v>
      </c>
      <c r="W7164">
        <v>70.129714965820313</v>
      </c>
    </row>
    <row r="7165" spans="1:23" x14ac:dyDescent="0.25">
      <c r="A7165" s="48"/>
      <c r="B7165" t="s">
        <v>15</v>
      </c>
      <c r="C7165" s="35">
        <v>42180</v>
      </c>
      <c r="D7165">
        <v>6</v>
      </c>
      <c r="E7165" t="s">
        <v>113</v>
      </c>
      <c r="F7165">
        <v>0.66333693220972734</v>
      </c>
      <c r="G7165">
        <v>0.61684228000828933</v>
      </c>
      <c r="H7165">
        <v>8231</v>
      </c>
      <c r="I7165">
        <v>0.68599634143848742</v>
      </c>
      <c r="J7165">
        <v>0.60918579367623604</v>
      </c>
      <c r="K7165">
        <v>1072</v>
      </c>
      <c r="L7165">
        <v>-2.2659409791231155E-2</v>
      </c>
      <c r="M7165">
        <v>-3.4159727096557617</v>
      </c>
      <c r="N7165">
        <v>10315</v>
      </c>
      <c r="O7165">
        <v>1.9809320569038391E-2</v>
      </c>
      <c r="P7165">
        <v>-4.8047035932540894E-2</v>
      </c>
      <c r="Q7165">
        <v>-3.6022379994392395E-2</v>
      </c>
      <c r="R7165">
        <v>-2.2659409791231155E-2</v>
      </c>
      <c r="S7165">
        <v>-9.2980228364467621E-3</v>
      </c>
      <c r="T7165">
        <v>2.7282154187560081E-3</v>
      </c>
      <c r="U7165" t="s">
        <v>102</v>
      </c>
      <c r="V7165" t="s">
        <v>84</v>
      </c>
      <c r="W7165">
        <v>70.129714965820313</v>
      </c>
    </row>
    <row r="7166" spans="1:23" x14ac:dyDescent="0.25">
      <c r="A7166" s="48"/>
      <c r="B7166" s="7" t="s">
        <v>15</v>
      </c>
      <c r="C7166" s="35">
        <v>42180</v>
      </c>
      <c r="D7166">
        <v>7</v>
      </c>
      <c r="E7166" t="s">
        <v>113</v>
      </c>
      <c r="F7166">
        <v>0.70488292634872174</v>
      </c>
      <c r="G7166">
        <v>0.67960786575015752</v>
      </c>
      <c r="H7166">
        <v>8231</v>
      </c>
      <c r="I7166">
        <v>0.7476220449356209</v>
      </c>
      <c r="J7166">
        <v>0.76038698948317696</v>
      </c>
      <c r="K7166">
        <v>1072</v>
      </c>
      <c r="L7166">
        <v>-4.2739119380712509E-2</v>
      </c>
      <c r="M7166">
        <v>-6.0632929801940918</v>
      </c>
      <c r="N7166">
        <v>10315</v>
      </c>
      <c r="O7166">
        <v>2.4402210488915443E-2</v>
      </c>
      <c r="P7166">
        <v>-7.4012994766235352E-2</v>
      </c>
      <c r="Q7166">
        <v>-5.9200361371040344E-2</v>
      </c>
      <c r="R7166">
        <v>-4.2739119380712509E-2</v>
      </c>
      <c r="S7166">
        <v>-2.6279827579855919E-2</v>
      </c>
      <c r="T7166">
        <v>-1.1465246789157391E-2</v>
      </c>
      <c r="U7166" t="s">
        <v>18</v>
      </c>
      <c r="V7166" t="s">
        <v>84</v>
      </c>
      <c r="W7166">
        <v>72.910133361816406</v>
      </c>
    </row>
    <row r="7167" spans="1:23" x14ac:dyDescent="0.25">
      <c r="A7167" s="48"/>
      <c r="B7167" s="7" t="s">
        <v>15</v>
      </c>
      <c r="C7167" s="35">
        <v>42180</v>
      </c>
      <c r="D7167">
        <v>7</v>
      </c>
      <c r="E7167" t="s">
        <v>113</v>
      </c>
      <c r="F7167">
        <v>0.70488292634872174</v>
      </c>
      <c r="G7167">
        <v>0.67960786575015752</v>
      </c>
      <c r="H7167">
        <v>8231</v>
      </c>
      <c r="I7167">
        <v>0.7476220449356209</v>
      </c>
      <c r="J7167">
        <v>0.76038698948317696</v>
      </c>
      <c r="K7167">
        <v>1072</v>
      </c>
      <c r="L7167">
        <v>-4.2739119380712509E-2</v>
      </c>
      <c r="M7167">
        <v>-6.0632929801940918</v>
      </c>
      <c r="N7167">
        <v>10315</v>
      </c>
      <c r="O7167">
        <v>2.4402210488915443E-2</v>
      </c>
      <c r="P7167">
        <v>-7.4012994766235352E-2</v>
      </c>
      <c r="Q7167">
        <v>-5.9200361371040344E-2</v>
      </c>
      <c r="R7167">
        <v>-4.2739119380712509E-2</v>
      </c>
      <c r="S7167">
        <v>-2.6279827579855919E-2</v>
      </c>
      <c r="T7167">
        <v>-1.1465246789157391E-2</v>
      </c>
      <c r="U7167" t="s">
        <v>102</v>
      </c>
      <c r="V7167" t="s">
        <v>84</v>
      </c>
      <c r="W7167">
        <v>72.910133361816406</v>
      </c>
    </row>
    <row r="7168" spans="1:23" x14ac:dyDescent="0.25">
      <c r="A7168" s="48"/>
      <c r="B7168" t="s">
        <v>15</v>
      </c>
      <c r="C7168" s="35">
        <v>42180</v>
      </c>
      <c r="D7168">
        <v>8</v>
      </c>
      <c r="E7168" t="s">
        <v>113</v>
      </c>
      <c r="F7168">
        <v>0.7422696630211989</v>
      </c>
      <c r="G7168">
        <v>0.77157541424713849</v>
      </c>
      <c r="H7168">
        <v>8231</v>
      </c>
      <c r="I7168">
        <v>0.76097335838185642</v>
      </c>
      <c r="J7168">
        <v>0.77488963526616128</v>
      </c>
      <c r="K7168">
        <v>1072</v>
      </c>
      <c r="L7168">
        <v>-1.8703695386648178E-2</v>
      </c>
      <c r="M7168">
        <v>-2.5197978019714355</v>
      </c>
      <c r="N7168">
        <v>10315</v>
      </c>
      <c r="O7168">
        <v>2.5148609653115273E-2</v>
      </c>
      <c r="P7168">
        <v>-5.0934154540300369E-2</v>
      </c>
      <c r="Q7168">
        <v>-3.5668443888425827E-2</v>
      </c>
      <c r="R7168">
        <v>-1.8703695386648178E-2</v>
      </c>
      <c r="S7168">
        <v>-1.7409581923857331E-3</v>
      </c>
      <c r="T7168">
        <v>1.3526762835681438E-2</v>
      </c>
      <c r="U7168" t="s">
        <v>18</v>
      </c>
      <c r="V7168" t="s">
        <v>84</v>
      </c>
      <c r="W7168">
        <v>77.040428161621094</v>
      </c>
    </row>
    <row r="7169" spans="1:23" x14ac:dyDescent="0.25">
      <c r="A7169" s="48"/>
      <c r="B7169" t="s">
        <v>15</v>
      </c>
      <c r="C7169" s="35">
        <v>42180</v>
      </c>
      <c r="D7169">
        <v>8</v>
      </c>
      <c r="E7169" t="s">
        <v>113</v>
      </c>
      <c r="F7169">
        <v>0.7422696630211989</v>
      </c>
      <c r="G7169">
        <v>0.77157541424713849</v>
      </c>
      <c r="H7169">
        <v>8231</v>
      </c>
      <c r="I7169">
        <v>0.76097335838185642</v>
      </c>
      <c r="J7169">
        <v>0.77488963526616128</v>
      </c>
      <c r="K7169">
        <v>1072</v>
      </c>
      <c r="L7169">
        <v>-1.8703695386648178E-2</v>
      </c>
      <c r="M7169">
        <v>-2.5197978019714355</v>
      </c>
      <c r="N7169">
        <v>10315</v>
      </c>
      <c r="O7169">
        <v>2.5148609653115273E-2</v>
      </c>
      <c r="P7169">
        <v>-5.0934154540300369E-2</v>
      </c>
      <c r="Q7169">
        <v>-3.5668443888425827E-2</v>
      </c>
      <c r="R7169">
        <v>-1.8703695386648178E-2</v>
      </c>
      <c r="S7169">
        <v>-1.7409581923857331E-3</v>
      </c>
      <c r="T7169">
        <v>1.3526762835681438E-2</v>
      </c>
      <c r="U7169" t="s">
        <v>102</v>
      </c>
      <c r="V7169" t="s">
        <v>84</v>
      </c>
      <c r="W7169">
        <v>77.040428161621094</v>
      </c>
    </row>
    <row r="7170" spans="1:23" x14ac:dyDescent="0.25">
      <c r="A7170" s="48"/>
      <c r="B7170" s="7" t="s">
        <v>15</v>
      </c>
      <c r="C7170" s="35">
        <v>42180</v>
      </c>
      <c r="D7170">
        <v>9</v>
      </c>
      <c r="E7170" t="s">
        <v>113</v>
      </c>
      <c r="F7170">
        <v>0.78502467036861823</v>
      </c>
      <c r="G7170">
        <v>0.95497105161224782</v>
      </c>
      <c r="H7170">
        <v>8231</v>
      </c>
      <c r="I7170">
        <v>0.78908855536433609</v>
      </c>
      <c r="J7170">
        <v>0.94348371491358152</v>
      </c>
      <c r="K7170">
        <v>1072</v>
      </c>
      <c r="L7170">
        <v>-4.0638851933181286E-3</v>
      </c>
      <c r="M7170">
        <v>-0.51767611503601074</v>
      </c>
      <c r="N7170">
        <v>10315</v>
      </c>
      <c r="O7170">
        <v>3.0678518116474152E-2</v>
      </c>
      <c r="P7170">
        <v>-4.3381474912166595E-2</v>
      </c>
      <c r="Q7170">
        <v>-2.4759000167250633E-2</v>
      </c>
      <c r="R7170">
        <v>-4.0638851933181286E-3</v>
      </c>
      <c r="S7170">
        <v>1.6628775745630264E-2</v>
      </c>
      <c r="T7170">
        <v>3.5253703594207764E-2</v>
      </c>
      <c r="U7170" t="s">
        <v>18</v>
      </c>
      <c r="V7170" t="s">
        <v>84</v>
      </c>
      <c r="W7170">
        <v>81.170722961425781</v>
      </c>
    </row>
    <row r="7171" spans="1:23" x14ac:dyDescent="0.25">
      <c r="A7171" s="48"/>
      <c r="B7171" s="7" t="s">
        <v>15</v>
      </c>
      <c r="C7171" s="35">
        <v>42180</v>
      </c>
      <c r="D7171">
        <v>9</v>
      </c>
      <c r="E7171" t="s">
        <v>113</v>
      </c>
      <c r="F7171">
        <v>0.78502467036861823</v>
      </c>
      <c r="G7171">
        <v>0.95497105161224782</v>
      </c>
      <c r="H7171">
        <v>8231</v>
      </c>
      <c r="I7171">
        <v>0.78908855536433609</v>
      </c>
      <c r="J7171">
        <v>0.94348371491358152</v>
      </c>
      <c r="K7171">
        <v>1072</v>
      </c>
      <c r="L7171">
        <v>-4.0638851933181286E-3</v>
      </c>
      <c r="M7171">
        <v>-0.51767611503601074</v>
      </c>
      <c r="N7171">
        <v>10315</v>
      </c>
      <c r="O7171">
        <v>3.0678518116474152E-2</v>
      </c>
      <c r="P7171">
        <v>-4.3381474912166595E-2</v>
      </c>
      <c r="Q7171">
        <v>-2.4759000167250633E-2</v>
      </c>
      <c r="R7171">
        <v>-4.0638851933181286E-3</v>
      </c>
      <c r="S7171">
        <v>1.6628775745630264E-2</v>
      </c>
      <c r="T7171">
        <v>3.5253703594207764E-2</v>
      </c>
      <c r="U7171" t="s">
        <v>102</v>
      </c>
      <c r="V7171" t="s">
        <v>84</v>
      </c>
      <c r="W7171">
        <v>81.170722961425781</v>
      </c>
    </row>
    <row r="7172" spans="1:23" x14ac:dyDescent="0.25">
      <c r="A7172" s="48"/>
      <c r="B7172" t="s">
        <v>15</v>
      </c>
      <c r="C7172" s="35">
        <v>42180</v>
      </c>
      <c r="D7172">
        <v>10</v>
      </c>
      <c r="E7172" t="s">
        <v>113</v>
      </c>
      <c r="F7172">
        <v>0.8630565097489139</v>
      </c>
      <c r="G7172">
        <v>1.1868482023628866</v>
      </c>
      <c r="H7172">
        <v>8231</v>
      </c>
      <c r="I7172">
        <v>0.87625178218283695</v>
      </c>
      <c r="J7172">
        <v>1.1993198518066304</v>
      </c>
      <c r="K7172">
        <v>1072</v>
      </c>
      <c r="L7172">
        <v>-1.3195272535085678E-2</v>
      </c>
      <c r="M7172">
        <v>-1.528900146484375</v>
      </c>
      <c r="N7172">
        <v>10315</v>
      </c>
      <c r="O7172">
        <v>3.889596089720726E-2</v>
      </c>
      <c r="P7172">
        <v>-6.3044339418411255E-2</v>
      </c>
      <c r="Q7172">
        <v>-3.9433710277080536E-2</v>
      </c>
      <c r="R7172">
        <v>-1.3195272535085678E-2</v>
      </c>
      <c r="S7172">
        <v>1.3040052726864815E-2</v>
      </c>
      <c r="T7172">
        <v>3.66537906229496E-2</v>
      </c>
      <c r="U7172" t="s">
        <v>18</v>
      </c>
      <c r="V7172" t="s">
        <v>84</v>
      </c>
      <c r="W7172">
        <v>85.170623779296875</v>
      </c>
    </row>
    <row r="7173" spans="1:23" x14ac:dyDescent="0.25">
      <c r="A7173" s="48"/>
      <c r="B7173" t="s">
        <v>15</v>
      </c>
      <c r="C7173" s="35">
        <v>42180</v>
      </c>
      <c r="D7173">
        <v>10</v>
      </c>
      <c r="E7173" t="s">
        <v>113</v>
      </c>
      <c r="F7173">
        <v>0.8630565097489139</v>
      </c>
      <c r="G7173">
        <v>1.1868482023628866</v>
      </c>
      <c r="H7173">
        <v>8231</v>
      </c>
      <c r="I7173">
        <v>0.87625178218283695</v>
      </c>
      <c r="J7173">
        <v>1.1993198518066304</v>
      </c>
      <c r="K7173">
        <v>1072</v>
      </c>
      <c r="L7173">
        <v>-1.3195272535085678E-2</v>
      </c>
      <c r="M7173">
        <v>-1.528900146484375</v>
      </c>
      <c r="N7173">
        <v>10315</v>
      </c>
      <c r="O7173">
        <v>3.889596089720726E-2</v>
      </c>
      <c r="P7173">
        <v>-6.3044339418411255E-2</v>
      </c>
      <c r="Q7173">
        <v>-3.9433710277080536E-2</v>
      </c>
      <c r="R7173">
        <v>-1.3195272535085678E-2</v>
      </c>
      <c r="S7173">
        <v>1.3040052726864815E-2</v>
      </c>
      <c r="T7173">
        <v>3.66537906229496E-2</v>
      </c>
      <c r="U7173" t="s">
        <v>102</v>
      </c>
      <c r="V7173" t="s">
        <v>84</v>
      </c>
      <c r="W7173">
        <v>85.170623779296875</v>
      </c>
    </row>
    <row r="7174" spans="1:23" x14ac:dyDescent="0.25">
      <c r="A7174" s="48"/>
      <c r="B7174" s="7" t="s">
        <v>15</v>
      </c>
      <c r="C7174" s="35">
        <v>42180</v>
      </c>
      <c r="D7174">
        <v>11</v>
      </c>
      <c r="E7174" t="s">
        <v>113</v>
      </c>
      <c r="F7174">
        <v>0.99551014925133008</v>
      </c>
      <c r="G7174">
        <v>1.4100700954573613</v>
      </c>
      <c r="H7174">
        <v>8231</v>
      </c>
      <c r="I7174">
        <v>1.0071612570091439</v>
      </c>
      <c r="J7174">
        <v>1.472706646296873</v>
      </c>
      <c r="K7174">
        <v>1072</v>
      </c>
      <c r="L7174">
        <v>-1.1651108041405678E-2</v>
      </c>
      <c r="M7174">
        <v>-1.170365571975708</v>
      </c>
      <c r="N7174">
        <v>10315</v>
      </c>
      <c r="O7174">
        <v>4.7589462250471115E-2</v>
      </c>
      <c r="P7174">
        <v>-7.2641760110855103E-2</v>
      </c>
      <c r="Q7174">
        <v>-4.3754007667303085E-2</v>
      </c>
      <c r="R7174">
        <v>-1.1651108041405678E-2</v>
      </c>
      <c r="S7174">
        <v>2.0447984337806702E-2</v>
      </c>
      <c r="T7174">
        <v>4.9339547753334045E-2</v>
      </c>
      <c r="U7174" t="s">
        <v>18</v>
      </c>
      <c r="V7174" t="s">
        <v>84</v>
      </c>
      <c r="W7174">
        <v>87.170524597167969</v>
      </c>
    </row>
    <row r="7175" spans="1:23" x14ac:dyDescent="0.25">
      <c r="A7175" s="48"/>
      <c r="B7175" s="7" t="s">
        <v>15</v>
      </c>
      <c r="C7175" s="35">
        <v>42180</v>
      </c>
      <c r="D7175">
        <v>11</v>
      </c>
      <c r="E7175" t="s">
        <v>113</v>
      </c>
      <c r="F7175">
        <v>0.99551014925133008</v>
      </c>
      <c r="G7175">
        <v>1.4100700954573613</v>
      </c>
      <c r="H7175">
        <v>8231</v>
      </c>
      <c r="I7175">
        <v>1.0071612570091439</v>
      </c>
      <c r="J7175">
        <v>1.472706646296873</v>
      </c>
      <c r="K7175">
        <v>1072</v>
      </c>
      <c r="L7175">
        <v>-1.1651108041405678E-2</v>
      </c>
      <c r="M7175">
        <v>-1.170365571975708</v>
      </c>
      <c r="N7175">
        <v>10315</v>
      </c>
      <c r="O7175">
        <v>4.7589462250471115E-2</v>
      </c>
      <c r="P7175">
        <v>-7.2641760110855103E-2</v>
      </c>
      <c r="Q7175">
        <v>-4.3754007667303085E-2</v>
      </c>
      <c r="R7175">
        <v>-1.1651108041405678E-2</v>
      </c>
      <c r="S7175">
        <v>2.0447984337806702E-2</v>
      </c>
      <c r="T7175">
        <v>4.9339547753334045E-2</v>
      </c>
      <c r="U7175" t="s">
        <v>102</v>
      </c>
      <c r="V7175" t="s">
        <v>84</v>
      </c>
      <c r="W7175">
        <v>87.170524597167969</v>
      </c>
    </row>
    <row r="7176" spans="1:23" x14ac:dyDescent="0.25">
      <c r="A7176" s="48"/>
      <c r="B7176" t="s">
        <v>15</v>
      </c>
      <c r="C7176" s="35">
        <v>42180</v>
      </c>
      <c r="D7176">
        <v>12</v>
      </c>
      <c r="E7176" t="s">
        <v>113</v>
      </c>
      <c r="F7176">
        <v>1.2217489498039569</v>
      </c>
      <c r="G7176">
        <v>1.6426281522335038</v>
      </c>
      <c r="H7176">
        <v>8231</v>
      </c>
      <c r="I7176">
        <v>1.2092972801586717</v>
      </c>
      <c r="J7176">
        <v>1.6603318539220759</v>
      </c>
      <c r="K7176">
        <v>1072</v>
      </c>
      <c r="L7176">
        <v>1.2451669201254845E-2</v>
      </c>
      <c r="M7176">
        <v>1.0191676616668701</v>
      </c>
      <c r="N7176">
        <v>10315</v>
      </c>
      <c r="O7176">
        <v>5.3845733404159546E-2</v>
      </c>
      <c r="P7176">
        <v>-5.6557022035121918E-2</v>
      </c>
      <c r="Q7176">
        <v>-2.3871585726737976E-2</v>
      </c>
      <c r="R7176">
        <v>1.2451669201254845E-2</v>
      </c>
      <c r="S7176">
        <v>4.8770617693662643E-2</v>
      </c>
      <c r="T7176">
        <v>8.1460364162921906E-2</v>
      </c>
      <c r="U7176" t="s">
        <v>18</v>
      </c>
      <c r="V7176" t="s">
        <v>84</v>
      </c>
      <c r="W7176">
        <v>91.040328979492187</v>
      </c>
    </row>
    <row r="7177" spans="1:23" x14ac:dyDescent="0.25">
      <c r="A7177" s="48"/>
      <c r="B7177" t="s">
        <v>15</v>
      </c>
      <c r="C7177" s="35">
        <v>42180</v>
      </c>
      <c r="D7177">
        <v>12</v>
      </c>
      <c r="E7177" t="s">
        <v>113</v>
      </c>
      <c r="F7177">
        <v>1.2217489498039569</v>
      </c>
      <c r="G7177">
        <v>1.6426281522335038</v>
      </c>
      <c r="H7177">
        <v>8231</v>
      </c>
      <c r="I7177">
        <v>1.2092972801586717</v>
      </c>
      <c r="J7177">
        <v>1.6603318539220759</v>
      </c>
      <c r="K7177">
        <v>1072</v>
      </c>
      <c r="L7177">
        <v>1.2451669201254845E-2</v>
      </c>
      <c r="M7177">
        <v>1.0191676616668701</v>
      </c>
      <c r="N7177">
        <v>10315</v>
      </c>
      <c r="O7177">
        <v>5.3845733404159546E-2</v>
      </c>
      <c r="P7177">
        <v>-5.6557022035121918E-2</v>
      </c>
      <c r="Q7177">
        <v>-2.3871585726737976E-2</v>
      </c>
      <c r="R7177">
        <v>1.2451669201254845E-2</v>
      </c>
      <c r="S7177">
        <v>4.8770617693662643E-2</v>
      </c>
      <c r="T7177">
        <v>8.1460364162921906E-2</v>
      </c>
      <c r="U7177" t="s">
        <v>102</v>
      </c>
      <c r="V7177" t="s">
        <v>84</v>
      </c>
      <c r="W7177">
        <v>91.040328979492187</v>
      </c>
    </row>
    <row r="7178" spans="1:23" x14ac:dyDescent="0.25">
      <c r="A7178" s="48"/>
      <c r="B7178" s="7" t="s">
        <v>15</v>
      </c>
      <c r="C7178" s="35">
        <v>42180</v>
      </c>
      <c r="D7178">
        <v>13</v>
      </c>
      <c r="E7178" t="s">
        <v>113</v>
      </c>
      <c r="F7178">
        <v>1.5120684659303831</v>
      </c>
      <c r="G7178">
        <v>1.8193202807054276</v>
      </c>
      <c r="H7178">
        <v>8231</v>
      </c>
      <c r="I7178">
        <v>1.4602181982613864</v>
      </c>
      <c r="J7178">
        <v>1.8090332384824932</v>
      </c>
      <c r="K7178">
        <v>1072</v>
      </c>
      <c r="L7178">
        <v>5.1850266754627228E-2</v>
      </c>
      <c r="M7178">
        <v>3.4290952682495117</v>
      </c>
      <c r="N7178">
        <v>10315</v>
      </c>
      <c r="O7178">
        <v>5.8778643608093262E-2</v>
      </c>
      <c r="P7178">
        <v>-2.348044328391552E-2</v>
      </c>
      <c r="Q7178">
        <v>1.2199369259178638E-2</v>
      </c>
      <c r="R7178">
        <v>5.1850266754627228E-2</v>
      </c>
      <c r="S7178">
        <v>9.1496460139751434E-2</v>
      </c>
      <c r="T7178">
        <v>0.12718097865581512</v>
      </c>
      <c r="U7178" t="s">
        <v>18</v>
      </c>
      <c r="V7178" t="s">
        <v>84</v>
      </c>
      <c r="W7178">
        <v>94.520118713378906</v>
      </c>
    </row>
    <row r="7179" spans="1:23" x14ac:dyDescent="0.25">
      <c r="A7179" s="48"/>
      <c r="B7179" s="7" t="s">
        <v>15</v>
      </c>
      <c r="C7179" s="35">
        <v>42180</v>
      </c>
      <c r="D7179">
        <v>13</v>
      </c>
      <c r="E7179" t="s">
        <v>113</v>
      </c>
      <c r="F7179">
        <v>1.5120684659303831</v>
      </c>
      <c r="G7179">
        <v>1.8193202807054276</v>
      </c>
      <c r="H7179">
        <v>8231</v>
      </c>
      <c r="I7179">
        <v>1.4602181982613864</v>
      </c>
      <c r="J7179">
        <v>1.8090332384824932</v>
      </c>
      <c r="K7179">
        <v>1072</v>
      </c>
      <c r="L7179">
        <v>5.1850266754627228E-2</v>
      </c>
      <c r="M7179">
        <v>3.4290952682495117</v>
      </c>
      <c r="N7179">
        <v>10315</v>
      </c>
      <c r="O7179">
        <v>5.8778643608093262E-2</v>
      </c>
      <c r="P7179">
        <v>-2.348044328391552E-2</v>
      </c>
      <c r="Q7179">
        <v>1.2199369259178638E-2</v>
      </c>
      <c r="R7179">
        <v>5.1850266754627228E-2</v>
      </c>
      <c r="S7179">
        <v>9.1496460139751434E-2</v>
      </c>
      <c r="T7179">
        <v>0.12718097865581512</v>
      </c>
      <c r="U7179" t="s">
        <v>102</v>
      </c>
      <c r="V7179" t="s">
        <v>84</v>
      </c>
      <c r="W7179">
        <v>94.520118713378906</v>
      </c>
    </row>
    <row r="7180" spans="1:23" x14ac:dyDescent="0.25">
      <c r="A7180" s="48"/>
      <c r="B7180" t="s">
        <v>15</v>
      </c>
      <c r="C7180" s="35">
        <v>42180</v>
      </c>
      <c r="D7180">
        <v>14</v>
      </c>
      <c r="E7180" t="s">
        <v>113</v>
      </c>
      <c r="F7180">
        <v>1.8621122981306004</v>
      </c>
      <c r="G7180">
        <v>1.9818454610448677</v>
      </c>
      <c r="H7180">
        <v>8231</v>
      </c>
      <c r="I7180">
        <v>1.5412936225479472</v>
      </c>
      <c r="J7180">
        <v>1.6959874989938337</v>
      </c>
      <c r="K7180">
        <v>1072</v>
      </c>
      <c r="L7180">
        <v>0.32081866264343262</v>
      </c>
      <c r="M7180">
        <v>17.228750228881836</v>
      </c>
      <c r="N7180">
        <v>10315</v>
      </c>
      <c r="O7180">
        <v>5.6217163801193237E-2</v>
      </c>
      <c r="P7180">
        <v>0.24877074360847473</v>
      </c>
      <c r="Q7180">
        <v>0.28289568424224854</v>
      </c>
      <c r="R7180">
        <v>0.32081866264343262</v>
      </c>
      <c r="S7180">
        <v>0.35873714089393616</v>
      </c>
      <c r="T7180">
        <v>0.3928665816783905</v>
      </c>
      <c r="U7180" t="s">
        <v>18</v>
      </c>
      <c r="V7180" t="s">
        <v>84</v>
      </c>
      <c r="W7180">
        <v>98.129814147949219</v>
      </c>
    </row>
    <row r="7181" spans="1:23" x14ac:dyDescent="0.25">
      <c r="A7181" s="48"/>
      <c r="B7181" t="s">
        <v>15</v>
      </c>
      <c r="C7181" s="35">
        <v>42180</v>
      </c>
      <c r="D7181">
        <v>14</v>
      </c>
      <c r="E7181" t="s">
        <v>113</v>
      </c>
      <c r="F7181">
        <v>1.8621122981306004</v>
      </c>
      <c r="G7181">
        <v>1.9818454610448677</v>
      </c>
      <c r="H7181">
        <v>8231</v>
      </c>
      <c r="I7181">
        <v>1.5412936225479472</v>
      </c>
      <c r="J7181">
        <v>1.6959874989938337</v>
      </c>
      <c r="K7181">
        <v>1072</v>
      </c>
      <c r="L7181">
        <v>0.32081866264343262</v>
      </c>
      <c r="M7181">
        <v>17.228750228881836</v>
      </c>
      <c r="N7181">
        <v>10315</v>
      </c>
      <c r="O7181">
        <v>5.6217163801193237E-2</v>
      </c>
      <c r="P7181">
        <v>0.24877074360847473</v>
      </c>
      <c r="Q7181">
        <v>0.28289568424224854</v>
      </c>
      <c r="R7181">
        <v>0.32081866264343262</v>
      </c>
      <c r="S7181">
        <v>0.35873714089393616</v>
      </c>
      <c r="T7181">
        <v>0.3928665816783905</v>
      </c>
      <c r="U7181" t="s">
        <v>102</v>
      </c>
      <c r="V7181" t="s">
        <v>84</v>
      </c>
      <c r="W7181">
        <v>98.129814147949219</v>
      </c>
    </row>
    <row r="7182" spans="1:23" x14ac:dyDescent="0.25">
      <c r="A7182" s="48"/>
      <c r="B7182" s="7" t="s">
        <v>15</v>
      </c>
      <c r="C7182" s="35">
        <v>42180</v>
      </c>
      <c r="D7182">
        <v>15</v>
      </c>
      <c r="E7182" t="s">
        <v>113</v>
      </c>
      <c r="F7182">
        <v>2.2387679405059395</v>
      </c>
      <c r="G7182">
        <v>2.0968777769413118</v>
      </c>
      <c r="H7182">
        <v>8231</v>
      </c>
      <c r="I7182">
        <v>1.7816453093537818</v>
      </c>
      <c r="J7182">
        <v>1.734754610292172</v>
      </c>
      <c r="K7182">
        <v>1072</v>
      </c>
      <c r="L7182">
        <v>0.45712262392044067</v>
      </c>
      <c r="M7182">
        <v>20.418491363525391</v>
      </c>
      <c r="N7182">
        <v>10315</v>
      </c>
      <c r="O7182">
        <v>5.7805180549621582E-2</v>
      </c>
      <c r="P7182">
        <v>0.38303950428962708</v>
      </c>
      <c r="Q7182">
        <v>0.41812840104103088</v>
      </c>
      <c r="R7182">
        <v>0.45712262392044067</v>
      </c>
      <c r="S7182">
        <v>0.49611222743988037</v>
      </c>
      <c r="T7182">
        <v>0.53120571374893188</v>
      </c>
      <c r="U7182" t="s">
        <v>18</v>
      </c>
      <c r="V7182" t="s">
        <v>84</v>
      </c>
      <c r="W7182">
        <v>99.999809265136719</v>
      </c>
    </row>
    <row r="7183" spans="1:23" x14ac:dyDescent="0.25">
      <c r="A7183" s="48"/>
      <c r="B7183" s="7" t="s">
        <v>15</v>
      </c>
      <c r="C7183" s="35">
        <v>42180</v>
      </c>
      <c r="D7183">
        <v>15</v>
      </c>
      <c r="E7183" t="s">
        <v>113</v>
      </c>
      <c r="F7183">
        <v>2.2387679405059395</v>
      </c>
      <c r="G7183">
        <v>2.0968777769413118</v>
      </c>
      <c r="H7183">
        <v>8231</v>
      </c>
      <c r="I7183">
        <v>1.7816453093537818</v>
      </c>
      <c r="J7183">
        <v>1.734754610292172</v>
      </c>
      <c r="K7183">
        <v>1072</v>
      </c>
      <c r="L7183">
        <v>0.45712262392044067</v>
      </c>
      <c r="M7183">
        <v>20.418491363525391</v>
      </c>
      <c r="N7183">
        <v>10315</v>
      </c>
      <c r="O7183">
        <v>5.7805180549621582E-2</v>
      </c>
      <c r="P7183">
        <v>0.38303950428962708</v>
      </c>
      <c r="Q7183">
        <v>0.41812840104103088</v>
      </c>
      <c r="R7183">
        <v>0.45712262392044067</v>
      </c>
      <c r="S7183">
        <v>0.49611222743988037</v>
      </c>
      <c r="T7183">
        <v>0.53120571374893188</v>
      </c>
      <c r="U7183" t="s">
        <v>102</v>
      </c>
      <c r="V7183" t="s">
        <v>84</v>
      </c>
      <c r="W7183">
        <v>99.999809265136719</v>
      </c>
    </row>
    <row r="7184" spans="1:23" x14ac:dyDescent="0.25">
      <c r="A7184" s="48"/>
      <c r="B7184" t="s">
        <v>15</v>
      </c>
      <c r="C7184" s="35">
        <v>42180</v>
      </c>
      <c r="D7184">
        <v>16</v>
      </c>
      <c r="E7184" t="s">
        <v>113</v>
      </c>
      <c r="F7184">
        <v>2.5698913290901695</v>
      </c>
      <c r="G7184">
        <v>2.1320852104794819</v>
      </c>
      <c r="H7184">
        <v>8231</v>
      </c>
      <c r="I7184">
        <v>2.7068236395317387</v>
      </c>
      <c r="J7184">
        <v>2.1324644560685075</v>
      </c>
      <c r="K7184">
        <v>1072</v>
      </c>
      <c r="L7184">
        <v>-0.13693231344223022</v>
      </c>
      <c r="M7184">
        <v>-5.3283309936523438</v>
      </c>
      <c r="N7184">
        <v>10315</v>
      </c>
      <c r="O7184">
        <v>6.9240584969520569E-2</v>
      </c>
      <c r="P7184">
        <v>-0.22567105293273926</v>
      </c>
      <c r="Q7184">
        <v>-0.18364062905311584</v>
      </c>
      <c r="R7184">
        <v>-0.13693231344223022</v>
      </c>
      <c r="S7184">
        <v>-9.0229541063308716E-2</v>
      </c>
      <c r="T7184">
        <v>-4.8193581402301788E-2</v>
      </c>
      <c r="U7184" t="s">
        <v>18</v>
      </c>
      <c r="V7184" t="s">
        <v>84</v>
      </c>
      <c r="W7184">
        <v>100.12981414794922</v>
      </c>
    </row>
    <row r="7185" spans="1:23" x14ac:dyDescent="0.25">
      <c r="A7185" s="48"/>
      <c r="B7185" t="s">
        <v>15</v>
      </c>
      <c r="C7185" s="35">
        <v>42180</v>
      </c>
      <c r="D7185">
        <v>16</v>
      </c>
      <c r="E7185" t="s">
        <v>113</v>
      </c>
      <c r="F7185">
        <v>2.5698913290901695</v>
      </c>
      <c r="G7185">
        <v>2.1320852104794819</v>
      </c>
      <c r="H7185">
        <v>8231</v>
      </c>
      <c r="I7185">
        <v>2.7068236395317387</v>
      </c>
      <c r="J7185">
        <v>2.1324644560685075</v>
      </c>
      <c r="K7185">
        <v>1072</v>
      </c>
      <c r="L7185">
        <v>-0.13693231344223022</v>
      </c>
      <c r="M7185">
        <v>-5.3283309936523438</v>
      </c>
      <c r="N7185">
        <v>10315</v>
      </c>
      <c r="O7185">
        <v>6.9240584969520569E-2</v>
      </c>
      <c r="P7185">
        <v>-0.22567105293273926</v>
      </c>
      <c r="Q7185">
        <v>-0.18364062905311584</v>
      </c>
      <c r="R7185">
        <v>-0.13693231344223022</v>
      </c>
      <c r="S7185">
        <v>-9.0229541063308716E-2</v>
      </c>
      <c r="T7185">
        <v>-4.8193581402301788E-2</v>
      </c>
      <c r="U7185" t="s">
        <v>102</v>
      </c>
      <c r="V7185" t="s">
        <v>84</v>
      </c>
      <c r="W7185">
        <v>100.12981414794922</v>
      </c>
    </row>
    <row r="7186" spans="1:23" x14ac:dyDescent="0.25">
      <c r="A7186" s="48"/>
      <c r="B7186" s="7" t="s">
        <v>15</v>
      </c>
      <c r="C7186" s="35">
        <v>42180</v>
      </c>
      <c r="D7186">
        <v>17</v>
      </c>
      <c r="E7186" t="s">
        <v>113</v>
      </c>
      <c r="F7186">
        <v>2.8769460063851242</v>
      </c>
      <c r="G7186">
        <v>2.1372341387000073</v>
      </c>
      <c r="H7186">
        <v>8231</v>
      </c>
      <c r="I7186">
        <v>3.0507990616418827</v>
      </c>
      <c r="J7186">
        <v>2.172029226875912</v>
      </c>
      <c r="K7186">
        <v>1072</v>
      </c>
      <c r="L7186">
        <v>-0.17385305464267731</v>
      </c>
      <c r="M7186">
        <v>-6.0429725646972656</v>
      </c>
      <c r="N7186">
        <v>10315</v>
      </c>
      <c r="O7186">
        <v>7.0397421717643738E-2</v>
      </c>
      <c r="P7186">
        <v>-0.26407438516616821</v>
      </c>
      <c r="Q7186">
        <v>-0.22134174406528473</v>
      </c>
      <c r="R7186">
        <v>-0.17385305464267731</v>
      </c>
      <c r="S7186">
        <v>-0.12636999785900116</v>
      </c>
      <c r="T7186">
        <v>-8.3631716668605804E-2</v>
      </c>
      <c r="U7186" t="s">
        <v>18</v>
      </c>
      <c r="V7186" t="s">
        <v>84</v>
      </c>
      <c r="W7186">
        <v>99.259910583496094</v>
      </c>
    </row>
    <row r="7187" spans="1:23" x14ac:dyDescent="0.25">
      <c r="A7187" s="48"/>
      <c r="B7187" s="7" t="s">
        <v>15</v>
      </c>
      <c r="C7187" s="35">
        <v>42180</v>
      </c>
      <c r="D7187">
        <v>17</v>
      </c>
      <c r="E7187" t="s">
        <v>113</v>
      </c>
      <c r="F7187">
        <v>2.8769460063851242</v>
      </c>
      <c r="G7187">
        <v>2.1372341387000073</v>
      </c>
      <c r="H7187">
        <v>8231</v>
      </c>
      <c r="I7187">
        <v>3.0507990616418827</v>
      </c>
      <c r="J7187">
        <v>2.172029226875912</v>
      </c>
      <c r="K7187">
        <v>1072</v>
      </c>
      <c r="L7187">
        <v>-0.17385305464267731</v>
      </c>
      <c r="M7187">
        <v>-6.0429725646972656</v>
      </c>
      <c r="N7187">
        <v>10315</v>
      </c>
      <c r="O7187">
        <v>7.0397421717643738E-2</v>
      </c>
      <c r="P7187">
        <v>-0.26407438516616821</v>
      </c>
      <c r="Q7187">
        <v>-0.22134174406528473</v>
      </c>
      <c r="R7187">
        <v>-0.17385305464267731</v>
      </c>
      <c r="S7187">
        <v>-0.12636999785900116</v>
      </c>
      <c r="T7187">
        <v>-8.3631716668605804E-2</v>
      </c>
      <c r="U7187" t="s">
        <v>102</v>
      </c>
      <c r="V7187" t="s">
        <v>84</v>
      </c>
      <c r="W7187">
        <v>99.259910583496094</v>
      </c>
    </row>
    <row r="7188" spans="1:23" x14ac:dyDescent="0.25">
      <c r="A7188" s="48"/>
      <c r="B7188" t="s">
        <v>15</v>
      </c>
      <c r="C7188" s="35">
        <v>42180</v>
      </c>
      <c r="D7188">
        <v>18</v>
      </c>
      <c r="E7188" t="s">
        <v>113</v>
      </c>
      <c r="F7188">
        <v>3.0812247682198164</v>
      </c>
      <c r="G7188">
        <v>2.0883607283721695</v>
      </c>
      <c r="H7188">
        <v>8231</v>
      </c>
      <c r="I7188">
        <v>3.1941801140699559</v>
      </c>
      <c r="J7188">
        <v>2.0908181795183838</v>
      </c>
      <c r="K7188">
        <v>1072</v>
      </c>
      <c r="L7188">
        <v>-0.11295534670352936</v>
      </c>
      <c r="M7188">
        <v>-3.6659235954284668</v>
      </c>
      <c r="N7188">
        <v>10315</v>
      </c>
      <c r="O7188">
        <v>6.7880541086196899E-2</v>
      </c>
      <c r="P7188">
        <v>-0.19995105266571045</v>
      </c>
      <c r="Q7188">
        <v>-0.15874619781970978</v>
      </c>
      <c r="R7188">
        <v>-0.11295534670352936</v>
      </c>
      <c r="S7188">
        <v>-6.7169919610023499E-2</v>
      </c>
      <c r="T7188">
        <v>-2.5959644466638565E-2</v>
      </c>
      <c r="U7188" t="s">
        <v>18</v>
      </c>
      <c r="V7188" t="s">
        <v>84</v>
      </c>
      <c r="W7188">
        <v>98.259910583496094</v>
      </c>
    </row>
    <row r="7189" spans="1:23" x14ac:dyDescent="0.25">
      <c r="A7189" s="48"/>
      <c r="B7189" t="s">
        <v>15</v>
      </c>
      <c r="C7189" s="35">
        <v>42180</v>
      </c>
      <c r="D7189">
        <v>18</v>
      </c>
      <c r="E7189" t="s">
        <v>113</v>
      </c>
      <c r="F7189">
        <v>3.0812247682198164</v>
      </c>
      <c r="G7189">
        <v>2.0883607283721695</v>
      </c>
      <c r="H7189">
        <v>8231</v>
      </c>
      <c r="I7189">
        <v>3.1941801140699559</v>
      </c>
      <c r="J7189">
        <v>2.0908181795183838</v>
      </c>
      <c r="K7189">
        <v>1072</v>
      </c>
      <c r="L7189">
        <v>-0.11295534670352936</v>
      </c>
      <c r="M7189">
        <v>-3.6659235954284668</v>
      </c>
      <c r="N7189">
        <v>10315</v>
      </c>
      <c r="O7189">
        <v>6.7880541086196899E-2</v>
      </c>
      <c r="P7189">
        <v>-0.19995105266571045</v>
      </c>
      <c r="Q7189">
        <v>-0.15874619781970978</v>
      </c>
      <c r="R7189">
        <v>-0.11295534670352936</v>
      </c>
      <c r="S7189">
        <v>-6.7169919610023499E-2</v>
      </c>
      <c r="T7189">
        <v>-2.5959644466638565E-2</v>
      </c>
      <c r="U7189" t="s">
        <v>102</v>
      </c>
      <c r="V7189" t="s">
        <v>84</v>
      </c>
      <c r="W7189">
        <v>98.259910583496094</v>
      </c>
    </row>
    <row r="7190" spans="1:23" x14ac:dyDescent="0.25">
      <c r="A7190" s="48"/>
      <c r="B7190" s="7" t="s">
        <v>15</v>
      </c>
      <c r="C7190" s="35">
        <v>42180</v>
      </c>
      <c r="D7190">
        <v>19</v>
      </c>
      <c r="E7190" t="s">
        <v>113</v>
      </c>
      <c r="F7190">
        <v>3.1263703099242099</v>
      </c>
      <c r="G7190">
        <v>2.0308236976596974</v>
      </c>
      <c r="H7190">
        <v>8231</v>
      </c>
      <c r="I7190">
        <v>3.2234882763988564</v>
      </c>
      <c r="J7190">
        <v>2.0388839240613743</v>
      </c>
      <c r="K7190">
        <v>1072</v>
      </c>
      <c r="L7190">
        <v>-9.7117967903614044E-2</v>
      </c>
      <c r="M7190">
        <v>-3.1064126491546631</v>
      </c>
      <c r="N7190">
        <v>10315</v>
      </c>
      <c r="O7190">
        <v>6.617330014705658E-2</v>
      </c>
      <c r="P7190">
        <v>-0.18192566931247711</v>
      </c>
      <c r="Q7190">
        <v>-0.14175714552402496</v>
      </c>
      <c r="R7190">
        <v>-9.7117967903614044E-2</v>
      </c>
      <c r="S7190">
        <v>-5.2484076470136642E-2</v>
      </c>
      <c r="T7190">
        <v>-1.2310266494750977E-2</v>
      </c>
      <c r="U7190" t="s">
        <v>18</v>
      </c>
      <c r="V7190" t="s">
        <v>84</v>
      </c>
      <c r="W7190">
        <v>94.259719848632813</v>
      </c>
    </row>
    <row r="7191" spans="1:23" x14ac:dyDescent="0.25">
      <c r="A7191" s="48"/>
      <c r="B7191" s="7" t="s">
        <v>15</v>
      </c>
      <c r="C7191" s="35">
        <v>42180</v>
      </c>
      <c r="D7191">
        <v>19</v>
      </c>
      <c r="E7191" t="s">
        <v>113</v>
      </c>
      <c r="F7191">
        <v>3.1263703099242099</v>
      </c>
      <c r="G7191">
        <v>2.0308236976596974</v>
      </c>
      <c r="H7191">
        <v>8231</v>
      </c>
      <c r="I7191">
        <v>3.2234882763988564</v>
      </c>
      <c r="J7191">
        <v>2.0388839240613743</v>
      </c>
      <c r="K7191">
        <v>1072</v>
      </c>
      <c r="L7191">
        <v>-9.7117967903614044E-2</v>
      </c>
      <c r="M7191">
        <v>-3.1064126491546631</v>
      </c>
      <c r="N7191">
        <v>10315</v>
      </c>
      <c r="O7191">
        <v>6.617330014705658E-2</v>
      </c>
      <c r="P7191">
        <v>-0.18192566931247711</v>
      </c>
      <c r="Q7191">
        <v>-0.14175714552402496</v>
      </c>
      <c r="R7191">
        <v>-9.7117967903614044E-2</v>
      </c>
      <c r="S7191">
        <v>-5.2484076470136642E-2</v>
      </c>
      <c r="T7191">
        <v>-1.2310266494750977E-2</v>
      </c>
      <c r="U7191" t="s">
        <v>102</v>
      </c>
      <c r="V7191" t="s">
        <v>84</v>
      </c>
      <c r="W7191">
        <v>94.259719848632813</v>
      </c>
    </row>
    <row r="7192" spans="1:23" x14ac:dyDescent="0.25">
      <c r="A7192" s="48"/>
      <c r="B7192" t="s">
        <v>15</v>
      </c>
      <c r="C7192" s="35">
        <v>42180</v>
      </c>
      <c r="D7192">
        <v>20</v>
      </c>
      <c r="E7192" t="s">
        <v>113</v>
      </c>
      <c r="F7192">
        <v>2.9688291400288094</v>
      </c>
      <c r="G7192">
        <v>1.9554000287256508</v>
      </c>
      <c r="H7192">
        <v>8231</v>
      </c>
      <c r="I7192">
        <v>3.0764028155207335</v>
      </c>
      <c r="J7192">
        <v>1.9214001537412824</v>
      </c>
      <c r="K7192">
        <v>1072</v>
      </c>
      <c r="L7192">
        <v>-0.10757367312908173</v>
      </c>
      <c r="M7192">
        <v>-3.6234376430511475</v>
      </c>
      <c r="N7192">
        <v>10315</v>
      </c>
      <c r="O7192">
        <v>6.2516868114471436E-2</v>
      </c>
      <c r="P7192">
        <v>-0.18769529461860657</v>
      </c>
      <c r="Q7192">
        <v>-0.14974629878997803</v>
      </c>
      <c r="R7192">
        <v>-0.10757367312908173</v>
      </c>
      <c r="S7192">
        <v>-6.5406046807765961E-2</v>
      </c>
      <c r="T7192">
        <v>-2.7452055364847183E-2</v>
      </c>
      <c r="U7192" t="s">
        <v>18</v>
      </c>
      <c r="V7192" t="s">
        <v>84</v>
      </c>
      <c r="W7192">
        <v>89.129325866699219</v>
      </c>
    </row>
    <row r="7193" spans="1:23" x14ac:dyDescent="0.25">
      <c r="A7193" s="48"/>
      <c r="B7193" t="s">
        <v>15</v>
      </c>
      <c r="C7193" s="35">
        <v>42180</v>
      </c>
      <c r="D7193">
        <v>20</v>
      </c>
      <c r="E7193" t="s">
        <v>113</v>
      </c>
      <c r="F7193">
        <v>2.9688291400288094</v>
      </c>
      <c r="G7193">
        <v>1.9554000287256508</v>
      </c>
      <c r="H7193">
        <v>8231</v>
      </c>
      <c r="I7193">
        <v>3.0764028155207335</v>
      </c>
      <c r="J7193">
        <v>1.9214001537412824</v>
      </c>
      <c r="K7193">
        <v>1072</v>
      </c>
      <c r="L7193">
        <v>-0.10757367312908173</v>
      </c>
      <c r="M7193">
        <v>-3.6234376430511475</v>
      </c>
      <c r="N7193">
        <v>10315</v>
      </c>
      <c r="O7193">
        <v>6.2516868114471436E-2</v>
      </c>
      <c r="P7193">
        <v>-0.18769529461860657</v>
      </c>
      <c r="Q7193">
        <v>-0.14974629878997803</v>
      </c>
      <c r="R7193">
        <v>-0.10757367312908173</v>
      </c>
      <c r="S7193">
        <v>-6.5406046807765961E-2</v>
      </c>
      <c r="T7193">
        <v>-2.7452055364847183E-2</v>
      </c>
      <c r="U7193" t="s">
        <v>102</v>
      </c>
      <c r="V7193" t="s">
        <v>84</v>
      </c>
      <c r="W7193">
        <v>89.129325866699219</v>
      </c>
    </row>
    <row r="7194" spans="1:23" x14ac:dyDescent="0.25">
      <c r="A7194" s="48"/>
      <c r="B7194" s="7" t="s">
        <v>15</v>
      </c>
      <c r="C7194" s="35">
        <v>42180</v>
      </c>
      <c r="D7194">
        <v>21</v>
      </c>
      <c r="E7194" t="s">
        <v>113</v>
      </c>
      <c r="F7194">
        <v>2.6360624089388156</v>
      </c>
      <c r="G7194">
        <v>1.8308342100257209</v>
      </c>
      <c r="H7194">
        <v>8231</v>
      </c>
      <c r="I7194">
        <v>2.6753833962329994</v>
      </c>
      <c r="J7194">
        <v>1.7620656006070814</v>
      </c>
      <c r="K7194">
        <v>1072</v>
      </c>
      <c r="L7194">
        <v>-3.9320986717939377E-2</v>
      </c>
      <c r="M7194">
        <v>-1.4916561841964722</v>
      </c>
      <c r="N7194">
        <v>10315</v>
      </c>
      <c r="O7194">
        <v>5.7476725429296494E-2</v>
      </c>
      <c r="P7194">
        <v>-0.11298315972089767</v>
      </c>
      <c r="Q7194">
        <v>-7.8093633055686951E-2</v>
      </c>
      <c r="R7194">
        <v>-3.9320986717939377E-2</v>
      </c>
      <c r="S7194">
        <v>-5.5293540935963392E-4</v>
      </c>
      <c r="T7194">
        <v>3.4341186285018921E-2</v>
      </c>
      <c r="U7194" t="s">
        <v>18</v>
      </c>
      <c r="V7194" t="s">
        <v>84</v>
      </c>
      <c r="W7194">
        <v>84.999221801757813</v>
      </c>
    </row>
    <row r="7195" spans="1:23" x14ac:dyDescent="0.25">
      <c r="A7195" s="48"/>
      <c r="B7195" s="7" t="s">
        <v>15</v>
      </c>
      <c r="C7195" s="35">
        <v>42180</v>
      </c>
      <c r="D7195">
        <v>21</v>
      </c>
      <c r="E7195" t="s">
        <v>113</v>
      </c>
      <c r="F7195">
        <v>2.6360624089388156</v>
      </c>
      <c r="G7195">
        <v>1.8308342100257209</v>
      </c>
      <c r="H7195">
        <v>8231</v>
      </c>
      <c r="I7195">
        <v>2.6753833962329994</v>
      </c>
      <c r="J7195">
        <v>1.7620656006070814</v>
      </c>
      <c r="K7195">
        <v>1072</v>
      </c>
      <c r="L7195">
        <v>-3.9320986717939377E-2</v>
      </c>
      <c r="M7195">
        <v>-1.4916561841964722</v>
      </c>
      <c r="N7195">
        <v>10315</v>
      </c>
      <c r="O7195">
        <v>5.7476725429296494E-2</v>
      </c>
      <c r="P7195">
        <v>-0.11298315972089767</v>
      </c>
      <c r="Q7195">
        <v>-7.8093633055686951E-2</v>
      </c>
      <c r="R7195">
        <v>-3.9320986717939377E-2</v>
      </c>
      <c r="S7195">
        <v>-5.5293540935963392E-4</v>
      </c>
      <c r="T7195">
        <v>3.4341186285018921E-2</v>
      </c>
      <c r="U7195" t="s">
        <v>102</v>
      </c>
      <c r="V7195" t="s">
        <v>84</v>
      </c>
      <c r="W7195">
        <v>84.999221801757813</v>
      </c>
    </row>
    <row r="7196" spans="1:23" x14ac:dyDescent="0.25">
      <c r="A7196" s="48"/>
      <c r="B7196" t="s">
        <v>15</v>
      </c>
      <c r="C7196" s="35">
        <v>42180</v>
      </c>
      <c r="D7196">
        <v>22</v>
      </c>
      <c r="E7196" t="s">
        <v>113</v>
      </c>
      <c r="F7196">
        <v>2.2975846238431474</v>
      </c>
      <c r="G7196">
        <v>1.711073580154937</v>
      </c>
      <c r="H7196">
        <v>8231</v>
      </c>
      <c r="I7196">
        <v>2.335244747624154</v>
      </c>
      <c r="J7196">
        <v>1.6717193971216573</v>
      </c>
      <c r="K7196">
        <v>1072</v>
      </c>
      <c r="L7196">
        <v>-3.7660125643014908E-2</v>
      </c>
      <c r="M7196">
        <v>-1.6391180753707886</v>
      </c>
      <c r="N7196">
        <v>10315</v>
      </c>
      <c r="O7196">
        <v>5.4430197924375534E-2</v>
      </c>
      <c r="P7196">
        <v>-0.10741786658763885</v>
      </c>
      <c r="Q7196">
        <v>-7.4377648532390594E-2</v>
      </c>
      <c r="R7196">
        <v>-3.7660125643014908E-2</v>
      </c>
      <c r="S7196">
        <v>-9.4695715233683586E-4</v>
      </c>
      <c r="T7196">
        <v>3.2097615301609039E-2</v>
      </c>
      <c r="U7196" t="s">
        <v>18</v>
      </c>
      <c r="V7196" t="s">
        <v>84</v>
      </c>
      <c r="W7196">
        <v>82.999130249023438</v>
      </c>
    </row>
    <row r="7197" spans="1:23" x14ac:dyDescent="0.25">
      <c r="A7197" s="48"/>
      <c r="B7197" t="s">
        <v>15</v>
      </c>
      <c r="C7197" s="35">
        <v>42180</v>
      </c>
      <c r="D7197">
        <v>22</v>
      </c>
      <c r="E7197" t="s">
        <v>113</v>
      </c>
      <c r="F7197">
        <v>2.2975846238431474</v>
      </c>
      <c r="G7197">
        <v>1.711073580154937</v>
      </c>
      <c r="H7197">
        <v>8231</v>
      </c>
      <c r="I7197">
        <v>2.335244747624154</v>
      </c>
      <c r="J7197">
        <v>1.6717193971216573</v>
      </c>
      <c r="K7197">
        <v>1072</v>
      </c>
      <c r="L7197">
        <v>-3.7660125643014908E-2</v>
      </c>
      <c r="M7197">
        <v>-1.6391180753707886</v>
      </c>
      <c r="N7197">
        <v>10315</v>
      </c>
      <c r="O7197">
        <v>5.4430197924375534E-2</v>
      </c>
      <c r="P7197">
        <v>-0.10741786658763885</v>
      </c>
      <c r="Q7197">
        <v>-7.4377648532390594E-2</v>
      </c>
      <c r="R7197">
        <v>-3.7660125643014908E-2</v>
      </c>
      <c r="S7197">
        <v>-9.4695715233683586E-4</v>
      </c>
      <c r="T7197">
        <v>3.2097615301609039E-2</v>
      </c>
      <c r="U7197" t="s">
        <v>102</v>
      </c>
      <c r="V7197" t="s">
        <v>84</v>
      </c>
      <c r="W7197">
        <v>82.999130249023438</v>
      </c>
    </row>
    <row r="7198" spans="1:23" x14ac:dyDescent="0.25">
      <c r="A7198" s="48"/>
      <c r="B7198" s="7" t="s">
        <v>15</v>
      </c>
      <c r="C7198" s="35">
        <v>42180</v>
      </c>
      <c r="D7198">
        <v>23</v>
      </c>
      <c r="E7198" t="s">
        <v>113</v>
      </c>
      <c r="F7198">
        <v>1.8850523205748462</v>
      </c>
      <c r="G7198">
        <v>1.5585548776810176</v>
      </c>
      <c r="H7198">
        <v>8231</v>
      </c>
      <c r="I7198">
        <v>1.9684124761522603</v>
      </c>
      <c r="J7198">
        <v>1.5811613852058521</v>
      </c>
      <c r="K7198">
        <v>1072</v>
      </c>
      <c r="L7198">
        <v>-8.3360157907009125E-2</v>
      </c>
      <c r="M7198">
        <v>-4.4221668243408203</v>
      </c>
      <c r="N7198">
        <v>10315</v>
      </c>
      <c r="O7198">
        <v>5.1256913691759109E-2</v>
      </c>
      <c r="P7198">
        <v>-0.14905102550983429</v>
      </c>
      <c r="Q7198">
        <v>-0.11793704330921173</v>
      </c>
      <c r="R7198">
        <v>-8.3360157907009125E-2</v>
      </c>
      <c r="S7198">
        <v>-4.8787370324134827E-2</v>
      </c>
      <c r="T7198">
        <v>-1.7669297754764557E-2</v>
      </c>
      <c r="U7198" t="s">
        <v>18</v>
      </c>
      <c r="V7198" t="s">
        <v>84</v>
      </c>
      <c r="W7198">
        <v>80.869216918945313</v>
      </c>
    </row>
    <row r="7199" spans="1:23" x14ac:dyDescent="0.25">
      <c r="A7199" s="48"/>
      <c r="B7199" s="7" t="s">
        <v>15</v>
      </c>
      <c r="C7199" s="35">
        <v>42180</v>
      </c>
      <c r="D7199">
        <v>23</v>
      </c>
      <c r="E7199" t="s">
        <v>113</v>
      </c>
      <c r="F7199">
        <v>1.8850523205748462</v>
      </c>
      <c r="G7199">
        <v>1.5585548776810176</v>
      </c>
      <c r="H7199">
        <v>8231</v>
      </c>
      <c r="I7199">
        <v>1.9684124761522603</v>
      </c>
      <c r="J7199">
        <v>1.5811613852058521</v>
      </c>
      <c r="K7199">
        <v>1072</v>
      </c>
      <c r="L7199">
        <v>-8.3360157907009125E-2</v>
      </c>
      <c r="M7199">
        <v>-4.4221668243408203</v>
      </c>
      <c r="N7199">
        <v>10315</v>
      </c>
      <c r="O7199">
        <v>5.1256913691759109E-2</v>
      </c>
      <c r="P7199">
        <v>-0.14905102550983429</v>
      </c>
      <c r="Q7199">
        <v>-0.11793704330921173</v>
      </c>
      <c r="R7199">
        <v>-8.3360157907009125E-2</v>
      </c>
      <c r="S7199">
        <v>-4.8787370324134827E-2</v>
      </c>
      <c r="T7199">
        <v>-1.7669297754764557E-2</v>
      </c>
      <c r="U7199" t="s">
        <v>102</v>
      </c>
      <c r="V7199" t="s">
        <v>84</v>
      </c>
      <c r="W7199">
        <v>80.869216918945313</v>
      </c>
    </row>
    <row r="7200" spans="1:23" x14ac:dyDescent="0.25">
      <c r="A7200" s="48"/>
      <c r="B7200" t="s">
        <v>15</v>
      </c>
      <c r="C7200" s="35">
        <v>42180</v>
      </c>
      <c r="D7200">
        <v>24</v>
      </c>
      <c r="E7200" t="s">
        <v>113</v>
      </c>
      <c r="F7200">
        <v>1.4738440157898844</v>
      </c>
      <c r="G7200">
        <v>1.3415898636939541</v>
      </c>
      <c r="H7200">
        <v>8231</v>
      </c>
      <c r="I7200">
        <v>1.5179124770765786</v>
      </c>
      <c r="J7200">
        <v>1.3452238934666279</v>
      </c>
      <c r="K7200">
        <v>1072</v>
      </c>
      <c r="L7200">
        <v>-4.4068463146686554E-2</v>
      </c>
      <c r="M7200">
        <v>-2.9900355339050293</v>
      </c>
      <c r="N7200">
        <v>10315</v>
      </c>
      <c r="O7200">
        <v>4.3666396290063858E-2</v>
      </c>
      <c r="P7200">
        <v>-0.10003131628036499</v>
      </c>
      <c r="Q7200">
        <v>-7.3524937033653259E-2</v>
      </c>
      <c r="R7200">
        <v>-4.4068463146686554E-2</v>
      </c>
      <c r="S7200">
        <v>-1.4615478925406933E-2</v>
      </c>
      <c r="T7200">
        <v>1.1894389986991882E-2</v>
      </c>
      <c r="U7200" t="s">
        <v>18</v>
      </c>
      <c r="V7200" t="s">
        <v>84</v>
      </c>
      <c r="W7200">
        <v>80.218902587890625</v>
      </c>
    </row>
    <row r="7201" spans="1:23" x14ac:dyDescent="0.25">
      <c r="A7201" s="48"/>
      <c r="B7201" t="s">
        <v>15</v>
      </c>
      <c r="C7201" s="35">
        <v>42180</v>
      </c>
      <c r="D7201">
        <v>24</v>
      </c>
      <c r="E7201" t="s">
        <v>113</v>
      </c>
      <c r="F7201">
        <v>1.4738440157898844</v>
      </c>
      <c r="G7201">
        <v>1.3415898636939541</v>
      </c>
      <c r="H7201">
        <v>8231</v>
      </c>
      <c r="I7201">
        <v>1.5179124770765786</v>
      </c>
      <c r="J7201">
        <v>1.3452238934666279</v>
      </c>
      <c r="K7201">
        <v>1072</v>
      </c>
      <c r="L7201">
        <v>-4.4068463146686554E-2</v>
      </c>
      <c r="M7201">
        <v>-2.9900355339050293</v>
      </c>
      <c r="N7201">
        <v>10315</v>
      </c>
      <c r="O7201">
        <v>4.3666396290063858E-2</v>
      </c>
      <c r="P7201">
        <v>-0.10003131628036499</v>
      </c>
      <c r="Q7201">
        <v>-7.3524937033653259E-2</v>
      </c>
      <c r="R7201">
        <v>-4.4068463146686554E-2</v>
      </c>
      <c r="S7201">
        <v>-1.4615478925406933E-2</v>
      </c>
      <c r="T7201">
        <v>1.1894389986991882E-2</v>
      </c>
      <c r="U7201" t="s">
        <v>102</v>
      </c>
      <c r="V7201" t="s">
        <v>84</v>
      </c>
      <c r="W7201">
        <v>80.218902587890625</v>
      </c>
    </row>
    <row r="7202" spans="1:23" x14ac:dyDescent="0.25">
      <c r="A7202" s="48"/>
      <c r="B7202" s="7" t="s">
        <v>15</v>
      </c>
      <c r="C7202" s="35">
        <v>42233</v>
      </c>
      <c r="D7202">
        <v>1</v>
      </c>
      <c r="E7202" t="s">
        <v>113</v>
      </c>
      <c r="F7202">
        <v>1.1914079341081749</v>
      </c>
      <c r="G7202">
        <v>1.1599540580376058</v>
      </c>
      <c r="H7202">
        <v>4133</v>
      </c>
      <c r="I7202">
        <v>1.2158166671753825</v>
      </c>
      <c r="J7202">
        <v>1.1039981311999232</v>
      </c>
      <c r="K7202">
        <v>1074</v>
      </c>
      <c r="L7202">
        <v>-2.440873347222805E-2</v>
      </c>
      <c r="M7202">
        <v>-2.0487301349639893</v>
      </c>
      <c r="N7202">
        <v>10356</v>
      </c>
      <c r="O7202">
        <v>3.821495920419693E-2</v>
      </c>
      <c r="P7202">
        <v>-7.3385022580623627E-2</v>
      </c>
      <c r="Q7202">
        <v>-5.0187781453132629E-2</v>
      </c>
      <c r="R7202">
        <v>-2.440873347222805E-2</v>
      </c>
      <c r="S7202">
        <v>1.367256511002779E-3</v>
      </c>
      <c r="T7202">
        <v>2.4567557498812675E-2</v>
      </c>
      <c r="U7202" t="s">
        <v>18</v>
      </c>
      <c r="V7202" t="s">
        <v>84</v>
      </c>
      <c r="W7202">
        <v>79.219970703125</v>
      </c>
    </row>
    <row r="7203" spans="1:23" x14ac:dyDescent="0.25">
      <c r="A7203" s="48"/>
      <c r="B7203" s="7" t="s">
        <v>15</v>
      </c>
      <c r="C7203" s="35">
        <v>42233</v>
      </c>
      <c r="D7203">
        <v>1</v>
      </c>
      <c r="E7203" t="s">
        <v>113</v>
      </c>
      <c r="F7203">
        <v>1.1914079341081749</v>
      </c>
      <c r="G7203">
        <v>1.1599540580376058</v>
      </c>
      <c r="H7203">
        <v>4133</v>
      </c>
      <c r="I7203">
        <v>1.2158166671753825</v>
      </c>
      <c r="J7203">
        <v>1.1039981311999232</v>
      </c>
      <c r="K7203">
        <v>1074</v>
      </c>
      <c r="L7203">
        <v>-2.440873347222805E-2</v>
      </c>
      <c r="M7203">
        <v>-2.0487301349639893</v>
      </c>
      <c r="N7203">
        <v>10356</v>
      </c>
      <c r="O7203">
        <v>3.821495920419693E-2</v>
      </c>
      <c r="P7203">
        <v>-7.3385022580623627E-2</v>
      </c>
      <c r="Q7203">
        <v>-5.0187781453132629E-2</v>
      </c>
      <c r="R7203">
        <v>-2.440873347222805E-2</v>
      </c>
      <c r="S7203">
        <v>1.367256511002779E-3</v>
      </c>
      <c r="T7203">
        <v>2.4567557498812675E-2</v>
      </c>
      <c r="U7203" t="s">
        <v>102</v>
      </c>
      <c r="V7203" t="s">
        <v>84</v>
      </c>
      <c r="W7203">
        <v>79.219970703125</v>
      </c>
    </row>
    <row r="7204" spans="1:23" x14ac:dyDescent="0.25">
      <c r="A7204" s="48"/>
      <c r="B7204" t="s">
        <v>15</v>
      </c>
      <c r="C7204" s="35">
        <v>42233</v>
      </c>
      <c r="D7204">
        <v>2</v>
      </c>
      <c r="E7204" t="s">
        <v>113</v>
      </c>
      <c r="F7204">
        <v>0.98618174713314388</v>
      </c>
      <c r="G7204">
        <v>0.99132360040881939</v>
      </c>
      <c r="H7204">
        <v>4133</v>
      </c>
      <c r="I7204">
        <v>0.99572640472161733</v>
      </c>
      <c r="J7204">
        <v>0.92921537281054634</v>
      </c>
      <c r="K7204">
        <v>1074</v>
      </c>
      <c r="L7204">
        <v>-9.5446575433015823E-3</v>
      </c>
      <c r="M7204">
        <v>-0.96783959865570068</v>
      </c>
      <c r="N7204">
        <v>10356</v>
      </c>
      <c r="O7204">
        <v>3.2275743782520294E-2</v>
      </c>
      <c r="P7204">
        <v>-5.0909250974655151E-2</v>
      </c>
      <c r="Q7204">
        <v>-3.1317230314016342E-2</v>
      </c>
      <c r="R7204">
        <v>-9.5446575433015823E-3</v>
      </c>
      <c r="S7204">
        <v>1.2225331738591194E-2</v>
      </c>
      <c r="T7204">
        <v>3.1819935888051987E-2</v>
      </c>
      <c r="U7204" t="s">
        <v>18</v>
      </c>
      <c r="V7204" t="s">
        <v>84</v>
      </c>
      <c r="W7204">
        <v>77.349845886230469</v>
      </c>
    </row>
    <row r="7205" spans="1:23" x14ac:dyDescent="0.25">
      <c r="A7205" s="48"/>
      <c r="B7205" t="s">
        <v>15</v>
      </c>
      <c r="C7205" s="35">
        <v>42233</v>
      </c>
      <c r="D7205">
        <v>2</v>
      </c>
      <c r="E7205" t="s">
        <v>113</v>
      </c>
      <c r="F7205">
        <v>0.98618174713314388</v>
      </c>
      <c r="G7205">
        <v>0.99132360040881939</v>
      </c>
      <c r="H7205">
        <v>4133</v>
      </c>
      <c r="I7205">
        <v>0.99572640472161733</v>
      </c>
      <c r="J7205">
        <v>0.92921537281054634</v>
      </c>
      <c r="K7205">
        <v>1074</v>
      </c>
      <c r="L7205">
        <v>-9.5446575433015823E-3</v>
      </c>
      <c r="M7205">
        <v>-0.96783959865570068</v>
      </c>
      <c r="N7205">
        <v>10356</v>
      </c>
      <c r="O7205">
        <v>3.2275743782520294E-2</v>
      </c>
      <c r="P7205">
        <v>-5.0909250974655151E-2</v>
      </c>
      <c r="Q7205">
        <v>-3.1317230314016342E-2</v>
      </c>
      <c r="R7205">
        <v>-9.5446575433015823E-3</v>
      </c>
      <c r="S7205">
        <v>1.2225331738591194E-2</v>
      </c>
      <c r="T7205">
        <v>3.1819935888051987E-2</v>
      </c>
      <c r="U7205" t="s">
        <v>102</v>
      </c>
      <c r="V7205" t="s">
        <v>84</v>
      </c>
      <c r="W7205">
        <v>77.349845886230469</v>
      </c>
    </row>
    <row r="7206" spans="1:23" x14ac:dyDescent="0.25">
      <c r="A7206" s="48"/>
      <c r="B7206" s="7" t="s">
        <v>15</v>
      </c>
      <c r="C7206" s="35">
        <v>42233</v>
      </c>
      <c r="D7206">
        <v>3</v>
      </c>
      <c r="E7206" t="s">
        <v>113</v>
      </c>
      <c r="F7206">
        <v>0.86496454102127784</v>
      </c>
      <c r="G7206">
        <v>0.87076307337902681</v>
      </c>
      <c r="H7206">
        <v>4133</v>
      </c>
      <c r="I7206">
        <v>0.87593951251257907</v>
      </c>
      <c r="J7206">
        <v>0.82599216278976784</v>
      </c>
      <c r="K7206">
        <v>1074</v>
      </c>
      <c r="L7206">
        <v>-1.0974971577525139E-2</v>
      </c>
      <c r="M7206">
        <v>-1.2688348293304443</v>
      </c>
      <c r="N7206">
        <v>10356</v>
      </c>
      <c r="O7206">
        <v>2.8613133355975151E-2</v>
      </c>
      <c r="P7206">
        <v>-4.7645565122365952E-2</v>
      </c>
      <c r="Q7206">
        <v>-3.0276818200945854E-2</v>
      </c>
      <c r="R7206">
        <v>-1.0974971577525139E-2</v>
      </c>
      <c r="S7206">
        <v>8.3245867863297462E-3</v>
      </c>
      <c r="T7206">
        <v>2.5695620104670525E-2</v>
      </c>
      <c r="U7206" t="s">
        <v>18</v>
      </c>
      <c r="V7206" t="s">
        <v>84</v>
      </c>
      <c r="W7206">
        <v>76.220451354980469</v>
      </c>
    </row>
    <row r="7207" spans="1:23" x14ac:dyDescent="0.25">
      <c r="A7207" s="48"/>
      <c r="B7207" s="7" t="s">
        <v>15</v>
      </c>
      <c r="C7207" s="35">
        <v>42233</v>
      </c>
      <c r="D7207">
        <v>3</v>
      </c>
      <c r="E7207" t="s">
        <v>113</v>
      </c>
      <c r="F7207">
        <v>0.86496454102127784</v>
      </c>
      <c r="G7207">
        <v>0.87076307337902681</v>
      </c>
      <c r="H7207">
        <v>4133</v>
      </c>
      <c r="I7207">
        <v>0.87593951251257907</v>
      </c>
      <c r="J7207">
        <v>0.82599216278976784</v>
      </c>
      <c r="K7207">
        <v>1074</v>
      </c>
      <c r="L7207">
        <v>-1.0974971577525139E-2</v>
      </c>
      <c r="M7207">
        <v>-1.2688348293304443</v>
      </c>
      <c r="N7207">
        <v>10356</v>
      </c>
      <c r="O7207">
        <v>2.8613133355975151E-2</v>
      </c>
      <c r="P7207">
        <v>-4.7645565122365952E-2</v>
      </c>
      <c r="Q7207">
        <v>-3.0276818200945854E-2</v>
      </c>
      <c r="R7207">
        <v>-1.0974971577525139E-2</v>
      </c>
      <c r="S7207">
        <v>8.3245867863297462E-3</v>
      </c>
      <c r="T7207">
        <v>2.5695620104670525E-2</v>
      </c>
      <c r="U7207" t="s">
        <v>102</v>
      </c>
      <c r="V7207" t="s">
        <v>84</v>
      </c>
      <c r="W7207">
        <v>76.220451354980469</v>
      </c>
    </row>
    <row r="7208" spans="1:23" x14ac:dyDescent="0.25">
      <c r="A7208" s="48"/>
      <c r="B7208" t="s">
        <v>15</v>
      </c>
      <c r="C7208" s="35">
        <v>42233</v>
      </c>
      <c r="D7208">
        <v>4</v>
      </c>
      <c r="E7208" t="s">
        <v>113</v>
      </c>
      <c r="F7208">
        <v>0.78843331710858322</v>
      </c>
      <c r="G7208">
        <v>0.78315440652923041</v>
      </c>
      <c r="H7208">
        <v>4133</v>
      </c>
      <c r="I7208">
        <v>0.76901975667335987</v>
      </c>
      <c r="J7208">
        <v>0.68554146470859756</v>
      </c>
      <c r="K7208">
        <v>1074</v>
      </c>
      <c r="L7208">
        <v>1.9413560628890991E-2</v>
      </c>
      <c r="M7208">
        <v>2.4622957706451416</v>
      </c>
      <c r="N7208">
        <v>10356</v>
      </c>
      <c r="O7208">
        <v>2.4207111448049545E-2</v>
      </c>
      <c r="P7208">
        <v>-1.1610273271799088E-2</v>
      </c>
      <c r="Q7208">
        <v>3.0839273240417242E-3</v>
      </c>
      <c r="R7208">
        <v>1.9413560628890991E-2</v>
      </c>
      <c r="S7208">
        <v>3.5741258412599564E-2</v>
      </c>
      <c r="T7208">
        <v>5.043739452958107E-2</v>
      </c>
      <c r="U7208" t="s">
        <v>18</v>
      </c>
      <c r="V7208" t="s">
        <v>84</v>
      </c>
      <c r="W7208">
        <v>75.480201721191406</v>
      </c>
    </row>
    <row r="7209" spans="1:23" x14ac:dyDescent="0.25">
      <c r="A7209" s="48"/>
      <c r="B7209" t="s">
        <v>15</v>
      </c>
      <c r="C7209" s="35">
        <v>42233</v>
      </c>
      <c r="D7209">
        <v>4</v>
      </c>
      <c r="E7209" t="s">
        <v>113</v>
      </c>
      <c r="F7209">
        <v>0.78843331710858322</v>
      </c>
      <c r="G7209">
        <v>0.78315440652923041</v>
      </c>
      <c r="H7209">
        <v>4133</v>
      </c>
      <c r="I7209">
        <v>0.76901975667335987</v>
      </c>
      <c r="J7209">
        <v>0.68554146470859756</v>
      </c>
      <c r="K7209">
        <v>1074</v>
      </c>
      <c r="L7209">
        <v>1.9413560628890991E-2</v>
      </c>
      <c r="M7209">
        <v>2.4622957706451416</v>
      </c>
      <c r="N7209">
        <v>10356</v>
      </c>
      <c r="O7209">
        <v>2.4207111448049545E-2</v>
      </c>
      <c r="P7209">
        <v>-1.1610273271799088E-2</v>
      </c>
      <c r="Q7209">
        <v>3.0839273240417242E-3</v>
      </c>
      <c r="R7209">
        <v>1.9413560628890991E-2</v>
      </c>
      <c r="S7209">
        <v>3.5741258412599564E-2</v>
      </c>
      <c r="T7209">
        <v>5.043739452958107E-2</v>
      </c>
      <c r="U7209" t="s">
        <v>102</v>
      </c>
      <c r="V7209" t="s">
        <v>84</v>
      </c>
      <c r="W7209">
        <v>75.480201721191406</v>
      </c>
    </row>
    <row r="7210" spans="1:23" x14ac:dyDescent="0.25">
      <c r="A7210" s="48"/>
      <c r="B7210" s="7" t="s">
        <v>15</v>
      </c>
      <c r="C7210" s="35">
        <v>42233</v>
      </c>
      <c r="D7210">
        <v>5</v>
      </c>
      <c r="E7210" t="s">
        <v>113</v>
      </c>
      <c r="F7210">
        <v>0.74355619368152837</v>
      </c>
      <c r="G7210">
        <v>0.72491140432855383</v>
      </c>
      <c r="H7210">
        <v>4133</v>
      </c>
      <c r="I7210">
        <v>0.72569363311872936</v>
      </c>
      <c r="J7210">
        <v>0.65952355326183176</v>
      </c>
      <c r="K7210">
        <v>1074</v>
      </c>
      <c r="L7210">
        <v>1.7862560227513313E-2</v>
      </c>
      <c r="M7210">
        <v>2.4023149013519287</v>
      </c>
      <c r="N7210">
        <v>10356</v>
      </c>
      <c r="O7210">
        <v>2.3068327456712723E-2</v>
      </c>
      <c r="P7210">
        <v>-1.170180831104517E-2</v>
      </c>
      <c r="Q7210">
        <v>2.3011278826743364E-3</v>
      </c>
      <c r="R7210">
        <v>1.7862560227513313E-2</v>
      </c>
      <c r="S7210">
        <v>3.3422145992517471E-2</v>
      </c>
      <c r="T7210">
        <v>4.7426927834749222E-2</v>
      </c>
      <c r="U7210" t="s">
        <v>18</v>
      </c>
      <c r="V7210" t="s">
        <v>84</v>
      </c>
      <c r="W7210">
        <v>75.350326538085938</v>
      </c>
    </row>
    <row r="7211" spans="1:23" x14ac:dyDescent="0.25">
      <c r="A7211" s="48"/>
      <c r="B7211" s="7" t="s">
        <v>15</v>
      </c>
      <c r="C7211" s="35">
        <v>42233</v>
      </c>
      <c r="D7211">
        <v>5</v>
      </c>
      <c r="E7211" t="s">
        <v>113</v>
      </c>
      <c r="F7211">
        <v>0.74355619368152837</v>
      </c>
      <c r="G7211">
        <v>0.72491140432855383</v>
      </c>
      <c r="H7211">
        <v>4133</v>
      </c>
      <c r="I7211">
        <v>0.72569363311872936</v>
      </c>
      <c r="J7211">
        <v>0.65952355326183176</v>
      </c>
      <c r="K7211">
        <v>1074</v>
      </c>
      <c r="L7211">
        <v>1.7862560227513313E-2</v>
      </c>
      <c r="M7211">
        <v>2.4023149013519287</v>
      </c>
      <c r="N7211">
        <v>10356</v>
      </c>
      <c r="O7211">
        <v>2.3068327456712723E-2</v>
      </c>
      <c r="P7211">
        <v>-1.170180831104517E-2</v>
      </c>
      <c r="Q7211">
        <v>2.3011278826743364E-3</v>
      </c>
      <c r="R7211">
        <v>1.7862560227513313E-2</v>
      </c>
      <c r="S7211">
        <v>3.3422145992517471E-2</v>
      </c>
      <c r="T7211">
        <v>4.7426927834749222E-2</v>
      </c>
      <c r="U7211" t="s">
        <v>102</v>
      </c>
      <c r="V7211" t="s">
        <v>84</v>
      </c>
      <c r="W7211">
        <v>75.350326538085938</v>
      </c>
    </row>
    <row r="7212" spans="1:23" x14ac:dyDescent="0.25">
      <c r="A7212" s="48"/>
      <c r="B7212" t="s">
        <v>15</v>
      </c>
      <c r="C7212" s="35">
        <v>42233</v>
      </c>
      <c r="D7212">
        <v>6</v>
      </c>
      <c r="E7212" t="s">
        <v>113</v>
      </c>
      <c r="F7212">
        <v>0.74034891687909665</v>
      </c>
      <c r="G7212">
        <v>0.69519688635064281</v>
      </c>
      <c r="H7212">
        <v>4133</v>
      </c>
      <c r="I7212">
        <v>0.73879653547566926</v>
      </c>
      <c r="J7212">
        <v>0.65553590270283169</v>
      </c>
      <c r="K7212">
        <v>1074</v>
      </c>
      <c r="L7212">
        <v>1.5523814363405108E-3</v>
      </c>
      <c r="M7212">
        <v>0.2096824049949646</v>
      </c>
      <c r="N7212">
        <v>10356</v>
      </c>
      <c r="O7212">
        <v>2.2738846018910408E-2</v>
      </c>
      <c r="P7212">
        <v>-2.7589723467826843E-2</v>
      </c>
      <c r="Q7212">
        <v>-1.3786789029836655E-2</v>
      </c>
      <c r="R7212">
        <v>1.5523814363405108E-3</v>
      </c>
      <c r="S7212">
        <v>1.6889732331037521E-2</v>
      </c>
      <c r="T7212">
        <v>3.0694486573338509E-2</v>
      </c>
      <c r="U7212" t="s">
        <v>18</v>
      </c>
      <c r="V7212" t="s">
        <v>84</v>
      </c>
      <c r="W7212">
        <v>73.6099853515625</v>
      </c>
    </row>
    <row r="7213" spans="1:23" x14ac:dyDescent="0.25">
      <c r="A7213" s="48"/>
      <c r="B7213" t="s">
        <v>15</v>
      </c>
      <c r="C7213" s="35">
        <v>42233</v>
      </c>
      <c r="D7213">
        <v>6</v>
      </c>
      <c r="E7213" t="s">
        <v>113</v>
      </c>
      <c r="F7213">
        <v>0.74034891687909665</v>
      </c>
      <c r="G7213">
        <v>0.69519688635064281</v>
      </c>
      <c r="H7213">
        <v>4133</v>
      </c>
      <c r="I7213">
        <v>0.73879653547566926</v>
      </c>
      <c r="J7213">
        <v>0.65553590270283169</v>
      </c>
      <c r="K7213">
        <v>1074</v>
      </c>
      <c r="L7213">
        <v>1.5523814363405108E-3</v>
      </c>
      <c r="M7213">
        <v>0.2096824049949646</v>
      </c>
      <c r="N7213">
        <v>10356</v>
      </c>
      <c r="O7213">
        <v>2.2738846018910408E-2</v>
      </c>
      <c r="P7213">
        <v>-2.7589723467826843E-2</v>
      </c>
      <c r="Q7213">
        <v>-1.3786789029836655E-2</v>
      </c>
      <c r="R7213">
        <v>1.5523814363405108E-3</v>
      </c>
      <c r="S7213">
        <v>1.6889732331037521E-2</v>
      </c>
      <c r="T7213">
        <v>3.0694486573338509E-2</v>
      </c>
      <c r="U7213" t="s">
        <v>102</v>
      </c>
      <c r="V7213" t="s">
        <v>84</v>
      </c>
      <c r="W7213">
        <v>73.6099853515625</v>
      </c>
    </row>
    <row r="7214" spans="1:23" x14ac:dyDescent="0.25">
      <c r="A7214" s="48"/>
      <c r="B7214" s="7" t="s">
        <v>15</v>
      </c>
      <c r="C7214" s="35">
        <v>42233</v>
      </c>
      <c r="D7214">
        <v>7</v>
      </c>
      <c r="E7214" t="s">
        <v>113</v>
      </c>
      <c r="F7214">
        <v>0.80008880506969648</v>
      </c>
      <c r="G7214">
        <v>0.74061752056448382</v>
      </c>
      <c r="H7214">
        <v>4133</v>
      </c>
      <c r="I7214">
        <v>0.82489466296485803</v>
      </c>
      <c r="J7214">
        <v>0.78145948601939785</v>
      </c>
      <c r="K7214">
        <v>1074</v>
      </c>
      <c r="L7214">
        <v>-2.4805858731269836E-2</v>
      </c>
      <c r="M7214">
        <v>-3.1003880500793457</v>
      </c>
      <c r="N7214">
        <v>10356</v>
      </c>
      <c r="O7214">
        <v>2.6482412591576576E-2</v>
      </c>
      <c r="P7214">
        <v>-5.8745719492435455E-2</v>
      </c>
      <c r="Q7214">
        <v>-4.2670365422964096E-2</v>
      </c>
      <c r="R7214">
        <v>-2.4805858731269836E-2</v>
      </c>
      <c r="S7214">
        <v>-6.9434712640941143E-3</v>
      </c>
      <c r="T7214">
        <v>9.1340010985732079E-3</v>
      </c>
      <c r="U7214" t="s">
        <v>18</v>
      </c>
      <c r="V7214" t="s">
        <v>84</v>
      </c>
      <c r="W7214">
        <v>76.869544982910156</v>
      </c>
    </row>
    <row r="7215" spans="1:23" x14ac:dyDescent="0.25">
      <c r="A7215" s="48"/>
      <c r="B7215" s="7" t="s">
        <v>15</v>
      </c>
      <c r="C7215" s="35">
        <v>42233</v>
      </c>
      <c r="D7215">
        <v>7</v>
      </c>
      <c r="E7215" t="s">
        <v>113</v>
      </c>
      <c r="F7215">
        <v>0.80008880506969648</v>
      </c>
      <c r="G7215">
        <v>0.74061752056448382</v>
      </c>
      <c r="H7215">
        <v>4133</v>
      </c>
      <c r="I7215">
        <v>0.82489466296485803</v>
      </c>
      <c r="J7215">
        <v>0.78145948601939785</v>
      </c>
      <c r="K7215">
        <v>1074</v>
      </c>
      <c r="L7215">
        <v>-2.4805858731269836E-2</v>
      </c>
      <c r="M7215">
        <v>-3.1003880500793457</v>
      </c>
      <c r="N7215">
        <v>10356</v>
      </c>
      <c r="O7215">
        <v>2.6482412591576576E-2</v>
      </c>
      <c r="P7215">
        <v>-5.8745719492435455E-2</v>
      </c>
      <c r="Q7215">
        <v>-4.2670365422964096E-2</v>
      </c>
      <c r="R7215">
        <v>-2.4805858731269836E-2</v>
      </c>
      <c r="S7215">
        <v>-6.9434712640941143E-3</v>
      </c>
      <c r="T7215">
        <v>9.1340010985732079E-3</v>
      </c>
      <c r="U7215" t="s">
        <v>102</v>
      </c>
      <c r="V7215" t="s">
        <v>84</v>
      </c>
      <c r="W7215">
        <v>76.869544982910156</v>
      </c>
    </row>
    <row r="7216" spans="1:23" x14ac:dyDescent="0.25">
      <c r="A7216" s="48"/>
      <c r="B7216" t="s">
        <v>15</v>
      </c>
      <c r="C7216" s="35">
        <v>42233</v>
      </c>
      <c r="D7216">
        <v>8</v>
      </c>
      <c r="E7216" t="s">
        <v>113</v>
      </c>
      <c r="F7216">
        <v>0.81583020188147026</v>
      </c>
      <c r="G7216">
        <v>0.80335107857501209</v>
      </c>
      <c r="H7216">
        <v>4133</v>
      </c>
      <c r="I7216">
        <v>0.80986048715424352</v>
      </c>
      <c r="J7216">
        <v>0.79207188344551294</v>
      </c>
      <c r="K7216">
        <v>1074</v>
      </c>
      <c r="L7216">
        <v>5.9697148390114307E-3</v>
      </c>
      <c r="M7216">
        <v>0.73173493146896362</v>
      </c>
      <c r="N7216">
        <v>10356</v>
      </c>
      <c r="O7216">
        <v>2.7208490297198296E-2</v>
      </c>
      <c r="P7216">
        <v>-2.8900686651468277E-2</v>
      </c>
      <c r="Q7216">
        <v>-1.2384588830173016E-2</v>
      </c>
      <c r="R7216">
        <v>5.9697148390114307E-3</v>
      </c>
      <c r="S7216">
        <v>2.4321841076016426E-2</v>
      </c>
      <c r="T7216">
        <v>4.0840115398168564E-2</v>
      </c>
      <c r="U7216" t="s">
        <v>18</v>
      </c>
      <c r="V7216" t="s">
        <v>84</v>
      </c>
      <c r="W7216">
        <v>81.389053344726562</v>
      </c>
    </row>
    <row r="7217" spans="1:23" x14ac:dyDescent="0.25">
      <c r="A7217" s="48"/>
      <c r="B7217" t="s">
        <v>15</v>
      </c>
      <c r="C7217" s="35">
        <v>42233</v>
      </c>
      <c r="D7217">
        <v>8</v>
      </c>
      <c r="E7217" t="s">
        <v>113</v>
      </c>
      <c r="F7217">
        <v>0.81583020188147026</v>
      </c>
      <c r="G7217">
        <v>0.80335107857501209</v>
      </c>
      <c r="H7217">
        <v>4133</v>
      </c>
      <c r="I7217">
        <v>0.80986048715424352</v>
      </c>
      <c r="J7217">
        <v>0.79207188344551294</v>
      </c>
      <c r="K7217">
        <v>1074</v>
      </c>
      <c r="L7217">
        <v>5.9697148390114307E-3</v>
      </c>
      <c r="M7217">
        <v>0.73173493146896362</v>
      </c>
      <c r="N7217">
        <v>10356</v>
      </c>
      <c r="O7217">
        <v>2.7208490297198296E-2</v>
      </c>
      <c r="P7217">
        <v>-2.8900686651468277E-2</v>
      </c>
      <c r="Q7217">
        <v>-1.2384588830173016E-2</v>
      </c>
      <c r="R7217">
        <v>5.9697148390114307E-3</v>
      </c>
      <c r="S7217">
        <v>2.4321841076016426E-2</v>
      </c>
      <c r="T7217">
        <v>4.0840115398168564E-2</v>
      </c>
      <c r="U7217" t="s">
        <v>102</v>
      </c>
      <c r="V7217" t="s">
        <v>84</v>
      </c>
      <c r="W7217">
        <v>81.389053344726562</v>
      </c>
    </row>
    <row r="7218" spans="1:23" x14ac:dyDescent="0.25">
      <c r="A7218" s="48"/>
      <c r="B7218" s="7" t="s">
        <v>15</v>
      </c>
      <c r="C7218" s="35">
        <v>42233</v>
      </c>
      <c r="D7218">
        <v>9</v>
      </c>
      <c r="E7218" t="s">
        <v>113</v>
      </c>
      <c r="F7218">
        <v>0.79961581912560031</v>
      </c>
      <c r="G7218">
        <v>0.8751335441473812</v>
      </c>
      <c r="H7218">
        <v>4133</v>
      </c>
      <c r="I7218">
        <v>0.77597359571804247</v>
      </c>
      <c r="J7218">
        <v>0.85750679472888613</v>
      </c>
      <c r="K7218">
        <v>1074</v>
      </c>
      <c r="L7218">
        <v>2.3642223328351974E-2</v>
      </c>
      <c r="M7218">
        <v>2.9566977024078369</v>
      </c>
      <c r="N7218">
        <v>10356</v>
      </c>
      <c r="O7218">
        <v>2.9495030641555786E-2</v>
      </c>
      <c r="P7218">
        <v>-1.4158608391880989E-2</v>
      </c>
      <c r="Q7218">
        <v>3.7454655393958092E-3</v>
      </c>
      <c r="R7218">
        <v>2.3642223328351974E-2</v>
      </c>
      <c r="S7218">
        <v>4.3536622077226639E-2</v>
      </c>
      <c r="T7218">
        <v>6.1443053185939789E-2</v>
      </c>
      <c r="U7218" t="s">
        <v>18</v>
      </c>
      <c r="V7218" t="s">
        <v>84</v>
      </c>
      <c r="W7218">
        <v>84.77886962890625</v>
      </c>
    </row>
    <row r="7219" spans="1:23" x14ac:dyDescent="0.25">
      <c r="A7219" s="48"/>
      <c r="B7219" s="7" t="s">
        <v>15</v>
      </c>
      <c r="C7219" s="35">
        <v>42233</v>
      </c>
      <c r="D7219">
        <v>9</v>
      </c>
      <c r="E7219" t="s">
        <v>113</v>
      </c>
      <c r="F7219">
        <v>0.79961581912560031</v>
      </c>
      <c r="G7219">
        <v>0.8751335441473812</v>
      </c>
      <c r="H7219">
        <v>4133</v>
      </c>
      <c r="I7219">
        <v>0.77597359571804247</v>
      </c>
      <c r="J7219">
        <v>0.85750679472888613</v>
      </c>
      <c r="K7219">
        <v>1074</v>
      </c>
      <c r="L7219">
        <v>2.3642223328351974E-2</v>
      </c>
      <c r="M7219">
        <v>2.9566977024078369</v>
      </c>
      <c r="N7219">
        <v>10356</v>
      </c>
      <c r="O7219">
        <v>2.9495030641555786E-2</v>
      </c>
      <c r="P7219">
        <v>-1.4158608391880989E-2</v>
      </c>
      <c r="Q7219">
        <v>3.7454655393958092E-3</v>
      </c>
      <c r="R7219">
        <v>2.3642223328351974E-2</v>
      </c>
      <c r="S7219">
        <v>4.3536622077226639E-2</v>
      </c>
      <c r="T7219">
        <v>6.1443053185939789E-2</v>
      </c>
      <c r="U7219" t="s">
        <v>102</v>
      </c>
      <c r="V7219" t="s">
        <v>84</v>
      </c>
      <c r="W7219">
        <v>84.77886962890625</v>
      </c>
    </row>
    <row r="7220" spans="1:23" x14ac:dyDescent="0.25">
      <c r="A7220" s="48"/>
      <c r="B7220" t="s">
        <v>15</v>
      </c>
      <c r="C7220" s="35">
        <v>42233</v>
      </c>
      <c r="D7220">
        <v>10</v>
      </c>
      <c r="E7220" t="s">
        <v>113</v>
      </c>
      <c r="F7220">
        <v>0.86211963981733497</v>
      </c>
      <c r="G7220">
        <v>1.0849015092756669</v>
      </c>
      <c r="H7220">
        <v>4133</v>
      </c>
      <c r="I7220">
        <v>0.81722088020357331</v>
      </c>
      <c r="J7220">
        <v>1.077606492870776</v>
      </c>
      <c r="K7220">
        <v>1074</v>
      </c>
      <c r="L7220">
        <v>4.4898759573698044E-2</v>
      </c>
      <c r="M7220">
        <v>5.2079501152038574</v>
      </c>
      <c r="N7220">
        <v>10356</v>
      </c>
      <c r="O7220">
        <v>3.6959558725357056E-2</v>
      </c>
      <c r="P7220">
        <v>-2.4686108808964491E-3</v>
      </c>
      <c r="Q7220">
        <v>1.9966579973697662E-2</v>
      </c>
      <c r="R7220">
        <v>4.4898759573698044E-2</v>
      </c>
      <c r="S7220">
        <v>6.9827981293201447E-2</v>
      </c>
      <c r="T7220">
        <v>9.2266127467155457E-2</v>
      </c>
      <c r="U7220" t="s">
        <v>18</v>
      </c>
      <c r="V7220" t="s">
        <v>84</v>
      </c>
      <c r="W7220">
        <v>87.909034729003906</v>
      </c>
    </row>
    <row r="7221" spans="1:23" x14ac:dyDescent="0.25">
      <c r="A7221" s="48"/>
      <c r="B7221" t="s">
        <v>15</v>
      </c>
      <c r="C7221" s="35">
        <v>42233</v>
      </c>
      <c r="D7221">
        <v>10</v>
      </c>
      <c r="E7221" t="s">
        <v>113</v>
      </c>
      <c r="F7221">
        <v>0.86211963981733497</v>
      </c>
      <c r="G7221">
        <v>1.0849015092756669</v>
      </c>
      <c r="H7221">
        <v>4133</v>
      </c>
      <c r="I7221">
        <v>0.81722088020357331</v>
      </c>
      <c r="J7221">
        <v>1.077606492870776</v>
      </c>
      <c r="K7221">
        <v>1074</v>
      </c>
      <c r="L7221">
        <v>4.4898759573698044E-2</v>
      </c>
      <c r="M7221">
        <v>5.2079501152038574</v>
      </c>
      <c r="N7221">
        <v>10356</v>
      </c>
      <c r="O7221">
        <v>3.6959558725357056E-2</v>
      </c>
      <c r="P7221">
        <v>-2.4686108808964491E-3</v>
      </c>
      <c r="Q7221">
        <v>1.9966579973697662E-2</v>
      </c>
      <c r="R7221">
        <v>4.4898759573698044E-2</v>
      </c>
      <c r="S7221">
        <v>6.9827981293201447E-2</v>
      </c>
      <c r="T7221">
        <v>9.2266127467155457E-2</v>
      </c>
      <c r="U7221" t="s">
        <v>102</v>
      </c>
      <c r="V7221" t="s">
        <v>84</v>
      </c>
      <c r="W7221">
        <v>87.909034729003906</v>
      </c>
    </row>
    <row r="7222" spans="1:23" x14ac:dyDescent="0.25">
      <c r="A7222" s="48"/>
      <c r="B7222" s="7" t="s">
        <v>15</v>
      </c>
      <c r="C7222" s="35">
        <v>42233</v>
      </c>
      <c r="D7222">
        <v>11</v>
      </c>
      <c r="E7222" t="s">
        <v>113</v>
      </c>
      <c r="F7222">
        <v>0.98519452424049792</v>
      </c>
      <c r="G7222">
        <v>1.323450485292418</v>
      </c>
      <c r="H7222">
        <v>4133</v>
      </c>
      <c r="I7222">
        <v>0.92299316423923727</v>
      </c>
      <c r="J7222">
        <v>1.3223950242145996</v>
      </c>
      <c r="K7222">
        <v>1074</v>
      </c>
      <c r="L7222">
        <v>6.2201358377933502E-2</v>
      </c>
      <c r="M7222">
        <v>6.3136119842529297</v>
      </c>
      <c r="N7222">
        <v>10356</v>
      </c>
      <c r="O7222">
        <v>4.5299317687749863E-2</v>
      </c>
      <c r="P7222">
        <v>4.1457526385784149E-3</v>
      </c>
      <c r="Q7222">
        <v>3.1643345952033997E-2</v>
      </c>
      <c r="R7222">
        <v>6.2201358377933502E-2</v>
      </c>
      <c r="S7222">
        <v>9.2755749821662903E-2</v>
      </c>
      <c r="T7222">
        <v>0.12025696039199829</v>
      </c>
      <c r="U7222" t="s">
        <v>18</v>
      </c>
      <c r="V7222" t="s">
        <v>84</v>
      </c>
      <c r="W7222">
        <v>91.909034729003906</v>
      </c>
    </row>
    <row r="7223" spans="1:23" x14ac:dyDescent="0.25">
      <c r="A7223" s="48"/>
      <c r="B7223" s="7" t="s">
        <v>15</v>
      </c>
      <c r="C7223" s="35">
        <v>42233</v>
      </c>
      <c r="D7223">
        <v>11</v>
      </c>
      <c r="E7223" t="s">
        <v>113</v>
      </c>
      <c r="F7223">
        <v>0.98519452424049792</v>
      </c>
      <c r="G7223">
        <v>1.323450485292418</v>
      </c>
      <c r="H7223">
        <v>4133</v>
      </c>
      <c r="I7223">
        <v>0.92299316423923727</v>
      </c>
      <c r="J7223">
        <v>1.3223950242145996</v>
      </c>
      <c r="K7223">
        <v>1074</v>
      </c>
      <c r="L7223">
        <v>6.2201358377933502E-2</v>
      </c>
      <c r="M7223">
        <v>6.3136119842529297</v>
      </c>
      <c r="N7223">
        <v>10356</v>
      </c>
      <c r="O7223">
        <v>4.5299317687749863E-2</v>
      </c>
      <c r="P7223">
        <v>4.1457526385784149E-3</v>
      </c>
      <c r="Q7223">
        <v>3.1643345952033997E-2</v>
      </c>
      <c r="R7223">
        <v>6.2201358377933502E-2</v>
      </c>
      <c r="S7223">
        <v>9.2755749821662903E-2</v>
      </c>
      <c r="T7223">
        <v>0.12025696039199829</v>
      </c>
      <c r="U7223" t="s">
        <v>102</v>
      </c>
      <c r="V7223" t="s">
        <v>84</v>
      </c>
      <c r="W7223">
        <v>91.909034729003906</v>
      </c>
    </row>
    <row r="7224" spans="1:23" x14ac:dyDescent="0.25">
      <c r="A7224" s="48"/>
      <c r="B7224" t="s">
        <v>15</v>
      </c>
      <c r="C7224" s="35">
        <v>42233</v>
      </c>
      <c r="D7224">
        <v>12</v>
      </c>
      <c r="E7224" t="s">
        <v>113</v>
      </c>
      <c r="F7224">
        <v>1.22954928186753</v>
      </c>
      <c r="G7224">
        <v>1.5725481565876662</v>
      </c>
      <c r="H7224">
        <v>4133</v>
      </c>
      <c r="I7224">
        <v>1.1638925097088124</v>
      </c>
      <c r="J7224">
        <v>1.5566024246265573</v>
      </c>
      <c r="K7224">
        <v>1074</v>
      </c>
      <c r="L7224">
        <v>6.5656773746013641E-2</v>
      </c>
      <c r="M7224">
        <v>5.3399057388305664</v>
      </c>
      <c r="N7224">
        <v>10356</v>
      </c>
      <c r="O7224">
        <v>5.3426537662744522E-2</v>
      </c>
      <c r="P7224">
        <v>-2.814676845446229E-3</v>
      </c>
      <c r="Q7224">
        <v>2.9616300016641617E-2</v>
      </c>
      <c r="R7224">
        <v>6.5656773746013641E-2</v>
      </c>
      <c r="S7224">
        <v>0.10169297456741333</v>
      </c>
      <c r="T7224">
        <v>0.13412822782993317</v>
      </c>
      <c r="U7224" t="s">
        <v>18</v>
      </c>
      <c r="V7224" t="s">
        <v>84</v>
      </c>
      <c r="W7224">
        <v>94.908843994140625</v>
      </c>
    </row>
    <row r="7225" spans="1:23" x14ac:dyDescent="0.25">
      <c r="A7225" s="48"/>
      <c r="B7225" t="s">
        <v>15</v>
      </c>
      <c r="C7225" s="35">
        <v>42233</v>
      </c>
      <c r="D7225">
        <v>12</v>
      </c>
      <c r="E7225" t="s">
        <v>113</v>
      </c>
      <c r="F7225">
        <v>1.22954928186753</v>
      </c>
      <c r="G7225">
        <v>1.5725481565876662</v>
      </c>
      <c r="H7225">
        <v>4133</v>
      </c>
      <c r="I7225">
        <v>1.1638925097088124</v>
      </c>
      <c r="J7225">
        <v>1.5566024246265573</v>
      </c>
      <c r="K7225">
        <v>1074</v>
      </c>
      <c r="L7225">
        <v>6.5656773746013641E-2</v>
      </c>
      <c r="M7225">
        <v>5.3399057388305664</v>
      </c>
      <c r="N7225">
        <v>10356</v>
      </c>
      <c r="O7225">
        <v>5.3426537662744522E-2</v>
      </c>
      <c r="P7225">
        <v>-2.814676845446229E-3</v>
      </c>
      <c r="Q7225">
        <v>2.9616300016641617E-2</v>
      </c>
      <c r="R7225">
        <v>6.5656773746013641E-2</v>
      </c>
      <c r="S7225">
        <v>0.10169297456741333</v>
      </c>
      <c r="T7225">
        <v>0.13412822782993317</v>
      </c>
      <c r="U7225" t="s">
        <v>102</v>
      </c>
      <c r="V7225" t="s">
        <v>84</v>
      </c>
      <c r="W7225">
        <v>94.908843994140625</v>
      </c>
    </row>
    <row r="7226" spans="1:23" x14ac:dyDescent="0.25">
      <c r="A7226" s="48"/>
      <c r="B7226" s="7" t="s">
        <v>15</v>
      </c>
      <c r="C7226" s="35">
        <v>42233</v>
      </c>
      <c r="D7226">
        <v>13</v>
      </c>
      <c r="E7226" t="s">
        <v>113</v>
      </c>
      <c r="F7226">
        <v>1.5809772693324176</v>
      </c>
      <c r="G7226">
        <v>1.8044660744702996</v>
      </c>
      <c r="H7226">
        <v>4133</v>
      </c>
      <c r="I7226">
        <v>1.4903528088211788</v>
      </c>
      <c r="J7226">
        <v>1.7999375028236015</v>
      </c>
      <c r="K7226">
        <v>1074</v>
      </c>
      <c r="L7226">
        <v>9.0624459087848663E-2</v>
      </c>
      <c r="M7226">
        <v>5.7321796417236328</v>
      </c>
      <c r="N7226">
        <v>10356</v>
      </c>
      <c r="O7226">
        <v>6.1679650098085403E-2</v>
      </c>
      <c r="P7226">
        <v>1.1575819924473763E-2</v>
      </c>
      <c r="Q7226">
        <v>4.9016602337360382E-2</v>
      </c>
      <c r="R7226">
        <v>9.0624459087848663E-2</v>
      </c>
      <c r="S7226">
        <v>0.13222737610340118</v>
      </c>
      <c r="T7226">
        <v>0.16967310011386871</v>
      </c>
      <c r="U7226" t="s">
        <v>18</v>
      </c>
      <c r="V7226" t="s">
        <v>84</v>
      </c>
      <c r="W7226">
        <v>97.649093627929688</v>
      </c>
    </row>
    <row r="7227" spans="1:23" x14ac:dyDescent="0.25">
      <c r="A7227" s="48"/>
      <c r="B7227" s="7" t="s">
        <v>15</v>
      </c>
      <c r="C7227" s="35">
        <v>42233</v>
      </c>
      <c r="D7227">
        <v>13</v>
      </c>
      <c r="E7227" t="s">
        <v>113</v>
      </c>
      <c r="F7227">
        <v>1.5809772693324176</v>
      </c>
      <c r="G7227">
        <v>1.8044660744702996</v>
      </c>
      <c r="H7227">
        <v>4133</v>
      </c>
      <c r="I7227">
        <v>1.4903528088211788</v>
      </c>
      <c r="J7227">
        <v>1.7999375028236015</v>
      </c>
      <c r="K7227">
        <v>1074</v>
      </c>
      <c r="L7227">
        <v>9.0624459087848663E-2</v>
      </c>
      <c r="M7227">
        <v>5.7321796417236328</v>
      </c>
      <c r="N7227">
        <v>10356</v>
      </c>
      <c r="O7227">
        <v>6.1679650098085403E-2</v>
      </c>
      <c r="P7227">
        <v>1.1575819924473763E-2</v>
      </c>
      <c r="Q7227">
        <v>4.9016602337360382E-2</v>
      </c>
      <c r="R7227">
        <v>9.0624459087848663E-2</v>
      </c>
      <c r="S7227">
        <v>0.13222737610340118</v>
      </c>
      <c r="T7227">
        <v>0.16967310011386871</v>
      </c>
      <c r="U7227" t="s">
        <v>102</v>
      </c>
      <c r="V7227" t="s">
        <v>84</v>
      </c>
      <c r="W7227">
        <v>97.649093627929688</v>
      </c>
    </row>
    <row r="7228" spans="1:23" x14ac:dyDescent="0.25">
      <c r="A7228" s="48"/>
      <c r="B7228" t="s">
        <v>15</v>
      </c>
      <c r="C7228" s="35">
        <v>42233</v>
      </c>
      <c r="D7228">
        <v>14</v>
      </c>
      <c r="E7228" t="s">
        <v>113</v>
      </c>
      <c r="F7228">
        <v>1.9362883913073079</v>
      </c>
      <c r="G7228">
        <v>1.9742967285306676</v>
      </c>
      <c r="H7228">
        <v>4133</v>
      </c>
      <c r="I7228">
        <v>1.8641509360641946</v>
      </c>
      <c r="J7228">
        <v>1.9759266421927739</v>
      </c>
      <c r="K7228">
        <v>1074</v>
      </c>
      <c r="L7228">
        <v>7.2137452661991119E-2</v>
      </c>
      <c r="M7228">
        <v>3.7255532741546631</v>
      </c>
      <c r="N7228">
        <v>10356</v>
      </c>
      <c r="O7228">
        <v>6.7663721740245819E-2</v>
      </c>
      <c r="P7228">
        <v>-1.4580372720956802E-2</v>
      </c>
      <c r="Q7228">
        <v>2.6492860168218613E-2</v>
      </c>
      <c r="R7228">
        <v>7.2137452661991119E-2</v>
      </c>
      <c r="S7228">
        <v>0.11777663230895996</v>
      </c>
      <c r="T7228">
        <v>0.15885527431964874</v>
      </c>
      <c r="U7228" t="s">
        <v>18</v>
      </c>
      <c r="V7228" t="s">
        <v>84</v>
      </c>
      <c r="W7228">
        <v>100.25965881347656</v>
      </c>
    </row>
    <row r="7229" spans="1:23" x14ac:dyDescent="0.25">
      <c r="A7229" s="48"/>
      <c r="B7229" t="s">
        <v>15</v>
      </c>
      <c r="C7229" s="35">
        <v>42233</v>
      </c>
      <c r="D7229">
        <v>14</v>
      </c>
      <c r="E7229" t="s">
        <v>113</v>
      </c>
      <c r="F7229">
        <v>1.9362883913073079</v>
      </c>
      <c r="G7229">
        <v>1.9742967285306676</v>
      </c>
      <c r="H7229">
        <v>4133</v>
      </c>
      <c r="I7229">
        <v>1.8641509360641946</v>
      </c>
      <c r="J7229">
        <v>1.9759266421927739</v>
      </c>
      <c r="K7229">
        <v>1074</v>
      </c>
      <c r="L7229">
        <v>7.2137452661991119E-2</v>
      </c>
      <c r="M7229">
        <v>3.7255532741546631</v>
      </c>
      <c r="N7229">
        <v>10356</v>
      </c>
      <c r="O7229">
        <v>6.7663721740245819E-2</v>
      </c>
      <c r="P7229">
        <v>-1.4580372720956802E-2</v>
      </c>
      <c r="Q7229">
        <v>2.6492860168218613E-2</v>
      </c>
      <c r="R7229">
        <v>7.2137452661991119E-2</v>
      </c>
      <c r="S7229">
        <v>0.11777663230895996</v>
      </c>
      <c r="T7229">
        <v>0.15885527431964874</v>
      </c>
      <c r="U7229" t="s">
        <v>102</v>
      </c>
      <c r="V7229" t="s">
        <v>84</v>
      </c>
      <c r="W7229">
        <v>100.25965881347656</v>
      </c>
    </row>
    <row r="7230" spans="1:23" x14ac:dyDescent="0.25">
      <c r="A7230" s="48"/>
      <c r="B7230" s="7" t="s">
        <v>15</v>
      </c>
      <c r="C7230" s="35">
        <v>42233</v>
      </c>
      <c r="D7230">
        <v>15</v>
      </c>
      <c r="E7230" t="s">
        <v>113</v>
      </c>
      <c r="F7230">
        <v>2.3519593330322865</v>
      </c>
      <c r="G7230">
        <v>2.0588491798633863</v>
      </c>
      <c r="H7230">
        <v>4133</v>
      </c>
      <c r="I7230">
        <v>2.2529079590303938</v>
      </c>
      <c r="J7230">
        <v>2.1193521047830903</v>
      </c>
      <c r="K7230">
        <v>1074</v>
      </c>
      <c r="L7230">
        <v>9.9051371216773987E-2</v>
      </c>
      <c r="M7230">
        <v>4.2114405632019043</v>
      </c>
      <c r="N7230">
        <v>10356</v>
      </c>
      <c r="O7230">
        <v>7.216499000787735E-2</v>
      </c>
      <c r="P7230">
        <v>6.5647200681269169E-3</v>
      </c>
      <c r="Q7230">
        <v>5.0370313227176666E-2</v>
      </c>
      <c r="R7230">
        <v>9.9051371216773987E-2</v>
      </c>
      <c r="S7230">
        <v>0.14772665500640869</v>
      </c>
      <c r="T7230">
        <v>0.19153802096843719</v>
      </c>
      <c r="U7230" t="s">
        <v>18</v>
      </c>
      <c r="V7230" t="s">
        <v>84</v>
      </c>
      <c r="W7230">
        <v>102.12958526611328</v>
      </c>
    </row>
    <row r="7231" spans="1:23" x14ac:dyDescent="0.25">
      <c r="A7231" s="48"/>
      <c r="B7231" s="7" t="s">
        <v>15</v>
      </c>
      <c r="C7231" s="35">
        <v>42233</v>
      </c>
      <c r="D7231">
        <v>15</v>
      </c>
      <c r="E7231" t="s">
        <v>113</v>
      </c>
      <c r="F7231">
        <v>2.3519593330322865</v>
      </c>
      <c r="G7231">
        <v>2.0588491798633863</v>
      </c>
      <c r="H7231">
        <v>4133</v>
      </c>
      <c r="I7231">
        <v>2.2529079590303938</v>
      </c>
      <c r="J7231">
        <v>2.1193521047830903</v>
      </c>
      <c r="K7231">
        <v>1074</v>
      </c>
      <c r="L7231">
        <v>9.9051371216773987E-2</v>
      </c>
      <c r="M7231">
        <v>4.2114405632019043</v>
      </c>
      <c r="N7231">
        <v>10356</v>
      </c>
      <c r="O7231">
        <v>7.216499000787735E-2</v>
      </c>
      <c r="P7231">
        <v>6.5647200681269169E-3</v>
      </c>
      <c r="Q7231">
        <v>5.0370313227176666E-2</v>
      </c>
      <c r="R7231">
        <v>9.9051371216773987E-2</v>
      </c>
      <c r="S7231">
        <v>0.14772665500640869</v>
      </c>
      <c r="T7231">
        <v>0.19153802096843719</v>
      </c>
      <c r="U7231" t="s">
        <v>102</v>
      </c>
      <c r="V7231" t="s">
        <v>84</v>
      </c>
      <c r="W7231">
        <v>102.12958526611328</v>
      </c>
    </row>
    <row r="7232" spans="1:23" x14ac:dyDescent="0.25">
      <c r="A7232" s="48"/>
      <c r="B7232" t="s">
        <v>15</v>
      </c>
      <c r="C7232" s="35">
        <v>42233</v>
      </c>
      <c r="D7232">
        <v>16</v>
      </c>
      <c r="E7232" t="s">
        <v>113</v>
      </c>
      <c r="F7232">
        <v>2.7643710877292129</v>
      </c>
      <c r="G7232">
        <v>2.0879805011188313</v>
      </c>
      <c r="H7232">
        <v>4133</v>
      </c>
      <c r="I7232">
        <v>2.7025951312930321</v>
      </c>
      <c r="J7232">
        <v>2.1361329509817462</v>
      </c>
      <c r="K7232">
        <v>1074</v>
      </c>
      <c r="L7232">
        <v>6.1775956302881241E-2</v>
      </c>
      <c r="M7232">
        <v>2.23471999168396</v>
      </c>
      <c r="N7232">
        <v>10356</v>
      </c>
      <c r="O7232">
        <v>7.2825171053409576E-2</v>
      </c>
      <c r="P7232">
        <v>-3.1556781381368637E-2</v>
      </c>
      <c r="Q7232">
        <v>1.2649551965296268E-2</v>
      </c>
      <c r="R7232">
        <v>6.1775956302881241E-2</v>
      </c>
      <c r="S7232">
        <v>0.11089653521776199</v>
      </c>
      <c r="T7232">
        <v>0.15510869026184082</v>
      </c>
      <c r="U7232" t="s">
        <v>18</v>
      </c>
      <c r="V7232" t="s">
        <v>84</v>
      </c>
      <c r="W7232">
        <v>102.12958526611328</v>
      </c>
    </row>
    <row r="7233" spans="1:23" x14ac:dyDescent="0.25">
      <c r="A7233" s="48"/>
      <c r="B7233" t="s">
        <v>15</v>
      </c>
      <c r="C7233" s="35">
        <v>42233</v>
      </c>
      <c r="D7233">
        <v>16</v>
      </c>
      <c r="E7233" t="s">
        <v>113</v>
      </c>
      <c r="F7233">
        <v>2.7643710877292129</v>
      </c>
      <c r="G7233">
        <v>2.0879805011188313</v>
      </c>
      <c r="H7233">
        <v>4133</v>
      </c>
      <c r="I7233">
        <v>2.7025951312930321</v>
      </c>
      <c r="J7233">
        <v>2.1361329509817462</v>
      </c>
      <c r="K7233">
        <v>1074</v>
      </c>
      <c r="L7233">
        <v>6.1775956302881241E-2</v>
      </c>
      <c r="M7233">
        <v>2.23471999168396</v>
      </c>
      <c r="N7233">
        <v>10356</v>
      </c>
      <c r="O7233">
        <v>7.2825171053409576E-2</v>
      </c>
      <c r="P7233">
        <v>-3.1556781381368637E-2</v>
      </c>
      <c r="Q7233">
        <v>1.2649551965296268E-2</v>
      </c>
      <c r="R7233">
        <v>6.1775956302881241E-2</v>
      </c>
      <c r="S7233">
        <v>0.11089653521776199</v>
      </c>
      <c r="T7233">
        <v>0.15510869026184082</v>
      </c>
      <c r="U7233" t="s">
        <v>102</v>
      </c>
      <c r="V7233" t="s">
        <v>84</v>
      </c>
      <c r="W7233">
        <v>102.12958526611328</v>
      </c>
    </row>
    <row r="7234" spans="1:23" x14ac:dyDescent="0.25">
      <c r="A7234" s="48"/>
      <c r="B7234" s="7" t="s">
        <v>15</v>
      </c>
      <c r="C7234" s="35">
        <v>42233</v>
      </c>
      <c r="D7234">
        <v>17</v>
      </c>
      <c r="E7234" t="s">
        <v>113</v>
      </c>
      <c r="F7234">
        <v>3.0874869552243958</v>
      </c>
      <c r="G7234">
        <v>2.070856331206484</v>
      </c>
      <c r="H7234">
        <v>4133</v>
      </c>
      <c r="I7234">
        <v>3.1181108616752291</v>
      </c>
      <c r="J7234">
        <v>2.0863766922065521</v>
      </c>
      <c r="K7234">
        <v>1074</v>
      </c>
      <c r="L7234">
        <v>-3.0623907223343849E-2</v>
      </c>
      <c r="M7234">
        <v>-0.99187159538269043</v>
      </c>
      <c r="N7234">
        <v>10356</v>
      </c>
      <c r="O7234">
        <v>7.1348816156387329E-2</v>
      </c>
      <c r="P7234">
        <v>-0.12206455320119858</v>
      </c>
      <c r="Q7234">
        <v>-7.8754395246505737E-2</v>
      </c>
      <c r="R7234">
        <v>-3.0623907223343849E-2</v>
      </c>
      <c r="S7234">
        <v>1.7500869929790497E-2</v>
      </c>
      <c r="T7234">
        <v>6.0816735029220581E-2</v>
      </c>
      <c r="U7234" t="s">
        <v>18</v>
      </c>
      <c r="V7234" t="s">
        <v>84</v>
      </c>
      <c r="W7234">
        <v>101.87002563476562</v>
      </c>
    </row>
    <row r="7235" spans="1:23" x14ac:dyDescent="0.25">
      <c r="A7235" s="48"/>
      <c r="B7235" s="7" t="s">
        <v>15</v>
      </c>
      <c r="C7235" s="35">
        <v>42233</v>
      </c>
      <c r="D7235">
        <v>17</v>
      </c>
      <c r="E7235" t="s">
        <v>113</v>
      </c>
      <c r="F7235">
        <v>3.0874869552243958</v>
      </c>
      <c r="G7235">
        <v>2.070856331206484</v>
      </c>
      <c r="H7235">
        <v>4133</v>
      </c>
      <c r="I7235">
        <v>3.1181108616752291</v>
      </c>
      <c r="J7235">
        <v>2.0863766922065521</v>
      </c>
      <c r="K7235">
        <v>1074</v>
      </c>
      <c r="L7235">
        <v>-3.0623907223343849E-2</v>
      </c>
      <c r="M7235">
        <v>-0.99187159538269043</v>
      </c>
      <c r="N7235">
        <v>10356</v>
      </c>
      <c r="O7235">
        <v>7.1348816156387329E-2</v>
      </c>
      <c r="P7235">
        <v>-0.12206455320119858</v>
      </c>
      <c r="Q7235">
        <v>-7.8754395246505737E-2</v>
      </c>
      <c r="R7235">
        <v>-3.0623907223343849E-2</v>
      </c>
      <c r="S7235">
        <v>1.7500869929790497E-2</v>
      </c>
      <c r="T7235">
        <v>6.0816735029220581E-2</v>
      </c>
      <c r="U7235" t="s">
        <v>102</v>
      </c>
      <c r="V7235" t="s">
        <v>84</v>
      </c>
      <c r="W7235">
        <v>101.87002563476562</v>
      </c>
    </row>
    <row r="7236" spans="1:23" x14ac:dyDescent="0.25">
      <c r="A7236" s="48"/>
      <c r="B7236" t="s">
        <v>15</v>
      </c>
      <c r="C7236" s="35">
        <v>42233</v>
      </c>
      <c r="D7236">
        <v>18</v>
      </c>
      <c r="E7236" t="s">
        <v>113</v>
      </c>
      <c r="F7236">
        <v>3.3108130205439457</v>
      </c>
      <c r="G7236">
        <v>2.0436011044023936</v>
      </c>
      <c r="H7236">
        <v>4133</v>
      </c>
      <c r="I7236">
        <v>3.1376344582106066</v>
      </c>
      <c r="J7236">
        <v>1.9649636273675561</v>
      </c>
      <c r="K7236">
        <v>1074</v>
      </c>
      <c r="L7236">
        <v>0.17317856848239899</v>
      </c>
      <c r="M7236">
        <v>5.2306957244873047</v>
      </c>
      <c r="N7236">
        <v>10356</v>
      </c>
      <c r="O7236">
        <v>6.7864030599594116E-2</v>
      </c>
      <c r="P7236">
        <v>8.6204029619693756E-2</v>
      </c>
      <c r="Q7236">
        <v>0.12739884853363037</v>
      </c>
      <c r="R7236">
        <v>0.17317856848239899</v>
      </c>
      <c r="S7236">
        <v>0.21895286440849304</v>
      </c>
      <c r="T7236">
        <v>0.26015311479568481</v>
      </c>
      <c r="U7236" t="s">
        <v>18</v>
      </c>
      <c r="V7236" t="s">
        <v>84</v>
      </c>
      <c r="W7236">
        <v>99.86993408203125</v>
      </c>
    </row>
    <row r="7237" spans="1:23" x14ac:dyDescent="0.25">
      <c r="A7237" s="48"/>
      <c r="B7237" t="s">
        <v>15</v>
      </c>
      <c r="C7237" s="35">
        <v>42233</v>
      </c>
      <c r="D7237">
        <v>18</v>
      </c>
      <c r="E7237" t="s">
        <v>113</v>
      </c>
      <c r="F7237">
        <v>3.3108130205439457</v>
      </c>
      <c r="G7237">
        <v>2.0436011044023936</v>
      </c>
      <c r="H7237">
        <v>4133</v>
      </c>
      <c r="I7237">
        <v>3.1376344582106066</v>
      </c>
      <c r="J7237">
        <v>1.9649636273675561</v>
      </c>
      <c r="K7237">
        <v>1074</v>
      </c>
      <c r="L7237">
        <v>0.17317856848239899</v>
      </c>
      <c r="M7237">
        <v>5.2306957244873047</v>
      </c>
      <c r="N7237">
        <v>10356</v>
      </c>
      <c r="O7237">
        <v>6.7864030599594116E-2</v>
      </c>
      <c r="P7237">
        <v>8.6204029619693756E-2</v>
      </c>
      <c r="Q7237">
        <v>0.12739884853363037</v>
      </c>
      <c r="R7237">
        <v>0.17317856848239899</v>
      </c>
      <c r="S7237">
        <v>0.21895286440849304</v>
      </c>
      <c r="T7237">
        <v>0.26015311479568481</v>
      </c>
      <c r="U7237" t="s">
        <v>102</v>
      </c>
      <c r="V7237" t="s">
        <v>84</v>
      </c>
      <c r="W7237">
        <v>99.86993408203125</v>
      </c>
    </row>
    <row r="7238" spans="1:23" x14ac:dyDescent="0.25">
      <c r="A7238" s="48"/>
      <c r="B7238" s="7" t="s">
        <v>15</v>
      </c>
      <c r="C7238" s="35">
        <v>42233</v>
      </c>
      <c r="D7238">
        <v>19</v>
      </c>
      <c r="E7238" t="s">
        <v>113</v>
      </c>
      <c r="F7238">
        <v>3.3411697251898733</v>
      </c>
      <c r="G7238">
        <v>1.9822265679507654</v>
      </c>
      <c r="H7238">
        <v>4133</v>
      </c>
      <c r="I7238">
        <v>2.6760588946246626</v>
      </c>
      <c r="J7238">
        <v>1.6187515104444292</v>
      </c>
      <c r="K7238">
        <v>1074</v>
      </c>
      <c r="L7238">
        <v>0.66511082649230957</v>
      </c>
      <c r="M7238">
        <v>19.906526565551758</v>
      </c>
      <c r="N7238">
        <v>10356</v>
      </c>
      <c r="O7238">
        <v>5.8228045701980591E-2</v>
      </c>
      <c r="P7238">
        <v>0.59048575162887573</v>
      </c>
      <c r="Q7238">
        <v>0.62583136558532715</v>
      </c>
      <c r="R7238">
        <v>0.66511082649230957</v>
      </c>
      <c r="S7238">
        <v>0.70438563823699951</v>
      </c>
      <c r="T7238">
        <v>0.73973590135574341</v>
      </c>
      <c r="U7238" t="s">
        <v>18</v>
      </c>
      <c r="V7238" t="s">
        <v>84</v>
      </c>
      <c r="W7238">
        <v>94.869544982910156</v>
      </c>
    </row>
    <row r="7239" spans="1:23" x14ac:dyDescent="0.25">
      <c r="A7239" s="48"/>
      <c r="B7239" s="7" t="s">
        <v>15</v>
      </c>
      <c r="C7239" s="35">
        <v>42233</v>
      </c>
      <c r="D7239">
        <v>19</v>
      </c>
      <c r="E7239" t="s">
        <v>113</v>
      </c>
      <c r="F7239">
        <v>3.3411697251898733</v>
      </c>
      <c r="G7239">
        <v>1.9822265679507654</v>
      </c>
      <c r="H7239">
        <v>4133</v>
      </c>
      <c r="I7239">
        <v>2.6760588946246626</v>
      </c>
      <c r="J7239">
        <v>1.6187515104444292</v>
      </c>
      <c r="K7239">
        <v>1074</v>
      </c>
      <c r="L7239">
        <v>0.66511082649230957</v>
      </c>
      <c r="M7239">
        <v>19.906526565551758</v>
      </c>
      <c r="N7239">
        <v>10356</v>
      </c>
      <c r="O7239">
        <v>5.8228045701980591E-2</v>
      </c>
      <c r="P7239">
        <v>0.59048575162887573</v>
      </c>
      <c r="Q7239">
        <v>0.62583136558532715</v>
      </c>
      <c r="R7239">
        <v>0.66511082649230957</v>
      </c>
      <c r="S7239">
        <v>0.70438563823699951</v>
      </c>
      <c r="T7239">
        <v>0.73973590135574341</v>
      </c>
      <c r="U7239" t="s">
        <v>102</v>
      </c>
      <c r="V7239" t="s">
        <v>84</v>
      </c>
      <c r="W7239">
        <v>94.869544982910156</v>
      </c>
    </row>
    <row r="7240" spans="1:23" x14ac:dyDescent="0.25">
      <c r="A7240" s="48"/>
      <c r="B7240" t="s">
        <v>15</v>
      </c>
      <c r="C7240" s="35">
        <v>42233</v>
      </c>
      <c r="D7240">
        <v>20</v>
      </c>
      <c r="E7240" t="s">
        <v>113</v>
      </c>
      <c r="F7240">
        <v>3.1234292287139569</v>
      </c>
      <c r="G7240">
        <v>1.9099258670854542</v>
      </c>
      <c r="H7240">
        <v>4133</v>
      </c>
      <c r="I7240">
        <v>3.367446627910081</v>
      </c>
      <c r="J7240">
        <v>1.933877376278639</v>
      </c>
      <c r="K7240">
        <v>1074</v>
      </c>
      <c r="L7240">
        <v>-0.24401739239692688</v>
      </c>
      <c r="M7240">
        <v>-7.8124837875366211</v>
      </c>
      <c r="N7240">
        <v>10356</v>
      </c>
      <c r="O7240">
        <v>6.60666823387146E-2</v>
      </c>
      <c r="P7240">
        <v>-0.32868844270706177</v>
      </c>
      <c r="Q7240">
        <v>-0.28858464956283569</v>
      </c>
      <c r="R7240">
        <v>-0.24401739239692688</v>
      </c>
      <c r="S7240">
        <v>-0.19945541024208069</v>
      </c>
      <c r="T7240">
        <v>-0.1593463271856308</v>
      </c>
      <c r="U7240" t="s">
        <v>18</v>
      </c>
      <c r="V7240" t="s">
        <v>84</v>
      </c>
      <c r="W7240">
        <v>89.998939514160156</v>
      </c>
    </row>
    <row r="7241" spans="1:23" x14ac:dyDescent="0.25">
      <c r="A7241" s="48"/>
      <c r="B7241" t="s">
        <v>15</v>
      </c>
      <c r="C7241" s="35">
        <v>42233</v>
      </c>
      <c r="D7241">
        <v>20</v>
      </c>
      <c r="E7241" t="s">
        <v>113</v>
      </c>
      <c r="F7241">
        <v>3.1234292287139569</v>
      </c>
      <c r="G7241">
        <v>1.9099258670854542</v>
      </c>
      <c r="H7241">
        <v>4133</v>
      </c>
      <c r="I7241">
        <v>3.367446627910081</v>
      </c>
      <c r="J7241">
        <v>1.933877376278639</v>
      </c>
      <c r="K7241">
        <v>1074</v>
      </c>
      <c r="L7241">
        <v>-0.24401739239692688</v>
      </c>
      <c r="M7241">
        <v>-7.8124837875366211</v>
      </c>
      <c r="N7241">
        <v>10356</v>
      </c>
      <c r="O7241">
        <v>6.60666823387146E-2</v>
      </c>
      <c r="P7241">
        <v>-0.32868844270706177</v>
      </c>
      <c r="Q7241">
        <v>-0.28858464956283569</v>
      </c>
      <c r="R7241">
        <v>-0.24401739239692688</v>
      </c>
      <c r="S7241">
        <v>-0.19945541024208069</v>
      </c>
      <c r="T7241">
        <v>-0.1593463271856308</v>
      </c>
      <c r="U7241" t="s">
        <v>102</v>
      </c>
      <c r="V7241" t="s">
        <v>84</v>
      </c>
      <c r="W7241">
        <v>89.998939514160156</v>
      </c>
    </row>
    <row r="7242" spans="1:23" x14ac:dyDescent="0.25">
      <c r="A7242" s="48"/>
      <c r="B7242" s="7" t="s">
        <v>15</v>
      </c>
      <c r="C7242" s="35">
        <v>42233</v>
      </c>
      <c r="D7242">
        <v>21</v>
      </c>
      <c r="E7242" t="s">
        <v>113</v>
      </c>
      <c r="F7242">
        <v>2.8312034802493438</v>
      </c>
      <c r="G7242">
        <v>1.8345958433000564</v>
      </c>
      <c r="H7242">
        <v>4133</v>
      </c>
      <c r="I7242">
        <v>3.0551651682134469</v>
      </c>
      <c r="J7242">
        <v>1.8924403977235444</v>
      </c>
      <c r="K7242">
        <v>1074</v>
      </c>
      <c r="L7242">
        <v>-0.22396168112754822</v>
      </c>
      <c r="M7242">
        <v>-7.9104766845703125</v>
      </c>
      <c r="N7242">
        <v>10356</v>
      </c>
      <c r="O7242">
        <v>6.44121915102005E-2</v>
      </c>
      <c r="P7242">
        <v>-0.30651235580444336</v>
      </c>
      <c r="Q7242">
        <v>-0.26741287112236023</v>
      </c>
      <c r="R7242">
        <v>-0.22396168112754822</v>
      </c>
      <c r="S7242">
        <v>-0.18051566183567047</v>
      </c>
      <c r="T7242">
        <v>-0.14141102135181427</v>
      </c>
      <c r="U7242" t="s">
        <v>18</v>
      </c>
      <c r="V7242" t="s">
        <v>84</v>
      </c>
      <c r="W7242">
        <v>86.258499145507813</v>
      </c>
    </row>
    <row r="7243" spans="1:23" x14ac:dyDescent="0.25">
      <c r="A7243" s="48"/>
      <c r="B7243" s="7" t="s">
        <v>15</v>
      </c>
      <c r="C7243" s="35">
        <v>42233</v>
      </c>
      <c r="D7243">
        <v>21</v>
      </c>
      <c r="E7243" t="s">
        <v>113</v>
      </c>
      <c r="F7243">
        <v>2.8312034802493438</v>
      </c>
      <c r="G7243">
        <v>1.8345958433000564</v>
      </c>
      <c r="H7243">
        <v>4133</v>
      </c>
      <c r="I7243">
        <v>3.0551651682134469</v>
      </c>
      <c r="J7243">
        <v>1.8924403977235444</v>
      </c>
      <c r="K7243">
        <v>1074</v>
      </c>
      <c r="L7243">
        <v>-0.22396168112754822</v>
      </c>
      <c r="M7243">
        <v>-7.9104766845703125</v>
      </c>
      <c r="N7243">
        <v>10356</v>
      </c>
      <c r="O7243">
        <v>6.44121915102005E-2</v>
      </c>
      <c r="P7243">
        <v>-0.30651235580444336</v>
      </c>
      <c r="Q7243">
        <v>-0.26741287112236023</v>
      </c>
      <c r="R7243">
        <v>-0.22396168112754822</v>
      </c>
      <c r="S7243">
        <v>-0.18051566183567047</v>
      </c>
      <c r="T7243">
        <v>-0.14141102135181427</v>
      </c>
      <c r="U7243" t="s">
        <v>102</v>
      </c>
      <c r="V7243" t="s">
        <v>84</v>
      </c>
      <c r="W7243">
        <v>86.258499145507813</v>
      </c>
    </row>
    <row r="7244" spans="1:23" x14ac:dyDescent="0.25">
      <c r="A7244" s="48"/>
      <c r="B7244" t="s">
        <v>15</v>
      </c>
      <c r="C7244" s="35">
        <v>42233</v>
      </c>
      <c r="D7244">
        <v>22</v>
      </c>
      <c r="E7244" t="s">
        <v>113</v>
      </c>
      <c r="F7244">
        <v>2.4278552933247819</v>
      </c>
      <c r="G7244">
        <v>1.7340377391896091</v>
      </c>
      <c r="H7244">
        <v>4133</v>
      </c>
      <c r="I7244">
        <v>2.5808010282915186</v>
      </c>
      <c r="J7244">
        <v>1.7534323476589793</v>
      </c>
      <c r="K7244">
        <v>1074</v>
      </c>
      <c r="L7244">
        <v>-0.15294574201107025</v>
      </c>
      <c r="M7244">
        <v>-6.2996230125427246</v>
      </c>
      <c r="N7244">
        <v>10356</v>
      </c>
      <c r="O7244">
        <v>5.9918422251939774E-2</v>
      </c>
      <c r="P7244">
        <v>-0.22973719239234924</v>
      </c>
      <c r="Q7244">
        <v>-0.19336551427841187</v>
      </c>
      <c r="R7244">
        <v>-0.15294574201107025</v>
      </c>
      <c r="S7244">
        <v>-0.11253076791763306</v>
      </c>
      <c r="T7244">
        <v>-7.615429162979126E-2</v>
      </c>
      <c r="U7244" t="s">
        <v>18</v>
      </c>
      <c r="V7244" t="s">
        <v>84</v>
      </c>
      <c r="W7244">
        <v>81.388565063476563</v>
      </c>
    </row>
    <row r="7245" spans="1:23" x14ac:dyDescent="0.25">
      <c r="A7245" s="48"/>
      <c r="B7245" t="s">
        <v>15</v>
      </c>
      <c r="C7245" s="35">
        <v>42233</v>
      </c>
      <c r="D7245">
        <v>22</v>
      </c>
      <c r="E7245" t="s">
        <v>113</v>
      </c>
      <c r="F7245">
        <v>2.4278552933247819</v>
      </c>
      <c r="G7245">
        <v>1.7340377391896091</v>
      </c>
      <c r="H7245">
        <v>4133</v>
      </c>
      <c r="I7245">
        <v>2.5808010282915186</v>
      </c>
      <c r="J7245">
        <v>1.7534323476589793</v>
      </c>
      <c r="K7245">
        <v>1074</v>
      </c>
      <c r="L7245">
        <v>-0.15294574201107025</v>
      </c>
      <c r="M7245">
        <v>-6.2996230125427246</v>
      </c>
      <c r="N7245">
        <v>10356</v>
      </c>
      <c r="O7245">
        <v>5.9918422251939774E-2</v>
      </c>
      <c r="P7245">
        <v>-0.22973719239234924</v>
      </c>
      <c r="Q7245">
        <v>-0.19336551427841187</v>
      </c>
      <c r="R7245">
        <v>-0.15294574201107025</v>
      </c>
      <c r="S7245">
        <v>-0.11253076791763306</v>
      </c>
      <c r="T7245">
        <v>-7.615429162979126E-2</v>
      </c>
      <c r="U7245" t="s">
        <v>102</v>
      </c>
      <c r="V7245" t="s">
        <v>84</v>
      </c>
      <c r="W7245">
        <v>81.388565063476563</v>
      </c>
    </row>
    <row r="7246" spans="1:23" x14ac:dyDescent="0.25">
      <c r="A7246" s="48"/>
      <c r="B7246" s="7" t="s">
        <v>15</v>
      </c>
      <c r="C7246" s="35">
        <v>42233</v>
      </c>
      <c r="D7246">
        <v>23</v>
      </c>
      <c r="E7246" t="s">
        <v>113</v>
      </c>
      <c r="F7246">
        <v>1.8656893892377917</v>
      </c>
      <c r="G7246">
        <v>1.5109591011741415</v>
      </c>
      <c r="H7246">
        <v>4133</v>
      </c>
      <c r="I7246">
        <v>1.9335305240874421</v>
      </c>
      <c r="J7246">
        <v>1.5597193343799682</v>
      </c>
      <c r="K7246">
        <v>1074</v>
      </c>
      <c r="L7246">
        <v>-6.7841134965419769E-2</v>
      </c>
      <c r="M7246">
        <v>-3.6362502574920654</v>
      </c>
      <c r="N7246">
        <v>10356</v>
      </c>
      <c r="O7246">
        <v>5.3080026060342789E-2</v>
      </c>
      <c r="P7246">
        <v>-0.13586848974227905</v>
      </c>
      <c r="Q7246">
        <v>-0.1036478579044342</v>
      </c>
      <c r="R7246">
        <v>-6.7841134965419769E-2</v>
      </c>
      <c r="S7246">
        <v>-3.2038658857345581E-2</v>
      </c>
      <c r="T7246">
        <v>1.8622643256094307E-4</v>
      </c>
      <c r="U7246" t="s">
        <v>18</v>
      </c>
      <c r="V7246" t="s">
        <v>84</v>
      </c>
      <c r="W7246">
        <v>77.518539428710938</v>
      </c>
    </row>
    <row r="7247" spans="1:23" x14ac:dyDescent="0.25">
      <c r="A7247" s="48"/>
      <c r="B7247" s="7" t="s">
        <v>15</v>
      </c>
      <c r="C7247" s="35">
        <v>42233</v>
      </c>
      <c r="D7247">
        <v>23</v>
      </c>
      <c r="E7247" t="s">
        <v>113</v>
      </c>
      <c r="F7247">
        <v>1.8656893892377917</v>
      </c>
      <c r="G7247">
        <v>1.5109591011741415</v>
      </c>
      <c r="H7247">
        <v>4133</v>
      </c>
      <c r="I7247">
        <v>1.9335305240874421</v>
      </c>
      <c r="J7247">
        <v>1.5597193343799682</v>
      </c>
      <c r="K7247">
        <v>1074</v>
      </c>
      <c r="L7247">
        <v>-6.7841134965419769E-2</v>
      </c>
      <c r="M7247">
        <v>-3.6362502574920654</v>
      </c>
      <c r="N7247">
        <v>10356</v>
      </c>
      <c r="O7247">
        <v>5.3080026060342789E-2</v>
      </c>
      <c r="P7247">
        <v>-0.13586848974227905</v>
      </c>
      <c r="Q7247">
        <v>-0.1036478579044342</v>
      </c>
      <c r="R7247">
        <v>-6.7841134965419769E-2</v>
      </c>
      <c r="S7247">
        <v>-3.2038658857345581E-2</v>
      </c>
      <c r="T7247">
        <v>1.8622643256094307E-4</v>
      </c>
      <c r="U7247" t="s">
        <v>102</v>
      </c>
      <c r="V7247" t="s">
        <v>84</v>
      </c>
      <c r="W7247">
        <v>77.518539428710938</v>
      </c>
    </row>
    <row r="7248" spans="1:23" x14ac:dyDescent="0.25">
      <c r="A7248" s="48"/>
      <c r="B7248" t="s">
        <v>15</v>
      </c>
      <c r="C7248" s="35">
        <v>42233</v>
      </c>
      <c r="D7248">
        <v>24</v>
      </c>
      <c r="E7248" t="s">
        <v>113</v>
      </c>
      <c r="F7248">
        <v>1.400319615264201</v>
      </c>
      <c r="G7248">
        <v>1.2753716256183443</v>
      </c>
      <c r="H7248">
        <v>4133</v>
      </c>
      <c r="I7248">
        <v>1.4452991566187867</v>
      </c>
      <c r="J7248">
        <v>1.263144562887154</v>
      </c>
      <c r="K7248">
        <v>1074</v>
      </c>
      <c r="L7248">
        <v>-4.497954249382019E-2</v>
      </c>
      <c r="M7248">
        <v>-3.2120909690856934</v>
      </c>
      <c r="N7248">
        <v>10356</v>
      </c>
      <c r="O7248">
        <v>4.3349247425794601E-2</v>
      </c>
      <c r="P7248">
        <v>-0.10053593665361404</v>
      </c>
      <c r="Q7248">
        <v>-7.4222080409526825E-2</v>
      </c>
      <c r="R7248">
        <v>-4.497954249382019E-2</v>
      </c>
      <c r="S7248">
        <v>-1.5740474686026573E-2</v>
      </c>
      <c r="T7248">
        <v>1.0576852597296238E-2</v>
      </c>
      <c r="U7248" t="s">
        <v>18</v>
      </c>
      <c r="V7248" t="s">
        <v>84</v>
      </c>
      <c r="W7248">
        <v>74.869735717773437</v>
      </c>
    </row>
    <row r="7249" spans="1:23" x14ac:dyDescent="0.25">
      <c r="A7249" s="48"/>
      <c r="B7249" t="s">
        <v>15</v>
      </c>
      <c r="C7249" s="35">
        <v>42233</v>
      </c>
      <c r="D7249">
        <v>24</v>
      </c>
      <c r="E7249" t="s">
        <v>113</v>
      </c>
      <c r="F7249">
        <v>1.400319615264201</v>
      </c>
      <c r="G7249">
        <v>1.2753716256183443</v>
      </c>
      <c r="H7249">
        <v>4133</v>
      </c>
      <c r="I7249">
        <v>1.4452991566187867</v>
      </c>
      <c r="J7249">
        <v>1.263144562887154</v>
      </c>
      <c r="K7249">
        <v>1074</v>
      </c>
      <c r="L7249">
        <v>-4.497954249382019E-2</v>
      </c>
      <c r="M7249">
        <v>-3.2120909690856934</v>
      </c>
      <c r="N7249">
        <v>10356</v>
      </c>
      <c r="O7249">
        <v>4.3349247425794601E-2</v>
      </c>
      <c r="P7249">
        <v>-0.10053593665361404</v>
      </c>
      <c r="Q7249">
        <v>-7.4222080409526825E-2</v>
      </c>
      <c r="R7249">
        <v>-4.497954249382019E-2</v>
      </c>
      <c r="S7249">
        <v>-1.5740474686026573E-2</v>
      </c>
      <c r="T7249">
        <v>1.0576852597296238E-2</v>
      </c>
      <c r="U7249" t="s">
        <v>102</v>
      </c>
      <c r="V7249" t="s">
        <v>84</v>
      </c>
      <c r="W7249">
        <v>74.869735717773437</v>
      </c>
    </row>
    <row r="7250" spans="1:23" x14ac:dyDescent="0.25">
      <c r="A7250" s="48"/>
      <c r="B7250" s="7" t="s">
        <v>15</v>
      </c>
      <c r="C7250" s="35">
        <v>42233</v>
      </c>
      <c r="D7250">
        <v>1</v>
      </c>
      <c r="E7250" t="s">
        <v>114</v>
      </c>
      <c r="F7250">
        <v>1.1914079341081749</v>
      </c>
      <c r="G7250">
        <v>1.1599540580376058</v>
      </c>
      <c r="H7250">
        <v>4133</v>
      </c>
      <c r="I7250">
        <v>1.1650261852711208</v>
      </c>
      <c r="J7250">
        <v>1.1223207074304895</v>
      </c>
      <c r="K7250">
        <v>1019</v>
      </c>
      <c r="L7250">
        <v>2.6381749659776688E-2</v>
      </c>
      <c r="M7250">
        <v>2.2143337726593018</v>
      </c>
      <c r="N7250">
        <v>10356</v>
      </c>
      <c r="O7250">
        <v>3.9517924189567566E-2</v>
      </c>
      <c r="P7250">
        <v>-2.4264421314001083E-2</v>
      </c>
      <c r="Q7250">
        <v>-2.7625163784250617E-4</v>
      </c>
      <c r="R7250">
        <v>2.6381749659776688E-2</v>
      </c>
      <c r="S7250">
        <v>5.3036589175462723E-2</v>
      </c>
      <c r="T7250">
        <v>7.7027924358844757E-2</v>
      </c>
      <c r="U7250" t="s">
        <v>18</v>
      </c>
      <c r="V7250" t="s">
        <v>84</v>
      </c>
      <c r="W7250">
        <v>79.219970703125</v>
      </c>
    </row>
    <row r="7251" spans="1:23" x14ac:dyDescent="0.25">
      <c r="A7251" s="48"/>
      <c r="B7251" s="7" t="s">
        <v>15</v>
      </c>
      <c r="C7251" s="35">
        <v>42233</v>
      </c>
      <c r="D7251">
        <v>1</v>
      </c>
      <c r="E7251" t="s">
        <v>114</v>
      </c>
      <c r="F7251">
        <v>1.1914079341081749</v>
      </c>
      <c r="G7251">
        <v>1.1599540580376058</v>
      </c>
      <c r="H7251">
        <v>4133</v>
      </c>
      <c r="I7251">
        <v>1.1650261852711208</v>
      </c>
      <c r="J7251">
        <v>1.1223207074304895</v>
      </c>
      <c r="K7251">
        <v>1019</v>
      </c>
      <c r="L7251">
        <v>2.6381749659776688E-2</v>
      </c>
      <c r="M7251">
        <v>2.2143337726593018</v>
      </c>
      <c r="N7251">
        <v>10356</v>
      </c>
      <c r="O7251">
        <v>3.9517924189567566E-2</v>
      </c>
      <c r="P7251">
        <v>-2.4264421314001083E-2</v>
      </c>
      <c r="Q7251">
        <v>-2.7625163784250617E-4</v>
      </c>
      <c r="R7251">
        <v>2.6381749659776688E-2</v>
      </c>
      <c r="S7251">
        <v>5.3036589175462723E-2</v>
      </c>
      <c r="T7251">
        <v>7.7027924358844757E-2</v>
      </c>
      <c r="U7251" t="s">
        <v>102</v>
      </c>
      <c r="V7251" t="s">
        <v>84</v>
      </c>
      <c r="W7251">
        <v>79.219970703125</v>
      </c>
    </row>
    <row r="7252" spans="1:23" x14ac:dyDescent="0.25">
      <c r="A7252" s="48"/>
      <c r="B7252" t="s">
        <v>15</v>
      </c>
      <c r="C7252" s="35">
        <v>42233</v>
      </c>
      <c r="D7252">
        <v>2</v>
      </c>
      <c r="E7252" t="s">
        <v>114</v>
      </c>
      <c r="F7252">
        <v>0.98618174713314388</v>
      </c>
      <c r="G7252">
        <v>0.99132360040881939</v>
      </c>
      <c r="H7252">
        <v>4133</v>
      </c>
      <c r="I7252">
        <v>0.9952873521812593</v>
      </c>
      <c r="J7252">
        <v>0.97654382454441857</v>
      </c>
      <c r="K7252">
        <v>1019</v>
      </c>
      <c r="L7252">
        <v>-9.1056050732731819E-3</v>
      </c>
      <c r="M7252">
        <v>-0.92331916093826294</v>
      </c>
      <c r="N7252">
        <v>10356</v>
      </c>
      <c r="O7252">
        <v>3.4258302301168442E-2</v>
      </c>
      <c r="P7252">
        <v>-5.3011044859886169E-2</v>
      </c>
      <c r="Q7252">
        <v>-3.2215569168329239E-2</v>
      </c>
      <c r="R7252">
        <v>-9.1056050732731819E-3</v>
      </c>
      <c r="S7252">
        <v>1.4001620002090931E-2</v>
      </c>
      <c r="T7252">
        <v>3.4799836575984955E-2</v>
      </c>
      <c r="U7252" t="s">
        <v>18</v>
      </c>
      <c r="V7252" t="s">
        <v>84</v>
      </c>
      <c r="W7252">
        <v>77.349845886230469</v>
      </c>
    </row>
    <row r="7253" spans="1:23" x14ac:dyDescent="0.25">
      <c r="A7253" s="48"/>
      <c r="B7253" t="s">
        <v>15</v>
      </c>
      <c r="C7253" s="35">
        <v>42233</v>
      </c>
      <c r="D7253">
        <v>2</v>
      </c>
      <c r="E7253" t="s">
        <v>114</v>
      </c>
      <c r="F7253">
        <v>0.98618174713314388</v>
      </c>
      <c r="G7253">
        <v>0.99132360040881939</v>
      </c>
      <c r="H7253">
        <v>4133</v>
      </c>
      <c r="I7253">
        <v>0.9952873521812593</v>
      </c>
      <c r="J7253">
        <v>0.97654382454441857</v>
      </c>
      <c r="K7253">
        <v>1019</v>
      </c>
      <c r="L7253">
        <v>-9.1056050732731819E-3</v>
      </c>
      <c r="M7253">
        <v>-0.92331916093826294</v>
      </c>
      <c r="N7253">
        <v>10356</v>
      </c>
      <c r="O7253">
        <v>3.4258302301168442E-2</v>
      </c>
      <c r="P7253">
        <v>-5.3011044859886169E-2</v>
      </c>
      <c r="Q7253">
        <v>-3.2215569168329239E-2</v>
      </c>
      <c r="R7253">
        <v>-9.1056050732731819E-3</v>
      </c>
      <c r="S7253">
        <v>1.4001620002090931E-2</v>
      </c>
      <c r="T7253">
        <v>3.4799836575984955E-2</v>
      </c>
      <c r="U7253" t="s">
        <v>102</v>
      </c>
      <c r="V7253" t="s">
        <v>84</v>
      </c>
      <c r="W7253">
        <v>77.349845886230469</v>
      </c>
    </row>
    <row r="7254" spans="1:23" x14ac:dyDescent="0.25">
      <c r="A7254" s="48"/>
      <c r="B7254" s="7" t="s">
        <v>15</v>
      </c>
      <c r="C7254" s="35">
        <v>42233</v>
      </c>
      <c r="D7254">
        <v>3</v>
      </c>
      <c r="E7254" t="s">
        <v>114</v>
      </c>
      <c r="F7254">
        <v>0.86496454102127784</v>
      </c>
      <c r="G7254">
        <v>0.87076307337902681</v>
      </c>
      <c r="H7254">
        <v>4133</v>
      </c>
      <c r="I7254">
        <v>0.85302361681654582</v>
      </c>
      <c r="J7254">
        <v>0.86187680732800098</v>
      </c>
      <c r="K7254">
        <v>1019</v>
      </c>
      <c r="L7254">
        <v>1.1940924450755119E-2</v>
      </c>
      <c r="M7254">
        <v>1.3805102109909058</v>
      </c>
      <c r="N7254">
        <v>10356</v>
      </c>
      <c r="O7254">
        <v>3.0206590890884399E-2</v>
      </c>
      <c r="P7254">
        <v>-2.6771841570734978E-2</v>
      </c>
      <c r="Q7254">
        <v>-8.4358379244804382E-3</v>
      </c>
      <c r="R7254">
        <v>1.1940924450755119E-2</v>
      </c>
      <c r="S7254">
        <v>3.2315269112586975E-2</v>
      </c>
      <c r="T7254">
        <v>5.0653692334890366E-2</v>
      </c>
      <c r="U7254" t="s">
        <v>18</v>
      </c>
      <c r="V7254" t="s">
        <v>84</v>
      </c>
      <c r="W7254">
        <v>76.220451354980469</v>
      </c>
    </row>
    <row r="7255" spans="1:23" x14ac:dyDescent="0.25">
      <c r="A7255" s="48"/>
      <c r="B7255" s="7" t="s">
        <v>15</v>
      </c>
      <c r="C7255" s="35">
        <v>42233</v>
      </c>
      <c r="D7255">
        <v>3</v>
      </c>
      <c r="E7255" t="s">
        <v>114</v>
      </c>
      <c r="F7255">
        <v>0.86496454102127784</v>
      </c>
      <c r="G7255">
        <v>0.87076307337902681</v>
      </c>
      <c r="H7255">
        <v>4133</v>
      </c>
      <c r="I7255">
        <v>0.85302361681654582</v>
      </c>
      <c r="J7255">
        <v>0.86187680732800098</v>
      </c>
      <c r="K7255">
        <v>1019</v>
      </c>
      <c r="L7255">
        <v>1.1940924450755119E-2</v>
      </c>
      <c r="M7255">
        <v>1.3805102109909058</v>
      </c>
      <c r="N7255">
        <v>10356</v>
      </c>
      <c r="O7255">
        <v>3.0206590890884399E-2</v>
      </c>
      <c r="P7255">
        <v>-2.6771841570734978E-2</v>
      </c>
      <c r="Q7255">
        <v>-8.4358379244804382E-3</v>
      </c>
      <c r="R7255">
        <v>1.1940924450755119E-2</v>
      </c>
      <c r="S7255">
        <v>3.2315269112586975E-2</v>
      </c>
      <c r="T7255">
        <v>5.0653692334890366E-2</v>
      </c>
      <c r="U7255" t="s">
        <v>102</v>
      </c>
      <c r="V7255" t="s">
        <v>84</v>
      </c>
      <c r="W7255">
        <v>76.220451354980469</v>
      </c>
    </row>
    <row r="7256" spans="1:23" x14ac:dyDescent="0.25">
      <c r="A7256" s="48"/>
      <c r="B7256" t="s">
        <v>15</v>
      </c>
      <c r="C7256" s="35">
        <v>42233</v>
      </c>
      <c r="D7256">
        <v>4</v>
      </c>
      <c r="E7256" t="s">
        <v>114</v>
      </c>
      <c r="F7256">
        <v>0.78843331710858322</v>
      </c>
      <c r="G7256">
        <v>0.78315440652923041</v>
      </c>
      <c r="H7256">
        <v>4133</v>
      </c>
      <c r="I7256">
        <v>0.78009120549359356</v>
      </c>
      <c r="J7256">
        <v>0.7747448024483794</v>
      </c>
      <c r="K7256">
        <v>1019</v>
      </c>
      <c r="L7256">
        <v>8.3421114832162857E-3</v>
      </c>
      <c r="M7256">
        <v>1.0580618381500244</v>
      </c>
      <c r="N7256">
        <v>10356</v>
      </c>
      <c r="O7256">
        <v>2.715577743947506E-2</v>
      </c>
      <c r="P7256">
        <v>-2.6460733264684677E-2</v>
      </c>
      <c r="Q7256">
        <v>-9.9766328930854797E-3</v>
      </c>
      <c r="R7256">
        <v>8.3421114832162857E-3</v>
      </c>
      <c r="S7256">
        <v>2.6658684015274048E-2</v>
      </c>
      <c r="T7256">
        <v>4.3144956231117249E-2</v>
      </c>
      <c r="U7256" t="s">
        <v>18</v>
      </c>
      <c r="V7256" t="s">
        <v>84</v>
      </c>
      <c r="W7256">
        <v>75.480201721191406</v>
      </c>
    </row>
    <row r="7257" spans="1:23" x14ac:dyDescent="0.25">
      <c r="A7257" s="48"/>
      <c r="B7257" t="s">
        <v>15</v>
      </c>
      <c r="C7257" s="35">
        <v>42233</v>
      </c>
      <c r="D7257">
        <v>4</v>
      </c>
      <c r="E7257" t="s">
        <v>114</v>
      </c>
      <c r="F7257">
        <v>0.78843331710858322</v>
      </c>
      <c r="G7257">
        <v>0.78315440652923041</v>
      </c>
      <c r="H7257">
        <v>4133</v>
      </c>
      <c r="I7257">
        <v>0.78009120549359356</v>
      </c>
      <c r="J7257">
        <v>0.7747448024483794</v>
      </c>
      <c r="K7257">
        <v>1019</v>
      </c>
      <c r="L7257">
        <v>8.3421114832162857E-3</v>
      </c>
      <c r="M7257">
        <v>1.0580618381500244</v>
      </c>
      <c r="N7257">
        <v>10356</v>
      </c>
      <c r="O7257">
        <v>2.715577743947506E-2</v>
      </c>
      <c r="P7257">
        <v>-2.6460733264684677E-2</v>
      </c>
      <c r="Q7257">
        <v>-9.9766328930854797E-3</v>
      </c>
      <c r="R7257">
        <v>8.3421114832162857E-3</v>
      </c>
      <c r="S7257">
        <v>2.6658684015274048E-2</v>
      </c>
      <c r="T7257">
        <v>4.3144956231117249E-2</v>
      </c>
      <c r="U7257" t="s">
        <v>102</v>
      </c>
      <c r="V7257" t="s">
        <v>84</v>
      </c>
      <c r="W7257">
        <v>75.480201721191406</v>
      </c>
    </row>
    <row r="7258" spans="1:23" x14ac:dyDescent="0.25">
      <c r="A7258" s="48"/>
      <c r="B7258" s="7" t="s">
        <v>15</v>
      </c>
      <c r="C7258" s="35">
        <v>42233</v>
      </c>
      <c r="D7258">
        <v>5</v>
      </c>
      <c r="E7258" t="s">
        <v>114</v>
      </c>
      <c r="F7258">
        <v>0.74355619368152837</v>
      </c>
      <c r="G7258">
        <v>0.72491140432855383</v>
      </c>
      <c r="H7258">
        <v>4133</v>
      </c>
      <c r="I7258">
        <v>0.72950750953148702</v>
      </c>
      <c r="J7258">
        <v>0.66756869996594159</v>
      </c>
      <c r="K7258">
        <v>1019</v>
      </c>
      <c r="L7258">
        <v>1.4048684388399124E-2</v>
      </c>
      <c r="M7258">
        <v>1.8893910646438599</v>
      </c>
      <c r="N7258">
        <v>10356</v>
      </c>
      <c r="O7258">
        <v>2.3758893832564354E-2</v>
      </c>
      <c r="P7258">
        <v>-1.6400713473558426E-2</v>
      </c>
      <c r="Q7258">
        <v>-1.978590153157711E-3</v>
      </c>
      <c r="R7258">
        <v>1.4048684388399124E-2</v>
      </c>
      <c r="S7258">
        <v>3.0074058100581169E-2</v>
      </c>
      <c r="T7258">
        <v>4.4498082250356674E-2</v>
      </c>
      <c r="U7258" t="s">
        <v>18</v>
      </c>
      <c r="V7258" t="s">
        <v>84</v>
      </c>
      <c r="W7258">
        <v>75.350326538085938</v>
      </c>
    </row>
    <row r="7259" spans="1:23" x14ac:dyDescent="0.25">
      <c r="A7259" s="48"/>
      <c r="B7259" s="7" t="s">
        <v>15</v>
      </c>
      <c r="C7259" s="35">
        <v>42233</v>
      </c>
      <c r="D7259">
        <v>5</v>
      </c>
      <c r="E7259" t="s">
        <v>114</v>
      </c>
      <c r="F7259">
        <v>0.74355619368152837</v>
      </c>
      <c r="G7259">
        <v>0.72491140432855383</v>
      </c>
      <c r="H7259">
        <v>4133</v>
      </c>
      <c r="I7259">
        <v>0.72950750953148702</v>
      </c>
      <c r="J7259">
        <v>0.66756869996594159</v>
      </c>
      <c r="K7259">
        <v>1019</v>
      </c>
      <c r="L7259">
        <v>1.4048684388399124E-2</v>
      </c>
      <c r="M7259">
        <v>1.8893910646438599</v>
      </c>
      <c r="N7259">
        <v>10356</v>
      </c>
      <c r="O7259">
        <v>2.3758893832564354E-2</v>
      </c>
      <c r="P7259">
        <v>-1.6400713473558426E-2</v>
      </c>
      <c r="Q7259">
        <v>-1.978590153157711E-3</v>
      </c>
      <c r="R7259">
        <v>1.4048684388399124E-2</v>
      </c>
      <c r="S7259">
        <v>3.0074058100581169E-2</v>
      </c>
      <c r="T7259">
        <v>4.4498082250356674E-2</v>
      </c>
      <c r="U7259" t="s">
        <v>102</v>
      </c>
      <c r="V7259" t="s">
        <v>84</v>
      </c>
      <c r="W7259">
        <v>75.350326538085938</v>
      </c>
    </row>
    <row r="7260" spans="1:23" x14ac:dyDescent="0.25">
      <c r="A7260" s="48"/>
      <c r="B7260" t="s">
        <v>15</v>
      </c>
      <c r="C7260" s="35">
        <v>42233</v>
      </c>
      <c r="D7260">
        <v>6</v>
      </c>
      <c r="E7260" t="s">
        <v>114</v>
      </c>
      <c r="F7260">
        <v>0.74034891687909665</v>
      </c>
      <c r="G7260">
        <v>0.69519688635064281</v>
      </c>
      <c r="H7260">
        <v>4133</v>
      </c>
      <c r="I7260">
        <v>0.73106245099825673</v>
      </c>
      <c r="J7260">
        <v>0.66651628488670245</v>
      </c>
      <c r="K7260">
        <v>1019</v>
      </c>
      <c r="L7260">
        <v>9.2864660546183586E-3</v>
      </c>
      <c r="M7260">
        <v>1.2543363571166992</v>
      </c>
      <c r="N7260">
        <v>10356</v>
      </c>
      <c r="O7260">
        <v>2.3513767868280411E-2</v>
      </c>
      <c r="P7260">
        <v>-2.0848779007792473E-2</v>
      </c>
      <c r="Q7260">
        <v>-6.575451698154211E-3</v>
      </c>
      <c r="R7260">
        <v>9.2864660546183586E-3</v>
      </c>
      <c r="S7260">
        <v>2.5146503001451492E-2</v>
      </c>
      <c r="T7260">
        <v>3.942171111702919E-2</v>
      </c>
      <c r="U7260" t="s">
        <v>18</v>
      </c>
      <c r="V7260" t="s">
        <v>84</v>
      </c>
      <c r="W7260">
        <v>73.6099853515625</v>
      </c>
    </row>
    <row r="7261" spans="1:23" x14ac:dyDescent="0.25">
      <c r="A7261" s="48"/>
      <c r="B7261" t="s">
        <v>15</v>
      </c>
      <c r="C7261" s="35">
        <v>42233</v>
      </c>
      <c r="D7261">
        <v>6</v>
      </c>
      <c r="E7261" t="s">
        <v>114</v>
      </c>
      <c r="F7261">
        <v>0.74034891687909665</v>
      </c>
      <c r="G7261">
        <v>0.69519688635064281</v>
      </c>
      <c r="H7261">
        <v>4133</v>
      </c>
      <c r="I7261">
        <v>0.73106245099825673</v>
      </c>
      <c r="J7261">
        <v>0.66651628488670245</v>
      </c>
      <c r="K7261">
        <v>1019</v>
      </c>
      <c r="L7261">
        <v>9.2864660546183586E-3</v>
      </c>
      <c r="M7261">
        <v>1.2543363571166992</v>
      </c>
      <c r="N7261">
        <v>10356</v>
      </c>
      <c r="O7261">
        <v>2.3513767868280411E-2</v>
      </c>
      <c r="P7261">
        <v>-2.0848779007792473E-2</v>
      </c>
      <c r="Q7261">
        <v>-6.575451698154211E-3</v>
      </c>
      <c r="R7261">
        <v>9.2864660546183586E-3</v>
      </c>
      <c r="S7261">
        <v>2.5146503001451492E-2</v>
      </c>
      <c r="T7261">
        <v>3.942171111702919E-2</v>
      </c>
      <c r="U7261" t="s">
        <v>102</v>
      </c>
      <c r="V7261" t="s">
        <v>84</v>
      </c>
      <c r="W7261">
        <v>73.6099853515625</v>
      </c>
    </row>
    <row r="7262" spans="1:23" x14ac:dyDescent="0.25">
      <c r="A7262" s="48"/>
      <c r="B7262" s="7" t="s">
        <v>15</v>
      </c>
      <c r="C7262" s="35">
        <v>42233</v>
      </c>
      <c r="D7262">
        <v>7</v>
      </c>
      <c r="E7262" t="s">
        <v>114</v>
      </c>
      <c r="F7262">
        <v>0.80008880506969648</v>
      </c>
      <c r="G7262">
        <v>0.74061752056448382</v>
      </c>
      <c r="H7262">
        <v>4133</v>
      </c>
      <c r="I7262">
        <v>0.79592549422546455</v>
      </c>
      <c r="J7262">
        <v>0.72349336557144417</v>
      </c>
      <c r="K7262">
        <v>1019</v>
      </c>
      <c r="L7262">
        <v>4.1633108630776405E-3</v>
      </c>
      <c r="M7262">
        <v>0.52035611867904663</v>
      </c>
      <c r="N7262">
        <v>10356</v>
      </c>
      <c r="O7262">
        <v>2.5424366816878319E-2</v>
      </c>
      <c r="P7262">
        <v>-2.8420558199286461E-2</v>
      </c>
      <c r="Q7262">
        <v>-1.2987458147108555E-2</v>
      </c>
      <c r="R7262">
        <v>4.1633108630776405E-3</v>
      </c>
      <c r="S7262">
        <v>2.131204679608345E-2</v>
      </c>
      <c r="T7262">
        <v>3.6747179925441742E-2</v>
      </c>
      <c r="U7262" t="s">
        <v>18</v>
      </c>
      <c r="V7262" t="s">
        <v>84</v>
      </c>
      <c r="W7262">
        <v>76.869544982910156</v>
      </c>
    </row>
    <row r="7263" spans="1:23" x14ac:dyDescent="0.25">
      <c r="A7263" s="48"/>
      <c r="B7263" s="7" t="s">
        <v>15</v>
      </c>
      <c r="C7263" s="35">
        <v>42233</v>
      </c>
      <c r="D7263">
        <v>7</v>
      </c>
      <c r="E7263" t="s">
        <v>114</v>
      </c>
      <c r="F7263">
        <v>0.80008880506969648</v>
      </c>
      <c r="G7263">
        <v>0.74061752056448382</v>
      </c>
      <c r="H7263">
        <v>4133</v>
      </c>
      <c r="I7263">
        <v>0.79592549422546455</v>
      </c>
      <c r="J7263">
        <v>0.72349336557144417</v>
      </c>
      <c r="K7263">
        <v>1019</v>
      </c>
      <c r="L7263">
        <v>4.1633108630776405E-3</v>
      </c>
      <c r="M7263">
        <v>0.52035611867904663</v>
      </c>
      <c r="N7263">
        <v>10356</v>
      </c>
      <c r="O7263">
        <v>2.5424366816878319E-2</v>
      </c>
      <c r="P7263">
        <v>-2.8420558199286461E-2</v>
      </c>
      <c r="Q7263">
        <v>-1.2987458147108555E-2</v>
      </c>
      <c r="R7263">
        <v>4.1633108630776405E-3</v>
      </c>
      <c r="S7263">
        <v>2.131204679608345E-2</v>
      </c>
      <c r="T7263">
        <v>3.6747179925441742E-2</v>
      </c>
      <c r="U7263" t="s">
        <v>102</v>
      </c>
      <c r="V7263" t="s">
        <v>84</v>
      </c>
      <c r="W7263">
        <v>76.869544982910156</v>
      </c>
    </row>
    <row r="7264" spans="1:23" x14ac:dyDescent="0.25">
      <c r="A7264" s="48"/>
      <c r="B7264" t="s">
        <v>15</v>
      </c>
      <c r="C7264" s="35">
        <v>42233</v>
      </c>
      <c r="D7264">
        <v>8</v>
      </c>
      <c r="E7264" t="s">
        <v>114</v>
      </c>
      <c r="F7264">
        <v>0.81583020188147026</v>
      </c>
      <c r="G7264">
        <v>0.80335107857501209</v>
      </c>
      <c r="H7264">
        <v>4133</v>
      </c>
      <c r="I7264">
        <v>0.82857549434359634</v>
      </c>
      <c r="J7264">
        <v>0.83790692126083965</v>
      </c>
      <c r="K7264">
        <v>1019</v>
      </c>
      <c r="L7264">
        <v>-1.2745292857289314E-2</v>
      </c>
      <c r="M7264">
        <v>-1.5622482299804687</v>
      </c>
      <c r="N7264">
        <v>10356</v>
      </c>
      <c r="O7264">
        <v>2.907143346965313E-2</v>
      </c>
      <c r="P7264">
        <v>-5.0003241747617722E-2</v>
      </c>
      <c r="Q7264">
        <v>-3.2356299459934235E-2</v>
      </c>
      <c r="R7264">
        <v>-1.2745292857289314E-2</v>
      </c>
      <c r="S7264">
        <v>6.8633891642093658E-3</v>
      </c>
      <c r="T7264">
        <v>2.4512656033039093E-2</v>
      </c>
      <c r="U7264" t="s">
        <v>18</v>
      </c>
      <c r="V7264" t="s">
        <v>84</v>
      </c>
      <c r="W7264">
        <v>81.389053344726562</v>
      </c>
    </row>
    <row r="7265" spans="1:23" x14ac:dyDescent="0.25">
      <c r="A7265" s="48"/>
      <c r="B7265" t="s">
        <v>15</v>
      </c>
      <c r="C7265" s="35">
        <v>42233</v>
      </c>
      <c r="D7265">
        <v>8</v>
      </c>
      <c r="E7265" t="s">
        <v>114</v>
      </c>
      <c r="F7265">
        <v>0.81583020188147026</v>
      </c>
      <c r="G7265">
        <v>0.80335107857501209</v>
      </c>
      <c r="H7265">
        <v>4133</v>
      </c>
      <c r="I7265">
        <v>0.82857549434359634</v>
      </c>
      <c r="J7265">
        <v>0.83790692126083965</v>
      </c>
      <c r="K7265">
        <v>1019</v>
      </c>
      <c r="L7265">
        <v>-1.2745292857289314E-2</v>
      </c>
      <c r="M7265">
        <v>-1.5622482299804687</v>
      </c>
      <c r="N7265">
        <v>10356</v>
      </c>
      <c r="O7265">
        <v>2.907143346965313E-2</v>
      </c>
      <c r="P7265">
        <v>-5.0003241747617722E-2</v>
      </c>
      <c r="Q7265">
        <v>-3.2356299459934235E-2</v>
      </c>
      <c r="R7265">
        <v>-1.2745292857289314E-2</v>
      </c>
      <c r="S7265">
        <v>6.8633891642093658E-3</v>
      </c>
      <c r="T7265">
        <v>2.4512656033039093E-2</v>
      </c>
      <c r="U7265" t="s">
        <v>102</v>
      </c>
      <c r="V7265" t="s">
        <v>84</v>
      </c>
      <c r="W7265">
        <v>81.389053344726562</v>
      </c>
    </row>
    <row r="7266" spans="1:23" x14ac:dyDescent="0.25">
      <c r="A7266" s="48"/>
      <c r="B7266" s="7" t="s">
        <v>15</v>
      </c>
      <c r="C7266" s="35">
        <v>42233</v>
      </c>
      <c r="D7266">
        <v>9</v>
      </c>
      <c r="E7266" t="s">
        <v>114</v>
      </c>
      <c r="F7266">
        <v>0.79961581912560031</v>
      </c>
      <c r="G7266">
        <v>0.8751335441473812</v>
      </c>
      <c r="H7266">
        <v>4133</v>
      </c>
      <c r="I7266">
        <v>0.80737401145397403</v>
      </c>
      <c r="J7266">
        <v>0.85885030819888319</v>
      </c>
      <c r="K7266">
        <v>1019</v>
      </c>
      <c r="L7266">
        <v>-7.7581922523677349E-3</v>
      </c>
      <c r="M7266">
        <v>-0.97023999691009521</v>
      </c>
      <c r="N7266">
        <v>10356</v>
      </c>
      <c r="O7266">
        <v>3.0152507126331329E-2</v>
      </c>
      <c r="P7266">
        <v>-4.6401645988225937E-2</v>
      </c>
      <c r="Q7266">
        <v>-2.8098469600081444E-2</v>
      </c>
      <c r="R7266">
        <v>-7.7581922523677349E-3</v>
      </c>
      <c r="S7266">
        <v>1.2579673901200294E-2</v>
      </c>
      <c r="T7266">
        <v>3.0885260552167892E-2</v>
      </c>
      <c r="U7266" t="s">
        <v>18</v>
      </c>
      <c r="V7266" t="s">
        <v>84</v>
      </c>
      <c r="W7266">
        <v>84.77886962890625</v>
      </c>
    </row>
    <row r="7267" spans="1:23" x14ac:dyDescent="0.25">
      <c r="A7267" s="48"/>
      <c r="B7267" s="7" t="s">
        <v>15</v>
      </c>
      <c r="C7267" s="35">
        <v>42233</v>
      </c>
      <c r="D7267">
        <v>9</v>
      </c>
      <c r="E7267" t="s">
        <v>114</v>
      </c>
      <c r="F7267">
        <v>0.79961581912560031</v>
      </c>
      <c r="G7267">
        <v>0.8751335441473812</v>
      </c>
      <c r="H7267">
        <v>4133</v>
      </c>
      <c r="I7267">
        <v>0.80737401145397403</v>
      </c>
      <c r="J7267">
        <v>0.85885030819888319</v>
      </c>
      <c r="K7267">
        <v>1019</v>
      </c>
      <c r="L7267">
        <v>-7.7581922523677349E-3</v>
      </c>
      <c r="M7267">
        <v>-0.97023999691009521</v>
      </c>
      <c r="N7267">
        <v>10356</v>
      </c>
      <c r="O7267">
        <v>3.0152507126331329E-2</v>
      </c>
      <c r="P7267">
        <v>-4.6401645988225937E-2</v>
      </c>
      <c r="Q7267">
        <v>-2.8098469600081444E-2</v>
      </c>
      <c r="R7267">
        <v>-7.7581922523677349E-3</v>
      </c>
      <c r="S7267">
        <v>1.2579673901200294E-2</v>
      </c>
      <c r="T7267">
        <v>3.0885260552167892E-2</v>
      </c>
      <c r="U7267" t="s">
        <v>102</v>
      </c>
      <c r="V7267" t="s">
        <v>84</v>
      </c>
      <c r="W7267">
        <v>84.77886962890625</v>
      </c>
    </row>
    <row r="7268" spans="1:23" x14ac:dyDescent="0.25">
      <c r="A7268" s="48"/>
      <c r="B7268" t="s">
        <v>15</v>
      </c>
      <c r="C7268" s="35">
        <v>42233</v>
      </c>
      <c r="D7268">
        <v>10</v>
      </c>
      <c r="E7268" t="s">
        <v>114</v>
      </c>
      <c r="F7268">
        <v>0.86211963981733497</v>
      </c>
      <c r="G7268">
        <v>1.0849015092756669</v>
      </c>
      <c r="H7268">
        <v>4133</v>
      </c>
      <c r="I7268">
        <v>0.93636798443864444</v>
      </c>
      <c r="J7268">
        <v>1.12492921053409</v>
      </c>
      <c r="K7268">
        <v>1019</v>
      </c>
      <c r="L7268">
        <v>-7.4248343706130981E-2</v>
      </c>
      <c r="M7268">
        <v>-8.6123018264770508</v>
      </c>
      <c r="N7268">
        <v>10356</v>
      </c>
      <c r="O7268">
        <v>3.9072420448064804E-2</v>
      </c>
      <c r="P7268">
        <v>-0.12432355433702469</v>
      </c>
      <c r="Q7268">
        <v>-0.10060581564903259</v>
      </c>
      <c r="R7268">
        <v>-7.4248343706130981E-2</v>
      </c>
      <c r="S7268">
        <v>-4.789399728178978E-2</v>
      </c>
      <c r="T7268">
        <v>-2.4173129349946976E-2</v>
      </c>
      <c r="U7268" t="s">
        <v>18</v>
      </c>
      <c r="V7268" t="s">
        <v>84</v>
      </c>
      <c r="W7268">
        <v>87.909034729003906</v>
      </c>
    </row>
    <row r="7269" spans="1:23" x14ac:dyDescent="0.25">
      <c r="A7269" s="48"/>
      <c r="B7269" t="s">
        <v>15</v>
      </c>
      <c r="C7269" s="35">
        <v>42233</v>
      </c>
      <c r="D7269">
        <v>10</v>
      </c>
      <c r="E7269" t="s">
        <v>114</v>
      </c>
      <c r="F7269">
        <v>0.86211963981733497</v>
      </c>
      <c r="G7269">
        <v>1.0849015092756669</v>
      </c>
      <c r="H7269">
        <v>4133</v>
      </c>
      <c r="I7269">
        <v>0.93636798443864444</v>
      </c>
      <c r="J7269">
        <v>1.12492921053409</v>
      </c>
      <c r="K7269">
        <v>1019</v>
      </c>
      <c r="L7269">
        <v>-7.4248343706130981E-2</v>
      </c>
      <c r="M7269">
        <v>-8.6123018264770508</v>
      </c>
      <c r="N7269">
        <v>10356</v>
      </c>
      <c r="O7269">
        <v>3.9072420448064804E-2</v>
      </c>
      <c r="P7269">
        <v>-0.12432355433702469</v>
      </c>
      <c r="Q7269">
        <v>-0.10060581564903259</v>
      </c>
      <c r="R7269">
        <v>-7.4248343706130981E-2</v>
      </c>
      <c r="S7269">
        <v>-4.789399728178978E-2</v>
      </c>
      <c r="T7269">
        <v>-2.4173129349946976E-2</v>
      </c>
      <c r="U7269" t="s">
        <v>102</v>
      </c>
      <c r="V7269" t="s">
        <v>84</v>
      </c>
      <c r="W7269">
        <v>87.909034729003906</v>
      </c>
    </row>
    <row r="7270" spans="1:23" x14ac:dyDescent="0.25">
      <c r="A7270" s="48"/>
      <c r="B7270" s="7" t="s">
        <v>15</v>
      </c>
      <c r="C7270" s="35">
        <v>42233</v>
      </c>
      <c r="D7270">
        <v>11</v>
      </c>
      <c r="E7270" t="s">
        <v>114</v>
      </c>
      <c r="F7270">
        <v>0.98519452424049792</v>
      </c>
      <c r="G7270">
        <v>1.323450485292418</v>
      </c>
      <c r="H7270">
        <v>4133</v>
      </c>
      <c r="I7270">
        <v>1.0643610673763952</v>
      </c>
      <c r="J7270">
        <v>1.3644380918927674</v>
      </c>
      <c r="K7270">
        <v>1019</v>
      </c>
      <c r="L7270">
        <v>-7.916654646396637E-2</v>
      </c>
      <c r="M7270">
        <v>-8.0356254577636719</v>
      </c>
      <c r="N7270">
        <v>10356</v>
      </c>
      <c r="O7270">
        <v>4.7442261129617691E-2</v>
      </c>
      <c r="P7270">
        <v>-0.13996854424476624</v>
      </c>
      <c r="Q7270">
        <v>-0.11117015033960342</v>
      </c>
      <c r="R7270">
        <v>-7.916654646396637E-2</v>
      </c>
      <c r="S7270">
        <v>-4.7166742384433746E-2</v>
      </c>
      <c r="T7270">
        <v>-1.8364544957876205E-2</v>
      </c>
      <c r="U7270" t="s">
        <v>18</v>
      </c>
      <c r="V7270" t="s">
        <v>84</v>
      </c>
      <c r="W7270">
        <v>91.909034729003906</v>
      </c>
    </row>
    <row r="7271" spans="1:23" x14ac:dyDescent="0.25">
      <c r="A7271" s="48"/>
      <c r="B7271" s="7" t="s">
        <v>15</v>
      </c>
      <c r="C7271" s="35">
        <v>42233</v>
      </c>
      <c r="D7271">
        <v>11</v>
      </c>
      <c r="E7271" t="s">
        <v>114</v>
      </c>
      <c r="F7271">
        <v>0.98519452424049792</v>
      </c>
      <c r="G7271">
        <v>1.323450485292418</v>
      </c>
      <c r="H7271">
        <v>4133</v>
      </c>
      <c r="I7271">
        <v>1.0643610673763952</v>
      </c>
      <c r="J7271">
        <v>1.3644380918927674</v>
      </c>
      <c r="K7271">
        <v>1019</v>
      </c>
      <c r="L7271">
        <v>-7.916654646396637E-2</v>
      </c>
      <c r="M7271">
        <v>-8.0356254577636719</v>
      </c>
      <c r="N7271">
        <v>10356</v>
      </c>
      <c r="O7271">
        <v>4.7442261129617691E-2</v>
      </c>
      <c r="P7271">
        <v>-0.13996854424476624</v>
      </c>
      <c r="Q7271">
        <v>-0.11117015033960342</v>
      </c>
      <c r="R7271">
        <v>-7.916654646396637E-2</v>
      </c>
      <c r="S7271">
        <v>-4.7166742384433746E-2</v>
      </c>
      <c r="T7271">
        <v>-1.8364544957876205E-2</v>
      </c>
      <c r="U7271" t="s">
        <v>102</v>
      </c>
      <c r="V7271" t="s">
        <v>84</v>
      </c>
      <c r="W7271">
        <v>91.909034729003906</v>
      </c>
    </row>
    <row r="7272" spans="1:23" x14ac:dyDescent="0.25">
      <c r="A7272" s="48"/>
      <c r="B7272" t="s">
        <v>15</v>
      </c>
      <c r="C7272" s="35">
        <v>42233</v>
      </c>
      <c r="D7272">
        <v>12</v>
      </c>
      <c r="E7272" t="s">
        <v>114</v>
      </c>
      <c r="F7272">
        <v>1.22954928186753</v>
      </c>
      <c r="G7272">
        <v>1.5725481565876662</v>
      </c>
      <c r="H7272">
        <v>4133</v>
      </c>
      <c r="I7272">
        <v>1.2338102762495577</v>
      </c>
      <c r="J7272">
        <v>1.5756293815680293</v>
      </c>
      <c r="K7272">
        <v>1019</v>
      </c>
      <c r="L7272">
        <v>-4.2609944939613342E-3</v>
      </c>
      <c r="M7272">
        <v>-0.34654930233955383</v>
      </c>
      <c r="N7272">
        <v>10356</v>
      </c>
      <c r="O7272">
        <v>5.5087659507989883E-2</v>
      </c>
      <c r="P7272">
        <v>-7.4861340224742889E-2</v>
      </c>
      <c r="Q7272">
        <v>-4.1422028094530106E-2</v>
      </c>
      <c r="R7272">
        <v>-4.2609944939613342E-3</v>
      </c>
      <c r="S7272">
        <v>3.2895632088184357E-2</v>
      </c>
      <c r="T7272">
        <v>6.6339351236820221E-2</v>
      </c>
      <c r="U7272" t="s">
        <v>18</v>
      </c>
      <c r="V7272" t="s">
        <v>84</v>
      </c>
      <c r="W7272">
        <v>94.908843994140625</v>
      </c>
    </row>
    <row r="7273" spans="1:23" x14ac:dyDescent="0.25">
      <c r="A7273" s="48"/>
      <c r="B7273" t="s">
        <v>15</v>
      </c>
      <c r="C7273" s="35">
        <v>42233</v>
      </c>
      <c r="D7273">
        <v>12</v>
      </c>
      <c r="E7273" t="s">
        <v>114</v>
      </c>
      <c r="F7273">
        <v>1.22954928186753</v>
      </c>
      <c r="G7273">
        <v>1.5725481565876662</v>
      </c>
      <c r="H7273">
        <v>4133</v>
      </c>
      <c r="I7273">
        <v>1.2338102762495577</v>
      </c>
      <c r="J7273">
        <v>1.5756293815680293</v>
      </c>
      <c r="K7273">
        <v>1019</v>
      </c>
      <c r="L7273">
        <v>-4.2609944939613342E-3</v>
      </c>
      <c r="M7273">
        <v>-0.34654930233955383</v>
      </c>
      <c r="N7273">
        <v>10356</v>
      </c>
      <c r="O7273">
        <v>5.5087659507989883E-2</v>
      </c>
      <c r="P7273">
        <v>-7.4861340224742889E-2</v>
      </c>
      <c r="Q7273">
        <v>-4.1422028094530106E-2</v>
      </c>
      <c r="R7273">
        <v>-4.2609944939613342E-3</v>
      </c>
      <c r="S7273">
        <v>3.2895632088184357E-2</v>
      </c>
      <c r="T7273">
        <v>6.6339351236820221E-2</v>
      </c>
      <c r="U7273" t="s">
        <v>102</v>
      </c>
      <c r="V7273" t="s">
        <v>84</v>
      </c>
      <c r="W7273">
        <v>94.908843994140625</v>
      </c>
    </row>
    <row r="7274" spans="1:23" x14ac:dyDescent="0.25">
      <c r="A7274" s="48"/>
      <c r="B7274" s="7" t="s">
        <v>15</v>
      </c>
      <c r="C7274" s="35">
        <v>42233</v>
      </c>
      <c r="D7274">
        <v>13</v>
      </c>
      <c r="E7274" t="s">
        <v>114</v>
      </c>
      <c r="F7274">
        <v>1.5809772693324176</v>
      </c>
      <c r="G7274">
        <v>1.8044660744702996</v>
      </c>
      <c r="H7274">
        <v>4133</v>
      </c>
      <c r="I7274">
        <v>1.4965419961536754</v>
      </c>
      <c r="J7274">
        <v>1.7580644091930289</v>
      </c>
      <c r="K7274">
        <v>1019</v>
      </c>
      <c r="L7274">
        <v>8.4435276687145233E-2</v>
      </c>
      <c r="M7274">
        <v>5.3407011032104492</v>
      </c>
      <c r="N7274">
        <v>10356</v>
      </c>
      <c r="O7274">
        <v>6.1814151704311371E-2</v>
      </c>
      <c r="P7274">
        <v>5.214259959757328E-3</v>
      </c>
      <c r="Q7274">
        <v>4.2736686766147614E-2</v>
      </c>
      <c r="R7274">
        <v>8.4435276687145233E-2</v>
      </c>
      <c r="S7274">
        <v>0.12612892687320709</v>
      </c>
      <c r="T7274">
        <v>0.16365629434585571</v>
      </c>
      <c r="U7274" t="s">
        <v>18</v>
      </c>
      <c r="V7274" t="s">
        <v>84</v>
      </c>
      <c r="W7274">
        <v>97.649093627929688</v>
      </c>
    </row>
    <row r="7275" spans="1:23" x14ac:dyDescent="0.25">
      <c r="A7275" s="48"/>
      <c r="B7275" s="7" t="s">
        <v>15</v>
      </c>
      <c r="C7275" s="35">
        <v>42233</v>
      </c>
      <c r="D7275">
        <v>13</v>
      </c>
      <c r="E7275" t="s">
        <v>114</v>
      </c>
      <c r="F7275">
        <v>1.5809772693324176</v>
      </c>
      <c r="G7275">
        <v>1.8044660744702996</v>
      </c>
      <c r="H7275">
        <v>4133</v>
      </c>
      <c r="I7275">
        <v>1.4965419961536754</v>
      </c>
      <c r="J7275">
        <v>1.7580644091930289</v>
      </c>
      <c r="K7275">
        <v>1019</v>
      </c>
      <c r="L7275">
        <v>8.4435276687145233E-2</v>
      </c>
      <c r="M7275">
        <v>5.3407011032104492</v>
      </c>
      <c r="N7275">
        <v>10356</v>
      </c>
      <c r="O7275">
        <v>6.1814151704311371E-2</v>
      </c>
      <c r="P7275">
        <v>5.214259959757328E-3</v>
      </c>
      <c r="Q7275">
        <v>4.2736686766147614E-2</v>
      </c>
      <c r="R7275">
        <v>8.4435276687145233E-2</v>
      </c>
      <c r="S7275">
        <v>0.12612892687320709</v>
      </c>
      <c r="T7275">
        <v>0.16365629434585571</v>
      </c>
      <c r="U7275" t="s">
        <v>102</v>
      </c>
      <c r="V7275" t="s">
        <v>84</v>
      </c>
      <c r="W7275">
        <v>97.649093627929688</v>
      </c>
    </row>
    <row r="7276" spans="1:23" x14ac:dyDescent="0.25">
      <c r="A7276" s="48"/>
      <c r="B7276" t="s">
        <v>15</v>
      </c>
      <c r="C7276" s="35">
        <v>42233</v>
      </c>
      <c r="D7276">
        <v>14</v>
      </c>
      <c r="E7276" t="s">
        <v>114</v>
      </c>
      <c r="F7276">
        <v>1.9362883913073079</v>
      </c>
      <c r="G7276">
        <v>1.9742967285306676</v>
      </c>
      <c r="H7276">
        <v>4133</v>
      </c>
      <c r="I7276">
        <v>1.8270553366208164</v>
      </c>
      <c r="J7276">
        <v>1.9652639029570986</v>
      </c>
      <c r="K7276">
        <v>1019</v>
      </c>
      <c r="L7276">
        <v>0.10923305153846741</v>
      </c>
      <c r="M7276">
        <v>5.6413626670837402</v>
      </c>
      <c r="N7276">
        <v>10356</v>
      </c>
      <c r="O7276">
        <v>6.8799354135990143E-2</v>
      </c>
      <c r="P7276">
        <v>2.1059799939393997E-2</v>
      </c>
      <c r="Q7276">
        <v>6.2822386622428894E-2</v>
      </c>
      <c r="R7276">
        <v>0.10923305153846741</v>
      </c>
      <c r="S7276">
        <v>0.15563821792602539</v>
      </c>
      <c r="T7276">
        <v>0.19740630686283112</v>
      </c>
      <c r="U7276" t="s">
        <v>18</v>
      </c>
      <c r="V7276" t="s">
        <v>84</v>
      </c>
      <c r="W7276">
        <v>100.25965881347656</v>
      </c>
    </row>
    <row r="7277" spans="1:23" x14ac:dyDescent="0.25">
      <c r="A7277" s="48"/>
      <c r="B7277" t="s">
        <v>15</v>
      </c>
      <c r="C7277" s="35">
        <v>42233</v>
      </c>
      <c r="D7277">
        <v>14</v>
      </c>
      <c r="E7277" t="s">
        <v>114</v>
      </c>
      <c r="F7277">
        <v>1.9362883913073079</v>
      </c>
      <c r="G7277">
        <v>1.9742967285306676</v>
      </c>
      <c r="H7277">
        <v>4133</v>
      </c>
      <c r="I7277">
        <v>1.8270553366208164</v>
      </c>
      <c r="J7277">
        <v>1.9652639029570986</v>
      </c>
      <c r="K7277">
        <v>1019</v>
      </c>
      <c r="L7277">
        <v>0.10923305153846741</v>
      </c>
      <c r="M7277">
        <v>5.6413626670837402</v>
      </c>
      <c r="N7277">
        <v>10356</v>
      </c>
      <c r="O7277">
        <v>6.8799354135990143E-2</v>
      </c>
      <c r="P7277">
        <v>2.1059799939393997E-2</v>
      </c>
      <c r="Q7277">
        <v>6.2822386622428894E-2</v>
      </c>
      <c r="R7277">
        <v>0.10923305153846741</v>
      </c>
      <c r="S7277">
        <v>0.15563821792602539</v>
      </c>
      <c r="T7277">
        <v>0.19740630686283112</v>
      </c>
      <c r="U7277" t="s">
        <v>102</v>
      </c>
      <c r="V7277" t="s">
        <v>84</v>
      </c>
      <c r="W7277">
        <v>100.25965881347656</v>
      </c>
    </row>
    <row r="7278" spans="1:23" x14ac:dyDescent="0.25">
      <c r="A7278" s="48"/>
      <c r="B7278" s="7" t="s">
        <v>15</v>
      </c>
      <c r="C7278" s="35">
        <v>42233</v>
      </c>
      <c r="D7278">
        <v>15</v>
      </c>
      <c r="E7278" t="s">
        <v>114</v>
      </c>
      <c r="F7278">
        <v>2.3519593330322865</v>
      </c>
      <c r="G7278">
        <v>2.0588491798633863</v>
      </c>
      <c r="H7278">
        <v>4133</v>
      </c>
      <c r="I7278">
        <v>2.2594532611892069</v>
      </c>
      <c r="J7278">
        <v>2.057768510579125</v>
      </c>
      <c r="K7278">
        <v>1019</v>
      </c>
      <c r="L7278">
        <v>9.2506073415279388E-2</v>
      </c>
      <c r="M7278">
        <v>3.9331493377685547</v>
      </c>
      <c r="N7278">
        <v>10356</v>
      </c>
      <c r="O7278">
        <v>7.197965681552887E-2</v>
      </c>
      <c r="P7278">
        <v>2.5694523355923593E-4</v>
      </c>
      <c r="Q7278">
        <v>4.395003616809845E-2</v>
      </c>
      <c r="R7278">
        <v>9.2506073415279388E-2</v>
      </c>
      <c r="S7278">
        <v>0.1410563588142395</v>
      </c>
      <c r="T7278">
        <v>0.18475520610809326</v>
      </c>
      <c r="U7278" t="s">
        <v>18</v>
      </c>
      <c r="V7278" t="s">
        <v>84</v>
      </c>
      <c r="W7278">
        <v>102.12958526611328</v>
      </c>
    </row>
    <row r="7279" spans="1:23" x14ac:dyDescent="0.25">
      <c r="A7279" s="48"/>
      <c r="B7279" s="7" t="s">
        <v>15</v>
      </c>
      <c r="C7279" s="35">
        <v>42233</v>
      </c>
      <c r="D7279">
        <v>15</v>
      </c>
      <c r="E7279" t="s">
        <v>114</v>
      </c>
      <c r="F7279">
        <v>2.3519593330322865</v>
      </c>
      <c r="G7279">
        <v>2.0588491798633863</v>
      </c>
      <c r="H7279">
        <v>4133</v>
      </c>
      <c r="I7279">
        <v>2.2594532611892069</v>
      </c>
      <c r="J7279">
        <v>2.057768510579125</v>
      </c>
      <c r="K7279">
        <v>1019</v>
      </c>
      <c r="L7279">
        <v>9.2506073415279388E-2</v>
      </c>
      <c r="M7279">
        <v>3.9331493377685547</v>
      </c>
      <c r="N7279">
        <v>10356</v>
      </c>
      <c r="O7279">
        <v>7.197965681552887E-2</v>
      </c>
      <c r="P7279">
        <v>2.5694523355923593E-4</v>
      </c>
      <c r="Q7279">
        <v>4.395003616809845E-2</v>
      </c>
      <c r="R7279">
        <v>9.2506073415279388E-2</v>
      </c>
      <c r="S7279">
        <v>0.1410563588142395</v>
      </c>
      <c r="T7279">
        <v>0.18475520610809326</v>
      </c>
      <c r="U7279" t="s">
        <v>102</v>
      </c>
      <c r="V7279" t="s">
        <v>84</v>
      </c>
      <c r="W7279">
        <v>102.12958526611328</v>
      </c>
    </row>
    <row r="7280" spans="1:23" x14ac:dyDescent="0.25">
      <c r="A7280" s="48"/>
      <c r="B7280" t="s">
        <v>15</v>
      </c>
      <c r="C7280" s="35">
        <v>42233</v>
      </c>
      <c r="D7280">
        <v>16</v>
      </c>
      <c r="E7280" t="s">
        <v>114</v>
      </c>
      <c r="F7280">
        <v>2.7643710877292129</v>
      </c>
      <c r="G7280">
        <v>2.0879805011188313</v>
      </c>
      <c r="H7280">
        <v>4133</v>
      </c>
      <c r="I7280">
        <v>2.6922726286582774</v>
      </c>
      <c r="J7280">
        <v>2.154839596344019</v>
      </c>
      <c r="K7280">
        <v>1019</v>
      </c>
      <c r="L7280">
        <v>7.209845632314682E-2</v>
      </c>
      <c r="M7280">
        <v>2.6081323623657227</v>
      </c>
      <c r="N7280">
        <v>10356</v>
      </c>
      <c r="O7280">
        <v>7.4910596013069153E-2</v>
      </c>
      <c r="P7280">
        <v>-2.390696294605732E-2</v>
      </c>
      <c r="Q7280">
        <v>2.1565265953540802E-2</v>
      </c>
      <c r="R7280">
        <v>7.209845632314682E-2</v>
      </c>
      <c r="S7280">
        <v>0.12262565642595291</v>
      </c>
      <c r="T7280">
        <v>0.16810387372970581</v>
      </c>
      <c r="U7280" t="s">
        <v>18</v>
      </c>
      <c r="V7280" t="s">
        <v>84</v>
      </c>
      <c r="W7280">
        <v>102.12958526611328</v>
      </c>
    </row>
    <row r="7281" spans="1:23" x14ac:dyDescent="0.25">
      <c r="A7281" s="48"/>
      <c r="B7281" t="s">
        <v>15</v>
      </c>
      <c r="C7281" s="35">
        <v>42233</v>
      </c>
      <c r="D7281">
        <v>16</v>
      </c>
      <c r="E7281" t="s">
        <v>114</v>
      </c>
      <c r="F7281">
        <v>2.7643710877292129</v>
      </c>
      <c r="G7281">
        <v>2.0879805011188313</v>
      </c>
      <c r="H7281">
        <v>4133</v>
      </c>
      <c r="I7281">
        <v>2.6922726286582774</v>
      </c>
      <c r="J7281">
        <v>2.154839596344019</v>
      </c>
      <c r="K7281">
        <v>1019</v>
      </c>
      <c r="L7281">
        <v>7.209845632314682E-2</v>
      </c>
      <c r="M7281">
        <v>2.6081323623657227</v>
      </c>
      <c r="N7281">
        <v>10356</v>
      </c>
      <c r="O7281">
        <v>7.4910596013069153E-2</v>
      </c>
      <c r="P7281">
        <v>-2.390696294605732E-2</v>
      </c>
      <c r="Q7281">
        <v>2.1565265953540802E-2</v>
      </c>
      <c r="R7281">
        <v>7.209845632314682E-2</v>
      </c>
      <c r="S7281">
        <v>0.12262565642595291</v>
      </c>
      <c r="T7281">
        <v>0.16810387372970581</v>
      </c>
      <c r="U7281" t="s">
        <v>102</v>
      </c>
      <c r="V7281" t="s">
        <v>84</v>
      </c>
      <c r="W7281">
        <v>102.12958526611328</v>
      </c>
    </row>
    <row r="7282" spans="1:23" x14ac:dyDescent="0.25">
      <c r="A7282" s="48"/>
      <c r="B7282" s="7" t="s">
        <v>15</v>
      </c>
      <c r="C7282" s="35">
        <v>42233</v>
      </c>
      <c r="D7282">
        <v>17</v>
      </c>
      <c r="E7282" t="s">
        <v>114</v>
      </c>
      <c r="F7282">
        <v>3.0874869552243958</v>
      </c>
      <c r="G7282">
        <v>2.070856331206484</v>
      </c>
      <c r="H7282">
        <v>4133</v>
      </c>
      <c r="I7282">
        <v>3.0396799397425234</v>
      </c>
      <c r="J7282">
        <v>2.112382888705219</v>
      </c>
      <c r="K7282">
        <v>1019</v>
      </c>
      <c r="L7282">
        <v>4.7807015478610992E-2</v>
      </c>
      <c r="M7282">
        <v>1.5484118461608887</v>
      </c>
      <c r="N7282">
        <v>10356</v>
      </c>
      <c r="O7282">
        <v>7.3597364127635956E-2</v>
      </c>
      <c r="P7282">
        <v>-4.6515367925167084E-2</v>
      </c>
      <c r="Q7282">
        <v>-1.840294455178082E-3</v>
      </c>
      <c r="R7282">
        <v>4.7807015478610992E-2</v>
      </c>
      <c r="S7282">
        <v>9.7448438405990601E-2</v>
      </c>
      <c r="T7282">
        <v>0.14212939143180847</v>
      </c>
      <c r="U7282" t="s">
        <v>18</v>
      </c>
      <c r="V7282" t="s">
        <v>84</v>
      </c>
      <c r="W7282">
        <v>101.87002563476562</v>
      </c>
    </row>
    <row r="7283" spans="1:23" x14ac:dyDescent="0.25">
      <c r="A7283" s="48"/>
      <c r="B7283" s="7" t="s">
        <v>15</v>
      </c>
      <c r="C7283" s="35">
        <v>42233</v>
      </c>
      <c r="D7283">
        <v>17</v>
      </c>
      <c r="E7283" t="s">
        <v>114</v>
      </c>
      <c r="F7283">
        <v>3.0874869552243958</v>
      </c>
      <c r="G7283">
        <v>2.070856331206484</v>
      </c>
      <c r="H7283">
        <v>4133</v>
      </c>
      <c r="I7283">
        <v>3.0396799397425234</v>
      </c>
      <c r="J7283">
        <v>2.112382888705219</v>
      </c>
      <c r="K7283">
        <v>1019</v>
      </c>
      <c r="L7283">
        <v>4.7807015478610992E-2</v>
      </c>
      <c r="M7283">
        <v>1.5484118461608887</v>
      </c>
      <c r="N7283">
        <v>10356</v>
      </c>
      <c r="O7283">
        <v>7.3597364127635956E-2</v>
      </c>
      <c r="P7283">
        <v>-4.6515367925167084E-2</v>
      </c>
      <c r="Q7283">
        <v>-1.840294455178082E-3</v>
      </c>
      <c r="R7283">
        <v>4.7807015478610992E-2</v>
      </c>
      <c r="S7283">
        <v>9.7448438405990601E-2</v>
      </c>
      <c r="T7283">
        <v>0.14212939143180847</v>
      </c>
      <c r="U7283" t="s">
        <v>102</v>
      </c>
      <c r="V7283" t="s">
        <v>84</v>
      </c>
      <c r="W7283">
        <v>101.87002563476562</v>
      </c>
    </row>
    <row r="7284" spans="1:23" x14ac:dyDescent="0.25">
      <c r="A7284" s="48"/>
      <c r="B7284" t="s">
        <v>15</v>
      </c>
      <c r="C7284" s="35">
        <v>42233</v>
      </c>
      <c r="D7284">
        <v>18</v>
      </c>
      <c r="E7284" t="s">
        <v>114</v>
      </c>
      <c r="F7284">
        <v>3.3108130205439457</v>
      </c>
      <c r="G7284">
        <v>2.0436011044023936</v>
      </c>
      <c r="H7284">
        <v>4133</v>
      </c>
      <c r="I7284">
        <v>3.2348825102878749</v>
      </c>
      <c r="J7284">
        <v>2.0076058264406345</v>
      </c>
      <c r="K7284">
        <v>1019</v>
      </c>
      <c r="L7284">
        <v>7.5930513441562653E-2</v>
      </c>
      <c r="M7284">
        <v>2.2934098243713379</v>
      </c>
      <c r="N7284">
        <v>10356</v>
      </c>
      <c r="O7284">
        <v>7.0468485355377197E-2</v>
      </c>
      <c r="P7284">
        <v>-1.4381897635757923E-2</v>
      </c>
      <c r="Q7284">
        <v>2.8393883258104324E-2</v>
      </c>
      <c r="R7284">
        <v>7.5930513441562653E-2</v>
      </c>
      <c r="S7284">
        <v>0.12346150726079941</v>
      </c>
      <c r="T7284">
        <v>0.16624292731285095</v>
      </c>
      <c r="U7284" t="s">
        <v>18</v>
      </c>
      <c r="V7284" t="s">
        <v>84</v>
      </c>
      <c r="W7284">
        <v>99.86993408203125</v>
      </c>
    </row>
    <row r="7285" spans="1:23" x14ac:dyDescent="0.25">
      <c r="A7285" s="48"/>
      <c r="B7285" t="s">
        <v>15</v>
      </c>
      <c r="C7285" s="35">
        <v>42233</v>
      </c>
      <c r="D7285">
        <v>18</v>
      </c>
      <c r="E7285" t="s">
        <v>114</v>
      </c>
      <c r="F7285">
        <v>3.3108130205439457</v>
      </c>
      <c r="G7285">
        <v>2.0436011044023936</v>
      </c>
      <c r="H7285">
        <v>4133</v>
      </c>
      <c r="I7285">
        <v>3.2348825102878749</v>
      </c>
      <c r="J7285">
        <v>2.0076058264406345</v>
      </c>
      <c r="K7285">
        <v>1019</v>
      </c>
      <c r="L7285">
        <v>7.5930513441562653E-2</v>
      </c>
      <c r="M7285">
        <v>2.2934098243713379</v>
      </c>
      <c r="N7285">
        <v>10356</v>
      </c>
      <c r="O7285">
        <v>7.0468485355377197E-2</v>
      </c>
      <c r="P7285">
        <v>-1.4381897635757923E-2</v>
      </c>
      <c r="Q7285">
        <v>2.8393883258104324E-2</v>
      </c>
      <c r="R7285">
        <v>7.5930513441562653E-2</v>
      </c>
      <c r="S7285">
        <v>0.12346150726079941</v>
      </c>
      <c r="T7285">
        <v>0.16624292731285095</v>
      </c>
      <c r="U7285" t="s">
        <v>102</v>
      </c>
      <c r="V7285" t="s">
        <v>84</v>
      </c>
      <c r="W7285">
        <v>99.86993408203125</v>
      </c>
    </row>
    <row r="7286" spans="1:23" x14ac:dyDescent="0.25">
      <c r="A7286" s="48"/>
      <c r="B7286" s="7" t="s">
        <v>15</v>
      </c>
      <c r="C7286" s="35">
        <v>42233</v>
      </c>
      <c r="D7286">
        <v>19</v>
      </c>
      <c r="E7286" t="s">
        <v>114</v>
      </c>
      <c r="F7286">
        <v>3.3411697251898733</v>
      </c>
      <c r="G7286">
        <v>1.9822265679507654</v>
      </c>
      <c r="H7286">
        <v>4133</v>
      </c>
      <c r="I7286">
        <v>3.1080851773682063</v>
      </c>
      <c r="J7286">
        <v>1.8998388338393173</v>
      </c>
      <c r="K7286">
        <v>1019</v>
      </c>
      <c r="L7286">
        <v>0.2330845445394516</v>
      </c>
      <c r="M7286">
        <v>6.9761362075805664</v>
      </c>
      <c r="N7286">
        <v>10356</v>
      </c>
      <c r="O7286">
        <v>6.7028224468231201E-2</v>
      </c>
      <c r="P7286">
        <v>0.14718116819858551</v>
      </c>
      <c r="Q7286">
        <v>0.1878686398267746</v>
      </c>
      <c r="R7286">
        <v>0.2330845445394516</v>
      </c>
      <c r="S7286">
        <v>0.27829506993293762</v>
      </c>
      <c r="T7286">
        <v>0.31898790597915649</v>
      </c>
      <c r="U7286" t="s">
        <v>18</v>
      </c>
      <c r="V7286" t="s">
        <v>84</v>
      </c>
      <c r="W7286">
        <v>94.869544982910156</v>
      </c>
    </row>
    <row r="7287" spans="1:23" x14ac:dyDescent="0.25">
      <c r="A7287" s="48"/>
      <c r="B7287" s="7" t="s">
        <v>15</v>
      </c>
      <c r="C7287" s="35">
        <v>42233</v>
      </c>
      <c r="D7287">
        <v>19</v>
      </c>
      <c r="E7287" t="s">
        <v>114</v>
      </c>
      <c r="F7287">
        <v>3.3411697251898733</v>
      </c>
      <c r="G7287">
        <v>1.9822265679507654</v>
      </c>
      <c r="H7287">
        <v>4133</v>
      </c>
      <c r="I7287">
        <v>3.1080851773682063</v>
      </c>
      <c r="J7287">
        <v>1.8998388338393173</v>
      </c>
      <c r="K7287">
        <v>1019</v>
      </c>
      <c r="L7287">
        <v>0.2330845445394516</v>
      </c>
      <c r="M7287">
        <v>6.9761362075805664</v>
      </c>
      <c r="N7287">
        <v>10356</v>
      </c>
      <c r="O7287">
        <v>6.7028224468231201E-2</v>
      </c>
      <c r="P7287">
        <v>0.14718116819858551</v>
      </c>
      <c r="Q7287">
        <v>0.1878686398267746</v>
      </c>
      <c r="R7287">
        <v>0.2330845445394516</v>
      </c>
      <c r="S7287">
        <v>0.27829506993293762</v>
      </c>
      <c r="T7287">
        <v>0.31898790597915649</v>
      </c>
      <c r="U7287" t="s">
        <v>102</v>
      </c>
      <c r="V7287" t="s">
        <v>84</v>
      </c>
      <c r="W7287">
        <v>94.869544982910156</v>
      </c>
    </row>
    <row r="7288" spans="1:23" x14ac:dyDescent="0.25">
      <c r="A7288" s="48"/>
      <c r="B7288" t="s">
        <v>15</v>
      </c>
      <c r="C7288" s="35">
        <v>42233</v>
      </c>
      <c r="D7288">
        <v>20</v>
      </c>
      <c r="E7288" t="s">
        <v>114</v>
      </c>
      <c r="F7288">
        <v>3.1234292287139569</v>
      </c>
      <c r="G7288">
        <v>1.9099258670854542</v>
      </c>
      <c r="H7288">
        <v>4133</v>
      </c>
      <c r="I7288">
        <v>2.5782973322540994</v>
      </c>
      <c r="J7288">
        <v>1.6481437131175809</v>
      </c>
      <c r="K7288">
        <v>1019</v>
      </c>
      <c r="L7288">
        <v>0.54513192176818848</v>
      </c>
      <c r="M7288">
        <v>17.452993392944336</v>
      </c>
      <c r="N7288">
        <v>10356</v>
      </c>
      <c r="O7288">
        <v>5.9567913413047791E-2</v>
      </c>
      <c r="P7288">
        <v>0.46878969669342041</v>
      </c>
      <c r="Q7288">
        <v>0.50494861602783203</v>
      </c>
      <c r="R7288">
        <v>0.54513192176818848</v>
      </c>
      <c r="S7288">
        <v>0.58531045913696289</v>
      </c>
      <c r="T7288">
        <v>0.62147414684295654</v>
      </c>
      <c r="U7288" t="s">
        <v>18</v>
      </c>
      <c r="V7288" t="s">
        <v>84</v>
      </c>
      <c r="W7288">
        <v>89.998939514160156</v>
      </c>
    </row>
    <row r="7289" spans="1:23" x14ac:dyDescent="0.25">
      <c r="A7289" s="48"/>
      <c r="B7289" t="s">
        <v>15</v>
      </c>
      <c r="C7289" s="35">
        <v>42233</v>
      </c>
      <c r="D7289">
        <v>20</v>
      </c>
      <c r="E7289" t="s">
        <v>114</v>
      </c>
      <c r="F7289">
        <v>3.1234292287139569</v>
      </c>
      <c r="G7289">
        <v>1.9099258670854542</v>
      </c>
      <c r="H7289">
        <v>4133</v>
      </c>
      <c r="I7289">
        <v>2.5782973322540994</v>
      </c>
      <c r="J7289">
        <v>1.6481437131175809</v>
      </c>
      <c r="K7289">
        <v>1019</v>
      </c>
      <c r="L7289">
        <v>0.54513192176818848</v>
      </c>
      <c r="M7289">
        <v>17.452993392944336</v>
      </c>
      <c r="N7289">
        <v>10356</v>
      </c>
      <c r="O7289">
        <v>5.9567913413047791E-2</v>
      </c>
      <c r="P7289">
        <v>0.46878969669342041</v>
      </c>
      <c r="Q7289">
        <v>0.50494861602783203</v>
      </c>
      <c r="R7289">
        <v>0.54513192176818848</v>
      </c>
      <c r="S7289">
        <v>0.58531045913696289</v>
      </c>
      <c r="T7289">
        <v>0.62147414684295654</v>
      </c>
      <c r="U7289" t="s">
        <v>102</v>
      </c>
      <c r="V7289" t="s">
        <v>84</v>
      </c>
      <c r="W7289">
        <v>89.998939514160156</v>
      </c>
    </row>
    <row r="7290" spans="1:23" x14ac:dyDescent="0.25">
      <c r="A7290" s="48"/>
      <c r="B7290" s="7" t="s">
        <v>15</v>
      </c>
      <c r="C7290" s="35">
        <v>42233</v>
      </c>
      <c r="D7290">
        <v>21</v>
      </c>
      <c r="E7290" t="s">
        <v>114</v>
      </c>
      <c r="F7290">
        <v>2.8312034802493438</v>
      </c>
      <c r="G7290">
        <v>1.8345958433000564</v>
      </c>
      <c r="H7290">
        <v>4133</v>
      </c>
      <c r="I7290">
        <v>2.4139917985468635</v>
      </c>
      <c r="J7290">
        <v>1.5359497209001063</v>
      </c>
      <c r="K7290">
        <v>1019</v>
      </c>
      <c r="L7290">
        <v>0.41721168160438538</v>
      </c>
      <c r="M7290">
        <v>14.73619556427002</v>
      </c>
      <c r="N7290">
        <v>10356</v>
      </c>
      <c r="O7290">
        <v>5.594203993678093E-2</v>
      </c>
      <c r="P7290">
        <v>0.34551635384559631</v>
      </c>
      <c r="Q7290">
        <v>0.37947431206703186</v>
      </c>
      <c r="R7290">
        <v>0.41721168160438538</v>
      </c>
      <c r="S7290">
        <v>0.45494458079338074</v>
      </c>
      <c r="T7290">
        <v>0.48890700936317444</v>
      </c>
      <c r="U7290" t="s">
        <v>18</v>
      </c>
      <c r="V7290" t="s">
        <v>84</v>
      </c>
      <c r="W7290">
        <v>86.258499145507813</v>
      </c>
    </row>
    <row r="7291" spans="1:23" x14ac:dyDescent="0.25">
      <c r="A7291" s="48"/>
      <c r="B7291" s="7" t="s">
        <v>15</v>
      </c>
      <c r="C7291" s="35">
        <v>42233</v>
      </c>
      <c r="D7291">
        <v>21</v>
      </c>
      <c r="E7291" t="s">
        <v>114</v>
      </c>
      <c r="F7291">
        <v>2.8312034802493438</v>
      </c>
      <c r="G7291">
        <v>1.8345958433000564</v>
      </c>
      <c r="H7291">
        <v>4133</v>
      </c>
      <c r="I7291">
        <v>2.4139917985468635</v>
      </c>
      <c r="J7291">
        <v>1.5359497209001063</v>
      </c>
      <c r="K7291">
        <v>1019</v>
      </c>
      <c r="L7291">
        <v>0.41721168160438538</v>
      </c>
      <c r="M7291">
        <v>14.73619556427002</v>
      </c>
      <c r="N7291">
        <v>10356</v>
      </c>
      <c r="O7291">
        <v>5.594203993678093E-2</v>
      </c>
      <c r="P7291">
        <v>0.34551635384559631</v>
      </c>
      <c r="Q7291">
        <v>0.37947431206703186</v>
      </c>
      <c r="R7291">
        <v>0.41721168160438538</v>
      </c>
      <c r="S7291">
        <v>0.45494458079338074</v>
      </c>
      <c r="T7291">
        <v>0.48890700936317444</v>
      </c>
      <c r="U7291" t="s">
        <v>102</v>
      </c>
      <c r="V7291" t="s">
        <v>84</v>
      </c>
      <c r="W7291">
        <v>86.258499145507813</v>
      </c>
    </row>
    <row r="7292" spans="1:23" x14ac:dyDescent="0.25">
      <c r="A7292" s="48"/>
      <c r="B7292" t="s">
        <v>15</v>
      </c>
      <c r="C7292" s="35">
        <v>42233</v>
      </c>
      <c r="D7292">
        <v>22</v>
      </c>
      <c r="E7292" t="s">
        <v>114</v>
      </c>
      <c r="F7292">
        <v>2.4278552933247819</v>
      </c>
      <c r="G7292">
        <v>1.7340377391896091</v>
      </c>
      <c r="H7292">
        <v>4133</v>
      </c>
      <c r="I7292">
        <v>2.7213254937403217</v>
      </c>
      <c r="J7292">
        <v>1.8340962918134267</v>
      </c>
      <c r="K7292">
        <v>1019</v>
      </c>
      <c r="L7292">
        <v>-0.29347020387649536</v>
      </c>
      <c r="M7292">
        <v>-12.087631225585938</v>
      </c>
      <c r="N7292">
        <v>10356</v>
      </c>
      <c r="O7292">
        <v>6.3472181558609009E-2</v>
      </c>
      <c r="P7292">
        <v>-0.37481614947319031</v>
      </c>
      <c r="Q7292">
        <v>-0.33628726005554199</v>
      </c>
      <c r="R7292">
        <v>-0.29347020387649536</v>
      </c>
      <c r="S7292">
        <v>-0.25065821409225464</v>
      </c>
      <c r="T7292">
        <v>-0.21212425827980042</v>
      </c>
      <c r="U7292" t="s">
        <v>18</v>
      </c>
      <c r="V7292" t="s">
        <v>84</v>
      </c>
      <c r="W7292">
        <v>81.388565063476563</v>
      </c>
    </row>
    <row r="7293" spans="1:23" x14ac:dyDescent="0.25">
      <c r="A7293" s="48"/>
      <c r="B7293" t="s">
        <v>15</v>
      </c>
      <c r="C7293" s="35">
        <v>42233</v>
      </c>
      <c r="D7293">
        <v>22</v>
      </c>
      <c r="E7293" t="s">
        <v>114</v>
      </c>
      <c r="F7293">
        <v>2.4278552933247819</v>
      </c>
      <c r="G7293">
        <v>1.7340377391896091</v>
      </c>
      <c r="H7293">
        <v>4133</v>
      </c>
      <c r="I7293">
        <v>2.7213254937403217</v>
      </c>
      <c r="J7293">
        <v>1.8340962918134267</v>
      </c>
      <c r="K7293">
        <v>1019</v>
      </c>
      <c r="L7293">
        <v>-0.29347020387649536</v>
      </c>
      <c r="M7293">
        <v>-12.087631225585938</v>
      </c>
      <c r="N7293">
        <v>10356</v>
      </c>
      <c r="O7293">
        <v>6.3472181558609009E-2</v>
      </c>
      <c r="P7293">
        <v>-0.37481614947319031</v>
      </c>
      <c r="Q7293">
        <v>-0.33628726005554199</v>
      </c>
      <c r="R7293">
        <v>-0.29347020387649536</v>
      </c>
      <c r="S7293">
        <v>-0.25065821409225464</v>
      </c>
      <c r="T7293">
        <v>-0.21212425827980042</v>
      </c>
      <c r="U7293" t="s">
        <v>102</v>
      </c>
      <c r="V7293" t="s">
        <v>84</v>
      </c>
      <c r="W7293">
        <v>81.388565063476563</v>
      </c>
    </row>
    <row r="7294" spans="1:23" x14ac:dyDescent="0.25">
      <c r="A7294" s="48"/>
      <c r="B7294" s="7" t="s">
        <v>15</v>
      </c>
      <c r="C7294" s="35">
        <v>42233</v>
      </c>
      <c r="D7294">
        <v>23</v>
      </c>
      <c r="E7294" t="s">
        <v>114</v>
      </c>
      <c r="F7294">
        <v>1.8656893892377917</v>
      </c>
      <c r="G7294">
        <v>1.5109591011741415</v>
      </c>
      <c r="H7294">
        <v>4133</v>
      </c>
      <c r="I7294">
        <v>2.0640674898953466</v>
      </c>
      <c r="J7294">
        <v>1.6373268680042026</v>
      </c>
      <c r="K7294">
        <v>1019</v>
      </c>
      <c r="L7294">
        <v>-0.19837810099124908</v>
      </c>
      <c r="M7294">
        <v>-10.632965087890625</v>
      </c>
      <c r="N7294">
        <v>10356</v>
      </c>
      <c r="O7294">
        <v>5.6420169770717621E-2</v>
      </c>
      <c r="P7294">
        <v>-0.27068617939949036</v>
      </c>
      <c r="Q7294">
        <v>-0.23643802106380463</v>
      </c>
      <c r="R7294">
        <v>-0.19837810099124908</v>
      </c>
      <c r="S7294">
        <v>-0.16032269597053528</v>
      </c>
      <c r="T7294">
        <v>-0.12607000768184662</v>
      </c>
      <c r="U7294" t="s">
        <v>18</v>
      </c>
      <c r="V7294" t="s">
        <v>84</v>
      </c>
      <c r="W7294">
        <v>77.518539428710938</v>
      </c>
    </row>
    <row r="7295" spans="1:23" x14ac:dyDescent="0.25">
      <c r="A7295" s="48"/>
      <c r="B7295" s="7" t="s">
        <v>15</v>
      </c>
      <c r="C7295" s="35">
        <v>42233</v>
      </c>
      <c r="D7295">
        <v>23</v>
      </c>
      <c r="E7295" t="s">
        <v>114</v>
      </c>
      <c r="F7295">
        <v>1.8656893892377917</v>
      </c>
      <c r="G7295">
        <v>1.5109591011741415</v>
      </c>
      <c r="H7295">
        <v>4133</v>
      </c>
      <c r="I7295">
        <v>2.0640674898953466</v>
      </c>
      <c r="J7295">
        <v>1.6373268680042026</v>
      </c>
      <c r="K7295">
        <v>1019</v>
      </c>
      <c r="L7295">
        <v>-0.19837810099124908</v>
      </c>
      <c r="M7295">
        <v>-10.632965087890625</v>
      </c>
      <c r="N7295">
        <v>10356</v>
      </c>
      <c r="O7295">
        <v>5.6420169770717621E-2</v>
      </c>
      <c r="P7295">
        <v>-0.27068617939949036</v>
      </c>
      <c r="Q7295">
        <v>-0.23643802106380463</v>
      </c>
      <c r="R7295">
        <v>-0.19837810099124908</v>
      </c>
      <c r="S7295">
        <v>-0.16032269597053528</v>
      </c>
      <c r="T7295">
        <v>-0.12607000768184662</v>
      </c>
      <c r="U7295" t="s">
        <v>102</v>
      </c>
      <c r="V7295" t="s">
        <v>84</v>
      </c>
      <c r="W7295">
        <v>77.518539428710938</v>
      </c>
    </row>
    <row r="7296" spans="1:23" x14ac:dyDescent="0.25">
      <c r="A7296" s="48"/>
      <c r="B7296" t="s">
        <v>15</v>
      </c>
      <c r="C7296" s="35">
        <v>42233</v>
      </c>
      <c r="D7296">
        <v>24</v>
      </c>
      <c r="E7296" t="s">
        <v>114</v>
      </c>
      <c r="F7296">
        <v>1.400319615264201</v>
      </c>
      <c r="G7296">
        <v>1.2753716256183443</v>
      </c>
      <c r="H7296">
        <v>4133</v>
      </c>
      <c r="I7296">
        <v>1.4787176883537758</v>
      </c>
      <c r="J7296">
        <v>1.3376493823158306</v>
      </c>
      <c r="K7296">
        <v>1019</v>
      </c>
      <c r="L7296">
        <v>-7.8398071229457855E-2</v>
      </c>
      <c r="M7296">
        <v>-5.5985841751098633</v>
      </c>
      <c r="N7296">
        <v>10356</v>
      </c>
      <c r="O7296">
        <v>4.6362705528736115E-2</v>
      </c>
      <c r="P7296">
        <v>-0.13781651854515076</v>
      </c>
      <c r="Q7296">
        <v>-0.10967342555522919</v>
      </c>
      <c r="R7296">
        <v>-7.8398071229457855E-2</v>
      </c>
      <c r="S7296">
        <v>-4.7126427292823792E-2</v>
      </c>
      <c r="T7296">
        <v>-1.8979627639055252E-2</v>
      </c>
      <c r="U7296" t="s">
        <v>18</v>
      </c>
      <c r="V7296" t="s">
        <v>84</v>
      </c>
      <c r="W7296">
        <v>74.869735717773437</v>
      </c>
    </row>
    <row r="7297" spans="1:23" x14ac:dyDescent="0.25">
      <c r="A7297" s="48"/>
      <c r="B7297" t="s">
        <v>15</v>
      </c>
      <c r="C7297" s="35">
        <v>42233</v>
      </c>
      <c r="D7297">
        <v>24</v>
      </c>
      <c r="E7297" t="s">
        <v>114</v>
      </c>
      <c r="F7297">
        <v>1.400319615264201</v>
      </c>
      <c r="G7297">
        <v>1.2753716256183443</v>
      </c>
      <c r="H7297">
        <v>4133</v>
      </c>
      <c r="I7297">
        <v>1.4787176883537758</v>
      </c>
      <c r="J7297">
        <v>1.3376493823158306</v>
      </c>
      <c r="K7297">
        <v>1019</v>
      </c>
      <c r="L7297">
        <v>-7.8398071229457855E-2</v>
      </c>
      <c r="M7297">
        <v>-5.5985841751098633</v>
      </c>
      <c r="N7297">
        <v>10356</v>
      </c>
      <c r="O7297">
        <v>4.6362705528736115E-2</v>
      </c>
      <c r="P7297">
        <v>-0.13781651854515076</v>
      </c>
      <c r="Q7297">
        <v>-0.10967342555522919</v>
      </c>
      <c r="R7297">
        <v>-7.8398071229457855E-2</v>
      </c>
      <c r="S7297">
        <v>-4.7126427292823792E-2</v>
      </c>
      <c r="T7297">
        <v>-1.8979627639055252E-2</v>
      </c>
      <c r="U7297" t="s">
        <v>102</v>
      </c>
      <c r="V7297" t="s">
        <v>84</v>
      </c>
      <c r="W7297">
        <v>74.869735717773437</v>
      </c>
    </row>
    <row r="7298" spans="1:23" x14ac:dyDescent="0.25">
      <c r="A7298" s="48"/>
      <c r="B7298" s="7" t="s">
        <v>15</v>
      </c>
      <c r="C7298" s="35">
        <v>42185</v>
      </c>
      <c r="D7298">
        <v>1</v>
      </c>
      <c r="E7298" t="s">
        <v>32</v>
      </c>
      <c r="F7298">
        <v>1.0277793288150741</v>
      </c>
      <c r="G7298">
        <v>0.99677057575167805</v>
      </c>
      <c r="H7298">
        <v>9227</v>
      </c>
      <c r="I7298">
        <v>1.0807490175742305</v>
      </c>
      <c r="J7298">
        <v>1.0537904302117183</v>
      </c>
      <c r="K7298">
        <v>1072</v>
      </c>
      <c r="L7298">
        <v>-5.2969690412282944E-2</v>
      </c>
      <c r="M7298">
        <v>-5.1538000106811523</v>
      </c>
      <c r="N7298">
        <v>10299</v>
      </c>
      <c r="O7298">
        <v>3.3816695213317871E-2</v>
      </c>
      <c r="P7298">
        <v>-9.6309170126914978E-2</v>
      </c>
      <c r="Q7298">
        <v>-7.5781755149364471E-2</v>
      </c>
      <c r="R7298">
        <v>-5.2969690412282944E-2</v>
      </c>
      <c r="S7298">
        <v>-3.0160330235958099E-2</v>
      </c>
      <c r="T7298">
        <v>-9.6302134916186333E-3</v>
      </c>
      <c r="U7298" t="s">
        <v>18</v>
      </c>
      <c r="V7298" t="s">
        <v>84</v>
      </c>
      <c r="W7298">
        <v>75.869697570800781</v>
      </c>
    </row>
    <row r="7299" spans="1:23" x14ac:dyDescent="0.25">
      <c r="A7299" s="48"/>
      <c r="B7299" s="7" t="s">
        <v>15</v>
      </c>
      <c r="C7299" s="35">
        <v>42185</v>
      </c>
      <c r="D7299">
        <v>1</v>
      </c>
      <c r="E7299" t="s">
        <v>32</v>
      </c>
      <c r="F7299">
        <v>1.0277793288150741</v>
      </c>
      <c r="G7299">
        <v>0.99677057575167805</v>
      </c>
      <c r="H7299">
        <v>9227</v>
      </c>
      <c r="I7299">
        <v>1.0807490175742305</v>
      </c>
      <c r="J7299">
        <v>1.0537904302117183</v>
      </c>
      <c r="K7299">
        <v>1072</v>
      </c>
      <c r="L7299">
        <v>-5.2969690412282944E-2</v>
      </c>
      <c r="M7299">
        <v>-5.1538000106811523</v>
      </c>
      <c r="N7299">
        <v>10299</v>
      </c>
      <c r="O7299">
        <v>3.3816695213317871E-2</v>
      </c>
      <c r="P7299">
        <v>-9.6309170126914978E-2</v>
      </c>
      <c r="Q7299">
        <v>-7.5781755149364471E-2</v>
      </c>
      <c r="R7299">
        <v>-5.2969690412282944E-2</v>
      </c>
      <c r="S7299">
        <v>-3.0160330235958099E-2</v>
      </c>
      <c r="T7299">
        <v>-9.6302134916186333E-3</v>
      </c>
      <c r="U7299" t="s">
        <v>102</v>
      </c>
      <c r="V7299" t="s">
        <v>84</v>
      </c>
      <c r="W7299">
        <v>75.869697570800781</v>
      </c>
    </row>
    <row r="7300" spans="1:23" x14ac:dyDescent="0.25">
      <c r="A7300" s="48"/>
      <c r="B7300" t="s">
        <v>15</v>
      </c>
      <c r="C7300" s="35">
        <v>42185</v>
      </c>
      <c r="D7300">
        <v>2</v>
      </c>
      <c r="E7300" t="s">
        <v>32</v>
      </c>
      <c r="F7300">
        <v>0.86432667539684693</v>
      </c>
      <c r="G7300">
        <v>0.83234583944629215</v>
      </c>
      <c r="H7300">
        <v>9227</v>
      </c>
      <c r="I7300">
        <v>0.89775453633617608</v>
      </c>
      <c r="J7300">
        <v>0.89964487542234028</v>
      </c>
      <c r="K7300">
        <v>1072</v>
      </c>
      <c r="L7300">
        <v>-3.3427860587835312E-2</v>
      </c>
      <c r="M7300">
        <v>-3.8675031661987305</v>
      </c>
      <c r="N7300">
        <v>10299</v>
      </c>
      <c r="O7300">
        <v>2.8811192139983177E-2</v>
      </c>
      <c r="P7300">
        <v>-7.0352286100387573E-2</v>
      </c>
      <c r="Q7300">
        <v>-5.2863314747810364E-2</v>
      </c>
      <c r="R7300">
        <v>-3.3427860587835312E-2</v>
      </c>
      <c r="S7300">
        <v>-1.3994711451232433E-2</v>
      </c>
      <c r="T7300">
        <v>3.4965632949024439E-3</v>
      </c>
      <c r="U7300" t="s">
        <v>18</v>
      </c>
      <c r="V7300" t="s">
        <v>84</v>
      </c>
      <c r="W7300">
        <v>75.739585876464844</v>
      </c>
    </row>
    <row r="7301" spans="1:23" x14ac:dyDescent="0.25">
      <c r="A7301" s="48"/>
      <c r="B7301" t="s">
        <v>15</v>
      </c>
      <c r="C7301" s="35">
        <v>42185</v>
      </c>
      <c r="D7301">
        <v>2</v>
      </c>
      <c r="E7301" t="s">
        <v>32</v>
      </c>
      <c r="F7301">
        <v>0.86432667539684693</v>
      </c>
      <c r="G7301">
        <v>0.83234583944629215</v>
      </c>
      <c r="H7301">
        <v>9227</v>
      </c>
      <c r="I7301">
        <v>0.89775453633617608</v>
      </c>
      <c r="J7301">
        <v>0.89964487542234028</v>
      </c>
      <c r="K7301">
        <v>1072</v>
      </c>
      <c r="L7301">
        <v>-3.3427860587835312E-2</v>
      </c>
      <c r="M7301">
        <v>-3.8675031661987305</v>
      </c>
      <c r="N7301">
        <v>10299</v>
      </c>
      <c r="O7301">
        <v>2.8811192139983177E-2</v>
      </c>
      <c r="P7301">
        <v>-7.0352286100387573E-2</v>
      </c>
      <c r="Q7301">
        <v>-5.2863314747810364E-2</v>
      </c>
      <c r="R7301">
        <v>-3.3427860587835312E-2</v>
      </c>
      <c r="S7301">
        <v>-1.3994711451232433E-2</v>
      </c>
      <c r="T7301">
        <v>3.4965632949024439E-3</v>
      </c>
      <c r="U7301" t="s">
        <v>102</v>
      </c>
      <c r="V7301" t="s">
        <v>84</v>
      </c>
      <c r="W7301">
        <v>75.739585876464844</v>
      </c>
    </row>
    <row r="7302" spans="1:23" x14ac:dyDescent="0.25">
      <c r="A7302" s="48"/>
      <c r="B7302" s="7" t="s">
        <v>15</v>
      </c>
      <c r="C7302" s="35">
        <v>42185</v>
      </c>
      <c r="D7302">
        <v>3</v>
      </c>
      <c r="E7302" t="s">
        <v>32</v>
      </c>
      <c r="F7302">
        <v>0.76319496570116552</v>
      </c>
      <c r="G7302">
        <v>0.73900607483971648</v>
      </c>
      <c r="H7302">
        <v>9227</v>
      </c>
      <c r="I7302">
        <v>0.81563358323988855</v>
      </c>
      <c r="J7302">
        <v>0.79911954477174629</v>
      </c>
      <c r="K7302">
        <v>1072</v>
      </c>
      <c r="L7302">
        <v>-5.2438616752624512E-2</v>
      </c>
      <c r="M7302">
        <v>-6.8709335327148437</v>
      </c>
      <c r="N7302">
        <v>10299</v>
      </c>
      <c r="O7302">
        <v>2.5590814650058746E-2</v>
      </c>
      <c r="P7302">
        <v>-8.5235804319381714E-2</v>
      </c>
      <c r="Q7302">
        <v>-6.9701671600341797E-2</v>
      </c>
      <c r="R7302">
        <v>-5.2438616752624512E-2</v>
      </c>
      <c r="S7302">
        <v>-3.5177610814571381E-2</v>
      </c>
      <c r="T7302">
        <v>-1.964142918586731E-2</v>
      </c>
      <c r="U7302" t="s">
        <v>18</v>
      </c>
      <c r="V7302" t="s">
        <v>84</v>
      </c>
      <c r="W7302">
        <v>74.869598388671875</v>
      </c>
    </row>
    <row r="7303" spans="1:23" x14ac:dyDescent="0.25">
      <c r="A7303" s="48"/>
      <c r="B7303" s="7" t="s">
        <v>15</v>
      </c>
      <c r="C7303" s="35">
        <v>42185</v>
      </c>
      <c r="D7303">
        <v>3</v>
      </c>
      <c r="E7303" t="s">
        <v>32</v>
      </c>
      <c r="F7303">
        <v>0.76319496570116552</v>
      </c>
      <c r="G7303">
        <v>0.73900607483971648</v>
      </c>
      <c r="H7303">
        <v>9227</v>
      </c>
      <c r="I7303">
        <v>0.81563358323988855</v>
      </c>
      <c r="J7303">
        <v>0.79911954477174629</v>
      </c>
      <c r="K7303">
        <v>1072</v>
      </c>
      <c r="L7303">
        <v>-5.2438616752624512E-2</v>
      </c>
      <c r="M7303">
        <v>-6.8709335327148437</v>
      </c>
      <c r="N7303">
        <v>10299</v>
      </c>
      <c r="O7303">
        <v>2.5590814650058746E-2</v>
      </c>
      <c r="P7303">
        <v>-8.5235804319381714E-2</v>
      </c>
      <c r="Q7303">
        <v>-6.9701671600341797E-2</v>
      </c>
      <c r="R7303">
        <v>-5.2438616752624512E-2</v>
      </c>
      <c r="S7303">
        <v>-3.5177610814571381E-2</v>
      </c>
      <c r="T7303">
        <v>-1.964142918586731E-2</v>
      </c>
      <c r="U7303" t="s">
        <v>102</v>
      </c>
      <c r="V7303" t="s">
        <v>84</v>
      </c>
      <c r="W7303">
        <v>74.869598388671875</v>
      </c>
    </row>
    <row r="7304" spans="1:23" x14ac:dyDescent="0.25">
      <c r="A7304" s="48"/>
      <c r="B7304" t="s">
        <v>15</v>
      </c>
      <c r="C7304" s="35">
        <v>42185</v>
      </c>
      <c r="D7304">
        <v>4</v>
      </c>
      <c r="E7304" t="s">
        <v>32</v>
      </c>
      <c r="F7304">
        <v>0.70579585923212684</v>
      </c>
      <c r="G7304">
        <v>0.6655270963811869</v>
      </c>
      <c r="H7304">
        <v>9227</v>
      </c>
      <c r="I7304">
        <v>0.75398250697950353</v>
      </c>
      <c r="J7304">
        <v>0.73692048644238817</v>
      </c>
      <c r="K7304">
        <v>1072</v>
      </c>
      <c r="L7304">
        <v>-4.8186648637056351E-2</v>
      </c>
      <c r="M7304">
        <v>-6.8272781372070313</v>
      </c>
      <c r="N7304">
        <v>10299</v>
      </c>
      <c r="O7304">
        <v>2.3549553006887436E-2</v>
      </c>
      <c r="P7304">
        <v>-7.8367754817008972E-2</v>
      </c>
      <c r="Q7304">
        <v>-6.4072705805301666E-2</v>
      </c>
      <c r="R7304">
        <v>-4.8186648637056351E-2</v>
      </c>
      <c r="S7304">
        <v>-3.2302476465702057E-2</v>
      </c>
      <c r="T7304">
        <v>-1.800554059445858E-2</v>
      </c>
      <c r="U7304" t="s">
        <v>18</v>
      </c>
      <c r="V7304" t="s">
        <v>84</v>
      </c>
      <c r="W7304">
        <v>73.129722595214844</v>
      </c>
    </row>
    <row r="7305" spans="1:23" x14ac:dyDescent="0.25">
      <c r="A7305" s="48"/>
      <c r="B7305" t="s">
        <v>15</v>
      </c>
      <c r="C7305" s="35">
        <v>42185</v>
      </c>
      <c r="D7305">
        <v>4</v>
      </c>
      <c r="E7305" t="s">
        <v>32</v>
      </c>
      <c r="F7305">
        <v>0.70579585923212684</v>
      </c>
      <c r="G7305">
        <v>0.6655270963811869</v>
      </c>
      <c r="H7305">
        <v>9227</v>
      </c>
      <c r="I7305">
        <v>0.75398250697950353</v>
      </c>
      <c r="J7305">
        <v>0.73692048644238817</v>
      </c>
      <c r="K7305">
        <v>1072</v>
      </c>
      <c r="L7305">
        <v>-4.8186648637056351E-2</v>
      </c>
      <c r="M7305">
        <v>-6.8272781372070313</v>
      </c>
      <c r="N7305">
        <v>10299</v>
      </c>
      <c r="O7305">
        <v>2.3549553006887436E-2</v>
      </c>
      <c r="P7305">
        <v>-7.8367754817008972E-2</v>
      </c>
      <c r="Q7305">
        <v>-6.4072705805301666E-2</v>
      </c>
      <c r="R7305">
        <v>-4.8186648637056351E-2</v>
      </c>
      <c r="S7305">
        <v>-3.2302476465702057E-2</v>
      </c>
      <c r="T7305">
        <v>-1.800554059445858E-2</v>
      </c>
      <c r="U7305" t="s">
        <v>102</v>
      </c>
      <c r="V7305" t="s">
        <v>84</v>
      </c>
      <c r="W7305">
        <v>73.129722595214844</v>
      </c>
    </row>
    <row r="7306" spans="1:23" x14ac:dyDescent="0.25">
      <c r="A7306" s="48"/>
      <c r="B7306" s="7" t="s">
        <v>15</v>
      </c>
      <c r="C7306" s="35">
        <v>42185</v>
      </c>
      <c r="D7306">
        <v>5</v>
      </c>
      <c r="E7306" t="s">
        <v>32</v>
      </c>
      <c r="F7306">
        <v>0.68070222297324201</v>
      </c>
      <c r="G7306">
        <v>0.63069430261524362</v>
      </c>
      <c r="H7306">
        <v>9227</v>
      </c>
      <c r="I7306">
        <v>0.7261447151103122</v>
      </c>
      <c r="J7306">
        <v>0.70499918061408162</v>
      </c>
      <c r="K7306">
        <v>1072</v>
      </c>
      <c r="L7306">
        <v>-4.5442491769790649E-2</v>
      </c>
      <c r="M7306">
        <v>-6.6758255958557129</v>
      </c>
      <c r="N7306">
        <v>10299</v>
      </c>
      <c r="O7306">
        <v>2.2511143237352371E-2</v>
      </c>
      <c r="P7306">
        <v>-7.4292771518230438E-2</v>
      </c>
      <c r="Q7306">
        <v>-6.062806025147438E-2</v>
      </c>
      <c r="R7306">
        <v>-4.5442491769790649E-2</v>
      </c>
      <c r="S7306">
        <v>-3.0258726328611374E-2</v>
      </c>
      <c r="T7306">
        <v>-1.6592210158705711E-2</v>
      </c>
      <c r="U7306" t="s">
        <v>18</v>
      </c>
      <c r="V7306" t="s">
        <v>84</v>
      </c>
      <c r="W7306">
        <v>72.259834289550781</v>
      </c>
    </row>
    <row r="7307" spans="1:23" x14ac:dyDescent="0.25">
      <c r="A7307" s="48"/>
      <c r="B7307" s="7" t="s">
        <v>15</v>
      </c>
      <c r="C7307" s="35">
        <v>42185</v>
      </c>
      <c r="D7307">
        <v>5</v>
      </c>
      <c r="E7307" t="s">
        <v>32</v>
      </c>
      <c r="F7307">
        <v>0.68070222297324201</v>
      </c>
      <c r="G7307">
        <v>0.63069430261524362</v>
      </c>
      <c r="H7307">
        <v>9227</v>
      </c>
      <c r="I7307">
        <v>0.7261447151103122</v>
      </c>
      <c r="J7307">
        <v>0.70499918061408162</v>
      </c>
      <c r="K7307">
        <v>1072</v>
      </c>
      <c r="L7307">
        <v>-4.5442491769790649E-2</v>
      </c>
      <c r="M7307">
        <v>-6.6758255958557129</v>
      </c>
      <c r="N7307">
        <v>10299</v>
      </c>
      <c r="O7307">
        <v>2.2511143237352371E-2</v>
      </c>
      <c r="P7307">
        <v>-7.4292771518230438E-2</v>
      </c>
      <c r="Q7307">
        <v>-6.062806025147438E-2</v>
      </c>
      <c r="R7307">
        <v>-4.5442491769790649E-2</v>
      </c>
      <c r="S7307">
        <v>-3.0258726328611374E-2</v>
      </c>
      <c r="T7307">
        <v>-1.6592210158705711E-2</v>
      </c>
      <c r="U7307" t="s">
        <v>102</v>
      </c>
      <c r="V7307" t="s">
        <v>84</v>
      </c>
      <c r="W7307">
        <v>72.259834289550781</v>
      </c>
    </row>
    <row r="7308" spans="1:23" x14ac:dyDescent="0.25">
      <c r="A7308" s="48"/>
      <c r="B7308" t="s">
        <v>15</v>
      </c>
      <c r="C7308" s="35">
        <v>42185</v>
      </c>
      <c r="D7308">
        <v>6</v>
      </c>
      <c r="E7308" t="s">
        <v>32</v>
      </c>
      <c r="F7308">
        <v>0.69638318624938966</v>
      </c>
      <c r="G7308">
        <v>0.63729293240527207</v>
      </c>
      <c r="H7308">
        <v>9227</v>
      </c>
      <c r="I7308">
        <v>0.71951449953641045</v>
      </c>
      <c r="J7308">
        <v>0.67752290601778686</v>
      </c>
      <c r="K7308">
        <v>1072</v>
      </c>
      <c r="L7308">
        <v>-2.3131312802433968E-2</v>
      </c>
      <c r="M7308">
        <v>-3.3216357231140137</v>
      </c>
      <c r="N7308">
        <v>10299</v>
      </c>
      <c r="O7308">
        <v>2.1730696782469749E-2</v>
      </c>
      <c r="P7308">
        <v>-5.0981372594833374E-2</v>
      </c>
      <c r="Q7308">
        <v>-3.7790406495332718E-2</v>
      </c>
      <c r="R7308">
        <v>-2.3131312802433968E-2</v>
      </c>
      <c r="S7308">
        <v>-8.4739578887820244E-3</v>
      </c>
      <c r="T7308">
        <v>4.7187483869493008E-3</v>
      </c>
      <c r="U7308" t="s">
        <v>18</v>
      </c>
      <c r="V7308" t="s">
        <v>84</v>
      </c>
      <c r="W7308">
        <v>72.389846801757813</v>
      </c>
    </row>
    <row r="7309" spans="1:23" x14ac:dyDescent="0.25">
      <c r="A7309" s="48"/>
      <c r="B7309" t="s">
        <v>15</v>
      </c>
      <c r="C7309" s="35">
        <v>42185</v>
      </c>
      <c r="D7309">
        <v>6</v>
      </c>
      <c r="E7309" t="s">
        <v>32</v>
      </c>
      <c r="F7309">
        <v>0.69638318624938966</v>
      </c>
      <c r="G7309">
        <v>0.63729293240527207</v>
      </c>
      <c r="H7309">
        <v>9227</v>
      </c>
      <c r="I7309">
        <v>0.71951449953641045</v>
      </c>
      <c r="J7309">
        <v>0.67752290601778686</v>
      </c>
      <c r="K7309">
        <v>1072</v>
      </c>
      <c r="L7309">
        <v>-2.3131312802433968E-2</v>
      </c>
      <c r="M7309">
        <v>-3.3216357231140137</v>
      </c>
      <c r="N7309">
        <v>10299</v>
      </c>
      <c r="O7309">
        <v>2.1730696782469749E-2</v>
      </c>
      <c r="P7309">
        <v>-5.0981372594833374E-2</v>
      </c>
      <c r="Q7309">
        <v>-3.7790406495332718E-2</v>
      </c>
      <c r="R7309">
        <v>-2.3131312802433968E-2</v>
      </c>
      <c r="S7309">
        <v>-8.4739578887820244E-3</v>
      </c>
      <c r="T7309">
        <v>4.7187483869493008E-3</v>
      </c>
      <c r="U7309" t="s">
        <v>102</v>
      </c>
      <c r="V7309" t="s">
        <v>84</v>
      </c>
      <c r="W7309">
        <v>72.389846801757813</v>
      </c>
    </row>
    <row r="7310" spans="1:23" x14ac:dyDescent="0.25">
      <c r="A7310" s="48"/>
      <c r="B7310" s="7" t="s">
        <v>15</v>
      </c>
      <c r="C7310" s="35">
        <v>42185</v>
      </c>
      <c r="D7310">
        <v>7</v>
      </c>
      <c r="E7310" t="s">
        <v>32</v>
      </c>
      <c r="F7310">
        <v>0.74182100908048065</v>
      </c>
      <c r="G7310">
        <v>0.70509698468301207</v>
      </c>
      <c r="H7310">
        <v>9227</v>
      </c>
      <c r="I7310">
        <v>0.75362544421430322</v>
      </c>
      <c r="J7310">
        <v>0.72263893582428462</v>
      </c>
      <c r="K7310">
        <v>1072</v>
      </c>
      <c r="L7310">
        <v>-1.1804435402154922E-2</v>
      </c>
      <c r="M7310">
        <v>-1.591278076171875</v>
      </c>
      <c r="N7310">
        <v>10299</v>
      </c>
      <c r="O7310">
        <v>2.3259721696376801E-2</v>
      </c>
      <c r="P7310">
        <v>-4.1614092886447906E-2</v>
      </c>
      <c r="Q7310">
        <v>-2.7494978159666061E-2</v>
      </c>
      <c r="R7310">
        <v>-1.1804435402154922E-2</v>
      </c>
      <c r="S7310">
        <v>3.8842468056827784E-3</v>
      </c>
      <c r="T7310">
        <v>1.8005223944783211E-2</v>
      </c>
      <c r="U7310" t="s">
        <v>18</v>
      </c>
      <c r="V7310" t="s">
        <v>84</v>
      </c>
      <c r="W7310">
        <v>75.780174255371094</v>
      </c>
    </row>
    <row r="7311" spans="1:23" x14ac:dyDescent="0.25">
      <c r="A7311" s="48"/>
      <c r="B7311" s="7" t="s">
        <v>15</v>
      </c>
      <c r="C7311" s="35">
        <v>42185</v>
      </c>
      <c r="D7311">
        <v>7</v>
      </c>
      <c r="E7311" t="s">
        <v>32</v>
      </c>
      <c r="F7311">
        <v>0.74182100908048065</v>
      </c>
      <c r="G7311">
        <v>0.70509698468301207</v>
      </c>
      <c r="H7311">
        <v>9227</v>
      </c>
      <c r="I7311">
        <v>0.75362544421430322</v>
      </c>
      <c r="J7311">
        <v>0.72263893582428462</v>
      </c>
      <c r="K7311">
        <v>1072</v>
      </c>
      <c r="L7311">
        <v>-1.1804435402154922E-2</v>
      </c>
      <c r="M7311">
        <v>-1.591278076171875</v>
      </c>
      <c r="N7311">
        <v>10299</v>
      </c>
      <c r="O7311">
        <v>2.3259721696376801E-2</v>
      </c>
      <c r="P7311">
        <v>-4.1614092886447906E-2</v>
      </c>
      <c r="Q7311">
        <v>-2.7494978159666061E-2</v>
      </c>
      <c r="R7311">
        <v>-1.1804435402154922E-2</v>
      </c>
      <c r="S7311">
        <v>3.8842468056827784E-3</v>
      </c>
      <c r="T7311">
        <v>1.8005223944783211E-2</v>
      </c>
      <c r="U7311" t="s">
        <v>102</v>
      </c>
      <c r="V7311" t="s">
        <v>84</v>
      </c>
      <c r="W7311">
        <v>75.780174255371094</v>
      </c>
    </row>
    <row r="7312" spans="1:23" x14ac:dyDescent="0.25">
      <c r="A7312" s="48"/>
      <c r="B7312" t="s">
        <v>15</v>
      </c>
      <c r="C7312" s="35">
        <v>42185</v>
      </c>
      <c r="D7312">
        <v>8</v>
      </c>
      <c r="E7312" t="s">
        <v>32</v>
      </c>
      <c r="F7312">
        <v>0.81551135434707478</v>
      </c>
      <c r="G7312">
        <v>0.83271017594049657</v>
      </c>
      <c r="H7312">
        <v>9227</v>
      </c>
      <c r="I7312">
        <v>0.81066978521506539</v>
      </c>
      <c r="J7312">
        <v>0.84882517983559858</v>
      </c>
      <c r="K7312">
        <v>1072</v>
      </c>
      <c r="L7312">
        <v>4.8415693454444408E-3</v>
      </c>
      <c r="M7312">
        <v>0.5936850905418396</v>
      </c>
      <c r="N7312">
        <v>10299</v>
      </c>
      <c r="O7312">
        <v>2.7336088940501213E-2</v>
      </c>
      <c r="P7312">
        <v>-3.0192362144589424E-2</v>
      </c>
      <c r="Q7312">
        <v>-1.3598809950053692E-2</v>
      </c>
      <c r="R7312">
        <v>4.8415693454444408E-3</v>
      </c>
      <c r="S7312">
        <v>2.3279761895537376E-2</v>
      </c>
      <c r="T7312">
        <v>3.9875499904155731E-2</v>
      </c>
      <c r="U7312" t="s">
        <v>18</v>
      </c>
      <c r="V7312" t="s">
        <v>84</v>
      </c>
      <c r="W7312">
        <v>79.170890808105469</v>
      </c>
    </row>
    <row r="7313" spans="1:23" x14ac:dyDescent="0.25">
      <c r="A7313" s="48"/>
      <c r="B7313" t="s">
        <v>15</v>
      </c>
      <c r="C7313" s="35">
        <v>42185</v>
      </c>
      <c r="D7313">
        <v>8</v>
      </c>
      <c r="E7313" t="s">
        <v>32</v>
      </c>
      <c r="F7313">
        <v>0.81551135434707478</v>
      </c>
      <c r="G7313">
        <v>0.83271017594049657</v>
      </c>
      <c r="H7313">
        <v>9227</v>
      </c>
      <c r="I7313">
        <v>0.81066978521506539</v>
      </c>
      <c r="J7313">
        <v>0.84882517983559858</v>
      </c>
      <c r="K7313">
        <v>1072</v>
      </c>
      <c r="L7313">
        <v>4.8415693454444408E-3</v>
      </c>
      <c r="M7313">
        <v>0.5936850905418396</v>
      </c>
      <c r="N7313">
        <v>10299</v>
      </c>
      <c r="O7313">
        <v>2.7336088940501213E-2</v>
      </c>
      <c r="P7313">
        <v>-3.0192362144589424E-2</v>
      </c>
      <c r="Q7313">
        <v>-1.3598809950053692E-2</v>
      </c>
      <c r="R7313">
        <v>4.8415693454444408E-3</v>
      </c>
      <c r="S7313">
        <v>2.3279761895537376E-2</v>
      </c>
      <c r="T7313">
        <v>3.9875499904155731E-2</v>
      </c>
      <c r="U7313" t="s">
        <v>102</v>
      </c>
      <c r="V7313" t="s">
        <v>84</v>
      </c>
      <c r="W7313">
        <v>79.170890808105469</v>
      </c>
    </row>
    <row r="7314" spans="1:23" x14ac:dyDescent="0.25">
      <c r="A7314" s="48"/>
      <c r="B7314" s="7" t="s">
        <v>15</v>
      </c>
      <c r="C7314" s="35">
        <v>42185</v>
      </c>
      <c r="D7314">
        <v>9</v>
      </c>
      <c r="E7314" t="s">
        <v>32</v>
      </c>
      <c r="F7314">
        <v>0.86482008276949007</v>
      </c>
      <c r="G7314">
        <v>0.9895033949742772</v>
      </c>
      <c r="H7314">
        <v>9227</v>
      </c>
      <c r="I7314">
        <v>0.85943292777140201</v>
      </c>
      <c r="J7314">
        <v>1.0186778111729475</v>
      </c>
      <c r="K7314">
        <v>1072</v>
      </c>
      <c r="L7314">
        <v>5.3871548734605312E-3</v>
      </c>
      <c r="M7314">
        <v>0.62292206287384033</v>
      </c>
      <c r="N7314">
        <v>10299</v>
      </c>
      <c r="O7314">
        <v>3.2773803919553757E-2</v>
      </c>
      <c r="P7314">
        <v>-3.6615751683712006E-2</v>
      </c>
      <c r="Q7314">
        <v>-1.6721397638320923E-2</v>
      </c>
      <c r="R7314">
        <v>5.3871548734605312E-3</v>
      </c>
      <c r="S7314">
        <v>2.7493085712194443E-2</v>
      </c>
      <c r="T7314">
        <v>4.7390062361955643E-2</v>
      </c>
      <c r="U7314" t="s">
        <v>18</v>
      </c>
      <c r="V7314" t="s">
        <v>84</v>
      </c>
      <c r="W7314">
        <v>82.431015014648438</v>
      </c>
    </row>
    <row r="7315" spans="1:23" x14ac:dyDescent="0.25">
      <c r="A7315" s="48"/>
      <c r="B7315" s="7" t="s">
        <v>15</v>
      </c>
      <c r="C7315" s="35">
        <v>42185</v>
      </c>
      <c r="D7315">
        <v>9</v>
      </c>
      <c r="E7315" t="s">
        <v>32</v>
      </c>
      <c r="F7315">
        <v>0.86482008276949007</v>
      </c>
      <c r="G7315">
        <v>0.9895033949742772</v>
      </c>
      <c r="H7315">
        <v>9227</v>
      </c>
      <c r="I7315">
        <v>0.85943292777140201</v>
      </c>
      <c r="J7315">
        <v>1.0186778111729475</v>
      </c>
      <c r="K7315">
        <v>1072</v>
      </c>
      <c r="L7315">
        <v>5.3871548734605312E-3</v>
      </c>
      <c r="M7315">
        <v>0.62292206287384033</v>
      </c>
      <c r="N7315">
        <v>10299</v>
      </c>
      <c r="O7315">
        <v>3.2773803919553757E-2</v>
      </c>
      <c r="P7315">
        <v>-3.6615751683712006E-2</v>
      </c>
      <c r="Q7315">
        <v>-1.6721397638320923E-2</v>
      </c>
      <c r="R7315">
        <v>5.3871548734605312E-3</v>
      </c>
      <c r="S7315">
        <v>2.7493085712194443E-2</v>
      </c>
      <c r="T7315">
        <v>4.7390062361955643E-2</v>
      </c>
      <c r="U7315" t="s">
        <v>102</v>
      </c>
      <c r="V7315" t="s">
        <v>84</v>
      </c>
      <c r="W7315">
        <v>82.431015014648438</v>
      </c>
    </row>
    <row r="7316" spans="1:23" x14ac:dyDescent="0.25">
      <c r="A7316" s="48"/>
      <c r="B7316" t="s">
        <v>15</v>
      </c>
      <c r="C7316" s="35">
        <v>42185</v>
      </c>
      <c r="D7316">
        <v>10</v>
      </c>
      <c r="E7316" t="s">
        <v>32</v>
      </c>
      <c r="F7316">
        <v>0.97259967309487916</v>
      </c>
      <c r="G7316">
        <v>1.2102760426485248</v>
      </c>
      <c r="H7316">
        <v>9227</v>
      </c>
      <c r="I7316">
        <v>0.99100308697471806</v>
      </c>
      <c r="J7316">
        <v>1.2608417929811475</v>
      </c>
      <c r="K7316">
        <v>1072</v>
      </c>
      <c r="L7316">
        <v>-1.8403414636850357E-2</v>
      </c>
      <c r="M7316">
        <v>-1.8921879529953003</v>
      </c>
      <c r="N7316">
        <v>10299</v>
      </c>
      <c r="O7316">
        <v>4.0517870336771011E-2</v>
      </c>
      <c r="P7316">
        <v>-7.0331119000911713E-2</v>
      </c>
      <c r="Q7316">
        <v>-4.5735958963632584E-2</v>
      </c>
      <c r="R7316">
        <v>-1.8403414636850357E-2</v>
      </c>
      <c r="S7316">
        <v>8.9258886873722076E-3</v>
      </c>
      <c r="T7316">
        <v>3.3524289727210999E-2</v>
      </c>
      <c r="U7316" t="s">
        <v>18</v>
      </c>
      <c r="V7316" t="s">
        <v>84</v>
      </c>
      <c r="W7316">
        <v>86.301002502441406</v>
      </c>
    </row>
    <row r="7317" spans="1:23" x14ac:dyDescent="0.25">
      <c r="A7317" s="48"/>
      <c r="B7317" t="s">
        <v>15</v>
      </c>
      <c r="C7317" s="35">
        <v>42185</v>
      </c>
      <c r="D7317">
        <v>10</v>
      </c>
      <c r="E7317" t="s">
        <v>32</v>
      </c>
      <c r="F7317">
        <v>0.97259967309487916</v>
      </c>
      <c r="G7317">
        <v>1.2102760426485248</v>
      </c>
      <c r="H7317">
        <v>9227</v>
      </c>
      <c r="I7317">
        <v>0.99100308697471806</v>
      </c>
      <c r="J7317">
        <v>1.2608417929811475</v>
      </c>
      <c r="K7317">
        <v>1072</v>
      </c>
      <c r="L7317">
        <v>-1.8403414636850357E-2</v>
      </c>
      <c r="M7317">
        <v>-1.8921879529953003</v>
      </c>
      <c r="N7317">
        <v>10299</v>
      </c>
      <c r="O7317">
        <v>4.0517870336771011E-2</v>
      </c>
      <c r="P7317">
        <v>-7.0331119000911713E-2</v>
      </c>
      <c r="Q7317">
        <v>-4.5735958963632584E-2</v>
      </c>
      <c r="R7317">
        <v>-1.8403414636850357E-2</v>
      </c>
      <c r="S7317">
        <v>8.9258886873722076E-3</v>
      </c>
      <c r="T7317">
        <v>3.3524289727210999E-2</v>
      </c>
      <c r="U7317" t="s">
        <v>102</v>
      </c>
      <c r="V7317" t="s">
        <v>84</v>
      </c>
      <c r="W7317">
        <v>86.301002502441406</v>
      </c>
    </row>
    <row r="7318" spans="1:23" x14ac:dyDescent="0.25">
      <c r="A7318" s="48"/>
      <c r="B7318" s="7" t="s">
        <v>15</v>
      </c>
      <c r="C7318" s="35">
        <v>42185</v>
      </c>
      <c r="D7318">
        <v>11</v>
      </c>
      <c r="E7318" t="s">
        <v>32</v>
      </c>
      <c r="F7318">
        <v>1.1542447965448734</v>
      </c>
      <c r="G7318">
        <v>1.437599586226749</v>
      </c>
      <c r="H7318">
        <v>9227</v>
      </c>
      <c r="I7318">
        <v>1.1749522913468911</v>
      </c>
      <c r="J7318">
        <v>1.5062388590469771</v>
      </c>
      <c r="K7318">
        <v>1072</v>
      </c>
      <c r="L7318">
        <v>-2.0707495510578156E-2</v>
      </c>
      <c r="M7318">
        <v>-1.794029712677002</v>
      </c>
      <c r="N7318">
        <v>10299</v>
      </c>
      <c r="O7318">
        <v>4.837726429104805E-2</v>
      </c>
      <c r="P7318">
        <v>-8.2707799971103668E-2</v>
      </c>
      <c r="Q7318">
        <v>-5.3341832011938095E-2</v>
      </c>
      <c r="R7318">
        <v>-2.0707495510578156E-2</v>
      </c>
      <c r="S7318">
        <v>1.1922969482839108E-2</v>
      </c>
      <c r="T7318">
        <v>4.1292805224657059E-2</v>
      </c>
      <c r="U7318" t="s">
        <v>18</v>
      </c>
      <c r="V7318" t="s">
        <v>84</v>
      </c>
      <c r="W7318">
        <v>90.170692443847656</v>
      </c>
    </row>
    <row r="7319" spans="1:23" x14ac:dyDescent="0.25">
      <c r="A7319" s="48"/>
      <c r="B7319" s="7" t="s">
        <v>15</v>
      </c>
      <c r="C7319" s="35">
        <v>42185</v>
      </c>
      <c r="D7319">
        <v>11</v>
      </c>
      <c r="E7319" t="s">
        <v>32</v>
      </c>
      <c r="F7319">
        <v>1.1542447965448734</v>
      </c>
      <c r="G7319">
        <v>1.437599586226749</v>
      </c>
      <c r="H7319">
        <v>9227</v>
      </c>
      <c r="I7319">
        <v>1.1749522913468911</v>
      </c>
      <c r="J7319">
        <v>1.5062388590469771</v>
      </c>
      <c r="K7319">
        <v>1072</v>
      </c>
      <c r="L7319">
        <v>-2.0707495510578156E-2</v>
      </c>
      <c r="M7319">
        <v>-1.794029712677002</v>
      </c>
      <c r="N7319">
        <v>10299</v>
      </c>
      <c r="O7319">
        <v>4.837726429104805E-2</v>
      </c>
      <c r="P7319">
        <v>-8.2707799971103668E-2</v>
      </c>
      <c r="Q7319">
        <v>-5.3341832011938095E-2</v>
      </c>
      <c r="R7319">
        <v>-2.0707495510578156E-2</v>
      </c>
      <c r="S7319">
        <v>1.1922969482839108E-2</v>
      </c>
      <c r="T7319">
        <v>4.1292805224657059E-2</v>
      </c>
      <c r="U7319" t="s">
        <v>102</v>
      </c>
      <c r="V7319" t="s">
        <v>84</v>
      </c>
      <c r="W7319">
        <v>90.170692443847656</v>
      </c>
    </row>
    <row r="7320" spans="1:23" x14ac:dyDescent="0.25">
      <c r="A7320" s="48"/>
      <c r="B7320" t="s">
        <v>15</v>
      </c>
      <c r="C7320" s="35">
        <v>42185</v>
      </c>
      <c r="D7320">
        <v>12</v>
      </c>
      <c r="E7320" t="s">
        <v>32</v>
      </c>
      <c r="F7320">
        <v>1.4281696416572114</v>
      </c>
      <c r="G7320">
        <v>1.6723556799001271</v>
      </c>
      <c r="H7320">
        <v>9227</v>
      </c>
      <c r="I7320">
        <v>1.482520860582448</v>
      </c>
      <c r="J7320">
        <v>1.7650664645554515</v>
      </c>
      <c r="K7320">
        <v>1072</v>
      </c>
      <c r="L7320">
        <v>-5.4351218044757843E-2</v>
      </c>
      <c r="M7320">
        <v>-3.8056557178497314</v>
      </c>
      <c r="N7320">
        <v>10299</v>
      </c>
      <c r="O7320">
        <v>5.6650858372449875E-2</v>
      </c>
      <c r="P7320">
        <v>-0.12695495784282684</v>
      </c>
      <c r="Q7320">
        <v>-9.2566750943660736E-2</v>
      </c>
      <c r="R7320">
        <v>-5.4351218044757843E-2</v>
      </c>
      <c r="S7320">
        <v>-1.614021323621273E-2</v>
      </c>
      <c r="T7320">
        <v>1.8252521753311157E-2</v>
      </c>
      <c r="U7320" t="s">
        <v>18</v>
      </c>
      <c r="V7320" t="s">
        <v>84</v>
      </c>
      <c r="W7320">
        <v>95.040489196777344</v>
      </c>
    </row>
    <row r="7321" spans="1:23" x14ac:dyDescent="0.25">
      <c r="A7321" s="48"/>
      <c r="B7321" t="s">
        <v>15</v>
      </c>
      <c r="C7321" s="35">
        <v>42185</v>
      </c>
      <c r="D7321">
        <v>12</v>
      </c>
      <c r="E7321" t="s">
        <v>32</v>
      </c>
      <c r="F7321">
        <v>1.4281696416572114</v>
      </c>
      <c r="G7321">
        <v>1.6723556799001271</v>
      </c>
      <c r="H7321">
        <v>9227</v>
      </c>
      <c r="I7321">
        <v>1.482520860582448</v>
      </c>
      <c r="J7321">
        <v>1.7650664645554515</v>
      </c>
      <c r="K7321">
        <v>1072</v>
      </c>
      <c r="L7321">
        <v>-5.4351218044757843E-2</v>
      </c>
      <c r="M7321">
        <v>-3.8056557178497314</v>
      </c>
      <c r="N7321">
        <v>10299</v>
      </c>
      <c r="O7321">
        <v>5.6650858372449875E-2</v>
      </c>
      <c r="P7321">
        <v>-0.12695495784282684</v>
      </c>
      <c r="Q7321">
        <v>-9.2566750943660736E-2</v>
      </c>
      <c r="R7321">
        <v>-5.4351218044757843E-2</v>
      </c>
      <c r="S7321">
        <v>-1.614021323621273E-2</v>
      </c>
      <c r="T7321">
        <v>1.8252521753311157E-2</v>
      </c>
      <c r="U7321" t="s">
        <v>102</v>
      </c>
      <c r="V7321" t="s">
        <v>84</v>
      </c>
      <c r="W7321">
        <v>95.040489196777344</v>
      </c>
    </row>
    <row r="7322" spans="1:23" x14ac:dyDescent="0.25">
      <c r="A7322" s="48"/>
      <c r="B7322" s="7" t="s">
        <v>15</v>
      </c>
      <c r="C7322" s="35">
        <v>42185</v>
      </c>
      <c r="D7322">
        <v>13</v>
      </c>
      <c r="E7322" t="s">
        <v>32</v>
      </c>
      <c r="F7322">
        <v>1.7675141439327946</v>
      </c>
      <c r="G7322">
        <v>1.8841668643839269</v>
      </c>
      <c r="H7322">
        <v>9227</v>
      </c>
      <c r="I7322">
        <v>1.8271911133074572</v>
      </c>
      <c r="J7322">
        <v>2.0126922137774175</v>
      </c>
      <c r="K7322">
        <v>1072</v>
      </c>
      <c r="L7322">
        <v>-5.9676967561244965E-2</v>
      </c>
      <c r="M7322">
        <v>-3.3763220310211182</v>
      </c>
      <c r="N7322">
        <v>10299</v>
      </c>
      <c r="O7322">
        <v>6.4525984227657318E-2</v>
      </c>
      <c r="P7322">
        <v>-0.1423734724521637</v>
      </c>
      <c r="Q7322">
        <v>-0.10320490598678589</v>
      </c>
      <c r="R7322">
        <v>-5.9676967561244965E-2</v>
      </c>
      <c r="S7322">
        <v>-1.615419052541256E-2</v>
      </c>
      <c r="T7322">
        <v>2.3019533604383469E-2</v>
      </c>
      <c r="U7322" t="s">
        <v>18</v>
      </c>
      <c r="V7322" t="s">
        <v>84</v>
      </c>
      <c r="W7322">
        <v>97.780364990234375</v>
      </c>
    </row>
    <row r="7323" spans="1:23" x14ac:dyDescent="0.25">
      <c r="A7323" s="48"/>
      <c r="B7323" s="7" t="s">
        <v>15</v>
      </c>
      <c r="C7323" s="35">
        <v>42185</v>
      </c>
      <c r="D7323">
        <v>13</v>
      </c>
      <c r="E7323" t="s">
        <v>32</v>
      </c>
      <c r="F7323">
        <v>1.7675141439327946</v>
      </c>
      <c r="G7323">
        <v>1.8841668643839269</v>
      </c>
      <c r="H7323">
        <v>9227</v>
      </c>
      <c r="I7323">
        <v>1.8271911133074572</v>
      </c>
      <c r="J7323">
        <v>2.0126922137774175</v>
      </c>
      <c r="K7323">
        <v>1072</v>
      </c>
      <c r="L7323">
        <v>-5.9676967561244965E-2</v>
      </c>
      <c r="M7323">
        <v>-3.3763220310211182</v>
      </c>
      <c r="N7323">
        <v>10299</v>
      </c>
      <c r="O7323">
        <v>6.4525984227657318E-2</v>
      </c>
      <c r="P7323">
        <v>-0.1423734724521637</v>
      </c>
      <c r="Q7323">
        <v>-0.10320490598678589</v>
      </c>
      <c r="R7323">
        <v>-5.9676967561244965E-2</v>
      </c>
      <c r="S7323">
        <v>-1.615419052541256E-2</v>
      </c>
      <c r="T7323">
        <v>2.3019533604383469E-2</v>
      </c>
      <c r="U7323" t="s">
        <v>102</v>
      </c>
      <c r="V7323" t="s">
        <v>84</v>
      </c>
      <c r="W7323">
        <v>97.780364990234375</v>
      </c>
    </row>
    <row r="7324" spans="1:23" x14ac:dyDescent="0.25">
      <c r="A7324" s="48"/>
      <c r="B7324" t="s">
        <v>15</v>
      </c>
      <c r="C7324" s="35">
        <v>42185</v>
      </c>
      <c r="D7324">
        <v>14</v>
      </c>
      <c r="E7324" t="s">
        <v>32</v>
      </c>
      <c r="F7324">
        <v>2.1600171516797992</v>
      </c>
      <c r="G7324">
        <v>1.9976282925054034</v>
      </c>
      <c r="H7324">
        <v>9227</v>
      </c>
      <c r="I7324">
        <v>2.1825182415498543</v>
      </c>
      <c r="J7324">
        <v>2.0877010105153917</v>
      </c>
      <c r="K7324">
        <v>1072</v>
      </c>
      <c r="L7324">
        <v>-2.2501090541481972E-2</v>
      </c>
      <c r="M7324">
        <v>-1.0417088270187378</v>
      </c>
      <c r="N7324">
        <v>10299</v>
      </c>
      <c r="O7324">
        <v>6.7068949341773987E-2</v>
      </c>
      <c r="P7324">
        <v>-0.10845665633678436</v>
      </c>
      <c r="Q7324">
        <v>-6.7744463682174683E-2</v>
      </c>
      <c r="R7324">
        <v>-2.2501090541481972E-2</v>
      </c>
      <c r="S7324">
        <v>2.2736916318535805E-2</v>
      </c>
      <c r="T7324">
        <v>6.3454471528530121E-2</v>
      </c>
      <c r="U7324" t="s">
        <v>18</v>
      </c>
      <c r="V7324" t="s">
        <v>84</v>
      </c>
      <c r="W7324">
        <v>100.39003753662109</v>
      </c>
    </row>
    <row r="7325" spans="1:23" x14ac:dyDescent="0.25">
      <c r="A7325" s="48"/>
      <c r="B7325" t="s">
        <v>15</v>
      </c>
      <c r="C7325" s="35">
        <v>42185</v>
      </c>
      <c r="D7325">
        <v>14</v>
      </c>
      <c r="E7325" t="s">
        <v>32</v>
      </c>
      <c r="F7325">
        <v>2.1600171516797992</v>
      </c>
      <c r="G7325">
        <v>1.9976282925054034</v>
      </c>
      <c r="H7325">
        <v>9227</v>
      </c>
      <c r="I7325">
        <v>2.1825182415498543</v>
      </c>
      <c r="J7325">
        <v>2.0877010105153917</v>
      </c>
      <c r="K7325">
        <v>1072</v>
      </c>
      <c r="L7325">
        <v>-2.2501090541481972E-2</v>
      </c>
      <c r="M7325">
        <v>-1.0417088270187378</v>
      </c>
      <c r="N7325">
        <v>10299</v>
      </c>
      <c r="O7325">
        <v>6.7068949341773987E-2</v>
      </c>
      <c r="P7325">
        <v>-0.10845665633678436</v>
      </c>
      <c r="Q7325">
        <v>-6.7744463682174683E-2</v>
      </c>
      <c r="R7325">
        <v>-2.2501090541481972E-2</v>
      </c>
      <c r="S7325">
        <v>2.2736916318535805E-2</v>
      </c>
      <c r="T7325">
        <v>6.3454471528530121E-2</v>
      </c>
      <c r="U7325" t="s">
        <v>102</v>
      </c>
      <c r="V7325" t="s">
        <v>84</v>
      </c>
      <c r="W7325">
        <v>100.39003753662109</v>
      </c>
    </row>
    <row r="7326" spans="1:23" x14ac:dyDescent="0.25">
      <c r="A7326" s="48"/>
      <c r="B7326" s="7" t="s">
        <v>15</v>
      </c>
      <c r="C7326" s="35">
        <v>42185</v>
      </c>
      <c r="D7326">
        <v>15</v>
      </c>
      <c r="E7326" t="s">
        <v>32</v>
      </c>
      <c r="F7326">
        <v>2.4882929718034075</v>
      </c>
      <c r="G7326">
        <v>2.1063548592244938</v>
      </c>
      <c r="H7326">
        <v>9227</v>
      </c>
      <c r="I7326">
        <v>2.5276559418542242</v>
      </c>
      <c r="J7326">
        <v>2.2587474699632235</v>
      </c>
      <c r="K7326">
        <v>1072</v>
      </c>
      <c r="L7326">
        <v>-3.9362970739603043E-2</v>
      </c>
      <c r="M7326">
        <v>-1.581926703453064</v>
      </c>
      <c r="N7326">
        <v>10299</v>
      </c>
      <c r="O7326">
        <v>7.2388634085655212E-2</v>
      </c>
      <c r="P7326">
        <v>-0.13213624060153961</v>
      </c>
      <c r="Q7326">
        <v>-8.8194891810417175E-2</v>
      </c>
      <c r="R7326">
        <v>-3.9362970739603043E-2</v>
      </c>
      <c r="S7326">
        <v>9.4631630927324295E-3</v>
      </c>
      <c r="T7326">
        <v>5.3410302847623825E-2</v>
      </c>
      <c r="U7326" t="s">
        <v>18</v>
      </c>
      <c r="V7326" t="s">
        <v>84</v>
      </c>
      <c r="W7326">
        <v>102.13001251220703</v>
      </c>
    </row>
    <row r="7327" spans="1:23" x14ac:dyDescent="0.25">
      <c r="A7327" s="48"/>
      <c r="B7327" s="7" t="s">
        <v>15</v>
      </c>
      <c r="C7327" s="35">
        <v>42185</v>
      </c>
      <c r="D7327">
        <v>15</v>
      </c>
      <c r="E7327" t="s">
        <v>32</v>
      </c>
      <c r="F7327">
        <v>2.4882929718034075</v>
      </c>
      <c r="G7327">
        <v>2.1063548592244938</v>
      </c>
      <c r="H7327">
        <v>9227</v>
      </c>
      <c r="I7327">
        <v>2.5276559418542242</v>
      </c>
      <c r="J7327">
        <v>2.2587474699632235</v>
      </c>
      <c r="K7327">
        <v>1072</v>
      </c>
      <c r="L7327">
        <v>-3.9362970739603043E-2</v>
      </c>
      <c r="M7327">
        <v>-1.581926703453064</v>
      </c>
      <c r="N7327">
        <v>10299</v>
      </c>
      <c r="O7327">
        <v>7.2388634085655212E-2</v>
      </c>
      <c r="P7327">
        <v>-0.13213624060153961</v>
      </c>
      <c r="Q7327">
        <v>-8.8194891810417175E-2</v>
      </c>
      <c r="R7327">
        <v>-3.9362970739603043E-2</v>
      </c>
      <c r="S7327">
        <v>9.4631630927324295E-3</v>
      </c>
      <c r="T7327">
        <v>5.3410302847623825E-2</v>
      </c>
      <c r="U7327" t="s">
        <v>102</v>
      </c>
      <c r="V7327" t="s">
        <v>84</v>
      </c>
      <c r="W7327">
        <v>102.13001251220703</v>
      </c>
    </row>
    <row r="7328" spans="1:23" x14ac:dyDescent="0.25">
      <c r="A7328" s="48"/>
      <c r="B7328" t="s">
        <v>15</v>
      </c>
      <c r="C7328" s="35">
        <v>42185</v>
      </c>
      <c r="D7328">
        <v>16</v>
      </c>
      <c r="E7328" t="s">
        <v>32</v>
      </c>
      <c r="F7328">
        <v>2.8317250957263216</v>
      </c>
      <c r="G7328">
        <v>2.1477488774356428</v>
      </c>
      <c r="H7328">
        <v>9227</v>
      </c>
      <c r="I7328">
        <v>2.8853627678431373</v>
      </c>
      <c r="J7328">
        <v>2.2440419485310086</v>
      </c>
      <c r="K7328">
        <v>1072</v>
      </c>
      <c r="L7328">
        <v>-5.363767221570015E-2</v>
      </c>
      <c r="M7328">
        <v>-1.8941694498062134</v>
      </c>
      <c r="N7328">
        <v>10299</v>
      </c>
      <c r="O7328">
        <v>7.2093211114406586E-2</v>
      </c>
      <c r="P7328">
        <v>-0.14603233337402344</v>
      </c>
      <c r="Q7328">
        <v>-0.10227031260728836</v>
      </c>
      <c r="R7328">
        <v>-5.363767221570015E-2</v>
      </c>
      <c r="S7328">
        <v>-5.0108013674616814E-3</v>
      </c>
      <c r="T7328">
        <v>3.8756988942623138E-2</v>
      </c>
      <c r="U7328" t="s">
        <v>18</v>
      </c>
      <c r="V7328" t="s">
        <v>84</v>
      </c>
      <c r="W7328">
        <v>103.86969757080078</v>
      </c>
    </row>
    <row r="7329" spans="1:23" x14ac:dyDescent="0.25">
      <c r="A7329" s="48"/>
      <c r="B7329" t="s">
        <v>15</v>
      </c>
      <c r="C7329" s="35">
        <v>42185</v>
      </c>
      <c r="D7329">
        <v>16</v>
      </c>
      <c r="E7329" t="s">
        <v>32</v>
      </c>
      <c r="F7329">
        <v>2.8317250957263216</v>
      </c>
      <c r="G7329">
        <v>2.1477488774356428</v>
      </c>
      <c r="H7329">
        <v>9227</v>
      </c>
      <c r="I7329">
        <v>2.8853627678431373</v>
      </c>
      <c r="J7329">
        <v>2.2440419485310086</v>
      </c>
      <c r="K7329">
        <v>1072</v>
      </c>
      <c r="L7329">
        <v>-5.363767221570015E-2</v>
      </c>
      <c r="M7329">
        <v>-1.8941694498062134</v>
      </c>
      <c r="N7329">
        <v>10299</v>
      </c>
      <c r="O7329">
        <v>7.2093211114406586E-2</v>
      </c>
      <c r="P7329">
        <v>-0.14603233337402344</v>
      </c>
      <c r="Q7329">
        <v>-0.10227031260728836</v>
      </c>
      <c r="R7329">
        <v>-5.363767221570015E-2</v>
      </c>
      <c r="S7329">
        <v>-5.0108013674616814E-3</v>
      </c>
      <c r="T7329">
        <v>3.8756988942623138E-2</v>
      </c>
      <c r="U7329" t="s">
        <v>102</v>
      </c>
      <c r="V7329" t="s">
        <v>84</v>
      </c>
      <c r="W7329">
        <v>103.86969757080078</v>
      </c>
    </row>
    <row r="7330" spans="1:23" x14ac:dyDescent="0.25">
      <c r="A7330" s="48"/>
      <c r="B7330" s="7" t="s">
        <v>15</v>
      </c>
      <c r="C7330" s="35">
        <v>42185</v>
      </c>
      <c r="D7330">
        <v>17</v>
      </c>
      <c r="E7330" t="s">
        <v>32</v>
      </c>
      <c r="F7330">
        <v>3.139219080174946</v>
      </c>
      <c r="G7330">
        <v>2.1457358977732697</v>
      </c>
      <c r="H7330">
        <v>9227</v>
      </c>
      <c r="I7330">
        <v>3.1638374189363447</v>
      </c>
      <c r="J7330">
        <v>2.1852691360280869</v>
      </c>
      <c r="K7330">
        <v>1072</v>
      </c>
      <c r="L7330">
        <v>-2.4618338793516159E-2</v>
      </c>
      <c r="M7330">
        <v>-0.78421854972839355</v>
      </c>
      <c r="N7330">
        <v>10299</v>
      </c>
      <c r="O7330">
        <v>7.0382207632064819E-2</v>
      </c>
      <c r="P7330">
        <v>-0.11482017487287521</v>
      </c>
      <c r="Q7330">
        <v>-7.2096765041351318E-2</v>
      </c>
      <c r="R7330">
        <v>-2.4618338793516159E-2</v>
      </c>
      <c r="S7330">
        <v>2.2854460403323174E-2</v>
      </c>
      <c r="T7330">
        <v>6.5583497285842896E-2</v>
      </c>
      <c r="U7330" t="s">
        <v>18</v>
      </c>
      <c r="V7330" t="s">
        <v>84</v>
      </c>
      <c r="W7330">
        <v>103.86979675292969</v>
      </c>
    </row>
    <row r="7331" spans="1:23" x14ac:dyDescent="0.25">
      <c r="A7331" s="48"/>
      <c r="B7331" s="7" t="s">
        <v>15</v>
      </c>
      <c r="C7331" s="35">
        <v>42185</v>
      </c>
      <c r="D7331">
        <v>17</v>
      </c>
      <c r="E7331" t="s">
        <v>32</v>
      </c>
      <c r="F7331">
        <v>3.139219080174946</v>
      </c>
      <c r="G7331">
        <v>2.1457358977732697</v>
      </c>
      <c r="H7331">
        <v>9227</v>
      </c>
      <c r="I7331">
        <v>3.1638374189363447</v>
      </c>
      <c r="J7331">
        <v>2.1852691360280869</v>
      </c>
      <c r="K7331">
        <v>1072</v>
      </c>
      <c r="L7331">
        <v>-2.4618338793516159E-2</v>
      </c>
      <c r="M7331">
        <v>-0.78421854972839355</v>
      </c>
      <c r="N7331">
        <v>10299</v>
      </c>
      <c r="O7331">
        <v>7.0382207632064819E-2</v>
      </c>
      <c r="P7331">
        <v>-0.11482017487287521</v>
      </c>
      <c r="Q7331">
        <v>-7.2096765041351318E-2</v>
      </c>
      <c r="R7331">
        <v>-2.4618338793516159E-2</v>
      </c>
      <c r="S7331">
        <v>2.2854460403323174E-2</v>
      </c>
      <c r="T7331">
        <v>6.5583497285842896E-2</v>
      </c>
      <c r="U7331" t="s">
        <v>102</v>
      </c>
      <c r="V7331" t="s">
        <v>84</v>
      </c>
      <c r="W7331">
        <v>103.86979675292969</v>
      </c>
    </row>
    <row r="7332" spans="1:23" x14ac:dyDescent="0.25">
      <c r="A7332" s="48"/>
      <c r="B7332" t="s">
        <v>15</v>
      </c>
      <c r="C7332" s="35">
        <v>42185</v>
      </c>
      <c r="D7332">
        <v>18</v>
      </c>
      <c r="E7332" t="s">
        <v>32</v>
      </c>
      <c r="F7332">
        <v>3.3506227638300627</v>
      </c>
      <c r="G7332">
        <v>2.1130321926932667</v>
      </c>
      <c r="H7332">
        <v>9227</v>
      </c>
      <c r="I7332">
        <v>3.4518434039032231</v>
      </c>
      <c r="J7332">
        <v>2.1277477789583648</v>
      </c>
      <c r="K7332">
        <v>1072</v>
      </c>
      <c r="L7332">
        <v>-0.10122063755989075</v>
      </c>
      <c r="M7332">
        <v>-3.0209500789642334</v>
      </c>
      <c r="N7332">
        <v>10299</v>
      </c>
      <c r="O7332">
        <v>6.8608552217483521E-2</v>
      </c>
      <c r="P7332">
        <v>-0.18914936482906342</v>
      </c>
      <c r="Q7332">
        <v>-0.147502601146698</v>
      </c>
      <c r="R7332">
        <v>-0.10122063755989075</v>
      </c>
      <c r="S7332">
        <v>-5.4944168776273727E-2</v>
      </c>
      <c r="T7332">
        <v>-1.3291916809976101E-2</v>
      </c>
      <c r="U7332" t="s">
        <v>18</v>
      </c>
      <c r="V7332" t="s">
        <v>84</v>
      </c>
      <c r="W7332">
        <v>102.86979675292969</v>
      </c>
    </row>
    <row r="7333" spans="1:23" x14ac:dyDescent="0.25">
      <c r="A7333" s="48"/>
      <c r="B7333" t="s">
        <v>15</v>
      </c>
      <c r="C7333" s="35">
        <v>42185</v>
      </c>
      <c r="D7333">
        <v>18</v>
      </c>
      <c r="E7333" t="s">
        <v>32</v>
      </c>
      <c r="F7333">
        <v>3.3506227638300627</v>
      </c>
      <c r="G7333">
        <v>2.1130321926932667</v>
      </c>
      <c r="H7333">
        <v>9227</v>
      </c>
      <c r="I7333">
        <v>3.4518434039032231</v>
      </c>
      <c r="J7333">
        <v>2.1277477789583648</v>
      </c>
      <c r="K7333">
        <v>1072</v>
      </c>
      <c r="L7333">
        <v>-0.10122063755989075</v>
      </c>
      <c r="M7333">
        <v>-3.0209500789642334</v>
      </c>
      <c r="N7333">
        <v>10299</v>
      </c>
      <c r="O7333">
        <v>6.8608552217483521E-2</v>
      </c>
      <c r="P7333">
        <v>-0.18914936482906342</v>
      </c>
      <c r="Q7333">
        <v>-0.147502601146698</v>
      </c>
      <c r="R7333">
        <v>-0.10122063755989075</v>
      </c>
      <c r="S7333">
        <v>-5.4944168776273727E-2</v>
      </c>
      <c r="T7333">
        <v>-1.3291916809976101E-2</v>
      </c>
      <c r="U7333" t="s">
        <v>102</v>
      </c>
      <c r="V7333" t="s">
        <v>84</v>
      </c>
      <c r="W7333">
        <v>102.86979675292969</v>
      </c>
    </row>
    <row r="7334" spans="1:23" x14ac:dyDescent="0.25">
      <c r="A7334" s="48"/>
      <c r="B7334" s="7" t="s">
        <v>15</v>
      </c>
      <c r="C7334" s="35">
        <v>42185</v>
      </c>
      <c r="D7334">
        <v>19</v>
      </c>
      <c r="E7334" t="s">
        <v>32</v>
      </c>
      <c r="F7334">
        <v>3.4508178816311377</v>
      </c>
      <c r="G7334">
        <v>2.0577745293813923</v>
      </c>
      <c r="H7334">
        <v>9227</v>
      </c>
      <c r="I7334">
        <v>3.2937075756277943</v>
      </c>
      <c r="J7334">
        <v>1.9513927164153557</v>
      </c>
      <c r="K7334">
        <v>1072</v>
      </c>
      <c r="L7334">
        <v>0.1571103036403656</v>
      </c>
      <c r="M7334">
        <v>4.5528426170349121</v>
      </c>
      <c r="N7334">
        <v>10299</v>
      </c>
      <c r="O7334">
        <v>6.3333205878734589E-2</v>
      </c>
      <c r="P7334">
        <v>7.5942464172840118E-2</v>
      </c>
      <c r="Q7334">
        <v>0.11438699066638947</v>
      </c>
      <c r="R7334">
        <v>0.1571103036403656</v>
      </c>
      <c r="S7334">
        <v>0.19982855021953583</v>
      </c>
      <c r="T7334">
        <v>0.23827813565731049</v>
      </c>
      <c r="U7334" t="s">
        <v>18</v>
      </c>
      <c r="V7334" t="s">
        <v>84</v>
      </c>
      <c r="W7334">
        <v>99.869697570800781</v>
      </c>
    </row>
    <row r="7335" spans="1:23" x14ac:dyDescent="0.25">
      <c r="A7335" s="48"/>
      <c r="B7335" s="7" t="s">
        <v>15</v>
      </c>
      <c r="C7335" s="35">
        <v>42185</v>
      </c>
      <c r="D7335">
        <v>19</v>
      </c>
      <c r="E7335" t="s">
        <v>32</v>
      </c>
      <c r="F7335">
        <v>3.4508178816311377</v>
      </c>
      <c r="G7335">
        <v>2.0577745293813923</v>
      </c>
      <c r="H7335">
        <v>9227</v>
      </c>
      <c r="I7335">
        <v>3.2937075756277943</v>
      </c>
      <c r="J7335">
        <v>1.9513927164153557</v>
      </c>
      <c r="K7335">
        <v>1072</v>
      </c>
      <c r="L7335">
        <v>0.1571103036403656</v>
      </c>
      <c r="M7335">
        <v>4.5528426170349121</v>
      </c>
      <c r="N7335">
        <v>10299</v>
      </c>
      <c r="O7335">
        <v>6.3333205878734589E-2</v>
      </c>
      <c r="P7335">
        <v>7.5942464172840118E-2</v>
      </c>
      <c r="Q7335">
        <v>0.11438699066638947</v>
      </c>
      <c r="R7335">
        <v>0.1571103036403656</v>
      </c>
      <c r="S7335">
        <v>0.19982855021953583</v>
      </c>
      <c r="T7335">
        <v>0.23827813565731049</v>
      </c>
      <c r="U7335" t="s">
        <v>102</v>
      </c>
      <c r="V7335" t="s">
        <v>84</v>
      </c>
      <c r="W7335">
        <v>99.869697570800781</v>
      </c>
    </row>
    <row r="7336" spans="1:23" x14ac:dyDescent="0.25">
      <c r="A7336" s="48"/>
      <c r="B7336" t="s">
        <v>15</v>
      </c>
      <c r="C7336" s="35">
        <v>42185</v>
      </c>
      <c r="D7336">
        <v>20</v>
      </c>
      <c r="E7336" t="s">
        <v>32</v>
      </c>
      <c r="F7336">
        <v>3.3340283206585646</v>
      </c>
      <c r="G7336">
        <v>2.0096112118438216</v>
      </c>
      <c r="H7336">
        <v>9227</v>
      </c>
      <c r="I7336">
        <v>2.741914686058923</v>
      </c>
      <c r="J7336">
        <v>1.682259797630107</v>
      </c>
      <c r="K7336">
        <v>1072</v>
      </c>
      <c r="L7336">
        <v>0.59211361408233643</v>
      </c>
      <c r="M7336">
        <v>17.759706497192383</v>
      </c>
      <c r="N7336">
        <v>10299</v>
      </c>
      <c r="O7336">
        <v>5.5476214736700058E-2</v>
      </c>
      <c r="P7336">
        <v>0.52101528644561768</v>
      </c>
      <c r="Q7336">
        <v>0.55469048023223877</v>
      </c>
      <c r="R7336">
        <v>0.59211361408233643</v>
      </c>
      <c r="S7336">
        <v>0.6295323371887207</v>
      </c>
      <c r="T7336">
        <v>0.66321194171905518</v>
      </c>
      <c r="U7336" t="s">
        <v>18</v>
      </c>
      <c r="V7336" t="s">
        <v>84</v>
      </c>
      <c r="W7336">
        <v>95.739097595214844</v>
      </c>
    </row>
    <row r="7337" spans="1:23" x14ac:dyDescent="0.25">
      <c r="A7337" s="48"/>
      <c r="B7337" t="s">
        <v>15</v>
      </c>
      <c r="C7337" s="35">
        <v>42185</v>
      </c>
      <c r="D7337">
        <v>20</v>
      </c>
      <c r="E7337" t="s">
        <v>32</v>
      </c>
      <c r="F7337">
        <v>3.3340283206585646</v>
      </c>
      <c r="G7337">
        <v>2.0096112118438216</v>
      </c>
      <c r="H7337">
        <v>9227</v>
      </c>
      <c r="I7337">
        <v>2.741914686058923</v>
      </c>
      <c r="J7337">
        <v>1.682259797630107</v>
      </c>
      <c r="K7337">
        <v>1072</v>
      </c>
      <c r="L7337">
        <v>0.59211361408233643</v>
      </c>
      <c r="M7337">
        <v>17.759706497192383</v>
      </c>
      <c r="N7337">
        <v>10299</v>
      </c>
      <c r="O7337">
        <v>5.5476214736700058E-2</v>
      </c>
      <c r="P7337">
        <v>0.52101528644561768</v>
      </c>
      <c r="Q7337">
        <v>0.55469048023223877</v>
      </c>
      <c r="R7337">
        <v>0.59211361408233643</v>
      </c>
      <c r="S7337">
        <v>0.6295323371887207</v>
      </c>
      <c r="T7337">
        <v>0.66321194171905518</v>
      </c>
      <c r="U7337" t="s">
        <v>102</v>
      </c>
      <c r="V7337" t="s">
        <v>84</v>
      </c>
      <c r="W7337">
        <v>95.739097595214844</v>
      </c>
    </row>
    <row r="7338" spans="1:23" x14ac:dyDescent="0.25">
      <c r="A7338" s="48"/>
      <c r="B7338" s="7" t="s">
        <v>15</v>
      </c>
      <c r="C7338" s="35">
        <v>42185</v>
      </c>
      <c r="D7338">
        <v>21</v>
      </c>
      <c r="E7338" t="s">
        <v>32</v>
      </c>
      <c r="F7338">
        <v>3.0715099163981523</v>
      </c>
      <c r="G7338">
        <v>1.9250745428106513</v>
      </c>
      <c r="H7338">
        <v>9227</v>
      </c>
      <c r="I7338">
        <v>3.4035786712806617</v>
      </c>
      <c r="J7338">
        <v>2.0421710549995749</v>
      </c>
      <c r="K7338">
        <v>1072</v>
      </c>
      <c r="L7338">
        <v>-0.33206874132156372</v>
      </c>
      <c r="M7338">
        <v>-10.811254501342773</v>
      </c>
      <c r="N7338">
        <v>10299</v>
      </c>
      <c r="O7338">
        <v>6.551332026720047E-2</v>
      </c>
      <c r="P7338">
        <v>-0.41603061556816101</v>
      </c>
      <c r="Q7338">
        <v>-0.37626272439956665</v>
      </c>
      <c r="R7338">
        <v>-0.33206874132156372</v>
      </c>
      <c r="S7338">
        <v>-0.28788000345230103</v>
      </c>
      <c r="T7338">
        <v>-0.24810686707496643</v>
      </c>
      <c r="U7338" t="s">
        <v>18</v>
      </c>
      <c r="V7338" t="s">
        <v>84</v>
      </c>
      <c r="W7338">
        <v>90.389167785644531</v>
      </c>
    </row>
    <row r="7339" spans="1:23" x14ac:dyDescent="0.25">
      <c r="A7339" s="48"/>
      <c r="B7339" s="7" t="s">
        <v>15</v>
      </c>
      <c r="C7339" s="35">
        <v>42185</v>
      </c>
      <c r="D7339">
        <v>21</v>
      </c>
      <c r="E7339" t="s">
        <v>32</v>
      </c>
      <c r="F7339">
        <v>3.0715099163981523</v>
      </c>
      <c r="G7339">
        <v>1.9250745428106513</v>
      </c>
      <c r="H7339">
        <v>9227</v>
      </c>
      <c r="I7339">
        <v>3.4035786712806617</v>
      </c>
      <c r="J7339">
        <v>2.0421710549995749</v>
      </c>
      <c r="K7339">
        <v>1072</v>
      </c>
      <c r="L7339">
        <v>-0.33206874132156372</v>
      </c>
      <c r="M7339">
        <v>-10.811254501342773</v>
      </c>
      <c r="N7339">
        <v>10299</v>
      </c>
      <c r="O7339">
        <v>6.551332026720047E-2</v>
      </c>
      <c r="P7339">
        <v>-0.41603061556816101</v>
      </c>
      <c r="Q7339">
        <v>-0.37626272439956665</v>
      </c>
      <c r="R7339">
        <v>-0.33206874132156372</v>
      </c>
      <c r="S7339">
        <v>-0.28788000345230103</v>
      </c>
      <c r="T7339">
        <v>-0.24810686707496643</v>
      </c>
      <c r="U7339" t="s">
        <v>102</v>
      </c>
      <c r="V7339" t="s">
        <v>84</v>
      </c>
      <c r="W7339">
        <v>90.389167785644531</v>
      </c>
    </row>
    <row r="7340" spans="1:23" x14ac:dyDescent="0.25">
      <c r="A7340" s="48"/>
      <c r="B7340" t="s">
        <v>15</v>
      </c>
      <c r="C7340" s="35">
        <v>42185</v>
      </c>
      <c r="D7340">
        <v>22</v>
      </c>
      <c r="E7340" t="s">
        <v>32</v>
      </c>
      <c r="F7340">
        <v>2.765736232225608</v>
      </c>
      <c r="G7340">
        <v>1.8506834741421856</v>
      </c>
      <c r="H7340">
        <v>9227</v>
      </c>
      <c r="I7340">
        <v>3.0237913923979298</v>
      </c>
      <c r="J7340">
        <v>1.9771467431720549</v>
      </c>
      <c r="K7340">
        <v>1072</v>
      </c>
      <c r="L7340">
        <v>-0.25805515050888062</v>
      </c>
      <c r="M7340">
        <v>-9.3304328918457031</v>
      </c>
      <c r="N7340">
        <v>10299</v>
      </c>
      <c r="O7340">
        <v>6.3385754823684692E-2</v>
      </c>
      <c r="P7340">
        <v>-0.3392903208732605</v>
      </c>
      <c r="Q7340">
        <v>-0.30081391334533691</v>
      </c>
      <c r="R7340">
        <v>-0.25805515050888062</v>
      </c>
      <c r="S7340">
        <v>-0.21530145406723022</v>
      </c>
      <c r="T7340">
        <v>-0.17681996524333954</v>
      </c>
      <c r="U7340" t="s">
        <v>18</v>
      </c>
      <c r="V7340" t="s">
        <v>84</v>
      </c>
      <c r="W7340">
        <v>88.129043579101563</v>
      </c>
    </row>
    <row r="7341" spans="1:23" x14ac:dyDescent="0.25">
      <c r="A7341" s="48"/>
      <c r="B7341" t="s">
        <v>15</v>
      </c>
      <c r="C7341" s="35">
        <v>42185</v>
      </c>
      <c r="D7341">
        <v>22</v>
      </c>
      <c r="E7341" t="s">
        <v>32</v>
      </c>
      <c r="F7341">
        <v>2.765736232225608</v>
      </c>
      <c r="G7341">
        <v>1.8506834741421856</v>
      </c>
      <c r="H7341">
        <v>9227</v>
      </c>
      <c r="I7341">
        <v>3.0237913923979298</v>
      </c>
      <c r="J7341">
        <v>1.9771467431720549</v>
      </c>
      <c r="K7341">
        <v>1072</v>
      </c>
      <c r="L7341">
        <v>-0.25805515050888062</v>
      </c>
      <c r="M7341">
        <v>-9.3304328918457031</v>
      </c>
      <c r="N7341">
        <v>10299</v>
      </c>
      <c r="O7341">
        <v>6.3385754823684692E-2</v>
      </c>
      <c r="P7341">
        <v>-0.3392903208732605</v>
      </c>
      <c r="Q7341">
        <v>-0.30081391334533691</v>
      </c>
      <c r="R7341">
        <v>-0.25805515050888062</v>
      </c>
      <c r="S7341">
        <v>-0.21530145406723022</v>
      </c>
      <c r="T7341">
        <v>-0.17681996524333954</v>
      </c>
      <c r="U7341" t="s">
        <v>102</v>
      </c>
      <c r="V7341" t="s">
        <v>84</v>
      </c>
      <c r="W7341">
        <v>88.129043579101563</v>
      </c>
    </row>
    <row r="7342" spans="1:23" x14ac:dyDescent="0.25">
      <c r="A7342" s="48"/>
      <c r="B7342" s="7" t="s">
        <v>15</v>
      </c>
      <c r="C7342" s="35">
        <v>42185</v>
      </c>
      <c r="D7342">
        <v>23</v>
      </c>
      <c r="E7342" t="s">
        <v>32</v>
      </c>
      <c r="F7342">
        <v>2.2926683773594601</v>
      </c>
      <c r="G7342">
        <v>1.7337578233604583</v>
      </c>
      <c r="H7342">
        <v>9227</v>
      </c>
      <c r="I7342">
        <v>2.443989897186206</v>
      </c>
      <c r="J7342">
        <v>1.858331632862791</v>
      </c>
      <c r="K7342">
        <v>1072</v>
      </c>
      <c r="L7342">
        <v>-0.15132151544094086</v>
      </c>
      <c r="M7342">
        <v>-6.6002359390258789</v>
      </c>
      <c r="N7342">
        <v>10299</v>
      </c>
      <c r="O7342">
        <v>5.9558592736721039E-2</v>
      </c>
      <c r="P7342">
        <v>-0.22765180468559265</v>
      </c>
      <c r="Q7342">
        <v>-0.19149854779243469</v>
      </c>
      <c r="R7342">
        <v>-0.15132151544094086</v>
      </c>
      <c r="S7342">
        <v>-0.11114924401044846</v>
      </c>
      <c r="T7342">
        <v>-7.4991226196289063E-2</v>
      </c>
      <c r="U7342" t="s">
        <v>18</v>
      </c>
      <c r="V7342" t="s">
        <v>84</v>
      </c>
      <c r="W7342">
        <v>85.739006042480469</v>
      </c>
    </row>
    <row r="7343" spans="1:23" x14ac:dyDescent="0.25">
      <c r="A7343" s="48"/>
      <c r="B7343" s="7" t="s">
        <v>15</v>
      </c>
      <c r="C7343" s="35">
        <v>42185</v>
      </c>
      <c r="D7343">
        <v>23</v>
      </c>
      <c r="E7343" t="s">
        <v>32</v>
      </c>
      <c r="F7343">
        <v>2.2926683773594601</v>
      </c>
      <c r="G7343">
        <v>1.7337578233604583</v>
      </c>
      <c r="H7343">
        <v>9227</v>
      </c>
      <c r="I7343">
        <v>2.443989897186206</v>
      </c>
      <c r="J7343">
        <v>1.858331632862791</v>
      </c>
      <c r="K7343">
        <v>1072</v>
      </c>
      <c r="L7343">
        <v>-0.15132151544094086</v>
      </c>
      <c r="M7343">
        <v>-6.6002359390258789</v>
      </c>
      <c r="N7343">
        <v>10299</v>
      </c>
      <c r="O7343">
        <v>5.9558592736721039E-2</v>
      </c>
      <c r="P7343">
        <v>-0.22765180468559265</v>
      </c>
      <c r="Q7343">
        <v>-0.19149854779243469</v>
      </c>
      <c r="R7343">
        <v>-0.15132151544094086</v>
      </c>
      <c r="S7343">
        <v>-0.11114924401044846</v>
      </c>
      <c r="T7343">
        <v>-7.4991226196289063E-2</v>
      </c>
      <c r="U7343" t="s">
        <v>102</v>
      </c>
      <c r="V7343" t="s">
        <v>84</v>
      </c>
      <c r="W7343">
        <v>85.739006042480469</v>
      </c>
    </row>
    <row r="7344" spans="1:23" x14ac:dyDescent="0.25">
      <c r="A7344" s="48"/>
      <c r="B7344" t="s">
        <v>15</v>
      </c>
      <c r="C7344" s="35">
        <v>42185</v>
      </c>
      <c r="D7344">
        <v>24</v>
      </c>
      <c r="E7344" t="s">
        <v>32</v>
      </c>
      <c r="F7344">
        <v>1.8355359376190807</v>
      </c>
      <c r="G7344">
        <v>1.5474475912076306</v>
      </c>
      <c r="H7344">
        <v>9227</v>
      </c>
      <c r="I7344">
        <v>1.9457874657530565</v>
      </c>
      <c r="J7344">
        <v>1.7210211060911802</v>
      </c>
      <c r="K7344">
        <v>1072</v>
      </c>
      <c r="L7344">
        <v>-0.1102515310049057</v>
      </c>
      <c r="M7344">
        <v>-6.0065035820007324</v>
      </c>
      <c r="N7344">
        <v>10299</v>
      </c>
      <c r="O7344">
        <v>5.4977264255285263E-2</v>
      </c>
      <c r="P7344">
        <v>-0.18071039021015167</v>
      </c>
      <c r="Q7344">
        <v>-0.14733809232711792</v>
      </c>
      <c r="R7344">
        <v>-0.1102515310049057</v>
      </c>
      <c r="S7344">
        <v>-7.3169365525245667E-2</v>
      </c>
      <c r="T7344">
        <v>-3.9792668074369431E-2</v>
      </c>
      <c r="U7344" t="s">
        <v>18</v>
      </c>
      <c r="V7344" t="s">
        <v>84</v>
      </c>
      <c r="W7344">
        <v>84.608894348144531</v>
      </c>
    </row>
    <row r="7345" spans="1:23" x14ac:dyDescent="0.25">
      <c r="A7345" s="48"/>
      <c r="B7345" t="s">
        <v>15</v>
      </c>
      <c r="C7345" s="35">
        <v>42185</v>
      </c>
      <c r="D7345">
        <v>24</v>
      </c>
      <c r="E7345" t="s">
        <v>32</v>
      </c>
      <c r="F7345">
        <v>1.8355359376190807</v>
      </c>
      <c r="G7345">
        <v>1.5474475912076306</v>
      </c>
      <c r="H7345">
        <v>9227</v>
      </c>
      <c r="I7345">
        <v>1.9457874657530565</v>
      </c>
      <c r="J7345">
        <v>1.7210211060911802</v>
      </c>
      <c r="K7345">
        <v>1072</v>
      </c>
      <c r="L7345">
        <v>-0.1102515310049057</v>
      </c>
      <c r="M7345">
        <v>-6.0065035820007324</v>
      </c>
      <c r="N7345">
        <v>10299</v>
      </c>
      <c r="O7345">
        <v>5.4977264255285263E-2</v>
      </c>
      <c r="P7345">
        <v>-0.18071039021015167</v>
      </c>
      <c r="Q7345">
        <v>-0.14733809232711792</v>
      </c>
      <c r="R7345">
        <v>-0.1102515310049057</v>
      </c>
      <c r="S7345">
        <v>-7.3169365525245667E-2</v>
      </c>
      <c r="T7345">
        <v>-3.9792668074369431E-2</v>
      </c>
      <c r="U7345" t="s">
        <v>102</v>
      </c>
      <c r="V7345" t="s">
        <v>84</v>
      </c>
      <c r="W7345">
        <v>84.608894348144531</v>
      </c>
    </row>
    <row r="7346" spans="1:23" x14ac:dyDescent="0.25">
      <c r="A7346" s="48"/>
      <c r="B7346" t="s">
        <v>15</v>
      </c>
      <c r="C7346" s="35">
        <v>42186</v>
      </c>
      <c r="D7346">
        <v>1</v>
      </c>
      <c r="E7346" t="s">
        <v>32</v>
      </c>
      <c r="F7346">
        <v>1.4979027940583962</v>
      </c>
      <c r="G7346">
        <v>1.3661914769233192</v>
      </c>
      <c r="H7346">
        <v>9280</v>
      </c>
      <c r="I7346">
        <v>1.4506373508704169</v>
      </c>
      <c r="J7346">
        <v>1.3378181586814224</v>
      </c>
      <c r="K7346">
        <v>1011</v>
      </c>
      <c r="L7346">
        <v>4.7265443950891495E-2</v>
      </c>
      <c r="M7346">
        <v>3.1554412841796875</v>
      </c>
      <c r="N7346">
        <v>10291</v>
      </c>
      <c r="O7346">
        <v>4.4400602579116821E-2</v>
      </c>
      <c r="P7346">
        <v>-9.6383681520819664E-3</v>
      </c>
      <c r="Q7346">
        <v>1.7313685268163681E-2</v>
      </c>
      <c r="R7346">
        <v>4.7265443950891495E-2</v>
      </c>
      <c r="S7346">
        <v>7.7213652431964874E-2</v>
      </c>
      <c r="T7346">
        <v>0.10416925698518753</v>
      </c>
      <c r="U7346" t="s">
        <v>18</v>
      </c>
      <c r="V7346" t="s">
        <v>84</v>
      </c>
      <c r="W7346">
        <v>82.349044799804687</v>
      </c>
    </row>
    <row r="7347" spans="1:23" x14ac:dyDescent="0.25">
      <c r="A7347" s="48"/>
      <c r="B7347" t="s">
        <v>15</v>
      </c>
      <c r="C7347" s="35">
        <v>42186</v>
      </c>
      <c r="D7347">
        <v>1</v>
      </c>
      <c r="E7347" t="s">
        <v>32</v>
      </c>
      <c r="F7347">
        <v>1.4979027940583962</v>
      </c>
      <c r="G7347">
        <v>1.3661914769233192</v>
      </c>
      <c r="H7347">
        <v>9280</v>
      </c>
      <c r="I7347">
        <v>1.4506373508704169</v>
      </c>
      <c r="J7347">
        <v>1.3378181586814224</v>
      </c>
      <c r="K7347">
        <v>1011</v>
      </c>
      <c r="L7347">
        <v>4.7265443950891495E-2</v>
      </c>
      <c r="M7347">
        <v>3.1554412841796875</v>
      </c>
      <c r="N7347">
        <v>10291</v>
      </c>
      <c r="O7347">
        <v>4.4400602579116821E-2</v>
      </c>
      <c r="P7347">
        <v>-9.6383681520819664E-3</v>
      </c>
      <c r="Q7347">
        <v>1.7313685268163681E-2</v>
      </c>
      <c r="R7347">
        <v>4.7265443950891495E-2</v>
      </c>
      <c r="S7347">
        <v>7.7213652431964874E-2</v>
      </c>
      <c r="T7347">
        <v>0.10416925698518753</v>
      </c>
      <c r="U7347" t="s">
        <v>102</v>
      </c>
      <c r="V7347" t="s">
        <v>84</v>
      </c>
      <c r="W7347">
        <v>82.349044799804687</v>
      </c>
    </row>
    <row r="7348" spans="1:23" x14ac:dyDescent="0.25">
      <c r="A7348" s="48"/>
      <c r="B7348" t="s">
        <v>15</v>
      </c>
      <c r="C7348" s="35">
        <v>42186</v>
      </c>
      <c r="D7348">
        <v>2</v>
      </c>
      <c r="E7348" t="s">
        <v>32</v>
      </c>
      <c r="F7348">
        <v>1.2583658546154526</v>
      </c>
      <c r="G7348">
        <v>1.192014387868126</v>
      </c>
      <c r="H7348">
        <v>9280</v>
      </c>
      <c r="I7348">
        <v>1.2133761951379336</v>
      </c>
      <c r="J7348">
        <v>1.1341732055450153</v>
      </c>
      <c r="K7348">
        <v>1011</v>
      </c>
      <c r="L7348">
        <v>4.4989660382270813E-2</v>
      </c>
      <c r="M7348">
        <v>3.575244665145874</v>
      </c>
      <c r="N7348">
        <v>10291</v>
      </c>
      <c r="O7348">
        <v>3.7755358964204788E-2</v>
      </c>
      <c r="P7348">
        <v>-3.3976077102124691E-3</v>
      </c>
      <c r="Q7348">
        <v>1.9520649686455727E-2</v>
      </c>
      <c r="R7348">
        <v>4.4989660382270813E-2</v>
      </c>
      <c r="S7348">
        <v>7.0455648005008698E-2</v>
      </c>
      <c r="T7348">
        <v>9.3376927077770233E-2</v>
      </c>
      <c r="U7348" t="s">
        <v>18</v>
      </c>
      <c r="V7348" t="s">
        <v>84</v>
      </c>
      <c r="W7348">
        <v>81.349044799804688</v>
      </c>
    </row>
    <row r="7349" spans="1:23" x14ac:dyDescent="0.25">
      <c r="A7349" s="48"/>
      <c r="B7349" t="s">
        <v>15</v>
      </c>
      <c r="C7349" s="35">
        <v>42186</v>
      </c>
      <c r="D7349">
        <v>2</v>
      </c>
      <c r="E7349" t="s">
        <v>32</v>
      </c>
      <c r="F7349">
        <v>1.2583658546154526</v>
      </c>
      <c r="G7349">
        <v>1.192014387868126</v>
      </c>
      <c r="H7349">
        <v>9280</v>
      </c>
      <c r="I7349">
        <v>1.2133761951379336</v>
      </c>
      <c r="J7349">
        <v>1.1341732055450153</v>
      </c>
      <c r="K7349">
        <v>1011</v>
      </c>
      <c r="L7349">
        <v>4.4989660382270813E-2</v>
      </c>
      <c r="M7349">
        <v>3.575244665145874</v>
      </c>
      <c r="N7349">
        <v>10291</v>
      </c>
      <c r="O7349">
        <v>3.7755358964204788E-2</v>
      </c>
      <c r="P7349">
        <v>-3.3976077102124691E-3</v>
      </c>
      <c r="Q7349">
        <v>1.9520649686455727E-2</v>
      </c>
      <c r="R7349">
        <v>4.4989660382270813E-2</v>
      </c>
      <c r="S7349">
        <v>7.0455648005008698E-2</v>
      </c>
      <c r="T7349">
        <v>9.3376927077770233E-2</v>
      </c>
      <c r="U7349" t="s">
        <v>102</v>
      </c>
      <c r="V7349" t="s">
        <v>84</v>
      </c>
      <c r="W7349">
        <v>81.349044799804688</v>
      </c>
    </row>
    <row r="7350" spans="1:23" x14ac:dyDescent="0.25">
      <c r="A7350" s="48"/>
      <c r="B7350" t="s">
        <v>15</v>
      </c>
      <c r="C7350" s="35">
        <v>42186</v>
      </c>
      <c r="D7350">
        <v>3</v>
      </c>
      <c r="E7350" t="s">
        <v>32</v>
      </c>
      <c r="F7350">
        <v>1.0923662876290205</v>
      </c>
      <c r="G7350">
        <v>1.0500279126159484</v>
      </c>
      <c r="H7350">
        <v>9280</v>
      </c>
      <c r="I7350">
        <v>1.0243186251302328</v>
      </c>
      <c r="J7350">
        <v>0.95058400083780992</v>
      </c>
      <c r="K7350">
        <v>1011</v>
      </c>
      <c r="L7350">
        <v>6.8047665059566498E-2</v>
      </c>
      <c r="M7350">
        <v>6.2293815612792969</v>
      </c>
      <c r="N7350">
        <v>10291</v>
      </c>
      <c r="O7350">
        <v>3.1821198761463165E-2</v>
      </c>
      <c r="P7350">
        <v>2.7265617623925209E-2</v>
      </c>
      <c r="Q7350">
        <v>4.6581719070672989E-2</v>
      </c>
      <c r="R7350">
        <v>6.8047665059566498E-2</v>
      </c>
      <c r="S7350">
        <v>8.9511066675186157E-2</v>
      </c>
      <c r="T7350">
        <v>0.10882971435785294</v>
      </c>
      <c r="U7350" t="s">
        <v>18</v>
      </c>
      <c r="V7350" t="s">
        <v>84</v>
      </c>
      <c r="W7350">
        <v>80.479156494140625</v>
      </c>
    </row>
    <row r="7351" spans="1:23" x14ac:dyDescent="0.25">
      <c r="A7351" s="48"/>
      <c r="B7351" t="s">
        <v>15</v>
      </c>
      <c r="C7351" s="35">
        <v>42186</v>
      </c>
      <c r="D7351">
        <v>3</v>
      </c>
      <c r="E7351" t="s">
        <v>32</v>
      </c>
      <c r="F7351">
        <v>1.0923662876290205</v>
      </c>
      <c r="G7351">
        <v>1.0500279126159484</v>
      </c>
      <c r="H7351">
        <v>9280</v>
      </c>
      <c r="I7351">
        <v>1.0243186251302328</v>
      </c>
      <c r="J7351">
        <v>0.95058400083780992</v>
      </c>
      <c r="K7351">
        <v>1011</v>
      </c>
      <c r="L7351">
        <v>6.8047665059566498E-2</v>
      </c>
      <c r="M7351">
        <v>6.2293815612792969</v>
      </c>
      <c r="N7351">
        <v>10291</v>
      </c>
      <c r="O7351">
        <v>3.1821198761463165E-2</v>
      </c>
      <c r="P7351">
        <v>2.7265617623925209E-2</v>
      </c>
      <c r="Q7351">
        <v>4.6581719070672989E-2</v>
      </c>
      <c r="R7351">
        <v>6.8047665059566498E-2</v>
      </c>
      <c r="S7351">
        <v>8.9511066675186157E-2</v>
      </c>
      <c r="T7351">
        <v>0.10882971435785294</v>
      </c>
      <c r="U7351" t="s">
        <v>102</v>
      </c>
      <c r="V7351" t="s">
        <v>84</v>
      </c>
      <c r="W7351">
        <v>80.479156494140625</v>
      </c>
    </row>
    <row r="7352" spans="1:23" x14ac:dyDescent="0.25">
      <c r="A7352" s="48"/>
      <c r="B7352" t="s">
        <v>15</v>
      </c>
      <c r="C7352" s="35">
        <v>42186</v>
      </c>
      <c r="D7352">
        <v>4</v>
      </c>
      <c r="E7352" t="s">
        <v>32</v>
      </c>
      <c r="F7352">
        <v>0.97166337444107176</v>
      </c>
      <c r="G7352">
        <v>0.93061764025644267</v>
      </c>
      <c r="H7352">
        <v>9280</v>
      </c>
      <c r="I7352">
        <v>0.91183047810669671</v>
      </c>
      <c r="J7352">
        <v>0.85364532784323111</v>
      </c>
      <c r="K7352">
        <v>1011</v>
      </c>
      <c r="L7352">
        <v>5.9832897037267685E-2</v>
      </c>
      <c r="M7352">
        <v>6.1577801704406738</v>
      </c>
      <c r="N7352">
        <v>10291</v>
      </c>
      <c r="O7352">
        <v>2.8532542288303375E-2</v>
      </c>
      <c r="P7352">
        <v>2.3265590891242027E-2</v>
      </c>
      <c r="Q7352">
        <v>4.0585413575172424E-2</v>
      </c>
      <c r="R7352">
        <v>5.9832897037267685E-2</v>
      </c>
      <c r="S7352">
        <v>7.907809317111969E-2</v>
      </c>
      <c r="T7352">
        <v>9.6400201320648193E-2</v>
      </c>
      <c r="U7352" t="s">
        <v>18</v>
      </c>
      <c r="V7352" t="s">
        <v>84</v>
      </c>
      <c r="W7352">
        <v>79.609466552734375</v>
      </c>
    </row>
    <row r="7353" spans="1:23" x14ac:dyDescent="0.25">
      <c r="A7353" s="48"/>
      <c r="B7353" t="s">
        <v>15</v>
      </c>
      <c r="C7353" s="35">
        <v>42186</v>
      </c>
      <c r="D7353">
        <v>4</v>
      </c>
      <c r="E7353" t="s">
        <v>32</v>
      </c>
      <c r="F7353">
        <v>0.97166337444107176</v>
      </c>
      <c r="G7353">
        <v>0.93061764025644267</v>
      </c>
      <c r="H7353">
        <v>9280</v>
      </c>
      <c r="I7353">
        <v>0.91183047810669671</v>
      </c>
      <c r="J7353">
        <v>0.85364532784323111</v>
      </c>
      <c r="K7353">
        <v>1011</v>
      </c>
      <c r="L7353">
        <v>5.9832897037267685E-2</v>
      </c>
      <c r="M7353">
        <v>6.1577801704406738</v>
      </c>
      <c r="N7353">
        <v>10291</v>
      </c>
      <c r="O7353">
        <v>2.8532542288303375E-2</v>
      </c>
      <c r="P7353">
        <v>2.3265590891242027E-2</v>
      </c>
      <c r="Q7353">
        <v>4.0585413575172424E-2</v>
      </c>
      <c r="R7353">
        <v>5.9832897037267685E-2</v>
      </c>
      <c r="S7353">
        <v>7.907809317111969E-2</v>
      </c>
      <c r="T7353">
        <v>9.6400201320648193E-2</v>
      </c>
      <c r="U7353" t="s">
        <v>102</v>
      </c>
      <c r="V7353" t="s">
        <v>84</v>
      </c>
      <c r="W7353">
        <v>79.609466552734375</v>
      </c>
    </row>
    <row r="7354" spans="1:23" x14ac:dyDescent="0.25">
      <c r="A7354" s="48"/>
      <c r="B7354" t="s">
        <v>15</v>
      </c>
      <c r="C7354" s="35">
        <v>42186</v>
      </c>
      <c r="D7354">
        <v>5</v>
      </c>
      <c r="E7354" t="s">
        <v>32</v>
      </c>
      <c r="F7354">
        <v>0.9054836041572385</v>
      </c>
      <c r="G7354">
        <v>0.86893576522517024</v>
      </c>
      <c r="H7354">
        <v>9280</v>
      </c>
      <c r="I7354">
        <v>0.86090617542140924</v>
      </c>
      <c r="J7354">
        <v>0.79876873434215601</v>
      </c>
      <c r="K7354">
        <v>1011</v>
      </c>
      <c r="L7354">
        <v>4.4577427208423615E-2</v>
      </c>
      <c r="M7354">
        <v>4.9230518341064453</v>
      </c>
      <c r="N7354">
        <v>10291</v>
      </c>
      <c r="O7354">
        <v>2.6691807433962822E-2</v>
      </c>
      <c r="P7354">
        <v>1.036920677870512E-2</v>
      </c>
      <c r="Q7354">
        <v>2.6571666821837425E-2</v>
      </c>
      <c r="R7354">
        <v>4.4577427208423615E-2</v>
      </c>
      <c r="S7354">
        <v>6.2581054866313934E-2</v>
      </c>
      <c r="T7354">
        <v>7.8785650432109833E-2</v>
      </c>
      <c r="U7354" t="s">
        <v>18</v>
      </c>
      <c r="V7354" t="s">
        <v>84</v>
      </c>
      <c r="W7354">
        <v>77.739677429199219</v>
      </c>
    </row>
    <row r="7355" spans="1:23" x14ac:dyDescent="0.25">
      <c r="A7355" s="48"/>
      <c r="B7355" t="s">
        <v>15</v>
      </c>
      <c r="C7355" s="35">
        <v>42186</v>
      </c>
      <c r="D7355">
        <v>5</v>
      </c>
      <c r="E7355" t="s">
        <v>32</v>
      </c>
      <c r="F7355">
        <v>0.9054836041572385</v>
      </c>
      <c r="G7355">
        <v>0.86893576522517024</v>
      </c>
      <c r="H7355">
        <v>9280</v>
      </c>
      <c r="I7355">
        <v>0.86090617542140924</v>
      </c>
      <c r="J7355">
        <v>0.79876873434215601</v>
      </c>
      <c r="K7355">
        <v>1011</v>
      </c>
      <c r="L7355">
        <v>4.4577427208423615E-2</v>
      </c>
      <c r="M7355">
        <v>4.9230518341064453</v>
      </c>
      <c r="N7355">
        <v>10291</v>
      </c>
      <c r="O7355">
        <v>2.6691807433962822E-2</v>
      </c>
      <c r="P7355">
        <v>1.036920677870512E-2</v>
      </c>
      <c r="Q7355">
        <v>2.6571666821837425E-2</v>
      </c>
      <c r="R7355">
        <v>4.4577427208423615E-2</v>
      </c>
      <c r="S7355">
        <v>6.2581054866313934E-2</v>
      </c>
      <c r="T7355">
        <v>7.8785650432109833E-2</v>
      </c>
      <c r="U7355" t="s">
        <v>102</v>
      </c>
      <c r="V7355" t="s">
        <v>84</v>
      </c>
      <c r="W7355">
        <v>77.739677429199219</v>
      </c>
    </row>
    <row r="7356" spans="1:23" x14ac:dyDescent="0.25">
      <c r="A7356" s="48"/>
      <c r="B7356" t="s">
        <v>15</v>
      </c>
      <c r="C7356" s="35">
        <v>42186</v>
      </c>
      <c r="D7356">
        <v>6</v>
      </c>
      <c r="E7356" t="s">
        <v>32</v>
      </c>
      <c r="F7356">
        <v>0.87577145327854189</v>
      </c>
      <c r="G7356">
        <v>0.80825590062222752</v>
      </c>
      <c r="H7356">
        <v>9280</v>
      </c>
      <c r="I7356">
        <v>0.84202061799249694</v>
      </c>
      <c r="J7356">
        <v>0.7823134018504837</v>
      </c>
      <c r="K7356">
        <v>1011</v>
      </c>
      <c r="L7356">
        <v>3.3750835806131363E-2</v>
      </c>
      <c r="M7356">
        <v>3.8538405895233154</v>
      </c>
      <c r="N7356">
        <v>10291</v>
      </c>
      <c r="O7356">
        <v>2.5995222851634026E-2</v>
      </c>
      <c r="P7356">
        <v>4.3535820441320539E-4</v>
      </c>
      <c r="Q7356">
        <v>1.6214977949857712E-2</v>
      </c>
      <c r="R7356">
        <v>3.3750835806131363E-2</v>
      </c>
      <c r="S7356">
        <v>5.1284614950418472E-2</v>
      </c>
      <c r="T7356">
        <v>6.7066311836242676E-2</v>
      </c>
      <c r="U7356" t="s">
        <v>18</v>
      </c>
      <c r="V7356" t="s">
        <v>84</v>
      </c>
      <c r="W7356">
        <v>77.999809265136719</v>
      </c>
    </row>
    <row r="7357" spans="1:23" x14ac:dyDescent="0.25">
      <c r="A7357" s="48"/>
      <c r="B7357" t="s">
        <v>15</v>
      </c>
      <c r="C7357" s="35">
        <v>42186</v>
      </c>
      <c r="D7357">
        <v>6</v>
      </c>
      <c r="E7357" t="s">
        <v>32</v>
      </c>
      <c r="F7357">
        <v>0.87577145327854189</v>
      </c>
      <c r="G7357">
        <v>0.80825590062222752</v>
      </c>
      <c r="H7357">
        <v>9280</v>
      </c>
      <c r="I7357">
        <v>0.84202061799249694</v>
      </c>
      <c r="J7357">
        <v>0.7823134018504837</v>
      </c>
      <c r="K7357">
        <v>1011</v>
      </c>
      <c r="L7357">
        <v>3.3750835806131363E-2</v>
      </c>
      <c r="M7357">
        <v>3.8538405895233154</v>
      </c>
      <c r="N7357">
        <v>10291</v>
      </c>
      <c r="O7357">
        <v>2.5995222851634026E-2</v>
      </c>
      <c r="P7357">
        <v>4.3535820441320539E-4</v>
      </c>
      <c r="Q7357">
        <v>1.6214977949857712E-2</v>
      </c>
      <c r="R7357">
        <v>3.3750835806131363E-2</v>
      </c>
      <c r="S7357">
        <v>5.1284614950418472E-2</v>
      </c>
      <c r="T7357">
        <v>6.7066311836242676E-2</v>
      </c>
      <c r="U7357" t="s">
        <v>102</v>
      </c>
      <c r="V7357" t="s">
        <v>84</v>
      </c>
      <c r="W7357">
        <v>77.999809265136719</v>
      </c>
    </row>
    <row r="7358" spans="1:23" x14ac:dyDescent="0.25">
      <c r="A7358" s="48"/>
      <c r="B7358" t="s">
        <v>15</v>
      </c>
      <c r="C7358" s="35">
        <v>42186</v>
      </c>
      <c r="D7358">
        <v>7</v>
      </c>
      <c r="E7358" t="s">
        <v>32</v>
      </c>
      <c r="F7358">
        <v>0.91312857902517708</v>
      </c>
      <c r="G7358">
        <v>0.85982621075624988</v>
      </c>
      <c r="H7358">
        <v>9280</v>
      </c>
      <c r="I7358">
        <v>0.84320049841784261</v>
      </c>
      <c r="J7358">
        <v>0.8572431775710323</v>
      </c>
      <c r="K7358">
        <v>1011</v>
      </c>
      <c r="L7358">
        <v>6.9928079843521118E-2</v>
      </c>
      <c r="M7358">
        <v>7.6580758094787598</v>
      </c>
      <c r="N7358">
        <v>10291</v>
      </c>
      <c r="O7358">
        <v>2.8399582952260971E-2</v>
      </c>
      <c r="P7358">
        <v>3.3531174063682556E-2</v>
      </c>
      <c r="Q7358">
        <v>5.0770290195941925E-2</v>
      </c>
      <c r="R7358">
        <v>6.9928079843521118E-2</v>
      </c>
      <c r="S7358">
        <v>8.908359706401825E-2</v>
      </c>
      <c r="T7358">
        <v>0.10632498562335968</v>
      </c>
      <c r="U7358" t="s">
        <v>18</v>
      </c>
      <c r="V7358" t="s">
        <v>84</v>
      </c>
      <c r="W7358">
        <v>79.65008544921875</v>
      </c>
    </row>
    <row r="7359" spans="1:23" x14ac:dyDescent="0.25">
      <c r="A7359" s="48"/>
      <c r="B7359" t="s">
        <v>15</v>
      </c>
      <c r="C7359" s="35">
        <v>42186</v>
      </c>
      <c r="D7359">
        <v>7</v>
      </c>
      <c r="E7359" t="s">
        <v>32</v>
      </c>
      <c r="F7359">
        <v>0.91312857902517708</v>
      </c>
      <c r="G7359">
        <v>0.85982621075624988</v>
      </c>
      <c r="H7359">
        <v>9280</v>
      </c>
      <c r="I7359">
        <v>0.84320049841784261</v>
      </c>
      <c r="J7359">
        <v>0.8572431775710323</v>
      </c>
      <c r="K7359">
        <v>1011</v>
      </c>
      <c r="L7359">
        <v>6.9928079843521118E-2</v>
      </c>
      <c r="M7359">
        <v>7.6580758094787598</v>
      </c>
      <c r="N7359">
        <v>10291</v>
      </c>
      <c r="O7359">
        <v>2.8399582952260971E-2</v>
      </c>
      <c r="P7359">
        <v>3.3531174063682556E-2</v>
      </c>
      <c r="Q7359">
        <v>5.0770290195941925E-2</v>
      </c>
      <c r="R7359">
        <v>6.9928079843521118E-2</v>
      </c>
      <c r="S7359">
        <v>8.908359706401825E-2</v>
      </c>
      <c r="T7359">
        <v>0.10632498562335968</v>
      </c>
      <c r="U7359" t="s">
        <v>102</v>
      </c>
      <c r="V7359" t="s">
        <v>84</v>
      </c>
      <c r="W7359">
        <v>79.65008544921875</v>
      </c>
    </row>
    <row r="7360" spans="1:23" x14ac:dyDescent="0.25">
      <c r="A7360" s="48"/>
      <c r="B7360" t="s">
        <v>15</v>
      </c>
      <c r="C7360" s="35">
        <v>42186</v>
      </c>
      <c r="D7360">
        <v>8</v>
      </c>
      <c r="E7360" t="s">
        <v>32</v>
      </c>
      <c r="F7360">
        <v>0.95819883055232669</v>
      </c>
      <c r="G7360">
        <v>0.93993466596665309</v>
      </c>
      <c r="H7360">
        <v>9280</v>
      </c>
      <c r="I7360">
        <v>0.94418127394239604</v>
      </c>
      <c r="J7360">
        <v>1.0307917158788484</v>
      </c>
      <c r="K7360">
        <v>1011</v>
      </c>
      <c r="L7360">
        <v>1.4017556793987751E-2</v>
      </c>
      <c r="M7360">
        <v>1.4629068374633789</v>
      </c>
      <c r="N7360">
        <v>10291</v>
      </c>
      <c r="O7360">
        <v>3.3855177462100983E-2</v>
      </c>
      <c r="P7360">
        <v>-2.9371239244937897E-2</v>
      </c>
      <c r="Q7360">
        <v>-8.8204685598611832E-3</v>
      </c>
      <c r="R7360">
        <v>1.4017556793987751E-2</v>
      </c>
      <c r="S7360">
        <v>3.6852873861789703E-2</v>
      </c>
      <c r="T7360">
        <v>5.740635097026825E-2</v>
      </c>
      <c r="U7360" t="s">
        <v>18</v>
      </c>
      <c r="V7360" t="s">
        <v>84</v>
      </c>
      <c r="W7360">
        <v>83.040519714355469</v>
      </c>
    </row>
    <row r="7361" spans="1:23" x14ac:dyDescent="0.25">
      <c r="A7361" s="48"/>
      <c r="B7361" t="s">
        <v>15</v>
      </c>
      <c r="C7361" s="35">
        <v>42186</v>
      </c>
      <c r="D7361">
        <v>8</v>
      </c>
      <c r="E7361" t="s">
        <v>32</v>
      </c>
      <c r="F7361">
        <v>0.95819883055232669</v>
      </c>
      <c r="G7361">
        <v>0.93993466596665309</v>
      </c>
      <c r="H7361">
        <v>9280</v>
      </c>
      <c r="I7361">
        <v>0.94418127394239604</v>
      </c>
      <c r="J7361">
        <v>1.0307917158788484</v>
      </c>
      <c r="K7361">
        <v>1011</v>
      </c>
      <c r="L7361">
        <v>1.4017556793987751E-2</v>
      </c>
      <c r="M7361">
        <v>1.4629068374633789</v>
      </c>
      <c r="N7361">
        <v>10291</v>
      </c>
      <c r="O7361">
        <v>3.3855177462100983E-2</v>
      </c>
      <c r="P7361">
        <v>-2.9371239244937897E-2</v>
      </c>
      <c r="Q7361">
        <v>-8.8204685598611832E-3</v>
      </c>
      <c r="R7361">
        <v>1.4017556793987751E-2</v>
      </c>
      <c r="S7361">
        <v>3.6852873861789703E-2</v>
      </c>
      <c r="T7361">
        <v>5.740635097026825E-2</v>
      </c>
      <c r="U7361" t="s">
        <v>102</v>
      </c>
      <c r="V7361" t="s">
        <v>84</v>
      </c>
      <c r="W7361">
        <v>83.040519714355469</v>
      </c>
    </row>
    <row r="7362" spans="1:23" x14ac:dyDescent="0.25">
      <c r="A7362" s="48"/>
      <c r="B7362" t="s">
        <v>15</v>
      </c>
      <c r="C7362" s="35">
        <v>42186</v>
      </c>
      <c r="D7362">
        <v>9</v>
      </c>
      <c r="E7362" t="s">
        <v>32</v>
      </c>
      <c r="F7362">
        <v>1.0522576998774078</v>
      </c>
      <c r="G7362">
        <v>1.1063587011872449</v>
      </c>
      <c r="H7362">
        <v>9280</v>
      </c>
      <c r="I7362">
        <v>1.0800915335364576</v>
      </c>
      <c r="J7362">
        <v>1.2322480404584395</v>
      </c>
      <c r="K7362">
        <v>1011</v>
      </c>
      <c r="L7362">
        <v>-2.7833834290504456E-2</v>
      </c>
      <c r="M7362">
        <v>-2.6451537609100342</v>
      </c>
      <c r="N7362">
        <v>10291</v>
      </c>
      <c r="O7362">
        <v>4.0420465171337128E-2</v>
      </c>
      <c r="P7362">
        <v>-7.9636700451374054E-2</v>
      </c>
      <c r="Q7362">
        <v>-5.5100671947002411E-2</v>
      </c>
      <c r="R7362">
        <v>-2.7833834290504456E-2</v>
      </c>
      <c r="S7362">
        <v>-5.7023053523153067E-4</v>
      </c>
      <c r="T7362">
        <v>2.3969033733010292E-2</v>
      </c>
      <c r="U7362" t="s">
        <v>18</v>
      </c>
      <c r="V7362" t="s">
        <v>84</v>
      </c>
      <c r="W7362">
        <v>86.650665283203125</v>
      </c>
    </row>
    <row r="7363" spans="1:23" x14ac:dyDescent="0.25">
      <c r="A7363" s="48"/>
      <c r="B7363" t="s">
        <v>15</v>
      </c>
      <c r="C7363" s="35">
        <v>42186</v>
      </c>
      <c r="D7363">
        <v>9</v>
      </c>
      <c r="E7363" t="s">
        <v>32</v>
      </c>
      <c r="F7363">
        <v>1.0522576998774078</v>
      </c>
      <c r="G7363">
        <v>1.1063587011872449</v>
      </c>
      <c r="H7363">
        <v>9280</v>
      </c>
      <c r="I7363">
        <v>1.0800915335364576</v>
      </c>
      <c r="J7363">
        <v>1.2322480404584395</v>
      </c>
      <c r="K7363">
        <v>1011</v>
      </c>
      <c r="L7363">
        <v>-2.7833834290504456E-2</v>
      </c>
      <c r="M7363">
        <v>-2.6451537609100342</v>
      </c>
      <c r="N7363">
        <v>10291</v>
      </c>
      <c r="O7363">
        <v>4.0420465171337128E-2</v>
      </c>
      <c r="P7363">
        <v>-7.9636700451374054E-2</v>
      </c>
      <c r="Q7363">
        <v>-5.5100671947002411E-2</v>
      </c>
      <c r="R7363">
        <v>-2.7833834290504456E-2</v>
      </c>
      <c r="S7363">
        <v>-5.7023053523153067E-4</v>
      </c>
      <c r="T7363">
        <v>2.3969033733010292E-2</v>
      </c>
      <c r="U7363" t="s">
        <v>102</v>
      </c>
      <c r="V7363" t="s">
        <v>84</v>
      </c>
      <c r="W7363">
        <v>86.650665283203125</v>
      </c>
    </row>
    <row r="7364" spans="1:23" x14ac:dyDescent="0.25">
      <c r="A7364" s="48"/>
      <c r="B7364" t="s">
        <v>15</v>
      </c>
      <c r="C7364" s="35">
        <v>42186</v>
      </c>
      <c r="D7364">
        <v>10</v>
      </c>
      <c r="E7364" t="s">
        <v>32</v>
      </c>
      <c r="F7364">
        <v>1.2295304311771513</v>
      </c>
      <c r="G7364">
        <v>1.3005805837827555</v>
      </c>
      <c r="H7364">
        <v>9280</v>
      </c>
      <c r="I7364">
        <v>1.2102497018629896</v>
      </c>
      <c r="J7364">
        <v>1.3701957222403642</v>
      </c>
      <c r="K7364">
        <v>1011</v>
      </c>
      <c r="L7364">
        <v>1.9280729815363884E-2</v>
      </c>
      <c r="M7364">
        <v>1.5681376457214355</v>
      </c>
      <c r="N7364">
        <v>10291</v>
      </c>
      <c r="O7364">
        <v>4.5158430933952332E-2</v>
      </c>
      <c r="P7364">
        <v>-3.8594316691160202E-2</v>
      </c>
      <c r="Q7364">
        <v>-1.1182244867086411E-2</v>
      </c>
      <c r="R7364">
        <v>1.9280729815363884E-2</v>
      </c>
      <c r="S7364">
        <v>4.974009096622467E-2</v>
      </c>
      <c r="T7364">
        <v>7.715577632188797E-2</v>
      </c>
      <c r="U7364" t="s">
        <v>18</v>
      </c>
      <c r="V7364" t="s">
        <v>84</v>
      </c>
      <c r="W7364">
        <v>87.910697937011719</v>
      </c>
    </row>
    <row r="7365" spans="1:23" x14ac:dyDescent="0.25">
      <c r="A7365" s="48"/>
      <c r="B7365" t="s">
        <v>15</v>
      </c>
      <c r="C7365" s="35">
        <v>42186</v>
      </c>
      <c r="D7365">
        <v>10</v>
      </c>
      <c r="E7365" t="s">
        <v>32</v>
      </c>
      <c r="F7365">
        <v>1.2295304311771513</v>
      </c>
      <c r="G7365">
        <v>1.3005805837827555</v>
      </c>
      <c r="H7365">
        <v>9280</v>
      </c>
      <c r="I7365">
        <v>1.2102497018629896</v>
      </c>
      <c r="J7365">
        <v>1.3701957222403642</v>
      </c>
      <c r="K7365">
        <v>1011</v>
      </c>
      <c r="L7365">
        <v>1.9280729815363884E-2</v>
      </c>
      <c r="M7365">
        <v>1.5681376457214355</v>
      </c>
      <c r="N7365">
        <v>10291</v>
      </c>
      <c r="O7365">
        <v>4.5158430933952332E-2</v>
      </c>
      <c r="P7365">
        <v>-3.8594316691160202E-2</v>
      </c>
      <c r="Q7365">
        <v>-1.1182244867086411E-2</v>
      </c>
      <c r="R7365">
        <v>1.9280729815363884E-2</v>
      </c>
      <c r="S7365">
        <v>4.974009096622467E-2</v>
      </c>
      <c r="T7365">
        <v>7.715577632188797E-2</v>
      </c>
      <c r="U7365" t="s">
        <v>102</v>
      </c>
      <c r="V7365" t="s">
        <v>84</v>
      </c>
      <c r="W7365">
        <v>87.910697937011719</v>
      </c>
    </row>
    <row r="7366" spans="1:23" x14ac:dyDescent="0.25">
      <c r="A7366" s="48"/>
      <c r="B7366" t="s">
        <v>15</v>
      </c>
      <c r="C7366" s="35">
        <v>42186</v>
      </c>
      <c r="D7366">
        <v>11</v>
      </c>
      <c r="E7366" t="s">
        <v>32</v>
      </c>
      <c r="F7366">
        <v>1.393483409204743</v>
      </c>
      <c r="G7366">
        <v>1.4953206869520079</v>
      </c>
      <c r="H7366">
        <v>9280</v>
      </c>
      <c r="I7366">
        <v>1.3281705172108573</v>
      </c>
      <c r="J7366">
        <v>1.5697144784148311</v>
      </c>
      <c r="K7366">
        <v>1011</v>
      </c>
      <c r="L7366">
        <v>6.5312892198562622E-2</v>
      </c>
      <c r="M7366">
        <v>4.6870231628417969</v>
      </c>
      <c r="N7366">
        <v>10291</v>
      </c>
      <c r="O7366">
        <v>5.1750756800174713E-2</v>
      </c>
      <c r="P7366">
        <v>-1.0108776623383164E-3</v>
      </c>
      <c r="Q7366">
        <v>3.0402867123484612E-2</v>
      </c>
      <c r="R7366">
        <v>6.5312892198562622E-2</v>
      </c>
      <c r="S7366">
        <v>0.10021878033876419</v>
      </c>
      <c r="T7366">
        <v>0.13163666427135468</v>
      </c>
      <c r="U7366" t="s">
        <v>18</v>
      </c>
      <c r="V7366" t="s">
        <v>84</v>
      </c>
      <c r="W7366">
        <v>92.12982177734375</v>
      </c>
    </row>
    <row r="7367" spans="1:23" x14ac:dyDescent="0.25">
      <c r="A7367" s="48"/>
      <c r="B7367" t="s">
        <v>15</v>
      </c>
      <c r="C7367" s="35">
        <v>42186</v>
      </c>
      <c r="D7367">
        <v>11</v>
      </c>
      <c r="E7367" t="s">
        <v>32</v>
      </c>
      <c r="F7367">
        <v>1.393483409204743</v>
      </c>
      <c r="G7367">
        <v>1.4953206869520079</v>
      </c>
      <c r="H7367">
        <v>9280</v>
      </c>
      <c r="I7367">
        <v>1.3281705172108573</v>
      </c>
      <c r="J7367">
        <v>1.5697144784148311</v>
      </c>
      <c r="K7367">
        <v>1011</v>
      </c>
      <c r="L7367">
        <v>6.5312892198562622E-2</v>
      </c>
      <c r="M7367">
        <v>4.6870231628417969</v>
      </c>
      <c r="N7367">
        <v>10291</v>
      </c>
      <c r="O7367">
        <v>5.1750756800174713E-2</v>
      </c>
      <c r="P7367">
        <v>-1.0108776623383164E-3</v>
      </c>
      <c r="Q7367">
        <v>3.0402867123484612E-2</v>
      </c>
      <c r="R7367">
        <v>6.5312892198562622E-2</v>
      </c>
      <c r="S7367">
        <v>0.10021878033876419</v>
      </c>
      <c r="T7367">
        <v>0.13163666427135468</v>
      </c>
      <c r="U7367" t="s">
        <v>102</v>
      </c>
      <c r="V7367" t="s">
        <v>84</v>
      </c>
      <c r="W7367">
        <v>92.12982177734375</v>
      </c>
    </row>
    <row r="7368" spans="1:23" x14ac:dyDescent="0.25">
      <c r="A7368" s="48"/>
      <c r="B7368" t="s">
        <v>15</v>
      </c>
      <c r="C7368" s="35">
        <v>42186</v>
      </c>
      <c r="D7368">
        <v>12</v>
      </c>
      <c r="E7368" t="s">
        <v>32</v>
      </c>
      <c r="F7368">
        <v>1.6679856836101483</v>
      </c>
      <c r="G7368">
        <v>1.6620774941001635</v>
      </c>
      <c r="H7368">
        <v>9280</v>
      </c>
      <c r="I7368">
        <v>1.5982486059592058</v>
      </c>
      <c r="J7368">
        <v>1.75765214746882</v>
      </c>
      <c r="K7368">
        <v>1011</v>
      </c>
      <c r="L7368">
        <v>6.9737076759338379E-2</v>
      </c>
      <c r="M7368">
        <v>4.1809158325195313</v>
      </c>
      <c r="N7368">
        <v>10291</v>
      </c>
      <c r="O7368">
        <v>5.7908646762371063E-2</v>
      </c>
      <c r="P7368">
        <v>-4.4786450453102589E-3</v>
      </c>
      <c r="Q7368">
        <v>3.0673062428832054E-2</v>
      </c>
      <c r="R7368">
        <v>6.9737076759338379E-2</v>
      </c>
      <c r="S7368">
        <v>0.10879646241664886</v>
      </c>
      <c r="T7368">
        <v>0.14395280182361603</v>
      </c>
      <c r="U7368" t="s">
        <v>18</v>
      </c>
      <c r="V7368" t="s">
        <v>84</v>
      </c>
      <c r="W7368">
        <v>95.999710083007813</v>
      </c>
    </row>
    <row r="7369" spans="1:23" x14ac:dyDescent="0.25">
      <c r="A7369" s="48"/>
      <c r="B7369" t="s">
        <v>15</v>
      </c>
      <c r="C7369" s="35">
        <v>42186</v>
      </c>
      <c r="D7369">
        <v>12</v>
      </c>
      <c r="E7369" t="s">
        <v>32</v>
      </c>
      <c r="F7369">
        <v>1.6679856836101483</v>
      </c>
      <c r="G7369">
        <v>1.6620774941001635</v>
      </c>
      <c r="H7369">
        <v>9280</v>
      </c>
      <c r="I7369">
        <v>1.5982486059592058</v>
      </c>
      <c r="J7369">
        <v>1.75765214746882</v>
      </c>
      <c r="K7369">
        <v>1011</v>
      </c>
      <c r="L7369">
        <v>6.9737076759338379E-2</v>
      </c>
      <c r="M7369">
        <v>4.1809158325195313</v>
      </c>
      <c r="N7369">
        <v>10291</v>
      </c>
      <c r="O7369">
        <v>5.7908646762371063E-2</v>
      </c>
      <c r="P7369">
        <v>-4.4786450453102589E-3</v>
      </c>
      <c r="Q7369">
        <v>3.0673062428832054E-2</v>
      </c>
      <c r="R7369">
        <v>6.9737076759338379E-2</v>
      </c>
      <c r="S7369">
        <v>0.10879646241664886</v>
      </c>
      <c r="T7369">
        <v>0.14395280182361603</v>
      </c>
      <c r="U7369" t="s">
        <v>102</v>
      </c>
      <c r="V7369" t="s">
        <v>84</v>
      </c>
      <c r="W7369">
        <v>95.999710083007813</v>
      </c>
    </row>
    <row r="7370" spans="1:23" x14ac:dyDescent="0.25">
      <c r="A7370" s="48"/>
      <c r="B7370" t="s">
        <v>15</v>
      </c>
      <c r="C7370" s="35">
        <v>42186</v>
      </c>
      <c r="D7370">
        <v>13</v>
      </c>
      <c r="E7370" t="s">
        <v>32</v>
      </c>
      <c r="F7370">
        <v>1.971035293617458</v>
      </c>
      <c r="G7370">
        <v>1.8374632226528749</v>
      </c>
      <c r="H7370">
        <v>9280</v>
      </c>
      <c r="I7370">
        <v>1.9173485062965043</v>
      </c>
      <c r="J7370">
        <v>1.9343722523711129</v>
      </c>
      <c r="K7370">
        <v>1011</v>
      </c>
      <c r="L7370">
        <v>5.3686786442995071E-2</v>
      </c>
      <c r="M7370">
        <v>2.7237861156463623</v>
      </c>
      <c r="N7370">
        <v>10291</v>
      </c>
      <c r="O7370">
        <v>6.3756614923477173E-2</v>
      </c>
      <c r="P7370">
        <v>-2.8023691847920418E-2</v>
      </c>
      <c r="Q7370">
        <v>1.0677848942577839E-2</v>
      </c>
      <c r="R7370">
        <v>5.3686786442995071E-2</v>
      </c>
      <c r="S7370">
        <v>9.6690624952316284E-2</v>
      </c>
      <c r="T7370">
        <v>0.13539727032184601</v>
      </c>
      <c r="U7370" t="s">
        <v>18</v>
      </c>
      <c r="V7370" t="s">
        <v>84</v>
      </c>
      <c r="W7370">
        <v>96.999710083007813</v>
      </c>
    </row>
    <row r="7371" spans="1:23" x14ac:dyDescent="0.25">
      <c r="A7371" s="48"/>
      <c r="B7371" t="s">
        <v>15</v>
      </c>
      <c r="C7371" s="35">
        <v>42186</v>
      </c>
      <c r="D7371">
        <v>13</v>
      </c>
      <c r="E7371" t="s">
        <v>32</v>
      </c>
      <c r="F7371">
        <v>1.971035293617458</v>
      </c>
      <c r="G7371">
        <v>1.8374632226528749</v>
      </c>
      <c r="H7371">
        <v>9280</v>
      </c>
      <c r="I7371">
        <v>1.9173485062965043</v>
      </c>
      <c r="J7371">
        <v>1.9343722523711129</v>
      </c>
      <c r="K7371">
        <v>1011</v>
      </c>
      <c r="L7371">
        <v>5.3686786442995071E-2</v>
      </c>
      <c r="M7371">
        <v>2.7237861156463623</v>
      </c>
      <c r="N7371">
        <v>10291</v>
      </c>
      <c r="O7371">
        <v>6.3756614923477173E-2</v>
      </c>
      <c r="P7371">
        <v>-2.8023691847920418E-2</v>
      </c>
      <c r="Q7371">
        <v>1.0677848942577839E-2</v>
      </c>
      <c r="R7371">
        <v>5.3686786442995071E-2</v>
      </c>
      <c r="S7371">
        <v>9.6690624952316284E-2</v>
      </c>
      <c r="T7371">
        <v>0.13539727032184601</v>
      </c>
      <c r="U7371" t="s">
        <v>102</v>
      </c>
      <c r="V7371" t="s">
        <v>84</v>
      </c>
      <c r="W7371">
        <v>96.999710083007813</v>
      </c>
    </row>
    <row r="7372" spans="1:23" x14ac:dyDescent="0.25">
      <c r="A7372" s="48"/>
      <c r="B7372" t="s">
        <v>15</v>
      </c>
      <c r="C7372" s="35">
        <v>42186</v>
      </c>
      <c r="D7372">
        <v>14</v>
      </c>
      <c r="E7372" t="s">
        <v>32</v>
      </c>
      <c r="F7372">
        <v>2.269727539514788</v>
      </c>
      <c r="G7372">
        <v>1.9312015870761168</v>
      </c>
      <c r="H7372">
        <v>9280</v>
      </c>
      <c r="I7372">
        <v>2.2171321713891659</v>
      </c>
      <c r="J7372">
        <v>1.975756198843031</v>
      </c>
      <c r="K7372">
        <v>1011</v>
      </c>
      <c r="L7372">
        <v>5.2595369517803192E-2</v>
      </c>
      <c r="M7372">
        <v>2.3172547817230225</v>
      </c>
      <c r="N7372">
        <v>10291</v>
      </c>
      <c r="O7372">
        <v>6.5291881561279297E-2</v>
      </c>
      <c r="P7372">
        <v>-3.1082706525921822E-2</v>
      </c>
      <c r="Q7372">
        <v>8.5507724434137344E-3</v>
      </c>
      <c r="R7372">
        <v>5.2595369517803192E-2</v>
      </c>
      <c r="S7372">
        <v>9.6634745597839355E-2</v>
      </c>
      <c r="T7372">
        <v>0.13627344369888306</v>
      </c>
      <c r="U7372" t="s">
        <v>18</v>
      </c>
      <c r="V7372" t="s">
        <v>84</v>
      </c>
      <c r="W7372">
        <v>98.2596435546875</v>
      </c>
    </row>
    <row r="7373" spans="1:23" x14ac:dyDescent="0.25">
      <c r="A7373" s="48"/>
      <c r="B7373" t="s">
        <v>15</v>
      </c>
      <c r="C7373" s="35">
        <v>42186</v>
      </c>
      <c r="D7373">
        <v>14</v>
      </c>
      <c r="E7373" t="s">
        <v>32</v>
      </c>
      <c r="F7373">
        <v>2.269727539514788</v>
      </c>
      <c r="G7373">
        <v>1.9312015870761168</v>
      </c>
      <c r="H7373">
        <v>9280</v>
      </c>
      <c r="I7373">
        <v>2.2171321713891659</v>
      </c>
      <c r="J7373">
        <v>1.975756198843031</v>
      </c>
      <c r="K7373">
        <v>1011</v>
      </c>
      <c r="L7373">
        <v>5.2595369517803192E-2</v>
      </c>
      <c r="M7373">
        <v>2.3172547817230225</v>
      </c>
      <c r="N7373">
        <v>10291</v>
      </c>
      <c r="O7373">
        <v>6.5291881561279297E-2</v>
      </c>
      <c r="P7373">
        <v>-3.1082706525921822E-2</v>
      </c>
      <c r="Q7373">
        <v>8.5507724434137344E-3</v>
      </c>
      <c r="R7373">
        <v>5.2595369517803192E-2</v>
      </c>
      <c r="S7373">
        <v>9.6634745597839355E-2</v>
      </c>
      <c r="T7373">
        <v>0.13627344369888306</v>
      </c>
      <c r="U7373" t="s">
        <v>102</v>
      </c>
      <c r="V7373" t="s">
        <v>84</v>
      </c>
      <c r="W7373">
        <v>98.2596435546875</v>
      </c>
    </row>
    <row r="7374" spans="1:23" x14ac:dyDescent="0.25">
      <c r="A7374" s="48"/>
      <c r="B7374" t="s">
        <v>15</v>
      </c>
      <c r="C7374" s="35">
        <v>42186</v>
      </c>
      <c r="D7374">
        <v>15</v>
      </c>
      <c r="E7374" t="s">
        <v>32</v>
      </c>
      <c r="F7374">
        <v>2.5000997943308088</v>
      </c>
      <c r="G7374">
        <v>1.9816251775646858</v>
      </c>
      <c r="H7374">
        <v>9280</v>
      </c>
      <c r="I7374">
        <v>2.4140748000082271</v>
      </c>
      <c r="J7374">
        <v>2.0270457535217621</v>
      </c>
      <c r="K7374">
        <v>1011</v>
      </c>
      <c r="L7374">
        <v>8.6024992167949677E-2</v>
      </c>
      <c r="M7374">
        <v>3.4408624172210693</v>
      </c>
      <c r="N7374">
        <v>10291</v>
      </c>
      <c r="O7374">
        <v>6.6987752914428711E-2</v>
      </c>
      <c r="P7374">
        <v>1.7348803521599621E-4</v>
      </c>
      <c r="Q7374">
        <v>4.08363938331604E-2</v>
      </c>
      <c r="R7374">
        <v>8.6024992167949677E-2</v>
      </c>
      <c r="S7374">
        <v>0.13120822608470917</v>
      </c>
      <c r="T7374">
        <v>0.17187649011611938</v>
      </c>
      <c r="U7374" t="s">
        <v>18</v>
      </c>
      <c r="V7374" t="s">
        <v>84</v>
      </c>
      <c r="W7374">
        <v>100.12943267822266</v>
      </c>
    </row>
    <row r="7375" spans="1:23" x14ac:dyDescent="0.25">
      <c r="A7375" s="48"/>
      <c r="B7375" t="s">
        <v>15</v>
      </c>
      <c r="C7375" s="35">
        <v>42186</v>
      </c>
      <c r="D7375">
        <v>15</v>
      </c>
      <c r="E7375" t="s">
        <v>32</v>
      </c>
      <c r="F7375">
        <v>2.5000997943308088</v>
      </c>
      <c r="G7375">
        <v>1.9816251775646858</v>
      </c>
      <c r="H7375">
        <v>9280</v>
      </c>
      <c r="I7375">
        <v>2.4140748000082271</v>
      </c>
      <c r="J7375">
        <v>2.0270457535217621</v>
      </c>
      <c r="K7375">
        <v>1011</v>
      </c>
      <c r="L7375">
        <v>8.6024992167949677E-2</v>
      </c>
      <c r="M7375">
        <v>3.4408624172210693</v>
      </c>
      <c r="N7375">
        <v>10291</v>
      </c>
      <c r="O7375">
        <v>6.6987752914428711E-2</v>
      </c>
      <c r="P7375">
        <v>1.7348803521599621E-4</v>
      </c>
      <c r="Q7375">
        <v>4.08363938331604E-2</v>
      </c>
      <c r="R7375">
        <v>8.6024992167949677E-2</v>
      </c>
      <c r="S7375">
        <v>0.13120822608470917</v>
      </c>
      <c r="T7375">
        <v>0.17187649011611938</v>
      </c>
      <c r="U7375" t="s">
        <v>102</v>
      </c>
      <c r="V7375" t="s">
        <v>84</v>
      </c>
      <c r="W7375">
        <v>100.12943267822266</v>
      </c>
    </row>
    <row r="7376" spans="1:23" x14ac:dyDescent="0.25">
      <c r="A7376" s="48"/>
      <c r="B7376" t="s">
        <v>15</v>
      </c>
      <c r="C7376" s="35">
        <v>42186</v>
      </c>
      <c r="D7376">
        <v>16</v>
      </c>
      <c r="E7376" t="s">
        <v>32</v>
      </c>
      <c r="F7376">
        <v>2.7748832682262865</v>
      </c>
      <c r="G7376">
        <v>2.0143570660683636</v>
      </c>
      <c r="H7376">
        <v>9280</v>
      </c>
      <c r="I7376">
        <v>2.5357099609982079</v>
      </c>
      <c r="J7376">
        <v>1.9107581982653072</v>
      </c>
      <c r="K7376">
        <v>1011</v>
      </c>
      <c r="L7376">
        <v>0.23917330801486969</v>
      </c>
      <c r="M7376">
        <v>8.6192207336425781</v>
      </c>
      <c r="N7376">
        <v>10291</v>
      </c>
      <c r="O7376">
        <v>6.3627965748310089E-2</v>
      </c>
      <c r="P7376">
        <v>0.15762770175933838</v>
      </c>
      <c r="Q7376">
        <v>0.19625115394592285</v>
      </c>
      <c r="R7376">
        <v>0.23917330801486969</v>
      </c>
      <c r="S7376">
        <v>0.28209036588668823</v>
      </c>
      <c r="T7376">
        <v>0.320718914270401</v>
      </c>
      <c r="U7376" t="s">
        <v>18</v>
      </c>
      <c r="V7376" t="s">
        <v>84</v>
      </c>
      <c r="W7376">
        <v>99.129631042480469</v>
      </c>
    </row>
    <row r="7377" spans="1:23" x14ac:dyDescent="0.25">
      <c r="A7377" s="48"/>
      <c r="B7377" t="s">
        <v>15</v>
      </c>
      <c r="C7377" s="35">
        <v>42186</v>
      </c>
      <c r="D7377">
        <v>16</v>
      </c>
      <c r="E7377" t="s">
        <v>32</v>
      </c>
      <c r="F7377">
        <v>2.7748832682262865</v>
      </c>
      <c r="G7377">
        <v>2.0143570660683636</v>
      </c>
      <c r="H7377">
        <v>9280</v>
      </c>
      <c r="I7377">
        <v>2.5357099609982079</v>
      </c>
      <c r="J7377">
        <v>1.9107581982653072</v>
      </c>
      <c r="K7377">
        <v>1011</v>
      </c>
      <c r="L7377">
        <v>0.23917330801486969</v>
      </c>
      <c r="M7377">
        <v>8.6192207336425781</v>
      </c>
      <c r="N7377">
        <v>10291</v>
      </c>
      <c r="O7377">
        <v>6.3627965748310089E-2</v>
      </c>
      <c r="P7377">
        <v>0.15762770175933838</v>
      </c>
      <c r="Q7377">
        <v>0.19625115394592285</v>
      </c>
      <c r="R7377">
        <v>0.23917330801486969</v>
      </c>
      <c r="S7377">
        <v>0.28209036588668823</v>
      </c>
      <c r="T7377">
        <v>0.320718914270401</v>
      </c>
      <c r="U7377" t="s">
        <v>102</v>
      </c>
      <c r="V7377" t="s">
        <v>84</v>
      </c>
      <c r="W7377">
        <v>99.129631042480469</v>
      </c>
    </row>
    <row r="7378" spans="1:23" x14ac:dyDescent="0.25">
      <c r="A7378" s="48"/>
      <c r="B7378" t="s">
        <v>15</v>
      </c>
      <c r="C7378" s="35">
        <v>42186</v>
      </c>
      <c r="D7378">
        <v>17</v>
      </c>
      <c r="E7378" t="s">
        <v>32</v>
      </c>
      <c r="F7378">
        <v>3.0019672411574398</v>
      </c>
      <c r="G7378">
        <v>2.004566018491265</v>
      </c>
      <c r="H7378">
        <v>9280</v>
      </c>
      <c r="I7378">
        <v>2.2583604589494097</v>
      </c>
      <c r="J7378">
        <v>1.6671922256115881</v>
      </c>
      <c r="K7378">
        <v>1011</v>
      </c>
      <c r="L7378">
        <v>0.7436068058013916</v>
      </c>
      <c r="M7378">
        <v>24.770648956298828</v>
      </c>
      <c r="N7378">
        <v>10291</v>
      </c>
      <c r="O7378">
        <v>5.6411813944578171E-2</v>
      </c>
      <c r="P7378">
        <v>0.67130941152572632</v>
      </c>
      <c r="Q7378">
        <v>0.70555251836776733</v>
      </c>
      <c r="R7378">
        <v>0.7436068058013916</v>
      </c>
      <c r="S7378">
        <v>0.78165656328201294</v>
      </c>
      <c r="T7378">
        <v>0.81590420007705688</v>
      </c>
      <c r="U7378" t="s">
        <v>18</v>
      </c>
      <c r="V7378" t="s">
        <v>84</v>
      </c>
      <c r="W7378">
        <v>96.520164489746094</v>
      </c>
    </row>
    <row r="7379" spans="1:23" x14ac:dyDescent="0.25">
      <c r="A7379" s="48"/>
      <c r="B7379" t="s">
        <v>15</v>
      </c>
      <c r="C7379" s="35">
        <v>42186</v>
      </c>
      <c r="D7379">
        <v>17</v>
      </c>
      <c r="E7379" t="s">
        <v>32</v>
      </c>
      <c r="F7379">
        <v>3.0019672411574398</v>
      </c>
      <c r="G7379">
        <v>2.004566018491265</v>
      </c>
      <c r="H7379">
        <v>9280</v>
      </c>
      <c r="I7379">
        <v>2.2583604589494097</v>
      </c>
      <c r="J7379">
        <v>1.6671922256115881</v>
      </c>
      <c r="K7379">
        <v>1011</v>
      </c>
      <c r="L7379">
        <v>0.7436068058013916</v>
      </c>
      <c r="M7379">
        <v>24.770648956298828</v>
      </c>
      <c r="N7379">
        <v>10291</v>
      </c>
      <c r="O7379">
        <v>5.6411813944578171E-2</v>
      </c>
      <c r="P7379">
        <v>0.67130941152572632</v>
      </c>
      <c r="Q7379">
        <v>0.70555251836776733</v>
      </c>
      <c r="R7379">
        <v>0.7436068058013916</v>
      </c>
      <c r="S7379">
        <v>0.78165656328201294</v>
      </c>
      <c r="T7379">
        <v>0.81590420007705688</v>
      </c>
      <c r="U7379" t="s">
        <v>102</v>
      </c>
      <c r="V7379" t="s">
        <v>84</v>
      </c>
      <c r="W7379">
        <v>96.520164489746094</v>
      </c>
    </row>
    <row r="7380" spans="1:23" x14ac:dyDescent="0.25">
      <c r="A7380" s="48"/>
      <c r="B7380" t="s">
        <v>15</v>
      </c>
      <c r="C7380" s="35">
        <v>42186</v>
      </c>
      <c r="D7380">
        <v>18</v>
      </c>
      <c r="E7380" t="s">
        <v>32</v>
      </c>
      <c r="F7380">
        <v>3.0531512994765793</v>
      </c>
      <c r="G7380">
        <v>1.9381890738775176</v>
      </c>
      <c r="H7380">
        <v>9280</v>
      </c>
      <c r="I7380">
        <v>2.3994960155761507</v>
      </c>
      <c r="J7380">
        <v>1.5610020972545742</v>
      </c>
      <c r="K7380">
        <v>1011</v>
      </c>
      <c r="L7380">
        <v>0.6536552906036377</v>
      </c>
      <c r="M7380">
        <v>21.409200668334961</v>
      </c>
      <c r="N7380">
        <v>10291</v>
      </c>
      <c r="O7380">
        <v>5.3056750446557999E-2</v>
      </c>
      <c r="P7380">
        <v>0.58565777540206909</v>
      </c>
      <c r="Q7380">
        <v>0.61786425113677979</v>
      </c>
      <c r="R7380">
        <v>0.6536552906036377</v>
      </c>
      <c r="S7380">
        <v>0.68944209814071655</v>
      </c>
      <c r="T7380">
        <v>0.7216528058052063</v>
      </c>
      <c r="U7380" t="s">
        <v>18</v>
      </c>
      <c r="V7380" t="s">
        <v>84</v>
      </c>
      <c r="W7380">
        <v>95.2601318359375</v>
      </c>
    </row>
    <row r="7381" spans="1:23" x14ac:dyDescent="0.25">
      <c r="A7381" s="48"/>
      <c r="B7381" t="s">
        <v>15</v>
      </c>
      <c r="C7381" s="35">
        <v>42186</v>
      </c>
      <c r="D7381">
        <v>18</v>
      </c>
      <c r="E7381" t="s">
        <v>32</v>
      </c>
      <c r="F7381">
        <v>3.0531512994765793</v>
      </c>
      <c r="G7381">
        <v>1.9381890738775176</v>
      </c>
      <c r="H7381">
        <v>9280</v>
      </c>
      <c r="I7381">
        <v>2.3994960155761507</v>
      </c>
      <c r="J7381">
        <v>1.5610020972545742</v>
      </c>
      <c r="K7381">
        <v>1011</v>
      </c>
      <c r="L7381">
        <v>0.6536552906036377</v>
      </c>
      <c r="M7381">
        <v>21.409200668334961</v>
      </c>
      <c r="N7381">
        <v>10291</v>
      </c>
      <c r="O7381">
        <v>5.3056750446557999E-2</v>
      </c>
      <c r="P7381">
        <v>0.58565777540206909</v>
      </c>
      <c r="Q7381">
        <v>0.61786425113677979</v>
      </c>
      <c r="R7381">
        <v>0.6536552906036377</v>
      </c>
      <c r="S7381">
        <v>0.68944209814071655</v>
      </c>
      <c r="T7381">
        <v>0.7216528058052063</v>
      </c>
      <c r="U7381" t="s">
        <v>102</v>
      </c>
      <c r="V7381" t="s">
        <v>84</v>
      </c>
      <c r="W7381">
        <v>95.2601318359375</v>
      </c>
    </row>
    <row r="7382" spans="1:23" x14ac:dyDescent="0.25">
      <c r="A7382" s="48"/>
      <c r="B7382" t="s">
        <v>15</v>
      </c>
      <c r="C7382" s="35">
        <v>42186</v>
      </c>
      <c r="D7382">
        <v>19</v>
      </c>
      <c r="E7382" t="s">
        <v>32</v>
      </c>
      <c r="F7382">
        <v>2.920227994204958</v>
      </c>
      <c r="G7382">
        <v>1.8785598561508501</v>
      </c>
      <c r="H7382">
        <v>9280</v>
      </c>
      <c r="I7382">
        <v>2.3414236051961441</v>
      </c>
      <c r="J7382">
        <v>1.48141162221994</v>
      </c>
      <c r="K7382">
        <v>1011</v>
      </c>
      <c r="L7382">
        <v>0.5788043737411499</v>
      </c>
      <c r="M7382">
        <v>19.820520401000977</v>
      </c>
      <c r="N7382">
        <v>10291</v>
      </c>
      <c r="O7382">
        <v>5.0507239997386932E-2</v>
      </c>
      <c r="P7382">
        <v>0.51407426595687866</v>
      </c>
      <c r="Q7382">
        <v>0.54473322629928589</v>
      </c>
      <c r="R7382">
        <v>0.5788043737411499</v>
      </c>
      <c r="S7382">
        <v>0.61287152767181396</v>
      </c>
      <c r="T7382">
        <v>0.64353448152542114</v>
      </c>
      <c r="U7382" t="s">
        <v>18</v>
      </c>
      <c r="V7382" t="s">
        <v>84</v>
      </c>
      <c r="W7382">
        <v>92.260032653808594</v>
      </c>
    </row>
    <row r="7383" spans="1:23" x14ac:dyDescent="0.25">
      <c r="A7383" s="48"/>
      <c r="B7383" t="s">
        <v>15</v>
      </c>
      <c r="C7383" s="35">
        <v>42186</v>
      </c>
      <c r="D7383">
        <v>19</v>
      </c>
      <c r="E7383" t="s">
        <v>32</v>
      </c>
      <c r="F7383">
        <v>2.920227994204958</v>
      </c>
      <c r="G7383">
        <v>1.8785598561508501</v>
      </c>
      <c r="H7383">
        <v>9280</v>
      </c>
      <c r="I7383">
        <v>2.3414236051961441</v>
      </c>
      <c r="J7383">
        <v>1.48141162221994</v>
      </c>
      <c r="K7383">
        <v>1011</v>
      </c>
      <c r="L7383">
        <v>0.5788043737411499</v>
      </c>
      <c r="M7383">
        <v>19.820520401000977</v>
      </c>
      <c r="N7383">
        <v>10291</v>
      </c>
      <c r="O7383">
        <v>5.0507239997386932E-2</v>
      </c>
      <c r="P7383">
        <v>0.51407426595687866</v>
      </c>
      <c r="Q7383">
        <v>0.54473322629928589</v>
      </c>
      <c r="R7383">
        <v>0.5788043737411499</v>
      </c>
      <c r="S7383">
        <v>0.61287152767181396</v>
      </c>
      <c r="T7383">
        <v>0.64353448152542114</v>
      </c>
      <c r="U7383" t="s">
        <v>102</v>
      </c>
      <c r="V7383" t="s">
        <v>84</v>
      </c>
      <c r="W7383">
        <v>92.260032653808594</v>
      </c>
    </row>
    <row r="7384" spans="1:23" x14ac:dyDescent="0.25">
      <c r="A7384" s="48"/>
      <c r="B7384" t="s">
        <v>15</v>
      </c>
      <c r="C7384" s="35">
        <v>42186</v>
      </c>
      <c r="D7384">
        <v>20</v>
      </c>
      <c r="E7384" t="s">
        <v>32</v>
      </c>
      <c r="F7384">
        <v>2.7181269224464639</v>
      </c>
      <c r="G7384">
        <v>1.806732939229301</v>
      </c>
      <c r="H7384">
        <v>9280</v>
      </c>
      <c r="I7384">
        <v>3.0059184271453221</v>
      </c>
      <c r="J7384">
        <v>1.9808074849977604</v>
      </c>
      <c r="K7384">
        <v>1011</v>
      </c>
      <c r="L7384">
        <v>-0.28779149055480957</v>
      </c>
      <c r="M7384">
        <v>-10.587861061096191</v>
      </c>
      <c r="N7384">
        <v>10291</v>
      </c>
      <c r="O7384">
        <v>6.5058916807174683E-2</v>
      </c>
      <c r="P7384">
        <v>-0.37117099761962891</v>
      </c>
      <c r="Q7384">
        <v>-0.33167892694473267</v>
      </c>
      <c r="R7384">
        <v>-0.28779149055480957</v>
      </c>
      <c r="S7384">
        <v>-0.24390925467014313</v>
      </c>
      <c r="T7384">
        <v>-0.20441198348999023</v>
      </c>
      <c r="U7384" t="s">
        <v>18</v>
      </c>
      <c r="V7384" t="s">
        <v>84</v>
      </c>
      <c r="W7384">
        <v>90.129531860351563</v>
      </c>
    </row>
    <row r="7385" spans="1:23" x14ac:dyDescent="0.25">
      <c r="A7385" s="48"/>
      <c r="B7385" t="s">
        <v>15</v>
      </c>
      <c r="C7385" s="35">
        <v>42186</v>
      </c>
      <c r="D7385">
        <v>20</v>
      </c>
      <c r="E7385" t="s">
        <v>32</v>
      </c>
      <c r="F7385">
        <v>2.7181269224464639</v>
      </c>
      <c r="G7385">
        <v>1.806732939229301</v>
      </c>
      <c r="H7385">
        <v>9280</v>
      </c>
      <c r="I7385">
        <v>3.0059184271453221</v>
      </c>
      <c r="J7385">
        <v>1.9808074849977604</v>
      </c>
      <c r="K7385">
        <v>1011</v>
      </c>
      <c r="L7385">
        <v>-0.28779149055480957</v>
      </c>
      <c r="M7385">
        <v>-10.587861061096191</v>
      </c>
      <c r="N7385">
        <v>10291</v>
      </c>
      <c r="O7385">
        <v>6.5058916807174683E-2</v>
      </c>
      <c r="P7385">
        <v>-0.37117099761962891</v>
      </c>
      <c r="Q7385">
        <v>-0.33167892694473267</v>
      </c>
      <c r="R7385">
        <v>-0.28779149055480957</v>
      </c>
      <c r="S7385">
        <v>-0.24390925467014313</v>
      </c>
      <c r="T7385">
        <v>-0.20441198348999023</v>
      </c>
      <c r="U7385" t="s">
        <v>102</v>
      </c>
      <c r="V7385" t="s">
        <v>84</v>
      </c>
      <c r="W7385">
        <v>90.129531860351563</v>
      </c>
    </row>
    <row r="7386" spans="1:23" x14ac:dyDescent="0.25">
      <c r="A7386" s="48"/>
      <c r="B7386" t="s">
        <v>15</v>
      </c>
      <c r="C7386" s="35">
        <v>42186</v>
      </c>
      <c r="D7386">
        <v>21</v>
      </c>
      <c r="E7386" t="s">
        <v>32</v>
      </c>
      <c r="F7386">
        <v>2.4867630712379643</v>
      </c>
      <c r="G7386">
        <v>1.7231525667163805</v>
      </c>
      <c r="H7386">
        <v>9280</v>
      </c>
      <c r="I7386">
        <v>2.7548144425396184</v>
      </c>
      <c r="J7386">
        <v>1.9118666552508436</v>
      </c>
      <c r="K7386">
        <v>1011</v>
      </c>
      <c r="L7386">
        <v>-0.2680513858795166</v>
      </c>
      <c r="M7386">
        <v>-10.779128074645996</v>
      </c>
      <c r="N7386">
        <v>10291</v>
      </c>
      <c r="O7386">
        <v>6.2732979655265808E-2</v>
      </c>
      <c r="P7386">
        <v>-0.34844997525215149</v>
      </c>
      <c r="Q7386">
        <v>-0.31036978960037231</v>
      </c>
      <c r="R7386">
        <v>-0.2680513858795166</v>
      </c>
      <c r="S7386">
        <v>-0.22573798894882202</v>
      </c>
      <c r="T7386">
        <v>-0.18765279650688171</v>
      </c>
      <c r="U7386" t="s">
        <v>18</v>
      </c>
      <c r="V7386" t="s">
        <v>84</v>
      </c>
      <c r="W7386">
        <v>88.738998413085938</v>
      </c>
    </row>
    <row r="7387" spans="1:23" x14ac:dyDescent="0.25">
      <c r="A7387" s="48"/>
      <c r="B7387" t="s">
        <v>15</v>
      </c>
      <c r="C7387" s="35">
        <v>42186</v>
      </c>
      <c r="D7387">
        <v>21</v>
      </c>
      <c r="E7387" t="s">
        <v>32</v>
      </c>
      <c r="F7387">
        <v>2.4867630712379643</v>
      </c>
      <c r="G7387">
        <v>1.7231525667163805</v>
      </c>
      <c r="H7387">
        <v>9280</v>
      </c>
      <c r="I7387">
        <v>2.7548144425396184</v>
      </c>
      <c r="J7387">
        <v>1.9118666552508436</v>
      </c>
      <c r="K7387">
        <v>1011</v>
      </c>
      <c r="L7387">
        <v>-0.2680513858795166</v>
      </c>
      <c r="M7387">
        <v>-10.779128074645996</v>
      </c>
      <c r="N7387">
        <v>10291</v>
      </c>
      <c r="O7387">
        <v>6.2732979655265808E-2</v>
      </c>
      <c r="P7387">
        <v>-0.34844997525215149</v>
      </c>
      <c r="Q7387">
        <v>-0.31036978960037231</v>
      </c>
      <c r="R7387">
        <v>-0.2680513858795166</v>
      </c>
      <c r="S7387">
        <v>-0.22573798894882202</v>
      </c>
      <c r="T7387">
        <v>-0.18765279650688171</v>
      </c>
      <c r="U7387" t="s">
        <v>102</v>
      </c>
      <c r="V7387" t="s">
        <v>84</v>
      </c>
      <c r="W7387">
        <v>88.738998413085938</v>
      </c>
    </row>
    <row r="7388" spans="1:23" x14ac:dyDescent="0.25">
      <c r="A7388" s="48"/>
      <c r="B7388" t="s">
        <v>15</v>
      </c>
      <c r="C7388" s="35">
        <v>42186</v>
      </c>
      <c r="D7388">
        <v>22</v>
      </c>
      <c r="E7388" t="s">
        <v>32</v>
      </c>
      <c r="F7388">
        <v>2.2679927659556083</v>
      </c>
      <c r="G7388">
        <v>1.6439027331561595</v>
      </c>
      <c r="H7388">
        <v>9280</v>
      </c>
      <c r="I7388">
        <v>2.3681998005017699</v>
      </c>
      <c r="J7388">
        <v>1.7950829213881745</v>
      </c>
      <c r="K7388">
        <v>1011</v>
      </c>
      <c r="L7388">
        <v>-0.10020703822374344</v>
      </c>
      <c r="M7388">
        <v>-4.4183135032653809</v>
      </c>
      <c r="N7388">
        <v>10291</v>
      </c>
      <c r="O7388">
        <v>5.8978568762540817E-2</v>
      </c>
      <c r="P7388">
        <v>-0.17579397559165955</v>
      </c>
      <c r="Q7388">
        <v>-0.13999280333518982</v>
      </c>
      <c r="R7388">
        <v>-0.10020703822374344</v>
      </c>
      <c r="S7388">
        <v>-6.0425993055105209E-2</v>
      </c>
      <c r="T7388">
        <v>-2.462010458111763E-2</v>
      </c>
      <c r="U7388" t="s">
        <v>18</v>
      </c>
      <c r="V7388" t="s">
        <v>84</v>
      </c>
      <c r="W7388">
        <v>85.129142761230469</v>
      </c>
    </row>
    <row r="7389" spans="1:23" x14ac:dyDescent="0.25">
      <c r="A7389" s="48"/>
      <c r="B7389" t="s">
        <v>15</v>
      </c>
      <c r="C7389" s="35">
        <v>42186</v>
      </c>
      <c r="D7389">
        <v>22</v>
      </c>
      <c r="E7389" t="s">
        <v>32</v>
      </c>
      <c r="F7389">
        <v>2.2679927659556083</v>
      </c>
      <c r="G7389">
        <v>1.6439027331561595</v>
      </c>
      <c r="H7389">
        <v>9280</v>
      </c>
      <c r="I7389">
        <v>2.3681998005017699</v>
      </c>
      <c r="J7389">
        <v>1.7950829213881745</v>
      </c>
      <c r="K7389">
        <v>1011</v>
      </c>
      <c r="L7389">
        <v>-0.10020703822374344</v>
      </c>
      <c r="M7389">
        <v>-4.4183135032653809</v>
      </c>
      <c r="N7389">
        <v>10291</v>
      </c>
      <c r="O7389">
        <v>5.8978568762540817E-2</v>
      </c>
      <c r="P7389">
        <v>-0.17579397559165955</v>
      </c>
      <c r="Q7389">
        <v>-0.13999280333518982</v>
      </c>
      <c r="R7389">
        <v>-0.10020703822374344</v>
      </c>
      <c r="S7389">
        <v>-6.0425993055105209E-2</v>
      </c>
      <c r="T7389">
        <v>-2.462010458111763E-2</v>
      </c>
      <c r="U7389" t="s">
        <v>102</v>
      </c>
      <c r="V7389" t="s">
        <v>84</v>
      </c>
      <c r="W7389">
        <v>85.129142761230469</v>
      </c>
    </row>
    <row r="7390" spans="1:23" x14ac:dyDescent="0.25">
      <c r="A7390" s="48"/>
      <c r="B7390" t="s">
        <v>15</v>
      </c>
      <c r="C7390" s="35">
        <v>42186</v>
      </c>
      <c r="D7390">
        <v>23</v>
      </c>
      <c r="E7390" t="s">
        <v>32</v>
      </c>
      <c r="F7390">
        <v>1.9124207388065855</v>
      </c>
      <c r="G7390">
        <v>1.5489058309279051</v>
      </c>
      <c r="H7390">
        <v>9280</v>
      </c>
      <c r="I7390">
        <v>1.9438255973023892</v>
      </c>
      <c r="J7390">
        <v>1.6323293826418834</v>
      </c>
      <c r="K7390">
        <v>1011</v>
      </c>
      <c r="L7390">
        <v>-3.1404860317707062E-2</v>
      </c>
      <c r="M7390">
        <v>-1.6421521902084351</v>
      </c>
      <c r="N7390">
        <v>10291</v>
      </c>
      <c r="O7390">
        <v>5.3796220570802689E-2</v>
      </c>
      <c r="P7390">
        <v>-0.10035009682178497</v>
      </c>
      <c r="Q7390">
        <v>-6.7694716155529022E-2</v>
      </c>
      <c r="R7390">
        <v>-3.1404860317707062E-2</v>
      </c>
      <c r="S7390">
        <v>4.8806904815137386E-3</v>
      </c>
      <c r="T7390">
        <v>3.754037618637085E-2</v>
      </c>
      <c r="U7390" t="s">
        <v>18</v>
      </c>
      <c r="V7390" t="s">
        <v>84</v>
      </c>
      <c r="W7390">
        <v>82.999122619628906</v>
      </c>
    </row>
    <row r="7391" spans="1:23" x14ac:dyDescent="0.25">
      <c r="A7391" s="48"/>
      <c r="B7391" t="s">
        <v>15</v>
      </c>
      <c r="C7391" s="35">
        <v>42186</v>
      </c>
      <c r="D7391">
        <v>23</v>
      </c>
      <c r="E7391" t="s">
        <v>32</v>
      </c>
      <c r="F7391">
        <v>1.9124207388065855</v>
      </c>
      <c r="G7391">
        <v>1.5489058309279051</v>
      </c>
      <c r="H7391">
        <v>9280</v>
      </c>
      <c r="I7391">
        <v>1.9438255973023892</v>
      </c>
      <c r="J7391">
        <v>1.6323293826418834</v>
      </c>
      <c r="K7391">
        <v>1011</v>
      </c>
      <c r="L7391">
        <v>-3.1404860317707062E-2</v>
      </c>
      <c r="M7391">
        <v>-1.6421521902084351</v>
      </c>
      <c r="N7391">
        <v>10291</v>
      </c>
      <c r="O7391">
        <v>5.3796220570802689E-2</v>
      </c>
      <c r="P7391">
        <v>-0.10035009682178497</v>
      </c>
      <c r="Q7391">
        <v>-6.7694716155529022E-2</v>
      </c>
      <c r="R7391">
        <v>-3.1404860317707062E-2</v>
      </c>
      <c r="S7391">
        <v>4.8806904815137386E-3</v>
      </c>
      <c r="T7391">
        <v>3.754037618637085E-2</v>
      </c>
      <c r="U7391" t="s">
        <v>102</v>
      </c>
      <c r="V7391" t="s">
        <v>84</v>
      </c>
      <c r="W7391">
        <v>82.999122619628906</v>
      </c>
    </row>
    <row r="7392" spans="1:23" x14ac:dyDescent="0.25">
      <c r="A7392" s="48"/>
      <c r="B7392" t="s">
        <v>15</v>
      </c>
      <c r="C7392" s="35">
        <v>42186</v>
      </c>
      <c r="D7392">
        <v>24</v>
      </c>
      <c r="E7392" t="s">
        <v>32</v>
      </c>
      <c r="F7392">
        <v>1.5380841130573193</v>
      </c>
      <c r="G7392">
        <v>1.3710007830672934</v>
      </c>
      <c r="H7392">
        <v>9280</v>
      </c>
      <c r="I7392">
        <v>1.5408585660554759</v>
      </c>
      <c r="J7392">
        <v>1.4309756544136416</v>
      </c>
      <c r="K7392">
        <v>1011</v>
      </c>
      <c r="L7392">
        <v>-2.7744530234485865E-3</v>
      </c>
      <c r="M7392">
        <v>-0.18038369715213776</v>
      </c>
      <c r="N7392">
        <v>10291</v>
      </c>
      <c r="O7392">
        <v>4.7201264649629593E-2</v>
      </c>
      <c r="P7392">
        <v>-6.3267596065998077E-2</v>
      </c>
      <c r="Q7392">
        <v>-3.461548313498497E-2</v>
      </c>
      <c r="R7392">
        <v>-2.7744530234485865E-3</v>
      </c>
      <c r="S7392">
        <v>2.9062800109386444E-2</v>
      </c>
      <c r="T7392">
        <v>5.7718686759471893E-2</v>
      </c>
      <c r="U7392" t="s">
        <v>18</v>
      </c>
      <c r="V7392" t="s">
        <v>84</v>
      </c>
      <c r="W7392">
        <v>82.739089965820313</v>
      </c>
    </row>
    <row r="7393" spans="1:23" x14ac:dyDescent="0.25">
      <c r="A7393" s="48"/>
      <c r="B7393" t="s">
        <v>15</v>
      </c>
      <c r="C7393" s="35">
        <v>42186</v>
      </c>
      <c r="D7393">
        <v>24</v>
      </c>
      <c r="E7393" t="s">
        <v>32</v>
      </c>
      <c r="F7393">
        <v>1.5380841130573193</v>
      </c>
      <c r="G7393">
        <v>1.3710007830672934</v>
      </c>
      <c r="H7393">
        <v>9280</v>
      </c>
      <c r="I7393">
        <v>1.5408585660554759</v>
      </c>
      <c r="J7393">
        <v>1.4309756544136416</v>
      </c>
      <c r="K7393">
        <v>1011</v>
      </c>
      <c r="L7393">
        <v>-2.7744530234485865E-3</v>
      </c>
      <c r="M7393">
        <v>-0.18038369715213776</v>
      </c>
      <c r="N7393">
        <v>10291</v>
      </c>
      <c r="O7393">
        <v>4.7201264649629593E-2</v>
      </c>
      <c r="P7393">
        <v>-6.3267596065998077E-2</v>
      </c>
      <c r="Q7393">
        <v>-3.461548313498497E-2</v>
      </c>
      <c r="R7393">
        <v>-2.7744530234485865E-3</v>
      </c>
      <c r="S7393">
        <v>2.9062800109386444E-2</v>
      </c>
      <c r="T7393">
        <v>5.7718686759471893E-2</v>
      </c>
      <c r="U7393" t="s">
        <v>102</v>
      </c>
      <c r="V7393" t="s">
        <v>84</v>
      </c>
      <c r="W7393">
        <v>82.739089965820313</v>
      </c>
    </row>
    <row r="7394" spans="1:23" x14ac:dyDescent="0.25">
      <c r="A7394" s="48"/>
      <c r="B7394" t="s">
        <v>15</v>
      </c>
      <c r="C7394" s="35">
        <v>42213</v>
      </c>
      <c r="D7394">
        <v>1</v>
      </c>
      <c r="E7394" t="s">
        <v>32</v>
      </c>
      <c r="F7394">
        <v>0.9039876754065107</v>
      </c>
      <c r="G7394">
        <v>0.8656606120351652</v>
      </c>
      <c r="H7394">
        <v>6162</v>
      </c>
      <c r="I7394">
        <v>0.93323179797923606</v>
      </c>
      <c r="J7394">
        <v>0.95198017048112571</v>
      </c>
      <c r="K7394">
        <v>4106</v>
      </c>
      <c r="L7394">
        <v>-2.924412302672863E-2</v>
      </c>
      <c r="M7394">
        <v>-3.235013484954834</v>
      </c>
      <c r="N7394">
        <v>10268</v>
      </c>
      <c r="O7394">
        <v>1.850212924182415E-2</v>
      </c>
      <c r="P7394">
        <v>-5.295645073056221E-2</v>
      </c>
      <c r="Q7394">
        <v>-4.1725289076566696E-2</v>
      </c>
      <c r="R7394">
        <v>-2.924412302672863E-2</v>
      </c>
      <c r="S7394">
        <v>-1.6764437779784203E-2</v>
      </c>
      <c r="T7394">
        <v>-5.5317943915724754E-3</v>
      </c>
      <c r="U7394" t="s">
        <v>18</v>
      </c>
      <c r="V7394" t="s">
        <v>84</v>
      </c>
      <c r="W7394">
        <v>73.837554931640625</v>
      </c>
    </row>
    <row r="7395" spans="1:23" x14ac:dyDescent="0.25">
      <c r="A7395" s="48"/>
      <c r="B7395" t="s">
        <v>15</v>
      </c>
      <c r="C7395" s="35">
        <v>42213</v>
      </c>
      <c r="D7395">
        <v>1</v>
      </c>
      <c r="E7395" t="s">
        <v>32</v>
      </c>
      <c r="F7395">
        <v>0.9039876754065107</v>
      </c>
      <c r="G7395">
        <v>0.8656606120351652</v>
      </c>
      <c r="H7395">
        <v>6162</v>
      </c>
      <c r="I7395">
        <v>0.93323179797923606</v>
      </c>
      <c r="J7395">
        <v>0.95198017048112571</v>
      </c>
      <c r="K7395">
        <v>4106</v>
      </c>
      <c r="L7395">
        <v>-2.924412302672863E-2</v>
      </c>
      <c r="M7395">
        <v>-3.235013484954834</v>
      </c>
      <c r="N7395">
        <v>10268</v>
      </c>
      <c r="O7395">
        <v>1.850212924182415E-2</v>
      </c>
      <c r="P7395">
        <v>-5.295645073056221E-2</v>
      </c>
      <c r="Q7395">
        <v>-4.1725289076566696E-2</v>
      </c>
      <c r="R7395">
        <v>-2.924412302672863E-2</v>
      </c>
      <c r="S7395">
        <v>-1.6764437779784203E-2</v>
      </c>
      <c r="T7395">
        <v>-5.5317943915724754E-3</v>
      </c>
      <c r="U7395" t="s">
        <v>102</v>
      </c>
      <c r="V7395" t="s">
        <v>84</v>
      </c>
      <c r="W7395">
        <v>73.837554931640625</v>
      </c>
    </row>
    <row r="7396" spans="1:23" x14ac:dyDescent="0.25">
      <c r="A7396" s="48"/>
      <c r="B7396" t="s">
        <v>15</v>
      </c>
      <c r="C7396" s="35">
        <v>42213</v>
      </c>
      <c r="D7396">
        <v>2</v>
      </c>
      <c r="E7396" t="s">
        <v>32</v>
      </c>
      <c r="F7396">
        <v>0.77181886201764216</v>
      </c>
      <c r="G7396">
        <v>0.74922390289961627</v>
      </c>
      <c r="H7396">
        <v>6162</v>
      </c>
      <c r="I7396">
        <v>0.79413329266772992</v>
      </c>
      <c r="J7396">
        <v>0.81154538174552104</v>
      </c>
      <c r="K7396">
        <v>4106</v>
      </c>
      <c r="L7396">
        <v>-2.2314431145787239E-2</v>
      </c>
      <c r="M7396">
        <v>-2.891148567199707</v>
      </c>
      <c r="N7396">
        <v>10268</v>
      </c>
      <c r="O7396">
        <v>1.5858666971325874E-2</v>
      </c>
      <c r="P7396">
        <v>-4.2638897895812988E-2</v>
      </c>
      <c r="Q7396">
        <v>-3.3012371510267258E-2</v>
      </c>
      <c r="R7396">
        <v>-2.2314431145787239E-2</v>
      </c>
      <c r="S7396">
        <v>-1.1617760173976421E-2</v>
      </c>
      <c r="T7396">
        <v>-1.9899634644389153E-3</v>
      </c>
      <c r="U7396" t="s">
        <v>18</v>
      </c>
      <c r="V7396" t="s">
        <v>84</v>
      </c>
      <c r="W7396">
        <v>71.966789245605469</v>
      </c>
    </row>
    <row r="7397" spans="1:23" x14ac:dyDescent="0.25">
      <c r="A7397" s="48"/>
      <c r="B7397" t="s">
        <v>15</v>
      </c>
      <c r="C7397" s="35">
        <v>42213</v>
      </c>
      <c r="D7397">
        <v>2</v>
      </c>
      <c r="E7397" t="s">
        <v>32</v>
      </c>
      <c r="F7397">
        <v>0.77181886201764216</v>
      </c>
      <c r="G7397">
        <v>0.74922390289961627</v>
      </c>
      <c r="H7397">
        <v>6162</v>
      </c>
      <c r="I7397">
        <v>0.79413329266772992</v>
      </c>
      <c r="J7397">
        <v>0.81154538174552104</v>
      </c>
      <c r="K7397">
        <v>4106</v>
      </c>
      <c r="L7397">
        <v>-2.2314431145787239E-2</v>
      </c>
      <c r="M7397">
        <v>-2.891148567199707</v>
      </c>
      <c r="N7397">
        <v>10268</v>
      </c>
      <c r="O7397">
        <v>1.5858666971325874E-2</v>
      </c>
      <c r="P7397">
        <v>-4.2638897895812988E-2</v>
      </c>
      <c r="Q7397">
        <v>-3.3012371510267258E-2</v>
      </c>
      <c r="R7397">
        <v>-2.2314431145787239E-2</v>
      </c>
      <c r="S7397">
        <v>-1.1617760173976421E-2</v>
      </c>
      <c r="T7397">
        <v>-1.9899634644389153E-3</v>
      </c>
      <c r="U7397" t="s">
        <v>102</v>
      </c>
      <c r="V7397" t="s">
        <v>84</v>
      </c>
      <c r="W7397">
        <v>71.966789245605469</v>
      </c>
    </row>
    <row r="7398" spans="1:23" x14ac:dyDescent="0.25">
      <c r="A7398" s="48"/>
      <c r="B7398" t="s">
        <v>15</v>
      </c>
      <c r="C7398" s="35">
        <v>42213</v>
      </c>
      <c r="D7398">
        <v>3</v>
      </c>
      <c r="E7398" t="s">
        <v>32</v>
      </c>
      <c r="F7398">
        <v>0.68607932836950603</v>
      </c>
      <c r="G7398">
        <v>0.65308342922204177</v>
      </c>
      <c r="H7398">
        <v>6162</v>
      </c>
      <c r="I7398">
        <v>0.70104610459990624</v>
      </c>
      <c r="J7398">
        <v>0.71095237860929361</v>
      </c>
      <c r="K7398">
        <v>4106</v>
      </c>
      <c r="L7398">
        <v>-1.4966776594519615E-2</v>
      </c>
      <c r="M7398">
        <v>-2.1814935207366943</v>
      </c>
      <c r="N7398">
        <v>10268</v>
      </c>
      <c r="O7398">
        <v>1.3867897912859917E-2</v>
      </c>
      <c r="P7398">
        <v>-3.2739873975515366E-2</v>
      </c>
      <c r="Q7398">
        <v>-2.43217833340168E-2</v>
      </c>
      <c r="R7398">
        <v>-1.4966776594519615E-2</v>
      </c>
      <c r="S7398">
        <v>-5.6128795258700848E-3</v>
      </c>
      <c r="T7398">
        <v>2.8063214849680662E-3</v>
      </c>
      <c r="U7398" t="s">
        <v>18</v>
      </c>
      <c r="V7398" t="s">
        <v>84</v>
      </c>
      <c r="W7398">
        <v>70.966987609863281</v>
      </c>
    </row>
    <row r="7399" spans="1:23" x14ac:dyDescent="0.25">
      <c r="A7399" s="48"/>
      <c r="B7399" t="s">
        <v>15</v>
      </c>
      <c r="C7399" s="35">
        <v>42213</v>
      </c>
      <c r="D7399">
        <v>3</v>
      </c>
      <c r="E7399" t="s">
        <v>32</v>
      </c>
      <c r="F7399">
        <v>0.68607932836950603</v>
      </c>
      <c r="G7399">
        <v>0.65308342922204177</v>
      </c>
      <c r="H7399">
        <v>6162</v>
      </c>
      <c r="I7399">
        <v>0.70104610459990624</v>
      </c>
      <c r="J7399">
        <v>0.71095237860929361</v>
      </c>
      <c r="K7399">
        <v>4106</v>
      </c>
      <c r="L7399">
        <v>-1.4966776594519615E-2</v>
      </c>
      <c r="M7399">
        <v>-2.1814935207366943</v>
      </c>
      <c r="N7399">
        <v>10268</v>
      </c>
      <c r="O7399">
        <v>1.3867897912859917E-2</v>
      </c>
      <c r="P7399">
        <v>-3.2739873975515366E-2</v>
      </c>
      <c r="Q7399">
        <v>-2.43217833340168E-2</v>
      </c>
      <c r="R7399">
        <v>-1.4966776594519615E-2</v>
      </c>
      <c r="S7399">
        <v>-5.6128795258700848E-3</v>
      </c>
      <c r="T7399">
        <v>2.8063214849680662E-3</v>
      </c>
      <c r="U7399" t="s">
        <v>102</v>
      </c>
      <c r="V7399" t="s">
        <v>84</v>
      </c>
      <c r="W7399">
        <v>70.966987609863281</v>
      </c>
    </row>
    <row r="7400" spans="1:23" x14ac:dyDescent="0.25">
      <c r="A7400" s="48"/>
      <c r="B7400" t="s">
        <v>15</v>
      </c>
      <c r="C7400" s="35">
        <v>42213</v>
      </c>
      <c r="D7400">
        <v>4</v>
      </c>
      <c r="E7400" t="s">
        <v>32</v>
      </c>
      <c r="F7400">
        <v>0.63910627650725249</v>
      </c>
      <c r="G7400">
        <v>0.60766231235747459</v>
      </c>
      <c r="H7400">
        <v>6162</v>
      </c>
      <c r="I7400">
        <v>0.6415558794989632</v>
      </c>
      <c r="J7400">
        <v>0.63281332925750344</v>
      </c>
      <c r="K7400">
        <v>4106</v>
      </c>
      <c r="L7400">
        <v>-2.4496030528098345E-3</v>
      </c>
      <c r="M7400">
        <v>-0.38328570127487183</v>
      </c>
      <c r="N7400">
        <v>10268</v>
      </c>
      <c r="O7400">
        <v>1.2548025697469711E-2</v>
      </c>
      <c r="P7400">
        <v>-1.8531152978539467E-2</v>
      </c>
      <c r="Q7400">
        <v>-1.0914250276982784E-2</v>
      </c>
      <c r="R7400">
        <v>-2.4496030528098345E-3</v>
      </c>
      <c r="S7400">
        <v>6.0140402056276798E-3</v>
      </c>
      <c r="T7400">
        <v>1.3631946407258511E-2</v>
      </c>
      <c r="U7400" t="s">
        <v>18</v>
      </c>
      <c r="V7400" t="s">
        <v>84</v>
      </c>
      <c r="W7400">
        <v>68.354301452636719</v>
      </c>
    </row>
    <row r="7401" spans="1:23" x14ac:dyDescent="0.25">
      <c r="A7401" s="48"/>
      <c r="B7401" t="s">
        <v>15</v>
      </c>
      <c r="C7401" s="35">
        <v>42213</v>
      </c>
      <c r="D7401">
        <v>4</v>
      </c>
      <c r="E7401" t="s">
        <v>32</v>
      </c>
      <c r="F7401">
        <v>0.63910627650725249</v>
      </c>
      <c r="G7401">
        <v>0.60766231235747459</v>
      </c>
      <c r="H7401">
        <v>6162</v>
      </c>
      <c r="I7401">
        <v>0.6415558794989632</v>
      </c>
      <c r="J7401">
        <v>0.63281332925750344</v>
      </c>
      <c r="K7401">
        <v>4106</v>
      </c>
      <c r="L7401">
        <v>-2.4496030528098345E-3</v>
      </c>
      <c r="M7401">
        <v>-0.38328570127487183</v>
      </c>
      <c r="N7401">
        <v>10268</v>
      </c>
      <c r="O7401">
        <v>1.2548025697469711E-2</v>
      </c>
      <c r="P7401">
        <v>-1.8531152978539467E-2</v>
      </c>
      <c r="Q7401">
        <v>-1.0914250276982784E-2</v>
      </c>
      <c r="R7401">
        <v>-2.4496030528098345E-3</v>
      </c>
      <c r="S7401">
        <v>6.0140402056276798E-3</v>
      </c>
      <c r="T7401">
        <v>1.3631946407258511E-2</v>
      </c>
      <c r="U7401" t="s">
        <v>102</v>
      </c>
      <c r="V7401" t="s">
        <v>84</v>
      </c>
      <c r="W7401">
        <v>68.354301452636719</v>
      </c>
    </row>
    <row r="7402" spans="1:23" x14ac:dyDescent="0.25">
      <c r="A7402" s="48"/>
      <c r="B7402" t="s">
        <v>15</v>
      </c>
      <c r="C7402" s="35">
        <v>42213</v>
      </c>
      <c r="D7402">
        <v>5</v>
      </c>
      <c r="E7402" t="s">
        <v>32</v>
      </c>
      <c r="F7402">
        <v>0.62203493631640716</v>
      </c>
      <c r="G7402">
        <v>0.58846836537687597</v>
      </c>
      <c r="H7402">
        <v>6162</v>
      </c>
      <c r="I7402">
        <v>0.6328715336352162</v>
      </c>
      <c r="J7402">
        <v>0.60360295881218839</v>
      </c>
      <c r="K7402">
        <v>4106</v>
      </c>
      <c r="L7402">
        <v>-1.083659753203392E-2</v>
      </c>
      <c r="M7402">
        <v>-1.7421203851699829</v>
      </c>
      <c r="N7402">
        <v>10268</v>
      </c>
      <c r="O7402">
        <v>1.2038737535476685E-2</v>
      </c>
      <c r="P7402">
        <v>-2.6265444234013557E-2</v>
      </c>
      <c r="Q7402">
        <v>-1.895768940448761E-2</v>
      </c>
      <c r="R7402">
        <v>-1.083659753203392E-2</v>
      </c>
      <c r="S7402">
        <v>-2.7164691127836704E-3</v>
      </c>
      <c r="T7402">
        <v>4.5922487042844296E-3</v>
      </c>
      <c r="U7402" t="s">
        <v>18</v>
      </c>
      <c r="V7402" t="s">
        <v>84</v>
      </c>
      <c r="W7402">
        <v>67.483154296875</v>
      </c>
    </row>
    <row r="7403" spans="1:23" x14ac:dyDescent="0.25">
      <c r="A7403" s="48"/>
      <c r="B7403" t="s">
        <v>15</v>
      </c>
      <c r="C7403" s="35">
        <v>42213</v>
      </c>
      <c r="D7403">
        <v>5</v>
      </c>
      <c r="E7403" t="s">
        <v>32</v>
      </c>
      <c r="F7403">
        <v>0.62203493631640716</v>
      </c>
      <c r="G7403">
        <v>0.58846836537687597</v>
      </c>
      <c r="H7403">
        <v>6162</v>
      </c>
      <c r="I7403">
        <v>0.6328715336352162</v>
      </c>
      <c r="J7403">
        <v>0.60360295881218839</v>
      </c>
      <c r="K7403">
        <v>4106</v>
      </c>
      <c r="L7403">
        <v>-1.083659753203392E-2</v>
      </c>
      <c r="M7403">
        <v>-1.7421203851699829</v>
      </c>
      <c r="N7403">
        <v>10268</v>
      </c>
      <c r="O7403">
        <v>1.2038737535476685E-2</v>
      </c>
      <c r="P7403">
        <v>-2.6265444234013557E-2</v>
      </c>
      <c r="Q7403">
        <v>-1.895768940448761E-2</v>
      </c>
      <c r="R7403">
        <v>-1.083659753203392E-2</v>
      </c>
      <c r="S7403">
        <v>-2.7164691127836704E-3</v>
      </c>
      <c r="T7403">
        <v>4.5922487042844296E-3</v>
      </c>
      <c r="U7403" t="s">
        <v>102</v>
      </c>
      <c r="V7403" t="s">
        <v>84</v>
      </c>
      <c r="W7403">
        <v>67.483154296875</v>
      </c>
    </row>
    <row r="7404" spans="1:23" x14ac:dyDescent="0.25">
      <c r="A7404" s="48"/>
      <c r="B7404" t="s">
        <v>15</v>
      </c>
      <c r="C7404" s="35">
        <v>42213</v>
      </c>
      <c r="D7404">
        <v>6</v>
      </c>
      <c r="E7404" t="s">
        <v>32</v>
      </c>
      <c r="F7404">
        <v>0.63813728399941005</v>
      </c>
      <c r="G7404">
        <v>0.60453673495069415</v>
      </c>
      <c r="H7404">
        <v>6162</v>
      </c>
      <c r="I7404">
        <v>0.64291058299324932</v>
      </c>
      <c r="J7404">
        <v>0.60915887681110692</v>
      </c>
      <c r="K7404">
        <v>4106</v>
      </c>
      <c r="L7404">
        <v>-4.7732992097735405E-3</v>
      </c>
      <c r="M7404">
        <v>-0.74800503253936768</v>
      </c>
      <c r="N7404">
        <v>10268</v>
      </c>
      <c r="O7404">
        <v>1.2234507128596306E-2</v>
      </c>
      <c r="P7404">
        <v>-2.0453043282032013E-2</v>
      </c>
      <c r="Q7404">
        <v>-1.3026452623307705E-2</v>
      </c>
      <c r="R7404">
        <v>-4.7732992097735405E-3</v>
      </c>
      <c r="S7404">
        <v>3.4788758493959904E-3</v>
      </c>
      <c r="T7404">
        <v>1.0906444862484932E-2</v>
      </c>
      <c r="U7404" t="s">
        <v>18</v>
      </c>
      <c r="V7404" t="s">
        <v>84</v>
      </c>
      <c r="W7404">
        <v>67.483055114746094</v>
      </c>
    </row>
    <row r="7405" spans="1:23" x14ac:dyDescent="0.25">
      <c r="A7405" s="48"/>
      <c r="B7405" t="s">
        <v>15</v>
      </c>
      <c r="C7405" s="35">
        <v>42213</v>
      </c>
      <c r="D7405">
        <v>6</v>
      </c>
      <c r="E7405" t="s">
        <v>32</v>
      </c>
      <c r="F7405">
        <v>0.63813728399941005</v>
      </c>
      <c r="G7405">
        <v>0.60453673495069415</v>
      </c>
      <c r="H7405">
        <v>6162</v>
      </c>
      <c r="I7405">
        <v>0.64291058299324932</v>
      </c>
      <c r="J7405">
        <v>0.60915887681110692</v>
      </c>
      <c r="K7405">
        <v>4106</v>
      </c>
      <c r="L7405">
        <v>-4.7732992097735405E-3</v>
      </c>
      <c r="M7405">
        <v>-0.74800503253936768</v>
      </c>
      <c r="N7405">
        <v>10268</v>
      </c>
      <c r="O7405">
        <v>1.2234507128596306E-2</v>
      </c>
      <c r="P7405">
        <v>-2.0453043282032013E-2</v>
      </c>
      <c r="Q7405">
        <v>-1.3026452623307705E-2</v>
      </c>
      <c r="R7405">
        <v>-4.7732992097735405E-3</v>
      </c>
      <c r="S7405">
        <v>3.4788758493959904E-3</v>
      </c>
      <c r="T7405">
        <v>1.0906444862484932E-2</v>
      </c>
      <c r="U7405" t="s">
        <v>102</v>
      </c>
      <c r="V7405" t="s">
        <v>84</v>
      </c>
      <c r="W7405">
        <v>67.483055114746094</v>
      </c>
    </row>
    <row r="7406" spans="1:23" x14ac:dyDescent="0.25">
      <c r="A7406" s="48"/>
      <c r="B7406" t="s">
        <v>15</v>
      </c>
      <c r="C7406" s="35">
        <v>42213</v>
      </c>
      <c r="D7406">
        <v>7</v>
      </c>
      <c r="E7406" t="s">
        <v>32</v>
      </c>
      <c r="F7406">
        <v>0.68004051190989445</v>
      </c>
      <c r="G7406">
        <v>0.64869913874830554</v>
      </c>
      <c r="H7406">
        <v>6162</v>
      </c>
      <c r="I7406">
        <v>0.6720875060366297</v>
      </c>
      <c r="J7406">
        <v>0.62822695633349657</v>
      </c>
      <c r="K7406">
        <v>4106</v>
      </c>
      <c r="L7406">
        <v>7.9530058428645134E-3</v>
      </c>
      <c r="M7406">
        <v>1.1694899797439575</v>
      </c>
      <c r="N7406">
        <v>10268</v>
      </c>
      <c r="O7406">
        <v>1.282229833304882E-2</v>
      </c>
      <c r="P7406">
        <v>-8.4800515323877335E-3</v>
      </c>
      <c r="Q7406">
        <v>-6.9666019408032298E-4</v>
      </c>
      <c r="R7406">
        <v>7.9530058428645134E-3</v>
      </c>
      <c r="S7406">
        <v>1.6601646319031715E-2</v>
      </c>
      <c r="T7406">
        <v>2.438606321811676E-2</v>
      </c>
      <c r="U7406" t="s">
        <v>18</v>
      </c>
      <c r="V7406" t="s">
        <v>84</v>
      </c>
      <c r="W7406">
        <v>70.99951171875</v>
      </c>
    </row>
    <row r="7407" spans="1:23" x14ac:dyDescent="0.25">
      <c r="A7407" s="48"/>
      <c r="B7407" t="s">
        <v>15</v>
      </c>
      <c r="C7407" s="35">
        <v>42213</v>
      </c>
      <c r="D7407">
        <v>7</v>
      </c>
      <c r="E7407" t="s">
        <v>32</v>
      </c>
      <c r="F7407">
        <v>0.68004051190989445</v>
      </c>
      <c r="G7407">
        <v>0.64869913874830554</v>
      </c>
      <c r="H7407">
        <v>6162</v>
      </c>
      <c r="I7407">
        <v>0.6720875060366297</v>
      </c>
      <c r="J7407">
        <v>0.62822695633349657</v>
      </c>
      <c r="K7407">
        <v>4106</v>
      </c>
      <c r="L7407">
        <v>7.9530058428645134E-3</v>
      </c>
      <c r="M7407">
        <v>1.1694899797439575</v>
      </c>
      <c r="N7407">
        <v>10268</v>
      </c>
      <c r="O7407">
        <v>1.282229833304882E-2</v>
      </c>
      <c r="P7407">
        <v>-8.4800515323877335E-3</v>
      </c>
      <c r="Q7407">
        <v>-6.9666019408032298E-4</v>
      </c>
      <c r="R7407">
        <v>7.9530058428645134E-3</v>
      </c>
      <c r="S7407">
        <v>1.6601646319031715E-2</v>
      </c>
      <c r="T7407">
        <v>2.438606321811676E-2</v>
      </c>
      <c r="U7407" t="s">
        <v>102</v>
      </c>
      <c r="V7407" t="s">
        <v>84</v>
      </c>
      <c r="W7407">
        <v>70.99951171875</v>
      </c>
    </row>
    <row r="7408" spans="1:23" x14ac:dyDescent="0.25">
      <c r="A7408" s="48"/>
      <c r="B7408" t="s">
        <v>15</v>
      </c>
      <c r="C7408" s="35">
        <v>42213</v>
      </c>
      <c r="D7408">
        <v>8</v>
      </c>
      <c r="E7408" t="s">
        <v>32</v>
      </c>
      <c r="F7408">
        <v>0.70789773404606293</v>
      </c>
      <c r="G7408">
        <v>0.73068793024797474</v>
      </c>
      <c r="H7408">
        <v>6162</v>
      </c>
      <c r="I7408">
        <v>0.70638419889678872</v>
      </c>
      <c r="J7408">
        <v>0.72018141890208243</v>
      </c>
      <c r="K7408">
        <v>4106</v>
      </c>
      <c r="L7408">
        <v>1.5135351568460464E-3</v>
      </c>
      <c r="M7408">
        <v>0.21380703151226044</v>
      </c>
      <c r="N7408">
        <v>10268</v>
      </c>
      <c r="O7408">
        <v>1.4593238942325115E-2</v>
      </c>
      <c r="P7408">
        <v>-1.7189159989356995E-2</v>
      </c>
      <c r="Q7408">
        <v>-8.3307716995477676E-3</v>
      </c>
      <c r="R7408">
        <v>1.5135351568460464E-3</v>
      </c>
      <c r="S7408">
        <v>1.1356675066053867E-2</v>
      </c>
      <c r="T7408">
        <v>2.0216230303049088E-2</v>
      </c>
      <c r="U7408" t="s">
        <v>18</v>
      </c>
      <c r="V7408" t="s">
        <v>84</v>
      </c>
      <c r="W7408">
        <v>74.774543762207031</v>
      </c>
    </row>
    <row r="7409" spans="1:23" x14ac:dyDescent="0.25">
      <c r="A7409" s="48"/>
      <c r="B7409" t="s">
        <v>15</v>
      </c>
      <c r="C7409" s="35">
        <v>42213</v>
      </c>
      <c r="D7409">
        <v>8</v>
      </c>
      <c r="E7409" t="s">
        <v>32</v>
      </c>
      <c r="F7409">
        <v>0.70789773404606293</v>
      </c>
      <c r="G7409">
        <v>0.73068793024797474</v>
      </c>
      <c r="H7409">
        <v>6162</v>
      </c>
      <c r="I7409">
        <v>0.70638419889678872</v>
      </c>
      <c r="J7409">
        <v>0.72018141890208243</v>
      </c>
      <c r="K7409">
        <v>4106</v>
      </c>
      <c r="L7409">
        <v>1.5135351568460464E-3</v>
      </c>
      <c r="M7409">
        <v>0.21380703151226044</v>
      </c>
      <c r="N7409">
        <v>10268</v>
      </c>
      <c r="O7409">
        <v>1.4593238942325115E-2</v>
      </c>
      <c r="P7409">
        <v>-1.7189159989356995E-2</v>
      </c>
      <c r="Q7409">
        <v>-8.3307716995477676E-3</v>
      </c>
      <c r="R7409">
        <v>1.5135351568460464E-3</v>
      </c>
      <c r="S7409">
        <v>1.1356675066053867E-2</v>
      </c>
      <c r="T7409">
        <v>2.0216230303049088E-2</v>
      </c>
      <c r="U7409" t="s">
        <v>102</v>
      </c>
      <c r="V7409" t="s">
        <v>84</v>
      </c>
      <c r="W7409">
        <v>74.774543762207031</v>
      </c>
    </row>
    <row r="7410" spans="1:23" x14ac:dyDescent="0.25">
      <c r="A7410" s="48"/>
      <c r="B7410" t="s">
        <v>15</v>
      </c>
      <c r="C7410" s="35">
        <v>42213</v>
      </c>
      <c r="D7410">
        <v>9</v>
      </c>
      <c r="E7410" t="s">
        <v>32</v>
      </c>
      <c r="F7410">
        <v>0.70956741121930234</v>
      </c>
      <c r="G7410">
        <v>0.85161023361760957</v>
      </c>
      <c r="H7410">
        <v>6162</v>
      </c>
      <c r="I7410">
        <v>0.71153926973411086</v>
      </c>
      <c r="J7410">
        <v>0.84343018643363343</v>
      </c>
      <c r="K7410">
        <v>4106</v>
      </c>
      <c r="L7410">
        <v>-1.9718585535883904E-3</v>
      </c>
      <c r="M7410">
        <v>-0.27789586782455444</v>
      </c>
      <c r="N7410">
        <v>10268</v>
      </c>
      <c r="O7410">
        <v>1.7057197168469429E-2</v>
      </c>
      <c r="P7410">
        <v>-2.3832362145185471E-2</v>
      </c>
      <c r="Q7410">
        <v>-1.3478302396833897E-2</v>
      </c>
      <c r="R7410">
        <v>-1.9718585535883904E-3</v>
      </c>
      <c r="S7410">
        <v>9.5332209020853043E-3</v>
      </c>
      <c r="T7410">
        <v>1.988864503800869E-2</v>
      </c>
      <c r="U7410" t="s">
        <v>18</v>
      </c>
      <c r="V7410" t="s">
        <v>84</v>
      </c>
      <c r="W7410">
        <v>78.162345886230469</v>
      </c>
    </row>
    <row r="7411" spans="1:23" x14ac:dyDescent="0.25">
      <c r="A7411" s="48"/>
      <c r="B7411" t="s">
        <v>15</v>
      </c>
      <c r="C7411" s="35">
        <v>42213</v>
      </c>
      <c r="D7411">
        <v>9</v>
      </c>
      <c r="E7411" t="s">
        <v>32</v>
      </c>
      <c r="F7411">
        <v>0.70956741121930234</v>
      </c>
      <c r="G7411">
        <v>0.85161023361760957</v>
      </c>
      <c r="H7411">
        <v>6162</v>
      </c>
      <c r="I7411">
        <v>0.71153926973411086</v>
      </c>
      <c r="J7411">
        <v>0.84343018643363343</v>
      </c>
      <c r="K7411">
        <v>4106</v>
      </c>
      <c r="L7411">
        <v>-1.9718585535883904E-3</v>
      </c>
      <c r="M7411">
        <v>-0.27789586782455444</v>
      </c>
      <c r="N7411">
        <v>10268</v>
      </c>
      <c r="O7411">
        <v>1.7057197168469429E-2</v>
      </c>
      <c r="P7411">
        <v>-2.3832362145185471E-2</v>
      </c>
      <c r="Q7411">
        <v>-1.3478302396833897E-2</v>
      </c>
      <c r="R7411">
        <v>-1.9718585535883904E-3</v>
      </c>
      <c r="S7411">
        <v>9.5332209020853043E-3</v>
      </c>
      <c r="T7411">
        <v>1.988864503800869E-2</v>
      </c>
      <c r="U7411" t="s">
        <v>102</v>
      </c>
      <c r="V7411" t="s">
        <v>84</v>
      </c>
      <c r="W7411">
        <v>78.162345886230469</v>
      </c>
    </row>
    <row r="7412" spans="1:23" x14ac:dyDescent="0.25">
      <c r="A7412" s="48"/>
      <c r="B7412" t="s">
        <v>15</v>
      </c>
      <c r="C7412" s="35">
        <v>42213</v>
      </c>
      <c r="D7412">
        <v>10</v>
      </c>
      <c r="E7412" t="s">
        <v>32</v>
      </c>
      <c r="F7412">
        <v>0.72909179986882167</v>
      </c>
      <c r="G7412">
        <v>1.0581195606365899</v>
      </c>
      <c r="H7412">
        <v>6162</v>
      </c>
      <c r="I7412">
        <v>0.71943118559173092</v>
      </c>
      <c r="J7412">
        <v>1.0042292598799254</v>
      </c>
      <c r="K7412">
        <v>4106</v>
      </c>
      <c r="L7412">
        <v>9.6606146544218063E-3</v>
      </c>
      <c r="M7412">
        <v>1.3250203132629395</v>
      </c>
      <c r="N7412">
        <v>10268</v>
      </c>
      <c r="O7412">
        <v>2.0671416074037552E-2</v>
      </c>
      <c r="P7412">
        <v>-1.683187298476696E-2</v>
      </c>
      <c r="Q7412">
        <v>-4.2839092202484608E-3</v>
      </c>
      <c r="R7412">
        <v>9.6606146544218063E-3</v>
      </c>
      <c r="S7412">
        <v>2.3603484034538269E-2</v>
      </c>
      <c r="T7412">
        <v>3.6153100430965424E-2</v>
      </c>
      <c r="U7412" t="s">
        <v>18</v>
      </c>
      <c r="V7412" t="s">
        <v>84</v>
      </c>
      <c r="W7412">
        <v>82.033309936523438</v>
      </c>
    </row>
    <row r="7413" spans="1:23" x14ac:dyDescent="0.25">
      <c r="A7413" s="48"/>
      <c r="B7413" t="s">
        <v>15</v>
      </c>
      <c r="C7413" s="35">
        <v>42213</v>
      </c>
      <c r="D7413">
        <v>10</v>
      </c>
      <c r="E7413" t="s">
        <v>32</v>
      </c>
      <c r="F7413">
        <v>0.72909179986882167</v>
      </c>
      <c r="G7413">
        <v>1.0581195606365899</v>
      </c>
      <c r="H7413">
        <v>6162</v>
      </c>
      <c r="I7413">
        <v>0.71943118559173092</v>
      </c>
      <c r="J7413">
        <v>1.0042292598799254</v>
      </c>
      <c r="K7413">
        <v>4106</v>
      </c>
      <c r="L7413">
        <v>9.6606146544218063E-3</v>
      </c>
      <c r="M7413">
        <v>1.3250203132629395</v>
      </c>
      <c r="N7413">
        <v>10268</v>
      </c>
      <c r="O7413">
        <v>2.0671416074037552E-2</v>
      </c>
      <c r="P7413">
        <v>-1.683187298476696E-2</v>
      </c>
      <c r="Q7413">
        <v>-4.2839092202484608E-3</v>
      </c>
      <c r="R7413">
        <v>9.6606146544218063E-3</v>
      </c>
      <c r="S7413">
        <v>2.3603484034538269E-2</v>
      </c>
      <c r="T7413">
        <v>3.6153100430965424E-2</v>
      </c>
      <c r="U7413" t="s">
        <v>102</v>
      </c>
      <c r="V7413" t="s">
        <v>84</v>
      </c>
      <c r="W7413">
        <v>82.033309936523438</v>
      </c>
    </row>
    <row r="7414" spans="1:23" x14ac:dyDescent="0.25">
      <c r="A7414" s="48"/>
      <c r="B7414" t="s">
        <v>15</v>
      </c>
      <c r="C7414" s="35">
        <v>42213</v>
      </c>
      <c r="D7414">
        <v>11</v>
      </c>
      <c r="E7414" t="s">
        <v>32</v>
      </c>
      <c r="F7414">
        <v>0.80271848696790782</v>
      </c>
      <c r="G7414">
        <v>1.2645023883209843</v>
      </c>
      <c r="H7414">
        <v>6162</v>
      </c>
      <c r="I7414">
        <v>0.78145854993380393</v>
      </c>
      <c r="J7414">
        <v>1.22316300377676</v>
      </c>
      <c r="K7414">
        <v>4106</v>
      </c>
      <c r="L7414">
        <v>2.1259937435388565E-2</v>
      </c>
      <c r="M7414">
        <v>2.6484923362731934</v>
      </c>
      <c r="N7414">
        <v>10268</v>
      </c>
      <c r="O7414">
        <v>2.4977272376418114E-2</v>
      </c>
      <c r="P7414">
        <v>-1.0750934481620789E-2</v>
      </c>
      <c r="Q7414">
        <v>4.4107688590884209E-3</v>
      </c>
      <c r="R7414">
        <v>2.1259937435388565E-2</v>
      </c>
      <c r="S7414">
        <v>3.8107108324766159E-2</v>
      </c>
      <c r="T7414">
        <v>5.3270809352397919E-2</v>
      </c>
      <c r="U7414" t="s">
        <v>18</v>
      </c>
      <c r="V7414" t="s">
        <v>84</v>
      </c>
      <c r="W7414">
        <v>86.774833679199219</v>
      </c>
    </row>
    <row r="7415" spans="1:23" x14ac:dyDescent="0.25">
      <c r="A7415" s="48"/>
      <c r="B7415" t="s">
        <v>15</v>
      </c>
      <c r="C7415" s="35">
        <v>42213</v>
      </c>
      <c r="D7415">
        <v>11</v>
      </c>
      <c r="E7415" t="s">
        <v>32</v>
      </c>
      <c r="F7415">
        <v>0.80271848696790782</v>
      </c>
      <c r="G7415">
        <v>1.2645023883209843</v>
      </c>
      <c r="H7415">
        <v>6162</v>
      </c>
      <c r="I7415">
        <v>0.78145854993380393</v>
      </c>
      <c r="J7415">
        <v>1.22316300377676</v>
      </c>
      <c r="K7415">
        <v>4106</v>
      </c>
      <c r="L7415">
        <v>2.1259937435388565E-2</v>
      </c>
      <c r="M7415">
        <v>2.6484923362731934</v>
      </c>
      <c r="N7415">
        <v>10268</v>
      </c>
      <c r="O7415">
        <v>2.4977272376418114E-2</v>
      </c>
      <c r="P7415">
        <v>-1.0750934481620789E-2</v>
      </c>
      <c r="Q7415">
        <v>4.4107688590884209E-3</v>
      </c>
      <c r="R7415">
        <v>2.1259937435388565E-2</v>
      </c>
      <c r="S7415">
        <v>3.8107108324766159E-2</v>
      </c>
      <c r="T7415">
        <v>5.3270809352397919E-2</v>
      </c>
      <c r="U7415" t="s">
        <v>102</v>
      </c>
      <c r="V7415" t="s">
        <v>84</v>
      </c>
      <c r="W7415">
        <v>86.774833679199219</v>
      </c>
    </row>
    <row r="7416" spans="1:23" x14ac:dyDescent="0.25">
      <c r="A7416" s="48"/>
      <c r="B7416" t="s">
        <v>15</v>
      </c>
      <c r="C7416" s="35">
        <v>42213</v>
      </c>
      <c r="D7416">
        <v>12</v>
      </c>
      <c r="E7416" t="s">
        <v>32</v>
      </c>
      <c r="F7416">
        <v>0.95289271296601019</v>
      </c>
      <c r="G7416">
        <v>1.4953341603579728</v>
      </c>
      <c r="H7416">
        <v>6162</v>
      </c>
      <c r="I7416">
        <v>0.92852052922269168</v>
      </c>
      <c r="J7416">
        <v>1.4199329482278815</v>
      </c>
      <c r="K7416">
        <v>4106</v>
      </c>
      <c r="L7416">
        <v>2.437218464910984E-2</v>
      </c>
      <c r="M7416">
        <v>2.5577049255371094</v>
      </c>
      <c r="N7416">
        <v>10268</v>
      </c>
      <c r="O7416">
        <v>2.9221789911389351E-2</v>
      </c>
      <c r="P7416">
        <v>-1.3078461401164532E-2</v>
      </c>
      <c r="Q7416">
        <v>4.6597495675086975E-3</v>
      </c>
      <c r="R7416">
        <v>2.437218464910984E-2</v>
      </c>
      <c r="S7416">
        <v>4.4082280248403549E-2</v>
      </c>
      <c r="T7416">
        <v>6.1822831630706787E-2</v>
      </c>
      <c r="U7416" t="s">
        <v>18</v>
      </c>
      <c r="V7416" t="s">
        <v>84</v>
      </c>
      <c r="W7416">
        <v>89.774642944335938</v>
      </c>
    </row>
    <row r="7417" spans="1:23" x14ac:dyDescent="0.25">
      <c r="A7417" s="48"/>
      <c r="B7417" t="s">
        <v>15</v>
      </c>
      <c r="C7417" s="35">
        <v>42213</v>
      </c>
      <c r="D7417">
        <v>12</v>
      </c>
      <c r="E7417" t="s">
        <v>32</v>
      </c>
      <c r="F7417">
        <v>0.95289271296601019</v>
      </c>
      <c r="G7417">
        <v>1.4953341603579728</v>
      </c>
      <c r="H7417">
        <v>6162</v>
      </c>
      <c r="I7417">
        <v>0.92852052922269168</v>
      </c>
      <c r="J7417">
        <v>1.4199329482278815</v>
      </c>
      <c r="K7417">
        <v>4106</v>
      </c>
      <c r="L7417">
        <v>2.437218464910984E-2</v>
      </c>
      <c r="M7417">
        <v>2.5577049255371094</v>
      </c>
      <c r="N7417">
        <v>10268</v>
      </c>
      <c r="O7417">
        <v>2.9221789911389351E-2</v>
      </c>
      <c r="P7417">
        <v>-1.3078461401164532E-2</v>
      </c>
      <c r="Q7417">
        <v>4.6597495675086975E-3</v>
      </c>
      <c r="R7417">
        <v>2.437218464910984E-2</v>
      </c>
      <c r="S7417">
        <v>4.4082280248403549E-2</v>
      </c>
      <c r="T7417">
        <v>6.1822831630706787E-2</v>
      </c>
      <c r="U7417" t="s">
        <v>102</v>
      </c>
      <c r="V7417" t="s">
        <v>84</v>
      </c>
      <c r="W7417">
        <v>89.774642944335938</v>
      </c>
    </row>
    <row r="7418" spans="1:23" x14ac:dyDescent="0.25">
      <c r="A7418" s="48"/>
      <c r="B7418" t="s">
        <v>15</v>
      </c>
      <c r="C7418" s="35">
        <v>42213</v>
      </c>
      <c r="D7418">
        <v>13</v>
      </c>
      <c r="E7418" t="s">
        <v>32</v>
      </c>
      <c r="F7418">
        <v>1.1797396315576421</v>
      </c>
      <c r="G7418">
        <v>1.6711686140949165</v>
      </c>
      <c r="H7418">
        <v>6162</v>
      </c>
      <c r="I7418">
        <v>1.1831711658807527</v>
      </c>
      <c r="J7418">
        <v>1.6644987526354806</v>
      </c>
      <c r="K7418">
        <v>4106</v>
      </c>
      <c r="L7418">
        <v>-3.4315343946218491E-3</v>
      </c>
      <c r="M7418">
        <v>-0.29087218642234802</v>
      </c>
      <c r="N7418">
        <v>10268</v>
      </c>
      <c r="O7418">
        <v>3.3585533499717712E-2</v>
      </c>
      <c r="P7418">
        <v>-4.6474754810333252E-2</v>
      </c>
      <c r="Q7418">
        <v>-2.6087664067745209E-2</v>
      </c>
      <c r="R7418">
        <v>-3.4315343946218491E-3</v>
      </c>
      <c r="S7418">
        <v>1.922190748155117E-2</v>
      </c>
      <c r="T7418">
        <v>3.9611686021089554E-2</v>
      </c>
      <c r="U7418" t="s">
        <v>18</v>
      </c>
      <c r="V7418" t="s">
        <v>84</v>
      </c>
      <c r="W7418">
        <v>92.645500183105469</v>
      </c>
    </row>
    <row r="7419" spans="1:23" x14ac:dyDescent="0.25">
      <c r="A7419" s="48"/>
      <c r="B7419" t="s">
        <v>15</v>
      </c>
      <c r="C7419" s="35">
        <v>42213</v>
      </c>
      <c r="D7419">
        <v>13</v>
      </c>
      <c r="E7419" t="s">
        <v>32</v>
      </c>
      <c r="F7419">
        <v>1.1797396315576421</v>
      </c>
      <c r="G7419">
        <v>1.6711686140949165</v>
      </c>
      <c r="H7419">
        <v>6162</v>
      </c>
      <c r="I7419">
        <v>1.1831711658807527</v>
      </c>
      <c r="J7419">
        <v>1.6644987526354806</v>
      </c>
      <c r="K7419">
        <v>4106</v>
      </c>
      <c r="L7419">
        <v>-3.4315343946218491E-3</v>
      </c>
      <c r="M7419">
        <v>-0.29087218642234802</v>
      </c>
      <c r="N7419">
        <v>10268</v>
      </c>
      <c r="O7419">
        <v>3.3585533499717712E-2</v>
      </c>
      <c r="P7419">
        <v>-4.6474754810333252E-2</v>
      </c>
      <c r="Q7419">
        <v>-2.6087664067745209E-2</v>
      </c>
      <c r="R7419">
        <v>-3.4315343946218491E-3</v>
      </c>
      <c r="S7419">
        <v>1.922190748155117E-2</v>
      </c>
      <c r="T7419">
        <v>3.9611686021089554E-2</v>
      </c>
      <c r="U7419" t="s">
        <v>102</v>
      </c>
      <c r="V7419" t="s">
        <v>84</v>
      </c>
      <c r="W7419">
        <v>92.645500183105469</v>
      </c>
    </row>
    <row r="7420" spans="1:23" x14ac:dyDescent="0.25">
      <c r="A7420" s="48"/>
      <c r="B7420" t="s">
        <v>15</v>
      </c>
      <c r="C7420" s="35">
        <v>42213</v>
      </c>
      <c r="D7420">
        <v>14</v>
      </c>
      <c r="E7420" t="s">
        <v>32</v>
      </c>
      <c r="F7420">
        <v>1.4822211443850786</v>
      </c>
      <c r="G7420">
        <v>1.839561034610554</v>
      </c>
      <c r="H7420">
        <v>6162</v>
      </c>
      <c r="I7420">
        <v>1.4774144289343276</v>
      </c>
      <c r="J7420">
        <v>1.8126399163630518</v>
      </c>
      <c r="K7420">
        <v>4106</v>
      </c>
      <c r="L7420">
        <v>4.8067155294120312E-3</v>
      </c>
      <c r="M7420">
        <v>0.32429137825965881</v>
      </c>
      <c r="N7420">
        <v>10268</v>
      </c>
      <c r="O7420">
        <v>3.6733910441398621E-2</v>
      </c>
      <c r="P7420">
        <v>-4.2271465063095093E-2</v>
      </c>
      <c r="Q7420">
        <v>-1.997324638068676E-2</v>
      </c>
      <c r="R7420">
        <v>4.8067155294120312E-3</v>
      </c>
      <c r="S7420">
        <v>2.9583737254142761E-2</v>
      </c>
      <c r="T7420">
        <v>5.1884893327951431E-2</v>
      </c>
      <c r="U7420" t="s">
        <v>18</v>
      </c>
      <c r="V7420" t="s">
        <v>84</v>
      </c>
      <c r="W7420">
        <v>95.258087158203125</v>
      </c>
    </row>
    <row r="7421" spans="1:23" x14ac:dyDescent="0.25">
      <c r="A7421" s="48"/>
      <c r="B7421" t="s">
        <v>15</v>
      </c>
      <c r="C7421" s="35">
        <v>42213</v>
      </c>
      <c r="D7421">
        <v>14</v>
      </c>
      <c r="E7421" t="s">
        <v>32</v>
      </c>
      <c r="F7421">
        <v>1.4822211443850786</v>
      </c>
      <c r="G7421">
        <v>1.839561034610554</v>
      </c>
      <c r="H7421">
        <v>6162</v>
      </c>
      <c r="I7421">
        <v>1.4774144289343276</v>
      </c>
      <c r="J7421">
        <v>1.8126399163630518</v>
      </c>
      <c r="K7421">
        <v>4106</v>
      </c>
      <c r="L7421">
        <v>4.8067155294120312E-3</v>
      </c>
      <c r="M7421">
        <v>0.32429137825965881</v>
      </c>
      <c r="N7421">
        <v>10268</v>
      </c>
      <c r="O7421">
        <v>3.6733910441398621E-2</v>
      </c>
      <c r="P7421">
        <v>-4.2271465063095093E-2</v>
      </c>
      <c r="Q7421">
        <v>-1.997324638068676E-2</v>
      </c>
      <c r="R7421">
        <v>4.8067155294120312E-3</v>
      </c>
      <c r="S7421">
        <v>2.9583737254142761E-2</v>
      </c>
      <c r="T7421">
        <v>5.1884893327951431E-2</v>
      </c>
      <c r="U7421" t="s">
        <v>102</v>
      </c>
      <c r="V7421" t="s">
        <v>84</v>
      </c>
      <c r="W7421">
        <v>95.258087158203125</v>
      </c>
    </row>
    <row r="7422" spans="1:23" x14ac:dyDescent="0.25">
      <c r="A7422" s="48"/>
      <c r="B7422" t="s">
        <v>15</v>
      </c>
      <c r="C7422" s="35">
        <v>42213</v>
      </c>
      <c r="D7422">
        <v>15</v>
      </c>
      <c r="E7422" t="s">
        <v>32</v>
      </c>
      <c r="F7422">
        <v>1.8543818878470586</v>
      </c>
      <c r="G7422">
        <v>1.9657369817405697</v>
      </c>
      <c r="H7422">
        <v>6162</v>
      </c>
      <c r="I7422">
        <v>1.8375784174924039</v>
      </c>
      <c r="J7422">
        <v>1.9151677231384121</v>
      </c>
      <c r="K7422">
        <v>4106</v>
      </c>
      <c r="L7422">
        <v>1.6803469508886337E-2</v>
      </c>
      <c r="M7422">
        <v>0.90614938735961914</v>
      </c>
      <c r="N7422">
        <v>10268</v>
      </c>
      <c r="O7422">
        <v>3.8992095738649368E-2</v>
      </c>
      <c r="P7422">
        <v>-3.3168800175189972E-2</v>
      </c>
      <c r="Q7422">
        <v>-9.4998180866241455E-3</v>
      </c>
      <c r="R7422">
        <v>1.6803469508886337E-2</v>
      </c>
      <c r="S7422">
        <v>4.3103639036417007E-2</v>
      </c>
      <c r="T7422">
        <v>6.6775739192962646E-2</v>
      </c>
      <c r="U7422" t="s">
        <v>18</v>
      </c>
      <c r="V7422" t="s">
        <v>84</v>
      </c>
      <c r="W7422">
        <v>97.129142761230469</v>
      </c>
    </row>
    <row r="7423" spans="1:23" x14ac:dyDescent="0.25">
      <c r="A7423" s="48"/>
      <c r="B7423" t="s">
        <v>15</v>
      </c>
      <c r="C7423" s="35">
        <v>42213</v>
      </c>
      <c r="D7423">
        <v>15</v>
      </c>
      <c r="E7423" t="s">
        <v>32</v>
      </c>
      <c r="F7423">
        <v>1.8543818878470586</v>
      </c>
      <c r="G7423">
        <v>1.9657369817405697</v>
      </c>
      <c r="H7423">
        <v>6162</v>
      </c>
      <c r="I7423">
        <v>1.8375784174924039</v>
      </c>
      <c r="J7423">
        <v>1.9151677231384121</v>
      </c>
      <c r="K7423">
        <v>4106</v>
      </c>
      <c r="L7423">
        <v>1.6803469508886337E-2</v>
      </c>
      <c r="M7423">
        <v>0.90614938735961914</v>
      </c>
      <c r="N7423">
        <v>10268</v>
      </c>
      <c r="O7423">
        <v>3.8992095738649368E-2</v>
      </c>
      <c r="P7423">
        <v>-3.3168800175189972E-2</v>
      </c>
      <c r="Q7423">
        <v>-9.4998180866241455E-3</v>
      </c>
      <c r="R7423">
        <v>1.6803469508886337E-2</v>
      </c>
      <c r="S7423">
        <v>4.3103639036417007E-2</v>
      </c>
      <c r="T7423">
        <v>6.6775739192962646E-2</v>
      </c>
      <c r="U7423" t="s">
        <v>102</v>
      </c>
      <c r="V7423" t="s">
        <v>84</v>
      </c>
      <c r="W7423">
        <v>97.129142761230469</v>
      </c>
    </row>
    <row r="7424" spans="1:23" x14ac:dyDescent="0.25">
      <c r="A7424" s="48"/>
      <c r="B7424" t="s">
        <v>15</v>
      </c>
      <c r="C7424" s="35">
        <v>42213</v>
      </c>
      <c r="D7424">
        <v>16</v>
      </c>
      <c r="E7424" t="s">
        <v>32</v>
      </c>
      <c r="F7424">
        <v>2.2226135146460644</v>
      </c>
      <c r="G7424">
        <v>2.035544826928513</v>
      </c>
      <c r="H7424">
        <v>6162</v>
      </c>
      <c r="I7424">
        <v>2.0637066389263516</v>
      </c>
      <c r="J7424">
        <v>1.8763554336483874</v>
      </c>
      <c r="K7424">
        <v>4106</v>
      </c>
      <c r="L7424">
        <v>0.15890687704086304</v>
      </c>
      <c r="M7424">
        <v>7.1495504379272461</v>
      </c>
      <c r="N7424">
        <v>10268</v>
      </c>
      <c r="O7424">
        <v>3.9113596081733704E-2</v>
      </c>
      <c r="P7424">
        <v>0.10877889394760132</v>
      </c>
      <c r="Q7424">
        <v>0.13252162933349609</v>
      </c>
      <c r="R7424">
        <v>0.15890687704086304</v>
      </c>
      <c r="S7424">
        <v>0.18528899550437927</v>
      </c>
      <c r="T7424">
        <v>0.20903486013412476</v>
      </c>
      <c r="U7424" t="s">
        <v>18</v>
      </c>
      <c r="V7424" t="s">
        <v>84</v>
      </c>
      <c r="W7424">
        <v>98.870857238769531</v>
      </c>
    </row>
    <row r="7425" spans="1:23" x14ac:dyDescent="0.25">
      <c r="A7425" s="48"/>
      <c r="B7425" t="s">
        <v>15</v>
      </c>
      <c r="C7425" s="35">
        <v>42213</v>
      </c>
      <c r="D7425">
        <v>16</v>
      </c>
      <c r="E7425" t="s">
        <v>32</v>
      </c>
      <c r="F7425">
        <v>2.2226135146460644</v>
      </c>
      <c r="G7425">
        <v>2.035544826928513</v>
      </c>
      <c r="H7425">
        <v>6162</v>
      </c>
      <c r="I7425">
        <v>2.0637066389263516</v>
      </c>
      <c r="J7425">
        <v>1.8763554336483874</v>
      </c>
      <c r="K7425">
        <v>4106</v>
      </c>
      <c r="L7425">
        <v>0.15890687704086304</v>
      </c>
      <c r="M7425">
        <v>7.1495504379272461</v>
      </c>
      <c r="N7425">
        <v>10268</v>
      </c>
      <c r="O7425">
        <v>3.9113596081733704E-2</v>
      </c>
      <c r="P7425">
        <v>0.10877889394760132</v>
      </c>
      <c r="Q7425">
        <v>0.13252162933349609</v>
      </c>
      <c r="R7425">
        <v>0.15890687704086304</v>
      </c>
      <c r="S7425">
        <v>0.18528899550437927</v>
      </c>
      <c r="T7425">
        <v>0.20903486013412476</v>
      </c>
      <c r="U7425" t="s">
        <v>102</v>
      </c>
      <c r="V7425" t="s">
        <v>84</v>
      </c>
      <c r="W7425">
        <v>98.870857238769531</v>
      </c>
    </row>
    <row r="7426" spans="1:23" x14ac:dyDescent="0.25">
      <c r="A7426" s="48"/>
      <c r="B7426" t="s">
        <v>15</v>
      </c>
      <c r="C7426" s="35">
        <v>42213</v>
      </c>
      <c r="D7426">
        <v>17</v>
      </c>
      <c r="E7426" t="s">
        <v>32</v>
      </c>
      <c r="F7426">
        <v>2.5916589499349856</v>
      </c>
      <c r="G7426">
        <v>2.0421133117460135</v>
      </c>
      <c r="H7426">
        <v>6162</v>
      </c>
      <c r="I7426">
        <v>2.0547155804529389</v>
      </c>
      <c r="J7426">
        <v>1.6967319575178339</v>
      </c>
      <c r="K7426">
        <v>4106</v>
      </c>
      <c r="L7426">
        <v>0.53694337606430054</v>
      </c>
      <c r="M7426">
        <v>20.718133926391602</v>
      </c>
      <c r="N7426">
        <v>10268</v>
      </c>
      <c r="O7426">
        <v>3.7120204418897629E-2</v>
      </c>
      <c r="P7426">
        <v>0.48937010765075684</v>
      </c>
      <c r="Q7426">
        <v>0.51190280914306641</v>
      </c>
      <c r="R7426">
        <v>0.53694337606430054</v>
      </c>
      <c r="S7426">
        <v>0.5619809627532959</v>
      </c>
      <c r="T7426">
        <v>0.58451664447784424</v>
      </c>
      <c r="U7426" t="s">
        <v>18</v>
      </c>
      <c r="V7426" t="s">
        <v>84</v>
      </c>
      <c r="W7426">
        <v>99.741722106933594</v>
      </c>
    </row>
    <row r="7427" spans="1:23" x14ac:dyDescent="0.25">
      <c r="A7427" s="48"/>
      <c r="B7427" t="s">
        <v>15</v>
      </c>
      <c r="C7427" s="35">
        <v>42213</v>
      </c>
      <c r="D7427">
        <v>17</v>
      </c>
      <c r="E7427" t="s">
        <v>32</v>
      </c>
      <c r="F7427">
        <v>2.5916589499349856</v>
      </c>
      <c r="G7427">
        <v>2.0421133117460135</v>
      </c>
      <c r="H7427">
        <v>6162</v>
      </c>
      <c r="I7427">
        <v>2.0547155804529389</v>
      </c>
      <c r="J7427">
        <v>1.6967319575178339</v>
      </c>
      <c r="K7427">
        <v>4106</v>
      </c>
      <c r="L7427">
        <v>0.53694337606430054</v>
      </c>
      <c r="M7427">
        <v>20.718133926391602</v>
      </c>
      <c r="N7427">
        <v>10268</v>
      </c>
      <c r="O7427">
        <v>3.7120204418897629E-2</v>
      </c>
      <c r="P7427">
        <v>0.48937010765075684</v>
      </c>
      <c r="Q7427">
        <v>0.51190280914306641</v>
      </c>
      <c r="R7427">
        <v>0.53694337606430054</v>
      </c>
      <c r="S7427">
        <v>0.5619809627532959</v>
      </c>
      <c r="T7427">
        <v>0.58451664447784424</v>
      </c>
      <c r="U7427" t="s">
        <v>102</v>
      </c>
      <c r="V7427" t="s">
        <v>84</v>
      </c>
      <c r="W7427">
        <v>99.741722106933594</v>
      </c>
    </row>
    <row r="7428" spans="1:23" x14ac:dyDescent="0.25">
      <c r="A7428" s="48"/>
      <c r="B7428" t="s">
        <v>15</v>
      </c>
      <c r="C7428" s="35">
        <v>42213</v>
      </c>
      <c r="D7428">
        <v>18</v>
      </c>
      <c r="E7428" t="s">
        <v>32</v>
      </c>
      <c r="F7428">
        <v>2.8796880829606568</v>
      </c>
      <c r="G7428">
        <v>2.016420069139222</v>
      </c>
      <c r="H7428">
        <v>6162</v>
      </c>
      <c r="I7428">
        <v>2.2904732972539237</v>
      </c>
      <c r="J7428">
        <v>1.6804564676983642</v>
      </c>
      <c r="K7428">
        <v>4106</v>
      </c>
      <c r="L7428">
        <v>0.58921480178833008</v>
      </c>
      <c r="M7428">
        <v>20.461063385009766</v>
      </c>
      <c r="N7428">
        <v>10268</v>
      </c>
      <c r="O7428">
        <v>3.6709677428007126E-2</v>
      </c>
      <c r="P7428">
        <v>0.54216766357421875</v>
      </c>
      <c r="Q7428">
        <v>0.56445115804672241</v>
      </c>
      <c r="R7428">
        <v>0.58921480178833008</v>
      </c>
      <c r="S7428">
        <v>0.61397546529769897</v>
      </c>
      <c r="T7428">
        <v>0.63626194000244141</v>
      </c>
      <c r="U7428" t="s">
        <v>18</v>
      </c>
      <c r="V7428" t="s">
        <v>84</v>
      </c>
      <c r="W7428">
        <v>99.612579345703125</v>
      </c>
    </row>
    <row r="7429" spans="1:23" x14ac:dyDescent="0.25">
      <c r="A7429" s="48"/>
      <c r="B7429" t="s">
        <v>15</v>
      </c>
      <c r="C7429" s="35">
        <v>42213</v>
      </c>
      <c r="D7429">
        <v>18</v>
      </c>
      <c r="E7429" t="s">
        <v>32</v>
      </c>
      <c r="F7429">
        <v>2.8796880829606568</v>
      </c>
      <c r="G7429">
        <v>2.016420069139222</v>
      </c>
      <c r="H7429">
        <v>6162</v>
      </c>
      <c r="I7429">
        <v>2.2904732972539237</v>
      </c>
      <c r="J7429">
        <v>1.6804564676983642</v>
      </c>
      <c r="K7429">
        <v>4106</v>
      </c>
      <c r="L7429">
        <v>0.58921480178833008</v>
      </c>
      <c r="M7429">
        <v>20.461063385009766</v>
      </c>
      <c r="N7429">
        <v>10268</v>
      </c>
      <c r="O7429">
        <v>3.6709677428007126E-2</v>
      </c>
      <c r="P7429">
        <v>0.54216766357421875</v>
      </c>
      <c r="Q7429">
        <v>0.56445115804672241</v>
      </c>
      <c r="R7429">
        <v>0.58921480178833008</v>
      </c>
      <c r="S7429">
        <v>0.61397546529769897</v>
      </c>
      <c r="T7429">
        <v>0.63626194000244141</v>
      </c>
      <c r="U7429" t="s">
        <v>102</v>
      </c>
      <c r="V7429" t="s">
        <v>84</v>
      </c>
      <c r="W7429">
        <v>99.612579345703125</v>
      </c>
    </row>
    <row r="7430" spans="1:23" x14ac:dyDescent="0.25">
      <c r="A7430" s="48"/>
      <c r="B7430" t="s">
        <v>15</v>
      </c>
      <c r="C7430" s="35">
        <v>42213</v>
      </c>
      <c r="D7430">
        <v>19</v>
      </c>
      <c r="E7430" t="s">
        <v>32</v>
      </c>
      <c r="F7430">
        <v>3.0142356374521762</v>
      </c>
      <c r="G7430">
        <v>1.9843196377153862</v>
      </c>
      <c r="H7430">
        <v>6162</v>
      </c>
      <c r="I7430">
        <v>2.4100597983814498</v>
      </c>
      <c r="J7430">
        <v>1.6312987527718585</v>
      </c>
      <c r="K7430">
        <v>4106</v>
      </c>
      <c r="L7430">
        <v>0.604175865650177</v>
      </c>
      <c r="M7430">
        <v>20.04408073425293</v>
      </c>
      <c r="N7430">
        <v>10268</v>
      </c>
      <c r="O7430">
        <v>3.5876315087080002E-2</v>
      </c>
      <c r="P7430">
        <v>0.5581967830657959</v>
      </c>
      <c r="Q7430">
        <v>0.57997441291809082</v>
      </c>
      <c r="R7430">
        <v>0.604175865650177</v>
      </c>
      <c r="S7430">
        <v>0.62837445735931396</v>
      </c>
      <c r="T7430">
        <v>0.65015494823455811</v>
      </c>
      <c r="U7430" t="s">
        <v>18</v>
      </c>
      <c r="V7430" t="s">
        <v>84</v>
      </c>
      <c r="W7430">
        <v>94.87066650390625</v>
      </c>
    </row>
    <row r="7431" spans="1:23" x14ac:dyDescent="0.25">
      <c r="A7431" s="48"/>
      <c r="B7431" t="s">
        <v>15</v>
      </c>
      <c r="C7431" s="35">
        <v>42213</v>
      </c>
      <c r="D7431">
        <v>19</v>
      </c>
      <c r="E7431" t="s">
        <v>32</v>
      </c>
      <c r="F7431">
        <v>3.0142356374521762</v>
      </c>
      <c r="G7431">
        <v>1.9843196377153862</v>
      </c>
      <c r="H7431">
        <v>6162</v>
      </c>
      <c r="I7431">
        <v>2.4100597983814498</v>
      </c>
      <c r="J7431">
        <v>1.6312987527718585</v>
      </c>
      <c r="K7431">
        <v>4106</v>
      </c>
      <c r="L7431">
        <v>0.604175865650177</v>
      </c>
      <c r="M7431">
        <v>20.04408073425293</v>
      </c>
      <c r="N7431">
        <v>10268</v>
      </c>
      <c r="O7431">
        <v>3.5876315087080002E-2</v>
      </c>
      <c r="P7431">
        <v>0.5581967830657959</v>
      </c>
      <c r="Q7431">
        <v>0.57997441291809082</v>
      </c>
      <c r="R7431">
        <v>0.604175865650177</v>
      </c>
      <c r="S7431">
        <v>0.62837445735931396</v>
      </c>
      <c r="T7431">
        <v>0.65015494823455811</v>
      </c>
      <c r="U7431" t="s">
        <v>102</v>
      </c>
      <c r="V7431" t="s">
        <v>84</v>
      </c>
      <c r="W7431">
        <v>94.87066650390625</v>
      </c>
    </row>
    <row r="7432" spans="1:23" x14ac:dyDescent="0.25">
      <c r="A7432" s="48"/>
      <c r="B7432" t="s">
        <v>15</v>
      </c>
      <c r="C7432" s="35">
        <v>42213</v>
      </c>
      <c r="D7432">
        <v>20</v>
      </c>
      <c r="E7432" t="s">
        <v>32</v>
      </c>
      <c r="F7432">
        <v>2.9181812518832171</v>
      </c>
      <c r="G7432">
        <v>1.9020352992455278</v>
      </c>
      <c r="H7432">
        <v>6162</v>
      </c>
      <c r="I7432">
        <v>3.1341539926006803</v>
      </c>
      <c r="J7432">
        <v>1.9956536439054409</v>
      </c>
      <c r="K7432">
        <v>4106</v>
      </c>
      <c r="L7432">
        <v>-0.21597273647785187</v>
      </c>
      <c r="M7432">
        <v>-7.4009366035461426</v>
      </c>
      <c r="N7432">
        <v>10268</v>
      </c>
      <c r="O7432">
        <v>3.9459589868783951E-2</v>
      </c>
      <c r="P7432">
        <v>-0.26654413342475891</v>
      </c>
      <c r="Q7432">
        <v>-0.24259138107299805</v>
      </c>
      <c r="R7432">
        <v>-0.21597273647785187</v>
      </c>
      <c r="S7432">
        <v>-0.18935723602771759</v>
      </c>
      <c r="T7432">
        <v>-0.16540132462978363</v>
      </c>
      <c r="U7432" t="s">
        <v>18</v>
      </c>
      <c r="V7432" t="s">
        <v>84</v>
      </c>
      <c r="W7432">
        <v>88.999221801757813</v>
      </c>
    </row>
    <row r="7433" spans="1:23" x14ac:dyDescent="0.25">
      <c r="A7433" s="48"/>
      <c r="B7433" t="s">
        <v>15</v>
      </c>
      <c r="C7433" s="35">
        <v>42213</v>
      </c>
      <c r="D7433">
        <v>20</v>
      </c>
      <c r="E7433" t="s">
        <v>32</v>
      </c>
      <c r="F7433">
        <v>2.9181812518832171</v>
      </c>
      <c r="G7433">
        <v>1.9020352992455278</v>
      </c>
      <c r="H7433">
        <v>6162</v>
      </c>
      <c r="I7433">
        <v>3.1341539926006803</v>
      </c>
      <c r="J7433">
        <v>1.9956536439054409</v>
      </c>
      <c r="K7433">
        <v>4106</v>
      </c>
      <c r="L7433">
        <v>-0.21597273647785187</v>
      </c>
      <c r="M7433">
        <v>-7.4009366035461426</v>
      </c>
      <c r="N7433">
        <v>10268</v>
      </c>
      <c r="O7433">
        <v>3.9459589868783951E-2</v>
      </c>
      <c r="P7433">
        <v>-0.26654413342475891</v>
      </c>
      <c r="Q7433">
        <v>-0.24259138107299805</v>
      </c>
      <c r="R7433">
        <v>-0.21597273647785187</v>
      </c>
      <c r="S7433">
        <v>-0.18935723602771759</v>
      </c>
      <c r="T7433">
        <v>-0.16540132462978363</v>
      </c>
      <c r="U7433" t="s">
        <v>102</v>
      </c>
      <c r="V7433" t="s">
        <v>84</v>
      </c>
      <c r="W7433">
        <v>88.999221801757813</v>
      </c>
    </row>
    <row r="7434" spans="1:23" x14ac:dyDescent="0.25">
      <c r="A7434" s="48"/>
      <c r="B7434" t="s">
        <v>15</v>
      </c>
      <c r="C7434" s="35">
        <v>42213</v>
      </c>
      <c r="D7434">
        <v>21</v>
      </c>
      <c r="E7434" t="s">
        <v>32</v>
      </c>
      <c r="F7434">
        <v>2.5844887676316737</v>
      </c>
      <c r="G7434">
        <v>1.7618415919264605</v>
      </c>
      <c r="H7434">
        <v>6162</v>
      </c>
      <c r="I7434">
        <v>2.9288833665543694</v>
      </c>
      <c r="J7434">
        <v>1.9616797712680887</v>
      </c>
      <c r="K7434">
        <v>4106</v>
      </c>
      <c r="L7434">
        <v>-0.34439459443092346</v>
      </c>
      <c r="M7434">
        <v>-13.325444221496582</v>
      </c>
      <c r="N7434">
        <v>10268</v>
      </c>
      <c r="O7434">
        <v>3.795994445681572E-2</v>
      </c>
      <c r="P7434">
        <v>-0.39304405450820923</v>
      </c>
      <c r="Q7434">
        <v>-0.37000161409378052</v>
      </c>
      <c r="R7434">
        <v>-0.34439459443092346</v>
      </c>
      <c r="S7434">
        <v>-0.31879061460494995</v>
      </c>
      <c r="T7434">
        <v>-0.2957451343536377</v>
      </c>
      <c r="U7434" t="s">
        <v>18</v>
      </c>
      <c r="V7434" t="s">
        <v>84</v>
      </c>
      <c r="W7434">
        <v>85.482765197753906</v>
      </c>
    </row>
    <row r="7435" spans="1:23" x14ac:dyDescent="0.25">
      <c r="A7435" s="48"/>
      <c r="B7435" t="s">
        <v>15</v>
      </c>
      <c r="C7435" s="35">
        <v>42213</v>
      </c>
      <c r="D7435">
        <v>21</v>
      </c>
      <c r="E7435" t="s">
        <v>32</v>
      </c>
      <c r="F7435">
        <v>2.5844887676316737</v>
      </c>
      <c r="G7435">
        <v>1.7618415919264605</v>
      </c>
      <c r="H7435">
        <v>6162</v>
      </c>
      <c r="I7435">
        <v>2.9288833665543694</v>
      </c>
      <c r="J7435">
        <v>1.9616797712680887</v>
      </c>
      <c r="K7435">
        <v>4106</v>
      </c>
      <c r="L7435">
        <v>-0.34439459443092346</v>
      </c>
      <c r="M7435">
        <v>-13.325444221496582</v>
      </c>
      <c r="N7435">
        <v>10268</v>
      </c>
      <c r="O7435">
        <v>3.795994445681572E-2</v>
      </c>
      <c r="P7435">
        <v>-0.39304405450820923</v>
      </c>
      <c r="Q7435">
        <v>-0.37000161409378052</v>
      </c>
      <c r="R7435">
        <v>-0.34439459443092346</v>
      </c>
      <c r="S7435">
        <v>-0.31879061460494995</v>
      </c>
      <c r="T7435">
        <v>-0.2957451343536377</v>
      </c>
      <c r="U7435" t="s">
        <v>102</v>
      </c>
      <c r="V7435" t="s">
        <v>84</v>
      </c>
      <c r="W7435">
        <v>85.482765197753906</v>
      </c>
    </row>
    <row r="7436" spans="1:23" x14ac:dyDescent="0.25">
      <c r="A7436" s="48"/>
      <c r="B7436" t="s">
        <v>15</v>
      </c>
      <c r="C7436" s="35">
        <v>42213</v>
      </c>
      <c r="D7436">
        <v>22</v>
      </c>
      <c r="E7436" t="s">
        <v>32</v>
      </c>
      <c r="F7436">
        <v>2.2628118519455618</v>
      </c>
      <c r="G7436">
        <v>1.6555084335704771</v>
      </c>
      <c r="H7436">
        <v>6162</v>
      </c>
      <c r="I7436">
        <v>2.4787114162780695</v>
      </c>
      <c r="J7436">
        <v>1.8202188872809486</v>
      </c>
      <c r="K7436">
        <v>4106</v>
      </c>
      <c r="L7436">
        <v>-0.21589957177639008</v>
      </c>
      <c r="M7436">
        <v>-9.5412073135375977</v>
      </c>
      <c r="N7436">
        <v>10268</v>
      </c>
      <c r="O7436">
        <v>3.5379253327846527E-2</v>
      </c>
      <c r="P7436">
        <v>-0.261241614818573</v>
      </c>
      <c r="Q7436">
        <v>-0.2397657036781311</v>
      </c>
      <c r="R7436">
        <v>-0.21589957177639008</v>
      </c>
      <c r="S7436">
        <v>-0.19203627109527588</v>
      </c>
      <c r="T7436">
        <v>-0.17055751383304596</v>
      </c>
      <c r="U7436" t="s">
        <v>18</v>
      </c>
      <c r="V7436" t="s">
        <v>84</v>
      </c>
      <c r="W7436">
        <v>82.611801147460938</v>
      </c>
    </row>
    <row r="7437" spans="1:23" x14ac:dyDescent="0.25">
      <c r="A7437" s="48"/>
      <c r="B7437" t="s">
        <v>15</v>
      </c>
      <c r="C7437" s="35">
        <v>42213</v>
      </c>
      <c r="D7437">
        <v>22</v>
      </c>
      <c r="E7437" t="s">
        <v>32</v>
      </c>
      <c r="F7437">
        <v>2.2628118519455618</v>
      </c>
      <c r="G7437">
        <v>1.6555084335704771</v>
      </c>
      <c r="H7437">
        <v>6162</v>
      </c>
      <c r="I7437">
        <v>2.4787114162780695</v>
      </c>
      <c r="J7437">
        <v>1.8202188872809486</v>
      </c>
      <c r="K7437">
        <v>4106</v>
      </c>
      <c r="L7437">
        <v>-0.21589957177639008</v>
      </c>
      <c r="M7437">
        <v>-9.5412073135375977</v>
      </c>
      <c r="N7437">
        <v>10268</v>
      </c>
      <c r="O7437">
        <v>3.5379253327846527E-2</v>
      </c>
      <c r="P7437">
        <v>-0.261241614818573</v>
      </c>
      <c r="Q7437">
        <v>-0.2397657036781311</v>
      </c>
      <c r="R7437">
        <v>-0.21589957177639008</v>
      </c>
      <c r="S7437">
        <v>-0.19203627109527588</v>
      </c>
      <c r="T7437">
        <v>-0.17055751383304596</v>
      </c>
      <c r="U7437" t="s">
        <v>102</v>
      </c>
      <c r="V7437" t="s">
        <v>84</v>
      </c>
      <c r="W7437">
        <v>82.611801147460938</v>
      </c>
    </row>
    <row r="7438" spans="1:23" x14ac:dyDescent="0.25">
      <c r="A7438" s="48"/>
      <c r="B7438" t="s">
        <v>15</v>
      </c>
      <c r="C7438" s="35">
        <v>42213</v>
      </c>
      <c r="D7438">
        <v>23</v>
      </c>
      <c r="E7438" t="s">
        <v>32</v>
      </c>
      <c r="F7438">
        <v>1.8014168893742339</v>
      </c>
      <c r="G7438">
        <v>1.4684688166764723</v>
      </c>
      <c r="H7438">
        <v>6162</v>
      </c>
      <c r="I7438">
        <v>1.9398366973981318</v>
      </c>
      <c r="J7438">
        <v>1.615737745231715</v>
      </c>
      <c r="K7438">
        <v>4106</v>
      </c>
      <c r="L7438">
        <v>-0.13841980695724487</v>
      </c>
      <c r="M7438">
        <v>-7.6839408874511719</v>
      </c>
      <c r="N7438">
        <v>10268</v>
      </c>
      <c r="O7438">
        <v>3.1396731734275818E-2</v>
      </c>
      <c r="P7438">
        <v>-0.17865785956382751</v>
      </c>
      <c r="Q7438">
        <v>-0.15959940850734711</v>
      </c>
      <c r="R7438">
        <v>-0.13841980695724487</v>
      </c>
      <c r="S7438">
        <v>-0.11724270880222321</v>
      </c>
      <c r="T7438">
        <v>-9.8181754350662231E-2</v>
      </c>
      <c r="U7438" t="s">
        <v>18</v>
      </c>
      <c r="V7438" t="s">
        <v>84</v>
      </c>
      <c r="W7438">
        <v>81.353622436523438</v>
      </c>
    </row>
    <row r="7439" spans="1:23" x14ac:dyDescent="0.25">
      <c r="A7439" s="48"/>
      <c r="B7439" t="s">
        <v>15</v>
      </c>
      <c r="C7439" s="35">
        <v>42213</v>
      </c>
      <c r="D7439">
        <v>23</v>
      </c>
      <c r="E7439" t="s">
        <v>32</v>
      </c>
      <c r="F7439">
        <v>1.8014168893742339</v>
      </c>
      <c r="G7439">
        <v>1.4684688166764723</v>
      </c>
      <c r="H7439">
        <v>6162</v>
      </c>
      <c r="I7439">
        <v>1.9398366973981318</v>
      </c>
      <c r="J7439">
        <v>1.615737745231715</v>
      </c>
      <c r="K7439">
        <v>4106</v>
      </c>
      <c r="L7439">
        <v>-0.13841980695724487</v>
      </c>
      <c r="M7439">
        <v>-7.6839408874511719</v>
      </c>
      <c r="N7439">
        <v>10268</v>
      </c>
      <c r="O7439">
        <v>3.1396731734275818E-2</v>
      </c>
      <c r="P7439">
        <v>-0.17865785956382751</v>
      </c>
      <c r="Q7439">
        <v>-0.15959940850734711</v>
      </c>
      <c r="R7439">
        <v>-0.13841980695724487</v>
      </c>
      <c r="S7439">
        <v>-0.11724270880222321</v>
      </c>
      <c r="T7439">
        <v>-9.8181754350662231E-2</v>
      </c>
      <c r="U7439" t="s">
        <v>102</v>
      </c>
      <c r="V7439" t="s">
        <v>84</v>
      </c>
      <c r="W7439">
        <v>81.353622436523438</v>
      </c>
    </row>
    <row r="7440" spans="1:23" x14ac:dyDescent="0.25">
      <c r="A7440" s="48"/>
      <c r="B7440" t="s">
        <v>15</v>
      </c>
      <c r="C7440" s="35">
        <v>42213</v>
      </c>
      <c r="D7440">
        <v>24</v>
      </c>
      <c r="E7440" t="s">
        <v>32</v>
      </c>
      <c r="F7440">
        <v>1.4024111185381882</v>
      </c>
      <c r="G7440">
        <v>1.2579972956409076</v>
      </c>
      <c r="H7440">
        <v>6162</v>
      </c>
      <c r="I7440">
        <v>1.4937608528476176</v>
      </c>
      <c r="J7440">
        <v>1.3782552333242148</v>
      </c>
      <c r="K7440">
        <v>4106</v>
      </c>
      <c r="L7440">
        <v>-9.1349735856056213E-2</v>
      </c>
      <c r="M7440">
        <v>-6.5137629508972168</v>
      </c>
      <c r="N7440">
        <v>10268</v>
      </c>
      <c r="O7440">
        <v>2.6822794228792191E-2</v>
      </c>
      <c r="P7440">
        <v>-0.12572583556175232</v>
      </c>
      <c r="Q7440">
        <v>-0.10944385826587677</v>
      </c>
      <c r="R7440">
        <v>-9.1349735856056213E-2</v>
      </c>
      <c r="S7440">
        <v>-7.3257759213447571E-2</v>
      </c>
      <c r="T7440">
        <v>-5.6973643600940704E-2</v>
      </c>
      <c r="U7440" t="s">
        <v>18</v>
      </c>
      <c r="V7440" t="s">
        <v>84</v>
      </c>
      <c r="W7440">
        <v>80.2244873046875</v>
      </c>
    </row>
    <row r="7441" spans="1:23" x14ac:dyDescent="0.25">
      <c r="A7441" s="48"/>
      <c r="B7441" t="s">
        <v>15</v>
      </c>
      <c r="C7441" s="35">
        <v>42213</v>
      </c>
      <c r="D7441">
        <v>24</v>
      </c>
      <c r="E7441" t="s">
        <v>32</v>
      </c>
      <c r="F7441">
        <v>1.4024111185381882</v>
      </c>
      <c r="G7441">
        <v>1.2579972956409076</v>
      </c>
      <c r="H7441">
        <v>6162</v>
      </c>
      <c r="I7441">
        <v>1.4937608528476176</v>
      </c>
      <c r="J7441">
        <v>1.3782552333242148</v>
      </c>
      <c r="K7441">
        <v>4106</v>
      </c>
      <c r="L7441">
        <v>-9.1349735856056213E-2</v>
      </c>
      <c r="M7441">
        <v>-6.5137629508972168</v>
      </c>
      <c r="N7441">
        <v>10268</v>
      </c>
      <c r="O7441">
        <v>2.6822794228792191E-2</v>
      </c>
      <c r="P7441">
        <v>-0.12572583556175232</v>
      </c>
      <c r="Q7441">
        <v>-0.10944385826587677</v>
      </c>
      <c r="R7441">
        <v>-9.1349735856056213E-2</v>
      </c>
      <c r="S7441">
        <v>-7.3257759213447571E-2</v>
      </c>
      <c r="T7441">
        <v>-5.6973643600940704E-2</v>
      </c>
      <c r="U7441" t="s">
        <v>102</v>
      </c>
      <c r="V7441" t="s">
        <v>84</v>
      </c>
      <c r="W7441">
        <v>80.2244873046875</v>
      </c>
    </row>
    <row r="7442" spans="1:23" x14ac:dyDescent="0.25">
      <c r="A7442" s="48"/>
      <c r="B7442" t="s">
        <v>15</v>
      </c>
      <c r="C7442" s="35">
        <v>42214</v>
      </c>
      <c r="D7442">
        <v>1</v>
      </c>
      <c r="E7442" t="s">
        <v>32</v>
      </c>
      <c r="F7442">
        <v>1.1664688366738138</v>
      </c>
      <c r="G7442">
        <v>1.1227429937202094</v>
      </c>
      <c r="H7442">
        <v>9261</v>
      </c>
      <c r="I7442">
        <v>1.0872128251595945</v>
      </c>
      <c r="J7442">
        <v>1.0257654472265654</v>
      </c>
      <c r="K7442">
        <v>1005</v>
      </c>
      <c r="L7442">
        <v>7.9256013035774231E-2</v>
      </c>
      <c r="M7442">
        <v>6.7945246696472168</v>
      </c>
      <c r="N7442">
        <v>10266</v>
      </c>
      <c r="O7442">
        <v>3.4395843744277954E-2</v>
      </c>
      <c r="P7442">
        <v>3.5174299031496048E-2</v>
      </c>
      <c r="Q7442">
        <v>5.6053265929222107E-2</v>
      </c>
      <c r="R7442">
        <v>7.9256013035774231E-2</v>
      </c>
      <c r="S7442">
        <v>0.10245601087808609</v>
      </c>
      <c r="T7442">
        <v>0.12333772331476212</v>
      </c>
      <c r="U7442" t="s">
        <v>18</v>
      </c>
      <c r="V7442" t="s">
        <v>84</v>
      </c>
      <c r="W7442">
        <v>79.353500366210938</v>
      </c>
    </row>
    <row r="7443" spans="1:23" x14ac:dyDescent="0.25">
      <c r="A7443" s="48"/>
      <c r="B7443" t="s">
        <v>15</v>
      </c>
      <c r="C7443" s="35">
        <v>42214</v>
      </c>
      <c r="D7443">
        <v>1</v>
      </c>
      <c r="E7443" t="s">
        <v>32</v>
      </c>
      <c r="F7443">
        <v>1.1664688366738138</v>
      </c>
      <c r="G7443">
        <v>1.1227429937202094</v>
      </c>
      <c r="H7443">
        <v>9261</v>
      </c>
      <c r="I7443">
        <v>1.0872128251595945</v>
      </c>
      <c r="J7443">
        <v>1.0257654472265654</v>
      </c>
      <c r="K7443">
        <v>1005</v>
      </c>
      <c r="L7443">
        <v>7.9256013035774231E-2</v>
      </c>
      <c r="M7443">
        <v>6.7945246696472168</v>
      </c>
      <c r="N7443">
        <v>10266</v>
      </c>
      <c r="O7443">
        <v>3.4395843744277954E-2</v>
      </c>
      <c r="P7443">
        <v>3.5174299031496048E-2</v>
      </c>
      <c r="Q7443">
        <v>5.6053265929222107E-2</v>
      </c>
      <c r="R7443">
        <v>7.9256013035774231E-2</v>
      </c>
      <c r="S7443">
        <v>0.10245601087808609</v>
      </c>
      <c r="T7443">
        <v>0.12333772331476212</v>
      </c>
      <c r="U7443" t="s">
        <v>102</v>
      </c>
      <c r="V7443" t="s">
        <v>84</v>
      </c>
      <c r="W7443">
        <v>79.353500366210938</v>
      </c>
    </row>
    <row r="7444" spans="1:23" x14ac:dyDescent="0.25">
      <c r="A7444" s="48"/>
      <c r="B7444" t="s">
        <v>15</v>
      </c>
      <c r="C7444" s="35">
        <v>42214</v>
      </c>
      <c r="D7444">
        <v>2</v>
      </c>
      <c r="E7444" t="s">
        <v>32</v>
      </c>
      <c r="F7444">
        <v>0.97987708338995771</v>
      </c>
      <c r="G7444">
        <v>0.96903195292461286</v>
      </c>
      <c r="H7444">
        <v>9261</v>
      </c>
      <c r="I7444">
        <v>0.90658006039458872</v>
      </c>
      <c r="J7444">
        <v>0.88321777185083616</v>
      </c>
      <c r="K7444">
        <v>1005</v>
      </c>
      <c r="L7444">
        <v>7.3297023773193359E-2</v>
      </c>
      <c r="M7444">
        <v>7.4802260398864746</v>
      </c>
      <c r="N7444">
        <v>10266</v>
      </c>
      <c r="O7444">
        <v>2.9624113813042641E-2</v>
      </c>
      <c r="P7444">
        <v>3.5330761224031448E-2</v>
      </c>
      <c r="Q7444">
        <v>5.3313188254833221E-2</v>
      </c>
      <c r="R7444">
        <v>7.3297023773193359E-2</v>
      </c>
      <c r="S7444">
        <v>9.3278490006923676E-2</v>
      </c>
      <c r="T7444">
        <v>0.11126329004764557</v>
      </c>
      <c r="U7444" t="s">
        <v>18</v>
      </c>
      <c r="V7444" t="s">
        <v>84</v>
      </c>
      <c r="W7444">
        <v>78.353401184082031</v>
      </c>
    </row>
    <row r="7445" spans="1:23" x14ac:dyDescent="0.25">
      <c r="A7445" s="48"/>
      <c r="B7445" t="s">
        <v>15</v>
      </c>
      <c r="C7445" s="35">
        <v>42214</v>
      </c>
      <c r="D7445">
        <v>2</v>
      </c>
      <c r="E7445" t="s">
        <v>32</v>
      </c>
      <c r="F7445">
        <v>0.97987708338995771</v>
      </c>
      <c r="G7445">
        <v>0.96903195292461286</v>
      </c>
      <c r="H7445">
        <v>9261</v>
      </c>
      <c r="I7445">
        <v>0.90658006039458872</v>
      </c>
      <c r="J7445">
        <v>0.88321777185083616</v>
      </c>
      <c r="K7445">
        <v>1005</v>
      </c>
      <c r="L7445">
        <v>7.3297023773193359E-2</v>
      </c>
      <c r="M7445">
        <v>7.4802260398864746</v>
      </c>
      <c r="N7445">
        <v>10266</v>
      </c>
      <c r="O7445">
        <v>2.9624113813042641E-2</v>
      </c>
      <c r="P7445">
        <v>3.5330761224031448E-2</v>
      </c>
      <c r="Q7445">
        <v>5.3313188254833221E-2</v>
      </c>
      <c r="R7445">
        <v>7.3297023773193359E-2</v>
      </c>
      <c r="S7445">
        <v>9.3278490006923676E-2</v>
      </c>
      <c r="T7445">
        <v>0.11126329004764557</v>
      </c>
      <c r="U7445" t="s">
        <v>102</v>
      </c>
      <c r="V7445" t="s">
        <v>84</v>
      </c>
      <c r="W7445">
        <v>78.353401184082031</v>
      </c>
    </row>
    <row r="7446" spans="1:23" x14ac:dyDescent="0.25">
      <c r="A7446" s="48"/>
      <c r="B7446" t="s">
        <v>15</v>
      </c>
      <c r="C7446" s="35">
        <v>42214</v>
      </c>
      <c r="D7446">
        <v>3</v>
      </c>
      <c r="E7446" t="s">
        <v>32</v>
      </c>
      <c r="F7446">
        <v>0.84656214181373557</v>
      </c>
      <c r="G7446">
        <v>0.8362797513069351</v>
      </c>
      <c r="H7446">
        <v>9261</v>
      </c>
      <c r="I7446">
        <v>0.79051873724564492</v>
      </c>
      <c r="J7446">
        <v>0.82523238351858785</v>
      </c>
      <c r="K7446">
        <v>1005</v>
      </c>
      <c r="L7446">
        <v>5.6043405085802078E-2</v>
      </c>
      <c r="M7446">
        <v>6.6201171875</v>
      </c>
      <c r="N7446">
        <v>10266</v>
      </c>
      <c r="O7446">
        <v>2.7443351224064827E-2</v>
      </c>
      <c r="P7446">
        <v>2.0872006192803383E-2</v>
      </c>
      <c r="Q7446">
        <v>3.7530668079853058E-2</v>
      </c>
      <c r="R7446">
        <v>5.6043405085802078E-2</v>
      </c>
      <c r="S7446">
        <v>7.4553944170475006E-2</v>
      </c>
      <c r="T7446">
        <v>9.1214805841445923E-2</v>
      </c>
      <c r="U7446" t="s">
        <v>18</v>
      </c>
      <c r="V7446" t="s">
        <v>84</v>
      </c>
      <c r="W7446">
        <v>75.611724853515625</v>
      </c>
    </row>
    <row r="7447" spans="1:23" x14ac:dyDescent="0.25">
      <c r="A7447" s="48"/>
      <c r="B7447" t="s">
        <v>15</v>
      </c>
      <c r="C7447" s="35">
        <v>42214</v>
      </c>
      <c r="D7447">
        <v>3</v>
      </c>
      <c r="E7447" t="s">
        <v>32</v>
      </c>
      <c r="F7447">
        <v>0.84656214181373557</v>
      </c>
      <c r="G7447">
        <v>0.8362797513069351</v>
      </c>
      <c r="H7447">
        <v>9261</v>
      </c>
      <c r="I7447">
        <v>0.79051873724564492</v>
      </c>
      <c r="J7447">
        <v>0.82523238351858785</v>
      </c>
      <c r="K7447">
        <v>1005</v>
      </c>
      <c r="L7447">
        <v>5.6043405085802078E-2</v>
      </c>
      <c r="M7447">
        <v>6.6201171875</v>
      </c>
      <c r="N7447">
        <v>10266</v>
      </c>
      <c r="O7447">
        <v>2.7443351224064827E-2</v>
      </c>
      <c r="P7447">
        <v>2.0872006192803383E-2</v>
      </c>
      <c r="Q7447">
        <v>3.7530668079853058E-2</v>
      </c>
      <c r="R7447">
        <v>5.6043405085802078E-2</v>
      </c>
      <c r="S7447">
        <v>7.4553944170475006E-2</v>
      </c>
      <c r="T7447">
        <v>9.1214805841445923E-2</v>
      </c>
      <c r="U7447" t="s">
        <v>102</v>
      </c>
      <c r="V7447" t="s">
        <v>84</v>
      </c>
      <c r="W7447">
        <v>75.611724853515625</v>
      </c>
    </row>
    <row r="7448" spans="1:23" x14ac:dyDescent="0.25">
      <c r="A7448" s="48"/>
      <c r="B7448" t="s">
        <v>15</v>
      </c>
      <c r="C7448" s="35">
        <v>42214</v>
      </c>
      <c r="D7448">
        <v>4</v>
      </c>
      <c r="E7448" t="s">
        <v>32</v>
      </c>
      <c r="F7448">
        <v>0.76535711803410245</v>
      </c>
      <c r="G7448">
        <v>0.73874460590743518</v>
      </c>
      <c r="H7448">
        <v>9261</v>
      </c>
      <c r="I7448">
        <v>0.74419929900763637</v>
      </c>
      <c r="J7448">
        <v>0.81263380846978983</v>
      </c>
      <c r="K7448">
        <v>1005</v>
      </c>
      <c r="L7448">
        <v>2.1157819777727127E-2</v>
      </c>
      <c r="M7448">
        <v>2.7644374370574951</v>
      </c>
      <c r="N7448">
        <v>10266</v>
      </c>
      <c r="O7448">
        <v>2.6758503168821335E-2</v>
      </c>
      <c r="P7448">
        <v>-1.3135877437889576E-2</v>
      </c>
      <c r="Q7448">
        <v>3.107068594545126E-3</v>
      </c>
      <c r="R7448">
        <v>2.1157819777727127E-2</v>
      </c>
      <c r="S7448">
        <v>3.9206430315971375E-2</v>
      </c>
      <c r="T7448">
        <v>5.5451516062021255E-2</v>
      </c>
      <c r="U7448" t="s">
        <v>18</v>
      </c>
      <c r="V7448" t="s">
        <v>84</v>
      </c>
      <c r="W7448">
        <v>73.611824035644531</v>
      </c>
    </row>
    <row r="7449" spans="1:23" x14ac:dyDescent="0.25">
      <c r="A7449" s="48"/>
      <c r="B7449" t="s">
        <v>15</v>
      </c>
      <c r="C7449" s="35">
        <v>42214</v>
      </c>
      <c r="D7449">
        <v>4</v>
      </c>
      <c r="E7449" t="s">
        <v>32</v>
      </c>
      <c r="F7449">
        <v>0.76535711803410245</v>
      </c>
      <c r="G7449">
        <v>0.73874460590743518</v>
      </c>
      <c r="H7449">
        <v>9261</v>
      </c>
      <c r="I7449">
        <v>0.74419929900763637</v>
      </c>
      <c r="J7449">
        <v>0.81263380846978983</v>
      </c>
      <c r="K7449">
        <v>1005</v>
      </c>
      <c r="L7449">
        <v>2.1157819777727127E-2</v>
      </c>
      <c r="M7449">
        <v>2.7644374370574951</v>
      </c>
      <c r="N7449">
        <v>10266</v>
      </c>
      <c r="O7449">
        <v>2.6758503168821335E-2</v>
      </c>
      <c r="P7449">
        <v>-1.3135877437889576E-2</v>
      </c>
      <c r="Q7449">
        <v>3.107068594545126E-3</v>
      </c>
      <c r="R7449">
        <v>2.1157819777727127E-2</v>
      </c>
      <c r="S7449">
        <v>3.9206430315971375E-2</v>
      </c>
      <c r="T7449">
        <v>5.5451516062021255E-2</v>
      </c>
      <c r="U7449" t="s">
        <v>102</v>
      </c>
      <c r="V7449" t="s">
        <v>84</v>
      </c>
      <c r="W7449">
        <v>73.611824035644531</v>
      </c>
    </row>
    <row r="7450" spans="1:23" x14ac:dyDescent="0.25">
      <c r="A7450" s="48"/>
      <c r="B7450" t="s">
        <v>15</v>
      </c>
      <c r="C7450" s="35">
        <v>42214</v>
      </c>
      <c r="D7450">
        <v>5</v>
      </c>
      <c r="E7450" t="s">
        <v>32</v>
      </c>
      <c r="F7450">
        <v>0.71740553385078831</v>
      </c>
      <c r="G7450">
        <v>0.67244802631611189</v>
      </c>
      <c r="H7450">
        <v>9261</v>
      </c>
      <c r="I7450">
        <v>0.71402404781985462</v>
      </c>
      <c r="J7450">
        <v>0.7525666387076656</v>
      </c>
      <c r="K7450">
        <v>1005</v>
      </c>
      <c r="L7450">
        <v>3.3814860507845879E-3</v>
      </c>
      <c r="M7450">
        <v>0.47134929895401001</v>
      </c>
      <c r="N7450">
        <v>10266</v>
      </c>
      <c r="O7450">
        <v>2.474602498114109E-2</v>
      </c>
      <c r="P7450">
        <v>-2.8333019465208054E-2</v>
      </c>
      <c r="Q7450">
        <v>-1.3311687856912613E-2</v>
      </c>
      <c r="R7450">
        <v>3.3814860507845879E-3</v>
      </c>
      <c r="S7450">
        <v>2.0072679966688156E-2</v>
      </c>
      <c r="T7450">
        <v>3.5095993429422379E-2</v>
      </c>
      <c r="U7450" t="s">
        <v>18</v>
      </c>
      <c r="V7450" t="s">
        <v>84</v>
      </c>
      <c r="W7450">
        <v>73.87005615234375</v>
      </c>
    </row>
    <row r="7451" spans="1:23" x14ac:dyDescent="0.25">
      <c r="A7451" s="48"/>
      <c r="B7451" t="s">
        <v>15</v>
      </c>
      <c r="C7451" s="35">
        <v>42214</v>
      </c>
      <c r="D7451">
        <v>5</v>
      </c>
      <c r="E7451" t="s">
        <v>32</v>
      </c>
      <c r="F7451">
        <v>0.71740553385078831</v>
      </c>
      <c r="G7451">
        <v>0.67244802631611189</v>
      </c>
      <c r="H7451">
        <v>9261</v>
      </c>
      <c r="I7451">
        <v>0.71402404781985462</v>
      </c>
      <c r="J7451">
        <v>0.7525666387076656</v>
      </c>
      <c r="K7451">
        <v>1005</v>
      </c>
      <c r="L7451">
        <v>3.3814860507845879E-3</v>
      </c>
      <c r="M7451">
        <v>0.47134929895401001</v>
      </c>
      <c r="N7451">
        <v>10266</v>
      </c>
      <c r="O7451">
        <v>2.474602498114109E-2</v>
      </c>
      <c r="P7451">
        <v>-2.8333019465208054E-2</v>
      </c>
      <c r="Q7451">
        <v>-1.3311687856912613E-2</v>
      </c>
      <c r="R7451">
        <v>3.3814860507845879E-3</v>
      </c>
      <c r="S7451">
        <v>2.0072679966688156E-2</v>
      </c>
      <c r="T7451">
        <v>3.5095993429422379E-2</v>
      </c>
      <c r="U7451" t="s">
        <v>102</v>
      </c>
      <c r="V7451" t="s">
        <v>84</v>
      </c>
      <c r="W7451">
        <v>73.87005615234375</v>
      </c>
    </row>
    <row r="7452" spans="1:23" x14ac:dyDescent="0.25">
      <c r="A7452" s="48"/>
      <c r="B7452" t="s">
        <v>15</v>
      </c>
      <c r="C7452" s="35">
        <v>42214</v>
      </c>
      <c r="D7452">
        <v>6</v>
      </c>
      <c r="E7452" t="s">
        <v>32</v>
      </c>
      <c r="F7452">
        <v>0.71779297957151267</v>
      </c>
      <c r="G7452">
        <v>0.65481558957034236</v>
      </c>
      <c r="H7452">
        <v>9261</v>
      </c>
      <c r="I7452">
        <v>0.71540911783751593</v>
      </c>
      <c r="J7452">
        <v>0.76958409553652574</v>
      </c>
      <c r="K7452">
        <v>1005</v>
      </c>
      <c r="L7452">
        <v>2.3838616907596588E-3</v>
      </c>
      <c r="M7452">
        <v>0.33210992813110352</v>
      </c>
      <c r="N7452">
        <v>10266</v>
      </c>
      <c r="O7452">
        <v>2.5211367756128311E-2</v>
      </c>
      <c r="P7452">
        <v>-2.9927026480436325E-2</v>
      </c>
      <c r="Q7452">
        <v>-1.4623222872614861E-2</v>
      </c>
      <c r="R7452">
        <v>2.3838616907596588E-3</v>
      </c>
      <c r="S7452">
        <v>1.9388929009437561E-2</v>
      </c>
      <c r="T7452">
        <v>3.4694749861955643E-2</v>
      </c>
      <c r="U7452" t="s">
        <v>18</v>
      </c>
      <c r="V7452" t="s">
        <v>84</v>
      </c>
      <c r="W7452">
        <v>74.128189086914063</v>
      </c>
    </row>
    <row r="7453" spans="1:23" x14ac:dyDescent="0.25">
      <c r="A7453" s="48"/>
      <c r="B7453" t="s">
        <v>15</v>
      </c>
      <c r="C7453" s="35">
        <v>42214</v>
      </c>
      <c r="D7453">
        <v>6</v>
      </c>
      <c r="E7453" t="s">
        <v>32</v>
      </c>
      <c r="F7453">
        <v>0.71779297957151267</v>
      </c>
      <c r="G7453">
        <v>0.65481558957034236</v>
      </c>
      <c r="H7453">
        <v>9261</v>
      </c>
      <c r="I7453">
        <v>0.71540911783751593</v>
      </c>
      <c r="J7453">
        <v>0.76958409553652574</v>
      </c>
      <c r="K7453">
        <v>1005</v>
      </c>
      <c r="L7453">
        <v>2.3838616907596588E-3</v>
      </c>
      <c r="M7453">
        <v>0.33210992813110352</v>
      </c>
      <c r="N7453">
        <v>10266</v>
      </c>
      <c r="O7453">
        <v>2.5211367756128311E-2</v>
      </c>
      <c r="P7453">
        <v>-2.9927026480436325E-2</v>
      </c>
      <c r="Q7453">
        <v>-1.4623222872614861E-2</v>
      </c>
      <c r="R7453">
        <v>2.3838616907596588E-3</v>
      </c>
      <c r="S7453">
        <v>1.9388929009437561E-2</v>
      </c>
      <c r="T7453">
        <v>3.4694749861955643E-2</v>
      </c>
      <c r="U7453" t="s">
        <v>102</v>
      </c>
      <c r="V7453" t="s">
        <v>84</v>
      </c>
      <c r="W7453">
        <v>74.128189086914063</v>
      </c>
    </row>
    <row r="7454" spans="1:23" x14ac:dyDescent="0.25">
      <c r="A7454" s="48"/>
      <c r="B7454" t="s">
        <v>15</v>
      </c>
      <c r="C7454" s="35">
        <v>42214</v>
      </c>
      <c r="D7454">
        <v>7</v>
      </c>
      <c r="E7454" t="s">
        <v>32</v>
      </c>
      <c r="F7454">
        <v>0.75983595924544722</v>
      </c>
      <c r="G7454">
        <v>0.709875051522043</v>
      </c>
      <c r="H7454">
        <v>9261</v>
      </c>
      <c r="I7454">
        <v>0.73442284558706517</v>
      </c>
      <c r="J7454">
        <v>0.82538834719843002</v>
      </c>
      <c r="K7454">
        <v>1005</v>
      </c>
      <c r="L7454">
        <v>2.5413114577531815E-2</v>
      </c>
      <c r="M7454">
        <v>3.344552755355835</v>
      </c>
      <c r="N7454">
        <v>10266</v>
      </c>
      <c r="O7454">
        <v>2.706085704267025E-2</v>
      </c>
      <c r="P7454">
        <v>-9.2680798843502998E-3</v>
      </c>
      <c r="Q7454">
        <v>7.1584014222025871E-3</v>
      </c>
      <c r="R7454">
        <v>2.5413114577531815E-2</v>
      </c>
      <c r="S7454">
        <v>4.3665662407875061E-2</v>
      </c>
      <c r="T7454">
        <v>6.0094308108091354E-2</v>
      </c>
      <c r="U7454" t="s">
        <v>18</v>
      </c>
      <c r="V7454" t="s">
        <v>84</v>
      </c>
      <c r="W7454">
        <v>75.644844055175781</v>
      </c>
    </row>
    <row r="7455" spans="1:23" x14ac:dyDescent="0.25">
      <c r="A7455" s="48"/>
      <c r="B7455" t="s">
        <v>15</v>
      </c>
      <c r="C7455" s="35">
        <v>42214</v>
      </c>
      <c r="D7455">
        <v>7</v>
      </c>
      <c r="E7455" t="s">
        <v>32</v>
      </c>
      <c r="F7455">
        <v>0.75983595924544722</v>
      </c>
      <c r="G7455">
        <v>0.709875051522043</v>
      </c>
      <c r="H7455">
        <v>9261</v>
      </c>
      <c r="I7455">
        <v>0.73442284558706517</v>
      </c>
      <c r="J7455">
        <v>0.82538834719843002</v>
      </c>
      <c r="K7455">
        <v>1005</v>
      </c>
      <c r="L7455">
        <v>2.5413114577531815E-2</v>
      </c>
      <c r="M7455">
        <v>3.344552755355835</v>
      </c>
      <c r="N7455">
        <v>10266</v>
      </c>
      <c r="O7455">
        <v>2.706085704267025E-2</v>
      </c>
      <c r="P7455">
        <v>-9.2680798843502998E-3</v>
      </c>
      <c r="Q7455">
        <v>7.1584014222025871E-3</v>
      </c>
      <c r="R7455">
        <v>2.5413114577531815E-2</v>
      </c>
      <c r="S7455">
        <v>4.3665662407875061E-2</v>
      </c>
      <c r="T7455">
        <v>6.0094308108091354E-2</v>
      </c>
      <c r="U7455" t="s">
        <v>102</v>
      </c>
      <c r="V7455" t="s">
        <v>84</v>
      </c>
      <c r="W7455">
        <v>75.644844055175781</v>
      </c>
    </row>
    <row r="7456" spans="1:23" x14ac:dyDescent="0.25">
      <c r="A7456" s="48"/>
      <c r="B7456" t="s">
        <v>15</v>
      </c>
      <c r="C7456" s="35">
        <v>42214</v>
      </c>
      <c r="D7456">
        <v>8</v>
      </c>
      <c r="E7456" t="s">
        <v>32</v>
      </c>
      <c r="F7456">
        <v>0.79500834430615808</v>
      </c>
      <c r="G7456">
        <v>0.79549641337593591</v>
      </c>
      <c r="H7456">
        <v>9261</v>
      </c>
      <c r="I7456">
        <v>0.78293416905029201</v>
      </c>
      <c r="J7456">
        <v>0.88936755406690138</v>
      </c>
      <c r="K7456">
        <v>1005</v>
      </c>
      <c r="L7456">
        <v>1.2074175290763378E-2</v>
      </c>
      <c r="M7456">
        <v>1.5187482833862305</v>
      </c>
      <c r="N7456">
        <v>10266</v>
      </c>
      <c r="O7456">
        <v>2.9246719554066658E-2</v>
      </c>
      <c r="P7456">
        <v>-2.5408420711755753E-2</v>
      </c>
      <c r="Q7456">
        <v>-7.6550766825675964E-3</v>
      </c>
      <c r="R7456">
        <v>1.2074175290763378E-2</v>
      </c>
      <c r="S7456">
        <v>3.1801085919141769E-2</v>
      </c>
      <c r="T7456">
        <v>4.955676943063736E-2</v>
      </c>
      <c r="U7456" t="s">
        <v>18</v>
      </c>
      <c r="V7456" t="s">
        <v>84</v>
      </c>
      <c r="W7456">
        <v>79.774497985839844</v>
      </c>
    </row>
    <row r="7457" spans="1:23" x14ac:dyDescent="0.25">
      <c r="A7457" s="48"/>
      <c r="B7457" t="s">
        <v>15</v>
      </c>
      <c r="C7457" s="35">
        <v>42214</v>
      </c>
      <c r="D7457">
        <v>8</v>
      </c>
      <c r="E7457" t="s">
        <v>32</v>
      </c>
      <c r="F7457">
        <v>0.79500834430615808</v>
      </c>
      <c r="G7457">
        <v>0.79549641337593591</v>
      </c>
      <c r="H7457">
        <v>9261</v>
      </c>
      <c r="I7457">
        <v>0.78293416905029201</v>
      </c>
      <c r="J7457">
        <v>0.88936755406690138</v>
      </c>
      <c r="K7457">
        <v>1005</v>
      </c>
      <c r="L7457">
        <v>1.2074175290763378E-2</v>
      </c>
      <c r="M7457">
        <v>1.5187482833862305</v>
      </c>
      <c r="N7457">
        <v>10266</v>
      </c>
      <c r="O7457">
        <v>2.9246719554066658E-2</v>
      </c>
      <c r="P7457">
        <v>-2.5408420711755753E-2</v>
      </c>
      <c r="Q7457">
        <v>-7.6550766825675964E-3</v>
      </c>
      <c r="R7457">
        <v>1.2074175290763378E-2</v>
      </c>
      <c r="S7457">
        <v>3.1801085919141769E-2</v>
      </c>
      <c r="T7457">
        <v>4.955676943063736E-2</v>
      </c>
      <c r="U7457" t="s">
        <v>102</v>
      </c>
      <c r="V7457" t="s">
        <v>84</v>
      </c>
      <c r="W7457">
        <v>79.774497985839844</v>
      </c>
    </row>
    <row r="7458" spans="1:23" x14ac:dyDescent="0.25">
      <c r="A7458" s="48"/>
      <c r="B7458" t="s">
        <v>15</v>
      </c>
      <c r="C7458" s="35">
        <v>42214</v>
      </c>
      <c r="D7458">
        <v>9</v>
      </c>
      <c r="E7458" t="s">
        <v>32</v>
      </c>
      <c r="F7458">
        <v>0.82910220268346246</v>
      </c>
      <c r="G7458">
        <v>0.91012559399451454</v>
      </c>
      <c r="H7458">
        <v>9261</v>
      </c>
      <c r="I7458">
        <v>0.8383334670007011</v>
      </c>
      <c r="J7458">
        <v>0.97196734963890596</v>
      </c>
      <c r="K7458">
        <v>1005</v>
      </c>
      <c r="L7458">
        <v>-9.23126470297575E-3</v>
      </c>
      <c r="M7458">
        <v>-1.1134048700332642</v>
      </c>
      <c r="N7458">
        <v>10266</v>
      </c>
      <c r="O7458">
        <v>3.2085247337818146E-2</v>
      </c>
      <c r="P7458">
        <v>-5.0351716578006744E-2</v>
      </c>
      <c r="Q7458">
        <v>-3.0875330790877342E-2</v>
      </c>
      <c r="R7458">
        <v>-9.23126470297575E-3</v>
      </c>
      <c r="S7458">
        <v>1.2410234659910202E-2</v>
      </c>
      <c r="T7458">
        <v>3.1889189034700394E-2</v>
      </c>
      <c r="U7458" t="s">
        <v>18</v>
      </c>
      <c r="V7458" t="s">
        <v>84</v>
      </c>
      <c r="W7458">
        <v>84.904052734375</v>
      </c>
    </row>
    <row r="7459" spans="1:23" x14ac:dyDescent="0.25">
      <c r="A7459" s="48"/>
      <c r="B7459" t="s">
        <v>15</v>
      </c>
      <c r="C7459" s="35">
        <v>42214</v>
      </c>
      <c r="D7459">
        <v>9</v>
      </c>
      <c r="E7459" t="s">
        <v>32</v>
      </c>
      <c r="F7459">
        <v>0.82910220268346246</v>
      </c>
      <c r="G7459">
        <v>0.91012559399451454</v>
      </c>
      <c r="H7459">
        <v>9261</v>
      </c>
      <c r="I7459">
        <v>0.8383334670007011</v>
      </c>
      <c r="J7459">
        <v>0.97196734963890596</v>
      </c>
      <c r="K7459">
        <v>1005</v>
      </c>
      <c r="L7459">
        <v>-9.23126470297575E-3</v>
      </c>
      <c r="M7459">
        <v>-1.1134048700332642</v>
      </c>
      <c r="N7459">
        <v>10266</v>
      </c>
      <c r="O7459">
        <v>3.2085247337818146E-2</v>
      </c>
      <c r="P7459">
        <v>-5.0351716578006744E-2</v>
      </c>
      <c r="Q7459">
        <v>-3.0875330790877342E-2</v>
      </c>
      <c r="R7459">
        <v>-9.23126470297575E-3</v>
      </c>
      <c r="S7459">
        <v>1.2410234659910202E-2</v>
      </c>
      <c r="T7459">
        <v>3.1889189034700394E-2</v>
      </c>
      <c r="U7459" t="s">
        <v>102</v>
      </c>
      <c r="V7459" t="s">
        <v>84</v>
      </c>
      <c r="W7459">
        <v>84.904052734375</v>
      </c>
    </row>
    <row r="7460" spans="1:23" x14ac:dyDescent="0.25">
      <c r="A7460" s="48"/>
      <c r="B7460" t="s">
        <v>15</v>
      </c>
      <c r="C7460" s="35">
        <v>42214</v>
      </c>
      <c r="D7460">
        <v>10</v>
      </c>
      <c r="E7460" t="s">
        <v>32</v>
      </c>
      <c r="F7460">
        <v>0.92030655375588899</v>
      </c>
      <c r="G7460">
        <v>1.1539175578852758</v>
      </c>
      <c r="H7460">
        <v>9261</v>
      </c>
      <c r="I7460">
        <v>0.9843111225117489</v>
      </c>
      <c r="J7460">
        <v>1.2305815514732039</v>
      </c>
      <c r="K7460">
        <v>1005</v>
      </c>
      <c r="L7460">
        <v>-6.4004570245742798E-2</v>
      </c>
      <c r="M7460">
        <v>-6.9547009468078613</v>
      </c>
      <c r="N7460">
        <v>10266</v>
      </c>
      <c r="O7460">
        <v>4.0627267211675644E-2</v>
      </c>
      <c r="P7460">
        <v>-0.11607247591018677</v>
      </c>
      <c r="Q7460">
        <v>-9.1410912573337555E-2</v>
      </c>
      <c r="R7460">
        <v>-6.4004570245742798E-2</v>
      </c>
      <c r="S7460">
        <v>-3.6601480096578598E-2</v>
      </c>
      <c r="T7460">
        <v>-1.1936664581298828E-2</v>
      </c>
      <c r="U7460" t="s">
        <v>18</v>
      </c>
      <c r="V7460" t="s">
        <v>84</v>
      </c>
      <c r="W7460">
        <v>88.033218383789063</v>
      </c>
    </row>
    <row r="7461" spans="1:23" x14ac:dyDescent="0.25">
      <c r="A7461" s="48"/>
      <c r="B7461" t="s">
        <v>15</v>
      </c>
      <c r="C7461" s="35">
        <v>42214</v>
      </c>
      <c r="D7461">
        <v>10</v>
      </c>
      <c r="E7461" t="s">
        <v>32</v>
      </c>
      <c r="F7461">
        <v>0.92030655375588899</v>
      </c>
      <c r="G7461">
        <v>1.1539175578852758</v>
      </c>
      <c r="H7461">
        <v>9261</v>
      </c>
      <c r="I7461">
        <v>0.9843111225117489</v>
      </c>
      <c r="J7461">
        <v>1.2305815514732039</v>
      </c>
      <c r="K7461">
        <v>1005</v>
      </c>
      <c r="L7461">
        <v>-6.4004570245742798E-2</v>
      </c>
      <c r="M7461">
        <v>-6.9547009468078613</v>
      </c>
      <c r="N7461">
        <v>10266</v>
      </c>
      <c r="O7461">
        <v>4.0627267211675644E-2</v>
      </c>
      <c r="P7461">
        <v>-0.11607247591018677</v>
      </c>
      <c r="Q7461">
        <v>-9.1410912573337555E-2</v>
      </c>
      <c r="R7461">
        <v>-6.4004570245742798E-2</v>
      </c>
      <c r="S7461">
        <v>-3.6601480096578598E-2</v>
      </c>
      <c r="T7461">
        <v>-1.1936664581298828E-2</v>
      </c>
      <c r="U7461" t="s">
        <v>102</v>
      </c>
      <c r="V7461" t="s">
        <v>84</v>
      </c>
      <c r="W7461">
        <v>88.033218383789063</v>
      </c>
    </row>
    <row r="7462" spans="1:23" x14ac:dyDescent="0.25">
      <c r="A7462" s="48"/>
      <c r="B7462" t="s">
        <v>15</v>
      </c>
      <c r="C7462" s="35">
        <v>42214</v>
      </c>
      <c r="D7462">
        <v>11</v>
      </c>
      <c r="E7462" t="s">
        <v>32</v>
      </c>
      <c r="F7462">
        <v>1.1101249675084426</v>
      </c>
      <c r="G7462">
        <v>1.4223813715093234</v>
      </c>
      <c r="H7462">
        <v>9261</v>
      </c>
      <c r="I7462">
        <v>1.1520953905430367</v>
      </c>
      <c r="J7462">
        <v>1.4789136584645795</v>
      </c>
      <c r="K7462">
        <v>1005</v>
      </c>
      <c r="L7462">
        <v>-4.1970424354076385E-2</v>
      </c>
      <c r="M7462">
        <v>-3.780693531036377</v>
      </c>
      <c r="N7462">
        <v>10266</v>
      </c>
      <c r="O7462">
        <v>4.8936337232589722E-2</v>
      </c>
      <c r="P7462">
        <v>-0.10468723624944687</v>
      </c>
      <c r="Q7462">
        <v>-7.4981898069381714E-2</v>
      </c>
      <c r="R7462">
        <v>-4.1970424354076385E-2</v>
      </c>
      <c r="S7462">
        <v>-8.962864987552166E-3</v>
      </c>
      <c r="T7462">
        <v>2.0746385678648949E-2</v>
      </c>
      <c r="U7462" t="s">
        <v>18</v>
      </c>
      <c r="V7462" t="s">
        <v>84</v>
      </c>
      <c r="W7462">
        <v>91.904052734375</v>
      </c>
    </row>
    <row r="7463" spans="1:23" x14ac:dyDescent="0.25">
      <c r="A7463" s="48"/>
      <c r="B7463" t="s">
        <v>15</v>
      </c>
      <c r="C7463" s="35">
        <v>42214</v>
      </c>
      <c r="D7463">
        <v>11</v>
      </c>
      <c r="E7463" t="s">
        <v>32</v>
      </c>
      <c r="F7463">
        <v>1.1101249675084426</v>
      </c>
      <c r="G7463">
        <v>1.4223813715093234</v>
      </c>
      <c r="H7463">
        <v>9261</v>
      </c>
      <c r="I7463">
        <v>1.1520953905430367</v>
      </c>
      <c r="J7463">
        <v>1.4789136584645795</v>
      </c>
      <c r="K7463">
        <v>1005</v>
      </c>
      <c r="L7463">
        <v>-4.1970424354076385E-2</v>
      </c>
      <c r="M7463">
        <v>-3.780693531036377</v>
      </c>
      <c r="N7463">
        <v>10266</v>
      </c>
      <c r="O7463">
        <v>4.8936337232589722E-2</v>
      </c>
      <c r="P7463">
        <v>-0.10468723624944687</v>
      </c>
      <c r="Q7463">
        <v>-7.4981898069381714E-2</v>
      </c>
      <c r="R7463">
        <v>-4.1970424354076385E-2</v>
      </c>
      <c r="S7463">
        <v>-8.962864987552166E-3</v>
      </c>
      <c r="T7463">
        <v>2.0746385678648949E-2</v>
      </c>
      <c r="U7463" t="s">
        <v>102</v>
      </c>
      <c r="V7463" t="s">
        <v>84</v>
      </c>
      <c r="W7463">
        <v>91.904052734375</v>
      </c>
    </row>
    <row r="7464" spans="1:23" x14ac:dyDescent="0.25">
      <c r="A7464" s="48"/>
      <c r="B7464" t="s">
        <v>15</v>
      </c>
      <c r="C7464" s="35">
        <v>42214</v>
      </c>
      <c r="D7464">
        <v>12</v>
      </c>
      <c r="E7464" t="s">
        <v>32</v>
      </c>
      <c r="F7464">
        <v>1.371180305907997</v>
      </c>
      <c r="G7464">
        <v>1.6610025744963923</v>
      </c>
      <c r="H7464">
        <v>9261</v>
      </c>
      <c r="I7464">
        <v>1.3398971950563061</v>
      </c>
      <c r="J7464">
        <v>1.6817296658746277</v>
      </c>
      <c r="K7464">
        <v>1005</v>
      </c>
      <c r="L7464">
        <v>3.1283110380172729E-2</v>
      </c>
      <c r="M7464">
        <v>2.2814731597900391</v>
      </c>
      <c r="N7464">
        <v>10266</v>
      </c>
      <c r="O7464">
        <v>5.5785771459341049E-2</v>
      </c>
      <c r="P7464">
        <v>-4.0211934596300125E-2</v>
      </c>
      <c r="Q7464">
        <v>-6.3488553278148174E-3</v>
      </c>
      <c r="R7464">
        <v>3.1283110380172729E-2</v>
      </c>
      <c r="S7464">
        <v>6.8910613656044006E-2</v>
      </c>
      <c r="T7464">
        <v>0.10277815163135529</v>
      </c>
      <c r="U7464" t="s">
        <v>18</v>
      </c>
      <c r="V7464" t="s">
        <v>84</v>
      </c>
      <c r="W7464">
        <v>94.03302001953125</v>
      </c>
    </row>
    <row r="7465" spans="1:23" x14ac:dyDescent="0.25">
      <c r="A7465" s="48"/>
      <c r="B7465" t="s">
        <v>15</v>
      </c>
      <c r="C7465" s="35">
        <v>42214</v>
      </c>
      <c r="D7465">
        <v>12</v>
      </c>
      <c r="E7465" t="s">
        <v>32</v>
      </c>
      <c r="F7465">
        <v>1.371180305907997</v>
      </c>
      <c r="G7465">
        <v>1.6610025744963923</v>
      </c>
      <c r="H7465">
        <v>9261</v>
      </c>
      <c r="I7465">
        <v>1.3398971950563061</v>
      </c>
      <c r="J7465">
        <v>1.6817296658746277</v>
      </c>
      <c r="K7465">
        <v>1005</v>
      </c>
      <c r="L7465">
        <v>3.1283110380172729E-2</v>
      </c>
      <c r="M7465">
        <v>2.2814731597900391</v>
      </c>
      <c r="N7465">
        <v>10266</v>
      </c>
      <c r="O7465">
        <v>5.5785771459341049E-2</v>
      </c>
      <c r="P7465">
        <v>-4.0211934596300125E-2</v>
      </c>
      <c r="Q7465">
        <v>-6.3488553278148174E-3</v>
      </c>
      <c r="R7465">
        <v>3.1283110380172729E-2</v>
      </c>
      <c r="S7465">
        <v>6.8910613656044006E-2</v>
      </c>
      <c r="T7465">
        <v>0.10277815163135529</v>
      </c>
      <c r="U7465" t="s">
        <v>102</v>
      </c>
      <c r="V7465" t="s">
        <v>84</v>
      </c>
      <c r="W7465">
        <v>94.03302001953125</v>
      </c>
    </row>
    <row r="7466" spans="1:23" x14ac:dyDescent="0.25">
      <c r="A7466" s="48"/>
      <c r="B7466" t="s">
        <v>15</v>
      </c>
      <c r="C7466" s="35">
        <v>42214</v>
      </c>
      <c r="D7466">
        <v>13</v>
      </c>
      <c r="E7466" t="s">
        <v>32</v>
      </c>
      <c r="F7466">
        <v>1.7026775718069844</v>
      </c>
      <c r="G7466">
        <v>1.8794262359815452</v>
      </c>
      <c r="H7466">
        <v>9261</v>
      </c>
      <c r="I7466">
        <v>1.5376141289237737</v>
      </c>
      <c r="J7466">
        <v>1.8403606693984471</v>
      </c>
      <c r="K7466">
        <v>1005</v>
      </c>
      <c r="L7466">
        <v>0.16506344079971313</v>
      </c>
      <c r="M7466">
        <v>9.6943454742431641</v>
      </c>
      <c r="N7466">
        <v>10266</v>
      </c>
      <c r="O7466">
        <v>6.1249386519193649E-2</v>
      </c>
      <c r="P7466">
        <v>8.6566224694252014E-2</v>
      </c>
      <c r="Q7466">
        <v>0.12374582886695862</v>
      </c>
      <c r="R7466">
        <v>0.16506344079971313</v>
      </c>
      <c r="S7466">
        <v>0.20637615025043488</v>
      </c>
      <c r="T7466">
        <v>0.24356065690517426</v>
      </c>
      <c r="U7466" t="s">
        <v>18</v>
      </c>
      <c r="V7466" t="s">
        <v>84</v>
      </c>
      <c r="W7466">
        <v>97.6456298828125</v>
      </c>
    </row>
    <row r="7467" spans="1:23" x14ac:dyDescent="0.25">
      <c r="A7467" s="48"/>
      <c r="B7467" t="s">
        <v>15</v>
      </c>
      <c r="C7467" s="35">
        <v>42214</v>
      </c>
      <c r="D7467">
        <v>13</v>
      </c>
      <c r="E7467" t="s">
        <v>32</v>
      </c>
      <c r="F7467">
        <v>1.7026775718069844</v>
      </c>
      <c r="G7467">
        <v>1.8794262359815452</v>
      </c>
      <c r="H7467">
        <v>9261</v>
      </c>
      <c r="I7467">
        <v>1.5376141289237737</v>
      </c>
      <c r="J7467">
        <v>1.8403606693984471</v>
      </c>
      <c r="K7467">
        <v>1005</v>
      </c>
      <c r="L7467">
        <v>0.16506344079971313</v>
      </c>
      <c r="M7467">
        <v>9.6943454742431641</v>
      </c>
      <c r="N7467">
        <v>10266</v>
      </c>
      <c r="O7467">
        <v>6.1249386519193649E-2</v>
      </c>
      <c r="P7467">
        <v>8.6566224694252014E-2</v>
      </c>
      <c r="Q7467">
        <v>0.12374582886695862</v>
      </c>
      <c r="R7467">
        <v>0.16506344079971313</v>
      </c>
      <c r="S7467">
        <v>0.20637615025043488</v>
      </c>
      <c r="T7467">
        <v>0.24356065690517426</v>
      </c>
      <c r="U7467" t="s">
        <v>102</v>
      </c>
      <c r="V7467" t="s">
        <v>84</v>
      </c>
      <c r="W7467">
        <v>97.6456298828125</v>
      </c>
    </row>
    <row r="7468" spans="1:23" x14ac:dyDescent="0.25">
      <c r="A7468" s="48"/>
      <c r="B7468" t="s">
        <v>15</v>
      </c>
      <c r="C7468" s="35">
        <v>42214</v>
      </c>
      <c r="D7468">
        <v>14</v>
      </c>
      <c r="E7468" t="s">
        <v>32</v>
      </c>
      <c r="F7468">
        <v>2.0666303171340843</v>
      </c>
      <c r="G7468">
        <v>2.0107174355632824</v>
      </c>
      <c r="H7468">
        <v>9261</v>
      </c>
      <c r="I7468">
        <v>1.670833868444215</v>
      </c>
      <c r="J7468">
        <v>1.83744620788341</v>
      </c>
      <c r="K7468">
        <v>1005</v>
      </c>
      <c r="L7468">
        <v>0.39579644799232483</v>
      </c>
      <c r="M7468">
        <v>19.151777267456055</v>
      </c>
      <c r="N7468">
        <v>10266</v>
      </c>
      <c r="O7468">
        <v>6.1611458659172058E-2</v>
      </c>
      <c r="P7468">
        <v>0.3168351948261261</v>
      </c>
      <c r="Q7468">
        <v>0.35423457622528076</v>
      </c>
      <c r="R7468">
        <v>0.39579644799232483</v>
      </c>
      <c r="S7468">
        <v>0.43735337257385254</v>
      </c>
      <c r="T7468">
        <v>0.47475770115852356</v>
      </c>
      <c r="U7468" t="s">
        <v>18</v>
      </c>
      <c r="V7468" t="s">
        <v>84</v>
      </c>
      <c r="W7468">
        <v>101.25813293457031</v>
      </c>
    </row>
    <row r="7469" spans="1:23" x14ac:dyDescent="0.25">
      <c r="A7469" s="48"/>
      <c r="B7469" t="s">
        <v>15</v>
      </c>
      <c r="C7469" s="35">
        <v>42214</v>
      </c>
      <c r="D7469">
        <v>14</v>
      </c>
      <c r="E7469" t="s">
        <v>32</v>
      </c>
      <c r="F7469">
        <v>2.0666303171340843</v>
      </c>
      <c r="G7469">
        <v>2.0107174355632824</v>
      </c>
      <c r="H7469">
        <v>9261</v>
      </c>
      <c r="I7469">
        <v>1.670833868444215</v>
      </c>
      <c r="J7469">
        <v>1.83744620788341</v>
      </c>
      <c r="K7469">
        <v>1005</v>
      </c>
      <c r="L7469">
        <v>0.39579644799232483</v>
      </c>
      <c r="M7469">
        <v>19.151777267456055</v>
      </c>
      <c r="N7469">
        <v>10266</v>
      </c>
      <c r="O7469">
        <v>6.1611458659172058E-2</v>
      </c>
      <c r="P7469">
        <v>0.3168351948261261</v>
      </c>
      <c r="Q7469">
        <v>0.35423457622528076</v>
      </c>
      <c r="R7469">
        <v>0.39579644799232483</v>
      </c>
      <c r="S7469">
        <v>0.43735337257385254</v>
      </c>
      <c r="T7469">
        <v>0.47475770115852356</v>
      </c>
      <c r="U7469" t="s">
        <v>102</v>
      </c>
      <c r="V7469" t="s">
        <v>84</v>
      </c>
      <c r="W7469">
        <v>101.25813293457031</v>
      </c>
    </row>
    <row r="7470" spans="1:23" x14ac:dyDescent="0.25">
      <c r="A7470" s="48"/>
      <c r="B7470" t="s">
        <v>15</v>
      </c>
      <c r="C7470" s="35">
        <v>42214</v>
      </c>
      <c r="D7470">
        <v>15</v>
      </c>
      <c r="E7470" t="s">
        <v>32</v>
      </c>
      <c r="F7470">
        <v>2.4541384877205408</v>
      </c>
      <c r="G7470">
        <v>2.1087714653863889</v>
      </c>
      <c r="H7470">
        <v>9261</v>
      </c>
      <c r="I7470">
        <v>1.883632866506622</v>
      </c>
      <c r="J7470">
        <v>1.8343130683751818</v>
      </c>
      <c r="K7470">
        <v>1005</v>
      </c>
      <c r="L7470">
        <v>0.57050561904907227</v>
      </c>
      <c r="M7470">
        <v>23.246675491333008</v>
      </c>
      <c r="N7470">
        <v>10266</v>
      </c>
      <c r="O7470">
        <v>6.1871975660324097E-2</v>
      </c>
      <c r="P7470">
        <v>0.49121049046516418</v>
      </c>
      <c r="Q7470">
        <v>0.52876800298690796</v>
      </c>
      <c r="R7470">
        <v>0.57050561904907227</v>
      </c>
      <c r="S7470">
        <v>0.61223828792572021</v>
      </c>
      <c r="T7470">
        <v>0.64980071783065796</v>
      </c>
      <c r="U7470" t="s">
        <v>18</v>
      </c>
      <c r="V7470" t="s">
        <v>84</v>
      </c>
      <c r="W7470">
        <v>102.25813293457031</v>
      </c>
    </row>
    <row r="7471" spans="1:23" x14ac:dyDescent="0.25">
      <c r="A7471" s="48"/>
      <c r="B7471" t="s">
        <v>15</v>
      </c>
      <c r="C7471" s="35">
        <v>42214</v>
      </c>
      <c r="D7471">
        <v>15</v>
      </c>
      <c r="E7471" t="s">
        <v>32</v>
      </c>
      <c r="F7471">
        <v>2.4541384877205408</v>
      </c>
      <c r="G7471">
        <v>2.1087714653863889</v>
      </c>
      <c r="H7471">
        <v>9261</v>
      </c>
      <c r="I7471">
        <v>1.883632866506622</v>
      </c>
      <c r="J7471">
        <v>1.8343130683751818</v>
      </c>
      <c r="K7471">
        <v>1005</v>
      </c>
      <c r="L7471">
        <v>0.57050561904907227</v>
      </c>
      <c r="M7471">
        <v>23.246675491333008</v>
      </c>
      <c r="N7471">
        <v>10266</v>
      </c>
      <c r="O7471">
        <v>6.1871975660324097E-2</v>
      </c>
      <c r="P7471">
        <v>0.49121049046516418</v>
      </c>
      <c r="Q7471">
        <v>0.52876800298690796</v>
      </c>
      <c r="R7471">
        <v>0.57050561904907227</v>
      </c>
      <c r="S7471">
        <v>0.61223828792572021</v>
      </c>
      <c r="T7471">
        <v>0.64980071783065796</v>
      </c>
      <c r="U7471" t="s">
        <v>102</v>
      </c>
      <c r="V7471" t="s">
        <v>84</v>
      </c>
      <c r="W7471">
        <v>102.25813293457031</v>
      </c>
    </row>
    <row r="7472" spans="1:23" x14ac:dyDescent="0.25">
      <c r="A7472" s="48"/>
      <c r="B7472" t="s">
        <v>15</v>
      </c>
      <c r="C7472" s="35">
        <v>42214</v>
      </c>
      <c r="D7472">
        <v>16</v>
      </c>
      <c r="E7472" t="s">
        <v>32</v>
      </c>
      <c r="F7472">
        <v>2.8176334308681543</v>
      </c>
      <c r="G7472">
        <v>2.1226856054537202</v>
      </c>
      <c r="H7472">
        <v>9261</v>
      </c>
      <c r="I7472">
        <v>2.0825940880916747</v>
      </c>
      <c r="J7472">
        <v>1.8614060192809327</v>
      </c>
      <c r="K7472">
        <v>1005</v>
      </c>
      <c r="L7472">
        <v>0.7350393533706665</v>
      </c>
      <c r="M7472">
        <v>26.087118148803711</v>
      </c>
      <c r="N7472">
        <v>10266</v>
      </c>
      <c r="O7472">
        <v>6.2722630798816681E-2</v>
      </c>
      <c r="P7472">
        <v>0.65465402603149414</v>
      </c>
      <c r="Q7472">
        <v>0.69272792339324951</v>
      </c>
      <c r="R7472">
        <v>0.7350393533706665</v>
      </c>
      <c r="S7472">
        <v>0.77734577655792236</v>
      </c>
      <c r="T7472">
        <v>0.81542468070983887</v>
      </c>
      <c r="U7472" t="s">
        <v>18</v>
      </c>
      <c r="V7472" t="s">
        <v>84</v>
      </c>
      <c r="W7472">
        <v>103.12896728515625</v>
      </c>
    </row>
    <row r="7473" spans="1:23" x14ac:dyDescent="0.25">
      <c r="A7473" s="48"/>
      <c r="B7473" t="s">
        <v>15</v>
      </c>
      <c r="C7473" s="35">
        <v>42214</v>
      </c>
      <c r="D7473">
        <v>16</v>
      </c>
      <c r="E7473" t="s">
        <v>32</v>
      </c>
      <c r="F7473">
        <v>2.8176334308681543</v>
      </c>
      <c r="G7473">
        <v>2.1226856054537202</v>
      </c>
      <c r="H7473">
        <v>9261</v>
      </c>
      <c r="I7473">
        <v>2.0825940880916747</v>
      </c>
      <c r="J7473">
        <v>1.8614060192809327</v>
      </c>
      <c r="K7473">
        <v>1005</v>
      </c>
      <c r="L7473">
        <v>0.7350393533706665</v>
      </c>
      <c r="M7473">
        <v>26.087118148803711</v>
      </c>
      <c r="N7473">
        <v>10266</v>
      </c>
      <c r="O7473">
        <v>6.2722630798816681E-2</v>
      </c>
      <c r="P7473">
        <v>0.65465402603149414</v>
      </c>
      <c r="Q7473">
        <v>0.69272792339324951</v>
      </c>
      <c r="R7473">
        <v>0.7350393533706665</v>
      </c>
      <c r="S7473">
        <v>0.77734577655792236</v>
      </c>
      <c r="T7473">
        <v>0.81542468070983887</v>
      </c>
      <c r="U7473" t="s">
        <v>102</v>
      </c>
      <c r="V7473" t="s">
        <v>84</v>
      </c>
      <c r="W7473">
        <v>103.12896728515625</v>
      </c>
    </row>
    <row r="7474" spans="1:23" x14ac:dyDescent="0.25">
      <c r="A7474" s="48"/>
      <c r="B7474" t="s">
        <v>15</v>
      </c>
      <c r="C7474" s="35">
        <v>42214</v>
      </c>
      <c r="D7474">
        <v>17</v>
      </c>
      <c r="E7474" t="s">
        <v>32</v>
      </c>
      <c r="F7474">
        <v>3.1257346462794775</v>
      </c>
      <c r="G7474">
        <v>2.1131807464807961</v>
      </c>
      <c r="H7474">
        <v>9261</v>
      </c>
      <c r="I7474">
        <v>2.3276584163640832</v>
      </c>
      <c r="J7474">
        <v>1.8072059032658856</v>
      </c>
      <c r="K7474">
        <v>1005</v>
      </c>
      <c r="L7474">
        <v>0.79807621240615845</v>
      </c>
      <c r="M7474">
        <v>25.532436370849609</v>
      </c>
      <c r="N7474">
        <v>10266</v>
      </c>
      <c r="O7474">
        <v>6.1089534312486649E-2</v>
      </c>
      <c r="P7474">
        <v>0.71978384256362915</v>
      </c>
      <c r="Q7474">
        <v>0.756866455078125</v>
      </c>
      <c r="R7474">
        <v>0.79807621240615845</v>
      </c>
      <c r="S7474">
        <v>0.83928108215332031</v>
      </c>
      <c r="T7474">
        <v>0.87636858224868774</v>
      </c>
      <c r="U7474" t="s">
        <v>18</v>
      </c>
      <c r="V7474" t="s">
        <v>84</v>
      </c>
      <c r="W7474">
        <v>102.99990081787109</v>
      </c>
    </row>
    <row r="7475" spans="1:23" x14ac:dyDescent="0.25">
      <c r="A7475" s="48"/>
      <c r="B7475" t="s">
        <v>15</v>
      </c>
      <c r="C7475" s="35">
        <v>42214</v>
      </c>
      <c r="D7475">
        <v>17</v>
      </c>
      <c r="E7475" t="s">
        <v>32</v>
      </c>
      <c r="F7475">
        <v>3.1257346462794775</v>
      </c>
      <c r="G7475">
        <v>2.1131807464807961</v>
      </c>
      <c r="H7475">
        <v>9261</v>
      </c>
      <c r="I7475">
        <v>2.3276584163640832</v>
      </c>
      <c r="J7475">
        <v>1.8072059032658856</v>
      </c>
      <c r="K7475">
        <v>1005</v>
      </c>
      <c r="L7475">
        <v>0.79807621240615845</v>
      </c>
      <c r="M7475">
        <v>25.532436370849609</v>
      </c>
      <c r="N7475">
        <v>10266</v>
      </c>
      <c r="O7475">
        <v>6.1089534312486649E-2</v>
      </c>
      <c r="P7475">
        <v>0.71978384256362915</v>
      </c>
      <c r="Q7475">
        <v>0.756866455078125</v>
      </c>
      <c r="R7475">
        <v>0.79807621240615845</v>
      </c>
      <c r="S7475">
        <v>0.83928108215332031</v>
      </c>
      <c r="T7475">
        <v>0.87636858224868774</v>
      </c>
      <c r="U7475" t="s">
        <v>102</v>
      </c>
      <c r="V7475" t="s">
        <v>84</v>
      </c>
      <c r="W7475">
        <v>102.99990081787109</v>
      </c>
    </row>
    <row r="7476" spans="1:23" x14ac:dyDescent="0.25">
      <c r="A7476" s="48"/>
      <c r="B7476" t="s">
        <v>15</v>
      </c>
      <c r="C7476" s="35">
        <v>42214</v>
      </c>
      <c r="D7476">
        <v>18</v>
      </c>
      <c r="E7476" t="s">
        <v>32</v>
      </c>
      <c r="F7476">
        <v>3.3592000106584683</v>
      </c>
      <c r="G7476">
        <v>2.0935883534932676</v>
      </c>
      <c r="H7476">
        <v>9261</v>
      </c>
      <c r="I7476">
        <v>3.4244968943948493</v>
      </c>
      <c r="J7476">
        <v>2.1672524933294888</v>
      </c>
      <c r="K7476">
        <v>1005</v>
      </c>
      <c r="L7476">
        <v>-6.5296880900859833E-2</v>
      </c>
      <c r="M7476">
        <v>-1.9438225030899048</v>
      </c>
      <c r="N7476">
        <v>10266</v>
      </c>
      <c r="O7476">
        <v>7.1741916239261627E-2</v>
      </c>
      <c r="P7476">
        <v>-0.15724131464958191</v>
      </c>
      <c r="Q7476">
        <v>-0.11369254440069199</v>
      </c>
      <c r="R7476">
        <v>-6.5296880900859833E-2</v>
      </c>
      <c r="S7476">
        <v>-1.6906958073377609E-2</v>
      </c>
      <c r="T7476">
        <v>2.6647558435797691E-2</v>
      </c>
      <c r="U7476" t="s">
        <v>18</v>
      </c>
      <c r="V7476" t="s">
        <v>84</v>
      </c>
      <c r="W7476">
        <v>100.87093353271484</v>
      </c>
    </row>
    <row r="7477" spans="1:23" x14ac:dyDescent="0.25">
      <c r="A7477" s="48"/>
      <c r="B7477" t="s">
        <v>15</v>
      </c>
      <c r="C7477" s="35">
        <v>42214</v>
      </c>
      <c r="D7477">
        <v>18</v>
      </c>
      <c r="E7477" t="s">
        <v>32</v>
      </c>
      <c r="F7477">
        <v>3.3592000106584683</v>
      </c>
      <c r="G7477">
        <v>2.0935883534932676</v>
      </c>
      <c r="H7477">
        <v>9261</v>
      </c>
      <c r="I7477">
        <v>3.4244968943948493</v>
      </c>
      <c r="J7477">
        <v>2.1672524933294888</v>
      </c>
      <c r="K7477">
        <v>1005</v>
      </c>
      <c r="L7477">
        <v>-6.5296880900859833E-2</v>
      </c>
      <c r="M7477">
        <v>-1.9438225030899048</v>
      </c>
      <c r="N7477">
        <v>10266</v>
      </c>
      <c r="O7477">
        <v>7.1741916239261627E-2</v>
      </c>
      <c r="P7477">
        <v>-0.15724131464958191</v>
      </c>
      <c r="Q7477">
        <v>-0.11369254440069199</v>
      </c>
      <c r="R7477">
        <v>-6.5296880900859833E-2</v>
      </c>
      <c r="S7477">
        <v>-1.6906958073377609E-2</v>
      </c>
      <c r="T7477">
        <v>2.6647558435797691E-2</v>
      </c>
      <c r="U7477" t="s">
        <v>102</v>
      </c>
      <c r="V7477" t="s">
        <v>84</v>
      </c>
      <c r="W7477">
        <v>100.87093353271484</v>
      </c>
    </row>
    <row r="7478" spans="1:23" x14ac:dyDescent="0.25">
      <c r="A7478" s="48"/>
      <c r="B7478" t="s">
        <v>15</v>
      </c>
      <c r="C7478" s="35">
        <v>42214</v>
      </c>
      <c r="D7478">
        <v>19</v>
      </c>
      <c r="E7478" t="s">
        <v>32</v>
      </c>
      <c r="F7478">
        <v>3.4382640620889067</v>
      </c>
      <c r="G7478">
        <v>2.0476627805490195</v>
      </c>
      <c r="H7478">
        <v>9261</v>
      </c>
      <c r="I7478">
        <v>3.6022378760865452</v>
      </c>
      <c r="J7478">
        <v>2.1170708633583595</v>
      </c>
      <c r="K7478">
        <v>1005</v>
      </c>
      <c r="L7478">
        <v>-0.16397380828857422</v>
      </c>
      <c r="M7478">
        <v>-4.7690873146057129</v>
      </c>
      <c r="N7478">
        <v>10266</v>
      </c>
      <c r="O7478">
        <v>7.0088811218738556E-2</v>
      </c>
      <c r="P7478">
        <v>-0.25379961729049683</v>
      </c>
      <c r="Q7478">
        <v>-0.2112543135881424</v>
      </c>
      <c r="R7478">
        <v>-0.16397380828857422</v>
      </c>
      <c r="S7478">
        <v>-0.11669890582561493</v>
      </c>
      <c r="T7478">
        <v>-7.4147984385490417E-2</v>
      </c>
      <c r="U7478" t="s">
        <v>18</v>
      </c>
      <c r="V7478" t="s">
        <v>84</v>
      </c>
      <c r="W7478">
        <v>95.387199401855469</v>
      </c>
    </row>
    <row r="7479" spans="1:23" x14ac:dyDescent="0.25">
      <c r="A7479" s="48"/>
      <c r="B7479" t="s">
        <v>15</v>
      </c>
      <c r="C7479" s="35">
        <v>42214</v>
      </c>
      <c r="D7479">
        <v>19</v>
      </c>
      <c r="E7479" t="s">
        <v>32</v>
      </c>
      <c r="F7479">
        <v>3.4382640620889067</v>
      </c>
      <c r="G7479">
        <v>2.0476627805490195</v>
      </c>
      <c r="H7479">
        <v>9261</v>
      </c>
      <c r="I7479">
        <v>3.6022378760865452</v>
      </c>
      <c r="J7479">
        <v>2.1170708633583595</v>
      </c>
      <c r="K7479">
        <v>1005</v>
      </c>
      <c r="L7479">
        <v>-0.16397380828857422</v>
      </c>
      <c r="M7479">
        <v>-4.7690873146057129</v>
      </c>
      <c r="N7479">
        <v>10266</v>
      </c>
      <c r="O7479">
        <v>7.0088811218738556E-2</v>
      </c>
      <c r="P7479">
        <v>-0.25379961729049683</v>
      </c>
      <c r="Q7479">
        <v>-0.2112543135881424</v>
      </c>
      <c r="R7479">
        <v>-0.16397380828857422</v>
      </c>
      <c r="S7479">
        <v>-0.11669890582561493</v>
      </c>
      <c r="T7479">
        <v>-7.4147984385490417E-2</v>
      </c>
      <c r="U7479" t="s">
        <v>102</v>
      </c>
      <c r="V7479" t="s">
        <v>84</v>
      </c>
      <c r="W7479">
        <v>95.387199401855469</v>
      </c>
    </row>
    <row r="7480" spans="1:23" x14ac:dyDescent="0.25">
      <c r="A7480" s="48"/>
      <c r="B7480" t="s">
        <v>15</v>
      </c>
      <c r="C7480" s="35">
        <v>42214</v>
      </c>
      <c r="D7480">
        <v>20</v>
      </c>
      <c r="E7480" t="s">
        <v>32</v>
      </c>
      <c r="F7480">
        <v>3.2593486764580741</v>
      </c>
      <c r="G7480">
        <v>1.9712511436802997</v>
      </c>
      <c r="H7480">
        <v>9261</v>
      </c>
      <c r="I7480">
        <v>3.4057250497243361</v>
      </c>
      <c r="J7480">
        <v>2.0269036384515764</v>
      </c>
      <c r="K7480">
        <v>1005</v>
      </c>
      <c r="L7480">
        <v>-0.14637637138366699</v>
      </c>
      <c r="M7480">
        <v>-4.4909701347351074</v>
      </c>
      <c r="N7480">
        <v>10266</v>
      </c>
      <c r="O7480">
        <v>6.7137844860553741E-2</v>
      </c>
      <c r="P7480">
        <v>-0.23242023587226868</v>
      </c>
      <c r="Q7480">
        <v>-0.19166621565818787</v>
      </c>
      <c r="R7480">
        <v>-0.14637637138366699</v>
      </c>
      <c r="S7480">
        <v>-0.1010918915271759</v>
      </c>
      <c r="T7480">
        <v>-6.0332510620355606E-2</v>
      </c>
      <c r="U7480" t="s">
        <v>18</v>
      </c>
      <c r="V7480" t="s">
        <v>84</v>
      </c>
      <c r="W7480">
        <v>89.515777587890625</v>
      </c>
    </row>
    <row r="7481" spans="1:23" x14ac:dyDescent="0.25">
      <c r="A7481" s="48"/>
      <c r="B7481" t="s">
        <v>15</v>
      </c>
      <c r="C7481" s="35">
        <v>42214</v>
      </c>
      <c r="D7481">
        <v>20</v>
      </c>
      <c r="E7481" t="s">
        <v>32</v>
      </c>
      <c r="F7481">
        <v>3.2593486764580741</v>
      </c>
      <c r="G7481">
        <v>1.9712511436802997</v>
      </c>
      <c r="H7481">
        <v>9261</v>
      </c>
      <c r="I7481">
        <v>3.4057250497243361</v>
      </c>
      <c r="J7481">
        <v>2.0269036384515764</v>
      </c>
      <c r="K7481">
        <v>1005</v>
      </c>
      <c r="L7481">
        <v>-0.14637637138366699</v>
      </c>
      <c r="M7481">
        <v>-4.4909701347351074</v>
      </c>
      <c r="N7481">
        <v>10266</v>
      </c>
      <c r="O7481">
        <v>6.7137844860553741E-2</v>
      </c>
      <c r="P7481">
        <v>-0.23242023587226868</v>
      </c>
      <c r="Q7481">
        <v>-0.19166621565818787</v>
      </c>
      <c r="R7481">
        <v>-0.14637637138366699</v>
      </c>
      <c r="S7481">
        <v>-0.1010918915271759</v>
      </c>
      <c r="T7481">
        <v>-6.0332510620355606E-2</v>
      </c>
      <c r="U7481" t="s">
        <v>102</v>
      </c>
      <c r="V7481" t="s">
        <v>84</v>
      </c>
      <c r="W7481">
        <v>89.515777587890625</v>
      </c>
    </row>
    <row r="7482" spans="1:23" x14ac:dyDescent="0.25">
      <c r="A7482" s="48"/>
      <c r="B7482" t="s">
        <v>15</v>
      </c>
      <c r="C7482" s="35">
        <v>42214</v>
      </c>
      <c r="D7482">
        <v>21</v>
      </c>
      <c r="E7482" t="s">
        <v>32</v>
      </c>
      <c r="F7482">
        <v>2.8679318574888981</v>
      </c>
      <c r="G7482">
        <v>1.862094025528954</v>
      </c>
      <c r="H7482">
        <v>9261</v>
      </c>
      <c r="I7482">
        <v>2.9607765532357662</v>
      </c>
      <c r="J7482">
        <v>1.9234337295163444</v>
      </c>
      <c r="K7482">
        <v>1005</v>
      </c>
      <c r="L7482">
        <v>-9.2844694852828979E-2</v>
      </c>
      <c r="M7482">
        <v>-3.2373397350311279</v>
      </c>
      <c r="N7482">
        <v>10266</v>
      </c>
      <c r="O7482">
        <v>6.3683591783046722E-2</v>
      </c>
      <c r="P7482">
        <v>-0.17446158826351166</v>
      </c>
      <c r="Q7482">
        <v>-0.13580437004566193</v>
      </c>
      <c r="R7482">
        <v>-9.2844694852828979E-2</v>
      </c>
      <c r="S7482">
        <v>-4.989011213183403E-2</v>
      </c>
      <c r="T7482">
        <v>-1.1227803304791451E-2</v>
      </c>
      <c r="U7482" t="s">
        <v>18</v>
      </c>
      <c r="V7482" t="s">
        <v>84</v>
      </c>
      <c r="W7482">
        <v>84.902885437011719</v>
      </c>
    </row>
    <row r="7483" spans="1:23" x14ac:dyDescent="0.25">
      <c r="A7483" s="48"/>
      <c r="B7483" t="s">
        <v>15</v>
      </c>
      <c r="C7483" s="35">
        <v>42214</v>
      </c>
      <c r="D7483">
        <v>21</v>
      </c>
      <c r="E7483" t="s">
        <v>32</v>
      </c>
      <c r="F7483">
        <v>2.8679318574888981</v>
      </c>
      <c r="G7483">
        <v>1.862094025528954</v>
      </c>
      <c r="H7483">
        <v>9261</v>
      </c>
      <c r="I7483">
        <v>2.9607765532357662</v>
      </c>
      <c r="J7483">
        <v>1.9234337295163444</v>
      </c>
      <c r="K7483">
        <v>1005</v>
      </c>
      <c r="L7483">
        <v>-9.2844694852828979E-2</v>
      </c>
      <c r="M7483">
        <v>-3.2373397350311279</v>
      </c>
      <c r="N7483">
        <v>10266</v>
      </c>
      <c r="O7483">
        <v>6.3683591783046722E-2</v>
      </c>
      <c r="P7483">
        <v>-0.17446158826351166</v>
      </c>
      <c r="Q7483">
        <v>-0.13580437004566193</v>
      </c>
      <c r="R7483">
        <v>-9.2844694852828979E-2</v>
      </c>
      <c r="S7483">
        <v>-4.989011213183403E-2</v>
      </c>
      <c r="T7483">
        <v>-1.1227803304791451E-2</v>
      </c>
      <c r="U7483" t="s">
        <v>102</v>
      </c>
      <c r="V7483" t="s">
        <v>84</v>
      </c>
      <c r="W7483">
        <v>84.902885437011719</v>
      </c>
    </row>
    <row r="7484" spans="1:23" x14ac:dyDescent="0.25">
      <c r="A7484" s="48"/>
      <c r="B7484" t="s">
        <v>15</v>
      </c>
      <c r="C7484" s="35">
        <v>42214</v>
      </c>
      <c r="D7484">
        <v>22</v>
      </c>
      <c r="E7484" t="s">
        <v>32</v>
      </c>
      <c r="F7484">
        <v>2.482169379426836</v>
      </c>
      <c r="G7484">
        <v>1.7668824509994028</v>
      </c>
      <c r="H7484">
        <v>9261</v>
      </c>
      <c r="I7484">
        <v>2.6162141289029619</v>
      </c>
      <c r="J7484">
        <v>1.8432880317226275</v>
      </c>
      <c r="K7484">
        <v>1005</v>
      </c>
      <c r="L7484">
        <v>-0.13404475152492523</v>
      </c>
      <c r="M7484">
        <v>-5.400306224822998</v>
      </c>
      <c r="N7484">
        <v>10266</v>
      </c>
      <c r="O7484">
        <v>6.0974631458520889E-2</v>
      </c>
      <c r="P7484">
        <v>-0.21218983829021454</v>
      </c>
      <c r="Q7484">
        <v>-0.17517702281475067</v>
      </c>
      <c r="R7484">
        <v>-0.13404475152492523</v>
      </c>
      <c r="S7484">
        <v>-9.2917360365390778E-2</v>
      </c>
      <c r="T7484">
        <v>-5.5899664759635925E-2</v>
      </c>
      <c r="U7484" t="s">
        <v>18</v>
      </c>
      <c r="V7484" t="s">
        <v>84</v>
      </c>
      <c r="W7484">
        <v>82.386520385742187</v>
      </c>
    </row>
    <row r="7485" spans="1:23" x14ac:dyDescent="0.25">
      <c r="A7485" s="48"/>
      <c r="B7485" t="s">
        <v>15</v>
      </c>
      <c r="C7485" s="35">
        <v>42214</v>
      </c>
      <c r="D7485">
        <v>22</v>
      </c>
      <c r="E7485" t="s">
        <v>32</v>
      </c>
      <c r="F7485">
        <v>2.482169379426836</v>
      </c>
      <c r="G7485">
        <v>1.7668824509994028</v>
      </c>
      <c r="H7485">
        <v>9261</v>
      </c>
      <c r="I7485">
        <v>2.6162141289029619</v>
      </c>
      <c r="J7485">
        <v>1.8432880317226275</v>
      </c>
      <c r="K7485">
        <v>1005</v>
      </c>
      <c r="L7485">
        <v>-0.13404475152492523</v>
      </c>
      <c r="M7485">
        <v>-5.400306224822998</v>
      </c>
      <c r="N7485">
        <v>10266</v>
      </c>
      <c r="O7485">
        <v>6.0974631458520889E-2</v>
      </c>
      <c r="P7485">
        <v>-0.21218983829021454</v>
      </c>
      <c r="Q7485">
        <v>-0.17517702281475067</v>
      </c>
      <c r="R7485">
        <v>-0.13404475152492523</v>
      </c>
      <c r="S7485">
        <v>-9.2917360365390778E-2</v>
      </c>
      <c r="T7485">
        <v>-5.5899664759635925E-2</v>
      </c>
      <c r="U7485" t="s">
        <v>102</v>
      </c>
      <c r="V7485" t="s">
        <v>84</v>
      </c>
      <c r="W7485">
        <v>82.386520385742187</v>
      </c>
    </row>
    <row r="7486" spans="1:23" x14ac:dyDescent="0.25">
      <c r="A7486" s="48"/>
      <c r="B7486" t="s">
        <v>15</v>
      </c>
      <c r="C7486" s="35">
        <v>42214</v>
      </c>
      <c r="D7486">
        <v>23</v>
      </c>
      <c r="E7486" t="s">
        <v>32</v>
      </c>
      <c r="F7486">
        <v>1.9945682941874807</v>
      </c>
      <c r="G7486">
        <v>1.5955909312510115</v>
      </c>
      <c r="H7486">
        <v>9261</v>
      </c>
      <c r="I7486">
        <v>2.0701523048235657</v>
      </c>
      <c r="J7486">
        <v>1.6506789188036353</v>
      </c>
      <c r="K7486">
        <v>1005</v>
      </c>
      <c r="L7486">
        <v>-7.5584009289741516E-2</v>
      </c>
      <c r="M7486">
        <v>-3.789492130279541</v>
      </c>
      <c r="N7486">
        <v>10266</v>
      </c>
      <c r="O7486">
        <v>5.4645143449306488E-2</v>
      </c>
      <c r="P7486">
        <v>-0.14561723172664642</v>
      </c>
      <c r="Q7486">
        <v>-0.11244653165340424</v>
      </c>
      <c r="R7486">
        <v>-7.5584009289741516E-2</v>
      </c>
      <c r="S7486">
        <v>-3.8725860416889191E-2</v>
      </c>
      <c r="T7486">
        <v>-5.5507933720946312E-3</v>
      </c>
      <c r="U7486" t="s">
        <v>18</v>
      </c>
      <c r="V7486" t="s">
        <v>84</v>
      </c>
      <c r="W7486">
        <v>80.128387451171875</v>
      </c>
    </row>
    <row r="7487" spans="1:23" x14ac:dyDescent="0.25">
      <c r="A7487" s="48"/>
      <c r="B7487" t="s">
        <v>15</v>
      </c>
      <c r="C7487" s="35">
        <v>42214</v>
      </c>
      <c r="D7487">
        <v>23</v>
      </c>
      <c r="E7487" t="s">
        <v>32</v>
      </c>
      <c r="F7487">
        <v>1.9945682941874807</v>
      </c>
      <c r="G7487">
        <v>1.5955909312510115</v>
      </c>
      <c r="H7487">
        <v>9261</v>
      </c>
      <c r="I7487">
        <v>2.0701523048235657</v>
      </c>
      <c r="J7487">
        <v>1.6506789188036353</v>
      </c>
      <c r="K7487">
        <v>1005</v>
      </c>
      <c r="L7487">
        <v>-7.5584009289741516E-2</v>
      </c>
      <c r="M7487">
        <v>-3.789492130279541</v>
      </c>
      <c r="N7487">
        <v>10266</v>
      </c>
      <c r="O7487">
        <v>5.4645143449306488E-2</v>
      </c>
      <c r="P7487">
        <v>-0.14561723172664642</v>
      </c>
      <c r="Q7487">
        <v>-0.11244653165340424</v>
      </c>
      <c r="R7487">
        <v>-7.5584009289741516E-2</v>
      </c>
      <c r="S7487">
        <v>-3.8725860416889191E-2</v>
      </c>
      <c r="T7487">
        <v>-5.5507933720946312E-3</v>
      </c>
      <c r="U7487" t="s">
        <v>102</v>
      </c>
      <c r="V7487" t="s">
        <v>84</v>
      </c>
      <c r="W7487">
        <v>80.128387451171875</v>
      </c>
    </row>
    <row r="7488" spans="1:23" x14ac:dyDescent="0.25">
      <c r="A7488" s="48"/>
      <c r="B7488" t="s">
        <v>15</v>
      </c>
      <c r="C7488" s="35">
        <v>42214</v>
      </c>
      <c r="D7488">
        <v>24</v>
      </c>
      <c r="E7488" t="s">
        <v>32</v>
      </c>
      <c r="F7488">
        <v>1.5501038521260329</v>
      </c>
      <c r="G7488">
        <v>1.3713183660575732</v>
      </c>
      <c r="H7488">
        <v>9261</v>
      </c>
      <c r="I7488">
        <v>1.5695858717043567</v>
      </c>
      <c r="J7488">
        <v>1.4044796752952142</v>
      </c>
      <c r="K7488">
        <v>1005</v>
      </c>
      <c r="L7488">
        <v>-1.9482020288705826E-2</v>
      </c>
      <c r="M7488">
        <v>-1.2568203210830688</v>
      </c>
      <c r="N7488">
        <v>10266</v>
      </c>
      <c r="O7488">
        <v>4.6538230031728745E-2</v>
      </c>
      <c r="P7488">
        <v>-7.912541925907135E-2</v>
      </c>
      <c r="Q7488">
        <v>-5.0875779241323471E-2</v>
      </c>
      <c r="R7488">
        <v>-1.9482020288705826E-2</v>
      </c>
      <c r="S7488">
        <v>1.1908016167581081E-2</v>
      </c>
      <c r="T7488">
        <v>4.01613749563694E-2</v>
      </c>
      <c r="U7488" t="s">
        <v>18</v>
      </c>
      <c r="V7488" t="s">
        <v>84</v>
      </c>
      <c r="W7488">
        <v>77.870346069335938</v>
      </c>
    </row>
    <row r="7489" spans="1:23" x14ac:dyDescent="0.25">
      <c r="A7489" s="48"/>
      <c r="B7489" t="s">
        <v>15</v>
      </c>
      <c r="C7489" s="35">
        <v>42214</v>
      </c>
      <c r="D7489">
        <v>24</v>
      </c>
      <c r="E7489" t="s">
        <v>32</v>
      </c>
      <c r="F7489">
        <v>1.5501038521260329</v>
      </c>
      <c r="G7489">
        <v>1.3713183660575732</v>
      </c>
      <c r="H7489">
        <v>9261</v>
      </c>
      <c r="I7489">
        <v>1.5695858717043567</v>
      </c>
      <c r="J7489">
        <v>1.4044796752952142</v>
      </c>
      <c r="K7489">
        <v>1005</v>
      </c>
      <c r="L7489">
        <v>-1.9482020288705826E-2</v>
      </c>
      <c r="M7489">
        <v>-1.2568203210830688</v>
      </c>
      <c r="N7489">
        <v>10266</v>
      </c>
      <c r="O7489">
        <v>4.6538230031728745E-2</v>
      </c>
      <c r="P7489">
        <v>-7.912541925907135E-2</v>
      </c>
      <c r="Q7489">
        <v>-5.0875779241323471E-2</v>
      </c>
      <c r="R7489">
        <v>-1.9482020288705826E-2</v>
      </c>
      <c r="S7489">
        <v>1.1908016167581081E-2</v>
      </c>
      <c r="T7489">
        <v>4.01613749563694E-2</v>
      </c>
      <c r="U7489" t="s">
        <v>102</v>
      </c>
      <c r="V7489" t="s">
        <v>84</v>
      </c>
      <c r="W7489">
        <v>77.870346069335938</v>
      </c>
    </row>
    <row r="7490" spans="1:23" x14ac:dyDescent="0.25">
      <c r="A7490" s="48"/>
      <c r="B7490" t="s">
        <v>15</v>
      </c>
      <c r="C7490" s="35">
        <v>42231</v>
      </c>
      <c r="D7490">
        <v>1</v>
      </c>
      <c r="E7490" t="s">
        <v>32</v>
      </c>
      <c r="F7490">
        <v>0.80422832432025315</v>
      </c>
      <c r="G7490">
        <v>0.80004392228532406</v>
      </c>
      <c r="H7490">
        <v>12643</v>
      </c>
      <c r="I7490">
        <v>0.85246547544259699</v>
      </c>
      <c r="J7490">
        <v>0.8000942116930202</v>
      </c>
      <c r="K7490">
        <v>1405</v>
      </c>
      <c r="L7490">
        <v>-4.8237152397632599E-2</v>
      </c>
      <c r="M7490">
        <v>-5.9979424476623535</v>
      </c>
      <c r="N7490">
        <v>14048</v>
      </c>
      <c r="O7490">
        <v>2.2499995306134224E-2</v>
      </c>
      <c r="P7490">
        <v>-7.7073149383068085E-2</v>
      </c>
      <c r="Q7490">
        <v>-6.3415199518203735E-2</v>
      </c>
      <c r="R7490">
        <v>-4.8237152397632599E-2</v>
      </c>
      <c r="S7490">
        <v>-3.306090459227562E-2</v>
      </c>
      <c r="T7490">
        <v>-1.9401159137487411E-2</v>
      </c>
      <c r="U7490" t="s">
        <v>18</v>
      </c>
      <c r="V7490" t="s">
        <v>84</v>
      </c>
      <c r="W7490">
        <v>70.059364318847656</v>
      </c>
    </row>
    <row r="7491" spans="1:23" x14ac:dyDescent="0.25">
      <c r="A7491" s="48"/>
      <c r="B7491" t="s">
        <v>15</v>
      </c>
      <c r="C7491" s="35">
        <v>42231</v>
      </c>
      <c r="D7491">
        <v>2</v>
      </c>
      <c r="E7491" t="s">
        <v>32</v>
      </c>
      <c r="F7491">
        <v>0.69017207274631664</v>
      </c>
      <c r="G7491">
        <v>0.67260354366972452</v>
      </c>
      <c r="H7491">
        <v>12643</v>
      </c>
      <c r="I7491">
        <v>0.72904681919827719</v>
      </c>
      <c r="J7491">
        <v>0.67318365186659901</v>
      </c>
      <c r="K7491">
        <v>1405</v>
      </c>
      <c r="L7491">
        <v>-3.887474536895752E-2</v>
      </c>
      <c r="M7491">
        <v>-5.6326165199279785</v>
      </c>
      <c r="N7491">
        <v>14048</v>
      </c>
      <c r="O7491">
        <v>1.892954483628273E-2</v>
      </c>
      <c r="P7491">
        <v>-6.3134849071502686E-2</v>
      </c>
      <c r="Q7491">
        <v>-5.1644239574670792E-2</v>
      </c>
      <c r="R7491">
        <v>-3.887474536895752E-2</v>
      </c>
      <c r="S7491">
        <v>-2.6106767356395721E-2</v>
      </c>
      <c r="T7491">
        <v>-1.4614640735089779E-2</v>
      </c>
      <c r="U7491" t="s">
        <v>18</v>
      </c>
      <c r="V7491" t="s">
        <v>84</v>
      </c>
      <c r="W7491">
        <v>68.925399780273437</v>
      </c>
    </row>
    <row r="7492" spans="1:23" x14ac:dyDescent="0.25">
      <c r="A7492" s="48"/>
      <c r="B7492" t="s">
        <v>15</v>
      </c>
      <c r="C7492" s="35">
        <v>42231</v>
      </c>
      <c r="D7492">
        <v>3</v>
      </c>
      <c r="E7492" t="s">
        <v>32</v>
      </c>
      <c r="F7492">
        <v>0.62208887034674343</v>
      </c>
      <c r="G7492">
        <v>0.60073904581909754</v>
      </c>
      <c r="H7492">
        <v>12643</v>
      </c>
      <c r="I7492">
        <v>0.65292087207145022</v>
      </c>
      <c r="J7492">
        <v>0.59193892684836957</v>
      </c>
      <c r="K7492">
        <v>1405</v>
      </c>
      <c r="L7492">
        <v>-3.0832001939415932E-2</v>
      </c>
      <c r="M7492">
        <v>-4.9562053680419922</v>
      </c>
      <c r="N7492">
        <v>14048</v>
      </c>
      <c r="O7492">
        <v>1.6671339049935341E-2</v>
      </c>
      <c r="P7492">
        <v>-5.2197989076375961E-2</v>
      </c>
      <c r="Q7492">
        <v>-4.2078152298927307E-2</v>
      </c>
      <c r="R7492">
        <v>-3.0832001939415932E-2</v>
      </c>
      <c r="S7492">
        <v>-1.9587183371186256E-2</v>
      </c>
      <c r="T7492">
        <v>-9.4660138711333275E-3</v>
      </c>
      <c r="U7492" t="s">
        <v>18</v>
      </c>
      <c r="V7492" t="s">
        <v>84</v>
      </c>
      <c r="W7492">
        <v>68.925254821777344</v>
      </c>
    </row>
    <row r="7493" spans="1:23" x14ac:dyDescent="0.25">
      <c r="A7493" s="48"/>
      <c r="B7493" t="s">
        <v>15</v>
      </c>
      <c r="C7493" s="35">
        <v>42231</v>
      </c>
      <c r="D7493">
        <v>4</v>
      </c>
      <c r="E7493" t="s">
        <v>32</v>
      </c>
      <c r="F7493">
        <v>0.58182472001055874</v>
      </c>
      <c r="G7493">
        <v>0.54198433941677415</v>
      </c>
      <c r="H7493">
        <v>12643</v>
      </c>
      <c r="I7493">
        <v>0.6099120082752636</v>
      </c>
      <c r="J7493">
        <v>0.53865057179158271</v>
      </c>
      <c r="K7493">
        <v>1405</v>
      </c>
      <c r="L7493">
        <v>-2.808728814125061E-2</v>
      </c>
      <c r="M7493">
        <v>-4.8274483680725098</v>
      </c>
      <c r="N7493">
        <v>14048</v>
      </c>
      <c r="O7493">
        <v>1.515725813806057E-2</v>
      </c>
      <c r="P7493">
        <v>-4.7512829303741455E-2</v>
      </c>
      <c r="Q7493">
        <v>-3.8312070071697235E-2</v>
      </c>
      <c r="R7493">
        <v>-2.808728814125061E-2</v>
      </c>
      <c r="S7493">
        <v>-1.7863716930150986E-2</v>
      </c>
      <c r="T7493">
        <v>-8.661746047437191E-3</v>
      </c>
      <c r="U7493" t="s">
        <v>18</v>
      </c>
      <c r="V7493" t="s">
        <v>84</v>
      </c>
      <c r="W7493">
        <v>68.1934814453125</v>
      </c>
    </row>
    <row r="7494" spans="1:23" x14ac:dyDescent="0.25">
      <c r="A7494" s="48"/>
      <c r="B7494" t="s">
        <v>15</v>
      </c>
      <c r="C7494" s="35">
        <v>42231</v>
      </c>
      <c r="D7494">
        <v>5</v>
      </c>
      <c r="E7494" t="s">
        <v>32</v>
      </c>
      <c r="F7494">
        <v>0.56128682233588312</v>
      </c>
      <c r="G7494">
        <v>0.51289251843816841</v>
      </c>
      <c r="H7494">
        <v>12643</v>
      </c>
      <c r="I7494">
        <v>0.59119513936979173</v>
      </c>
      <c r="J7494">
        <v>0.50899552747656918</v>
      </c>
      <c r="K7494">
        <v>1405</v>
      </c>
      <c r="L7494">
        <v>-2.99083162099123E-2</v>
      </c>
      <c r="M7494">
        <v>-5.328526496887207</v>
      </c>
      <c r="N7494">
        <v>14048</v>
      </c>
      <c r="O7494">
        <v>1.4324898831546307E-2</v>
      </c>
      <c r="P7494">
        <v>-4.8267107456922531E-2</v>
      </c>
      <c r="Q7494">
        <v>-3.9571605622768402E-2</v>
      </c>
      <c r="R7494">
        <v>-2.99083162099123E-2</v>
      </c>
      <c r="S7494">
        <v>-2.0246172323822975E-2</v>
      </c>
      <c r="T7494">
        <v>-1.1549525894224644E-2</v>
      </c>
      <c r="U7494" t="s">
        <v>18</v>
      </c>
      <c r="V7494" t="s">
        <v>84</v>
      </c>
      <c r="W7494">
        <v>67.193618774414062</v>
      </c>
    </row>
    <row r="7495" spans="1:23" x14ac:dyDescent="0.25">
      <c r="A7495" s="48"/>
      <c r="B7495" t="s">
        <v>15</v>
      </c>
      <c r="C7495" s="35">
        <v>42231</v>
      </c>
      <c r="D7495">
        <v>6</v>
      </c>
      <c r="E7495" t="s">
        <v>32</v>
      </c>
      <c r="F7495">
        <v>0.57991940145710186</v>
      </c>
      <c r="G7495">
        <v>0.54556742794430768</v>
      </c>
      <c r="H7495">
        <v>12643</v>
      </c>
      <c r="I7495">
        <v>0.59804567568516831</v>
      </c>
      <c r="J7495">
        <v>0.52282798291365917</v>
      </c>
      <c r="K7495">
        <v>1405</v>
      </c>
      <c r="L7495">
        <v>-1.8126273527741432E-2</v>
      </c>
      <c r="M7495">
        <v>-3.1256539821624756</v>
      </c>
      <c r="N7495">
        <v>14048</v>
      </c>
      <c r="O7495">
        <v>1.4768097549676895E-2</v>
      </c>
      <c r="P7495">
        <v>-3.7053067237138748E-2</v>
      </c>
      <c r="Q7495">
        <v>-2.8088536113500595E-2</v>
      </c>
      <c r="R7495">
        <v>-1.8126273527741432E-2</v>
      </c>
      <c r="S7495">
        <v>-8.1651918590068817E-3</v>
      </c>
      <c r="T7495">
        <v>8.0052029807120562E-4</v>
      </c>
      <c r="U7495" t="s">
        <v>18</v>
      </c>
      <c r="V7495" t="s">
        <v>84</v>
      </c>
      <c r="W7495">
        <v>66.461990356445313</v>
      </c>
    </row>
    <row r="7496" spans="1:23" x14ac:dyDescent="0.25">
      <c r="A7496" s="48"/>
      <c r="B7496" t="s">
        <v>15</v>
      </c>
      <c r="C7496" s="35">
        <v>42231</v>
      </c>
      <c r="D7496">
        <v>7</v>
      </c>
      <c r="E7496" t="s">
        <v>32</v>
      </c>
      <c r="F7496">
        <v>0.62138219412852591</v>
      </c>
      <c r="G7496">
        <v>0.58406687787823142</v>
      </c>
      <c r="H7496">
        <v>12643</v>
      </c>
      <c r="I7496">
        <v>0.62946568960555205</v>
      </c>
      <c r="J7496">
        <v>0.58219473845072334</v>
      </c>
      <c r="K7496">
        <v>1405</v>
      </c>
      <c r="L7496">
        <v>-8.0834953114390373E-3</v>
      </c>
      <c r="M7496">
        <v>-1.3008894920349121</v>
      </c>
      <c r="N7496">
        <v>14048</v>
      </c>
      <c r="O7496">
        <v>1.637767069041729E-2</v>
      </c>
      <c r="P7496">
        <v>-2.9073117300868034E-2</v>
      </c>
      <c r="Q7496">
        <v>-1.9131544977426529E-2</v>
      </c>
      <c r="R7496">
        <v>-8.0834953114390373E-3</v>
      </c>
      <c r="S7496">
        <v>2.963243518024683E-3</v>
      </c>
      <c r="T7496">
        <v>1.2906127609312534E-2</v>
      </c>
      <c r="U7496" t="s">
        <v>18</v>
      </c>
      <c r="V7496" t="s">
        <v>84</v>
      </c>
      <c r="W7496">
        <v>68.864891052246094</v>
      </c>
    </row>
    <row r="7497" spans="1:23" x14ac:dyDescent="0.25">
      <c r="A7497" s="48"/>
      <c r="B7497" t="s">
        <v>15</v>
      </c>
      <c r="C7497" s="35">
        <v>42231</v>
      </c>
      <c r="D7497">
        <v>8</v>
      </c>
      <c r="E7497" t="s">
        <v>32</v>
      </c>
      <c r="F7497">
        <v>0.66946136383301413</v>
      </c>
      <c r="G7497">
        <v>0.66062380200534199</v>
      </c>
      <c r="H7497">
        <v>12643</v>
      </c>
      <c r="I7497">
        <v>0.68327319522677699</v>
      </c>
      <c r="J7497">
        <v>0.71358062456031002</v>
      </c>
      <c r="K7497">
        <v>1405</v>
      </c>
      <c r="L7497">
        <v>-1.381183136254549E-2</v>
      </c>
      <c r="M7497">
        <v>-2.0631260871887207</v>
      </c>
      <c r="N7497">
        <v>14048</v>
      </c>
      <c r="O7497">
        <v>1.992327906191349E-2</v>
      </c>
      <c r="P7497">
        <v>-3.9345506578683853E-2</v>
      </c>
      <c r="Q7497">
        <v>-2.7251677587628365E-2</v>
      </c>
      <c r="R7497">
        <v>-1.381183136254549E-2</v>
      </c>
      <c r="S7497">
        <v>-3.7357964902184904E-4</v>
      </c>
      <c r="T7497">
        <v>1.1721842922270298E-2</v>
      </c>
      <c r="U7497" t="s">
        <v>18</v>
      </c>
      <c r="V7497" t="s">
        <v>84</v>
      </c>
      <c r="W7497">
        <v>73.536300659179688</v>
      </c>
    </row>
    <row r="7498" spans="1:23" x14ac:dyDescent="0.25">
      <c r="A7498" s="48"/>
      <c r="B7498" t="s">
        <v>15</v>
      </c>
      <c r="C7498" s="35">
        <v>42231</v>
      </c>
      <c r="D7498">
        <v>9</v>
      </c>
      <c r="E7498" t="s">
        <v>32</v>
      </c>
      <c r="F7498">
        <v>0.73327197747596651</v>
      </c>
      <c r="G7498">
        <v>0.80155277406514325</v>
      </c>
      <c r="H7498">
        <v>12643</v>
      </c>
      <c r="I7498">
        <v>0.74642616196233436</v>
      </c>
      <c r="J7498">
        <v>0.83843541679986933</v>
      </c>
      <c r="K7498">
        <v>1405</v>
      </c>
      <c r="L7498">
        <v>-1.3154184445738792E-2</v>
      </c>
      <c r="M7498">
        <v>-1.7939025163650513</v>
      </c>
      <c r="N7498">
        <v>14048</v>
      </c>
      <c r="O7498">
        <v>2.347668819129467E-2</v>
      </c>
      <c r="P7498">
        <v>-4.324190691113472E-2</v>
      </c>
      <c r="Q7498">
        <v>-2.8991088271141052E-2</v>
      </c>
      <c r="R7498">
        <v>-1.3154184445738792E-2</v>
      </c>
      <c r="S7498">
        <v>2.6808418333530426E-3</v>
      </c>
      <c r="T7498">
        <v>1.6933539882302284E-2</v>
      </c>
      <c r="U7498" t="s">
        <v>18</v>
      </c>
      <c r="V7498" t="s">
        <v>84</v>
      </c>
      <c r="W7498">
        <v>77.805381774902344</v>
      </c>
    </row>
    <row r="7499" spans="1:23" x14ac:dyDescent="0.25">
      <c r="A7499" s="48"/>
      <c r="B7499" t="s">
        <v>15</v>
      </c>
      <c r="C7499" s="35">
        <v>42231</v>
      </c>
      <c r="D7499">
        <v>10</v>
      </c>
      <c r="E7499" t="s">
        <v>32</v>
      </c>
      <c r="F7499">
        <v>0.77420824807551458</v>
      </c>
      <c r="G7499">
        <v>0.96726176282848741</v>
      </c>
      <c r="H7499">
        <v>12643</v>
      </c>
      <c r="I7499">
        <v>0.75725925674592931</v>
      </c>
      <c r="J7499">
        <v>0.94083442169207365</v>
      </c>
      <c r="K7499">
        <v>1405</v>
      </c>
      <c r="L7499">
        <v>1.6948990523815155E-2</v>
      </c>
      <c r="M7499">
        <v>2.1892032623291016</v>
      </c>
      <c r="N7499">
        <v>14048</v>
      </c>
      <c r="O7499">
        <v>2.6533277705311775E-2</v>
      </c>
      <c r="P7499">
        <v>-1.7056059092283249E-2</v>
      </c>
      <c r="Q7499">
        <v>-9.4982795417308807E-4</v>
      </c>
      <c r="R7499">
        <v>1.6948990523815155E-2</v>
      </c>
      <c r="S7499">
        <v>3.4845687448978424E-2</v>
      </c>
      <c r="T7499">
        <v>5.0954040139913559E-2</v>
      </c>
      <c r="U7499" t="s">
        <v>18</v>
      </c>
      <c r="V7499" t="s">
        <v>84</v>
      </c>
      <c r="W7499">
        <v>80.939781188964844</v>
      </c>
    </row>
    <row r="7500" spans="1:23" x14ac:dyDescent="0.25">
      <c r="A7500" s="48"/>
      <c r="B7500" t="s">
        <v>15</v>
      </c>
      <c r="C7500" s="35">
        <v>42231</v>
      </c>
      <c r="D7500">
        <v>11</v>
      </c>
      <c r="E7500" t="s">
        <v>32</v>
      </c>
      <c r="F7500">
        <v>0.83023390494114302</v>
      </c>
      <c r="G7500">
        <v>1.1482330173457711</v>
      </c>
      <c r="H7500">
        <v>12643</v>
      </c>
      <c r="I7500">
        <v>0.81241222280973258</v>
      </c>
      <c r="J7500">
        <v>1.1789379631239676</v>
      </c>
      <c r="K7500">
        <v>1405</v>
      </c>
      <c r="L7500">
        <v>1.7821682617068291E-2</v>
      </c>
      <c r="M7500">
        <v>2.1465857028961182</v>
      </c>
      <c r="N7500">
        <v>14048</v>
      </c>
      <c r="O7500">
        <v>3.306858241558075E-2</v>
      </c>
      <c r="P7500">
        <v>-2.4559011682868004E-2</v>
      </c>
      <c r="Q7500">
        <v>-4.4857216998934746E-3</v>
      </c>
      <c r="R7500">
        <v>1.7821682617068291E-2</v>
      </c>
      <c r="S7500">
        <v>4.0126442909240723E-2</v>
      </c>
      <c r="T7500">
        <v>6.0202378779649734E-2</v>
      </c>
      <c r="U7500" t="s">
        <v>18</v>
      </c>
      <c r="V7500" t="s">
        <v>84</v>
      </c>
      <c r="W7500">
        <v>85.80523681640625</v>
      </c>
    </row>
    <row r="7501" spans="1:23" x14ac:dyDescent="0.25">
      <c r="A7501" s="48"/>
      <c r="B7501" t="s">
        <v>15</v>
      </c>
      <c r="C7501" s="35">
        <v>42231</v>
      </c>
      <c r="D7501">
        <v>12</v>
      </c>
      <c r="E7501" t="s">
        <v>32</v>
      </c>
      <c r="F7501">
        <v>0.9279407478497641</v>
      </c>
      <c r="G7501">
        <v>1.3326267575180351</v>
      </c>
      <c r="H7501">
        <v>12643</v>
      </c>
      <c r="I7501">
        <v>0.89223109397329181</v>
      </c>
      <c r="J7501">
        <v>1.3757225845201317</v>
      </c>
      <c r="K7501">
        <v>1405</v>
      </c>
      <c r="L7501">
        <v>3.5709653049707413E-2</v>
      </c>
      <c r="M7501">
        <v>3.8482687473297119</v>
      </c>
      <c r="N7501">
        <v>14048</v>
      </c>
      <c r="O7501">
        <v>3.8568377494812012E-2</v>
      </c>
      <c r="P7501">
        <v>-1.3719579204916954E-2</v>
      </c>
      <c r="Q7501">
        <v>9.6921967342495918E-3</v>
      </c>
      <c r="R7501">
        <v>3.5709653049707413E-2</v>
      </c>
      <c r="S7501">
        <v>6.1724022030830383E-2</v>
      </c>
      <c r="T7501">
        <v>8.5138887166976929E-2</v>
      </c>
      <c r="U7501" t="s">
        <v>18</v>
      </c>
      <c r="V7501" t="s">
        <v>84</v>
      </c>
      <c r="W7501">
        <v>88.805099487304688</v>
      </c>
    </row>
    <row r="7502" spans="1:23" x14ac:dyDescent="0.25">
      <c r="A7502" s="48"/>
      <c r="B7502" t="s">
        <v>15</v>
      </c>
      <c r="C7502" s="35">
        <v>42231</v>
      </c>
      <c r="D7502">
        <v>13</v>
      </c>
      <c r="E7502" t="s">
        <v>32</v>
      </c>
      <c r="F7502">
        <v>1.1141703897303046</v>
      </c>
      <c r="G7502">
        <v>1.5281404997130859</v>
      </c>
      <c r="H7502">
        <v>12643</v>
      </c>
      <c r="I7502">
        <v>1.0982400287750376</v>
      </c>
      <c r="J7502">
        <v>1.595112675022649</v>
      </c>
      <c r="K7502">
        <v>1405</v>
      </c>
      <c r="L7502">
        <v>1.5930360183119774E-2</v>
      </c>
      <c r="M7502">
        <v>1.4297957420349121</v>
      </c>
      <c r="N7502">
        <v>14048</v>
      </c>
      <c r="O7502">
        <v>4.4672742486000061E-2</v>
      </c>
      <c r="P7502">
        <v>-4.1322227567434311E-2</v>
      </c>
      <c r="Q7502">
        <v>-1.4204978011548519E-2</v>
      </c>
      <c r="R7502">
        <v>1.5930360183119774E-2</v>
      </c>
      <c r="S7502">
        <v>4.6062126755714417E-2</v>
      </c>
      <c r="T7502">
        <v>7.3182947933673859E-2</v>
      </c>
      <c r="U7502" t="s">
        <v>18</v>
      </c>
      <c r="V7502" t="s">
        <v>84</v>
      </c>
      <c r="W7502">
        <v>92.268081665039063</v>
      </c>
    </row>
    <row r="7503" spans="1:23" x14ac:dyDescent="0.25">
      <c r="A7503" s="48"/>
      <c r="B7503" t="s">
        <v>15</v>
      </c>
      <c r="C7503" s="35">
        <v>42231</v>
      </c>
      <c r="D7503">
        <v>14</v>
      </c>
      <c r="E7503" t="s">
        <v>32</v>
      </c>
      <c r="F7503">
        <v>1.3800488449855326</v>
      </c>
      <c r="G7503">
        <v>1.6993924284881508</v>
      </c>
      <c r="H7503">
        <v>12643</v>
      </c>
      <c r="I7503">
        <v>1.3677305222953635</v>
      </c>
      <c r="J7503">
        <v>1.7831106499524954</v>
      </c>
      <c r="K7503">
        <v>1405</v>
      </c>
      <c r="L7503">
        <v>1.23183224350214E-2</v>
      </c>
      <c r="M7503">
        <v>0.89260047674179077</v>
      </c>
      <c r="N7503">
        <v>14048</v>
      </c>
      <c r="O7503">
        <v>4.99139204621315E-2</v>
      </c>
      <c r="P7503">
        <v>-5.1651358604431152E-2</v>
      </c>
      <c r="Q7503">
        <v>-2.1352609619498253E-2</v>
      </c>
      <c r="R7503">
        <v>1.23183224350214E-2</v>
      </c>
      <c r="S7503">
        <v>4.5985262840986252E-2</v>
      </c>
      <c r="T7503">
        <v>7.6287999749183655E-2</v>
      </c>
      <c r="U7503" t="s">
        <v>18</v>
      </c>
      <c r="V7503" t="s">
        <v>84</v>
      </c>
      <c r="W7503">
        <v>94.13397216796875</v>
      </c>
    </row>
    <row r="7504" spans="1:23" x14ac:dyDescent="0.25">
      <c r="A7504" s="48"/>
      <c r="B7504" t="s">
        <v>15</v>
      </c>
      <c r="C7504" s="35">
        <v>42231</v>
      </c>
      <c r="D7504">
        <v>15</v>
      </c>
      <c r="E7504" t="s">
        <v>32</v>
      </c>
      <c r="F7504">
        <v>1.690701809840617</v>
      </c>
      <c r="G7504">
        <v>1.8411417906507908</v>
      </c>
      <c r="H7504">
        <v>12643</v>
      </c>
      <c r="I7504">
        <v>1.6600000718353987</v>
      </c>
      <c r="J7504">
        <v>1.8880003812844677</v>
      </c>
      <c r="K7504">
        <v>1405</v>
      </c>
      <c r="L7504">
        <v>3.0701737850904465E-2</v>
      </c>
      <c r="M7504">
        <v>1.8159167766571045</v>
      </c>
      <c r="N7504">
        <v>14048</v>
      </c>
      <c r="O7504">
        <v>5.2963759750127792E-2</v>
      </c>
      <c r="P7504">
        <v>-3.7176616489887238E-2</v>
      </c>
      <c r="Q7504">
        <v>-5.0265551544725895E-3</v>
      </c>
      <c r="R7504">
        <v>3.0701737850904465E-2</v>
      </c>
      <c r="S7504">
        <v>6.6425792872905731E-2</v>
      </c>
      <c r="T7504">
        <v>9.8580092191696167E-2</v>
      </c>
      <c r="U7504" t="s">
        <v>18</v>
      </c>
      <c r="V7504" t="s">
        <v>84</v>
      </c>
      <c r="W7504">
        <v>95.999717712402344</v>
      </c>
    </row>
    <row r="7505" spans="1:23" x14ac:dyDescent="0.25">
      <c r="A7505" s="48"/>
      <c r="B7505" t="s">
        <v>15</v>
      </c>
      <c r="C7505" s="35">
        <v>42231</v>
      </c>
      <c r="D7505">
        <v>16</v>
      </c>
      <c r="E7505" t="s">
        <v>32</v>
      </c>
      <c r="F7505">
        <v>1.9860189571334388</v>
      </c>
      <c r="G7505">
        <v>1.9066294352448419</v>
      </c>
      <c r="H7505">
        <v>12643</v>
      </c>
      <c r="I7505">
        <v>1.8677819156097493</v>
      </c>
      <c r="J7505">
        <v>1.8221649960581483</v>
      </c>
      <c r="K7505">
        <v>1405</v>
      </c>
      <c r="L7505">
        <v>0.11823704093694687</v>
      </c>
      <c r="M7505">
        <v>5.9534697532653809</v>
      </c>
      <c r="N7505">
        <v>14048</v>
      </c>
      <c r="O7505">
        <v>5.1485162228345871E-2</v>
      </c>
      <c r="P7505">
        <v>5.2253656089305878E-2</v>
      </c>
      <c r="Q7505">
        <v>8.3506181836128235E-2</v>
      </c>
      <c r="R7505">
        <v>0.11823704093694687</v>
      </c>
      <c r="S7505">
        <v>0.152963787317276</v>
      </c>
      <c r="T7505">
        <v>0.18422041833400726</v>
      </c>
      <c r="U7505" t="s">
        <v>18</v>
      </c>
      <c r="V7505" t="s">
        <v>84</v>
      </c>
      <c r="W7505">
        <v>95.999717712402344</v>
      </c>
    </row>
    <row r="7506" spans="1:23" x14ac:dyDescent="0.25">
      <c r="A7506" s="48"/>
      <c r="B7506" t="s">
        <v>15</v>
      </c>
      <c r="C7506" s="35">
        <v>42231</v>
      </c>
      <c r="D7506">
        <v>17</v>
      </c>
      <c r="E7506" t="s">
        <v>32</v>
      </c>
      <c r="F7506">
        <v>2.2157055485721044</v>
      </c>
      <c r="G7506">
        <v>1.9061537741951662</v>
      </c>
      <c r="H7506">
        <v>12643</v>
      </c>
      <c r="I7506">
        <v>1.8479967114987088</v>
      </c>
      <c r="J7506">
        <v>1.6274710538597699</v>
      </c>
      <c r="K7506">
        <v>1405</v>
      </c>
      <c r="L7506">
        <v>0.36770883202552795</v>
      </c>
      <c r="M7506">
        <v>16.595563888549805</v>
      </c>
      <c r="N7506">
        <v>14048</v>
      </c>
      <c r="O7506">
        <v>4.6610672026872635E-2</v>
      </c>
      <c r="P7506">
        <v>0.30797258019447327</v>
      </c>
      <c r="Q7506">
        <v>0.33626621961593628</v>
      </c>
      <c r="R7506">
        <v>0.36770883202552795</v>
      </c>
      <c r="S7506">
        <v>0.39914771914482117</v>
      </c>
      <c r="T7506">
        <v>0.42744508385658264</v>
      </c>
      <c r="U7506" t="s">
        <v>18</v>
      </c>
      <c r="V7506" t="s">
        <v>84</v>
      </c>
      <c r="W7506">
        <v>96.865463256835938</v>
      </c>
    </row>
    <row r="7507" spans="1:23" x14ac:dyDescent="0.25">
      <c r="A7507" s="48"/>
      <c r="B7507" t="s">
        <v>15</v>
      </c>
      <c r="C7507" s="35">
        <v>42231</v>
      </c>
      <c r="D7507">
        <v>18</v>
      </c>
      <c r="E7507" t="s">
        <v>32</v>
      </c>
      <c r="F7507">
        <v>2.3725951655537516</v>
      </c>
      <c r="G7507">
        <v>1.89351631447197</v>
      </c>
      <c r="H7507">
        <v>12643</v>
      </c>
      <c r="I7507">
        <v>1.9638777695558489</v>
      </c>
      <c r="J7507">
        <v>1.5701771520642784</v>
      </c>
      <c r="K7507">
        <v>1405</v>
      </c>
      <c r="L7507">
        <v>0.40871739387512207</v>
      </c>
      <c r="M7507">
        <v>17.226596832275391</v>
      </c>
      <c r="N7507">
        <v>14048</v>
      </c>
      <c r="O7507">
        <v>4.5148212462663651E-2</v>
      </c>
      <c r="P7507">
        <v>0.35085543990135193</v>
      </c>
      <c r="Q7507">
        <v>0.37826129794120789</v>
      </c>
      <c r="R7507">
        <v>0.40871739387512207</v>
      </c>
      <c r="S7507">
        <v>0.43916985392570496</v>
      </c>
      <c r="T7507">
        <v>0.46657934784889221</v>
      </c>
      <c r="U7507" t="s">
        <v>18</v>
      </c>
      <c r="V7507" t="s">
        <v>84</v>
      </c>
      <c r="W7507">
        <v>95.731208801269531</v>
      </c>
    </row>
    <row r="7508" spans="1:23" x14ac:dyDescent="0.25">
      <c r="A7508" s="48"/>
      <c r="B7508" t="s">
        <v>15</v>
      </c>
      <c r="C7508" s="35">
        <v>42231</v>
      </c>
      <c r="D7508">
        <v>19</v>
      </c>
      <c r="E7508" t="s">
        <v>32</v>
      </c>
      <c r="F7508">
        <v>2.4031588630993483</v>
      </c>
      <c r="G7508">
        <v>1.8508298379720651</v>
      </c>
      <c r="H7508">
        <v>12643</v>
      </c>
      <c r="I7508">
        <v>2.6513483204581543</v>
      </c>
      <c r="J7508">
        <v>1.9935414005765972</v>
      </c>
      <c r="K7508">
        <v>1405</v>
      </c>
      <c r="L7508">
        <v>-0.24818946421146393</v>
      </c>
      <c r="M7508">
        <v>-10.327633857727051</v>
      </c>
      <c r="N7508">
        <v>14048</v>
      </c>
      <c r="O7508">
        <v>5.5673722177743912E-2</v>
      </c>
      <c r="P7508">
        <v>-0.31954091787338257</v>
      </c>
      <c r="Q7508">
        <v>-0.28574582934379578</v>
      </c>
      <c r="R7508">
        <v>-0.24818946421146393</v>
      </c>
      <c r="S7508">
        <v>-0.21063753962516785</v>
      </c>
      <c r="T7508">
        <v>-0.17683802545070648</v>
      </c>
      <c r="U7508" t="s">
        <v>18</v>
      </c>
      <c r="V7508" t="s">
        <v>84</v>
      </c>
      <c r="W7508">
        <v>94.327590942382813</v>
      </c>
    </row>
    <row r="7509" spans="1:23" x14ac:dyDescent="0.25">
      <c r="A7509" s="48"/>
      <c r="B7509" t="s">
        <v>15</v>
      </c>
      <c r="C7509" s="35">
        <v>42231</v>
      </c>
      <c r="D7509">
        <v>20</v>
      </c>
      <c r="E7509" t="s">
        <v>32</v>
      </c>
      <c r="F7509">
        <v>2.2700469634614344</v>
      </c>
      <c r="G7509">
        <v>1.747931041906291</v>
      </c>
      <c r="H7509">
        <v>12643</v>
      </c>
      <c r="I7509">
        <v>2.5428723372707549</v>
      </c>
      <c r="J7509">
        <v>1.9083245756984024</v>
      </c>
      <c r="K7509">
        <v>1405</v>
      </c>
      <c r="L7509">
        <v>-0.27282536029815674</v>
      </c>
      <c r="M7509">
        <v>-12.018489837646484</v>
      </c>
      <c r="N7509">
        <v>14048</v>
      </c>
      <c r="O7509">
        <v>5.3231716156005859E-2</v>
      </c>
      <c r="P7509">
        <v>-0.34104713797569275</v>
      </c>
      <c r="Q7509">
        <v>-0.30873441696166992</v>
      </c>
      <c r="R7509">
        <v>-0.27282536029815674</v>
      </c>
      <c r="S7509">
        <v>-0.236920565366745</v>
      </c>
      <c r="T7509">
        <v>-0.20460359752178192</v>
      </c>
      <c r="U7509" t="s">
        <v>18</v>
      </c>
      <c r="V7509" t="s">
        <v>84</v>
      </c>
      <c r="W7509">
        <v>90.790290832519531</v>
      </c>
    </row>
    <row r="7510" spans="1:23" x14ac:dyDescent="0.25">
      <c r="A7510" s="48"/>
      <c r="B7510" t="s">
        <v>15</v>
      </c>
      <c r="C7510" s="35">
        <v>42231</v>
      </c>
      <c r="D7510">
        <v>21</v>
      </c>
      <c r="E7510" t="s">
        <v>32</v>
      </c>
      <c r="F7510">
        <v>2.093145503025065</v>
      </c>
      <c r="G7510">
        <v>1.6314767009759212</v>
      </c>
      <c r="H7510">
        <v>12643</v>
      </c>
      <c r="I7510">
        <v>2.3207971406610741</v>
      </c>
      <c r="J7510">
        <v>1.7142423473788293</v>
      </c>
      <c r="K7510">
        <v>1405</v>
      </c>
      <c r="L7510">
        <v>-0.22765164077281952</v>
      </c>
      <c r="M7510">
        <v>-10.876053810119629</v>
      </c>
      <c r="N7510">
        <v>14048</v>
      </c>
      <c r="O7510">
        <v>4.7979976981878281E-2</v>
      </c>
      <c r="P7510">
        <v>-0.28914278745651245</v>
      </c>
      <c r="Q7510">
        <v>-0.26001796126365662</v>
      </c>
      <c r="R7510">
        <v>-0.22765164077281952</v>
      </c>
      <c r="S7510">
        <v>-0.19528914988040924</v>
      </c>
      <c r="T7510">
        <v>-0.16616050899028778</v>
      </c>
      <c r="U7510" t="s">
        <v>18</v>
      </c>
      <c r="V7510" t="s">
        <v>84</v>
      </c>
      <c r="W7510">
        <v>85.522209167480469</v>
      </c>
    </row>
    <row r="7511" spans="1:23" x14ac:dyDescent="0.25">
      <c r="A7511" s="48"/>
      <c r="B7511" t="s">
        <v>15</v>
      </c>
      <c r="C7511" s="35">
        <v>42231</v>
      </c>
      <c r="D7511">
        <v>22</v>
      </c>
      <c r="E7511" t="s">
        <v>32</v>
      </c>
      <c r="F7511">
        <v>1.8810612052319797</v>
      </c>
      <c r="G7511">
        <v>1.5271383090498756</v>
      </c>
      <c r="H7511">
        <v>12643</v>
      </c>
      <c r="I7511">
        <v>2.0816029296471252</v>
      </c>
      <c r="J7511">
        <v>1.603848512385019</v>
      </c>
      <c r="K7511">
        <v>1405</v>
      </c>
      <c r="L7511">
        <v>-0.20054171979427338</v>
      </c>
      <c r="M7511">
        <v>-10.661094665527344</v>
      </c>
      <c r="N7511">
        <v>14048</v>
      </c>
      <c r="O7511">
        <v>4.4892113655805588E-2</v>
      </c>
      <c r="P7511">
        <v>-0.25807544589042664</v>
      </c>
      <c r="Q7511">
        <v>-0.2308250367641449</v>
      </c>
      <c r="R7511">
        <v>-0.20054171979427338</v>
      </c>
      <c r="S7511">
        <v>-0.17026199400424957</v>
      </c>
      <c r="T7511">
        <v>-0.14300799369812012</v>
      </c>
      <c r="U7511" t="s">
        <v>18</v>
      </c>
      <c r="V7511" t="s">
        <v>84</v>
      </c>
      <c r="W7511">
        <v>83.522209167480469</v>
      </c>
    </row>
    <row r="7512" spans="1:23" x14ac:dyDescent="0.25">
      <c r="A7512" s="48"/>
      <c r="B7512" t="s">
        <v>15</v>
      </c>
      <c r="C7512" s="35">
        <v>42231</v>
      </c>
      <c r="D7512">
        <v>23</v>
      </c>
      <c r="E7512" t="s">
        <v>32</v>
      </c>
      <c r="F7512">
        <v>1.574309526155165</v>
      </c>
      <c r="G7512">
        <v>1.3805422696326044</v>
      </c>
      <c r="H7512">
        <v>12643</v>
      </c>
      <c r="I7512">
        <v>1.7081618299488868</v>
      </c>
      <c r="J7512">
        <v>1.4533400410928177</v>
      </c>
      <c r="K7512">
        <v>1405</v>
      </c>
      <c r="L7512">
        <v>-0.13385230302810669</v>
      </c>
      <c r="M7512">
        <v>-8.5022859573364258</v>
      </c>
      <c r="N7512">
        <v>14048</v>
      </c>
      <c r="O7512">
        <v>4.067051038146019E-2</v>
      </c>
      <c r="P7512">
        <v>-0.18597562611103058</v>
      </c>
      <c r="Q7512">
        <v>-0.1612878143787384</v>
      </c>
      <c r="R7512">
        <v>-0.13385230302810669</v>
      </c>
      <c r="S7512">
        <v>-0.10642004013061523</v>
      </c>
      <c r="T7512">
        <v>-8.17289799451828E-2</v>
      </c>
      <c r="U7512" t="s">
        <v>18</v>
      </c>
      <c r="V7512" t="s">
        <v>84</v>
      </c>
      <c r="W7512">
        <v>80.656608581542969</v>
      </c>
    </row>
    <row r="7513" spans="1:23" x14ac:dyDescent="0.25">
      <c r="A7513" s="48"/>
      <c r="B7513" t="s">
        <v>15</v>
      </c>
      <c r="C7513" s="35">
        <v>42231</v>
      </c>
      <c r="D7513">
        <v>24</v>
      </c>
      <c r="E7513" t="s">
        <v>32</v>
      </c>
      <c r="F7513">
        <v>1.267571366060221</v>
      </c>
      <c r="G7513">
        <v>1.1959123443860757</v>
      </c>
      <c r="H7513">
        <v>12643</v>
      </c>
      <c r="I7513">
        <v>1.3976452458135746</v>
      </c>
      <c r="J7513">
        <v>1.2581186160105049</v>
      </c>
      <c r="K7513">
        <v>1405</v>
      </c>
      <c r="L7513">
        <v>-0.13007387518882751</v>
      </c>
      <c r="M7513">
        <v>-10.261661529541016</v>
      </c>
      <c r="N7513">
        <v>14048</v>
      </c>
      <c r="O7513">
        <v>3.5209584981203079E-2</v>
      </c>
      <c r="P7513">
        <v>-0.17519848048686981</v>
      </c>
      <c r="Q7513">
        <v>-0.1538255512714386</v>
      </c>
      <c r="R7513">
        <v>-0.13007387518882751</v>
      </c>
      <c r="S7513">
        <v>-0.10632500797510147</v>
      </c>
      <c r="T7513">
        <v>-8.4949269890785217E-2</v>
      </c>
      <c r="U7513" t="s">
        <v>18</v>
      </c>
      <c r="V7513" t="s">
        <v>84</v>
      </c>
      <c r="W7513">
        <v>78.790718078613281</v>
      </c>
    </row>
    <row r="7514" spans="1:23" x14ac:dyDescent="0.25">
      <c r="A7514" s="48"/>
      <c r="B7514" t="s">
        <v>15</v>
      </c>
      <c r="C7514" s="35">
        <v>42255</v>
      </c>
      <c r="D7514">
        <v>1</v>
      </c>
      <c r="E7514" t="s">
        <v>32</v>
      </c>
      <c r="F7514">
        <v>0.705098676461687</v>
      </c>
      <c r="G7514">
        <v>0.67723526851337168</v>
      </c>
      <c r="H7514">
        <v>12742</v>
      </c>
      <c r="I7514">
        <v>0.71669337507951836</v>
      </c>
      <c r="J7514">
        <v>0.73540059717275497</v>
      </c>
      <c r="K7514">
        <v>1438</v>
      </c>
      <c r="L7514">
        <v>-1.1594698764383793E-2</v>
      </c>
      <c r="M7514">
        <v>-1.6444079875946045</v>
      </c>
      <c r="N7514">
        <v>14180</v>
      </c>
      <c r="O7514">
        <v>2.0299818366765976E-2</v>
      </c>
      <c r="P7514">
        <v>-3.7610944360494614E-2</v>
      </c>
      <c r="Q7514">
        <v>-2.5288550183176994E-2</v>
      </c>
      <c r="R7514">
        <v>-1.1594698764383793E-2</v>
      </c>
      <c r="S7514">
        <v>2.0975286606699228E-3</v>
      </c>
      <c r="T7514">
        <v>1.4421548694372177E-2</v>
      </c>
      <c r="U7514" t="s">
        <v>18</v>
      </c>
      <c r="V7514" t="s">
        <v>84</v>
      </c>
      <c r="W7514">
        <v>70.327644348144531</v>
      </c>
    </row>
    <row r="7515" spans="1:23" x14ac:dyDescent="0.25">
      <c r="A7515" s="48"/>
      <c r="B7515" t="s">
        <v>15</v>
      </c>
      <c r="C7515" s="35">
        <v>42255</v>
      </c>
      <c r="D7515">
        <v>2</v>
      </c>
      <c r="E7515" t="s">
        <v>32</v>
      </c>
      <c r="F7515">
        <v>0.61728745076700142</v>
      </c>
      <c r="G7515">
        <v>0.57498173853547208</v>
      </c>
      <c r="H7515">
        <v>12742</v>
      </c>
      <c r="I7515">
        <v>0.62792071124891324</v>
      </c>
      <c r="J7515">
        <v>0.64956853160815431</v>
      </c>
      <c r="K7515">
        <v>1438</v>
      </c>
      <c r="L7515">
        <v>-1.0633260942995548E-2</v>
      </c>
      <c r="M7515">
        <v>-1.7225784063339233</v>
      </c>
      <c r="N7515">
        <v>14180</v>
      </c>
      <c r="O7515">
        <v>1.7870839685201645E-2</v>
      </c>
      <c r="P7515">
        <v>-3.3536527305841446E-2</v>
      </c>
      <c r="Q7515">
        <v>-2.2688571363687515E-2</v>
      </c>
      <c r="R7515">
        <v>-1.0633260942995548E-2</v>
      </c>
      <c r="S7515">
        <v>1.4206204796209931E-3</v>
      </c>
      <c r="T7515">
        <v>1.2270007282495499E-2</v>
      </c>
      <c r="U7515" t="s">
        <v>18</v>
      </c>
      <c r="V7515" t="s">
        <v>84</v>
      </c>
      <c r="W7515">
        <v>68.462059020996094</v>
      </c>
    </row>
    <row r="7516" spans="1:23" x14ac:dyDescent="0.25">
      <c r="A7516" s="48"/>
      <c r="B7516" t="s">
        <v>15</v>
      </c>
      <c r="C7516" s="35">
        <v>42255</v>
      </c>
      <c r="D7516">
        <v>3</v>
      </c>
      <c r="E7516" t="s">
        <v>32</v>
      </c>
      <c r="F7516">
        <v>0.56698013231189193</v>
      </c>
      <c r="G7516">
        <v>0.5122056619590537</v>
      </c>
      <c r="H7516">
        <v>12742</v>
      </c>
      <c r="I7516">
        <v>0.55797761510358257</v>
      </c>
      <c r="J7516">
        <v>0.5421308312181391</v>
      </c>
      <c r="K7516">
        <v>1438</v>
      </c>
      <c r="L7516">
        <v>9.0025169774889946E-3</v>
      </c>
      <c r="M7516">
        <v>1.5878012180328369</v>
      </c>
      <c r="N7516">
        <v>14180</v>
      </c>
      <c r="O7516">
        <v>1.4999163337051868E-2</v>
      </c>
      <c r="P7516">
        <v>-1.022041030228138E-2</v>
      </c>
      <c r="Q7516">
        <v>-1.1156186228618026E-3</v>
      </c>
      <c r="R7516">
        <v>9.0025169774889946E-3</v>
      </c>
      <c r="S7516">
        <v>1.9119452685117722E-2</v>
      </c>
      <c r="T7516">
        <v>2.8225444257259369E-2</v>
      </c>
      <c r="U7516" t="s">
        <v>18</v>
      </c>
      <c r="V7516" t="s">
        <v>84</v>
      </c>
      <c r="W7516">
        <v>67.327926635742187</v>
      </c>
    </row>
    <row r="7517" spans="1:23" x14ac:dyDescent="0.25">
      <c r="A7517" s="48"/>
      <c r="B7517" t="s">
        <v>15</v>
      </c>
      <c r="C7517" s="35">
        <v>42255</v>
      </c>
      <c r="D7517">
        <v>4</v>
      </c>
      <c r="E7517" t="s">
        <v>32</v>
      </c>
      <c r="F7517">
        <v>0.54479844816478307</v>
      </c>
      <c r="G7517">
        <v>0.48816222781497942</v>
      </c>
      <c r="H7517">
        <v>12742</v>
      </c>
      <c r="I7517">
        <v>0.5373608787399119</v>
      </c>
      <c r="J7517">
        <v>0.51898342147034637</v>
      </c>
      <c r="K7517">
        <v>1438</v>
      </c>
      <c r="L7517">
        <v>7.4375695548951626E-3</v>
      </c>
      <c r="M7517">
        <v>1.3651964664459229</v>
      </c>
      <c r="N7517">
        <v>14180</v>
      </c>
      <c r="O7517">
        <v>1.4352928847074509E-2</v>
      </c>
      <c r="P7517">
        <v>-1.0957144200801849E-2</v>
      </c>
      <c r="Q7517">
        <v>-2.2446291986852884E-3</v>
      </c>
      <c r="R7517">
        <v>7.4375695548951626E-3</v>
      </c>
      <c r="S7517">
        <v>1.7118619754910469E-2</v>
      </c>
      <c r="T7517">
        <v>2.58322823792696E-2</v>
      </c>
      <c r="U7517" t="s">
        <v>18</v>
      </c>
      <c r="V7517" t="s">
        <v>84</v>
      </c>
      <c r="W7517">
        <v>66.73046875</v>
      </c>
    </row>
    <row r="7518" spans="1:23" x14ac:dyDescent="0.25">
      <c r="A7518" s="48"/>
      <c r="B7518" t="s">
        <v>15</v>
      </c>
      <c r="C7518" s="35">
        <v>42255</v>
      </c>
      <c r="D7518">
        <v>5</v>
      </c>
      <c r="E7518" t="s">
        <v>32</v>
      </c>
      <c r="F7518">
        <v>0.54494825901973232</v>
      </c>
      <c r="G7518">
        <v>0.47570827710617669</v>
      </c>
      <c r="H7518">
        <v>12742</v>
      </c>
      <c r="I7518">
        <v>0.54128828446002619</v>
      </c>
      <c r="J7518">
        <v>0.53641036281494181</v>
      </c>
      <c r="K7518">
        <v>1438</v>
      </c>
      <c r="L7518">
        <v>3.6599745508283377E-3</v>
      </c>
      <c r="M7518">
        <v>0.67161870002746582</v>
      </c>
      <c r="N7518">
        <v>14180</v>
      </c>
      <c r="O7518">
        <v>1.4759900979697704E-2</v>
      </c>
      <c r="P7518">
        <v>-1.5256314538419247E-2</v>
      </c>
      <c r="Q7518">
        <v>-6.2967594712972641E-3</v>
      </c>
      <c r="R7518">
        <v>3.6599745508283377E-3</v>
      </c>
      <c r="S7518">
        <v>1.3615528121590614E-2</v>
      </c>
      <c r="T7518">
        <v>2.2576263174414635E-2</v>
      </c>
      <c r="U7518" t="s">
        <v>18</v>
      </c>
      <c r="V7518" t="s">
        <v>84</v>
      </c>
      <c r="W7518">
        <v>65.998733520507813</v>
      </c>
    </row>
    <row r="7519" spans="1:23" x14ac:dyDescent="0.25">
      <c r="A7519" s="48"/>
      <c r="B7519" t="s">
        <v>15</v>
      </c>
      <c r="C7519" s="35">
        <v>42255</v>
      </c>
      <c r="D7519">
        <v>6</v>
      </c>
      <c r="E7519" t="s">
        <v>32</v>
      </c>
      <c r="F7519">
        <v>0.58694531281277618</v>
      </c>
      <c r="G7519">
        <v>0.52118622919395874</v>
      </c>
      <c r="H7519">
        <v>12742</v>
      </c>
      <c r="I7519">
        <v>0.58727636009120943</v>
      </c>
      <c r="J7519">
        <v>0.56085625940307648</v>
      </c>
      <c r="K7519">
        <v>1438</v>
      </c>
      <c r="L7519">
        <v>-3.3104728208854795E-4</v>
      </c>
      <c r="M7519">
        <v>-5.6401725858449936E-2</v>
      </c>
      <c r="N7519">
        <v>14180</v>
      </c>
      <c r="O7519">
        <v>1.5494069084525108E-2</v>
      </c>
      <c r="P7519">
        <v>-2.0188245922327042E-2</v>
      </c>
      <c r="Q7519">
        <v>-1.078303623944521E-2</v>
      </c>
      <c r="R7519">
        <v>-3.3104728208854795E-4</v>
      </c>
      <c r="S7519">
        <v>1.011970266699791E-2</v>
      </c>
      <c r="T7519">
        <v>1.9526151940226555E-2</v>
      </c>
      <c r="U7519" t="s">
        <v>18</v>
      </c>
      <c r="V7519" t="s">
        <v>84</v>
      </c>
      <c r="W7519">
        <v>65.998588562011719</v>
      </c>
    </row>
    <row r="7520" spans="1:23" x14ac:dyDescent="0.25">
      <c r="A7520" s="48"/>
      <c r="B7520" t="s">
        <v>15</v>
      </c>
      <c r="C7520" s="35">
        <v>42255</v>
      </c>
      <c r="D7520">
        <v>7</v>
      </c>
      <c r="E7520" t="s">
        <v>32</v>
      </c>
      <c r="F7520">
        <v>0.68056302195231411</v>
      </c>
      <c r="G7520">
        <v>0.61524333524799046</v>
      </c>
      <c r="H7520">
        <v>12742</v>
      </c>
      <c r="I7520">
        <v>0.67955920500840217</v>
      </c>
      <c r="J7520">
        <v>0.61837925192921617</v>
      </c>
      <c r="K7520">
        <v>1438</v>
      </c>
      <c r="L7520">
        <v>1.003816956654191E-3</v>
      </c>
      <c r="M7520">
        <v>0.14749801158905029</v>
      </c>
      <c r="N7520">
        <v>14180</v>
      </c>
      <c r="O7520">
        <v>1.7193799838423729E-2</v>
      </c>
      <c r="P7520">
        <v>-2.1031757816672325E-2</v>
      </c>
      <c r="Q7520">
        <v>-1.0594776831567287E-2</v>
      </c>
      <c r="R7520">
        <v>1.003816956654191E-3</v>
      </c>
      <c r="S7520">
        <v>1.2601034715771675E-2</v>
      </c>
      <c r="T7520">
        <v>2.303939126431942E-2</v>
      </c>
      <c r="U7520" t="s">
        <v>18</v>
      </c>
      <c r="V7520" t="s">
        <v>84</v>
      </c>
      <c r="W7520">
        <v>67.133148193359375</v>
      </c>
    </row>
    <row r="7521" spans="1:23" x14ac:dyDescent="0.25">
      <c r="A7521" s="48"/>
      <c r="B7521" t="s">
        <v>15</v>
      </c>
      <c r="C7521" s="35">
        <v>42255</v>
      </c>
      <c r="D7521">
        <v>8</v>
      </c>
      <c r="E7521" t="s">
        <v>32</v>
      </c>
      <c r="F7521">
        <v>0.69492109656647749</v>
      </c>
      <c r="G7521">
        <v>0.67166384867102946</v>
      </c>
      <c r="H7521">
        <v>12742</v>
      </c>
      <c r="I7521">
        <v>0.68799198027797692</v>
      </c>
      <c r="J7521">
        <v>0.61928178966351233</v>
      </c>
      <c r="K7521">
        <v>1438</v>
      </c>
      <c r="L7521">
        <v>6.9291163235902786E-3</v>
      </c>
      <c r="M7521">
        <v>0.9971083402633667</v>
      </c>
      <c r="N7521">
        <v>14180</v>
      </c>
      <c r="O7521">
        <v>1.7381079494953156E-2</v>
      </c>
      <c r="P7521">
        <v>-1.5346474945545197E-2</v>
      </c>
      <c r="Q7521">
        <v>-4.7958120703697205E-3</v>
      </c>
      <c r="R7521">
        <v>6.9291163235902786E-3</v>
      </c>
      <c r="S7521">
        <v>1.8652655184268951E-2</v>
      </c>
      <c r="T7521">
        <v>2.9204707592725754E-2</v>
      </c>
      <c r="U7521" t="s">
        <v>18</v>
      </c>
      <c r="V7521" t="s">
        <v>84</v>
      </c>
      <c r="W7521">
        <v>72.133712768554688</v>
      </c>
    </row>
    <row r="7522" spans="1:23" x14ac:dyDescent="0.25">
      <c r="A7522" s="48"/>
      <c r="B7522" t="s">
        <v>15</v>
      </c>
      <c r="C7522" s="35">
        <v>42255</v>
      </c>
      <c r="D7522">
        <v>9</v>
      </c>
      <c r="E7522" t="s">
        <v>32</v>
      </c>
      <c r="F7522">
        <v>0.6432681503574772</v>
      </c>
      <c r="G7522">
        <v>0.7119694499529392</v>
      </c>
      <c r="H7522">
        <v>12742</v>
      </c>
      <c r="I7522">
        <v>0.65352224556718697</v>
      </c>
      <c r="J7522">
        <v>0.72192733588183722</v>
      </c>
      <c r="K7522">
        <v>1438</v>
      </c>
      <c r="L7522">
        <v>-1.0254095308482647E-2</v>
      </c>
      <c r="M7522">
        <v>-1.594062328338623</v>
      </c>
      <c r="N7522">
        <v>14180</v>
      </c>
      <c r="O7522">
        <v>2.0055303350090981E-2</v>
      </c>
      <c r="P7522">
        <v>-3.5956971347332001E-2</v>
      </c>
      <c r="Q7522">
        <v>-2.378300204873085E-2</v>
      </c>
      <c r="R7522">
        <v>-1.0254095308482647E-2</v>
      </c>
      <c r="S7522">
        <v>3.2732067629694939E-3</v>
      </c>
      <c r="T7522">
        <v>1.5448781661689281E-2</v>
      </c>
      <c r="U7522" t="s">
        <v>18</v>
      </c>
      <c r="V7522" t="s">
        <v>84</v>
      </c>
      <c r="W7522">
        <v>76.805221557617187</v>
      </c>
    </row>
    <row r="7523" spans="1:23" x14ac:dyDescent="0.25">
      <c r="A7523" s="48"/>
      <c r="B7523" t="s">
        <v>15</v>
      </c>
      <c r="C7523" s="35">
        <v>42255</v>
      </c>
      <c r="D7523">
        <v>10</v>
      </c>
      <c r="E7523" t="s">
        <v>32</v>
      </c>
      <c r="F7523">
        <v>0.60699422565128625</v>
      </c>
      <c r="G7523">
        <v>0.83227418526440533</v>
      </c>
      <c r="H7523">
        <v>12742</v>
      </c>
      <c r="I7523">
        <v>0.59251792208921994</v>
      </c>
      <c r="J7523">
        <v>0.78181248988118479</v>
      </c>
      <c r="K7523">
        <v>1438</v>
      </c>
      <c r="L7523">
        <v>1.4476303942501545E-2</v>
      </c>
      <c r="M7523">
        <v>2.3849163055419922</v>
      </c>
      <c r="N7523">
        <v>14180</v>
      </c>
      <c r="O7523">
        <v>2.1895619109272957E-2</v>
      </c>
      <c r="P7523">
        <v>-1.3585121370851994E-2</v>
      </c>
      <c r="Q7523">
        <v>-2.9404280940070748E-4</v>
      </c>
      <c r="R7523">
        <v>1.4476303942501545E-2</v>
      </c>
      <c r="S7523">
        <v>2.9244899749755859E-2</v>
      </c>
      <c r="T7523">
        <v>4.2537730187177658E-2</v>
      </c>
      <c r="U7523" t="s">
        <v>18</v>
      </c>
      <c r="V7523" t="s">
        <v>84</v>
      </c>
      <c r="W7523">
        <v>81.93963623046875</v>
      </c>
    </row>
    <row r="7524" spans="1:23" x14ac:dyDescent="0.25">
      <c r="A7524" s="48"/>
      <c r="B7524" t="s">
        <v>15</v>
      </c>
      <c r="C7524" s="35">
        <v>42255</v>
      </c>
      <c r="D7524">
        <v>11</v>
      </c>
      <c r="E7524" t="s">
        <v>32</v>
      </c>
      <c r="F7524">
        <v>0.59416291152482292</v>
      </c>
      <c r="G7524">
        <v>0.98055457835813031</v>
      </c>
      <c r="H7524">
        <v>12742</v>
      </c>
      <c r="I7524">
        <v>0.60445299838125488</v>
      </c>
      <c r="J7524">
        <v>0.94843075378880948</v>
      </c>
      <c r="K7524">
        <v>1438</v>
      </c>
      <c r="L7524">
        <v>-1.0290087200701237E-2</v>
      </c>
      <c r="M7524">
        <v>-1.7318629026412964</v>
      </c>
      <c r="N7524">
        <v>14180</v>
      </c>
      <c r="O7524">
        <v>2.6476295664906502E-2</v>
      </c>
      <c r="P7524">
        <v>-4.4222109019756317E-2</v>
      </c>
      <c r="Q7524">
        <v>-2.8150467202067375E-2</v>
      </c>
      <c r="R7524">
        <v>-1.0290087200701237E-2</v>
      </c>
      <c r="S7524">
        <v>7.5681740418076515E-3</v>
      </c>
      <c r="T7524">
        <v>2.3641932755708694E-2</v>
      </c>
      <c r="U7524" t="s">
        <v>18</v>
      </c>
      <c r="V7524" t="s">
        <v>84</v>
      </c>
      <c r="W7524">
        <v>87.671226501464844</v>
      </c>
    </row>
    <row r="7525" spans="1:23" x14ac:dyDescent="0.25">
      <c r="A7525" s="48"/>
      <c r="B7525" t="s">
        <v>15</v>
      </c>
      <c r="C7525" s="35">
        <v>42255</v>
      </c>
      <c r="D7525">
        <v>12</v>
      </c>
      <c r="E7525" t="s">
        <v>32</v>
      </c>
      <c r="F7525">
        <v>0.63684086976240195</v>
      </c>
      <c r="G7525">
        <v>1.1366698961466741</v>
      </c>
      <c r="H7525">
        <v>12742</v>
      </c>
      <c r="I7525">
        <v>0.66308368242472926</v>
      </c>
      <c r="J7525">
        <v>1.0881527973469285</v>
      </c>
      <c r="K7525">
        <v>1438</v>
      </c>
      <c r="L7525">
        <v>-2.6242813095450401E-2</v>
      </c>
      <c r="M7525">
        <v>-4.1207804679870605</v>
      </c>
      <c r="N7525">
        <v>14180</v>
      </c>
      <c r="O7525">
        <v>3.0410811305046082E-2</v>
      </c>
      <c r="P7525">
        <v>-6.5217308700084686E-2</v>
      </c>
      <c r="Q7525">
        <v>-4.675733670592308E-2</v>
      </c>
      <c r="R7525">
        <v>-2.6242813095450401E-2</v>
      </c>
      <c r="S7525">
        <v>-5.7307207025587559E-3</v>
      </c>
      <c r="T7525">
        <v>1.2731682509183884E-2</v>
      </c>
      <c r="U7525" t="s">
        <v>18</v>
      </c>
      <c r="V7525" t="s">
        <v>84</v>
      </c>
      <c r="W7525">
        <v>91.670806884765625</v>
      </c>
    </row>
    <row r="7526" spans="1:23" x14ac:dyDescent="0.25">
      <c r="A7526" s="48"/>
      <c r="B7526" t="s">
        <v>15</v>
      </c>
      <c r="C7526" s="35">
        <v>42255</v>
      </c>
      <c r="D7526">
        <v>13</v>
      </c>
      <c r="E7526" t="s">
        <v>32</v>
      </c>
      <c r="F7526">
        <v>0.7558503703394196</v>
      </c>
      <c r="G7526">
        <v>1.3027465152082622</v>
      </c>
      <c r="H7526">
        <v>12742</v>
      </c>
      <c r="I7526">
        <v>0.7616305440258323</v>
      </c>
      <c r="J7526">
        <v>1.1780593402347699</v>
      </c>
      <c r="K7526">
        <v>1438</v>
      </c>
      <c r="L7526">
        <v>-5.7801734656095505E-3</v>
      </c>
      <c r="M7526">
        <v>-0.76472461223602295</v>
      </c>
      <c r="N7526">
        <v>14180</v>
      </c>
      <c r="O7526">
        <v>3.3140614628791809E-2</v>
      </c>
      <c r="P7526">
        <v>-4.8253186047077179E-2</v>
      </c>
      <c r="Q7526">
        <v>-2.8136169537901878E-2</v>
      </c>
      <c r="R7526">
        <v>-5.7801734656095505E-3</v>
      </c>
      <c r="S7526">
        <v>1.6573170199990273E-2</v>
      </c>
      <c r="T7526">
        <v>3.6692839115858078E-2</v>
      </c>
      <c r="U7526" t="s">
        <v>18</v>
      </c>
      <c r="V7526" t="s">
        <v>84</v>
      </c>
      <c r="W7526">
        <v>94.402259826660156</v>
      </c>
    </row>
    <row r="7527" spans="1:23" x14ac:dyDescent="0.25">
      <c r="A7527" s="48"/>
      <c r="B7527" t="s">
        <v>15</v>
      </c>
      <c r="C7527" s="35">
        <v>42255</v>
      </c>
      <c r="D7527">
        <v>14</v>
      </c>
      <c r="E7527" t="s">
        <v>32</v>
      </c>
      <c r="F7527">
        <v>0.95626862289270653</v>
      </c>
      <c r="G7527">
        <v>1.4653801406466522</v>
      </c>
      <c r="H7527">
        <v>12742</v>
      </c>
      <c r="I7527">
        <v>0.90664198039947697</v>
      </c>
      <c r="J7527">
        <v>1.2832672240760385</v>
      </c>
      <c r="K7527">
        <v>1438</v>
      </c>
      <c r="L7527">
        <v>4.9626640975475311E-2</v>
      </c>
      <c r="M7527">
        <v>5.1896133422851562</v>
      </c>
      <c r="N7527">
        <v>14180</v>
      </c>
      <c r="O7527">
        <v>3.6245118826627731E-2</v>
      </c>
      <c r="P7527">
        <v>3.1748965848237276E-3</v>
      </c>
      <c r="Q7527">
        <v>2.5176409631967545E-2</v>
      </c>
      <c r="R7527">
        <v>4.9626640975475311E-2</v>
      </c>
      <c r="S7527">
        <v>7.4073970317840576E-2</v>
      </c>
      <c r="T7527">
        <v>9.6078388392925262E-2</v>
      </c>
      <c r="U7527" t="s">
        <v>18</v>
      </c>
      <c r="V7527" t="s">
        <v>84</v>
      </c>
      <c r="W7527">
        <v>96.402114868164063</v>
      </c>
    </row>
    <row r="7528" spans="1:23" x14ac:dyDescent="0.25">
      <c r="A7528" s="48"/>
      <c r="B7528" t="s">
        <v>15</v>
      </c>
      <c r="C7528" s="35">
        <v>42255</v>
      </c>
      <c r="D7528">
        <v>15</v>
      </c>
      <c r="E7528" t="s">
        <v>32</v>
      </c>
      <c r="F7528">
        <v>1.2434603275406466</v>
      </c>
      <c r="G7528">
        <v>1.6099263567567121</v>
      </c>
      <c r="H7528">
        <v>12742</v>
      </c>
      <c r="I7528">
        <v>1.1069723153206832</v>
      </c>
      <c r="J7528">
        <v>1.4140465271079841</v>
      </c>
      <c r="K7528">
        <v>1438</v>
      </c>
      <c r="L7528">
        <v>0.13648800551891327</v>
      </c>
      <c r="M7528">
        <v>10.976467132568359</v>
      </c>
      <c r="N7528">
        <v>14180</v>
      </c>
      <c r="O7528">
        <v>3.9923716336488724E-2</v>
      </c>
      <c r="P7528">
        <v>8.5321769118309021E-2</v>
      </c>
      <c r="Q7528">
        <v>0.10955626517534256</v>
      </c>
      <c r="R7528">
        <v>0.13648800551891327</v>
      </c>
      <c r="S7528">
        <v>0.1634165495634079</v>
      </c>
      <c r="T7528">
        <v>0.18765424191951752</v>
      </c>
      <c r="U7528" t="s">
        <v>18</v>
      </c>
      <c r="V7528" t="s">
        <v>84</v>
      </c>
      <c r="W7528">
        <v>97.999435424804688</v>
      </c>
    </row>
    <row r="7529" spans="1:23" x14ac:dyDescent="0.25">
      <c r="A7529" s="48"/>
      <c r="B7529" t="s">
        <v>15</v>
      </c>
      <c r="C7529" s="35">
        <v>42255</v>
      </c>
      <c r="D7529">
        <v>16</v>
      </c>
      <c r="E7529" t="s">
        <v>32</v>
      </c>
      <c r="F7529">
        <v>1.6450910980384674</v>
      </c>
      <c r="G7529">
        <v>1.7473709415116716</v>
      </c>
      <c r="H7529">
        <v>12742</v>
      </c>
      <c r="I7529">
        <v>1.7257140865752365</v>
      </c>
      <c r="J7529">
        <v>1.8282414195669967</v>
      </c>
      <c r="K7529">
        <v>1438</v>
      </c>
      <c r="L7529">
        <v>-8.062298595905304E-2</v>
      </c>
      <c r="M7529">
        <v>-4.9008221626281738</v>
      </c>
      <c r="N7529">
        <v>14180</v>
      </c>
      <c r="O7529">
        <v>5.0636064261198044E-2</v>
      </c>
      <c r="P7529">
        <v>-0.14551816880702972</v>
      </c>
      <c r="Q7529">
        <v>-0.11478105932474136</v>
      </c>
      <c r="R7529">
        <v>-8.062298595905304E-2</v>
      </c>
      <c r="S7529">
        <v>-4.6468961983919144E-2</v>
      </c>
      <c r="T7529">
        <v>-1.5727806836366653E-2</v>
      </c>
      <c r="U7529" t="s">
        <v>18</v>
      </c>
      <c r="V7529" t="s">
        <v>84</v>
      </c>
      <c r="W7529">
        <v>98.731170654296875</v>
      </c>
    </row>
    <row r="7530" spans="1:23" x14ac:dyDescent="0.25">
      <c r="A7530" s="48"/>
      <c r="B7530" t="s">
        <v>15</v>
      </c>
      <c r="C7530" s="35">
        <v>42255</v>
      </c>
      <c r="D7530">
        <v>17</v>
      </c>
      <c r="E7530" t="s">
        <v>32</v>
      </c>
      <c r="F7530">
        <v>2.0155445249800499</v>
      </c>
      <c r="G7530">
        <v>1.8327777329186794</v>
      </c>
      <c r="H7530">
        <v>12742</v>
      </c>
      <c r="I7530">
        <v>2.0590524406926565</v>
      </c>
      <c r="J7530">
        <v>1.9084308658763474</v>
      </c>
      <c r="K7530">
        <v>1438</v>
      </c>
      <c r="L7530">
        <v>-4.3507914990186691E-2</v>
      </c>
      <c r="M7530">
        <v>-2.1586184501647949</v>
      </c>
      <c r="N7530">
        <v>14180</v>
      </c>
      <c r="O7530">
        <v>5.2880827337503433E-2</v>
      </c>
      <c r="P7530">
        <v>-0.11127998679876328</v>
      </c>
      <c r="Q7530">
        <v>-7.9180262982845306E-2</v>
      </c>
      <c r="R7530">
        <v>-4.3507914990186691E-2</v>
      </c>
      <c r="S7530">
        <v>-7.8397970646619797E-3</v>
      </c>
      <c r="T7530">
        <v>2.4264153093099594E-2</v>
      </c>
      <c r="U7530" t="s">
        <v>18</v>
      </c>
      <c r="V7530" t="s">
        <v>84</v>
      </c>
      <c r="W7530">
        <v>97.731170654296875</v>
      </c>
    </row>
    <row r="7531" spans="1:23" x14ac:dyDescent="0.25">
      <c r="A7531" s="48"/>
      <c r="B7531" t="s">
        <v>15</v>
      </c>
      <c r="C7531" s="35">
        <v>42255</v>
      </c>
      <c r="D7531">
        <v>18</v>
      </c>
      <c r="E7531" t="s">
        <v>32</v>
      </c>
      <c r="F7531">
        <v>2.2673349614934657</v>
      </c>
      <c r="G7531">
        <v>1.8353776489851334</v>
      </c>
      <c r="H7531">
        <v>12742</v>
      </c>
      <c r="I7531">
        <v>2.2195536960324498</v>
      </c>
      <c r="J7531">
        <v>1.8487686441194917</v>
      </c>
      <c r="K7531">
        <v>1438</v>
      </c>
      <c r="L7531">
        <v>4.7781266272068024E-2</v>
      </c>
      <c r="M7531">
        <v>2.1073756217956543</v>
      </c>
      <c r="N7531">
        <v>14180</v>
      </c>
      <c r="O7531">
        <v>5.1393046975135803E-2</v>
      </c>
      <c r="P7531">
        <v>-1.808406226336956E-2</v>
      </c>
      <c r="Q7531">
        <v>1.3112545013427734E-2</v>
      </c>
      <c r="R7531">
        <v>4.7781266272068024E-2</v>
      </c>
      <c r="S7531">
        <v>8.2445874810218811E-2</v>
      </c>
      <c r="T7531">
        <v>0.11364659667015076</v>
      </c>
      <c r="U7531" t="s">
        <v>18</v>
      </c>
      <c r="V7531" t="s">
        <v>84</v>
      </c>
      <c r="W7531">
        <v>96.462203979492188</v>
      </c>
    </row>
    <row r="7532" spans="1:23" x14ac:dyDescent="0.25">
      <c r="A7532" s="48"/>
      <c r="B7532" t="s">
        <v>15</v>
      </c>
      <c r="C7532" s="35">
        <v>42255</v>
      </c>
      <c r="D7532">
        <v>19</v>
      </c>
      <c r="E7532" t="s">
        <v>32</v>
      </c>
      <c r="F7532">
        <v>2.3022844258230823</v>
      </c>
      <c r="G7532">
        <v>1.7657001743735596</v>
      </c>
      <c r="H7532">
        <v>12742</v>
      </c>
      <c r="I7532">
        <v>2.23351499304359</v>
      </c>
      <c r="J7532">
        <v>1.7388419777731092</v>
      </c>
      <c r="K7532">
        <v>1438</v>
      </c>
      <c r="L7532">
        <v>6.8769432604312897E-2</v>
      </c>
      <c r="M7532">
        <v>2.9870085716247559</v>
      </c>
      <c r="N7532">
        <v>14180</v>
      </c>
      <c r="O7532">
        <v>4.8448957502841949E-2</v>
      </c>
      <c r="P7532">
        <v>6.677248515188694E-3</v>
      </c>
      <c r="Q7532">
        <v>3.6086734384298325E-2</v>
      </c>
      <c r="R7532">
        <v>6.8769432604312897E-2</v>
      </c>
      <c r="S7532">
        <v>0.10144825279712677</v>
      </c>
      <c r="T7532">
        <v>0.13086161017417908</v>
      </c>
      <c r="U7532" t="s">
        <v>18</v>
      </c>
      <c r="V7532" t="s">
        <v>84</v>
      </c>
      <c r="W7532">
        <v>93.192947387695313</v>
      </c>
    </row>
    <row r="7533" spans="1:23" x14ac:dyDescent="0.25">
      <c r="A7533" s="48"/>
      <c r="B7533" t="s">
        <v>15</v>
      </c>
      <c r="C7533" s="35">
        <v>42255</v>
      </c>
      <c r="D7533">
        <v>20</v>
      </c>
      <c r="E7533" t="s">
        <v>32</v>
      </c>
      <c r="F7533">
        <v>2.1649306600966125</v>
      </c>
      <c r="G7533">
        <v>1.636092816250295</v>
      </c>
      <c r="H7533">
        <v>12742</v>
      </c>
      <c r="I7533">
        <v>2.1693670848291982</v>
      </c>
      <c r="J7533">
        <v>1.6361142722336846</v>
      </c>
      <c r="K7533">
        <v>1438</v>
      </c>
      <c r="L7533">
        <v>-4.4364249333739281E-3</v>
      </c>
      <c r="M7533">
        <v>-0.20492225885391235</v>
      </c>
      <c r="N7533">
        <v>14180</v>
      </c>
      <c r="O7533">
        <v>4.5514829456806183E-2</v>
      </c>
      <c r="P7533">
        <v>-6.2768228352069855E-2</v>
      </c>
      <c r="Q7533">
        <v>-3.5139817744493484E-2</v>
      </c>
      <c r="R7533">
        <v>-4.4364249333739281E-3</v>
      </c>
      <c r="S7533">
        <v>2.6263328269124031E-2</v>
      </c>
      <c r="T7533">
        <v>5.3895380347967148E-2</v>
      </c>
      <c r="U7533" t="s">
        <v>18</v>
      </c>
      <c r="V7533" t="s">
        <v>84</v>
      </c>
      <c r="W7533">
        <v>88.924400329589844</v>
      </c>
    </row>
    <row r="7534" spans="1:23" x14ac:dyDescent="0.25">
      <c r="A7534" s="48"/>
      <c r="B7534" t="s">
        <v>15</v>
      </c>
      <c r="C7534" s="35">
        <v>42255</v>
      </c>
      <c r="D7534">
        <v>21</v>
      </c>
      <c r="E7534" t="s">
        <v>32</v>
      </c>
      <c r="F7534">
        <v>1.9838113914176638</v>
      </c>
      <c r="G7534">
        <v>1.522708911410251</v>
      </c>
      <c r="H7534">
        <v>12742</v>
      </c>
      <c r="I7534">
        <v>1.967381520671623</v>
      </c>
      <c r="J7534">
        <v>1.4909626118222361</v>
      </c>
      <c r="K7534">
        <v>1438</v>
      </c>
      <c r="L7534">
        <v>1.6429871320724487E-2</v>
      </c>
      <c r="M7534">
        <v>0.82819724082946777</v>
      </c>
      <c r="N7534">
        <v>14180</v>
      </c>
      <c r="O7534">
        <v>4.1567347943782806E-2</v>
      </c>
      <c r="P7534">
        <v>-3.6842841655015945E-2</v>
      </c>
      <c r="Q7534">
        <v>-1.1610629968345165E-2</v>
      </c>
      <c r="R7534">
        <v>1.6429871320724487E-2</v>
      </c>
      <c r="S7534">
        <v>4.4467046856880188E-2</v>
      </c>
      <c r="T7534">
        <v>6.9702588021755219E-2</v>
      </c>
      <c r="U7534" t="s">
        <v>18</v>
      </c>
      <c r="V7534" t="s">
        <v>84</v>
      </c>
      <c r="W7534">
        <v>84.656417846679688</v>
      </c>
    </row>
    <row r="7535" spans="1:23" x14ac:dyDescent="0.25">
      <c r="A7535" s="48"/>
      <c r="B7535" t="s">
        <v>15</v>
      </c>
      <c r="C7535" s="35">
        <v>42255</v>
      </c>
      <c r="D7535">
        <v>22</v>
      </c>
      <c r="E7535" t="s">
        <v>32</v>
      </c>
      <c r="F7535">
        <v>1.6908369937791379</v>
      </c>
      <c r="G7535">
        <v>1.3891360399089874</v>
      </c>
      <c r="H7535">
        <v>12742</v>
      </c>
      <c r="I7535">
        <v>1.6920706420669993</v>
      </c>
      <c r="J7535">
        <v>1.400569342323722</v>
      </c>
      <c r="K7535">
        <v>1438</v>
      </c>
      <c r="L7535">
        <v>-1.2336482759565115E-3</v>
      </c>
      <c r="M7535">
        <v>-7.2960808873176575E-2</v>
      </c>
      <c r="N7535">
        <v>14180</v>
      </c>
      <c r="O7535">
        <v>3.8930155336856842E-2</v>
      </c>
      <c r="P7535">
        <v>-5.1126535981893539E-2</v>
      </c>
      <c r="Q7535">
        <v>-2.7495153248310089E-2</v>
      </c>
      <c r="R7535">
        <v>-1.2336482759565115E-3</v>
      </c>
      <c r="S7535">
        <v>2.5024741888046265E-2</v>
      </c>
      <c r="T7535">
        <v>4.8659238964319229E-2</v>
      </c>
      <c r="U7535" t="s">
        <v>18</v>
      </c>
      <c r="V7535" t="s">
        <v>84</v>
      </c>
      <c r="W7535">
        <v>83.7904052734375</v>
      </c>
    </row>
    <row r="7536" spans="1:23" x14ac:dyDescent="0.25">
      <c r="A7536" s="48"/>
      <c r="B7536" t="s">
        <v>15</v>
      </c>
      <c r="C7536" s="35">
        <v>42255</v>
      </c>
      <c r="D7536">
        <v>23</v>
      </c>
      <c r="E7536" t="s">
        <v>32</v>
      </c>
      <c r="F7536">
        <v>1.3450820859496839</v>
      </c>
      <c r="G7536">
        <v>1.2080528171229616</v>
      </c>
      <c r="H7536">
        <v>12742</v>
      </c>
      <c r="I7536">
        <v>1.3196257323609735</v>
      </c>
      <c r="J7536">
        <v>1.2101412199383008</v>
      </c>
      <c r="K7536">
        <v>1438</v>
      </c>
      <c r="L7536">
        <v>2.5456354022026062E-2</v>
      </c>
      <c r="M7536">
        <v>1.8925502300262451</v>
      </c>
      <c r="N7536">
        <v>14180</v>
      </c>
      <c r="O7536">
        <v>3.365890309214592E-2</v>
      </c>
      <c r="P7536">
        <v>-1.7680896446108818E-2</v>
      </c>
      <c r="Q7536">
        <v>2.750731073319912E-3</v>
      </c>
      <c r="R7536">
        <v>2.5456354022026062E-2</v>
      </c>
      <c r="S7536">
        <v>4.8159282654523849E-2</v>
      </c>
      <c r="T7536">
        <v>6.8593606352806091E-2</v>
      </c>
      <c r="U7536" t="s">
        <v>18</v>
      </c>
      <c r="V7536" t="s">
        <v>84</v>
      </c>
      <c r="W7536">
        <v>82.193092346191406</v>
      </c>
    </row>
    <row r="7537" spans="1:23" x14ac:dyDescent="0.25">
      <c r="A7537" s="48"/>
      <c r="B7537" t="s">
        <v>15</v>
      </c>
      <c r="C7537" s="35">
        <v>42255</v>
      </c>
      <c r="D7537">
        <v>24</v>
      </c>
      <c r="E7537" t="s">
        <v>32</v>
      </c>
      <c r="F7537">
        <v>1.0340289664432838</v>
      </c>
      <c r="G7537">
        <v>0.99355020868011379</v>
      </c>
      <c r="H7537">
        <v>12742</v>
      </c>
      <c r="I7537">
        <v>1.0308612968501196</v>
      </c>
      <c r="J7537">
        <v>1.0273713146021677</v>
      </c>
      <c r="K7537">
        <v>1438</v>
      </c>
      <c r="L7537">
        <v>3.1676695216447115E-3</v>
      </c>
      <c r="M7537">
        <v>0.30634245276451111</v>
      </c>
      <c r="N7537">
        <v>14180</v>
      </c>
      <c r="O7537">
        <v>2.8486337512731552E-2</v>
      </c>
      <c r="P7537">
        <v>-3.3340420573949814E-2</v>
      </c>
      <c r="Q7537">
        <v>-1.6048643738031387E-2</v>
      </c>
      <c r="R7537">
        <v>3.1676695216447115E-3</v>
      </c>
      <c r="S7537">
        <v>2.2381704300642014E-2</v>
      </c>
      <c r="T7537">
        <v>3.9675761014223099E-2</v>
      </c>
      <c r="U7537" t="s">
        <v>18</v>
      </c>
      <c r="V7537" t="s">
        <v>84</v>
      </c>
      <c r="W7537">
        <v>79.461639404296875</v>
      </c>
    </row>
    <row r="7538" spans="1:23" x14ac:dyDescent="0.25">
      <c r="A7538" s="48"/>
      <c r="B7538" t="s">
        <v>15</v>
      </c>
      <c r="C7538" s="35">
        <v>42256</v>
      </c>
      <c r="D7538">
        <v>1</v>
      </c>
      <c r="E7538" t="s">
        <v>32</v>
      </c>
      <c r="F7538">
        <v>0.86085380451509563</v>
      </c>
      <c r="G7538">
        <v>0.81157116717288302</v>
      </c>
      <c r="H7538">
        <v>6298</v>
      </c>
      <c r="I7538">
        <v>0.85975478759574553</v>
      </c>
      <c r="J7538">
        <v>0.84285436483884668</v>
      </c>
      <c r="K7538">
        <v>4190</v>
      </c>
      <c r="L7538">
        <v>1.0990168666467071E-3</v>
      </c>
      <c r="M7538">
        <v>0.1276659220457077</v>
      </c>
      <c r="N7538">
        <v>10488</v>
      </c>
      <c r="O7538">
        <v>1.6556806862354279E-2</v>
      </c>
      <c r="P7538">
        <v>-2.0120186731219292E-2</v>
      </c>
      <c r="Q7538">
        <v>-1.0069874115288258E-2</v>
      </c>
      <c r="R7538">
        <v>1.0990168666467071E-3</v>
      </c>
      <c r="S7538">
        <v>1.2266582809388638E-2</v>
      </c>
      <c r="T7538">
        <v>2.2318219766020775E-2</v>
      </c>
      <c r="U7538" t="s">
        <v>18</v>
      </c>
      <c r="V7538" t="s">
        <v>84</v>
      </c>
      <c r="W7538">
        <v>77.869377136230469</v>
      </c>
    </row>
    <row r="7539" spans="1:23" x14ac:dyDescent="0.25">
      <c r="A7539" s="48"/>
      <c r="B7539" t="s">
        <v>15</v>
      </c>
      <c r="C7539" s="35">
        <v>42256</v>
      </c>
      <c r="D7539">
        <v>1</v>
      </c>
      <c r="E7539" t="s">
        <v>32</v>
      </c>
      <c r="F7539">
        <v>0.86085380451509563</v>
      </c>
      <c r="G7539">
        <v>0.81157116717288302</v>
      </c>
      <c r="H7539">
        <v>6298</v>
      </c>
      <c r="I7539">
        <v>0.85975478759574553</v>
      </c>
      <c r="J7539">
        <v>0.84285436483884668</v>
      </c>
      <c r="K7539">
        <v>4190</v>
      </c>
      <c r="L7539">
        <v>1.0990168666467071E-3</v>
      </c>
      <c r="M7539">
        <v>0.1276659220457077</v>
      </c>
      <c r="N7539">
        <v>10488</v>
      </c>
      <c r="O7539">
        <v>1.6556806862354279E-2</v>
      </c>
      <c r="P7539">
        <v>-2.0120186731219292E-2</v>
      </c>
      <c r="Q7539">
        <v>-1.0069874115288258E-2</v>
      </c>
      <c r="R7539">
        <v>1.0990168666467071E-3</v>
      </c>
      <c r="S7539">
        <v>1.2266582809388638E-2</v>
      </c>
      <c r="T7539">
        <v>2.2318219766020775E-2</v>
      </c>
      <c r="U7539" t="s">
        <v>102</v>
      </c>
      <c r="V7539" t="s">
        <v>84</v>
      </c>
      <c r="W7539">
        <v>77.869377136230469</v>
      </c>
    </row>
    <row r="7540" spans="1:23" x14ac:dyDescent="0.25">
      <c r="A7540" s="48"/>
      <c r="B7540" t="s">
        <v>15</v>
      </c>
      <c r="C7540" s="35">
        <v>42256</v>
      </c>
      <c r="D7540">
        <v>2</v>
      </c>
      <c r="E7540" t="s">
        <v>32</v>
      </c>
      <c r="F7540">
        <v>0.74520499276887564</v>
      </c>
      <c r="G7540">
        <v>0.72826071386860269</v>
      </c>
      <c r="H7540">
        <v>6298</v>
      </c>
      <c r="I7540">
        <v>0.7294452604133026</v>
      </c>
      <c r="J7540">
        <v>0.70426685513591947</v>
      </c>
      <c r="K7540">
        <v>4190</v>
      </c>
      <c r="L7540">
        <v>1.5759732574224472E-2</v>
      </c>
      <c r="M7540">
        <v>2.1148183345794678</v>
      </c>
      <c r="N7540">
        <v>10488</v>
      </c>
      <c r="O7540">
        <v>1.4233291149139404E-2</v>
      </c>
      <c r="P7540">
        <v>-2.4816533550620079E-3</v>
      </c>
      <c r="Q7540">
        <v>6.1582392081618309E-3</v>
      </c>
      <c r="R7540">
        <v>1.5759732574224472E-2</v>
      </c>
      <c r="S7540">
        <v>2.5360086932778358E-2</v>
      </c>
      <c r="T7540">
        <v>3.4001119434833527E-2</v>
      </c>
      <c r="U7540" t="s">
        <v>18</v>
      </c>
      <c r="V7540" t="s">
        <v>84</v>
      </c>
      <c r="W7540">
        <v>74.387588500976563</v>
      </c>
    </row>
    <row r="7541" spans="1:23" x14ac:dyDescent="0.25">
      <c r="A7541" s="48"/>
      <c r="B7541" t="s">
        <v>15</v>
      </c>
      <c r="C7541" s="35">
        <v>42256</v>
      </c>
      <c r="D7541">
        <v>2</v>
      </c>
      <c r="E7541" t="s">
        <v>32</v>
      </c>
      <c r="F7541">
        <v>0.74520499276887564</v>
      </c>
      <c r="G7541">
        <v>0.72826071386860269</v>
      </c>
      <c r="H7541">
        <v>6298</v>
      </c>
      <c r="I7541">
        <v>0.7294452604133026</v>
      </c>
      <c r="J7541">
        <v>0.70426685513591947</v>
      </c>
      <c r="K7541">
        <v>4190</v>
      </c>
      <c r="L7541">
        <v>1.5759732574224472E-2</v>
      </c>
      <c r="M7541">
        <v>2.1148183345794678</v>
      </c>
      <c r="N7541">
        <v>10488</v>
      </c>
      <c r="O7541">
        <v>1.4233291149139404E-2</v>
      </c>
      <c r="P7541">
        <v>-2.4816533550620079E-3</v>
      </c>
      <c r="Q7541">
        <v>6.1582392081618309E-3</v>
      </c>
      <c r="R7541">
        <v>1.5759732574224472E-2</v>
      </c>
      <c r="S7541">
        <v>2.5360086932778358E-2</v>
      </c>
      <c r="T7541">
        <v>3.4001119434833527E-2</v>
      </c>
      <c r="U7541" t="s">
        <v>102</v>
      </c>
      <c r="V7541" t="s">
        <v>84</v>
      </c>
      <c r="W7541">
        <v>74.387588500976563</v>
      </c>
    </row>
    <row r="7542" spans="1:23" x14ac:dyDescent="0.25">
      <c r="A7542" s="48"/>
      <c r="B7542" t="s">
        <v>15</v>
      </c>
      <c r="C7542" s="35">
        <v>42256</v>
      </c>
      <c r="D7542">
        <v>3</v>
      </c>
      <c r="E7542" t="s">
        <v>32</v>
      </c>
      <c r="F7542">
        <v>0.66791764240082119</v>
      </c>
      <c r="G7542">
        <v>0.66002734761630444</v>
      </c>
      <c r="H7542">
        <v>6298</v>
      </c>
      <c r="I7542">
        <v>0.66260808735933785</v>
      </c>
      <c r="J7542">
        <v>0.64182952266359827</v>
      </c>
      <c r="K7542">
        <v>4190</v>
      </c>
      <c r="L7542">
        <v>5.3095552138984203E-3</v>
      </c>
      <c r="M7542">
        <v>0.79494160413742065</v>
      </c>
      <c r="N7542">
        <v>10488</v>
      </c>
      <c r="O7542">
        <v>1.2941669672727585E-2</v>
      </c>
      <c r="P7542">
        <v>-1.1276488192379475E-2</v>
      </c>
      <c r="Q7542">
        <v>-3.4206362906843424E-3</v>
      </c>
      <c r="R7542">
        <v>5.3095552138984203E-3</v>
      </c>
      <c r="S7542">
        <v>1.4038711786270142E-2</v>
      </c>
      <c r="T7542">
        <v>2.1895598620176315E-2</v>
      </c>
      <c r="U7542" t="s">
        <v>18</v>
      </c>
      <c r="V7542" t="s">
        <v>84</v>
      </c>
      <c r="W7542">
        <v>73.387779235839844</v>
      </c>
    </row>
    <row r="7543" spans="1:23" x14ac:dyDescent="0.25">
      <c r="A7543" s="48"/>
      <c r="B7543" t="s">
        <v>15</v>
      </c>
      <c r="C7543" s="35">
        <v>42256</v>
      </c>
      <c r="D7543">
        <v>3</v>
      </c>
      <c r="E7543" t="s">
        <v>32</v>
      </c>
      <c r="F7543">
        <v>0.66791764240082119</v>
      </c>
      <c r="G7543">
        <v>0.66002734761630444</v>
      </c>
      <c r="H7543">
        <v>6298</v>
      </c>
      <c r="I7543">
        <v>0.66260808735933785</v>
      </c>
      <c r="J7543">
        <v>0.64182952266359827</v>
      </c>
      <c r="K7543">
        <v>4190</v>
      </c>
      <c r="L7543">
        <v>5.3095552138984203E-3</v>
      </c>
      <c r="M7543">
        <v>0.79494160413742065</v>
      </c>
      <c r="N7543">
        <v>10488</v>
      </c>
      <c r="O7543">
        <v>1.2941669672727585E-2</v>
      </c>
      <c r="P7543">
        <v>-1.1276488192379475E-2</v>
      </c>
      <c r="Q7543">
        <v>-3.4206362906843424E-3</v>
      </c>
      <c r="R7543">
        <v>5.3095552138984203E-3</v>
      </c>
      <c r="S7543">
        <v>1.4038711786270142E-2</v>
      </c>
      <c r="T7543">
        <v>2.1895598620176315E-2</v>
      </c>
      <c r="U7543" t="s">
        <v>102</v>
      </c>
      <c r="V7543" t="s">
        <v>84</v>
      </c>
      <c r="W7543">
        <v>73.387779235839844</v>
      </c>
    </row>
    <row r="7544" spans="1:23" x14ac:dyDescent="0.25">
      <c r="A7544" s="48"/>
      <c r="B7544" t="s">
        <v>15</v>
      </c>
      <c r="C7544" s="35">
        <v>42256</v>
      </c>
      <c r="D7544">
        <v>4</v>
      </c>
      <c r="E7544" t="s">
        <v>32</v>
      </c>
      <c r="F7544">
        <v>0.62786371034653143</v>
      </c>
      <c r="G7544">
        <v>0.59635061319007765</v>
      </c>
      <c r="H7544">
        <v>6298</v>
      </c>
      <c r="I7544">
        <v>0.62949200864706689</v>
      </c>
      <c r="J7544">
        <v>0.61319857803395306</v>
      </c>
      <c r="K7544">
        <v>4190</v>
      </c>
      <c r="L7544">
        <v>-1.6282983124256134E-3</v>
      </c>
      <c r="M7544">
        <v>-0.25933945178985596</v>
      </c>
      <c r="N7544">
        <v>10488</v>
      </c>
      <c r="O7544">
        <v>1.2091659009456635E-2</v>
      </c>
      <c r="P7544">
        <v>-1.7124967649579048E-2</v>
      </c>
      <c r="Q7544">
        <v>-9.7850896418094635E-3</v>
      </c>
      <c r="R7544">
        <v>-1.6282983124256134E-3</v>
      </c>
      <c r="S7544">
        <v>6.5275258384644985E-3</v>
      </c>
      <c r="T7544">
        <v>1.3868371956050396E-2</v>
      </c>
      <c r="U7544" t="s">
        <v>18</v>
      </c>
      <c r="V7544" t="s">
        <v>84</v>
      </c>
      <c r="W7544">
        <v>72.128814697265625</v>
      </c>
    </row>
    <row r="7545" spans="1:23" x14ac:dyDescent="0.25">
      <c r="A7545" s="48"/>
      <c r="B7545" t="s">
        <v>15</v>
      </c>
      <c r="C7545" s="35">
        <v>42256</v>
      </c>
      <c r="D7545">
        <v>4</v>
      </c>
      <c r="E7545" t="s">
        <v>32</v>
      </c>
      <c r="F7545">
        <v>0.62786371034653143</v>
      </c>
      <c r="G7545">
        <v>0.59635061319007765</v>
      </c>
      <c r="H7545">
        <v>6298</v>
      </c>
      <c r="I7545">
        <v>0.62949200864706689</v>
      </c>
      <c r="J7545">
        <v>0.61319857803395306</v>
      </c>
      <c r="K7545">
        <v>4190</v>
      </c>
      <c r="L7545">
        <v>-1.6282983124256134E-3</v>
      </c>
      <c r="M7545">
        <v>-0.25933945178985596</v>
      </c>
      <c r="N7545">
        <v>10488</v>
      </c>
      <c r="O7545">
        <v>1.2091659009456635E-2</v>
      </c>
      <c r="P7545">
        <v>-1.7124967649579048E-2</v>
      </c>
      <c r="Q7545">
        <v>-9.7850896418094635E-3</v>
      </c>
      <c r="R7545">
        <v>-1.6282983124256134E-3</v>
      </c>
      <c r="S7545">
        <v>6.5275258384644985E-3</v>
      </c>
      <c r="T7545">
        <v>1.3868371956050396E-2</v>
      </c>
      <c r="U7545" t="s">
        <v>102</v>
      </c>
      <c r="V7545" t="s">
        <v>84</v>
      </c>
      <c r="W7545">
        <v>72.128814697265625</v>
      </c>
    </row>
    <row r="7546" spans="1:23" x14ac:dyDescent="0.25">
      <c r="A7546" s="48"/>
      <c r="B7546" t="s">
        <v>15</v>
      </c>
      <c r="C7546" s="35">
        <v>42256</v>
      </c>
      <c r="D7546">
        <v>5</v>
      </c>
      <c r="E7546" t="s">
        <v>32</v>
      </c>
      <c r="F7546">
        <v>0.62018288426686397</v>
      </c>
      <c r="G7546">
        <v>0.58552089592093237</v>
      </c>
      <c r="H7546">
        <v>6298</v>
      </c>
      <c r="I7546">
        <v>0.61112263020251034</v>
      </c>
      <c r="J7546">
        <v>0.56580810348898691</v>
      </c>
      <c r="K7546">
        <v>4190</v>
      </c>
      <c r="L7546">
        <v>9.0602543205022812E-3</v>
      </c>
      <c r="M7546">
        <v>1.4609004259109497</v>
      </c>
      <c r="N7546">
        <v>10488</v>
      </c>
      <c r="O7546">
        <v>1.1438571847975254E-2</v>
      </c>
      <c r="P7546">
        <v>-5.5994195863604546E-3</v>
      </c>
      <c r="Q7546">
        <v>1.344022573903203E-3</v>
      </c>
      <c r="R7546">
        <v>9.0602543205022812E-3</v>
      </c>
      <c r="S7546">
        <v>1.6775570809841156E-2</v>
      </c>
      <c r="T7546">
        <v>2.3719927296042442E-2</v>
      </c>
      <c r="U7546" t="s">
        <v>18</v>
      </c>
      <c r="V7546" t="s">
        <v>84</v>
      </c>
      <c r="W7546">
        <v>71.740180969238281</v>
      </c>
    </row>
    <row r="7547" spans="1:23" x14ac:dyDescent="0.25">
      <c r="A7547" s="48"/>
      <c r="B7547" t="s">
        <v>15</v>
      </c>
      <c r="C7547" s="35">
        <v>42256</v>
      </c>
      <c r="D7547">
        <v>5</v>
      </c>
      <c r="E7547" t="s">
        <v>32</v>
      </c>
      <c r="F7547">
        <v>0.62018288426686397</v>
      </c>
      <c r="G7547">
        <v>0.58552089592093237</v>
      </c>
      <c r="H7547">
        <v>6298</v>
      </c>
      <c r="I7547">
        <v>0.61112263020251034</v>
      </c>
      <c r="J7547">
        <v>0.56580810348898691</v>
      </c>
      <c r="K7547">
        <v>4190</v>
      </c>
      <c r="L7547">
        <v>9.0602543205022812E-3</v>
      </c>
      <c r="M7547">
        <v>1.4609004259109497</v>
      </c>
      <c r="N7547">
        <v>10488</v>
      </c>
      <c r="O7547">
        <v>1.1438571847975254E-2</v>
      </c>
      <c r="P7547">
        <v>-5.5994195863604546E-3</v>
      </c>
      <c r="Q7547">
        <v>1.344022573903203E-3</v>
      </c>
      <c r="R7547">
        <v>9.0602543205022812E-3</v>
      </c>
      <c r="S7547">
        <v>1.6775570809841156E-2</v>
      </c>
      <c r="T7547">
        <v>2.3719927296042442E-2</v>
      </c>
      <c r="U7547" t="s">
        <v>102</v>
      </c>
      <c r="V7547" t="s">
        <v>84</v>
      </c>
      <c r="W7547">
        <v>71.740180969238281</v>
      </c>
    </row>
    <row r="7548" spans="1:23" x14ac:dyDescent="0.25">
      <c r="A7548" s="48"/>
      <c r="B7548" t="s">
        <v>15</v>
      </c>
      <c r="C7548" s="35">
        <v>42256</v>
      </c>
      <c r="D7548">
        <v>6</v>
      </c>
      <c r="E7548" t="s">
        <v>32</v>
      </c>
      <c r="F7548">
        <v>0.64190612537781655</v>
      </c>
      <c r="G7548">
        <v>0.5877561755181534</v>
      </c>
      <c r="H7548">
        <v>6298</v>
      </c>
      <c r="I7548">
        <v>0.6391902087653073</v>
      </c>
      <c r="J7548">
        <v>0.58201566813199146</v>
      </c>
      <c r="K7548">
        <v>4190</v>
      </c>
      <c r="L7548">
        <v>2.7159166056662798E-3</v>
      </c>
      <c r="M7548">
        <v>0.42310184240341187</v>
      </c>
      <c r="N7548">
        <v>10488</v>
      </c>
      <c r="O7548">
        <v>1.1648918502032757E-2</v>
      </c>
      <c r="P7548">
        <v>-1.2213337235152721E-2</v>
      </c>
      <c r="Q7548">
        <v>-5.1422109827399254E-3</v>
      </c>
      <c r="R7548">
        <v>2.7159166056662798E-3</v>
      </c>
      <c r="S7548">
        <v>1.0573112405836582E-2</v>
      </c>
      <c r="T7548">
        <v>1.7645170912146568E-2</v>
      </c>
      <c r="U7548" t="s">
        <v>18</v>
      </c>
      <c r="V7548" t="s">
        <v>84</v>
      </c>
      <c r="W7548">
        <v>71.517448425292969</v>
      </c>
    </row>
    <row r="7549" spans="1:23" x14ac:dyDescent="0.25">
      <c r="A7549" s="48"/>
      <c r="B7549" t="s">
        <v>15</v>
      </c>
      <c r="C7549" s="35">
        <v>42256</v>
      </c>
      <c r="D7549">
        <v>6</v>
      </c>
      <c r="E7549" t="s">
        <v>32</v>
      </c>
      <c r="F7549">
        <v>0.64190612537781655</v>
      </c>
      <c r="G7549">
        <v>0.5877561755181534</v>
      </c>
      <c r="H7549">
        <v>6298</v>
      </c>
      <c r="I7549">
        <v>0.6391902087653073</v>
      </c>
      <c r="J7549">
        <v>0.58201566813199146</v>
      </c>
      <c r="K7549">
        <v>4190</v>
      </c>
      <c r="L7549">
        <v>2.7159166056662798E-3</v>
      </c>
      <c r="M7549">
        <v>0.42310184240341187</v>
      </c>
      <c r="N7549">
        <v>10488</v>
      </c>
      <c r="O7549">
        <v>1.1648918502032757E-2</v>
      </c>
      <c r="P7549">
        <v>-1.2213337235152721E-2</v>
      </c>
      <c r="Q7549">
        <v>-5.1422109827399254E-3</v>
      </c>
      <c r="R7549">
        <v>2.7159166056662798E-3</v>
      </c>
      <c r="S7549">
        <v>1.0573112405836582E-2</v>
      </c>
      <c r="T7549">
        <v>1.7645170912146568E-2</v>
      </c>
      <c r="U7549" t="s">
        <v>102</v>
      </c>
      <c r="V7549" t="s">
        <v>84</v>
      </c>
      <c r="W7549">
        <v>71.517448425292969</v>
      </c>
    </row>
    <row r="7550" spans="1:23" x14ac:dyDescent="0.25">
      <c r="A7550" s="48"/>
      <c r="B7550" t="s">
        <v>15</v>
      </c>
      <c r="C7550" s="35">
        <v>42256</v>
      </c>
      <c r="D7550">
        <v>7</v>
      </c>
      <c r="E7550" t="s">
        <v>32</v>
      </c>
      <c r="F7550">
        <v>0.72468069868829554</v>
      </c>
      <c r="G7550">
        <v>0.66656996917871092</v>
      </c>
      <c r="H7550">
        <v>6298</v>
      </c>
      <c r="I7550">
        <v>0.72991879029582307</v>
      </c>
      <c r="J7550">
        <v>0.65723019086811718</v>
      </c>
      <c r="K7550">
        <v>4190</v>
      </c>
      <c r="L7550">
        <v>-5.2380915731191635E-3</v>
      </c>
      <c r="M7550">
        <v>-0.72281372547149658</v>
      </c>
      <c r="N7550">
        <v>10488</v>
      </c>
      <c r="O7550">
        <v>1.3177243061363697E-2</v>
      </c>
      <c r="P7550">
        <v>-2.2126046940684319E-2</v>
      </c>
      <c r="Q7550">
        <v>-1.4127195812761784E-2</v>
      </c>
      <c r="R7550">
        <v>-5.2380915731191635E-3</v>
      </c>
      <c r="S7550">
        <v>3.6499588750302792E-3</v>
      </c>
      <c r="T7550">
        <v>1.1649862863123417E-2</v>
      </c>
      <c r="U7550" t="s">
        <v>18</v>
      </c>
      <c r="V7550" t="s">
        <v>84</v>
      </c>
      <c r="W7550">
        <v>72.776603698730469</v>
      </c>
    </row>
    <row r="7551" spans="1:23" x14ac:dyDescent="0.25">
      <c r="A7551" s="48"/>
      <c r="B7551" t="s">
        <v>15</v>
      </c>
      <c r="C7551" s="35">
        <v>42256</v>
      </c>
      <c r="D7551">
        <v>7</v>
      </c>
      <c r="E7551" t="s">
        <v>32</v>
      </c>
      <c r="F7551">
        <v>0.72468069868829554</v>
      </c>
      <c r="G7551">
        <v>0.66656996917871092</v>
      </c>
      <c r="H7551">
        <v>6298</v>
      </c>
      <c r="I7551">
        <v>0.72991879029582307</v>
      </c>
      <c r="J7551">
        <v>0.65723019086811718</v>
      </c>
      <c r="K7551">
        <v>4190</v>
      </c>
      <c r="L7551">
        <v>-5.2380915731191635E-3</v>
      </c>
      <c r="M7551">
        <v>-0.72281372547149658</v>
      </c>
      <c r="N7551">
        <v>10488</v>
      </c>
      <c r="O7551">
        <v>1.3177243061363697E-2</v>
      </c>
      <c r="P7551">
        <v>-2.2126046940684319E-2</v>
      </c>
      <c r="Q7551">
        <v>-1.4127195812761784E-2</v>
      </c>
      <c r="R7551">
        <v>-5.2380915731191635E-3</v>
      </c>
      <c r="S7551">
        <v>3.6499588750302792E-3</v>
      </c>
      <c r="T7551">
        <v>1.1649862863123417E-2</v>
      </c>
      <c r="U7551" t="s">
        <v>102</v>
      </c>
      <c r="V7551" t="s">
        <v>84</v>
      </c>
      <c r="W7551">
        <v>72.776603698730469</v>
      </c>
    </row>
    <row r="7552" spans="1:23" x14ac:dyDescent="0.25">
      <c r="A7552" s="48"/>
      <c r="B7552" t="s">
        <v>15</v>
      </c>
      <c r="C7552" s="35">
        <v>42256</v>
      </c>
      <c r="D7552">
        <v>8</v>
      </c>
      <c r="E7552" t="s">
        <v>32</v>
      </c>
      <c r="F7552">
        <v>0.74473124911726507</v>
      </c>
      <c r="G7552">
        <v>0.7184210778440937</v>
      </c>
      <c r="H7552">
        <v>6298</v>
      </c>
      <c r="I7552">
        <v>0.75001768627100851</v>
      </c>
      <c r="J7552">
        <v>0.72065369507527222</v>
      </c>
      <c r="K7552">
        <v>4190</v>
      </c>
      <c r="L7552">
        <v>-5.2864369936287403E-3</v>
      </c>
      <c r="M7552">
        <v>-0.70984494686126709</v>
      </c>
      <c r="N7552">
        <v>10488</v>
      </c>
      <c r="O7552">
        <v>1.4349185861647129E-2</v>
      </c>
      <c r="P7552">
        <v>-2.3676354438066483E-2</v>
      </c>
      <c r="Q7552">
        <v>-1.4966110698878765E-2</v>
      </c>
      <c r="R7552">
        <v>-5.2864369936287403E-3</v>
      </c>
      <c r="S7552">
        <v>4.3920888565480709E-3</v>
      </c>
      <c r="T7552">
        <v>1.3103479519486427E-2</v>
      </c>
      <c r="U7552" t="s">
        <v>18</v>
      </c>
      <c r="V7552" t="s">
        <v>84</v>
      </c>
      <c r="W7552">
        <v>75.906654357910156</v>
      </c>
    </row>
    <row r="7553" spans="1:23" x14ac:dyDescent="0.25">
      <c r="A7553" s="48"/>
      <c r="B7553" t="s">
        <v>15</v>
      </c>
      <c r="C7553" s="35">
        <v>42256</v>
      </c>
      <c r="D7553">
        <v>8</v>
      </c>
      <c r="E7553" t="s">
        <v>32</v>
      </c>
      <c r="F7553">
        <v>0.74473124911726507</v>
      </c>
      <c r="G7553">
        <v>0.7184210778440937</v>
      </c>
      <c r="H7553">
        <v>6298</v>
      </c>
      <c r="I7553">
        <v>0.75001768627100851</v>
      </c>
      <c r="J7553">
        <v>0.72065369507527222</v>
      </c>
      <c r="K7553">
        <v>4190</v>
      </c>
      <c r="L7553">
        <v>-5.2864369936287403E-3</v>
      </c>
      <c r="M7553">
        <v>-0.70984494686126709</v>
      </c>
      <c r="N7553">
        <v>10488</v>
      </c>
      <c r="O7553">
        <v>1.4349185861647129E-2</v>
      </c>
      <c r="P7553">
        <v>-2.3676354438066483E-2</v>
      </c>
      <c r="Q7553">
        <v>-1.4966110698878765E-2</v>
      </c>
      <c r="R7553">
        <v>-5.2864369936287403E-3</v>
      </c>
      <c r="S7553">
        <v>4.3920888565480709E-3</v>
      </c>
      <c r="T7553">
        <v>1.3103479519486427E-2</v>
      </c>
      <c r="U7553" t="s">
        <v>102</v>
      </c>
      <c r="V7553" t="s">
        <v>84</v>
      </c>
      <c r="W7553">
        <v>75.906654357910156</v>
      </c>
    </row>
    <row r="7554" spans="1:23" x14ac:dyDescent="0.25">
      <c r="A7554" s="48"/>
      <c r="B7554" t="s">
        <v>15</v>
      </c>
      <c r="C7554" s="35">
        <v>42256</v>
      </c>
      <c r="D7554">
        <v>9</v>
      </c>
      <c r="E7554" t="s">
        <v>32</v>
      </c>
      <c r="F7554">
        <v>0.69031741909004452</v>
      </c>
      <c r="G7554">
        <v>0.78338417930553195</v>
      </c>
      <c r="H7554">
        <v>6298</v>
      </c>
      <c r="I7554">
        <v>0.68570479961893149</v>
      </c>
      <c r="J7554">
        <v>0.76961863877137637</v>
      </c>
      <c r="K7554">
        <v>4190</v>
      </c>
      <c r="L7554">
        <v>4.6126195229589939E-3</v>
      </c>
      <c r="M7554">
        <v>0.66818821430206299</v>
      </c>
      <c r="N7554">
        <v>10488</v>
      </c>
      <c r="O7554">
        <v>1.5453336760401726E-2</v>
      </c>
      <c r="P7554">
        <v>-1.519237644970417E-2</v>
      </c>
      <c r="Q7554">
        <v>-5.8118924498558044E-3</v>
      </c>
      <c r="R7554">
        <v>4.6126195229589939E-3</v>
      </c>
      <c r="S7554">
        <v>1.5035895630717278E-2</v>
      </c>
      <c r="T7554">
        <v>2.4417616426944733E-2</v>
      </c>
      <c r="U7554" t="s">
        <v>18</v>
      </c>
      <c r="V7554" t="s">
        <v>84</v>
      </c>
      <c r="W7554">
        <v>80.166091918945313</v>
      </c>
    </row>
    <row r="7555" spans="1:23" x14ac:dyDescent="0.25">
      <c r="A7555" s="48"/>
      <c r="B7555" t="s">
        <v>15</v>
      </c>
      <c r="C7555" s="35">
        <v>42256</v>
      </c>
      <c r="D7555">
        <v>9</v>
      </c>
      <c r="E7555" t="s">
        <v>32</v>
      </c>
      <c r="F7555">
        <v>0.69031741909004452</v>
      </c>
      <c r="G7555">
        <v>0.78338417930553195</v>
      </c>
      <c r="H7555">
        <v>6298</v>
      </c>
      <c r="I7555">
        <v>0.68570479961893149</v>
      </c>
      <c r="J7555">
        <v>0.76961863877137637</v>
      </c>
      <c r="K7555">
        <v>4190</v>
      </c>
      <c r="L7555">
        <v>4.6126195229589939E-3</v>
      </c>
      <c r="M7555">
        <v>0.66818821430206299</v>
      </c>
      <c r="N7555">
        <v>10488</v>
      </c>
      <c r="O7555">
        <v>1.5453336760401726E-2</v>
      </c>
      <c r="P7555">
        <v>-1.519237644970417E-2</v>
      </c>
      <c r="Q7555">
        <v>-5.8118924498558044E-3</v>
      </c>
      <c r="R7555">
        <v>4.6126195229589939E-3</v>
      </c>
      <c r="S7555">
        <v>1.5035895630717278E-2</v>
      </c>
      <c r="T7555">
        <v>2.4417616426944733E-2</v>
      </c>
      <c r="U7555" t="s">
        <v>102</v>
      </c>
      <c r="V7555" t="s">
        <v>84</v>
      </c>
      <c r="W7555">
        <v>80.166091918945313</v>
      </c>
    </row>
    <row r="7556" spans="1:23" x14ac:dyDescent="0.25">
      <c r="A7556" s="48"/>
      <c r="B7556" t="s">
        <v>15</v>
      </c>
      <c r="C7556" s="35">
        <v>42256</v>
      </c>
      <c r="D7556">
        <v>10</v>
      </c>
      <c r="E7556" t="s">
        <v>32</v>
      </c>
      <c r="F7556">
        <v>0.68068213472662398</v>
      </c>
      <c r="G7556">
        <v>0.94883171275847156</v>
      </c>
      <c r="H7556">
        <v>6298</v>
      </c>
      <c r="I7556">
        <v>0.67443750920559109</v>
      </c>
      <c r="J7556">
        <v>0.91426159406203233</v>
      </c>
      <c r="K7556">
        <v>4190</v>
      </c>
      <c r="L7556">
        <v>6.2446254305541515E-3</v>
      </c>
      <c r="M7556">
        <v>0.91740697622299194</v>
      </c>
      <c r="N7556">
        <v>10488</v>
      </c>
      <c r="O7556">
        <v>1.850513182580471E-2</v>
      </c>
      <c r="P7556">
        <v>-1.7471551895141602E-2</v>
      </c>
      <c r="Q7556">
        <v>-6.2385662458837032E-3</v>
      </c>
      <c r="R7556">
        <v>6.2446254305541515E-3</v>
      </c>
      <c r="S7556">
        <v>1.872633770108223E-2</v>
      </c>
      <c r="T7556">
        <v>2.996080182492733E-2</v>
      </c>
      <c r="U7556" t="s">
        <v>18</v>
      </c>
      <c r="V7556" t="s">
        <v>84</v>
      </c>
      <c r="W7556">
        <v>86.036613464355469</v>
      </c>
    </row>
    <row r="7557" spans="1:23" x14ac:dyDescent="0.25">
      <c r="A7557" s="48"/>
      <c r="B7557" t="s">
        <v>15</v>
      </c>
      <c r="C7557" s="35">
        <v>42256</v>
      </c>
      <c r="D7557">
        <v>10</v>
      </c>
      <c r="E7557" t="s">
        <v>32</v>
      </c>
      <c r="F7557">
        <v>0.68068213472662398</v>
      </c>
      <c r="G7557">
        <v>0.94883171275847156</v>
      </c>
      <c r="H7557">
        <v>6298</v>
      </c>
      <c r="I7557">
        <v>0.67443750920559109</v>
      </c>
      <c r="J7557">
        <v>0.91426159406203233</v>
      </c>
      <c r="K7557">
        <v>4190</v>
      </c>
      <c r="L7557">
        <v>6.2446254305541515E-3</v>
      </c>
      <c r="M7557">
        <v>0.91740697622299194</v>
      </c>
      <c r="N7557">
        <v>10488</v>
      </c>
      <c r="O7557">
        <v>1.850513182580471E-2</v>
      </c>
      <c r="P7557">
        <v>-1.7471551895141602E-2</v>
      </c>
      <c r="Q7557">
        <v>-6.2385662458837032E-3</v>
      </c>
      <c r="R7557">
        <v>6.2446254305541515E-3</v>
      </c>
      <c r="S7557">
        <v>1.872633770108223E-2</v>
      </c>
      <c r="T7557">
        <v>2.996080182492733E-2</v>
      </c>
      <c r="U7557" t="s">
        <v>102</v>
      </c>
      <c r="V7557" t="s">
        <v>84</v>
      </c>
      <c r="W7557">
        <v>86.036613464355469</v>
      </c>
    </row>
    <row r="7558" spans="1:23" x14ac:dyDescent="0.25">
      <c r="A7558" s="48"/>
      <c r="B7558" t="s">
        <v>15</v>
      </c>
      <c r="C7558" s="35">
        <v>42256</v>
      </c>
      <c r="D7558">
        <v>11</v>
      </c>
      <c r="E7558" t="s">
        <v>32</v>
      </c>
      <c r="F7558">
        <v>0.71482805891646028</v>
      </c>
      <c r="G7558">
        <v>1.165817051439908</v>
      </c>
      <c r="H7558">
        <v>6298</v>
      </c>
      <c r="I7558">
        <v>0.69369678412598257</v>
      </c>
      <c r="J7558">
        <v>1.1074284817854607</v>
      </c>
      <c r="K7558">
        <v>4190</v>
      </c>
      <c r="L7558">
        <v>2.1131275221705437E-2</v>
      </c>
      <c r="M7558">
        <v>2.9561338424682617</v>
      </c>
      <c r="N7558">
        <v>10488</v>
      </c>
      <c r="O7558">
        <v>2.2549938410520554E-2</v>
      </c>
      <c r="P7558">
        <v>-7.7687259763479233E-3</v>
      </c>
      <c r="Q7558">
        <v>5.9195379726588726E-3</v>
      </c>
      <c r="R7558">
        <v>2.1131275221705437E-2</v>
      </c>
      <c r="S7558">
        <v>3.6341208964586258E-2</v>
      </c>
      <c r="T7558">
        <v>5.0031274557113647E-2</v>
      </c>
      <c r="U7558" t="s">
        <v>18</v>
      </c>
      <c r="V7558" t="s">
        <v>84</v>
      </c>
      <c r="W7558">
        <v>89.906944274902344</v>
      </c>
    </row>
    <row r="7559" spans="1:23" x14ac:dyDescent="0.25">
      <c r="A7559" s="48"/>
      <c r="B7559" t="s">
        <v>15</v>
      </c>
      <c r="C7559" s="35">
        <v>42256</v>
      </c>
      <c r="D7559">
        <v>11</v>
      </c>
      <c r="E7559" t="s">
        <v>32</v>
      </c>
      <c r="F7559">
        <v>0.71482805891646028</v>
      </c>
      <c r="G7559">
        <v>1.165817051439908</v>
      </c>
      <c r="H7559">
        <v>6298</v>
      </c>
      <c r="I7559">
        <v>0.69369678412598257</v>
      </c>
      <c r="J7559">
        <v>1.1074284817854607</v>
      </c>
      <c r="K7559">
        <v>4190</v>
      </c>
      <c r="L7559">
        <v>2.1131275221705437E-2</v>
      </c>
      <c r="M7559">
        <v>2.9561338424682617</v>
      </c>
      <c r="N7559">
        <v>10488</v>
      </c>
      <c r="O7559">
        <v>2.2549938410520554E-2</v>
      </c>
      <c r="P7559">
        <v>-7.7687259763479233E-3</v>
      </c>
      <c r="Q7559">
        <v>5.9195379726588726E-3</v>
      </c>
      <c r="R7559">
        <v>2.1131275221705437E-2</v>
      </c>
      <c r="S7559">
        <v>3.6341208964586258E-2</v>
      </c>
      <c r="T7559">
        <v>5.0031274557113647E-2</v>
      </c>
      <c r="U7559" t="s">
        <v>102</v>
      </c>
      <c r="V7559" t="s">
        <v>84</v>
      </c>
      <c r="W7559">
        <v>89.906944274902344</v>
      </c>
    </row>
    <row r="7560" spans="1:23" x14ac:dyDescent="0.25">
      <c r="A7560" s="48"/>
      <c r="B7560" t="s">
        <v>15</v>
      </c>
      <c r="C7560" s="35">
        <v>42256</v>
      </c>
      <c r="D7560">
        <v>12</v>
      </c>
      <c r="E7560" t="s">
        <v>32</v>
      </c>
      <c r="F7560">
        <v>0.85176351883234114</v>
      </c>
      <c r="G7560">
        <v>1.3889901521689663</v>
      </c>
      <c r="H7560">
        <v>6298</v>
      </c>
      <c r="I7560">
        <v>0.84598010540705215</v>
      </c>
      <c r="J7560">
        <v>1.3441760577913024</v>
      </c>
      <c r="K7560">
        <v>4190</v>
      </c>
      <c r="L7560">
        <v>5.7834135368466377E-3</v>
      </c>
      <c r="M7560">
        <v>0.6789928674697876</v>
      </c>
      <c r="N7560">
        <v>10488</v>
      </c>
      <c r="O7560">
        <v>2.7157939970493317E-2</v>
      </c>
      <c r="P7560">
        <v>-2.9022201895713806E-2</v>
      </c>
      <c r="Q7560">
        <v>-1.2536789290606976E-2</v>
      </c>
      <c r="R7560">
        <v>5.7834135368466377E-3</v>
      </c>
      <c r="S7560">
        <v>2.4101443588733673E-2</v>
      </c>
      <c r="T7560">
        <v>4.0589030832052231E-2</v>
      </c>
      <c r="U7560" t="s">
        <v>18</v>
      </c>
      <c r="V7560" t="s">
        <v>84</v>
      </c>
      <c r="W7560">
        <v>94.518211364746094</v>
      </c>
    </row>
    <row r="7561" spans="1:23" x14ac:dyDescent="0.25">
      <c r="A7561" s="48"/>
      <c r="B7561" t="s">
        <v>15</v>
      </c>
      <c r="C7561" s="35">
        <v>42256</v>
      </c>
      <c r="D7561">
        <v>12</v>
      </c>
      <c r="E7561" t="s">
        <v>32</v>
      </c>
      <c r="F7561">
        <v>0.85176351883234114</v>
      </c>
      <c r="G7561">
        <v>1.3889901521689663</v>
      </c>
      <c r="H7561">
        <v>6298</v>
      </c>
      <c r="I7561">
        <v>0.84598010540705215</v>
      </c>
      <c r="J7561">
        <v>1.3441760577913024</v>
      </c>
      <c r="K7561">
        <v>4190</v>
      </c>
      <c r="L7561">
        <v>5.7834135368466377E-3</v>
      </c>
      <c r="M7561">
        <v>0.6789928674697876</v>
      </c>
      <c r="N7561">
        <v>10488</v>
      </c>
      <c r="O7561">
        <v>2.7157939970493317E-2</v>
      </c>
      <c r="P7561">
        <v>-2.9022201895713806E-2</v>
      </c>
      <c r="Q7561">
        <v>-1.2536789290606976E-2</v>
      </c>
      <c r="R7561">
        <v>5.7834135368466377E-3</v>
      </c>
      <c r="S7561">
        <v>2.4101443588733673E-2</v>
      </c>
      <c r="T7561">
        <v>4.0589030832052231E-2</v>
      </c>
      <c r="U7561" t="s">
        <v>102</v>
      </c>
      <c r="V7561" t="s">
        <v>84</v>
      </c>
      <c r="W7561">
        <v>94.518211364746094</v>
      </c>
    </row>
    <row r="7562" spans="1:23" x14ac:dyDescent="0.25">
      <c r="A7562" s="48"/>
      <c r="B7562" t="s">
        <v>15</v>
      </c>
      <c r="C7562" s="35">
        <v>42256</v>
      </c>
      <c r="D7562">
        <v>13</v>
      </c>
      <c r="E7562" t="s">
        <v>32</v>
      </c>
      <c r="F7562">
        <v>1.0878975117010321</v>
      </c>
      <c r="G7562">
        <v>1.6005731565770742</v>
      </c>
      <c r="H7562">
        <v>6298</v>
      </c>
      <c r="I7562">
        <v>1.1010583633613464</v>
      </c>
      <c r="J7562">
        <v>1.5784187264491614</v>
      </c>
      <c r="K7562">
        <v>4190</v>
      </c>
      <c r="L7562">
        <v>-1.3160851784050465E-2</v>
      </c>
      <c r="M7562">
        <v>-1.2097510099411011</v>
      </c>
      <c r="N7562">
        <v>10488</v>
      </c>
      <c r="O7562">
        <v>3.1644541770219803E-2</v>
      </c>
      <c r="P7562">
        <v>-5.3716495633125305E-2</v>
      </c>
      <c r="Q7562">
        <v>-3.4507628530263901E-2</v>
      </c>
      <c r="R7562">
        <v>-1.3160851784050465E-2</v>
      </c>
      <c r="S7562">
        <v>8.1833917647600174E-3</v>
      </c>
      <c r="T7562">
        <v>2.7394792065024376E-2</v>
      </c>
      <c r="U7562" t="s">
        <v>18</v>
      </c>
      <c r="V7562" t="s">
        <v>84</v>
      </c>
      <c r="W7562">
        <v>97.2591552734375</v>
      </c>
    </row>
    <row r="7563" spans="1:23" x14ac:dyDescent="0.25">
      <c r="A7563" s="48"/>
      <c r="B7563" t="s">
        <v>15</v>
      </c>
      <c r="C7563" s="35">
        <v>42256</v>
      </c>
      <c r="D7563">
        <v>13</v>
      </c>
      <c r="E7563" t="s">
        <v>32</v>
      </c>
      <c r="F7563">
        <v>1.0878975117010321</v>
      </c>
      <c r="G7563">
        <v>1.6005731565770742</v>
      </c>
      <c r="H7563">
        <v>6298</v>
      </c>
      <c r="I7563">
        <v>1.1010583633613464</v>
      </c>
      <c r="J7563">
        <v>1.5784187264491614</v>
      </c>
      <c r="K7563">
        <v>4190</v>
      </c>
      <c r="L7563">
        <v>-1.3160851784050465E-2</v>
      </c>
      <c r="M7563">
        <v>-1.2097510099411011</v>
      </c>
      <c r="N7563">
        <v>10488</v>
      </c>
      <c r="O7563">
        <v>3.1644541770219803E-2</v>
      </c>
      <c r="P7563">
        <v>-5.3716495633125305E-2</v>
      </c>
      <c r="Q7563">
        <v>-3.4507628530263901E-2</v>
      </c>
      <c r="R7563">
        <v>-1.3160851784050465E-2</v>
      </c>
      <c r="S7563">
        <v>8.1833917647600174E-3</v>
      </c>
      <c r="T7563">
        <v>2.7394792065024376E-2</v>
      </c>
      <c r="U7563" t="s">
        <v>102</v>
      </c>
      <c r="V7563" t="s">
        <v>84</v>
      </c>
      <c r="W7563">
        <v>97.2591552734375</v>
      </c>
    </row>
    <row r="7564" spans="1:23" x14ac:dyDescent="0.25">
      <c r="A7564" s="48"/>
      <c r="B7564" t="s">
        <v>15</v>
      </c>
      <c r="C7564" s="35">
        <v>42256</v>
      </c>
      <c r="D7564">
        <v>14</v>
      </c>
      <c r="E7564" t="s">
        <v>32</v>
      </c>
      <c r="F7564">
        <v>1.4417332744768332</v>
      </c>
      <c r="G7564">
        <v>1.7897955126561604</v>
      </c>
      <c r="H7564">
        <v>6298</v>
      </c>
      <c r="I7564">
        <v>1.4697830097535765</v>
      </c>
      <c r="J7564">
        <v>1.7583683985378165</v>
      </c>
      <c r="K7564">
        <v>4190</v>
      </c>
      <c r="L7564">
        <v>-2.8049735352396965E-2</v>
      </c>
      <c r="M7564">
        <v>-1.9455565214157104</v>
      </c>
      <c r="N7564">
        <v>10488</v>
      </c>
      <c r="O7564">
        <v>3.530646488070488E-2</v>
      </c>
      <c r="P7564">
        <v>-7.329849898815155E-2</v>
      </c>
      <c r="Q7564">
        <v>-5.1866769790649414E-2</v>
      </c>
      <c r="R7564">
        <v>-2.8049735352396965E-2</v>
      </c>
      <c r="S7564">
        <v>-4.2355246841907501E-3</v>
      </c>
      <c r="T7564">
        <v>1.7199030146002769E-2</v>
      </c>
      <c r="U7564" t="s">
        <v>18</v>
      </c>
      <c r="V7564" t="s">
        <v>84</v>
      </c>
      <c r="W7564">
        <v>100</v>
      </c>
    </row>
    <row r="7565" spans="1:23" x14ac:dyDescent="0.25">
      <c r="A7565" s="48"/>
      <c r="B7565" t="s">
        <v>15</v>
      </c>
      <c r="C7565" s="35">
        <v>42256</v>
      </c>
      <c r="D7565">
        <v>14</v>
      </c>
      <c r="E7565" t="s">
        <v>32</v>
      </c>
      <c r="F7565">
        <v>1.4417332744768332</v>
      </c>
      <c r="G7565">
        <v>1.7897955126561604</v>
      </c>
      <c r="H7565">
        <v>6298</v>
      </c>
      <c r="I7565">
        <v>1.4697830097535765</v>
      </c>
      <c r="J7565">
        <v>1.7583683985378165</v>
      </c>
      <c r="K7565">
        <v>4190</v>
      </c>
      <c r="L7565">
        <v>-2.8049735352396965E-2</v>
      </c>
      <c r="M7565">
        <v>-1.9455565214157104</v>
      </c>
      <c r="N7565">
        <v>10488</v>
      </c>
      <c r="O7565">
        <v>3.530646488070488E-2</v>
      </c>
      <c r="P7565">
        <v>-7.329849898815155E-2</v>
      </c>
      <c r="Q7565">
        <v>-5.1866769790649414E-2</v>
      </c>
      <c r="R7565">
        <v>-2.8049735352396965E-2</v>
      </c>
      <c r="S7565">
        <v>-4.2355246841907501E-3</v>
      </c>
      <c r="T7565">
        <v>1.7199030146002769E-2</v>
      </c>
      <c r="U7565" t="s">
        <v>102</v>
      </c>
      <c r="V7565" t="s">
        <v>84</v>
      </c>
      <c r="W7565">
        <v>100</v>
      </c>
    </row>
    <row r="7566" spans="1:23" x14ac:dyDescent="0.25">
      <c r="A7566" s="48"/>
      <c r="B7566" t="s">
        <v>15</v>
      </c>
      <c r="C7566" s="35">
        <v>42256</v>
      </c>
      <c r="D7566">
        <v>15</v>
      </c>
      <c r="E7566" t="s">
        <v>32</v>
      </c>
      <c r="F7566">
        <v>1.8341332590848718</v>
      </c>
      <c r="G7566">
        <v>1.9148881033748761</v>
      </c>
      <c r="H7566">
        <v>6298</v>
      </c>
      <c r="I7566">
        <v>1.8448342213034616</v>
      </c>
      <c r="J7566">
        <v>1.8903257922711381</v>
      </c>
      <c r="K7566">
        <v>4190</v>
      </c>
      <c r="L7566">
        <v>-1.0700962506234646E-2</v>
      </c>
      <c r="M7566">
        <v>-0.58343428373336792</v>
      </c>
      <c r="N7566">
        <v>10488</v>
      </c>
      <c r="O7566">
        <v>3.7881918251514435E-2</v>
      </c>
      <c r="P7566">
        <v>-5.9250429272651672E-2</v>
      </c>
      <c r="Q7566">
        <v>-3.6255348473787308E-2</v>
      </c>
      <c r="R7566">
        <v>-1.0700962506234646E-2</v>
      </c>
      <c r="S7566">
        <v>1.4850391075015068E-2</v>
      </c>
      <c r="T7566">
        <v>3.7848502397537231E-2</v>
      </c>
      <c r="U7566" t="s">
        <v>18</v>
      </c>
      <c r="V7566" t="s">
        <v>84</v>
      </c>
      <c r="W7566">
        <v>101</v>
      </c>
    </row>
    <row r="7567" spans="1:23" x14ac:dyDescent="0.25">
      <c r="A7567" s="48"/>
      <c r="B7567" t="s">
        <v>15</v>
      </c>
      <c r="C7567" s="35">
        <v>42256</v>
      </c>
      <c r="D7567">
        <v>15</v>
      </c>
      <c r="E7567" t="s">
        <v>32</v>
      </c>
      <c r="F7567">
        <v>1.8341332590848718</v>
      </c>
      <c r="G7567">
        <v>1.9148881033748761</v>
      </c>
      <c r="H7567">
        <v>6298</v>
      </c>
      <c r="I7567">
        <v>1.8448342213034616</v>
      </c>
      <c r="J7567">
        <v>1.8903257922711381</v>
      </c>
      <c r="K7567">
        <v>4190</v>
      </c>
      <c r="L7567">
        <v>-1.0700962506234646E-2</v>
      </c>
      <c r="M7567">
        <v>-0.58343428373336792</v>
      </c>
      <c r="N7567">
        <v>10488</v>
      </c>
      <c r="O7567">
        <v>3.7881918251514435E-2</v>
      </c>
      <c r="P7567">
        <v>-5.9250429272651672E-2</v>
      </c>
      <c r="Q7567">
        <v>-3.6255348473787308E-2</v>
      </c>
      <c r="R7567">
        <v>-1.0700962506234646E-2</v>
      </c>
      <c r="S7567">
        <v>1.4850391075015068E-2</v>
      </c>
      <c r="T7567">
        <v>3.7848502397537231E-2</v>
      </c>
      <c r="U7567" t="s">
        <v>102</v>
      </c>
      <c r="V7567" t="s">
        <v>84</v>
      </c>
      <c r="W7567">
        <v>101</v>
      </c>
    </row>
    <row r="7568" spans="1:23" x14ac:dyDescent="0.25">
      <c r="A7568" s="48"/>
      <c r="B7568" t="s">
        <v>15</v>
      </c>
      <c r="C7568" s="35">
        <v>42256</v>
      </c>
      <c r="D7568">
        <v>16</v>
      </c>
      <c r="E7568" t="s">
        <v>32</v>
      </c>
      <c r="F7568">
        <v>2.2864936032690681</v>
      </c>
      <c r="G7568">
        <v>2.0038917585449232</v>
      </c>
      <c r="H7568">
        <v>6298</v>
      </c>
      <c r="I7568">
        <v>2.1299103917485911</v>
      </c>
      <c r="J7568">
        <v>1.8740060605113882</v>
      </c>
      <c r="K7568">
        <v>4190</v>
      </c>
      <c r="L7568">
        <v>0.15658320486545563</v>
      </c>
      <c r="M7568">
        <v>6.8481807708740234</v>
      </c>
      <c r="N7568">
        <v>10488</v>
      </c>
      <c r="O7568">
        <v>3.841559961438179E-2</v>
      </c>
      <c r="P7568">
        <v>0.10734977573156357</v>
      </c>
      <c r="Q7568">
        <v>0.13066880404949188</v>
      </c>
      <c r="R7568">
        <v>0.15658320486545563</v>
      </c>
      <c r="S7568">
        <v>0.18249452114105225</v>
      </c>
      <c r="T7568">
        <v>0.20581664144992828</v>
      </c>
      <c r="U7568" t="s">
        <v>18</v>
      </c>
      <c r="V7568" t="s">
        <v>84</v>
      </c>
      <c r="W7568">
        <v>101.87033081054687</v>
      </c>
    </row>
    <row r="7569" spans="1:23" x14ac:dyDescent="0.25">
      <c r="A7569" s="48"/>
      <c r="B7569" t="s">
        <v>15</v>
      </c>
      <c r="C7569" s="35">
        <v>42256</v>
      </c>
      <c r="D7569">
        <v>16</v>
      </c>
      <c r="E7569" t="s">
        <v>32</v>
      </c>
      <c r="F7569">
        <v>2.2864936032690681</v>
      </c>
      <c r="G7569">
        <v>2.0038917585449232</v>
      </c>
      <c r="H7569">
        <v>6298</v>
      </c>
      <c r="I7569">
        <v>2.1299103917485911</v>
      </c>
      <c r="J7569">
        <v>1.8740060605113882</v>
      </c>
      <c r="K7569">
        <v>4190</v>
      </c>
      <c r="L7569">
        <v>0.15658320486545563</v>
      </c>
      <c r="M7569">
        <v>6.8481807708740234</v>
      </c>
      <c r="N7569">
        <v>10488</v>
      </c>
      <c r="O7569">
        <v>3.841559961438179E-2</v>
      </c>
      <c r="P7569">
        <v>0.10734977573156357</v>
      </c>
      <c r="Q7569">
        <v>0.13066880404949188</v>
      </c>
      <c r="R7569">
        <v>0.15658320486545563</v>
      </c>
      <c r="S7569">
        <v>0.18249452114105225</v>
      </c>
      <c r="T7569">
        <v>0.20581664144992828</v>
      </c>
      <c r="U7569" t="s">
        <v>102</v>
      </c>
      <c r="V7569" t="s">
        <v>84</v>
      </c>
      <c r="W7569">
        <v>101.87033081054687</v>
      </c>
    </row>
    <row r="7570" spans="1:23" x14ac:dyDescent="0.25">
      <c r="A7570" s="48"/>
      <c r="B7570" t="s">
        <v>15</v>
      </c>
      <c r="C7570" s="35">
        <v>42256</v>
      </c>
      <c r="D7570">
        <v>17</v>
      </c>
      <c r="E7570" t="s">
        <v>32</v>
      </c>
      <c r="F7570">
        <v>2.6718371502850187</v>
      </c>
      <c r="G7570">
        <v>2.0105420725809866</v>
      </c>
      <c r="H7570">
        <v>6298</v>
      </c>
      <c r="I7570">
        <v>2.1114237580708068</v>
      </c>
      <c r="J7570">
        <v>1.6738356974778137</v>
      </c>
      <c r="K7570">
        <v>4190</v>
      </c>
      <c r="L7570">
        <v>0.5604134202003479</v>
      </c>
      <c r="M7570">
        <v>20.974832534790039</v>
      </c>
      <c r="N7570">
        <v>10488</v>
      </c>
      <c r="O7570">
        <v>3.6200899630784988E-2</v>
      </c>
      <c r="P7570">
        <v>0.51401835680007935</v>
      </c>
      <c r="Q7570">
        <v>0.53599303960800171</v>
      </c>
      <c r="R7570">
        <v>0.5604134202003479</v>
      </c>
      <c r="S7570">
        <v>0.58483093976974487</v>
      </c>
      <c r="T7570">
        <v>0.60680848360061646</v>
      </c>
      <c r="U7570" t="s">
        <v>18</v>
      </c>
      <c r="V7570" t="s">
        <v>84</v>
      </c>
      <c r="W7570">
        <v>101.61126708984375</v>
      </c>
    </row>
    <row r="7571" spans="1:23" x14ac:dyDescent="0.25">
      <c r="A7571" s="48"/>
      <c r="B7571" t="s">
        <v>15</v>
      </c>
      <c r="C7571" s="35">
        <v>42256</v>
      </c>
      <c r="D7571">
        <v>17</v>
      </c>
      <c r="E7571" t="s">
        <v>32</v>
      </c>
      <c r="F7571">
        <v>2.6718371502850187</v>
      </c>
      <c r="G7571">
        <v>2.0105420725809866</v>
      </c>
      <c r="H7571">
        <v>6298</v>
      </c>
      <c r="I7571">
        <v>2.1114237580708068</v>
      </c>
      <c r="J7571">
        <v>1.6738356974778137</v>
      </c>
      <c r="K7571">
        <v>4190</v>
      </c>
      <c r="L7571">
        <v>0.5604134202003479</v>
      </c>
      <c r="M7571">
        <v>20.974832534790039</v>
      </c>
      <c r="N7571">
        <v>10488</v>
      </c>
      <c r="O7571">
        <v>3.6200899630784988E-2</v>
      </c>
      <c r="P7571">
        <v>0.51401835680007935</v>
      </c>
      <c r="Q7571">
        <v>0.53599303960800171</v>
      </c>
      <c r="R7571">
        <v>0.5604134202003479</v>
      </c>
      <c r="S7571">
        <v>0.58483093976974487</v>
      </c>
      <c r="T7571">
        <v>0.60680848360061646</v>
      </c>
      <c r="U7571" t="s">
        <v>102</v>
      </c>
      <c r="V7571" t="s">
        <v>84</v>
      </c>
      <c r="W7571">
        <v>101.61126708984375</v>
      </c>
    </row>
    <row r="7572" spans="1:23" x14ac:dyDescent="0.25">
      <c r="A7572" s="48"/>
      <c r="B7572" t="s">
        <v>15</v>
      </c>
      <c r="C7572" s="35">
        <v>42256</v>
      </c>
      <c r="D7572">
        <v>18</v>
      </c>
      <c r="E7572" t="s">
        <v>32</v>
      </c>
      <c r="F7572">
        <v>2.8085586377764091</v>
      </c>
      <c r="G7572">
        <v>2.0167412546451837</v>
      </c>
      <c r="H7572">
        <v>6298</v>
      </c>
      <c r="I7572">
        <v>2.2173048718935653</v>
      </c>
      <c r="J7572">
        <v>1.6603322615298217</v>
      </c>
      <c r="K7572">
        <v>4190</v>
      </c>
      <c r="L7572">
        <v>0.59125375747680664</v>
      </c>
      <c r="M7572">
        <v>21.051856994628906</v>
      </c>
      <c r="N7572">
        <v>10488</v>
      </c>
      <c r="O7572">
        <v>3.610711544752121E-2</v>
      </c>
      <c r="P7572">
        <v>0.54497885704040527</v>
      </c>
      <c r="Q7572">
        <v>0.56689661741256714</v>
      </c>
      <c r="R7572">
        <v>0.59125375747680664</v>
      </c>
      <c r="S7572">
        <v>0.61560803651809692</v>
      </c>
      <c r="T7572">
        <v>0.63752865791320801</v>
      </c>
      <c r="U7572" t="s">
        <v>18</v>
      </c>
      <c r="V7572" t="s">
        <v>84</v>
      </c>
      <c r="W7572">
        <v>99.611076354980469</v>
      </c>
    </row>
    <row r="7573" spans="1:23" x14ac:dyDescent="0.25">
      <c r="A7573" s="48"/>
      <c r="B7573" t="s">
        <v>15</v>
      </c>
      <c r="C7573" s="35">
        <v>42256</v>
      </c>
      <c r="D7573">
        <v>18</v>
      </c>
      <c r="E7573" t="s">
        <v>32</v>
      </c>
      <c r="F7573">
        <v>2.8085586377764091</v>
      </c>
      <c r="G7573">
        <v>2.0167412546451837</v>
      </c>
      <c r="H7573">
        <v>6298</v>
      </c>
      <c r="I7573">
        <v>2.2173048718935653</v>
      </c>
      <c r="J7573">
        <v>1.6603322615298217</v>
      </c>
      <c r="K7573">
        <v>4190</v>
      </c>
      <c r="L7573">
        <v>0.59125375747680664</v>
      </c>
      <c r="M7573">
        <v>21.051856994628906</v>
      </c>
      <c r="N7573">
        <v>10488</v>
      </c>
      <c r="O7573">
        <v>3.610711544752121E-2</v>
      </c>
      <c r="P7573">
        <v>0.54497885704040527</v>
      </c>
      <c r="Q7573">
        <v>0.56689661741256714</v>
      </c>
      <c r="R7573">
        <v>0.59125375747680664</v>
      </c>
      <c r="S7573">
        <v>0.61560803651809692</v>
      </c>
      <c r="T7573">
        <v>0.63752865791320801</v>
      </c>
      <c r="U7573" t="s">
        <v>102</v>
      </c>
      <c r="V7573" t="s">
        <v>84</v>
      </c>
      <c r="W7573">
        <v>99.611076354980469</v>
      </c>
    </row>
    <row r="7574" spans="1:23" x14ac:dyDescent="0.25">
      <c r="A7574" s="48"/>
      <c r="B7574" t="s">
        <v>15</v>
      </c>
      <c r="C7574" s="35">
        <v>42256</v>
      </c>
      <c r="D7574">
        <v>19</v>
      </c>
      <c r="E7574" t="s">
        <v>32</v>
      </c>
      <c r="F7574">
        <v>2.8469686550183098</v>
      </c>
      <c r="G7574">
        <v>1.976412308949441</v>
      </c>
      <c r="H7574">
        <v>6298</v>
      </c>
      <c r="I7574">
        <v>2.2951397886524947</v>
      </c>
      <c r="J7574">
        <v>1.6161519204124135</v>
      </c>
      <c r="K7574">
        <v>4190</v>
      </c>
      <c r="L7574">
        <v>0.55182886123657227</v>
      </c>
      <c r="M7574">
        <v>19.383031845092773</v>
      </c>
      <c r="N7574">
        <v>10488</v>
      </c>
      <c r="O7574">
        <v>3.5264797508716583E-2</v>
      </c>
      <c r="P7574">
        <v>0.50663352012634277</v>
      </c>
      <c r="Q7574">
        <v>0.52803993225097656</v>
      </c>
      <c r="R7574">
        <v>0.55182886123657227</v>
      </c>
      <c r="S7574">
        <v>0.57561498880386353</v>
      </c>
      <c r="T7574">
        <v>0.59702420234680176</v>
      </c>
      <c r="U7574" t="s">
        <v>18</v>
      </c>
      <c r="V7574" t="s">
        <v>84</v>
      </c>
      <c r="W7574">
        <v>96.481025695800781</v>
      </c>
    </row>
    <row r="7575" spans="1:23" x14ac:dyDescent="0.25">
      <c r="A7575" s="48"/>
      <c r="B7575" t="s">
        <v>15</v>
      </c>
      <c r="C7575" s="35">
        <v>42256</v>
      </c>
      <c r="D7575">
        <v>19</v>
      </c>
      <c r="E7575" t="s">
        <v>32</v>
      </c>
      <c r="F7575">
        <v>2.8469686550183098</v>
      </c>
      <c r="G7575">
        <v>1.976412308949441</v>
      </c>
      <c r="H7575">
        <v>6298</v>
      </c>
      <c r="I7575">
        <v>2.2951397886524947</v>
      </c>
      <c r="J7575">
        <v>1.6161519204124135</v>
      </c>
      <c r="K7575">
        <v>4190</v>
      </c>
      <c r="L7575">
        <v>0.55182886123657227</v>
      </c>
      <c r="M7575">
        <v>19.383031845092773</v>
      </c>
      <c r="N7575">
        <v>10488</v>
      </c>
      <c r="O7575">
        <v>3.5264797508716583E-2</v>
      </c>
      <c r="P7575">
        <v>0.50663352012634277</v>
      </c>
      <c r="Q7575">
        <v>0.52803993225097656</v>
      </c>
      <c r="R7575">
        <v>0.55182886123657227</v>
      </c>
      <c r="S7575">
        <v>0.57561498880386353</v>
      </c>
      <c r="T7575">
        <v>0.59702420234680176</v>
      </c>
      <c r="U7575" t="s">
        <v>102</v>
      </c>
      <c r="V7575" t="s">
        <v>84</v>
      </c>
      <c r="W7575">
        <v>96.481025695800781</v>
      </c>
    </row>
    <row r="7576" spans="1:23" x14ac:dyDescent="0.25">
      <c r="A7576" s="48"/>
      <c r="B7576" t="s">
        <v>15</v>
      </c>
      <c r="C7576" s="35">
        <v>42256</v>
      </c>
      <c r="D7576">
        <v>20</v>
      </c>
      <c r="E7576" t="s">
        <v>32</v>
      </c>
      <c r="F7576">
        <v>2.701752273128851</v>
      </c>
      <c r="G7576">
        <v>1.8931830290076272</v>
      </c>
      <c r="H7576">
        <v>6298</v>
      </c>
      <c r="I7576">
        <v>2.9553655146405897</v>
      </c>
      <c r="J7576">
        <v>1.9670206944065531</v>
      </c>
      <c r="K7576">
        <v>4190</v>
      </c>
      <c r="L7576">
        <v>-0.25361323356628418</v>
      </c>
      <c r="M7576">
        <v>-9.3869905471801758</v>
      </c>
      <c r="N7576">
        <v>10488</v>
      </c>
      <c r="O7576">
        <v>3.8633167743682861E-2</v>
      </c>
      <c r="P7576">
        <v>-0.30312550067901611</v>
      </c>
      <c r="Q7576">
        <v>-0.27967438101768494</v>
      </c>
      <c r="R7576">
        <v>-0.25361323356628418</v>
      </c>
      <c r="S7576">
        <v>-0.22755515575408936</v>
      </c>
      <c r="T7576">
        <v>-0.20410096645355225</v>
      </c>
      <c r="U7576" t="s">
        <v>18</v>
      </c>
      <c r="V7576" t="s">
        <v>84</v>
      </c>
      <c r="W7576">
        <v>91.739608764648438</v>
      </c>
    </row>
    <row r="7577" spans="1:23" x14ac:dyDescent="0.25">
      <c r="A7577" s="48"/>
      <c r="B7577" t="s">
        <v>15</v>
      </c>
      <c r="C7577" s="35">
        <v>42256</v>
      </c>
      <c r="D7577">
        <v>20</v>
      </c>
      <c r="E7577" t="s">
        <v>32</v>
      </c>
      <c r="F7577">
        <v>2.701752273128851</v>
      </c>
      <c r="G7577">
        <v>1.8931830290076272</v>
      </c>
      <c r="H7577">
        <v>6298</v>
      </c>
      <c r="I7577">
        <v>2.9553655146405897</v>
      </c>
      <c r="J7577">
        <v>1.9670206944065531</v>
      </c>
      <c r="K7577">
        <v>4190</v>
      </c>
      <c r="L7577">
        <v>-0.25361323356628418</v>
      </c>
      <c r="M7577">
        <v>-9.3869905471801758</v>
      </c>
      <c r="N7577">
        <v>10488</v>
      </c>
      <c r="O7577">
        <v>3.8633167743682861E-2</v>
      </c>
      <c r="P7577">
        <v>-0.30312550067901611</v>
      </c>
      <c r="Q7577">
        <v>-0.27967438101768494</v>
      </c>
      <c r="R7577">
        <v>-0.25361323356628418</v>
      </c>
      <c r="S7577">
        <v>-0.22755515575408936</v>
      </c>
      <c r="T7577">
        <v>-0.20410096645355225</v>
      </c>
      <c r="U7577" t="s">
        <v>102</v>
      </c>
      <c r="V7577" t="s">
        <v>84</v>
      </c>
      <c r="W7577">
        <v>91.739608764648438</v>
      </c>
    </row>
    <row r="7578" spans="1:23" x14ac:dyDescent="0.25">
      <c r="A7578" s="48"/>
      <c r="B7578" t="s">
        <v>15</v>
      </c>
      <c r="C7578" s="35">
        <v>42256</v>
      </c>
      <c r="D7578">
        <v>21</v>
      </c>
      <c r="E7578" t="s">
        <v>32</v>
      </c>
      <c r="F7578">
        <v>2.4959468813624124</v>
      </c>
      <c r="G7578">
        <v>1.8085164609981401</v>
      </c>
      <c r="H7578">
        <v>6298</v>
      </c>
      <c r="I7578">
        <v>2.8276369572816291</v>
      </c>
      <c r="J7578">
        <v>1.9680291448185532</v>
      </c>
      <c r="K7578">
        <v>4190</v>
      </c>
      <c r="L7578">
        <v>-0.33169007301330566</v>
      </c>
      <c r="M7578">
        <v>-13.289148330688477</v>
      </c>
      <c r="N7578">
        <v>10488</v>
      </c>
      <c r="O7578">
        <v>3.7996124476194382E-2</v>
      </c>
      <c r="P7578">
        <v>-0.38038590550422668</v>
      </c>
      <c r="Q7578">
        <v>-0.35732150077819824</v>
      </c>
      <c r="R7578">
        <v>-0.33169007301330566</v>
      </c>
      <c r="S7578">
        <v>-0.30606168508529663</v>
      </c>
      <c r="T7578">
        <v>-0.28299424052238464</v>
      </c>
      <c r="U7578" t="s">
        <v>18</v>
      </c>
      <c r="V7578" t="s">
        <v>84</v>
      </c>
      <c r="W7578">
        <v>89.09210205078125</v>
      </c>
    </row>
    <row r="7579" spans="1:23" x14ac:dyDescent="0.25">
      <c r="A7579" s="48"/>
      <c r="B7579" t="s">
        <v>15</v>
      </c>
      <c r="C7579" s="35">
        <v>42256</v>
      </c>
      <c r="D7579">
        <v>21</v>
      </c>
      <c r="E7579" t="s">
        <v>32</v>
      </c>
      <c r="F7579">
        <v>2.4959468813624124</v>
      </c>
      <c r="G7579">
        <v>1.8085164609981401</v>
      </c>
      <c r="H7579">
        <v>6298</v>
      </c>
      <c r="I7579">
        <v>2.8276369572816291</v>
      </c>
      <c r="J7579">
        <v>1.9680291448185532</v>
      </c>
      <c r="K7579">
        <v>4190</v>
      </c>
      <c r="L7579">
        <v>-0.33169007301330566</v>
      </c>
      <c r="M7579">
        <v>-13.289148330688477</v>
      </c>
      <c r="N7579">
        <v>10488</v>
      </c>
      <c r="O7579">
        <v>3.7996124476194382E-2</v>
      </c>
      <c r="P7579">
        <v>-0.38038590550422668</v>
      </c>
      <c r="Q7579">
        <v>-0.35732150077819824</v>
      </c>
      <c r="R7579">
        <v>-0.33169007301330566</v>
      </c>
      <c r="S7579">
        <v>-0.30606168508529663</v>
      </c>
      <c r="T7579">
        <v>-0.28299424052238464</v>
      </c>
      <c r="U7579" t="s">
        <v>102</v>
      </c>
      <c r="V7579" t="s">
        <v>84</v>
      </c>
      <c r="W7579">
        <v>89.09210205078125</v>
      </c>
    </row>
    <row r="7580" spans="1:23" x14ac:dyDescent="0.25">
      <c r="A7580" s="48"/>
      <c r="B7580" t="s">
        <v>15</v>
      </c>
      <c r="C7580" s="35">
        <v>42256</v>
      </c>
      <c r="D7580">
        <v>22</v>
      </c>
      <c r="E7580" t="s">
        <v>32</v>
      </c>
      <c r="F7580">
        <v>2.1549021855059531</v>
      </c>
      <c r="G7580">
        <v>1.6520060158576271</v>
      </c>
      <c r="H7580">
        <v>6298</v>
      </c>
      <c r="I7580">
        <v>2.3594395251031437</v>
      </c>
      <c r="J7580">
        <v>1.7843442412612045</v>
      </c>
      <c r="K7580">
        <v>4190</v>
      </c>
      <c r="L7580">
        <v>-0.20453734695911407</v>
      </c>
      <c r="M7580">
        <v>-9.4917230606079102</v>
      </c>
      <c r="N7580">
        <v>10488</v>
      </c>
      <c r="O7580">
        <v>3.4542854875326157E-2</v>
      </c>
      <c r="P7580">
        <v>-0.24880747497081757</v>
      </c>
      <c r="Q7580">
        <v>-0.22783926129341125</v>
      </c>
      <c r="R7580">
        <v>-0.20453734695911407</v>
      </c>
      <c r="S7580">
        <v>-0.18123818933963776</v>
      </c>
      <c r="T7580">
        <v>-0.16026721894741058</v>
      </c>
      <c r="U7580" t="s">
        <v>18</v>
      </c>
      <c r="V7580" t="s">
        <v>84</v>
      </c>
      <c r="W7580">
        <v>86.833145141601563</v>
      </c>
    </row>
    <row r="7581" spans="1:23" x14ac:dyDescent="0.25">
      <c r="A7581" s="48"/>
      <c r="B7581" t="s">
        <v>15</v>
      </c>
      <c r="C7581" s="35">
        <v>42256</v>
      </c>
      <c r="D7581">
        <v>22</v>
      </c>
      <c r="E7581" t="s">
        <v>32</v>
      </c>
      <c r="F7581">
        <v>2.1549021855059531</v>
      </c>
      <c r="G7581">
        <v>1.6520060158576271</v>
      </c>
      <c r="H7581">
        <v>6298</v>
      </c>
      <c r="I7581">
        <v>2.3594395251031437</v>
      </c>
      <c r="J7581">
        <v>1.7843442412612045</v>
      </c>
      <c r="K7581">
        <v>4190</v>
      </c>
      <c r="L7581">
        <v>-0.20453734695911407</v>
      </c>
      <c r="M7581">
        <v>-9.4917230606079102</v>
      </c>
      <c r="N7581">
        <v>10488</v>
      </c>
      <c r="O7581">
        <v>3.4542854875326157E-2</v>
      </c>
      <c r="P7581">
        <v>-0.24880747497081757</v>
      </c>
      <c r="Q7581">
        <v>-0.22783926129341125</v>
      </c>
      <c r="R7581">
        <v>-0.20453734695911407</v>
      </c>
      <c r="S7581">
        <v>-0.18123818933963776</v>
      </c>
      <c r="T7581">
        <v>-0.16026721894741058</v>
      </c>
      <c r="U7581" t="s">
        <v>102</v>
      </c>
      <c r="V7581" t="s">
        <v>84</v>
      </c>
      <c r="W7581">
        <v>86.833145141601563</v>
      </c>
    </row>
    <row r="7582" spans="1:23" x14ac:dyDescent="0.25">
      <c r="A7582" s="48"/>
      <c r="B7582" t="s">
        <v>15</v>
      </c>
      <c r="C7582" s="35">
        <v>42256</v>
      </c>
      <c r="D7582">
        <v>23</v>
      </c>
      <c r="E7582" t="s">
        <v>32</v>
      </c>
      <c r="F7582">
        <v>1.7097691976095477</v>
      </c>
      <c r="G7582">
        <v>1.4599906152959654</v>
      </c>
      <c r="H7582">
        <v>6298</v>
      </c>
      <c r="I7582">
        <v>1.8183375566132951</v>
      </c>
      <c r="J7582">
        <v>1.5596612693653868</v>
      </c>
      <c r="K7582">
        <v>4190</v>
      </c>
      <c r="L7582">
        <v>-0.10856835544109344</v>
      </c>
      <c r="M7582">
        <v>-6.349884033203125</v>
      </c>
      <c r="N7582">
        <v>10488</v>
      </c>
      <c r="O7582">
        <v>3.0315203592181206E-2</v>
      </c>
      <c r="P7582">
        <v>-0.14742031693458557</v>
      </c>
      <c r="Q7582">
        <v>-0.1290183812379837</v>
      </c>
      <c r="R7582">
        <v>-0.10856835544109344</v>
      </c>
      <c r="S7582">
        <v>-8.8120751082897186E-2</v>
      </c>
      <c r="T7582">
        <v>-6.9716393947601318E-2</v>
      </c>
      <c r="U7582" t="s">
        <v>18</v>
      </c>
      <c r="V7582" t="s">
        <v>84</v>
      </c>
      <c r="W7582">
        <v>84.962814331054688</v>
      </c>
    </row>
    <row r="7583" spans="1:23" x14ac:dyDescent="0.25">
      <c r="A7583" s="48"/>
      <c r="B7583" t="s">
        <v>15</v>
      </c>
      <c r="C7583" s="35">
        <v>42256</v>
      </c>
      <c r="D7583">
        <v>23</v>
      </c>
      <c r="E7583" t="s">
        <v>32</v>
      </c>
      <c r="F7583">
        <v>1.7097691976095477</v>
      </c>
      <c r="G7583">
        <v>1.4599906152959654</v>
      </c>
      <c r="H7583">
        <v>6298</v>
      </c>
      <c r="I7583">
        <v>1.8183375566132951</v>
      </c>
      <c r="J7583">
        <v>1.5596612693653868</v>
      </c>
      <c r="K7583">
        <v>4190</v>
      </c>
      <c r="L7583">
        <v>-0.10856835544109344</v>
      </c>
      <c r="M7583">
        <v>-6.349884033203125</v>
      </c>
      <c r="N7583">
        <v>10488</v>
      </c>
      <c r="O7583">
        <v>3.0315203592181206E-2</v>
      </c>
      <c r="P7583">
        <v>-0.14742031693458557</v>
      </c>
      <c r="Q7583">
        <v>-0.1290183812379837</v>
      </c>
      <c r="R7583">
        <v>-0.10856835544109344</v>
      </c>
      <c r="S7583">
        <v>-8.8120751082897186E-2</v>
      </c>
      <c r="T7583">
        <v>-6.9716393947601318E-2</v>
      </c>
      <c r="U7583" t="s">
        <v>102</v>
      </c>
      <c r="V7583" t="s">
        <v>84</v>
      </c>
      <c r="W7583">
        <v>84.962814331054688</v>
      </c>
    </row>
    <row r="7584" spans="1:23" x14ac:dyDescent="0.25">
      <c r="A7584" s="48"/>
      <c r="B7584" t="s">
        <v>15</v>
      </c>
      <c r="C7584" s="35">
        <v>42256</v>
      </c>
      <c r="D7584">
        <v>24</v>
      </c>
      <c r="E7584" t="s">
        <v>32</v>
      </c>
      <c r="F7584">
        <v>1.3262482532091899</v>
      </c>
      <c r="G7584">
        <v>1.2299996812322358</v>
      </c>
      <c r="H7584">
        <v>6298</v>
      </c>
      <c r="I7584">
        <v>1.4029767939158742</v>
      </c>
      <c r="J7584">
        <v>1.3201507970617807</v>
      </c>
      <c r="K7584">
        <v>4190</v>
      </c>
      <c r="L7584">
        <v>-7.6728537678718567E-2</v>
      </c>
      <c r="M7584">
        <v>-5.7853827476501465</v>
      </c>
      <c r="N7584">
        <v>10488</v>
      </c>
      <c r="O7584">
        <v>2.5615645572543144E-2</v>
      </c>
      <c r="P7584">
        <v>-0.10955754667520523</v>
      </c>
      <c r="Q7584">
        <v>-9.4008341431617737E-2</v>
      </c>
      <c r="R7584">
        <v>-7.6728537678718567E-2</v>
      </c>
      <c r="S7584">
        <v>-5.9450786560773849E-2</v>
      </c>
      <c r="T7584">
        <v>-4.3899524956941605E-2</v>
      </c>
      <c r="U7584" t="s">
        <v>18</v>
      </c>
      <c r="V7584" t="s">
        <v>84</v>
      </c>
      <c r="W7584">
        <v>83.222160339355469</v>
      </c>
    </row>
    <row r="7585" spans="1:23" x14ac:dyDescent="0.25">
      <c r="A7585" s="48"/>
      <c r="B7585" t="s">
        <v>15</v>
      </c>
      <c r="C7585" s="35">
        <v>42256</v>
      </c>
      <c r="D7585">
        <v>24</v>
      </c>
      <c r="E7585" t="s">
        <v>32</v>
      </c>
      <c r="F7585">
        <v>1.3262482532091899</v>
      </c>
      <c r="G7585">
        <v>1.2299996812322358</v>
      </c>
      <c r="H7585">
        <v>6298</v>
      </c>
      <c r="I7585">
        <v>1.4029767939158742</v>
      </c>
      <c r="J7585">
        <v>1.3201507970617807</v>
      </c>
      <c r="K7585">
        <v>4190</v>
      </c>
      <c r="L7585">
        <v>-7.6728537678718567E-2</v>
      </c>
      <c r="M7585">
        <v>-5.7853827476501465</v>
      </c>
      <c r="N7585">
        <v>10488</v>
      </c>
      <c r="O7585">
        <v>2.5615645572543144E-2</v>
      </c>
      <c r="P7585">
        <v>-0.10955754667520523</v>
      </c>
      <c r="Q7585">
        <v>-9.4008341431617737E-2</v>
      </c>
      <c r="R7585">
        <v>-7.6728537678718567E-2</v>
      </c>
      <c r="S7585">
        <v>-5.9450786560773849E-2</v>
      </c>
      <c r="T7585">
        <v>-4.3899524956941605E-2</v>
      </c>
      <c r="U7585" t="s">
        <v>102</v>
      </c>
      <c r="V7585" t="s">
        <v>84</v>
      </c>
      <c r="W7585">
        <v>83.222160339355469</v>
      </c>
    </row>
    <row r="7586" spans="1:23" x14ac:dyDescent="0.25">
      <c r="A7586" s="48"/>
      <c r="B7586" t="s">
        <v>15</v>
      </c>
      <c r="C7586" s="35">
        <v>42257</v>
      </c>
      <c r="D7586">
        <v>1</v>
      </c>
      <c r="E7586" t="s">
        <v>32</v>
      </c>
      <c r="F7586">
        <v>1.0813696242551964</v>
      </c>
      <c r="G7586">
        <v>1.0753959995035656</v>
      </c>
      <c r="H7586">
        <v>9389</v>
      </c>
      <c r="I7586">
        <v>1.1350086348080266</v>
      </c>
      <c r="J7586">
        <v>1.0970143198220248</v>
      </c>
      <c r="K7586">
        <v>1083</v>
      </c>
      <c r="L7586">
        <v>-5.3639009594917297E-2</v>
      </c>
      <c r="M7586">
        <v>-4.9602847099304199</v>
      </c>
      <c r="N7586">
        <v>10472</v>
      </c>
      <c r="O7586">
        <v>3.5133793950080872E-2</v>
      </c>
      <c r="P7586">
        <v>-9.8666481673717499E-2</v>
      </c>
      <c r="Q7586">
        <v>-7.7339567244052887E-2</v>
      </c>
      <c r="R7586">
        <v>-5.3639009594917297E-2</v>
      </c>
      <c r="S7586">
        <v>-2.9941266402602196E-2</v>
      </c>
      <c r="T7586">
        <v>-8.6115393787622452E-3</v>
      </c>
      <c r="U7586" t="s">
        <v>18</v>
      </c>
      <c r="V7586" t="s">
        <v>84</v>
      </c>
      <c r="W7586">
        <v>81.351699829101563</v>
      </c>
    </row>
    <row r="7587" spans="1:23" x14ac:dyDescent="0.25">
      <c r="A7587" s="48"/>
      <c r="B7587" t="s">
        <v>15</v>
      </c>
      <c r="C7587" s="35">
        <v>42257</v>
      </c>
      <c r="D7587">
        <v>1</v>
      </c>
      <c r="E7587" t="s">
        <v>32</v>
      </c>
      <c r="F7587">
        <v>1.0813696242551964</v>
      </c>
      <c r="G7587">
        <v>1.0753959995035656</v>
      </c>
      <c r="H7587">
        <v>9389</v>
      </c>
      <c r="I7587">
        <v>1.1350086348080266</v>
      </c>
      <c r="J7587">
        <v>1.0970143198220248</v>
      </c>
      <c r="K7587">
        <v>1083</v>
      </c>
      <c r="L7587">
        <v>-5.3639009594917297E-2</v>
      </c>
      <c r="M7587">
        <v>-4.9602847099304199</v>
      </c>
      <c r="N7587">
        <v>10472</v>
      </c>
      <c r="O7587">
        <v>3.5133793950080872E-2</v>
      </c>
      <c r="P7587">
        <v>-9.8666481673717499E-2</v>
      </c>
      <c r="Q7587">
        <v>-7.7339567244052887E-2</v>
      </c>
      <c r="R7587">
        <v>-5.3639009594917297E-2</v>
      </c>
      <c r="S7587">
        <v>-2.9941266402602196E-2</v>
      </c>
      <c r="T7587">
        <v>-8.6115393787622452E-3</v>
      </c>
      <c r="U7587" t="s">
        <v>102</v>
      </c>
      <c r="V7587" t="s">
        <v>84</v>
      </c>
      <c r="W7587">
        <v>81.351699829101563</v>
      </c>
    </row>
    <row r="7588" spans="1:23" x14ac:dyDescent="0.25">
      <c r="A7588" s="48"/>
      <c r="B7588" t="s">
        <v>15</v>
      </c>
      <c r="C7588" s="35">
        <v>42257</v>
      </c>
      <c r="D7588">
        <v>2</v>
      </c>
      <c r="E7588" t="s">
        <v>32</v>
      </c>
      <c r="F7588">
        <v>0.91838404157248343</v>
      </c>
      <c r="G7588">
        <v>0.93724470180372665</v>
      </c>
      <c r="H7588">
        <v>9389</v>
      </c>
      <c r="I7588">
        <v>0.98379489363426409</v>
      </c>
      <c r="J7588">
        <v>0.96447663389948879</v>
      </c>
      <c r="K7588">
        <v>1083</v>
      </c>
      <c r="L7588">
        <v>-6.5410852432250977E-2</v>
      </c>
      <c r="M7588">
        <v>-7.1223855018615723</v>
      </c>
      <c r="N7588">
        <v>10472</v>
      </c>
      <c r="O7588">
        <v>3.0862335115671158E-2</v>
      </c>
      <c r="P7588">
        <v>-0.10496401786804199</v>
      </c>
      <c r="Q7588">
        <v>-8.6229965090751648E-2</v>
      </c>
      <c r="R7588">
        <v>-6.5410852432250977E-2</v>
      </c>
      <c r="S7588">
        <v>-4.4594205915927887E-2</v>
      </c>
      <c r="T7588">
        <v>-2.5857683271169662E-2</v>
      </c>
      <c r="U7588" t="s">
        <v>18</v>
      </c>
      <c r="V7588" t="s">
        <v>84</v>
      </c>
      <c r="W7588">
        <v>79.740165710449219</v>
      </c>
    </row>
    <row r="7589" spans="1:23" x14ac:dyDescent="0.25">
      <c r="A7589" s="48"/>
      <c r="B7589" t="s">
        <v>15</v>
      </c>
      <c r="C7589" s="35">
        <v>42257</v>
      </c>
      <c r="D7589">
        <v>2</v>
      </c>
      <c r="E7589" t="s">
        <v>32</v>
      </c>
      <c r="F7589">
        <v>0.91838404157248343</v>
      </c>
      <c r="G7589">
        <v>0.93724470180372665</v>
      </c>
      <c r="H7589">
        <v>9389</v>
      </c>
      <c r="I7589">
        <v>0.98379489363426409</v>
      </c>
      <c r="J7589">
        <v>0.96447663389948879</v>
      </c>
      <c r="K7589">
        <v>1083</v>
      </c>
      <c r="L7589">
        <v>-6.5410852432250977E-2</v>
      </c>
      <c r="M7589">
        <v>-7.1223855018615723</v>
      </c>
      <c r="N7589">
        <v>10472</v>
      </c>
      <c r="O7589">
        <v>3.0862335115671158E-2</v>
      </c>
      <c r="P7589">
        <v>-0.10496401786804199</v>
      </c>
      <c r="Q7589">
        <v>-8.6229965090751648E-2</v>
      </c>
      <c r="R7589">
        <v>-6.5410852432250977E-2</v>
      </c>
      <c r="S7589">
        <v>-4.4594205915927887E-2</v>
      </c>
      <c r="T7589">
        <v>-2.5857683271169662E-2</v>
      </c>
      <c r="U7589" t="s">
        <v>102</v>
      </c>
      <c r="V7589" t="s">
        <v>84</v>
      </c>
      <c r="W7589">
        <v>79.740165710449219</v>
      </c>
    </row>
    <row r="7590" spans="1:23" x14ac:dyDescent="0.25">
      <c r="A7590" s="48"/>
      <c r="B7590" t="s">
        <v>15</v>
      </c>
      <c r="C7590" s="35">
        <v>42257</v>
      </c>
      <c r="D7590">
        <v>3</v>
      </c>
      <c r="E7590" t="s">
        <v>32</v>
      </c>
      <c r="F7590">
        <v>0.80489898330300169</v>
      </c>
      <c r="G7590">
        <v>0.82946247254298611</v>
      </c>
      <c r="H7590">
        <v>9389</v>
      </c>
      <c r="I7590">
        <v>0.84968477256438801</v>
      </c>
      <c r="J7590">
        <v>0.82020624982538515</v>
      </c>
      <c r="K7590">
        <v>1083</v>
      </c>
      <c r="L7590">
        <v>-4.4785790145397186E-2</v>
      </c>
      <c r="M7590">
        <v>-5.564150333404541</v>
      </c>
      <c r="N7590">
        <v>10472</v>
      </c>
      <c r="O7590">
        <v>2.6352578774094582E-2</v>
      </c>
      <c r="P7590">
        <v>-7.8559257090091705E-2</v>
      </c>
      <c r="Q7590">
        <v>-6.2562711536884308E-2</v>
      </c>
      <c r="R7590">
        <v>-4.4785790145397186E-2</v>
      </c>
      <c r="S7590">
        <v>-2.7010975405573845E-2</v>
      </c>
      <c r="T7590">
        <v>-1.1012325063347816E-2</v>
      </c>
      <c r="U7590" t="s">
        <v>18</v>
      </c>
      <c r="V7590" t="s">
        <v>84</v>
      </c>
      <c r="W7590">
        <v>78.869651794433594</v>
      </c>
    </row>
    <row r="7591" spans="1:23" x14ac:dyDescent="0.25">
      <c r="A7591" s="48"/>
      <c r="B7591" t="s">
        <v>15</v>
      </c>
      <c r="C7591" s="35">
        <v>42257</v>
      </c>
      <c r="D7591">
        <v>3</v>
      </c>
      <c r="E7591" t="s">
        <v>32</v>
      </c>
      <c r="F7591">
        <v>0.80489898330300169</v>
      </c>
      <c r="G7591">
        <v>0.82946247254298611</v>
      </c>
      <c r="H7591">
        <v>9389</v>
      </c>
      <c r="I7591">
        <v>0.84968477256438801</v>
      </c>
      <c r="J7591">
        <v>0.82020624982538515</v>
      </c>
      <c r="K7591">
        <v>1083</v>
      </c>
      <c r="L7591">
        <v>-4.4785790145397186E-2</v>
      </c>
      <c r="M7591">
        <v>-5.564150333404541</v>
      </c>
      <c r="N7591">
        <v>10472</v>
      </c>
      <c r="O7591">
        <v>2.6352578774094582E-2</v>
      </c>
      <c r="P7591">
        <v>-7.8559257090091705E-2</v>
      </c>
      <c r="Q7591">
        <v>-6.2562711536884308E-2</v>
      </c>
      <c r="R7591">
        <v>-4.4785790145397186E-2</v>
      </c>
      <c r="S7591">
        <v>-2.7010975405573845E-2</v>
      </c>
      <c r="T7591">
        <v>-1.1012325063347816E-2</v>
      </c>
      <c r="U7591" t="s">
        <v>102</v>
      </c>
      <c r="V7591" t="s">
        <v>84</v>
      </c>
      <c r="W7591">
        <v>78.869651794433594</v>
      </c>
    </row>
    <row r="7592" spans="1:23" x14ac:dyDescent="0.25">
      <c r="A7592" s="48"/>
      <c r="B7592" t="s">
        <v>15</v>
      </c>
      <c r="C7592" s="35">
        <v>42257</v>
      </c>
      <c r="D7592">
        <v>4</v>
      </c>
      <c r="E7592" t="s">
        <v>32</v>
      </c>
      <c r="F7592">
        <v>0.73772296904459522</v>
      </c>
      <c r="G7592">
        <v>0.73855196065346373</v>
      </c>
      <c r="H7592">
        <v>9389</v>
      </c>
      <c r="I7592">
        <v>0.75070705630492029</v>
      </c>
      <c r="J7592">
        <v>0.69406368072225011</v>
      </c>
      <c r="K7592">
        <v>1083</v>
      </c>
      <c r="L7592">
        <v>-1.2984087690711021E-2</v>
      </c>
      <c r="M7592">
        <v>-1.7600220441818237</v>
      </c>
      <c r="N7592">
        <v>10472</v>
      </c>
      <c r="O7592">
        <v>2.2425455972552299E-2</v>
      </c>
      <c r="P7592">
        <v>-4.1724551469087601E-2</v>
      </c>
      <c r="Q7592">
        <v>-2.8111852705478668E-2</v>
      </c>
      <c r="R7592">
        <v>-1.2984087690711021E-2</v>
      </c>
      <c r="S7592">
        <v>2.1418824326246977E-3</v>
      </c>
      <c r="T7592">
        <v>1.5756376087665558E-2</v>
      </c>
      <c r="U7592" t="s">
        <v>18</v>
      </c>
      <c r="V7592" t="s">
        <v>84</v>
      </c>
      <c r="W7592">
        <v>77.999137878417969</v>
      </c>
    </row>
    <row r="7593" spans="1:23" x14ac:dyDescent="0.25">
      <c r="A7593" s="48"/>
      <c r="B7593" t="s">
        <v>15</v>
      </c>
      <c r="C7593" s="35">
        <v>42257</v>
      </c>
      <c r="D7593">
        <v>4</v>
      </c>
      <c r="E7593" t="s">
        <v>32</v>
      </c>
      <c r="F7593">
        <v>0.73772296904459522</v>
      </c>
      <c r="G7593">
        <v>0.73855196065346373</v>
      </c>
      <c r="H7593">
        <v>9389</v>
      </c>
      <c r="I7593">
        <v>0.75070705630492029</v>
      </c>
      <c r="J7593">
        <v>0.69406368072225011</v>
      </c>
      <c r="K7593">
        <v>1083</v>
      </c>
      <c r="L7593">
        <v>-1.2984087690711021E-2</v>
      </c>
      <c r="M7593">
        <v>-1.7600220441818237</v>
      </c>
      <c r="N7593">
        <v>10472</v>
      </c>
      <c r="O7593">
        <v>2.2425455972552299E-2</v>
      </c>
      <c r="P7593">
        <v>-4.1724551469087601E-2</v>
      </c>
      <c r="Q7593">
        <v>-2.8111852705478668E-2</v>
      </c>
      <c r="R7593">
        <v>-1.2984087690711021E-2</v>
      </c>
      <c r="S7593">
        <v>2.1418824326246977E-3</v>
      </c>
      <c r="T7593">
        <v>1.5756376087665558E-2</v>
      </c>
      <c r="U7593" t="s">
        <v>102</v>
      </c>
      <c r="V7593" t="s">
        <v>84</v>
      </c>
      <c r="W7593">
        <v>77.999137878417969</v>
      </c>
    </row>
    <row r="7594" spans="1:23" x14ac:dyDescent="0.25">
      <c r="A7594" s="48"/>
      <c r="B7594" t="s">
        <v>15</v>
      </c>
      <c r="C7594" s="35">
        <v>42257</v>
      </c>
      <c r="D7594">
        <v>5</v>
      </c>
      <c r="E7594" t="s">
        <v>32</v>
      </c>
      <c r="F7594">
        <v>0.70157718089561016</v>
      </c>
      <c r="G7594">
        <v>0.68581986933707795</v>
      </c>
      <c r="H7594">
        <v>9389</v>
      </c>
      <c r="I7594">
        <v>0.73176731677912465</v>
      </c>
      <c r="J7594">
        <v>0.66896467396355208</v>
      </c>
      <c r="K7594">
        <v>1083</v>
      </c>
      <c r="L7594">
        <v>-3.0190136283636093E-2</v>
      </c>
      <c r="M7594">
        <v>-4.3031811714172363</v>
      </c>
      <c r="N7594">
        <v>10472</v>
      </c>
      <c r="O7594">
        <v>2.1524695679545403E-2</v>
      </c>
      <c r="P7594">
        <v>-5.7776186615228653E-2</v>
      </c>
      <c r="Q7594">
        <v>-4.4710267335176468E-2</v>
      </c>
      <c r="R7594">
        <v>-3.0190136283636093E-2</v>
      </c>
      <c r="S7594">
        <v>-1.5671728178858757E-2</v>
      </c>
      <c r="T7594">
        <v>-2.604086184874177E-3</v>
      </c>
      <c r="U7594" t="s">
        <v>18</v>
      </c>
      <c r="V7594" t="s">
        <v>84</v>
      </c>
      <c r="W7594">
        <v>79.351409912109375</v>
      </c>
    </row>
    <row r="7595" spans="1:23" x14ac:dyDescent="0.25">
      <c r="A7595" s="48"/>
      <c r="B7595" t="s">
        <v>15</v>
      </c>
      <c r="C7595" s="35">
        <v>42257</v>
      </c>
      <c r="D7595">
        <v>5</v>
      </c>
      <c r="E7595" t="s">
        <v>32</v>
      </c>
      <c r="F7595">
        <v>0.70157718089561016</v>
      </c>
      <c r="G7595">
        <v>0.68581986933707795</v>
      </c>
      <c r="H7595">
        <v>9389</v>
      </c>
      <c r="I7595">
        <v>0.73176731677912465</v>
      </c>
      <c r="J7595">
        <v>0.66896467396355208</v>
      </c>
      <c r="K7595">
        <v>1083</v>
      </c>
      <c r="L7595">
        <v>-3.0190136283636093E-2</v>
      </c>
      <c r="M7595">
        <v>-4.3031811714172363</v>
      </c>
      <c r="N7595">
        <v>10472</v>
      </c>
      <c r="O7595">
        <v>2.1524695679545403E-2</v>
      </c>
      <c r="P7595">
        <v>-5.7776186615228653E-2</v>
      </c>
      <c r="Q7595">
        <v>-4.4710267335176468E-2</v>
      </c>
      <c r="R7595">
        <v>-3.0190136283636093E-2</v>
      </c>
      <c r="S7595">
        <v>-1.5671728178858757E-2</v>
      </c>
      <c r="T7595">
        <v>-2.604086184874177E-3</v>
      </c>
      <c r="U7595" t="s">
        <v>102</v>
      </c>
      <c r="V7595" t="s">
        <v>84</v>
      </c>
      <c r="W7595">
        <v>79.351409912109375</v>
      </c>
    </row>
    <row r="7596" spans="1:23" x14ac:dyDescent="0.25">
      <c r="A7596" s="48"/>
      <c r="B7596" t="s">
        <v>15</v>
      </c>
      <c r="C7596" s="35">
        <v>42257</v>
      </c>
      <c r="D7596">
        <v>6</v>
      </c>
      <c r="E7596" t="s">
        <v>32</v>
      </c>
      <c r="F7596">
        <v>0.71360188386164369</v>
      </c>
      <c r="G7596">
        <v>0.69171199867223554</v>
      </c>
      <c r="H7596">
        <v>9389</v>
      </c>
      <c r="I7596">
        <v>0.72819099346072502</v>
      </c>
      <c r="J7596">
        <v>0.66792017819325078</v>
      </c>
      <c r="K7596">
        <v>1083</v>
      </c>
      <c r="L7596">
        <v>-1.458910945802927E-2</v>
      </c>
      <c r="M7596">
        <v>-2.0444326400756836</v>
      </c>
      <c r="N7596">
        <v>10472</v>
      </c>
      <c r="O7596">
        <v>2.1514823660254478E-2</v>
      </c>
      <c r="P7596">
        <v>-4.2162507772445679E-2</v>
      </c>
      <c r="Q7596">
        <v>-2.910257875919342E-2</v>
      </c>
      <c r="R7596">
        <v>-1.458910945802927E-2</v>
      </c>
      <c r="S7596">
        <v>-7.7360899013001472E-5</v>
      </c>
      <c r="T7596">
        <v>1.2984288856387138E-2</v>
      </c>
      <c r="U7596" t="s">
        <v>18</v>
      </c>
      <c r="V7596" t="s">
        <v>84</v>
      </c>
      <c r="W7596">
        <v>77.481185913085937</v>
      </c>
    </row>
    <row r="7597" spans="1:23" x14ac:dyDescent="0.25">
      <c r="A7597" s="48"/>
      <c r="B7597" t="s">
        <v>15</v>
      </c>
      <c r="C7597" s="35">
        <v>42257</v>
      </c>
      <c r="D7597">
        <v>6</v>
      </c>
      <c r="E7597" t="s">
        <v>32</v>
      </c>
      <c r="F7597">
        <v>0.71360188386164369</v>
      </c>
      <c r="G7597">
        <v>0.69171199867223554</v>
      </c>
      <c r="H7597">
        <v>9389</v>
      </c>
      <c r="I7597">
        <v>0.72819099346072502</v>
      </c>
      <c r="J7597">
        <v>0.66792017819325078</v>
      </c>
      <c r="K7597">
        <v>1083</v>
      </c>
      <c r="L7597">
        <v>-1.458910945802927E-2</v>
      </c>
      <c r="M7597">
        <v>-2.0444326400756836</v>
      </c>
      <c r="N7597">
        <v>10472</v>
      </c>
      <c r="O7597">
        <v>2.1514823660254478E-2</v>
      </c>
      <c r="P7597">
        <v>-4.2162507772445679E-2</v>
      </c>
      <c r="Q7597">
        <v>-2.910257875919342E-2</v>
      </c>
      <c r="R7597">
        <v>-1.458910945802927E-2</v>
      </c>
      <c r="S7597">
        <v>-7.7360899013001472E-5</v>
      </c>
      <c r="T7597">
        <v>1.2984288856387138E-2</v>
      </c>
      <c r="U7597" t="s">
        <v>102</v>
      </c>
      <c r="V7597" t="s">
        <v>84</v>
      </c>
      <c r="W7597">
        <v>77.481185913085937</v>
      </c>
    </row>
    <row r="7598" spans="1:23" x14ac:dyDescent="0.25">
      <c r="A7598" s="48"/>
      <c r="B7598" t="s">
        <v>15</v>
      </c>
      <c r="C7598" s="35">
        <v>42257</v>
      </c>
      <c r="D7598">
        <v>7</v>
      </c>
      <c r="E7598" t="s">
        <v>32</v>
      </c>
      <c r="F7598">
        <v>0.77745449009348289</v>
      </c>
      <c r="G7598">
        <v>0.73459097214283753</v>
      </c>
      <c r="H7598">
        <v>9389</v>
      </c>
      <c r="I7598">
        <v>0.82768467978174831</v>
      </c>
      <c r="J7598">
        <v>0.79532468848211813</v>
      </c>
      <c r="K7598">
        <v>1083</v>
      </c>
      <c r="L7598">
        <v>-5.023019015789032E-2</v>
      </c>
      <c r="M7598">
        <v>-6.4608526229858398</v>
      </c>
      <c r="N7598">
        <v>10472</v>
      </c>
      <c r="O7598">
        <v>2.5328602641820908E-2</v>
      </c>
      <c r="P7598">
        <v>-8.269132673740387E-2</v>
      </c>
      <c r="Q7598">
        <v>-6.7316360771656036E-2</v>
      </c>
      <c r="R7598">
        <v>-5.023019015789032E-2</v>
      </c>
      <c r="S7598">
        <v>-3.3146046102046967E-2</v>
      </c>
      <c r="T7598">
        <v>-1.776905357837677E-2</v>
      </c>
      <c r="U7598" t="s">
        <v>18</v>
      </c>
      <c r="V7598" t="s">
        <v>84</v>
      </c>
      <c r="W7598">
        <v>76.8697509765625</v>
      </c>
    </row>
    <row r="7599" spans="1:23" x14ac:dyDescent="0.25">
      <c r="A7599" s="48"/>
      <c r="B7599" t="s">
        <v>15</v>
      </c>
      <c r="C7599" s="35">
        <v>42257</v>
      </c>
      <c r="D7599">
        <v>7</v>
      </c>
      <c r="E7599" t="s">
        <v>32</v>
      </c>
      <c r="F7599">
        <v>0.77745449009348289</v>
      </c>
      <c r="G7599">
        <v>0.73459097214283753</v>
      </c>
      <c r="H7599">
        <v>9389</v>
      </c>
      <c r="I7599">
        <v>0.82768467978174831</v>
      </c>
      <c r="J7599">
        <v>0.79532468848211813</v>
      </c>
      <c r="K7599">
        <v>1083</v>
      </c>
      <c r="L7599">
        <v>-5.023019015789032E-2</v>
      </c>
      <c r="M7599">
        <v>-6.4608526229858398</v>
      </c>
      <c r="N7599">
        <v>10472</v>
      </c>
      <c r="O7599">
        <v>2.5328602641820908E-2</v>
      </c>
      <c r="P7599">
        <v>-8.269132673740387E-2</v>
      </c>
      <c r="Q7599">
        <v>-6.7316360771656036E-2</v>
      </c>
      <c r="R7599">
        <v>-5.023019015789032E-2</v>
      </c>
      <c r="S7599">
        <v>-3.3146046102046967E-2</v>
      </c>
      <c r="T7599">
        <v>-1.776905357837677E-2</v>
      </c>
      <c r="U7599" t="s">
        <v>102</v>
      </c>
      <c r="V7599" t="s">
        <v>84</v>
      </c>
      <c r="W7599">
        <v>76.8697509765625</v>
      </c>
    </row>
    <row r="7600" spans="1:23" x14ac:dyDescent="0.25">
      <c r="A7600" s="48"/>
      <c r="B7600" t="s">
        <v>15</v>
      </c>
      <c r="C7600" s="35">
        <v>42257</v>
      </c>
      <c r="D7600">
        <v>8</v>
      </c>
      <c r="E7600" t="s">
        <v>32</v>
      </c>
      <c r="F7600">
        <v>0.78961470613389906</v>
      </c>
      <c r="G7600">
        <v>0.75849478301391615</v>
      </c>
      <c r="H7600">
        <v>9389</v>
      </c>
      <c r="I7600">
        <v>0.80639108630844081</v>
      </c>
      <c r="J7600">
        <v>0.78193262337209213</v>
      </c>
      <c r="K7600">
        <v>1083</v>
      </c>
      <c r="L7600">
        <v>-1.6776381060481071E-2</v>
      </c>
      <c r="M7600">
        <v>-2.1246285438537598</v>
      </c>
      <c r="N7600">
        <v>10472</v>
      </c>
      <c r="O7600">
        <v>2.5016704574227333E-2</v>
      </c>
      <c r="P7600">
        <v>-4.883778840303421E-2</v>
      </c>
      <c r="Q7600">
        <v>-3.3652149140834808E-2</v>
      </c>
      <c r="R7600">
        <v>-1.6776381060481071E-2</v>
      </c>
      <c r="S7600">
        <v>9.7386175184510648E-5</v>
      </c>
      <c r="T7600">
        <v>1.5285027213394642E-2</v>
      </c>
      <c r="U7600" t="s">
        <v>18</v>
      </c>
      <c r="V7600" t="s">
        <v>84</v>
      </c>
      <c r="W7600">
        <v>79.129295349121094</v>
      </c>
    </row>
    <row r="7601" spans="1:23" x14ac:dyDescent="0.25">
      <c r="A7601" s="48"/>
      <c r="B7601" t="s">
        <v>15</v>
      </c>
      <c r="C7601" s="35">
        <v>42257</v>
      </c>
      <c r="D7601">
        <v>8</v>
      </c>
      <c r="E7601" t="s">
        <v>32</v>
      </c>
      <c r="F7601">
        <v>0.78961470613389906</v>
      </c>
      <c r="G7601">
        <v>0.75849478301391615</v>
      </c>
      <c r="H7601">
        <v>9389</v>
      </c>
      <c r="I7601">
        <v>0.80639108630844081</v>
      </c>
      <c r="J7601">
        <v>0.78193262337209213</v>
      </c>
      <c r="K7601">
        <v>1083</v>
      </c>
      <c r="L7601">
        <v>-1.6776381060481071E-2</v>
      </c>
      <c r="M7601">
        <v>-2.1246285438537598</v>
      </c>
      <c r="N7601">
        <v>10472</v>
      </c>
      <c r="O7601">
        <v>2.5016704574227333E-2</v>
      </c>
      <c r="P7601">
        <v>-4.883778840303421E-2</v>
      </c>
      <c r="Q7601">
        <v>-3.3652149140834808E-2</v>
      </c>
      <c r="R7601">
        <v>-1.6776381060481071E-2</v>
      </c>
      <c r="S7601">
        <v>9.7386175184510648E-5</v>
      </c>
      <c r="T7601">
        <v>1.5285027213394642E-2</v>
      </c>
      <c r="U7601" t="s">
        <v>102</v>
      </c>
      <c r="V7601" t="s">
        <v>84</v>
      </c>
      <c r="W7601">
        <v>79.129295349121094</v>
      </c>
    </row>
    <row r="7602" spans="1:23" x14ac:dyDescent="0.25">
      <c r="A7602" s="48"/>
      <c r="B7602" t="s">
        <v>15</v>
      </c>
      <c r="C7602" s="35">
        <v>42257</v>
      </c>
      <c r="D7602">
        <v>9</v>
      </c>
      <c r="E7602" t="s">
        <v>32</v>
      </c>
      <c r="F7602">
        <v>0.7549457027841191</v>
      </c>
      <c r="G7602">
        <v>0.83614194541655329</v>
      </c>
      <c r="H7602">
        <v>9389</v>
      </c>
      <c r="I7602">
        <v>0.74028978660417188</v>
      </c>
      <c r="J7602">
        <v>0.77854884090010079</v>
      </c>
      <c r="K7602">
        <v>1083</v>
      </c>
      <c r="L7602">
        <v>1.4655916020274162E-2</v>
      </c>
      <c r="M7602">
        <v>1.941320538520813</v>
      </c>
      <c r="N7602">
        <v>10472</v>
      </c>
      <c r="O7602">
        <v>2.5182286277413368E-2</v>
      </c>
      <c r="P7602">
        <v>-1.7617702484130859E-2</v>
      </c>
      <c r="Q7602">
        <v>-2.3315506987273693E-3</v>
      </c>
      <c r="R7602">
        <v>1.4655916020274162E-2</v>
      </c>
      <c r="S7602">
        <v>3.1641367822885513E-2</v>
      </c>
      <c r="T7602">
        <v>4.6929534524679184E-2</v>
      </c>
      <c r="U7602" t="s">
        <v>18</v>
      </c>
      <c r="V7602" t="s">
        <v>84</v>
      </c>
      <c r="W7602">
        <v>82.64801025390625</v>
      </c>
    </row>
    <row r="7603" spans="1:23" x14ac:dyDescent="0.25">
      <c r="A7603" s="48"/>
      <c r="B7603" t="s">
        <v>15</v>
      </c>
      <c r="C7603" s="35">
        <v>42257</v>
      </c>
      <c r="D7603">
        <v>9</v>
      </c>
      <c r="E7603" t="s">
        <v>32</v>
      </c>
      <c r="F7603">
        <v>0.7549457027841191</v>
      </c>
      <c r="G7603">
        <v>0.83614194541655329</v>
      </c>
      <c r="H7603">
        <v>9389</v>
      </c>
      <c r="I7603">
        <v>0.74028978660417188</v>
      </c>
      <c r="J7603">
        <v>0.77854884090010079</v>
      </c>
      <c r="K7603">
        <v>1083</v>
      </c>
      <c r="L7603">
        <v>1.4655916020274162E-2</v>
      </c>
      <c r="M7603">
        <v>1.941320538520813</v>
      </c>
      <c r="N7603">
        <v>10472</v>
      </c>
      <c r="O7603">
        <v>2.5182286277413368E-2</v>
      </c>
      <c r="P7603">
        <v>-1.7617702484130859E-2</v>
      </c>
      <c r="Q7603">
        <v>-2.3315506987273693E-3</v>
      </c>
      <c r="R7603">
        <v>1.4655916020274162E-2</v>
      </c>
      <c r="S7603">
        <v>3.1641367822885513E-2</v>
      </c>
      <c r="T7603">
        <v>4.6929534524679184E-2</v>
      </c>
      <c r="U7603" t="s">
        <v>102</v>
      </c>
      <c r="V7603" t="s">
        <v>84</v>
      </c>
      <c r="W7603">
        <v>82.64801025390625</v>
      </c>
    </row>
    <row r="7604" spans="1:23" x14ac:dyDescent="0.25">
      <c r="A7604" s="48"/>
      <c r="B7604" t="s">
        <v>15</v>
      </c>
      <c r="C7604" s="35">
        <v>42257</v>
      </c>
      <c r="D7604">
        <v>10</v>
      </c>
      <c r="E7604" t="s">
        <v>32</v>
      </c>
      <c r="F7604">
        <v>0.79073068611884778</v>
      </c>
      <c r="G7604">
        <v>1.022762950428634</v>
      </c>
      <c r="H7604">
        <v>9389</v>
      </c>
      <c r="I7604">
        <v>0.80420111382431958</v>
      </c>
      <c r="J7604">
        <v>1.050963469688043</v>
      </c>
      <c r="K7604">
        <v>1083</v>
      </c>
      <c r="L7604">
        <v>-1.3470428064465523E-2</v>
      </c>
      <c r="M7604">
        <v>-1.7035417556762695</v>
      </c>
      <c r="N7604">
        <v>10472</v>
      </c>
      <c r="O7604">
        <v>3.3634599298238754E-2</v>
      </c>
      <c r="P7604">
        <v>-5.6576531380414963E-2</v>
      </c>
      <c r="Q7604">
        <v>-3.6159656941890717E-2</v>
      </c>
      <c r="R7604">
        <v>-1.3470428064465523E-2</v>
      </c>
      <c r="S7604">
        <v>9.2161092907190323E-3</v>
      </c>
      <c r="T7604">
        <v>2.9635675251483917E-2</v>
      </c>
      <c r="U7604" t="s">
        <v>18</v>
      </c>
      <c r="V7604" t="s">
        <v>84</v>
      </c>
      <c r="W7604">
        <v>86.777786254882812</v>
      </c>
    </row>
    <row r="7605" spans="1:23" x14ac:dyDescent="0.25">
      <c r="A7605" s="48"/>
      <c r="B7605" t="s">
        <v>15</v>
      </c>
      <c r="C7605" s="35">
        <v>42257</v>
      </c>
      <c r="D7605">
        <v>10</v>
      </c>
      <c r="E7605" t="s">
        <v>32</v>
      </c>
      <c r="F7605">
        <v>0.79073068611884778</v>
      </c>
      <c r="G7605">
        <v>1.022762950428634</v>
      </c>
      <c r="H7605">
        <v>9389</v>
      </c>
      <c r="I7605">
        <v>0.80420111382431958</v>
      </c>
      <c r="J7605">
        <v>1.050963469688043</v>
      </c>
      <c r="K7605">
        <v>1083</v>
      </c>
      <c r="L7605">
        <v>-1.3470428064465523E-2</v>
      </c>
      <c r="M7605">
        <v>-1.7035417556762695</v>
      </c>
      <c r="N7605">
        <v>10472</v>
      </c>
      <c r="O7605">
        <v>3.3634599298238754E-2</v>
      </c>
      <c r="P7605">
        <v>-5.6576531380414963E-2</v>
      </c>
      <c r="Q7605">
        <v>-3.6159656941890717E-2</v>
      </c>
      <c r="R7605">
        <v>-1.3470428064465523E-2</v>
      </c>
      <c r="S7605">
        <v>9.2161092907190323E-3</v>
      </c>
      <c r="T7605">
        <v>2.9635675251483917E-2</v>
      </c>
      <c r="U7605" t="s">
        <v>102</v>
      </c>
      <c r="V7605" t="s">
        <v>84</v>
      </c>
      <c r="W7605">
        <v>86.777786254882812</v>
      </c>
    </row>
    <row r="7606" spans="1:23" x14ac:dyDescent="0.25">
      <c r="A7606" s="48"/>
      <c r="B7606" t="s">
        <v>15</v>
      </c>
      <c r="C7606" s="35">
        <v>42257</v>
      </c>
      <c r="D7606">
        <v>11</v>
      </c>
      <c r="E7606" t="s">
        <v>32</v>
      </c>
      <c r="F7606">
        <v>0.88956401574759836</v>
      </c>
      <c r="G7606">
        <v>1.2109716299975433</v>
      </c>
      <c r="H7606">
        <v>9389</v>
      </c>
      <c r="I7606">
        <v>0.87217325912759103</v>
      </c>
      <c r="J7606">
        <v>1.2539359269483428</v>
      </c>
      <c r="K7606">
        <v>1083</v>
      </c>
      <c r="L7606">
        <v>1.739075593650341E-2</v>
      </c>
      <c r="M7606">
        <v>1.9549752473831177</v>
      </c>
      <c r="N7606">
        <v>10472</v>
      </c>
      <c r="O7606">
        <v>4.0100373327732086E-2</v>
      </c>
      <c r="P7606">
        <v>-3.4001883119344711E-2</v>
      </c>
      <c r="Q7606">
        <v>-9.6601536497473717E-3</v>
      </c>
      <c r="R7606">
        <v>1.739075593650341E-2</v>
      </c>
      <c r="S7606">
        <v>4.4438458979129791E-2</v>
      </c>
      <c r="T7606">
        <v>6.8783394992351532E-2</v>
      </c>
      <c r="U7606" t="s">
        <v>18</v>
      </c>
      <c r="V7606" t="s">
        <v>84</v>
      </c>
      <c r="W7606">
        <v>90.648109436035156</v>
      </c>
    </row>
    <row r="7607" spans="1:23" x14ac:dyDescent="0.25">
      <c r="A7607" s="48"/>
      <c r="B7607" t="s">
        <v>15</v>
      </c>
      <c r="C7607" s="35">
        <v>42257</v>
      </c>
      <c r="D7607">
        <v>11</v>
      </c>
      <c r="E7607" t="s">
        <v>32</v>
      </c>
      <c r="F7607">
        <v>0.88956401574759836</v>
      </c>
      <c r="G7607">
        <v>1.2109716299975433</v>
      </c>
      <c r="H7607">
        <v>9389</v>
      </c>
      <c r="I7607">
        <v>0.87217325912759103</v>
      </c>
      <c r="J7607">
        <v>1.2539359269483428</v>
      </c>
      <c r="K7607">
        <v>1083</v>
      </c>
      <c r="L7607">
        <v>1.739075593650341E-2</v>
      </c>
      <c r="M7607">
        <v>1.9549752473831177</v>
      </c>
      <c r="N7607">
        <v>10472</v>
      </c>
      <c r="O7607">
        <v>4.0100373327732086E-2</v>
      </c>
      <c r="P7607">
        <v>-3.4001883119344711E-2</v>
      </c>
      <c r="Q7607">
        <v>-9.6601536497473717E-3</v>
      </c>
      <c r="R7607">
        <v>1.739075593650341E-2</v>
      </c>
      <c r="S7607">
        <v>4.4438458979129791E-2</v>
      </c>
      <c r="T7607">
        <v>6.8783394992351532E-2</v>
      </c>
      <c r="U7607" t="s">
        <v>102</v>
      </c>
      <c r="V7607" t="s">
        <v>84</v>
      </c>
      <c r="W7607">
        <v>90.648109436035156</v>
      </c>
    </row>
    <row r="7608" spans="1:23" x14ac:dyDescent="0.25">
      <c r="A7608" s="48"/>
      <c r="B7608" t="s">
        <v>15</v>
      </c>
      <c r="C7608" s="35">
        <v>42257</v>
      </c>
      <c r="D7608">
        <v>12</v>
      </c>
      <c r="E7608" t="s">
        <v>32</v>
      </c>
      <c r="F7608">
        <v>1.0670621428870768</v>
      </c>
      <c r="G7608">
        <v>1.4536858109315172</v>
      </c>
      <c r="H7608">
        <v>9389</v>
      </c>
      <c r="I7608">
        <v>0.9954765091490787</v>
      </c>
      <c r="J7608">
        <v>1.4468890680752178</v>
      </c>
      <c r="K7608">
        <v>1083</v>
      </c>
      <c r="L7608">
        <v>7.1585632860660553E-2</v>
      </c>
      <c r="M7608">
        <v>6.7086658477783203</v>
      </c>
      <c r="N7608">
        <v>10472</v>
      </c>
      <c r="O7608">
        <v>4.6455543488264084E-2</v>
      </c>
      <c r="P7608">
        <v>1.2048208154737949E-2</v>
      </c>
      <c r="Q7608">
        <v>4.0247652679681778E-2</v>
      </c>
      <c r="R7608">
        <v>7.1585632860660553E-2</v>
      </c>
      <c r="S7608">
        <v>0.10291989892721176</v>
      </c>
      <c r="T7608">
        <v>0.13112305104732513</v>
      </c>
      <c r="U7608" t="s">
        <v>18</v>
      </c>
      <c r="V7608" t="s">
        <v>84</v>
      </c>
      <c r="W7608">
        <v>95.388748168945313</v>
      </c>
    </row>
    <row r="7609" spans="1:23" x14ac:dyDescent="0.25">
      <c r="A7609" s="48"/>
      <c r="B7609" t="s">
        <v>15</v>
      </c>
      <c r="C7609" s="35">
        <v>42257</v>
      </c>
      <c r="D7609">
        <v>12</v>
      </c>
      <c r="E7609" t="s">
        <v>32</v>
      </c>
      <c r="F7609">
        <v>1.0670621428870768</v>
      </c>
      <c r="G7609">
        <v>1.4536858109315172</v>
      </c>
      <c r="H7609">
        <v>9389</v>
      </c>
      <c r="I7609">
        <v>0.9954765091490787</v>
      </c>
      <c r="J7609">
        <v>1.4468890680752178</v>
      </c>
      <c r="K7609">
        <v>1083</v>
      </c>
      <c r="L7609">
        <v>7.1585632860660553E-2</v>
      </c>
      <c r="M7609">
        <v>6.7086658477783203</v>
      </c>
      <c r="N7609">
        <v>10472</v>
      </c>
      <c r="O7609">
        <v>4.6455543488264084E-2</v>
      </c>
      <c r="P7609">
        <v>1.2048208154737949E-2</v>
      </c>
      <c r="Q7609">
        <v>4.0247652679681778E-2</v>
      </c>
      <c r="R7609">
        <v>7.1585632860660553E-2</v>
      </c>
      <c r="S7609">
        <v>0.10291989892721176</v>
      </c>
      <c r="T7609">
        <v>0.13112305104732513</v>
      </c>
      <c r="U7609" t="s">
        <v>102</v>
      </c>
      <c r="V7609" t="s">
        <v>84</v>
      </c>
      <c r="W7609">
        <v>95.388748168945313</v>
      </c>
    </row>
    <row r="7610" spans="1:23" x14ac:dyDescent="0.25">
      <c r="A7610" s="48"/>
      <c r="B7610" t="s">
        <v>15</v>
      </c>
      <c r="C7610" s="35">
        <v>42257</v>
      </c>
      <c r="D7610">
        <v>13</v>
      </c>
      <c r="E7610" t="s">
        <v>32</v>
      </c>
      <c r="F7610">
        <v>1.3787442148279085</v>
      </c>
      <c r="G7610">
        <v>1.67706243019877</v>
      </c>
      <c r="H7610">
        <v>9389</v>
      </c>
      <c r="I7610">
        <v>1.373184307824368</v>
      </c>
      <c r="J7610">
        <v>1.7938071198424046</v>
      </c>
      <c r="K7610">
        <v>1083</v>
      </c>
      <c r="L7610">
        <v>5.559906829148531E-3</v>
      </c>
      <c r="M7610">
        <v>0.40325877070426941</v>
      </c>
      <c r="N7610">
        <v>10472</v>
      </c>
      <c r="O7610">
        <v>5.7190001010894775E-2</v>
      </c>
      <c r="P7610">
        <v>-6.7734800279140472E-2</v>
      </c>
      <c r="Q7610">
        <v>-3.3019322901964188E-2</v>
      </c>
      <c r="R7610">
        <v>5.559906829148531E-3</v>
      </c>
      <c r="S7610">
        <v>4.4134560972452164E-2</v>
      </c>
      <c r="T7610">
        <v>7.885461300611496E-2</v>
      </c>
      <c r="U7610" t="s">
        <v>18</v>
      </c>
      <c r="V7610" t="s">
        <v>84</v>
      </c>
      <c r="W7610">
        <v>98.740928649902344</v>
      </c>
    </row>
    <row r="7611" spans="1:23" x14ac:dyDescent="0.25">
      <c r="A7611" s="48"/>
      <c r="B7611" t="s">
        <v>15</v>
      </c>
      <c r="C7611" s="35">
        <v>42257</v>
      </c>
      <c r="D7611">
        <v>13</v>
      </c>
      <c r="E7611" t="s">
        <v>32</v>
      </c>
      <c r="F7611">
        <v>1.3787442148279085</v>
      </c>
      <c r="G7611">
        <v>1.67706243019877</v>
      </c>
      <c r="H7611">
        <v>9389</v>
      </c>
      <c r="I7611">
        <v>1.373184307824368</v>
      </c>
      <c r="J7611">
        <v>1.7938071198424046</v>
      </c>
      <c r="K7611">
        <v>1083</v>
      </c>
      <c r="L7611">
        <v>5.559906829148531E-3</v>
      </c>
      <c r="M7611">
        <v>0.40325877070426941</v>
      </c>
      <c r="N7611">
        <v>10472</v>
      </c>
      <c r="O7611">
        <v>5.7190001010894775E-2</v>
      </c>
      <c r="P7611">
        <v>-6.7734800279140472E-2</v>
      </c>
      <c r="Q7611">
        <v>-3.3019322901964188E-2</v>
      </c>
      <c r="R7611">
        <v>5.559906829148531E-3</v>
      </c>
      <c r="S7611">
        <v>4.4134560972452164E-2</v>
      </c>
      <c r="T7611">
        <v>7.885461300611496E-2</v>
      </c>
      <c r="U7611" t="s">
        <v>102</v>
      </c>
      <c r="V7611" t="s">
        <v>84</v>
      </c>
      <c r="W7611">
        <v>98.740928649902344</v>
      </c>
    </row>
    <row r="7612" spans="1:23" x14ac:dyDescent="0.25">
      <c r="A7612" s="48"/>
      <c r="B7612" t="s">
        <v>15</v>
      </c>
      <c r="C7612" s="35">
        <v>42257</v>
      </c>
      <c r="D7612">
        <v>14</v>
      </c>
      <c r="E7612" t="s">
        <v>32</v>
      </c>
      <c r="F7612">
        <v>1.7434123513431989</v>
      </c>
      <c r="G7612">
        <v>1.8525361322825959</v>
      </c>
      <c r="H7612">
        <v>9389</v>
      </c>
      <c r="I7612">
        <v>1.7283964712023401</v>
      </c>
      <c r="J7612">
        <v>1.9009603335587446</v>
      </c>
      <c r="K7612">
        <v>1083</v>
      </c>
      <c r="L7612">
        <v>1.5015880577266216E-2</v>
      </c>
      <c r="M7612">
        <v>0.86129254102706909</v>
      </c>
      <c r="N7612">
        <v>10472</v>
      </c>
      <c r="O7612">
        <v>6.084592267870903E-2</v>
      </c>
      <c r="P7612">
        <v>-6.2964253127574921E-2</v>
      </c>
      <c r="Q7612">
        <v>-2.6029562577605247E-2</v>
      </c>
      <c r="R7612">
        <v>1.5015880577266216E-2</v>
      </c>
      <c r="S7612">
        <v>5.605645477771759E-2</v>
      </c>
      <c r="T7612">
        <v>9.2996016144752502E-2</v>
      </c>
      <c r="U7612" t="s">
        <v>18</v>
      </c>
      <c r="V7612" t="s">
        <v>84</v>
      </c>
      <c r="W7612">
        <v>101.35218048095703</v>
      </c>
    </row>
    <row r="7613" spans="1:23" x14ac:dyDescent="0.25">
      <c r="A7613" s="48"/>
      <c r="B7613" t="s">
        <v>15</v>
      </c>
      <c r="C7613" s="35">
        <v>42257</v>
      </c>
      <c r="D7613">
        <v>14</v>
      </c>
      <c r="E7613" t="s">
        <v>32</v>
      </c>
      <c r="F7613">
        <v>1.7434123513431989</v>
      </c>
      <c r="G7613">
        <v>1.8525361322825959</v>
      </c>
      <c r="H7613">
        <v>9389</v>
      </c>
      <c r="I7613">
        <v>1.7283964712023401</v>
      </c>
      <c r="J7613">
        <v>1.9009603335587446</v>
      </c>
      <c r="K7613">
        <v>1083</v>
      </c>
      <c r="L7613">
        <v>1.5015880577266216E-2</v>
      </c>
      <c r="M7613">
        <v>0.86129254102706909</v>
      </c>
      <c r="N7613">
        <v>10472</v>
      </c>
      <c r="O7613">
        <v>6.084592267870903E-2</v>
      </c>
      <c r="P7613">
        <v>-6.2964253127574921E-2</v>
      </c>
      <c r="Q7613">
        <v>-2.6029562577605247E-2</v>
      </c>
      <c r="R7613">
        <v>1.5015880577266216E-2</v>
      </c>
      <c r="S7613">
        <v>5.605645477771759E-2</v>
      </c>
      <c r="T7613">
        <v>9.2996016144752502E-2</v>
      </c>
      <c r="U7613" t="s">
        <v>102</v>
      </c>
      <c r="V7613" t="s">
        <v>84</v>
      </c>
      <c r="W7613">
        <v>101.35218048095703</v>
      </c>
    </row>
    <row r="7614" spans="1:23" x14ac:dyDescent="0.25">
      <c r="A7614" s="48"/>
      <c r="B7614" t="s">
        <v>15</v>
      </c>
      <c r="C7614" s="35">
        <v>42257</v>
      </c>
      <c r="D7614">
        <v>15</v>
      </c>
      <c r="E7614" t="s">
        <v>32</v>
      </c>
      <c r="F7614">
        <v>2.1196660491917436</v>
      </c>
      <c r="G7614">
        <v>1.9647493419159572</v>
      </c>
      <c r="H7614">
        <v>9389</v>
      </c>
      <c r="I7614">
        <v>2.1046945205355243</v>
      </c>
      <c r="J7614">
        <v>1.9357924587059046</v>
      </c>
      <c r="K7614">
        <v>1083</v>
      </c>
      <c r="L7614">
        <v>1.4971528202295303E-2</v>
      </c>
      <c r="M7614">
        <v>0.70631545782089233</v>
      </c>
      <c r="N7614">
        <v>10472</v>
      </c>
      <c r="O7614">
        <v>6.221935898065567E-2</v>
      </c>
      <c r="P7614">
        <v>-6.4768798649311066E-2</v>
      </c>
      <c r="Q7614">
        <v>-2.7000406756997108E-2</v>
      </c>
      <c r="R7614">
        <v>1.4971528202295303E-2</v>
      </c>
      <c r="S7614">
        <v>5.6938484311103821E-2</v>
      </c>
      <c r="T7614">
        <v>9.4711855053901672E-2</v>
      </c>
      <c r="U7614" t="s">
        <v>18</v>
      </c>
      <c r="V7614" t="s">
        <v>84</v>
      </c>
      <c r="W7614">
        <v>103.22249603271484</v>
      </c>
    </row>
    <row r="7615" spans="1:23" x14ac:dyDescent="0.25">
      <c r="A7615" s="48"/>
      <c r="B7615" t="s">
        <v>15</v>
      </c>
      <c r="C7615" s="35">
        <v>42257</v>
      </c>
      <c r="D7615">
        <v>15</v>
      </c>
      <c r="E7615" t="s">
        <v>32</v>
      </c>
      <c r="F7615">
        <v>2.1196660491917436</v>
      </c>
      <c r="G7615">
        <v>1.9647493419159572</v>
      </c>
      <c r="H7615">
        <v>9389</v>
      </c>
      <c r="I7615">
        <v>2.1046945205355243</v>
      </c>
      <c r="J7615">
        <v>1.9357924587059046</v>
      </c>
      <c r="K7615">
        <v>1083</v>
      </c>
      <c r="L7615">
        <v>1.4971528202295303E-2</v>
      </c>
      <c r="M7615">
        <v>0.70631545782089233</v>
      </c>
      <c r="N7615">
        <v>10472</v>
      </c>
      <c r="O7615">
        <v>6.221935898065567E-2</v>
      </c>
      <c r="P7615">
        <v>-6.4768798649311066E-2</v>
      </c>
      <c r="Q7615">
        <v>-2.7000406756997108E-2</v>
      </c>
      <c r="R7615">
        <v>1.4971528202295303E-2</v>
      </c>
      <c r="S7615">
        <v>5.6938484311103821E-2</v>
      </c>
      <c r="T7615">
        <v>9.4711855053901672E-2</v>
      </c>
      <c r="U7615" t="s">
        <v>102</v>
      </c>
      <c r="V7615" t="s">
        <v>84</v>
      </c>
      <c r="W7615">
        <v>103.22249603271484</v>
      </c>
    </row>
    <row r="7616" spans="1:23" x14ac:dyDescent="0.25">
      <c r="A7616" s="48"/>
      <c r="B7616" t="s">
        <v>15</v>
      </c>
      <c r="C7616" s="35">
        <v>42257</v>
      </c>
      <c r="D7616">
        <v>16</v>
      </c>
      <c r="E7616" t="s">
        <v>32</v>
      </c>
      <c r="F7616">
        <v>2.5309812904248643</v>
      </c>
      <c r="G7616">
        <v>2.0699083308186927</v>
      </c>
      <c r="H7616">
        <v>9389</v>
      </c>
      <c r="I7616">
        <v>2.336275765510063</v>
      </c>
      <c r="J7616">
        <v>1.8606295229388086</v>
      </c>
      <c r="K7616">
        <v>1083</v>
      </c>
      <c r="L7616">
        <v>0.194705531001091</v>
      </c>
      <c r="M7616">
        <v>7.6928868293762207</v>
      </c>
      <c r="N7616">
        <v>10472</v>
      </c>
      <c r="O7616">
        <v>6.0439694672822952E-2</v>
      </c>
      <c r="P7616">
        <v>0.11724601686000824</v>
      </c>
      <c r="Q7616">
        <v>0.15393412113189697</v>
      </c>
      <c r="R7616">
        <v>0.194705531001091</v>
      </c>
      <c r="S7616">
        <v>0.23547209799289703</v>
      </c>
      <c r="T7616">
        <v>0.27216503024101257</v>
      </c>
      <c r="U7616" t="s">
        <v>18</v>
      </c>
      <c r="V7616" t="s">
        <v>84</v>
      </c>
      <c r="W7616">
        <v>103.22221374511719</v>
      </c>
    </row>
    <row r="7617" spans="1:23" x14ac:dyDescent="0.25">
      <c r="A7617" s="48"/>
      <c r="B7617" t="s">
        <v>15</v>
      </c>
      <c r="C7617" s="35">
        <v>42257</v>
      </c>
      <c r="D7617">
        <v>16</v>
      </c>
      <c r="E7617" t="s">
        <v>32</v>
      </c>
      <c r="F7617">
        <v>2.5309812904248643</v>
      </c>
      <c r="G7617">
        <v>2.0699083308186927</v>
      </c>
      <c r="H7617">
        <v>9389</v>
      </c>
      <c r="I7617">
        <v>2.336275765510063</v>
      </c>
      <c r="J7617">
        <v>1.8606295229388086</v>
      </c>
      <c r="K7617">
        <v>1083</v>
      </c>
      <c r="L7617">
        <v>0.194705531001091</v>
      </c>
      <c r="M7617">
        <v>7.6928868293762207</v>
      </c>
      <c r="N7617">
        <v>10472</v>
      </c>
      <c r="O7617">
        <v>6.0439694672822952E-2</v>
      </c>
      <c r="P7617">
        <v>0.11724601686000824</v>
      </c>
      <c r="Q7617">
        <v>0.15393412113189697</v>
      </c>
      <c r="R7617">
        <v>0.194705531001091</v>
      </c>
      <c r="S7617">
        <v>0.23547209799289703</v>
      </c>
      <c r="T7617">
        <v>0.27216503024101257</v>
      </c>
      <c r="U7617" t="s">
        <v>102</v>
      </c>
      <c r="V7617" t="s">
        <v>84</v>
      </c>
      <c r="W7617">
        <v>103.22221374511719</v>
      </c>
    </row>
    <row r="7618" spans="1:23" x14ac:dyDescent="0.25">
      <c r="A7618" s="48"/>
      <c r="B7618" t="s">
        <v>15</v>
      </c>
      <c r="C7618" s="35">
        <v>42257</v>
      </c>
      <c r="D7618">
        <v>17</v>
      </c>
      <c r="E7618" t="s">
        <v>32</v>
      </c>
      <c r="F7618">
        <v>2.8925686499737249</v>
      </c>
      <c r="G7618">
        <v>2.0961964444358165</v>
      </c>
      <c r="H7618">
        <v>9389</v>
      </c>
      <c r="I7618">
        <v>2.2907768795516366</v>
      </c>
      <c r="J7618">
        <v>1.6671314026904287</v>
      </c>
      <c r="K7618">
        <v>1083</v>
      </c>
      <c r="L7618">
        <v>0.60179179906845093</v>
      </c>
      <c r="M7618">
        <v>20.804752349853516</v>
      </c>
      <c r="N7618">
        <v>10472</v>
      </c>
      <c r="O7618">
        <v>5.5084671825170517E-2</v>
      </c>
      <c r="P7618">
        <v>0.53119528293609619</v>
      </c>
      <c r="Q7618">
        <v>0.56463277339935303</v>
      </c>
      <c r="R7618">
        <v>0.60179179906845093</v>
      </c>
      <c r="S7618">
        <v>0.63894641399383545</v>
      </c>
      <c r="T7618">
        <v>0.67238831520080566</v>
      </c>
      <c r="U7618" t="s">
        <v>18</v>
      </c>
      <c r="V7618" t="s">
        <v>84</v>
      </c>
      <c r="W7618">
        <v>100.48118591308594</v>
      </c>
    </row>
    <row r="7619" spans="1:23" x14ac:dyDescent="0.25">
      <c r="A7619" s="48"/>
      <c r="B7619" t="s">
        <v>15</v>
      </c>
      <c r="C7619" s="35">
        <v>42257</v>
      </c>
      <c r="D7619">
        <v>17</v>
      </c>
      <c r="E7619" t="s">
        <v>32</v>
      </c>
      <c r="F7619">
        <v>2.8925686499737249</v>
      </c>
      <c r="G7619">
        <v>2.0961964444358165</v>
      </c>
      <c r="H7619">
        <v>9389</v>
      </c>
      <c r="I7619">
        <v>2.2907768795516366</v>
      </c>
      <c r="J7619">
        <v>1.6671314026904287</v>
      </c>
      <c r="K7619">
        <v>1083</v>
      </c>
      <c r="L7619">
        <v>0.60179179906845093</v>
      </c>
      <c r="M7619">
        <v>20.804752349853516</v>
      </c>
      <c r="N7619">
        <v>10472</v>
      </c>
      <c r="O7619">
        <v>5.5084671825170517E-2</v>
      </c>
      <c r="P7619">
        <v>0.53119528293609619</v>
      </c>
      <c r="Q7619">
        <v>0.56463277339935303</v>
      </c>
      <c r="R7619">
        <v>0.60179179906845093</v>
      </c>
      <c r="S7619">
        <v>0.63894641399383545</v>
      </c>
      <c r="T7619">
        <v>0.67238831520080566</v>
      </c>
      <c r="U7619" t="s">
        <v>102</v>
      </c>
      <c r="V7619" t="s">
        <v>84</v>
      </c>
      <c r="W7619">
        <v>100.48118591308594</v>
      </c>
    </row>
    <row r="7620" spans="1:23" x14ac:dyDescent="0.25">
      <c r="A7620" s="48"/>
      <c r="B7620" t="s">
        <v>15</v>
      </c>
      <c r="C7620" s="35">
        <v>42257</v>
      </c>
      <c r="D7620">
        <v>18</v>
      </c>
      <c r="E7620" t="s">
        <v>32</v>
      </c>
      <c r="F7620">
        <v>3.0156574443223403</v>
      </c>
      <c r="G7620">
        <v>2.0372446591797404</v>
      </c>
      <c r="H7620">
        <v>9389</v>
      </c>
      <c r="I7620">
        <v>2.3900788298576594</v>
      </c>
      <c r="J7620">
        <v>1.5839127670009616</v>
      </c>
      <c r="K7620">
        <v>1083</v>
      </c>
      <c r="L7620">
        <v>0.62557864189147949</v>
      </c>
      <c r="M7620">
        <v>20.744352340698242</v>
      </c>
      <c r="N7620">
        <v>10472</v>
      </c>
      <c r="O7620">
        <v>5.2521947771310806E-2</v>
      </c>
      <c r="P7620">
        <v>0.55826652050018311</v>
      </c>
      <c r="Q7620">
        <v>0.59014838933944702</v>
      </c>
      <c r="R7620">
        <v>0.62557864189147949</v>
      </c>
      <c r="S7620">
        <v>0.66100472211837769</v>
      </c>
      <c r="T7620">
        <v>0.69289076328277588</v>
      </c>
      <c r="U7620" t="s">
        <v>18</v>
      </c>
      <c r="V7620" t="s">
        <v>84</v>
      </c>
      <c r="W7620">
        <v>96.739974975585937</v>
      </c>
    </row>
    <row r="7621" spans="1:23" x14ac:dyDescent="0.25">
      <c r="A7621" s="48"/>
      <c r="B7621" t="s">
        <v>15</v>
      </c>
      <c r="C7621" s="35">
        <v>42257</v>
      </c>
      <c r="D7621">
        <v>18</v>
      </c>
      <c r="E7621" t="s">
        <v>32</v>
      </c>
      <c r="F7621">
        <v>3.0156574443223403</v>
      </c>
      <c r="G7621">
        <v>2.0372446591797404</v>
      </c>
      <c r="H7621">
        <v>9389</v>
      </c>
      <c r="I7621">
        <v>2.3900788298576594</v>
      </c>
      <c r="J7621">
        <v>1.5839127670009616</v>
      </c>
      <c r="K7621">
        <v>1083</v>
      </c>
      <c r="L7621">
        <v>0.62557864189147949</v>
      </c>
      <c r="M7621">
        <v>20.744352340698242</v>
      </c>
      <c r="N7621">
        <v>10472</v>
      </c>
      <c r="O7621">
        <v>5.2521947771310806E-2</v>
      </c>
      <c r="P7621">
        <v>0.55826652050018311</v>
      </c>
      <c r="Q7621">
        <v>0.59014838933944702</v>
      </c>
      <c r="R7621">
        <v>0.62557864189147949</v>
      </c>
      <c r="S7621">
        <v>0.66100472211837769</v>
      </c>
      <c r="T7621">
        <v>0.69289076328277588</v>
      </c>
      <c r="U7621" t="s">
        <v>102</v>
      </c>
      <c r="V7621" t="s">
        <v>84</v>
      </c>
      <c r="W7621">
        <v>96.739974975585937</v>
      </c>
    </row>
    <row r="7622" spans="1:23" x14ac:dyDescent="0.25">
      <c r="A7622" s="48"/>
      <c r="B7622" t="s">
        <v>15</v>
      </c>
      <c r="C7622" s="35">
        <v>42257</v>
      </c>
      <c r="D7622">
        <v>19</v>
      </c>
      <c r="E7622" t="s">
        <v>32</v>
      </c>
      <c r="F7622">
        <v>2.9290565128817319</v>
      </c>
      <c r="G7622">
        <v>1.9573701701643835</v>
      </c>
      <c r="H7622">
        <v>9389</v>
      </c>
      <c r="I7622">
        <v>2.4319444756096869</v>
      </c>
      <c r="J7622">
        <v>1.5612708353322888</v>
      </c>
      <c r="K7622">
        <v>1083</v>
      </c>
      <c r="L7622">
        <v>0.49711203575134277</v>
      </c>
      <c r="M7622">
        <v>16.971746444702148</v>
      </c>
      <c r="N7622">
        <v>10472</v>
      </c>
      <c r="O7622">
        <v>5.1563713699579239E-2</v>
      </c>
      <c r="P7622">
        <v>0.43102797865867615</v>
      </c>
      <c r="Q7622">
        <v>0.46232819557189941</v>
      </c>
      <c r="R7622">
        <v>0.49711203575134277</v>
      </c>
      <c r="S7622">
        <v>0.53189176321029663</v>
      </c>
      <c r="T7622">
        <v>0.56319606304168701</v>
      </c>
      <c r="U7622" t="s">
        <v>18</v>
      </c>
      <c r="V7622" t="s">
        <v>84</v>
      </c>
      <c r="W7622">
        <v>91.869369506835938</v>
      </c>
    </row>
    <row r="7623" spans="1:23" x14ac:dyDescent="0.25">
      <c r="A7623" s="48"/>
      <c r="B7623" t="s">
        <v>15</v>
      </c>
      <c r="C7623" s="35">
        <v>42257</v>
      </c>
      <c r="D7623">
        <v>19</v>
      </c>
      <c r="E7623" t="s">
        <v>32</v>
      </c>
      <c r="F7623">
        <v>2.9290565128817319</v>
      </c>
      <c r="G7623">
        <v>1.9573701701643835</v>
      </c>
      <c r="H7623">
        <v>9389</v>
      </c>
      <c r="I7623">
        <v>2.4319444756096869</v>
      </c>
      <c r="J7623">
        <v>1.5612708353322888</v>
      </c>
      <c r="K7623">
        <v>1083</v>
      </c>
      <c r="L7623">
        <v>0.49711203575134277</v>
      </c>
      <c r="M7623">
        <v>16.971746444702148</v>
      </c>
      <c r="N7623">
        <v>10472</v>
      </c>
      <c r="O7623">
        <v>5.1563713699579239E-2</v>
      </c>
      <c r="P7623">
        <v>0.43102797865867615</v>
      </c>
      <c r="Q7623">
        <v>0.46232819557189941</v>
      </c>
      <c r="R7623">
        <v>0.49711203575134277</v>
      </c>
      <c r="S7623">
        <v>0.53189176321029663</v>
      </c>
      <c r="T7623">
        <v>0.56319606304168701</v>
      </c>
      <c r="U7623" t="s">
        <v>102</v>
      </c>
      <c r="V7623" t="s">
        <v>84</v>
      </c>
      <c r="W7623">
        <v>91.869369506835938</v>
      </c>
    </row>
    <row r="7624" spans="1:23" x14ac:dyDescent="0.25">
      <c r="A7624" s="48"/>
      <c r="B7624" t="s">
        <v>15</v>
      </c>
      <c r="C7624" s="35">
        <v>42257</v>
      </c>
      <c r="D7624">
        <v>20</v>
      </c>
      <c r="E7624" t="s">
        <v>32</v>
      </c>
      <c r="F7624">
        <v>2.7361755002100918</v>
      </c>
      <c r="G7624">
        <v>1.8895657930797749</v>
      </c>
      <c r="H7624">
        <v>9389</v>
      </c>
      <c r="I7624">
        <v>3.2472237702335307</v>
      </c>
      <c r="J7624">
        <v>1.9643739537951732</v>
      </c>
      <c r="K7624">
        <v>1083</v>
      </c>
      <c r="L7624">
        <v>-0.51104825735092163</v>
      </c>
      <c r="M7624">
        <v>-18.677467346191406</v>
      </c>
      <c r="N7624">
        <v>10472</v>
      </c>
      <c r="O7624">
        <v>6.2795817852020264E-2</v>
      </c>
      <c r="P7624">
        <v>-0.59152740240097046</v>
      </c>
      <c r="Q7624">
        <v>-0.55340903997421265</v>
      </c>
      <c r="R7624">
        <v>-0.51104825735092163</v>
      </c>
      <c r="S7624">
        <v>-0.46869248151779175</v>
      </c>
      <c r="T7624">
        <v>-0.43056914210319519</v>
      </c>
      <c r="U7624" t="s">
        <v>18</v>
      </c>
      <c r="V7624" t="s">
        <v>84</v>
      </c>
      <c r="W7624">
        <v>89.869270324707031</v>
      </c>
    </row>
    <row r="7625" spans="1:23" x14ac:dyDescent="0.25">
      <c r="A7625" s="48"/>
      <c r="B7625" t="s">
        <v>15</v>
      </c>
      <c r="C7625" s="35">
        <v>42257</v>
      </c>
      <c r="D7625">
        <v>20</v>
      </c>
      <c r="E7625" t="s">
        <v>32</v>
      </c>
      <c r="F7625">
        <v>2.7361755002100918</v>
      </c>
      <c r="G7625">
        <v>1.8895657930797749</v>
      </c>
      <c r="H7625">
        <v>9389</v>
      </c>
      <c r="I7625">
        <v>3.2472237702335307</v>
      </c>
      <c r="J7625">
        <v>1.9643739537951732</v>
      </c>
      <c r="K7625">
        <v>1083</v>
      </c>
      <c r="L7625">
        <v>-0.51104825735092163</v>
      </c>
      <c r="M7625">
        <v>-18.677467346191406</v>
      </c>
      <c r="N7625">
        <v>10472</v>
      </c>
      <c r="O7625">
        <v>6.2795817852020264E-2</v>
      </c>
      <c r="P7625">
        <v>-0.59152740240097046</v>
      </c>
      <c r="Q7625">
        <v>-0.55340903997421265</v>
      </c>
      <c r="R7625">
        <v>-0.51104825735092163</v>
      </c>
      <c r="S7625">
        <v>-0.46869248151779175</v>
      </c>
      <c r="T7625">
        <v>-0.43056914210319519</v>
      </c>
      <c r="U7625" t="s">
        <v>102</v>
      </c>
      <c r="V7625" t="s">
        <v>84</v>
      </c>
      <c r="W7625">
        <v>89.869270324707031</v>
      </c>
    </row>
    <row r="7626" spans="1:23" x14ac:dyDescent="0.25">
      <c r="A7626" s="48"/>
      <c r="B7626" t="s">
        <v>15</v>
      </c>
      <c r="C7626" s="35">
        <v>42257</v>
      </c>
      <c r="D7626">
        <v>21</v>
      </c>
      <c r="E7626" t="s">
        <v>32</v>
      </c>
      <c r="F7626">
        <v>2.5103372043382919</v>
      </c>
      <c r="G7626">
        <v>1.8056386273306368</v>
      </c>
      <c r="H7626">
        <v>9389</v>
      </c>
      <c r="I7626">
        <v>2.9701735358873038</v>
      </c>
      <c r="J7626">
        <v>1.9661257617641765</v>
      </c>
      <c r="K7626">
        <v>1083</v>
      </c>
      <c r="L7626">
        <v>-0.45983633399009705</v>
      </c>
      <c r="M7626">
        <v>-18.317710876464844</v>
      </c>
      <c r="N7626">
        <v>10472</v>
      </c>
      <c r="O7626">
        <v>6.2583073973655701E-2</v>
      </c>
      <c r="P7626">
        <v>-0.54004281759262085</v>
      </c>
      <c r="Q7626">
        <v>-0.50205361843109131</v>
      </c>
      <c r="R7626">
        <v>-0.45983633399009705</v>
      </c>
      <c r="S7626">
        <v>-0.41762405633926392</v>
      </c>
      <c r="T7626">
        <v>-0.37962988018989563</v>
      </c>
      <c r="U7626" t="s">
        <v>18</v>
      </c>
      <c r="V7626" t="s">
        <v>84</v>
      </c>
      <c r="W7626">
        <v>87.610198974609375</v>
      </c>
    </row>
    <row r="7627" spans="1:23" x14ac:dyDescent="0.25">
      <c r="A7627" s="48"/>
      <c r="B7627" t="s">
        <v>15</v>
      </c>
      <c r="C7627" s="35">
        <v>42257</v>
      </c>
      <c r="D7627">
        <v>21</v>
      </c>
      <c r="E7627" t="s">
        <v>32</v>
      </c>
      <c r="F7627">
        <v>2.5103372043382919</v>
      </c>
      <c r="G7627">
        <v>1.8056386273306368</v>
      </c>
      <c r="H7627">
        <v>9389</v>
      </c>
      <c r="I7627">
        <v>2.9701735358873038</v>
      </c>
      <c r="J7627">
        <v>1.9661257617641765</v>
      </c>
      <c r="K7627">
        <v>1083</v>
      </c>
      <c r="L7627">
        <v>-0.45983633399009705</v>
      </c>
      <c r="M7627">
        <v>-18.317710876464844</v>
      </c>
      <c r="N7627">
        <v>10472</v>
      </c>
      <c r="O7627">
        <v>6.2583073973655701E-2</v>
      </c>
      <c r="P7627">
        <v>-0.54004281759262085</v>
      </c>
      <c r="Q7627">
        <v>-0.50205361843109131</v>
      </c>
      <c r="R7627">
        <v>-0.45983633399009705</v>
      </c>
      <c r="S7627">
        <v>-0.41762405633926392</v>
      </c>
      <c r="T7627">
        <v>-0.37962988018989563</v>
      </c>
      <c r="U7627" t="s">
        <v>102</v>
      </c>
      <c r="V7627" t="s">
        <v>84</v>
      </c>
      <c r="W7627">
        <v>87.610198974609375</v>
      </c>
    </row>
    <row r="7628" spans="1:23" x14ac:dyDescent="0.25">
      <c r="A7628" s="48"/>
      <c r="B7628" t="s">
        <v>15</v>
      </c>
      <c r="C7628" s="35">
        <v>42257</v>
      </c>
      <c r="D7628">
        <v>22</v>
      </c>
      <c r="E7628" t="s">
        <v>32</v>
      </c>
      <c r="F7628">
        <v>2.1731441400677132</v>
      </c>
      <c r="G7628">
        <v>1.6828459149542827</v>
      </c>
      <c r="H7628">
        <v>9389</v>
      </c>
      <c r="I7628">
        <v>2.4553293422562836</v>
      </c>
      <c r="J7628">
        <v>1.7832656656900301</v>
      </c>
      <c r="K7628">
        <v>1083</v>
      </c>
      <c r="L7628">
        <v>-0.28218519687652588</v>
      </c>
      <c r="M7628">
        <v>-12.985112190246582</v>
      </c>
      <c r="N7628">
        <v>10472</v>
      </c>
      <c r="O7628">
        <v>5.6902971118688583E-2</v>
      </c>
      <c r="P7628">
        <v>-0.35511204600334167</v>
      </c>
      <c r="Q7628">
        <v>-0.32057079672813416</v>
      </c>
      <c r="R7628">
        <v>-0.28218519687652588</v>
      </c>
      <c r="S7628">
        <v>-0.24380414187908173</v>
      </c>
      <c r="T7628">
        <v>-0.20925834774971008</v>
      </c>
      <c r="U7628" t="s">
        <v>18</v>
      </c>
      <c r="V7628" t="s">
        <v>84</v>
      </c>
      <c r="W7628">
        <v>84.739974975585937</v>
      </c>
    </row>
    <row r="7629" spans="1:23" x14ac:dyDescent="0.25">
      <c r="A7629" s="48"/>
      <c r="B7629" t="s">
        <v>15</v>
      </c>
      <c r="C7629" s="35">
        <v>42257</v>
      </c>
      <c r="D7629">
        <v>22</v>
      </c>
      <c r="E7629" t="s">
        <v>32</v>
      </c>
      <c r="F7629">
        <v>2.1731441400677132</v>
      </c>
      <c r="G7629">
        <v>1.6828459149542827</v>
      </c>
      <c r="H7629">
        <v>9389</v>
      </c>
      <c r="I7629">
        <v>2.4553293422562836</v>
      </c>
      <c r="J7629">
        <v>1.7832656656900301</v>
      </c>
      <c r="K7629">
        <v>1083</v>
      </c>
      <c r="L7629">
        <v>-0.28218519687652588</v>
      </c>
      <c r="M7629">
        <v>-12.985112190246582</v>
      </c>
      <c r="N7629">
        <v>10472</v>
      </c>
      <c r="O7629">
        <v>5.6902971118688583E-2</v>
      </c>
      <c r="P7629">
        <v>-0.35511204600334167</v>
      </c>
      <c r="Q7629">
        <v>-0.32057079672813416</v>
      </c>
      <c r="R7629">
        <v>-0.28218519687652588</v>
      </c>
      <c r="S7629">
        <v>-0.24380414187908173</v>
      </c>
      <c r="T7629">
        <v>-0.20925834774971008</v>
      </c>
      <c r="U7629" t="s">
        <v>102</v>
      </c>
      <c r="V7629" t="s">
        <v>84</v>
      </c>
      <c r="W7629">
        <v>84.739974975585937</v>
      </c>
    </row>
    <row r="7630" spans="1:23" x14ac:dyDescent="0.25">
      <c r="A7630" s="48"/>
      <c r="B7630" t="s">
        <v>15</v>
      </c>
      <c r="C7630" s="35">
        <v>42257</v>
      </c>
      <c r="D7630">
        <v>23</v>
      </c>
      <c r="E7630" t="s">
        <v>32</v>
      </c>
      <c r="F7630">
        <v>1.7434279140058084</v>
      </c>
      <c r="G7630">
        <v>1.4767602395244055</v>
      </c>
      <c r="H7630">
        <v>9389</v>
      </c>
      <c r="I7630">
        <v>1.9087557117156944</v>
      </c>
      <c r="J7630">
        <v>1.6035210578103816</v>
      </c>
      <c r="K7630">
        <v>1083</v>
      </c>
      <c r="L7630">
        <v>-0.16532780230045319</v>
      </c>
      <c r="M7630">
        <v>-9.4829158782958984</v>
      </c>
      <c r="N7630">
        <v>10472</v>
      </c>
      <c r="O7630">
        <v>5.1053829491138458E-2</v>
      </c>
      <c r="P7630">
        <v>-0.23075838387012482</v>
      </c>
      <c r="Q7630">
        <v>-0.19976769387722015</v>
      </c>
      <c r="R7630">
        <v>-0.16532780230045319</v>
      </c>
      <c r="S7630">
        <v>-0.13089199364185333</v>
      </c>
      <c r="T7630">
        <v>-9.9897213280200958E-2</v>
      </c>
      <c r="U7630" t="s">
        <v>18</v>
      </c>
      <c r="V7630" t="s">
        <v>84</v>
      </c>
      <c r="W7630">
        <v>83.610580444335938</v>
      </c>
    </row>
    <row r="7631" spans="1:23" x14ac:dyDescent="0.25">
      <c r="A7631" s="48"/>
      <c r="B7631" t="s">
        <v>15</v>
      </c>
      <c r="C7631" s="35">
        <v>42257</v>
      </c>
      <c r="D7631">
        <v>23</v>
      </c>
      <c r="E7631" t="s">
        <v>32</v>
      </c>
      <c r="F7631">
        <v>1.7434279140058084</v>
      </c>
      <c r="G7631">
        <v>1.4767602395244055</v>
      </c>
      <c r="H7631">
        <v>9389</v>
      </c>
      <c r="I7631">
        <v>1.9087557117156944</v>
      </c>
      <c r="J7631">
        <v>1.6035210578103816</v>
      </c>
      <c r="K7631">
        <v>1083</v>
      </c>
      <c r="L7631">
        <v>-0.16532780230045319</v>
      </c>
      <c r="M7631">
        <v>-9.4829158782958984</v>
      </c>
      <c r="N7631">
        <v>10472</v>
      </c>
      <c r="O7631">
        <v>5.1053829491138458E-2</v>
      </c>
      <c r="P7631">
        <v>-0.23075838387012482</v>
      </c>
      <c r="Q7631">
        <v>-0.19976769387722015</v>
      </c>
      <c r="R7631">
        <v>-0.16532780230045319</v>
      </c>
      <c r="S7631">
        <v>-0.13089199364185333</v>
      </c>
      <c r="T7631">
        <v>-9.9897213280200958E-2</v>
      </c>
      <c r="U7631" t="s">
        <v>102</v>
      </c>
      <c r="V7631" t="s">
        <v>84</v>
      </c>
      <c r="W7631">
        <v>83.610580444335938</v>
      </c>
    </row>
    <row r="7632" spans="1:23" x14ac:dyDescent="0.25">
      <c r="A7632" s="48"/>
      <c r="B7632" t="s">
        <v>15</v>
      </c>
      <c r="C7632" s="35">
        <v>42257</v>
      </c>
      <c r="D7632">
        <v>24</v>
      </c>
      <c r="E7632" t="s">
        <v>32</v>
      </c>
      <c r="F7632">
        <v>1.3512839453104446</v>
      </c>
      <c r="G7632">
        <v>1.2528636939537374</v>
      </c>
      <c r="H7632">
        <v>9389</v>
      </c>
      <c r="I7632">
        <v>1.4441488402454621</v>
      </c>
      <c r="J7632">
        <v>1.3254709705184109</v>
      </c>
      <c r="K7632">
        <v>1083</v>
      </c>
      <c r="L7632">
        <v>-9.286489337682724E-2</v>
      </c>
      <c r="M7632">
        <v>-6.872344970703125</v>
      </c>
      <c r="N7632">
        <v>10472</v>
      </c>
      <c r="O7632">
        <v>4.2301416397094727E-2</v>
      </c>
      <c r="P7632">
        <v>-0.14707839488983154</v>
      </c>
      <c r="Q7632">
        <v>-0.12140057981014252</v>
      </c>
      <c r="R7632">
        <v>-9.286489337682724E-2</v>
      </c>
      <c r="S7632">
        <v>-6.4332589507102966E-2</v>
      </c>
      <c r="T7632">
        <v>-3.8651399314403534E-2</v>
      </c>
      <c r="U7632" t="s">
        <v>18</v>
      </c>
      <c r="V7632" t="s">
        <v>84</v>
      </c>
      <c r="W7632">
        <v>82.610679626464844</v>
      </c>
    </row>
    <row r="7633" spans="1:23" x14ac:dyDescent="0.25">
      <c r="A7633" s="48"/>
      <c r="B7633" t="s">
        <v>15</v>
      </c>
      <c r="C7633" s="35">
        <v>42257</v>
      </c>
      <c r="D7633">
        <v>24</v>
      </c>
      <c r="E7633" t="s">
        <v>32</v>
      </c>
      <c r="F7633">
        <v>1.3512839453104446</v>
      </c>
      <c r="G7633">
        <v>1.2528636939537374</v>
      </c>
      <c r="H7633">
        <v>9389</v>
      </c>
      <c r="I7633">
        <v>1.4441488402454621</v>
      </c>
      <c r="J7633">
        <v>1.3254709705184109</v>
      </c>
      <c r="K7633">
        <v>1083</v>
      </c>
      <c r="L7633">
        <v>-9.286489337682724E-2</v>
      </c>
      <c r="M7633">
        <v>-6.872344970703125</v>
      </c>
      <c r="N7633">
        <v>10472</v>
      </c>
      <c r="O7633">
        <v>4.2301416397094727E-2</v>
      </c>
      <c r="P7633">
        <v>-0.14707839488983154</v>
      </c>
      <c r="Q7633">
        <v>-0.12140057981014252</v>
      </c>
      <c r="R7633">
        <v>-9.286489337682724E-2</v>
      </c>
      <c r="S7633">
        <v>-6.4332589507102966E-2</v>
      </c>
      <c r="T7633">
        <v>-3.8651399314403534E-2</v>
      </c>
      <c r="U7633" t="s">
        <v>102</v>
      </c>
      <c r="V7633" t="s">
        <v>84</v>
      </c>
      <c r="W7633">
        <v>82.610679626464844</v>
      </c>
    </row>
    <row r="7634" spans="1:23" x14ac:dyDescent="0.25">
      <c r="A7634" s="48"/>
      <c r="B7634" t="s">
        <v>15</v>
      </c>
      <c r="C7634" s="35">
        <v>42258</v>
      </c>
      <c r="D7634">
        <v>1</v>
      </c>
      <c r="E7634" t="s">
        <v>32</v>
      </c>
      <c r="F7634">
        <v>1.0892680257623311</v>
      </c>
      <c r="G7634">
        <v>1.075935538250022</v>
      </c>
      <c r="H7634">
        <v>9469</v>
      </c>
      <c r="I7634">
        <v>1.1309821086228349</v>
      </c>
      <c r="J7634">
        <v>1.0352340090989738</v>
      </c>
      <c r="K7634">
        <v>1038</v>
      </c>
      <c r="L7634">
        <v>-4.1714083403348923E-2</v>
      </c>
      <c r="M7634">
        <v>-3.8295516967773437</v>
      </c>
      <c r="N7634">
        <v>10507</v>
      </c>
      <c r="O7634">
        <v>3.3981330692768097E-2</v>
      </c>
      <c r="P7634">
        <v>-8.5264556109905243E-2</v>
      </c>
      <c r="Q7634">
        <v>-6.4637206494808197E-2</v>
      </c>
      <c r="R7634">
        <v>-4.1714083403348923E-2</v>
      </c>
      <c r="S7634">
        <v>-1.8793676048517227E-2</v>
      </c>
      <c r="T7634">
        <v>1.8363900016993284E-3</v>
      </c>
      <c r="U7634" t="s">
        <v>18</v>
      </c>
      <c r="V7634" t="s">
        <v>84</v>
      </c>
      <c r="W7634">
        <v>81.61016845703125</v>
      </c>
    </row>
    <row r="7635" spans="1:23" x14ac:dyDescent="0.25">
      <c r="A7635" s="48"/>
      <c r="B7635" t="s">
        <v>15</v>
      </c>
      <c r="C7635" s="35">
        <v>42258</v>
      </c>
      <c r="D7635">
        <v>1</v>
      </c>
      <c r="E7635" t="s">
        <v>32</v>
      </c>
      <c r="F7635">
        <v>1.0892680257623311</v>
      </c>
      <c r="G7635">
        <v>1.075935538250022</v>
      </c>
      <c r="H7635">
        <v>9469</v>
      </c>
      <c r="I7635">
        <v>1.1309821086228349</v>
      </c>
      <c r="J7635">
        <v>1.0352340090989738</v>
      </c>
      <c r="K7635">
        <v>1038</v>
      </c>
      <c r="L7635">
        <v>-4.1714083403348923E-2</v>
      </c>
      <c r="M7635">
        <v>-3.8295516967773437</v>
      </c>
      <c r="N7635">
        <v>10507</v>
      </c>
      <c r="O7635">
        <v>3.3981330692768097E-2</v>
      </c>
      <c r="P7635">
        <v>-8.5264556109905243E-2</v>
      </c>
      <c r="Q7635">
        <v>-6.4637206494808197E-2</v>
      </c>
      <c r="R7635">
        <v>-4.1714083403348923E-2</v>
      </c>
      <c r="S7635">
        <v>-1.8793676048517227E-2</v>
      </c>
      <c r="T7635">
        <v>1.8363900016993284E-3</v>
      </c>
      <c r="U7635" t="s">
        <v>102</v>
      </c>
      <c r="V7635" t="s">
        <v>84</v>
      </c>
      <c r="W7635">
        <v>81.61016845703125</v>
      </c>
    </row>
    <row r="7636" spans="1:23" x14ac:dyDescent="0.25">
      <c r="A7636" s="48"/>
      <c r="B7636" t="s">
        <v>15</v>
      </c>
      <c r="C7636" s="35">
        <v>42258</v>
      </c>
      <c r="D7636">
        <v>2</v>
      </c>
      <c r="E7636" t="s">
        <v>32</v>
      </c>
      <c r="F7636">
        <v>0.92050460723115135</v>
      </c>
      <c r="G7636">
        <v>0.92450149978542551</v>
      </c>
      <c r="H7636">
        <v>9469</v>
      </c>
      <c r="I7636">
        <v>0.94051818175419655</v>
      </c>
      <c r="J7636">
        <v>0.93621149316450203</v>
      </c>
      <c r="K7636">
        <v>1038</v>
      </c>
      <c r="L7636">
        <v>-2.0013574510812759E-2</v>
      </c>
      <c r="M7636">
        <v>-2.1741960048675537</v>
      </c>
      <c r="N7636">
        <v>10507</v>
      </c>
      <c r="O7636">
        <v>3.0572338029742241E-2</v>
      </c>
      <c r="P7636">
        <v>-5.9195082634687424E-2</v>
      </c>
      <c r="Q7636">
        <v>-4.06370609998703E-2</v>
      </c>
      <c r="R7636">
        <v>-2.0013574510812759E-2</v>
      </c>
      <c r="S7636">
        <v>6.0746748931705952E-4</v>
      </c>
      <c r="T7636">
        <v>1.9167933613061905E-2</v>
      </c>
      <c r="U7636" t="s">
        <v>18</v>
      </c>
      <c r="V7636" t="s">
        <v>84</v>
      </c>
      <c r="W7636">
        <v>79.869613647460938</v>
      </c>
    </row>
    <row r="7637" spans="1:23" x14ac:dyDescent="0.25">
      <c r="A7637" s="48"/>
      <c r="B7637" t="s">
        <v>15</v>
      </c>
      <c r="C7637" s="35">
        <v>42258</v>
      </c>
      <c r="D7637">
        <v>2</v>
      </c>
      <c r="E7637" t="s">
        <v>32</v>
      </c>
      <c r="F7637">
        <v>0.92050460723115135</v>
      </c>
      <c r="G7637">
        <v>0.92450149978542551</v>
      </c>
      <c r="H7637">
        <v>9469</v>
      </c>
      <c r="I7637">
        <v>0.94051818175419655</v>
      </c>
      <c r="J7637">
        <v>0.93621149316450203</v>
      </c>
      <c r="K7637">
        <v>1038</v>
      </c>
      <c r="L7637">
        <v>-2.0013574510812759E-2</v>
      </c>
      <c r="M7637">
        <v>-2.1741960048675537</v>
      </c>
      <c r="N7637">
        <v>10507</v>
      </c>
      <c r="O7637">
        <v>3.0572338029742241E-2</v>
      </c>
      <c r="P7637">
        <v>-5.9195082634687424E-2</v>
      </c>
      <c r="Q7637">
        <v>-4.06370609998703E-2</v>
      </c>
      <c r="R7637">
        <v>-2.0013574510812759E-2</v>
      </c>
      <c r="S7637">
        <v>6.0746748931705952E-4</v>
      </c>
      <c r="T7637">
        <v>1.9167933613061905E-2</v>
      </c>
      <c r="U7637" t="s">
        <v>102</v>
      </c>
      <c r="V7637" t="s">
        <v>84</v>
      </c>
      <c r="W7637">
        <v>79.869613647460938</v>
      </c>
    </row>
    <row r="7638" spans="1:23" x14ac:dyDescent="0.25">
      <c r="A7638" s="48"/>
      <c r="B7638" t="s">
        <v>15</v>
      </c>
      <c r="C7638" s="35">
        <v>42258</v>
      </c>
      <c r="D7638">
        <v>3</v>
      </c>
      <c r="E7638" t="s">
        <v>32</v>
      </c>
      <c r="F7638">
        <v>0.80544219728069333</v>
      </c>
      <c r="G7638">
        <v>0.80082057578469912</v>
      </c>
      <c r="H7638">
        <v>9469</v>
      </c>
      <c r="I7638">
        <v>0.82142756279824591</v>
      </c>
      <c r="J7638">
        <v>0.76940517433886613</v>
      </c>
      <c r="K7638">
        <v>1038</v>
      </c>
      <c r="L7638">
        <v>-1.5985365957021713E-2</v>
      </c>
      <c r="M7638">
        <v>-1.9846694469451904</v>
      </c>
      <c r="N7638">
        <v>10507</v>
      </c>
      <c r="O7638">
        <v>2.5259457528591156E-2</v>
      </c>
      <c r="P7638">
        <v>-4.8357885330915451E-2</v>
      </c>
      <c r="Q7638">
        <v>-3.3024892210960388E-2</v>
      </c>
      <c r="R7638">
        <v>-1.5985365957021713E-2</v>
      </c>
      <c r="S7638">
        <v>1.0521381627768278E-3</v>
      </c>
      <c r="T7638">
        <v>1.6387155279517174E-2</v>
      </c>
      <c r="U7638" t="s">
        <v>18</v>
      </c>
      <c r="V7638" t="s">
        <v>84</v>
      </c>
      <c r="W7638">
        <v>78.869514465332031</v>
      </c>
    </row>
    <row r="7639" spans="1:23" x14ac:dyDescent="0.25">
      <c r="A7639" s="48"/>
      <c r="B7639" t="s">
        <v>15</v>
      </c>
      <c r="C7639" s="35">
        <v>42258</v>
      </c>
      <c r="D7639">
        <v>3</v>
      </c>
      <c r="E7639" t="s">
        <v>32</v>
      </c>
      <c r="F7639">
        <v>0.80544219728069333</v>
      </c>
      <c r="G7639">
        <v>0.80082057578469912</v>
      </c>
      <c r="H7639">
        <v>9469</v>
      </c>
      <c r="I7639">
        <v>0.82142756279824591</v>
      </c>
      <c r="J7639">
        <v>0.76940517433886613</v>
      </c>
      <c r="K7639">
        <v>1038</v>
      </c>
      <c r="L7639">
        <v>-1.5985365957021713E-2</v>
      </c>
      <c r="M7639">
        <v>-1.9846694469451904</v>
      </c>
      <c r="N7639">
        <v>10507</v>
      </c>
      <c r="O7639">
        <v>2.5259457528591156E-2</v>
      </c>
      <c r="P7639">
        <v>-4.8357885330915451E-2</v>
      </c>
      <c r="Q7639">
        <v>-3.3024892210960388E-2</v>
      </c>
      <c r="R7639">
        <v>-1.5985365957021713E-2</v>
      </c>
      <c r="S7639">
        <v>1.0521381627768278E-3</v>
      </c>
      <c r="T7639">
        <v>1.6387155279517174E-2</v>
      </c>
      <c r="U7639" t="s">
        <v>102</v>
      </c>
      <c r="V7639" t="s">
        <v>84</v>
      </c>
      <c r="W7639">
        <v>78.869514465332031</v>
      </c>
    </row>
    <row r="7640" spans="1:23" x14ac:dyDescent="0.25">
      <c r="A7640" s="48"/>
      <c r="B7640" t="s">
        <v>15</v>
      </c>
      <c r="C7640" s="35">
        <v>42258</v>
      </c>
      <c r="D7640">
        <v>4</v>
      </c>
      <c r="E7640" t="s">
        <v>32</v>
      </c>
      <c r="F7640">
        <v>0.73683812111666047</v>
      </c>
      <c r="G7640">
        <v>0.72700294828721546</v>
      </c>
      <c r="H7640">
        <v>9469</v>
      </c>
      <c r="I7640">
        <v>0.74820183741035229</v>
      </c>
      <c r="J7640">
        <v>0.70179322593336158</v>
      </c>
      <c r="K7640">
        <v>1038</v>
      </c>
      <c r="L7640">
        <v>-1.136371586471796E-2</v>
      </c>
      <c r="M7640">
        <v>-1.542227029800415</v>
      </c>
      <c r="N7640">
        <v>10507</v>
      </c>
      <c r="O7640">
        <v>2.3028256371617317E-2</v>
      </c>
      <c r="P7640">
        <v>-4.0876727551221848E-2</v>
      </c>
      <c r="Q7640">
        <v>-2.6898117735981941E-2</v>
      </c>
      <c r="R7640">
        <v>-1.136371586471796E-2</v>
      </c>
      <c r="S7640">
        <v>4.1688429191708565E-3</v>
      </c>
      <c r="T7640">
        <v>1.8149297684431076E-2</v>
      </c>
      <c r="U7640" t="s">
        <v>18</v>
      </c>
      <c r="V7640" t="s">
        <v>84</v>
      </c>
      <c r="W7640">
        <v>78.128959655761719</v>
      </c>
    </row>
    <row r="7641" spans="1:23" x14ac:dyDescent="0.25">
      <c r="A7641" s="48"/>
      <c r="B7641" t="s">
        <v>15</v>
      </c>
      <c r="C7641" s="35">
        <v>42258</v>
      </c>
      <c r="D7641">
        <v>4</v>
      </c>
      <c r="E7641" t="s">
        <v>32</v>
      </c>
      <c r="F7641">
        <v>0.73683812111666047</v>
      </c>
      <c r="G7641">
        <v>0.72700294828721546</v>
      </c>
      <c r="H7641">
        <v>9469</v>
      </c>
      <c r="I7641">
        <v>0.74820183741035229</v>
      </c>
      <c r="J7641">
        <v>0.70179322593336158</v>
      </c>
      <c r="K7641">
        <v>1038</v>
      </c>
      <c r="L7641">
        <v>-1.136371586471796E-2</v>
      </c>
      <c r="M7641">
        <v>-1.542227029800415</v>
      </c>
      <c r="N7641">
        <v>10507</v>
      </c>
      <c r="O7641">
        <v>2.3028256371617317E-2</v>
      </c>
      <c r="P7641">
        <v>-4.0876727551221848E-2</v>
      </c>
      <c r="Q7641">
        <v>-2.6898117735981941E-2</v>
      </c>
      <c r="R7641">
        <v>-1.136371586471796E-2</v>
      </c>
      <c r="S7641">
        <v>4.1688429191708565E-3</v>
      </c>
      <c r="T7641">
        <v>1.8149297684431076E-2</v>
      </c>
      <c r="U7641" t="s">
        <v>102</v>
      </c>
      <c r="V7641" t="s">
        <v>84</v>
      </c>
      <c r="W7641">
        <v>78.128959655761719</v>
      </c>
    </row>
    <row r="7642" spans="1:23" x14ac:dyDescent="0.25">
      <c r="A7642" s="48"/>
      <c r="B7642" t="s">
        <v>15</v>
      </c>
      <c r="C7642" s="35">
        <v>42258</v>
      </c>
      <c r="D7642">
        <v>5</v>
      </c>
      <c r="E7642" t="s">
        <v>32</v>
      </c>
      <c r="F7642">
        <v>0.69867253713205324</v>
      </c>
      <c r="G7642">
        <v>0.67332195334817035</v>
      </c>
      <c r="H7642">
        <v>9469</v>
      </c>
      <c r="I7642">
        <v>0.71531615088648948</v>
      </c>
      <c r="J7642">
        <v>0.65079334173425607</v>
      </c>
      <c r="K7642">
        <v>1038</v>
      </c>
      <c r="L7642">
        <v>-1.6643613576889038E-2</v>
      </c>
      <c r="M7642">
        <v>-2.3821766376495361</v>
      </c>
      <c r="N7642">
        <v>10507</v>
      </c>
      <c r="O7642">
        <v>2.1351944655179977E-2</v>
      </c>
      <c r="P7642">
        <v>-4.4008266180753708E-2</v>
      </c>
      <c r="Q7642">
        <v>-3.1047208234667778E-2</v>
      </c>
      <c r="R7642">
        <v>-1.6643613576889038E-2</v>
      </c>
      <c r="S7642">
        <v>-2.2417269647121429E-3</v>
      </c>
      <c r="T7642">
        <v>1.0721039026975632E-2</v>
      </c>
      <c r="U7642" t="s">
        <v>18</v>
      </c>
      <c r="V7642" t="s">
        <v>84</v>
      </c>
      <c r="W7642">
        <v>77.999526977539062</v>
      </c>
    </row>
    <row r="7643" spans="1:23" x14ac:dyDescent="0.25">
      <c r="A7643" s="48"/>
      <c r="B7643" t="s">
        <v>15</v>
      </c>
      <c r="C7643" s="35">
        <v>42258</v>
      </c>
      <c r="D7643">
        <v>5</v>
      </c>
      <c r="E7643" t="s">
        <v>32</v>
      </c>
      <c r="F7643">
        <v>0.69867253713205324</v>
      </c>
      <c r="G7643">
        <v>0.67332195334817035</v>
      </c>
      <c r="H7643">
        <v>9469</v>
      </c>
      <c r="I7643">
        <v>0.71531615088648948</v>
      </c>
      <c r="J7643">
        <v>0.65079334173425607</v>
      </c>
      <c r="K7643">
        <v>1038</v>
      </c>
      <c r="L7643">
        <v>-1.6643613576889038E-2</v>
      </c>
      <c r="M7643">
        <v>-2.3821766376495361</v>
      </c>
      <c r="N7643">
        <v>10507</v>
      </c>
      <c r="O7643">
        <v>2.1351944655179977E-2</v>
      </c>
      <c r="P7643">
        <v>-4.4008266180753708E-2</v>
      </c>
      <c r="Q7643">
        <v>-3.1047208234667778E-2</v>
      </c>
      <c r="R7643">
        <v>-1.6643613576889038E-2</v>
      </c>
      <c r="S7643">
        <v>-2.2417269647121429E-3</v>
      </c>
      <c r="T7643">
        <v>1.0721039026975632E-2</v>
      </c>
      <c r="U7643" t="s">
        <v>102</v>
      </c>
      <c r="V7643" t="s">
        <v>84</v>
      </c>
      <c r="W7643">
        <v>77.999526977539062</v>
      </c>
    </row>
    <row r="7644" spans="1:23" x14ac:dyDescent="0.25">
      <c r="A7644" s="48"/>
      <c r="B7644" t="s">
        <v>15</v>
      </c>
      <c r="C7644" s="35">
        <v>42258</v>
      </c>
      <c r="D7644">
        <v>6</v>
      </c>
      <c r="E7644" t="s">
        <v>32</v>
      </c>
      <c r="F7644">
        <v>0.71475303607620388</v>
      </c>
      <c r="G7644">
        <v>0.67403948929225255</v>
      </c>
      <c r="H7644">
        <v>9469</v>
      </c>
      <c r="I7644">
        <v>0.72659758189347101</v>
      </c>
      <c r="J7644">
        <v>0.69784682142777765</v>
      </c>
      <c r="K7644">
        <v>1038</v>
      </c>
      <c r="L7644">
        <v>-1.1844545602798462E-2</v>
      </c>
      <c r="M7644">
        <v>-1.6571521759033203</v>
      </c>
      <c r="N7644">
        <v>10507</v>
      </c>
      <c r="O7644">
        <v>2.2740771993994713E-2</v>
      </c>
      <c r="P7644">
        <v>-4.0989119559526443E-2</v>
      </c>
      <c r="Q7644">
        <v>-2.7185015380382538E-2</v>
      </c>
      <c r="R7644">
        <v>-1.1844545602798462E-2</v>
      </c>
      <c r="S7644">
        <v>3.4941050689667463E-3</v>
      </c>
      <c r="T7644">
        <v>1.730002835392952E-2</v>
      </c>
      <c r="U7644" t="s">
        <v>18</v>
      </c>
      <c r="V7644" t="s">
        <v>84</v>
      </c>
      <c r="W7644">
        <v>77.259162902832031</v>
      </c>
    </row>
    <row r="7645" spans="1:23" x14ac:dyDescent="0.25">
      <c r="A7645" s="48"/>
      <c r="B7645" t="s">
        <v>15</v>
      </c>
      <c r="C7645" s="35">
        <v>42258</v>
      </c>
      <c r="D7645">
        <v>6</v>
      </c>
      <c r="E7645" t="s">
        <v>32</v>
      </c>
      <c r="F7645">
        <v>0.71475303607620388</v>
      </c>
      <c r="G7645">
        <v>0.67403948929225255</v>
      </c>
      <c r="H7645">
        <v>9469</v>
      </c>
      <c r="I7645">
        <v>0.72659758189347101</v>
      </c>
      <c r="J7645">
        <v>0.69784682142777765</v>
      </c>
      <c r="K7645">
        <v>1038</v>
      </c>
      <c r="L7645">
        <v>-1.1844545602798462E-2</v>
      </c>
      <c r="M7645">
        <v>-1.6571521759033203</v>
      </c>
      <c r="N7645">
        <v>10507</v>
      </c>
      <c r="O7645">
        <v>2.2740771993994713E-2</v>
      </c>
      <c r="P7645">
        <v>-4.0989119559526443E-2</v>
      </c>
      <c r="Q7645">
        <v>-2.7185015380382538E-2</v>
      </c>
      <c r="R7645">
        <v>-1.1844545602798462E-2</v>
      </c>
      <c r="S7645">
        <v>3.4941050689667463E-3</v>
      </c>
      <c r="T7645">
        <v>1.730002835392952E-2</v>
      </c>
      <c r="U7645" t="s">
        <v>102</v>
      </c>
      <c r="V7645" t="s">
        <v>84</v>
      </c>
      <c r="W7645">
        <v>77.259162902832031</v>
      </c>
    </row>
    <row r="7646" spans="1:23" x14ac:dyDescent="0.25">
      <c r="A7646" s="48"/>
      <c r="B7646" t="s">
        <v>15</v>
      </c>
      <c r="C7646" s="35">
        <v>42258</v>
      </c>
      <c r="D7646">
        <v>7</v>
      </c>
      <c r="E7646" t="s">
        <v>32</v>
      </c>
      <c r="F7646">
        <v>0.80211554147357134</v>
      </c>
      <c r="G7646">
        <v>0.75894151146752853</v>
      </c>
      <c r="H7646">
        <v>9469</v>
      </c>
      <c r="I7646">
        <v>0.79889458406162772</v>
      </c>
      <c r="J7646">
        <v>0.71814040512635768</v>
      </c>
      <c r="K7646">
        <v>1038</v>
      </c>
      <c r="L7646">
        <v>3.2209574710577726E-3</v>
      </c>
      <c r="M7646">
        <v>0.40155777335166931</v>
      </c>
      <c r="N7646">
        <v>10507</v>
      </c>
      <c r="O7646">
        <v>2.3615138605237007E-2</v>
      </c>
      <c r="P7646">
        <v>-2.7044204995036125E-2</v>
      </c>
      <c r="Q7646">
        <v>-1.2709342874586582E-2</v>
      </c>
      <c r="R7646">
        <v>3.2209574710577726E-3</v>
      </c>
      <c r="S7646">
        <v>1.914936862885952E-2</v>
      </c>
      <c r="T7646">
        <v>3.3486120402812958E-2</v>
      </c>
      <c r="U7646" t="s">
        <v>18</v>
      </c>
      <c r="V7646" t="s">
        <v>84</v>
      </c>
      <c r="W7646">
        <v>76.259254455566406</v>
      </c>
    </row>
    <row r="7647" spans="1:23" x14ac:dyDescent="0.25">
      <c r="A7647" s="48"/>
      <c r="B7647" t="s">
        <v>15</v>
      </c>
      <c r="C7647" s="35">
        <v>42258</v>
      </c>
      <c r="D7647">
        <v>7</v>
      </c>
      <c r="E7647" t="s">
        <v>32</v>
      </c>
      <c r="F7647">
        <v>0.80211554147357134</v>
      </c>
      <c r="G7647">
        <v>0.75894151146752853</v>
      </c>
      <c r="H7647">
        <v>9469</v>
      </c>
      <c r="I7647">
        <v>0.79889458406162772</v>
      </c>
      <c r="J7647">
        <v>0.71814040512635768</v>
      </c>
      <c r="K7647">
        <v>1038</v>
      </c>
      <c r="L7647">
        <v>3.2209574710577726E-3</v>
      </c>
      <c r="M7647">
        <v>0.40155777335166931</v>
      </c>
      <c r="N7647">
        <v>10507</v>
      </c>
      <c r="O7647">
        <v>2.3615138605237007E-2</v>
      </c>
      <c r="P7647">
        <v>-2.7044204995036125E-2</v>
      </c>
      <c r="Q7647">
        <v>-1.2709342874586582E-2</v>
      </c>
      <c r="R7647">
        <v>3.2209574710577726E-3</v>
      </c>
      <c r="S7647">
        <v>1.914936862885952E-2</v>
      </c>
      <c r="T7647">
        <v>3.3486120402812958E-2</v>
      </c>
      <c r="U7647" t="s">
        <v>102</v>
      </c>
      <c r="V7647" t="s">
        <v>84</v>
      </c>
      <c r="W7647">
        <v>76.259254455566406</v>
      </c>
    </row>
    <row r="7648" spans="1:23" x14ac:dyDescent="0.25">
      <c r="A7648" s="48"/>
      <c r="B7648" t="s">
        <v>15</v>
      </c>
      <c r="C7648" s="35">
        <v>42258</v>
      </c>
      <c r="D7648">
        <v>8</v>
      </c>
      <c r="E7648" t="s">
        <v>32</v>
      </c>
      <c r="F7648">
        <v>0.81035107214181978</v>
      </c>
      <c r="G7648">
        <v>0.77600767532029791</v>
      </c>
      <c r="H7648">
        <v>9469</v>
      </c>
      <c r="I7648">
        <v>0.82187369387216302</v>
      </c>
      <c r="J7648">
        <v>0.79239197716008802</v>
      </c>
      <c r="K7648">
        <v>1038</v>
      </c>
      <c r="L7648">
        <v>-1.1522621847689152E-2</v>
      </c>
      <c r="M7648">
        <v>-1.4219295978546143</v>
      </c>
      <c r="N7648">
        <v>10507</v>
      </c>
      <c r="O7648">
        <v>2.5855261832475662E-2</v>
      </c>
      <c r="P7648">
        <v>-4.4658724218606949E-2</v>
      </c>
      <c r="Q7648">
        <v>-2.896406501531601E-2</v>
      </c>
      <c r="R7648">
        <v>-1.1522621847689152E-2</v>
      </c>
      <c r="S7648">
        <v>5.9167523868381977E-3</v>
      </c>
      <c r="T7648">
        <v>2.1613482385873795E-2</v>
      </c>
      <c r="U7648" t="s">
        <v>18</v>
      </c>
      <c r="V7648" t="s">
        <v>84</v>
      </c>
      <c r="W7648">
        <v>79.129722595214844</v>
      </c>
    </row>
    <row r="7649" spans="1:23" x14ac:dyDescent="0.25">
      <c r="A7649" s="48"/>
      <c r="B7649" t="s">
        <v>15</v>
      </c>
      <c r="C7649" s="35">
        <v>42258</v>
      </c>
      <c r="D7649">
        <v>8</v>
      </c>
      <c r="E7649" t="s">
        <v>32</v>
      </c>
      <c r="F7649">
        <v>0.81035107214181978</v>
      </c>
      <c r="G7649">
        <v>0.77600767532029791</v>
      </c>
      <c r="H7649">
        <v>9469</v>
      </c>
      <c r="I7649">
        <v>0.82187369387216302</v>
      </c>
      <c r="J7649">
        <v>0.79239197716008802</v>
      </c>
      <c r="K7649">
        <v>1038</v>
      </c>
      <c r="L7649">
        <v>-1.1522621847689152E-2</v>
      </c>
      <c r="M7649">
        <v>-1.4219295978546143</v>
      </c>
      <c r="N7649">
        <v>10507</v>
      </c>
      <c r="O7649">
        <v>2.5855261832475662E-2</v>
      </c>
      <c r="P7649">
        <v>-4.4658724218606949E-2</v>
      </c>
      <c r="Q7649">
        <v>-2.896406501531601E-2</v>
      </c>
      <c r="R7649">
        <v>-1.1522621847689152E-2</v>
      </c>
      <c r="S7649">
        <v>5.9167523868381977E-3</v>
      </c>
      <c r="T7649">
        <v>2.1613482385873795E-2</v>
      </c>
      <c r="U7649" t="s">
        <v>102</v>
      </c>
      <c r="V7649" t="s">
        <v>84</v>
      </c>
      <c r="W7649">
        <v>79.129722595214844</v>
      </c>
    </row>
    <row r="7650" spans="1:23" x14ac:dyDescent="0.25">
      <c r="A7650" s="48"/>
      <c r="B7650" t="s">
        <v>15</v>
      </c>
      <c r="C7650" s="35">
        <v>42258</v>
      </c>
      <c r="D7650">
        <v>9</v>
      </c>
      <c r="E7650" t="s">
        <v>32</v>
      </c>
      <c r="F7650">
        <v>0.77408768586035326</v>
      </c>
      <c r="G7650">
        <v>0.83877855072947727</v>
      </c>
      <c r="H7650">
        <v>9469</v>
      </c>
      <c r="I7650">
        <v>0.78961150904138222</v>
      </c>
      <c r="J7650">
        <v>0.93548355947397144</v>
      </c>
      <c r="K7650">
        <v>1038</v>
      </c>
      <c r="L7650">
        <v>-1.5523822978138924E-2</v>
      </c>
      <c r="M7650">
        <v>-2.0054347515106201</v>
      </c>
      <c r="N7650">
        <v>10507</v>
      </c>
      <c r="O7650">
        <v>3.0288483947515488E-2</v>
      </c>
      <c r="P7650">
        <v>-5.4341543465852737E-2</v>
      </c>
      <c r="Q7650">
        <v>-3.5955827683210373E-2</v>
      </c>
      <c r="R7650">
        <v>-1.5523822978138924E-2</v>
      </c>
      <c r="S7650">
        <v>4.9057593569159508E-3</v>
      </c>
      <c r="T7650">
        <v>2.329389750957489E-2</v>
      </c>
      <c r="U7650" t="s">
        <v>18</v>
      </c>
      <c r="V7650" t="s">
        <v>84</v>
      </c>
      <c r="W7650">
        <v>82.1300048828125</v>
      </c>
    </row>
    <row r="7651" spans="1:23" x14ac:dyDescent="0.25">
      <c r="A7651" s="48"/>
      <c r="B7651" t="s">
        <v>15</v>
      </c>
      <c r="C7651" s="35">
        <v>42258</v>
      </c>
      <c r="D7651">
        <v>9</v>
      </c>
      <c r="E7651" t="s">
        <v>32</v>
      </c>
      <c r="F7651">
        <v>0.77408768586035326</v>
      </c>
      <c r="G7651">
        <v>0.83877855072947727</v>
      </c>
      <c r="H7651">
        <v>9469</v>
      </c>
      <c r="I7651">
        <v>0.78961150904138222</v>
      </c>
      <c r="J7651">
        <v>0.93548355947397144</v>
      </c>
      <c r="K7651">
        <v>1038</v>
      </c>
      <c r="L7651">
        <v>-1.5523822978138924E-2</v>
      </c>
      <c r="M7651">
        <v>-2.0054347515106201</v>
      </c>
      <c r="N7651">
        <v>10507</v>
      </c>
      <c r="O7651">
        <v>3.0288483947515488E-2</v>
      </c>
      <c r="P7651">
        <v>-5.4341543465852737E-2</v>
      </c>
      <c r="Q7651">
        <v>-3.5955827683210373E-2</v>
      </c>
      <c r="R7651">
        <v>-1.5523822978138924E-2</v>
      </c>
      <c r="S7651">
        <v>4.9057593569159508E-3</v>
      </c>
      <c r="T7651">
        <v>2.329389750957489E-2</v>
      </c>
      <c r="U7651" t="s">
        <v>102</v>
      </c>
      <c r="V7651" t="s">
        <v>84</v>
      </c>
      <c r="W7651">
        <v>82.1300048828125</v>
      </c>
    </row>
    <row r="7652" spans="1:23" x14ac:dyDescent="0.25">
      <c r="A7652" s="48"/>
      <c r="B7652" t="s">
        <v>15</v>
      </c>
      <c r="C7652" s="35">
        <v>42258</v>
      </c>
      <c r="D7652">
        <v>10</v>
      </c>
      <c r="E7652" t="s">
        <v>32</v>
      </c>
      <c r="F7652">
        <v>0.82492985155639131</v>
      </c>
      <c r="G7652">
        <v>0.99755248331590929</v>
      </c>
      <c r="H7652">
        <v>9469</v>
      </c>
      <c r="I7652">
        <v>0.88508568673598231</v>
      </c>
      <c r="J7652">
        <v>1.152979738955245</v>
      </c>
      <c r="K7652">
        <v>1038</v>
      </c>
      <c r="L7652">
        <v>-6.0155835002660751E-2</v>
      </c>
      <c r="M7652">
        <v>-7.292236328125</v>
      </c>
      <c r="N7652">
        <v>10507</v>
      </c>
      <c r="O7652">
        <v>3.7226162850856781E-2</v>
      </c>
      <c r="P7652">
        <v>-0.10786488652229309</v>
      </c>
      <c r="Q7652">
        <v>-8.526785671710968E-2</v>
      </c>
      <c r="R7652">
        <v>-6.0155835002660751E-2</v>
      </c>
      <c r="S7652">
        <v>-3.5046789795160294E-2</v>
      </c>
      <c r="T7652">
        <v>-1.2446784414350986E-2</v>
      </c>
      <c r="U7652" t="s">
        <v>18</v>
      </c>
      <c r="V7652" t="s">
        <v>84</v>
      </c>
      <c r="W7652">
        <v>85.389549255371094</v>
      </c>
    </row>
    <row r="7653" spans="1:23" x14ac:dyDescent="0.25">
      <c r="A7653" s="48"/>
      <c r="B7653" t="s">
        <v>15</v>
      </c>
      <c r="C7653" s="35">
        <v>42258</v>
      </c>
      <c r="D7653">
        <v>10</v>
      </c>
      <c r="E7653" t="s">
        <v>32</v>
      </c>
      <c r="F7653">
        <v>0.82492985155639131</v>
      </c>
      <c r="G7653">
        <v>0.99755248331590929</v>
      </c>
      <c r="H7653">
        <v>9469</v>
      </c>
      <c r="I7653">
        <v>0.88508568673598231</v>
      </c>
      <c r="J7653">
        <v>1.152979738955245</v>
      </c>
      <c r="K7653">
        <v>1038</v>
      </c>
      <c r="L7653">
        <v>-6.0155835002660751E-2</v>
      </c>
      <c r="M7653">
        <v>-7.292236328125</v>
      </c>
      <c r="N7653">
        <v>10507</v>
      </c>
      <c r="O7653">
        <v>3.7226162850856781E-2</v>
      </c>
      <c r="P7653">
        <v>-0.10786488652229309</v>
      </c>
      <c r="Q7653">
        <v>-8.526785671710968E-2</v>
      </c>
      <c r="R7653">
        <v>-6.0155835002660751E-2</v>
      </c>
      <c r="S7653">
        <v>-3.5046789795160294E-2</v>
      </c>
      <c r="T7653">
        <v>-1.2446784414350986E-2</v>
      </c>
      <c r="U7653" t="s">
        <v>102</v>
      </c>
      <c r="V7653" t="s">
        <v>84</v>
      </c>
      <c r="W7653">
        <v>85.389549255371094</v>
      </c>
    </row>
    <row r="7654" spans="1:23" x14ac:dyDescent="0.25">
      <c r="A7654" s="48"/>
      <c r="B7654" t="s">
        <v>15</v>
      </c>
      <c r="C7654" s="35">
        <v>42258</v>
      </c>
      <c r="D7654">
        <v>11</v>
      </c>
      <c r="E7654" t="s">
        <v>32</v>
      </c>
      <c r="F7654">
        <v>0.93810780269727523</v>
      </c>
      <c r="G7654">
        <v>1.1924855282990614</v>
      </c>
      <c r="H7654">
        <v>9469</v>
      </c>
      <c r="I7654">
        <v>0.9578149909141308</v>
      </c>
      <c r="J7654">
        <v>1.2122534693081344</v>
      </c>
      <c r="K7654">
        <v>1038</v>
      </c>
      <c r="L7654">
        <v>-1.9707188010215759E-2</v>
      </c>
      <c r="M7654">
        <v>-2.1007380485534668</v>
      </c>
      <c r="N7654">
        <v>10507</v>
      </c>
      <c r="O7654">
        <v>3.9571911096572876E-2</v>
      </c>
      <c r="P7654">
        <v>-7.0422552525997162E-2</v>
      </c>
      <c r="Q7654">
        <v>-4.6401608735322952E-2</v>
      </c>
      <c r="R7654">
        <v>-1.9707188010215759E-2</v>
      </c>
      <c r="S7654">
        <v>6.9840662181377411E-3</v>
      </c>
      <c r="T7654">
        <v>3.1008172780275345E-2</v>
      </c>
      <c r="U7654" t="s">
        <v>18</v>
      </c>
      <c r="V7654" t="s">
        <v>84</v>
      </c>
      <c r="W7654">
        <v>89.389457702636719</v>
      </c>
    </row>
    <row r="7655" spans="1:23" x14ac:dyDescent="0.25">
      <c r="A7655" s="48"/>
      <c r="B7655" t="s">
        <v>15</v>
      </c>
      <c r="C7655" s="35">
        <v>42258</v>
      </c>
      <c r="D7655">
        <v>11</v>
      </c>
      <c r="E7655" t="s">
        <v>32</v>
      </c>
      <c r="F7655">
        <v>0.93810780269727523</v>
      </c>
      <c r="G7655">
        <v>1.1924855282990614</v>
      </c>
      <c r="H7655">
        <v>9469</v>
      </c>
      <c r="I7655">
        <v>0.9578149909141308</v>
      </c>
      <c r="J7655">
        <v>1.2122534693081344</v>
      </c>
      <c r="K7655">
        <v>1038</v>
      </c>
      <c r="L7655">
        <v>-1.9707188010215759E-2</v>
      </c>
      <c r="M7655">
        <v>-2.1007380485534668</v>
      </c>
      <c r="N7655">
        <v>10507</v>
      </c>
      <c r="O7655">
        <v>3.9571911096572876E-2</v>
      </c>
      <c r="P7655">
        <v>-7.0422552525997162E-2</v>
      </c>
      <c r="Q7655">
        <v>-4.6401608735322952E-2</v>
      </c>
      <c r="R7655">
        <v>-1.9707188010215759E-2</v>
      </c>
      <c r="S7655">
        <v>6.9840662181377411E-3</v>
      </c>
      <c r="T7655">
        <v>3.1008172780275345E-2</v>
      </c>
      <c r="U7655" t="s">
        <v>102</v>
      </c>
      <c r="V7655" t="s">
        <v>84</v>
      </c>
      <c r="W7655">
        <v>89.389457702636719</v>
      </c>
    </row>
    <row r="7656" spans="1:23" x14ac:dyDescent="0.25">
      <c r="A7656" s="48"/>
      <c r="B7656" t="s">
        <v>15</v>
      </c>
      <c r="C7656" s="35">
        <v>42258</v>
      </c>
      <c r="D7656">
        <v>12</v>
      </c>
      <c r="E7656" t="s">
        <v>32</v>
      </c>
      <c r="F7656">
        <v>1.1080149998590754</v>
      </c>
      <c r="G7656">
        <v>1.4413792257442333</v>
      </c>
      <c r="H7656">
        <v>9469</v>
      </c>
      <c r="I7656">
        <v>1.1618545452138143</v>
      </c>
      <c r="J7656">
        <v>1.4711001025795449</v>
      </c>
      <c r="K7656">
        <v>1038</v>
      </c>
      <c r="L7656">
        <v>-5.3839545696973801E-2</v>
      </c>
      <c r="M7656">
        <v>-4.8590989112854004</v>
      </c>
      <c r="N7656">
        <v>10507</v>
      </c>
      <c r="O7656">
        <v>4.8003301024436951E-2</v>
      </c>
      <c r="P7656">
        <v>-0.1153605729341507</v>
      </c>
      <c r="Q7656">
        <v>-8.6221612989902496E-2</v>
      </c>
      <c r="R7656">
        <v>-5.3839545696973801E-2</v>
      </c>
      <c r="S7656">
        <v>-2.1461319178342819E-2</v>
      </c>
      <c r="T7656">
        <v>7.6814847998321056E-3</v>
      </c>
      <c r="U7656" t="s">
        <v>18</v>
      </c>
      <c r="V7656" t="s">
        <v>84</v>
      </c>
      <c r="W7656">
        <v>93.259635925292969</v>
      </c>
    </row>
    <row r="7657" spans="1:23" x14ac:dyDescent="0.25">
      <c r="A7657" s="48"/>
      <c r="B7657" t="s">
        <v>15</v>
      </c>
      <c r="C7657" s="35">
        <v>42258</v>
      </c>
      <c r="D7657">
        <v>12</v>
      </c>
      <c r="E7657" t="s">
        <v>32</v>
      </c>
      <c r="F7657">
        <v>1.1080149998590754</v>
      </c>
      <c r="G7657">
        <v>1.4413792257442333</v>
      </c>
      <c r="H7657">
        <v>9469</v>
      </c>
      <c r="I7657">
        <v>1.1618545452138143</v>
      </c>
      <c r="J7657">
        <v>1.4711001025795449</v>
      </c>
      <c r="K7657">
        <v>1038</v>
      </c>
      <c r="L7657">
        <v>-5.3839545696973801E-2</v>
      </c>
      <c r="M7657">
        <v>-4.8590989112854004</v>
      </c>
      <c r="N7657">
        <v>10507</v>
      </c>
      <c r="O7657">
        <v>4.8003301024436951E-2</v>
      </c>
      <c r="P7657">
        <v>-0.1153605729341507</v>
      </c>
      <c r="Q7657">
        <v>-8.6221612989902496E-2</v>
      </c>
      <c r="R7657">
        <v>-5.3839545696973801E-2</v>
      </c>
      <c r="S7657">
        <v>-2.1461319178342819E-2</v>
      </c>
      <c r="T7657">
        <v>7.6814847998321056E-3</v>
      </c>
      <c r="U7657" t="s">
        <v>102</v>
      </c>
      <c r="V7657" t="s">
        <v>84</v>
      </c>
      <c r="W7657">
        <v>93.259635925292969</v>
      </c>
    </row>
    <row r="7658" spans="1:23" x14ac:dyDescent="0.25">
      <c r="A7658" s="48"/>
      <c r="B7658" t="s">
        <v>15</v>
      </c>
      <c r="C7658" s="35">
        <v>42258</v>
      </c>
      <c r="D7658">
        <v>13</v>
      </c>
      <c r="E7658" t="s">
        <v>32</v>
      </c>
      <c r="F7658">
        <v>1.3379292677192816</v>
      </c>
      <c r="G7658">
        <v>1.5905329115066411</v>
      </c>
      <c r="H7658">
        <v>9469</v>
      </c>
      <c r="I7658">
        <v>1.3659318182612288</v>
      </c>
      <c r="J7658">
        <v>1.6063907595176115</v>
      </c>
      <c r="K7658">
        <v>1038</v>
      </c>
      <c r="L7658">
        <v>-2.8002550825476646E-2</v>
      </c>
      <c r="M7658">
        <v>-2.0929768085479736</v>
      </c>
      <c r="N7658">
        <v>10507</v>
      </c>
      <c r="O7658">
        <v>5.247083306312561E-2</v>
      </c>
      <c r="P7658">
        <v>-9.5249168574810028E-2</v>
      </c>
      <c r="Q7658">
        <v>-6.3398323953151703E-2</v>
      </c>
      <c r="R7658">
        <v>-2.8002550825476646E-2</v>
      </c>
      <c r="S7658">
        <v>7.38902622833848E-3</v>
      </c>
      <c r="T7658">
        <v>3.9244070649147034E-2</v>
      </c>
      <c r="U7658" t="s">
        <v>18</v>
      </c>
      <c r="V7658" t="s">
        <v>84</v>
      </c>
      <c r="W7658">
        <v>95.12982177734375</v>
      </c>
    </row>
    <row r="7659" spans="1:23" x14ac:dyDescent="0.25">
      <c r="A7659" s="48"/>
      <c r="B7659" t="s">
        <v>15</v>
      </c>
      <c r="C7659" s="35">
        <v>42258</v>
      </c>
      <c r="D7659">
        <v>13</v>
      </c>
      <c r="E7659" t="s">
        <v>32</v>
      </c>
      <c r="F7659">
        <v>1.3379292677192816</v>
      </c>
      <c r="G7659">
        <v>1.5905329115066411</v>
      </c>
      <c r="H7659">
        <v>9469</v>
      </c>
      <c r="I7659">
        <v>1.3659318182612288</v>
      </c>
      <c r="J7659">
        <v>1.6063907595176115</v>
      </c>
      <c r="K7659">
        <v>1038</v>
      </c>
      <c r="L7659">
        <v>-2.8002550825476646E-2</v>
      </c>
      <c r="M7659">
        <v>-2.0929768085479736</v>
      </c>
      <c r="N7659">
        <v>10507</v>
      </c>
      <c r="O7659">
        <v>5.247083306312561E-2</v>
      </c>
      <c r="P7659">
        <v>-9.5249168574810028E-2</v>
      </c>
      <c r="Q7659">
        <v>-6.3398323953151703E-2</v>
      </c>
      <c r="R7659">
        <v>-2.8002550825476646E-2</v>
      </c>
      <c r="S7659">
        <v>7.38902622833848E-3</v>
      </c>
      <c r="T7659">
        <v>3.9244070649147034E-2</v>
      </c>
      <c r="U7659" t="s">
        <v>102</v>
      </c>
      <c r="V7659" t="s">
        <v>84</v>
      </c>
      <c r="W7659">
        <v>95.12982177734375</v>
      </c>
    </row>
    <row r="7660" spans="1:23" x14ac:dyDescent="0.25">
      <c r="A7660" s="48"/>
      <c r="B7660" t="s">
        <v>15</v>
      </c>
      <c r="C7660" s="35">
        <v>42258</v>
      </c>
      <c r="D7660">
        <v>14</v>
      </c>
      <c r="E7660" t="s">
        <v>32</v>
      </c>
      <c r="F7660">
        <v>1.6083002441812466</v>
      </c>
      <c r="G7660">
        <v>1.6683361704222086</v>
      </c>
      <c r="H7660">
        <v>9469</v>
      </c>
      <c r="I7660">
        <v>1.7259595749108325</v>
      </c>
      <c r="J7660">
        <v>1.7581978394945321</v>
      </c>
      <c r="K7660">
        <v>1038</v>
      </c>
      <c r="L7660">
        <v>-0.11765933036804199</v>
      </c>
      <c r="M7660">
        <v>-7.3157567977905273</v>
      </c>
      <c r="N7660">
        <v>10507</v>
      </c>
      <c r="O7660">
        <v>5.7201705873012543E-2</v>
      </c>
      <c r="P7660">
        <v>-0.19096903502941132</v>
      </c>
      <c r="Q7660">
        <v>-0.15624645352363586</v>
      </c>
      <c r="R7660">
        <v>-0.11765933036804199</v>
      </c>
      <c r="S7660">
        <v>-7.9076781868934631E-2</v>
      </c>
      <c r="T7660">
        <v>-4.4349625706672668E-2</v>
      </c>
      <c r="U7660" t="s">
        <v>18</v>
      </c>
      <c r="V7660" t="s">
        <v>84</v>
      </c>
      <c r="W7660">
        <v>96.000190734863281</v>
      </c>
    </row>
    <row r="7661" spans="1:23" x14ac:dyDescent="0.25">
      <c r="A7661" s="48"/>
      <c r="B7661" t="s">
        <v>15</v>
      </c>
      <c r="C7661" s="35">
        <v>42258</v>
      </c>
      <c r="D7661">
        <v>14</v>
      </c>
      <c r="E7661" t="s">
        <v>32</v>
      </c>
      <c r="F7661">
        <v>1.6083002441812466</v>
      </c>
      <c r="G7661">
        <v>1.6683361704222086</v>
      </c>
      <c r="H7661">
        <v>9469</v>
      </c>
      <c r="I7661">
        <v>1.7259595749108325</v>
      </c>
      <c r="J7661">
        <v>1.7581978394945321</v>
      </c>
      <c r="K7661">
        <v>1038</v>
      </c>
      <c r="L7661">
        <v>-0.11765933036804199</v>
      </c>
      <c r="M7661">
        <v>-7.3157567977905273</v>
      </c>
      <c r="N7661">
        <v>10507</v>
      </c>
      <c r="O7661">
        <v>5.7201705873012543E-2</v>
      </c>
      <c r="P7661">
        <v>-0.19096903502941132</v>
      </c>
      <c r="Q7661">
        <v>-0.15624645352363586</v>
      </c>
      <c r="R7661">
        <v>-0.11765933036804199</v>
      </c>
      <c r="S7661">
        <v>-7.9076781868934631E-2</v>
      </c>
      <c r="T7661">
        <v>-4.4349625706672668E-2</v>
      </c>
      <c r="U7661" t="s">
        <v>102</v>
      </c>
      <c r="V7661" t="s">
        <v>84</v>
      </c>
      <c r="W7661">
        <v>96.000190734863281</v>
      </c>
    </row>
    <row r="7662" spans="1:23" x14ac:dyDescent="0.25">
      <c r="A7662" s="48"/>
      <c r="B7662" t="s">
        <v>15</v>
      </c>
      <c r="C7662" s="35">
        <v>42258</v>
      </c>
      <c r="D7662">
        <v>15</v>
      </c>
      <c r="E7662" t="s">
        <v>32</v>
      </c>
      <c r="F7662">
        <v>1.8283518790335522</v>
      </c>
      <c r="G7662">
        <v>1.7214611324297573</v>
      </c>
      <c r="H7662">
        <v>9469</v>
      </c>
      <c r="I7662">
        <v>1.7596912958307747</v>
      </c>
      <c r="J7662">
        <v>1.600325459020884</v>
      </c>
      <c r="K7662">
        <v>1038</v>
      </c>
      <c r="L7662">
        <v>6.866057962179184E-2</v>
      </c>
      <c r="M7662">
        <v>3.755326509475708</v>
      </c>
      <c r="N7662">
        <v>10507</v>
      </c>
      <c r="O7662">
        <v>5.2728038281202316E-2</v>
      </c>
      <c r="P7662">
        <v>1.0843257186934352E-3</v>
      </c>
      <c r="Q7662">
        <v>3.309129923582077E-2</v>
      </c>
      <c r="R7662">
        <v>6.866057962179184E-2</v>
      </c>
      <c r="S7662">
        <v>0.10422564297914505</v>
      </c>
      <c r="T7662">
        <v>0.13623683154582977</v>
      </c>
      <c r="U7662" t="s">
        <v>18</v>
      </c>
      <c r="V7662" t="s">
        <v>84</v>
      </c>
      <c r="W7662">
        <v>96.611213684082031</v>
      </c>
    </row>
    <row r="7663" spans="1:23" x14ac:dyDescent="0.25">
      <c r="A7663" s="48"/>
      <c r="B7663" t="s">
        <v>15</v>
      </c>
      <c r="C7663" s="35">
        <v>42258</v>
      </c>
      <c r="D7663">
        <v>15</v>
      </c>
      <c r="E7663" t="s">
        <v>32</v>
      </c>
      <c r="F7663">
        <v>1.8283518790335522</v>
      </c>
      <c r="G7663">
        <v>1.7214611324297573</v>
      </c>
      <c r="H7663">
        <v>9469</v>
      </c>
      <c r="I7663">
        <v>1.7596912958307747</v>
      </c>
      <c r="J7663">
        <v>1.600325459020884</v>
      </c>
      <c r="K7663">
        <v>1038</v>
      </c>
      <c r="L7663">
        <v>6.866057962179184E-2</v>
      </c>
      <c r="M7663">
        <v>3.755326509475708</v>
      </c>
      <c r="N7663">
        <v>10507</v>
      </c>
      <c r="O7663">
        <v>5.2728038281202316E-2</v>
      </c>
      <c r="P7663">
        <v>1.0843257186934352E-3</v>
      </c>
      <c r="Q7663">
        <v>3.309129923582077E-2</v>
      </c>
      <c r="R7663">
        <v>6.866057962179184E-2</v>
      </c>
      <c r="S7663">
        <v>0.10422564297914505</v>
      </c>
      <c r="T7663">
        <v>0.13623683154582977</v>
      </c>
      <c r="U7663" t="s">
        <v>102</v>
      </c>
      <c r="V7663" t="s">
        <v>84</v>
      </c>
      <c r="W7663">
        <v>96.611213684082031</v>
      </c>
    </row>
    <row r="7664" spans="1:23" x14ac:dyDescent="0.25">
      <c r="A7664" s="48"/>
      <c r="B7664" t="s">
        <v>15</v>
      </c>
      <c r="C7664" s="35">
        <v>42258</v>
      </c>
      <c r="D7664">
        <v>16</v>
      </c>
      <c r="E7664" t="s">
        <v>32</v>
      </c>
      <c r="F7664">
        <v>2.0856745329539725</v>
      </c>
      <c r="G7664">
        <v>1.7839435557061025</v>
      </c>
      <c r="H7664">
        <v>9469</v>
      </c>
      <c r="I7664">
        <v>1.7425169245329415</v>
      </c>
      <c r="J7664">
        <v>1.416701338763241</v>
      </c>
      <c r="K7664">
        <v>1038</v>
      </c>
      <c r="L7664">
        <v>0.34315761923789978</v>
      </c>
      <c r="M7664">
        <v>16.453075408935547</v>
      </c>
      <c r="N7664">
        <v>10507</v>
      </c>
      <c r="O7664">
        <v>4.7640938311815262E-2</v>
      </c>
      <c r="P7664">
        <v>0.28210100531578064</v>
      </c>
      <c r="Q7664">
        <v>0.31101998686790466</v>
      </c>
      <c r="R7664">
        <v>0.34315761923789978</v>
      </c>
      <c r="S7664">
        <v>0.37529143691062927</v>
      </c>
      <c r="T7664">
        <v>0.40421423316001892</v>
      </c>
      <c r="U7664" t="s">
        <v>18</v>
      </c>
      <c r="V7664" t="s">
        <v>84</v>
      </c>
      <c r="W7664">
        <v>97.351768493652344</v>
      </c>
    </row>
    <row r="7665" spans="1:23" x14ac:dyDescent="0.25">
      <c r="A7665" s="48"/>
      <c r="B7665" t="s">
        <v>15</v>
      </c>
      <c r="C7665" s="35">
        <v>42258</v>
      </c>
      <c r="D7665">
        <v>16</v>
      </c>
      <c r="E7665" t="s">
        <v>32</v>
      </c>
      <c r="F7665">
        <v>2.0856745329539725</v>
      </c>
      <c r="G7665">
        <v>1.7839435557061025</v>
      </c>
      <c r="H7665">
        <v>9469</v>
      </c>
      <c r="I7665">
        <v>1.7425169245329415</v>
      </c>
      <c r="J7665">
        <v>1.416701338763241</v>
      </c>
      <c r="K7665">
        <v>1038</v>
      </c>
      <c r="L7665">
        <v>0.34315761923789978</v>
      </c>
      <c r="M7665">
        <v>16.453075408935547</v>
      </c>
      <c r="N7665">
        <v>10507</v>
      </c>
      <c r="O7665">
        <v>4.7640938311815262E-2</v>
      </c>
      <c r="P7665">
        <v>0.28210100531578064</v>
      </c>
      <c r="Q7665">
        <v>0.31101998686790466</v>
      </c>
      <c r="R7665">
        <v>0.34315761923789978</v>
      </c>
      <c r="S7665">
        <v>0.37529143691062927</v>
      </c>
      <c r="T7665">
        <v>0.40421423316001892</v>
      </c>
      <c r="U7665" t="s">
        <v>102</v>
      </c>
      <c r="V7665" t="s">
        <v>84</v>
      </c>
      <c r="W7665">
        <v>97.351768493652344</v>
      </c>
    </row>
    <row r="7666" spans="1:23" x14ac:dyDescent="0.25">
      <c r="A7666" s="48"/>
      <c r="B7666" t="s">
        <v>15</v>
      </c>
      <c r="C7666" s="35">
        <v>42258</v>
      </c>
      <c r="D7666">
        <v>17</v>
      </c>
      <c r="E7666" t="s">
        <v>32</v>
      </c>
      <c r="F7666">
        <v>2.3199076432675581</v>
      </c>
      <c r="G7666">
        <v>1.8171529594596749</v>
      </c>
      <c r="H7666">
        <v>9469</v>
      </c>
      <c r="I7666">
        <v>1.9522693423988375</v>
      </c>
      <c r="J7666">
        <v>1.4412161329421014</v>
      </c>
      <c r="K7666">
        <v>1038</v>
      </c>
      <c r="L7666">
        <v>0.36763828992843628</v>
      </c>
      <c r="M7666">
        <v>15.847109794616699</v>
      </c>
      <c r="N7666">
        <v>10507</v>
      </c>
      <c r="O7666">
        <v>4.8474583774805069E-2</v>
      </c>
      <c r="P7666">
        <v>0.30551326274871826</v>
      </c>
      <c r="Q7666">
        <v>0.33493831753730774</v>
      </c>
      <c r="R7666">
        <v>0.36763828992843628</v>
      </c>
      <c r="S7666">
        <v>0.40033438801765442</v>
      </c>
      <c r="T7666">
        <v>0.4297633171081543</v>
      </c>
      <c r="U7666" t="s">
        <v>18</v>
      </c>
      <c r="V7666" t="s">
        <v>84</v>
      </c>
      <c r="W7666">
        <v>96.221755981445313</v>
      </c>
    </row>
    <row r="7667" spans="1:23" x14ac:dyDescent="0.25">
      <c r="A7667" s="48"/>
      <c r="B7667" t="s">
        <v>15</v>
      </c>
      <c r="C7667" s="35">
        <v>42258</v>
      </c>
      <c r="D7667">
        <v>17</v>
      </c>
      <c r="E7667" t="s">
        <v>32</v>
      </c>
      <c r="F7667">
        <v>2.3199076432675581</v>
      </c>
      <c r="G7667">
        <v>1.8171529594596749</v>
      </c>
      <c r="H7667">
        <v>9469</v>
      </c>
      <c r="I7667">
        <v>1.9522693423988375</v>
      </c>
      <c r="J7667">
        <v>1.4412161329421014</v>
      </c>
      <c r="K7667">
        <v>1038</v>
      </c>
      <c r="L7667">
        <v>0.36763828992843628</v>
      </c>
      <c r="M7667">
        <v>15.847109794616699</v>
      </c>
      <c r="N7667">
        <v>10507</v>
      </c>
      <c r="O7667">
        <v>4.8474583774805069E-2</v>
      </c>
      <c r="P7667">
        <v>0.30551326274871826</v>
      </c>
      <c r="Q7667">
        <v>0.33493831753730774</v>
      </c>
      <c r="R7667">
        <v>0.36763828992843628</v>
      </c>
      <c r="S7667">
        <v>0.40033438801765442</v>
      </c>
      <c r="T7667">
        <v>0.4297633171081543</v>
      </c>
      <c r="U7667" t="s">
        <v>102</v>
      </c>
      <c r="V7667" t="s">
        <v>84</v>
      </c>
      <c r="W7667">
        <v>96.221755981445313</v>
      </c>
    </row>
    <row r="7668" spans="1:23" x14ac:dyDescent="0.25">
      <c r="A7668" s="48"/>
      <c r="B7668" t="s">
        <v>15</v>
      </c>
      <c r="C7668" s="35">
        <v>42258</v>
      </c>
      <c r="D7668">
        <v>18</v>
      </c>
      <c r="E7668" t="s">
        <v>32</v>
      </c>
      <c r="F7668">
        <v>2.4591318899325345</v>
      </c>
      <c r="G7668">
        <v>1.8468500315572514</v>
      </c>
      <c r="H7668">
        <v>9469</v>
      </c>
      <c r="I7668">
        <v>2.0454545460410913</v>
      </c>
      <c r="J7668">
        <v>1.3812273948343838</v>
      </c>
      <c r="K7668">
        <v>1038</v>
      </c>
      <c r="L7668">
        <v>0.41367733478546143</v>
      </c>
      <c r="M7668">
        <v>16.822088241577148</v>
      </c>
      <c r="N7668">
        <v>10507</v>
      </c>
      <c r="O7668">
        <v>4.6884536743164063E-2</v>
      </c>
      <c r="P7668">
        <v>0.35359010100364685</v>
      </c>
      <c r="Q7668">
        <v>0.38204997777938843</v>
      </c>
      <c r="R7668">
        <v>0.41367733478546143</v>
      </c>
      <c r="S7668">
        <v>0.44530096650123596</v>
      </c>
      <c r="T7668">
        <v>0.473764568567276</v>
      </c>
      <c r="U7668" t="s">
        <v>18</v>
      </c>
      <c r="V7668" t="s">
        <v>84</v>
      </c>
      <c r="W7668">
        <v>94.962028503417969</v>
      </c>
    </row>
    <row r="7669" spans="1:23" x14ac:dyDescent="0.25">
      <c r="A7669" s="48"/>
      <c r="B7669" t="s">
        <v>15</v>
      </c>
      <c r="C7669" s="35">
        <v>42258</v>
      </c>
      <c r="D7669">
        <v>18</v>
      </c>
      <c r="E7669" t="s">
        <v>32</v>
      </c>
      <c r="F7669">
        <v>2.4591318899325345</v>
      </c>
      <c r="G7669">
        <v>1.8468500315572514</v>
      </c>
      <c r="H7669">
        <v>9469</v>
      </c>
      <c r="I7669">
        <v>2.0454545460410913</v>
      </c>
      <c r="J7669">
        <v>1.3812273948343838</v>
      </c>
      <c r="K7669">
        <v>1038</v>
      </c>
      <c r="L7669">
        <v>0.41367733478546143</v>
      </c>
      <c r="M7669">
        <v>16.822088241577148</v>
      </c>
      <c r="N7669">
        <v>10507</v>
      </c>
      <c r="O7669">
        <v>4.6884536743164063E-2</v>
      </c>
      <c r="P7669">
        <v>0.35359010100364685</v>
      </c>
      <c r="Q7669">
        <v>0.38204997777938843</v>
      </c>
      <c r="R7669">
        <v>0.41367733478546143</v>
      </c>
      <c r="S7669">
        <v>0.44530096650123596</v>
      </c>
      <c r="T7669">
        <v>0.473764568567276</v>
      </c>
      <c r="U7669" t="s">
        <v>102</v>
      </c>
      <c r="V7669" t="s">
        <v>84</v>
      </c>
      <c r="W7669">
        <v>94.962028503417969</v>
      </c>
    </row>
    <row r="7670" spans="1:23" x14ac:dyDescent="0.25">
      <c r="A7670" s="48"/>
      <c r="B7670" t="s">
        <v>15</v>
      </c>
      <c r="C7670" s="35">
        <v>42258</v>
      </c>
      <c r="D7670">
        <v>19</v>
      </c>
      <c r="E7670" t="s">
        <v>32</v>
      </c>
      <c r="F7670">
        <v>2.4271428979746261</v>
      </c>
      <c r="G7670">
        <v>1.7937886526592473</v>
      </c>
      <c r="H7670">
        <v>9469</v>
      </c>
      <c r="I7670">
        <v>2.7643947775226723</v>
      </c>
      <c r="J7670">
        <v>1.9355317248830721</v>
      </c>
      <c r="K7670">
        <v>1038</v>
      </c>
      <c r="L7670">
        <v>-0.33725187182426453</v>
      </c>
      <c r="M7670">
        <v>-13.895015716552734</v>
      </c>
      <c r="N7670">
        <v>10507</v>
      </c>
      <c r="O7670">
        <v>6.2840655446052551E-2</v>
      </c>
      <c r="P7670">
        <v>-0.41778844594955444</v>
      </c>
      <c r="Q7670">
        <v>-0.37964293360710144</v>
      </c>
      <c r="R7670">
        <v>-0.33725187182426453</v>
      </c>
      <c r="S7670">
        <v>-0.29486584663391113</v>
      </c>
      <c r="T7670">
        <v>-0.25671529769897461</v>
      </c>
      <c r="U7670" t="s">
        <v>18</v>
      </c>
      <c r="V7670" t="s">
        <v>84</v>
      </c>
      <c r="W7670">
        <v>90.70257568359375</v>
      </c>
    </row>
    <row r="7671" spans="1:23" x14ac:dyDescent="0.25">
      <c r="A7671" s="48"/>
      <c r="B7671" t="s">
        <v>15</v>
      </c>
      <c r="C7671" s="35">
        <v>42258</v>
      </c>
      <c r="D7671">
        <v>19</v>
      </c>
      <c r="E7671" t="s">
        <v>32</v>
      </c>
      <c r="F7671">
        <v>2.4271428979746261</v>
      </c>
      <c r="G7671">
        <v>1.7937886526592473</v>
      </c>
      <c r="H7671">
        <v>9469</v>
      </c>
      <c r="I7671">
        <v>2.7643947775226723</v>
      </c>
      <c r="J7671">
        <v>1.9355317248830721</v>
      </c>
      <c r="K7671">
        <v>1038</v>
      </c>
      <c r="L7671">
        <v>-0.33725187182426453</v>
      </c>
      <c r="M7671">
        <v>-13.895015716552734</v>
      </c>
      <c r="N7671">
        <v>10507</v>
      </c>
      <c r="O7671">
        <v>6.2840655446052551E-2</v>
      </c>
      <c r="P7671">
        <v>-0.41778844594955444</v>
      </c>
      <c r="Q7671">
        <v>-0.37964293360710144</v>
      </c>
      <c r="R7671">
        <v>-0.33725187182426453</v>
      </c>
      <c r="S7671">
        <v>-0.29486584663391113</v>
      </c>
      <c r="T7671">
        <v>-0.25671529769897461</v>
      </c>
      <c r="U7671" t="s">
        <v>102</v>
      </c>
      <c r="V7671" t="s">
        <v>84</v>
      </c>
      <c r="W7671">
        <v>90.70257568359375</v>
      </c>
    </row>
    <row r="7672" spans="1:23" x14ac:dyDescent="0.25">
      <c r="A7672" s="48"/>
      <c r="B7672" t="s">
        <v>15</v>
      </c>
      <c r="C7672" s="35">
        <v>42258</v>
      </c>
      <c r="D7672">
        <v>20</v>
      </c>
      <c r="E7672" t="s">
        <v>32</v>
      </c>
      <c r="F7672">
        <v>2.3038694476631281</v>
      </c>
      <c r="G7672">
        <v>1.7261353037749794</v>
      </c>
      <c r="H7672">
        <v>9469</v>
      </c>
      <c r="I7672">
        <v>2.6122555118542556</v>
      </c>
      <c r="J7672">
        <v>1.933523681060946</v>
      </c>
      <c r="K7672">
        <v>1038</v>
      </c>
      <c r="L7672">
        <v>-0.30838605761528015</v>
      </c>
      <c r="M7672">
        <v>-13.385570526123047</v>
      </c>
      <c r="N7672">
        <v>10507</v>
      </c>
      <c r="O7672">
        <v>6.258045881986618E-2</v>
      </c>
      <c r="P7672">
        <v>-0.38858917355537415</v>
      </c>
      <c r="Q7672">
        <v>-0.35060158371925354</v>
      </c>
      <c r="R7672">
        <v>-0.30838605761528015</v>
      </c>
      <c r="S7672">
        <v>-0.2661755383014679</v>
      </c>
      <c r="T7672">
        <v>-0.22818294167518616</v>
      </c>
      <c r="U7672" t="s">
        <v>18</v>
      </c>
      <c r="V7672" t="s">
        <v>84</v>
      </c>
      <c r="W7672">
        <v>86.09136962890625</v>
      </c>
    </row>
    <row r="7673" spans="1:23" x14ac:dyDescent="0.25">
      <c r="A7673" s="48"/>
      <c r="B7673" t="s">
        <v>15</v>
      </c>
      <c r="C7673" s="35">
        <v>42258</v>
      </c>
      <c r="D7673">
        <v>20</v>
      </c>
      <c r="E7673" t="s">
        <v>32</v>
      </c>
      <c r="F7673">
        <v>2.3038694476631281</v>
      </c>
      <c r="G7673">
        <v>1.7261353037749794</v>
      </c>
      <c r="H7673">
        <v>9469</v>
      </c>
      <c r="I7673">
        <v>2.6122555118542556</v>
      </c>
      <c r="J7673">
        <v>1.933523681060946</v>
      </c>
      <c r="K7673">
        <v>1038</v>
      </c>
      <c r="L7673">
        <v>-0.30838605761528015</v>
      </c>
      <c r="M7673">
        <v>-13.385570526123047</v>
      </c>
      <c r="N7673">
        <v>10507</v>
      </c>
      <c r="O7673">
        <v>6.258045881986618E-2</v>
      </c>
      <c r="P7673">
        <v>-0.38858917355537415</v>
      </c>
      <c r="Q7673">
        <v>-0.35060158371925354</v>
      </c>
      <c r="R7673">
        <v>-0.30838605761528015</v>
      </c>
      <c r="S7673">
        <v>-0.2661755383014679</v>
      </c>
      <c r="T7673">
        <v>-0.22818294167518616</v>
      </c>
      <c r="U7673" t="s">
        <v>102</v>
      </c>
      <c r="V7673" t="s">
        <v>84</v>
      </c>
      <c r="W7673">
        <v>86.09136962890625</v>
      </c>
    </row>
    <row r="7674" spans="1:23" x14ac:dyDescent="0.25">
      <c r="A7674" s="48"/>
      <c r="B7674" t="s">
        <v>15</v>
      </c>
      <c r="C7674" s="35">
        <v>42258</v>
      </c>
      <c r="D7674">
        <v>21</v>
      </c>
      <c r="E7674" t="s">
        <v>32</v>
      </c>
      <c r="F7674">
        <v>2.0935120279024697</v>
      </c>
      <c r="G7674">
        <v>1.6281656839070786</v>
      </c>
      <c r="H7674">
        <v>9469</v>
      </c>
      <c r="I7674">
        <v>2.3017542552640617</v>
      </c>
      <c r="J7674">
        <v>1.7682040726209032</v>
      </c>
      <c r="K7674">
        <v>1038</v>
      </c>
      <c r="L7674">
        <v>-0.20824222266674042</v>
      </c>
      <c r="M7674">
        <v>-9.9470281600952148</v>
      </c>
      <c r="N7674">
        <v>10507</v>
      </c>
      <c r="O7674">
        <v>5.737634003162384E-2</v>
      </c>
      <c r="P7674">
        <v>-0.28177574276924133</v>
      </c>
      <c r="Q7674">
        <v>-0.24694715440273285</v>
      </c>
      <c r="R7674">
        <v>-0.20824222266674042</v>
      </c>
      <c r="S7674">
        <v>-0.16954188048839569</v>
      </c>
      <c r="T7674">
        <v>-0.1347087025642395</v>
      </c>
      <c r="U7674" t="s">
        <v>18</v>
      </c>
      <c r="V7674" t="s">
        <v>84</v>
      </c>
      <c r="W7674">
        <v>83.221183776855469</v>
      </c>
    </row>
    <row r="7675" spans="1:23" x14ac:dyDescent="0.25">
      <c r="A7675" s="48"/>
      <c r="B7675" t="s">
        <v>15</v>
      </c>
      <c r="C7675" s="35">
        <v>42258</v>
      </c>
      <c r="D7675">
        <v>21</v>
      </c>
      <c r="E7675" t="s">
        <v>32</v>
      </c>
      <c r="F7675">
        <v>2.0935120279024697</v>
      </c>
      <c r="G7675">
        <v>1.6281656839070786</v>
      </c>
      <c r="H7675">
        <v>9469</v>
      </c>
      <c r="I7675">
        <v>2.3017542552640617</v>
      </c>
      <c r="J7675">
        <v>1.7682040726209032</v>
      </c>
      <c r="K7675">
        <v>1038</v>
      </c>
      <c r="L7675">
        <v>-0.20824222266674042</v>
      </c>
      <c r="M7675">
        <v>-9.9470281600952148</v>
      </c>
      <c r="N7675">
        <v>10507</v>
      </c>
      <c r="O7675">
        <v>5.737634003162384E-2</v>
      </c>
      <c r="P7675">
        <v>-0.28177574276924133</v>
      </c>
      <c r="Q7675">
        <v>-0.24694715440273285</v>
      </c>
      <c r="R7675">
        <v>-0.20824222266674042</v>
      </c>
      <c r="S7675">
        <v>-0.16954188048839569</v>
      </c>
      <c r="T7675">
        <v>-0.1347087025642395</v>
      </c>
      <c r="U7675" t="s">
        <v>102</v>
      </c>
      <c r="V7675" t="s">
        <v>84</v>
      </c>
      <c r="W7675">
        <v>83.221183776855469</v>
      </c>
    </row>
    <row r="7676" spans="1:23" x14ac:dyDescent="0.25">
      <c r="A7676" s="48"/>
      <c r="B7676" t="s">
        <v>15</v>
      </c>
      <c r="C7676" s="35">
        <v>42258</v>
      </c>
      <c r="D7676">
        <v>22</v>
      </c>
      <c r="E7676" t="s">
        <v>32</v>
      </c>
      <c r="F7676">
        <v>1.8229838111237533</v>
      </c>
      <c r="G7676">
        <v>1.5173983063714001</v>
      </c>
      <c r="H7676">
        <v>9469</v>
      </c>
      <c r="I7676">
        <v>1.94776199238586</v>
      </c>
      <c r="J7676">
        <v>1.558829930305301</v>
      </c>
      <c r="K7676">
        <v>1038</v>
      </c>
      <c r="L7676">
        <v>-0.12477818131446838</v>
      </c>
      <c r="M7676">
        <v>-6.8447222709655762</v>
      </c>
      <c r="N7676">
        <v>10507</v>
      </c>
      <c r="O7676">
        <v>5.0834581255912781E-2</v>
      </c>
      <c r="P7676">
        <v>-0.18992778658866882</v>
      </c>
      <c r="Q7676">
        <v>-0.15907017886638641</v>
      </c>
      <c r="R7676">
        <v>-0.12477818131446838</v>
      </c>
      <c r="S7676">
        <v>-9.0490259230136871E-2</v>
      </c>
      <c r="T7676">
        <v>-5.9628583490848541E-2</v>
      </c>
      <c r="U7676" t="s">
        <v>18</v>
      </c>
      <c r="V7676" t="s">
        <v>84</v>
      </c>
      <c r="W7676">
        <v>82.22137451171875</v>
      </c>
    </row>
    <row r="7677" spans="1:23" x14ac:dyDescent="0.25">
      <c r="A7677" s="48"/>
      <c r="B7677" t="s">
        <v>15</v>
      </c>
      <c r="C7677" s="35">
        <v>42258</v>
      </c>
      <c r="D7677">
        <v>22</v>
      </c>
      <c r="E7677" t="s">
        <v>32</v>
      </c>
      <c r="F7677">
        <v>1.8229838111237533</v>
      </c>
      <c r="G7677">
        <v>1.5173983063714001</v>
      </c>
      <c r="H7677">
        <v>9469</v>
      </c>
      <c r="I7677">
        <v>1.94776199238586</v>
      </c>
      <c r="J7677">
        <v>1.558829930305301</v>
      </c>
      <c r="K7677">
        <v>1038</v>
      </c>
      <c r="L7677">
        <v>-0.12477818131446838</v>
      </c>
      <c r="M7677">
        <v>-6.8447222709655762</v>
      </c>
      <c r="N7677">
        <v>10507</v>
      </c>
      <c r="O7677">
        <v>5.0834581255912781E-2</v>
      </c>
      <c r="P7677">
        <v>-0.18992778658866882</v>
      </c>
      <c r="Q7677">
        <v>-0.15907017886638641</v>
      </c>
      <c r="R7677">
        <v>-0.12477818131446838</v>
      </c>
      <c r="S7677">
        <v>-9.0490259230136871E-2</v>
      </c>
      <c r="T7677">
        <v>-5.9628583490848541E-2</v>
      </c>
      <c r="U7677" t="s">
        <v>102</v>
      </c>
      <c r="V7677" t="s">
        <v>84</v>
      </c>
      <c r="W7677">
        <v>82.22137451171875</v>
      </c>
    </row>
    <row r="7678" spans="1:23" x14ac:dyDescent="0.25">
      <c r="A7678" s="48"/>
      <c r="B7678" t="s">
        <v>15</v>
      </c>
      <c r="C7678" s="35">
        <v>42258</v>
      </c>
      <c r="D7678">
        <v>23</v>
      </c>
      <c r="E7678" t="s">
        <v>32</v>
      </c>
      <c r="F7678">
        <v>1.5133683228262531</v>
      </c>
      <c r="G7678">
        <v>1.362495358402805</v>
      </c>
      <c r="H7678">
        <v>9469</v>
      </c>
      <c r="I7678">
        <v>1.6005086074834629</v>
      </c>
      <c r="J7678">
        <v>1.3173848840355848</v>
      </c>
      <c r="K7678">
        <v>1038</v>
      </c>
      <c r="L7678">
        <v>-8.7140284478664398E-2</v>
      </c>
      <c r="M7678">
        <v>-5.7580356597900391</v>
      </c>
      <c r="N7678">
        <v>10507</v>
      </c>
      <c r="O7678">
        <v>4.3220572173595428E-2</v>
      </c>
      <c r="P7678">
        <v>-0.14253176748752594</v>
      </c>
      <c r="Q7678">
        <v>-0.11629601567983627</v>
      </c>
      <c r="R7678">
        <v>-8.7140284478664398E-2</v>
      </c>
      <c r="S7678">
        <v>-5.7988010346889496E-2</v>
      </c>
      <c r="T7678">
        <v>-3.1748797744512558E-2</v>
      </c>
      <c r="U7678" t="s">
        <v>18</v>
      </c>
      <c r="V7678" t="s">
        <v>84</v>
      </c>
      <c r="W7678">
        <v>80.221473693847656</v>
      </c>
    </row>
    <row r="7679" spans="1:23" x14ac:dyDescent="0.25">
      <c r="A7679" s="48"/>
      <c r="B7679" t="s">
        <v>15</v>
      </c>
      <c r="C7679" s="35">
        <v>42258</v>
      </c>
      <c r="D7679">
        <v>23</v>
      </c>
      <c r="E7679" t="s">
        <v>32</v>
      </c>
      <c r="F7679">
        <v>1.5133683228262531</v>
      </c>
      <c r="G7679">
        <v>1.362495358402805</v>
      </c>
      <c r="H7679">
        <v>9469</v>
      </c>
      <c r="I7679">
        <v>1.6005086074834629</v>
      </c>
      <c r="J7679">
        <v>1.3173848840355848</v>
      </c>
      <c r="K7679">
        <v>1038</v>
      </c>
      <c r="L7679">
        <v>-8.7140284478664398E-2</v>
      </c>
      <c r="M7679">
        <v>-5.7580356597900391</v>
      </c>
      <c r="N7679">
        <v>10507</v>
      </c>
      <c r="O7679">
        <v>4.3220572173595428E-2</v>
      </c>
      <c r="P7679">
        <v>-0.14253176748752594</v>
      </c>
      <c r="Q7679">
        <v>-0.11629601567983627</v>
      </c>
      <c r="R7679">
        <v>-8.7140284478664398E-2</v>
      </c>
      <c r="S7679">
        <v>-5.7988010346889496E-2</v>
      </c>
      <c r="T7679">
        <v>-3.1748797744512558E-2</v>
      </c>
      <c r="U7679" t="s">
        <v>102</v>
      </c>
      <c r="V7679" t="s">
        <v>84</v>
      </c>
      <c r="W7679">
        <v>80.221473693847656</v>
      </c>
    </row>
    <row r="7680" spans="1:23" x14ac:dyDescent="0.25">
      <c r="A7680" s="48"/>
      <c r="B7680" t="s">
        <v>15</v>
      </c>
      <c r="C7680" s="35">
        <v>42258</v>
      </c>
      <c r="D7680">
        <v>24</v>
      </c>
      <c r="E7680" t="s">
        <v>32</v>
      </c>
      <c r="F7680">
        <v>1.2279419319821843</v>
      </c>
      <c r="G7680">
        <v>1.1876328717718183</v>
      </c>
      <c r="H7680">
        <v>9469</v>
      </c>
      <c r="I7680">
        <v>1.2831279491996861</v>
      </c>
      <c r="J7680">
        <v>1.1274355287811395</v>
      </c>
      <c r="K7680">
        <v>1038</v>
      </c>
      <c r="L7680">
        <v>-5.5186018347740173E-2</v>
      </c>
      <c r="M7680">
        <v>-4.4941878318786621</v>
      </c>
      <c r="N7680">
        <v>10507</v>
      </c>
      <c r="O7680">
        <v>3.7061214447021484E-2</v>
      </c>
      <c r="P7680">
        <v>-0.10268367081880569</v>
      </c>
      <c r="Q7680">
        <v>-8.0186769366264343E-2</v>
      </c>
      <c r="R7680">
        <v>-5.5186018347740173E-2</v>
      </c>
      <c r="S7680">
        <v>-3.0188228935003281E-2</v>
      </c>
      <c r="T7680">
        <v>-7.6883658766746521E-3</v>
      </c>
      <c r="U7680" t="s">
        <v>18</v>
      </c>
      <c r="V7680" t="s">
        <v>84</v>
      </c>
      <c r="W7680">
        <v>77.351097106933594</v>
      </c>
    </row>
    <row r="7681" spans="1:23" x14ac:dyDescent="0.25">
      <c r="A7681" s="48"/>
      <c r="B7681" t="s">
        <v>15</v>
      </c>
      <c r="C7681" s="35">
        <v>42258</v>
      </c>
      <c r="D7681">
        <v>24</v>
      </c>
      <c r="E7681" t="s">
        <v>32</v>
      </c>
      <c r="F7681">
        <v>1.2279419319821843</v>
      </c>
      <c r="G7681">
        <v>1.1876328717718183</v>
      </c>
      <c r="H7681">
        <v>9469</v>
      </c>
      <c r="I7681">
        <v>1.2831279491996861</v>
      </c>
      <c r="J7681">
        <v>1.1274355287811395</v>
      </c>
      <c r="K7681">
        <v>1038</v>
      </c>
      <c r="L7681">
        <v>-5.5186018347740173E-2</v>
      </c>
      <c r="M7681">
        <v>-4.4941878318786621</v>
      </c>
      <c r="N7681">
        <v>10507</v>
      </c>
      <c r="O7681">
        <v>3.7061214447021484E-2</v>
      </c>
      <c r="P7681">
        <v>-0.10268367081880569</v>
      </c>
      <c r="Q7681">
        <v>-8.0186769366264343E-2</v>
      </c>
      <c r="R7681">
        <v>-5.5186018347740173E-2</v>
      </c>
      <c r="S7681">
        <v>-3.0188228935003281E-2</v>
      </c>
      <c r="T7681">
        <v>-7.6883658766746521E-3</v>
      </c>
      <c r="U7681" t="s">
        <v>102</v>
      </c>
      <c r="V7681" t="s">
        <v>84</v>
      </c>
      <c r="W7681">
        <v>77.351097106933594</v>
      </c>
    </row>
    <row r="7682" spans="1:23" x14ac:dyDescent="0.25">
      <c r="A7682" s="48"/>
      <c r="B7682" t="s">
        <v>15</v>
      </c>
      <c r="C7682" s="35">
        <v>42231</v>
      </c>
      <c r="D7682">
        <v>1</v>
      </c>
      <c r="E7682" t="s">
        <v>32</v>
      </c>
      <c r="F7682">
        <v>0.71466711321307275</v>
      </c>
      <c r="G7682">
        <v>0.6936245299715994</v>
      </c>
      <c r="H7682">
        <v>3360</v>
      </c>
      <c r="I7682">
        <v>0.80157685473127982</v>
      </c>
      <c r="J7682">
        <v>0.71620881872102271</v>
      </c>
      <c r="K7682">
        <v>337</v>
      </c>
      <c r="L7682">
        <v>-8.6909741163253784E-2</v>
      </c>
      <c r="M7682">
        <v>-12.160870552062988</v>
      </c>
      <c r="N7682">
        <v>3697</v>
      </c>
      <c r="O7682">
        <v>4.0808219462633133E-2</v>
      </c>
      <c r="P7682">
        <v>-0.1392095535993576</v>
      </c>
      <c r="Q7682">
        <v>-0.11443814635276794</v>
      </c>
      <c r="R7682">
        <v>-8.6909741163253784E-2</v>
      </c>
      <c r="S7682">
        <v>-5.9384595602750778E-2</v>
      </c>
      <c r="T7682">
        <v>-3.4609928727149963E-2</v>
      </c>
      <c r="U7682" t="s">
        <v>101</v>
      </c>
      <c r="V7682" t="s">
        <v>84</v>
      </c>
      <c r="W7682">
        <v>69.968353271484375</v>
      </c>
    </row>
    <row r="7683" spans="1:23" x14ac:dyDescent="0.25">
      <c r="A7683" s="48"/>
      <c r="B7683" t="s">
        <v>15</v>
      </c>
      <c r="C7683" s="35">
        <v>42231</v>
      </c>
      <c r="D7683">
        <v>2</v>
      </c>
      <c r="E7683" t="s">
        <v>32</v>
      </c>
      <c r="F7683">
        <v>0.61628425589695002</v>
      </c>
      <c r="G7683">
        <v>0.56824921995453004</v>
      </c>
      <c r="H7683">
        <v>3360</v>
      </c>
      <c r="I7683">
        <v>0.72756290856652894</v>
      </c>
      <c r="J7683">
        <v>0.67838007871546324</v>
      </c>
      <c r="K7683">
        <v>337</v>
      </c>
      <c r="L7683">
        <v>-0.11127865314483643</v>
      </c>
      <c r="M7683">
        <v>-18.056385040283203</v>
      </c>
      <c r="N7683">
        <v>3697</v>
      </c>
      <c r="O7683">
        <v>3.8231931626796722E-2</v>
      </c>
      <c r="P7683">
        <v>-0.16027669608592987</v>
      </c>
      <c r="Q7683">
        <v>-0.13706915080547333</v>
      </c>
      <c r="R7683">
        <v>-0.11127865314483643</v>
      </c>
      <c r="S7683">
        <v>-8.549121767282486E-2</v>
      </c>
      <c r="T7683">
        <v>-6.2280610203742981E-2</v>
      </c>
      <c r="U7683" t="s">
        <v>101</v>
      </c>
      <c r="V7683" t="s">
        <v>84</v>
      </c>
      <c r="W7683">
        <v>68.821746826171875</v>
      </c>
    </row>
    <row r="7684" spans="1:23" x14ac:dyDescent="0.25">
      <c r="A7684" s="48"/>
      <c r="B7684" t="s">
        <v>15</v>
      </c>
      <c r="C7684" s="35">
        <v>42231</v>
      </c>
      <c r="D7684">
        <v>3</v>
      </c>
      <c r="E7684" t="s">
        <v>32</v>
      </c>
      <c r="F7684">
        <v>0.56122130957480076</v>
      </c>
      <c r="G7684">
        <v>0.50326496606014937</v>
      </c>
      <c r="H7684">
        <v>3360</v>
      </c>
      <c r="I7684">
        <v>0.64891216613093183</v>
      </c>
      <c r="J7684">
        <v>0.60722943595220658</v>
      </c>
      <c r="K7684">
        <v>337</v>
      </c>
      <c r="L7684">
        <v>-8.7690860033035278E-2</v>
      </c>
      <c r="M7684">
        <v>-15.625004768371582</v>
      </c>
      <c r="N7684">
        <v>3697</v>
      </c>
      <c r="O7684">
        <v>3.4198343753814697E-2</v>
      </c>
      <c r="P7684">
        <v>-0.13151945173740387</v>
      </c>
      <c r="Q7684">
        <v>-0.11076037585735321</v>
      </c>
      <c r="R7684">
        <v>-8.7690860033035278E-2</v>
      </c>
      <c r="S7684">
        <v>-6.4624078571796417E-2</v>
      </c>
      <c r="T7684">
        <v>-4.386226087808609E-2</v>
      </c>
      <c r="U7684" t="s">
        <v>101</v>
      </c>
      <c r="V7684" t="s">
        <v>84</v>
      </c>
      <c r="W7684">
        <v>68.821479797363281</v>
      </c>
    </row>
    <row r="7685" spans="1:23" x14ac:dyDescent="0.25">
      <c r="A7685" s="48"/>
      <c r="B7685" t="s">
        <v>15</v>
      </c>
      <c r="C7685" s="35">
        <v>42231</v>
      </c>
      <c r="D7685">
        <v>4</v>
      </c>
      <c r="E7685" t="s">
        <v>32</v>
      </c>
      <c r="F7685">
        <v>0.53530410703904929</v>
      </c>
      <c r="G7685">
        <v>0.46548804220993095</v>
      </c>
      <c r="H7685">
        <v>3360</v>
      </c>
      <c r="I7685">
        <v>0.58188723977277135</v>
      </c>
      <c r="J7685">
        <v>0.50158932348328988</v>
      </c>
      <c r="K7685">
        <v>337</v>
      </c>
      <c r="L7685">
        <v>-4.6583130955696106E-2</v>
      </c>
      <c r="M7685">
        <v>-8.7021808624267578</v>
      </c>
      <c r="N7685">
        <v>3697</v>
      </c>
      <c r="O7685">
        <v>2.8478959575295448E-2</v>
      </c>
      <c r="P7685">
        <v>-8.3081766963005066E-2</v>
      </c>
      <c r="Q7685">
        <v>-6.5794467926025391E-2</v>
      </c>
      <c r="R7685">
        <v>-4.6583130955696106E-2</v>
      </c>
      <c r="S7685">
        <v>-2.7374072000384331E-2</v>
      </c>
      <c r="T7685">
        <v>-1.0084496811032295E-2</v>
      </c>
      <c r="U7685" t="s">
        <v>101</v>
      </c>
      <c r="V7685" t="s">
        <v>84</v>
      </c>
      <c r="W7685">
        <v>68.115226745605469</v>
      </c>
    </row>
    <row r="7686" spans="1:23" x14ac:dyDescent="0.25">
      <c r="A7686" s="48"/>
      <c r="B7686" t="s">
        <v>15</v>
      </c>
      <c r="C7686" s="35">
        <v>42231</v>
      </c>
      <c r="D7686">
        <v>5</v>
      </c>
      <c r="E7686" t="s">
        <v>32</v>
      </c>
      <c r="F7686">
        <v>0.52012681556484275</v>
      </c>
      <c r="G7686">
        <v>0.45000611930548062</v>
      </c>
      <c r="H7686">
        <v>3360</v>
      </c>
      <c r="I7686">
        <v>0.57573353045007947</v>
      </c>
      <c r="J7686">
        <v>0.48783909872584647</v>
      </c>
      <c r="K7686">
        <v>337</v>
      </c>
      <c r="L7686">
        <v>-5.5606715381145477E-2</v>
      </c>
      <c r="M7686">
        <v>-10.690991401672363</v>
      </c>
      <c r="N7686">
        <v>3697</v>
      </c>
      <c r="O7686">
        <v>2.7685055509209633E-2</v>
      </c>
      <c r="P7686">
        <v>-9.1087885200977325E-2</v>
      </c>
      <c r="Q7686">
        <v>-7.428249716758728E-2</v>
      </c>
      <c r="R7686">
        <v>-5.5606715381145477E-2</v>
      </c>
      <c r="S7686">
        <v>-3.6933146417140961E-2</v>
      </c>
      <c r="T7686">
        <v>-2.0125547423958778E-2</v>
      </c>
      <c r="U7686" t="s">
        <v>101</v>
      </c>
      <c r="V7686" t="s">
        <v>84</v>
      </c>
      <c r="W7686">
        <v>67.115501403808594</v>
      </c>
    </row>
    <row r="7687" spans="1:23" x14ac:dyDescent="0.25">
      <c r="A7687" s="48"/>
      <c r="B7687" t="s">
        <v>15</v>
      </c>
      <c r="C7687" s="35">
        <v>42231</v>
      </c>
      <c r="D7687">
        <v>6</v>
      </c>
      <c r="E7687" t="s">
        <v>32</v>
      </c>
      <c r="F7687">
        <v>0.5417970834353939</v>
      </c>
      <c r="G7687">
        <v>0.48483495187594133</v>
      </c>
      <c r="H7687">
        <v>3360</v>
      </c>
      <c r="I7687">
        <v>0.59322937805688014</v>
      </c>
      <c r="J7687">
        <v>0.55288518534924747</v>
      </c>
      <c r="K7687">
        <v>337</v>
      </c>
      <c r="L7687">
        <v>-5.1432292908430099E-2</v>
      </c>
      <c r="M7687">
        <v>-9.4929075241088867</v>
      </c>
      <c r="N7687">
        <v>3697</v>
      </c>
      <c r="O7687">
        <v>3.1257450580596924E-2</v>
      </c>
      <c r="P7687">
        <v>-9.1491840779781342E-2</v>
      </c>
      <c r="Q7687">
        <v>-7.2517946362495422E-2</v>
      </c>
      <c r="R7687">
        <v>-5.1432292908430099E-2</v>
      </c>
      <c r="S7687">
        <v>-3.0349142849445343E-2</v>
      </c>
      <c r="T7687">
        <v>-1.1372744105756283E-2</v>
      </c>
      <c r="U7687" t="s">
        <v>101</v>
      </c>
      <c r="V7687" t="s">
        <v>84</v>
      </c>
      <c r="W7687">
        <v>66.409523010253906</v>
      </c>
    </row>
    <row r="7688" spans="1:23" x14ac:dyDescent="0.25">
      <c r="A7688" s="48"/>
      <c r="B7688" t="s">
        <v>15</v>
      </c>
      <c r="C7688" s="35">
        <v>42231</v>
      </c>
      <c r="D7688">
        <v>7</v>
      </c>
      <c r="E7688" t="s">
        <v>32</v>
      </c>
      <c r="F7688">
        <v>0.60526619026884854</v>
      </c>
      <c r="G7688">
        <v>0.58044788650309831</v>
      </c>
      <c r="H7688">
        <v>3360</v>
      </c>
      <c r="I7688">
        <v>0.6122308599534303</v>
      </c>
      <c r="J7688">
        <v>0.58048549573508756</v>
      </c>
      <c r="K7688">
        <v>337</v>
      </c>
      <c r="L7688">
        <v>-6.9646695628762245E-3</v>
      </c>
      <c r="M7688">
        <v>-1.1506787538528442</v>
      </c>
      <c r="N7688">
        <v>3697</v>
      </c>
      <c r="O7688">
        <v>3.3168736845254898E-2</v>
      </c>
      <c r="P7688">
        <v>-4.9473721534013748E-2</v>
      </c>
      <c r="Q7688">
        <v>-2.9339635744690895E-2</v>
      </c>
      <c r="R7688">
        <v>-6.9646695628762245E-3</v>
      </c>
      <c r="S7688">
        <v>1.5407643280923367E-2</v>
      </c>
      <c r="T7688">
        <v>3.5544384270906448E-2</v>
      </c>
      <c r="U7688" t="s">
        <v>101</v>
      </c>
      <c r="V7688" t="s">
        <v>84</v>
      </c>
      <c r="W7688">
        <v>68.851234436035156</v>
      </c>
    </row>
    <row r="7689" spans="1:23" x14ac:dyDescent="0.25">
      <c r="A7689" s="48"/>
      <c r="B7689" t="s">
        <v>15</v>
      </c>
      <c r="C7689" s="35">
        <v>42231</v>
      </c>
      <c r="D7689">
        <v>8</v>
      </c>
      <c r="E7689" t="s">
        <v>32</v>
      </c>
      <c r="F7689">
        <v>0.6843323511394418</v>
      </c>
      <c r="G7689">
        <v>0.65358284604497074</v>
      </c>
      <c r="H7689">
        <v>3360</v>
      </c>
      <c r="I7689">
        <v>0.6716667657832367</v>
      </c>
      <c r="J7689">
        <v>0.71787562725765097</v>
      </c>
      <c r="K7689">
        <v>337</v>
      </c>
      <c r="L7689">
        <v>1.2665585614740849E-2</v>
      </c>
      <c r="M7689">
        <v>1.8507944345474243</v>
      </c>
      <c r="N7689">
        <v>3697</v>
      </c>
      <c r="O7689">
        <v>4.069826751947403E-2</v>
      </c>
      <c r="P7689">
        <v>-3.9493314921855927E-2</v>
      </c>
      <c r="Q7689">
        <v>-1.4788651838898659E-2</v>
      </c>
      <c r="R7689">
        <v>1.2665585614740849E-2</v>
      </c>
      <c r="S7689">
        <v>4.01165671646595E-2</v>
      </c>
      <c r="T7689">
        <v>6.4824484288692474E-2</v>
      </c>
      <c r="U7689" t="s">
        <v>101</v>
      </c>
      <c r="V7689" t="s">
        <v>84</v>
      </c>
      <c r="W7689">
        <v>73.587234497070312</v>
      </c>
    </row>
    <row r="7690" spans="1:23" x14ac:dyDescent="0.25">
      <c r="A7690" s="48"/>
      <c r="B7690" t="s">
        <v>15</v>
      </c>
      <c r="C7690" s="35">
        <v>42231</v>
      </c>
      <c r="D7690">
        <v>9</v>
      </c>
      <c r="E7690" t="s">
        <v>32</v>
      </c>
      <c r="F7690">
        <v>0.78705839301961666</v>
      </c>
      <c r="G7690">
        <v>0.7655428645284984</v>
      </c>
      <c r="H7690">
        <v>3360</v>
      </c>
      <c r="I7690">
        <v>0.74982225579132999</v>
      </c>
      <c r="J7690">
        <v>0.73152717183715921</v>
      </c>
      <c r="K7690">
        <v>337</v>
      </c>
      <c r="L7690">
        <v>3.7236135452985764E-2</v>
      </c>
      <c r="M7690">
        <v>4.7310514450073242</v>
      </c>
      <c r="N7690">
        <v>3697</v>
      </c>
      <c r="O7690">
        <v>4.1980355978012085E-2</v>
      </c>
      <c r="P7690">
        <v>-1.6565889120101929E-2</v>
      </c>
      <c r="Q7690">
        <v>8.9170271530747414E-3</v>
      </c>
      <c r="R7690">
        <v>3.7236135452985764E-2</v>
      </c>
      <c r="S7690">
        <v>6.5551884472370148E-2</v>
      </c>
      <c r="T7690">
        <v>9.1038160026073456E-2</v>
      </c>
      <c r="U7690" t="s">
        <v>101</v>
      </c>
      <c r="V7690" t="s">
        <v>84</v>
      </c>
      <c r="W7690">
        <v>77.882606506347656</v>
      </c>
    </row>
    <row r="7691" spans="1:23" x14ac:dyDescent="0.25">
      <c r="A7691" s="48"/>
      <c r="B7691" t="s">
        <v>15</v>
      </c>
      <c r="C7691" s="35">
        <v>42231</v>
      </c>
      <c r="D7691">
        <v>10</v>
      </c>
      <c r="E7691" t="s">
        <v>32</v>
      </c>
      <c r="F7691">
        <v>0.86331648806531158</v>
      </c>
      <c r="G7691">
        <v>0.8759795502555362</v>
      </c>
      <c r="H7691">
        <v>3360</v>
      </c>
      <c r="I7691">
        <v>0.78700801201234627</v>
      </c>
      <c r="J7691">
        <v>0.72840762696563599</v>
      </c>
      <c r="K7691">
        <v>337</v>
      </c>
      <c r="L7691">
        <v>7.6308473944664001E-2</v>
      </c>
      <c r="M7691">
        <v>8.8389921188354492</v>
      </c>
      <c r="N7691">
        <v>3697</v>
      </c>
      <c r="O7691">
        <v>4.2459268122911453E-2</v>
      </c>
      <c r="P7691">
        <v>2.1892676129937172E-2</v>
      </c>
      <c r="Q7691">
        <v>4.7666300088167191E-2</v>
      </c>
      <c r="R7691">
        <v>7.6308473944664001E-2</v>
      </c>
      <c r="S7691">
        <v>0.10494724661111832</v>
      </c>
      <c r="T7691">
        <v>0.13072426617145538</v>
      </c>
      <c r="U7691" t="s">
        <v>101</v>
      </c>
      <c r="V7691" t="s">
        <v>84</v>
      </c>
      <c r="W7691">
        <v>81.030021667480469</v>
      </c>
    </row>
    <row r="7692" spans="1:23" x14ac:dyDescent="0.25">
      <c r="A7692" s="48"/>
      <c r="B7692" t="s">
        <v>15</v>
      </c>
      <c r="C7692" s="35">
        <v>42231</v>
      </c>
      <c r="D7692">
        <v>11</v>
      </c>
      <c r="E7692" t="s">
        <v>32</v>
      </c>
      <c r="F7692">
        <v>0.93601622025534148</v>
      </c>
      <c r="G7692">
        <v>0.97206826162371085</v>
      </c>
      <c r="H7692">
        <v>3360</v>
      </c>
      <c r="I7692">
        <v>0.87338575610923397</v>
      </c>
      <c r="J7692">
        <v>0.88113118336691731</v>
      </c>
      <c r="K7692">
        <v>337</v>
      </c>
      <c r="L7692">
        <v>6.2630467116832733E-2</v>
      </c>
      <c r="M7692">
        <v>6.6911730766296387</v>
      </c>
      <c r="N7692">
        <v>3697</v>
      </c>
      <c r="O7692">
        <v>5.0843480974435806E-2</v>
      </c>
      <c r="P7692">
        <v>-2.5305380113422871E-3</v>
      </c>
      <c r="Q7692">
        <v>2.833247184753418E-2</v>
      </c>
      <c r="R7692">
        <v>6.2630467116832733E-2</v>
      </c>
      <c r="S7692">
        <v>9.6924394369125366E-2</v>
      </c>
      <c r="T7692">
        <v>0.12779147922992706</v>
      </c>
      <c r="U7692" t="s">
        <v>101</v>
      </c>
      <c r="V7692" t="s">
        <v>84</v>
      </c>
      <c r="W7692">
        <v>85.882339477539063</v>
      </c>
    </row>
    <row r="7693" spans="1:23" x14ac:dyDescent="0.25">
      <c r="A7693" s="48"/>
      <c r="B7693" t="s">
        <v>15</v>
      </c>
      <c r="C7693" s="35">
        <v>42231</v>
      </c>
      <c r="D7693">
        <v>12</v>
      </c>
      <c r="E7693" t="s">
        <v>32</v>
      </c>
      <c r="F7693">
        <v>1.0337390179813242</v>
      </c>
      <c r="G7693">
        <v>1.0899256612362658</v>
      </c>
      <c r="H7693">
        <v>3360</v>
      </c>
      <c r="I7693">
        <v>0.98343501546439482</v>
      </c>
      <c r="J7693">
        <v>0.97676983828697894</v>
      </c>
      <c r="K7693">
        <v>337</v>
      </c>
      <c r="L7693">
        <v>5.0304003059864044E-2</v>
      </c>
      <c r="M7693">
        <v>4.8662190437316895</v>
      </c>
      <c r="N7693">
        <v>3697</v>
      </c>
      <c r="O7693">
        <v>5.643269419670105E-2</v>
      </c>
      <c r="P7693">
        <v>-2.2020136937499046E-2</v>
      </c>
      <c r="Q7693">
        <v>1.223563589155674E-2</v>
      </c>
      <c r="R7693">
        <v>5.0304003059864044E-2</v>
      </c>
      <c r="S7693">
        <v>8.8367857038974762E-2</v>
      </c>
      <c r="T7693">
        <v>0.12262814491987228</v>
      </c>
      <c r="U7693" t="s">
        <v>101</v>
      </c>
      <c r="V7693" t="s">
        <v>84</v>
      </c>
      <c r="W7693">
        <v>88.882064819335938</v>
      </c>
    </row>
    <row r="7694" spans="1:23" x14ac:dyDescent="0.25">
      <c r="A7694" s="48"/>
      <c r="B7694" t="s">
        <v>15</v>
      </c>
      <c r="C7694" s="35">
        <v>42231</v>
      </c>
      <c r="D7694">
        <v>13</v>
      </c>
      <c r="E7694" t="s">
        <v>32</v>
      </c>
      <c r="F7694">
        <v>1.1817316368266368</v>
      </c>
      <c r="G7694">
        <v>1.2307482612463663</v>
      </c>
      <c r="H7694">
        <v>3360</v>
      </c>
      <c r="I7694">
        <v>1.1559394656595205</v>
      </c>
      <c r="J7694">
        <v>1.2911462762857362</v>
      </c>
      <c r="K7694">
        <v>337</v>
      </c>
      <c r="L7694">
        <v>2.5792170315980911E-2</v>
      </c>
      <c r="M7694">
        <v>2.1825742721557617</v>
      </c>
      <c r="N7694">
        <v>3697</v>
      </c>
      <c r="O7694">
        <v>7.3468208312988281E-2</v>
      </c>
      <c r="P7694">
        <v>-6.8364687263965607E-2</v>
      </c>
      <c r="Q7694">
        <v>-2.3768013343214989E-2</v>
      </c>
      <c r="R7694">
        <v>2.5792170315980911E-2</v>
      </c>
      <c r="S7694">
        <v>7.5346477329730988E-2</v>
      </c>
      <c r="T7694">
        <v>0.11994902789592743</v>
      </c>
      <c r="U7694" t="s">
        <v>101</v>
      </c>
      <c r="V7694" t="s">
        <v>84</v>
      </c>
      <c r="W7694">
        <v>92.293479919433594</v>
      </c>
    </row>
    <row r="7695" spans="1:23" x14ac:dyDescent="0.25">
      <c r="A7695" s="48"/>
      <c r="B7695" t="s">
        <v>15</v>
      </c>
      <c r="C7695" s="35">
        <v>42231</v>
      </c>
      <c r="D7695">
        <v>14</v>
      </c>
      <c r="E7695" t="s">
        <v>32</v>
      </c>
      <c r="F7695">
        <v>1.3926684822781408</v>
      </c>
      <c r="G7695">
        <v>1.4475372983851518</v>
      </c>
      <c r="H7695">
        <v>3360</v>
      </c>
      <c r="I7695">
        <v>1.3907100892001147</v>
      </c>
      <c r="J7695">
        <v>1.4755868595790302</v>
      </c>
      <c r="K7695">
        <v>337</v>
      </c>
      <c r="L7695">
        <v>1.9583930261433125E-3</v>
      </c>
      <c r="M7695">
        <v>0.14062163233757019</v>
      </c>
      <c r="N7695">
        <v>3697</v>
      </c>
      <c r="O7695">
        <v>8.4170177578926086E-2</v>
      </c>
      <c r="P7695">
        <v>-0.10591410845518112</v>
      </c>
      <c r="Q7695">
        <v>-5.4821126163005829E-2</v>
      </c>
      <c r="R7695">
        <v>1.9583930261433125E-3</v>
      </c>
      <c r="S7695">
        <v>5.873117595911026E-2</v>
      </c>
      <c r="T7695">
        <v>0.10983089357614517</v>
      </c>
      <c r="U7695" t="s">
        <v>101</v>
      </c>
      <c r="V7695" t="s">
        <v>84</v>
      </c>
      <c r="W7695">
        <v>94.1466064453125</v>
      </c>
    </row>
    <row r="7696" spans="1:23" x14ac:dyDescent="0.25">
      <c r="A7696" s="48"/>
      <c r="B7696" t="s">
        <v>15</v>
      </c>
      <c r="C7696" s="35">
        <v>42231</v>
      </c>
      <c r="D7696">
        <v>15</v>
      </c>
      <c r="E7696" t="s">
        <v>32</v>
      </c>
      <c r="F7696">
        <v>1.6400640771102657</v>
      </c>
      <c r="G7696">
        <v>1.6039279152095354</v>
      </c>
      <c r="H7696">
        <v>3360</v>
      </c>
      <c r="I7696">
        <v>1.6649454014209317</v>
      </c>
      <c r="J7696">
        <v>1.7330919984187478</v>
      </c>
      <c r="K7696">
        <v>337</v>
      </c>
      <c r="L7696">
        <v>-2.4881323799490929E-2</v>
      </c>
      <c r="M7696">
        <v>-1.517094612121582</v>
      </c>
      <c r="N7696">
        <v>3697</v>
      </c>
      <c r="O7696">
        <v>9.8379030823707581E-2</v>
      </c>
      <c r="P7696">
        <v>-0.15096388757228851</v>
      </c>
      <c r="Q7696">
        <v>-9.1245852410793304E-2</v>
      </c>
      <c r="R7696">
        <v>-2.4881323799490929E-2</v>
      </c>
      <c r="S7696">
        <v>4.1475333273410797E-2</v>
      </c>
      <c r="T7696">
        <v>0.10120124369859695</v>
      </c>
      <c r="U7696" t="s">
        <v>101</v>
      </c>
      <c r="V7696" t="s">
        <v>84</v>
      </c>
      <c r="W7696">
        <v>95.999458312988281</v>
      </c>
    </row>
    <row r="7697" spans="1:23" x14ac:dyDescent="0.25">
      <c r="A7697" s="48"/>
      <c r="B7697" t="s">
        <v>15</v>
      </c>
      <c r="C7697" s="35">
        <v>42231</v>
      </c>
      <c r="D7697">
        <v>16</v>
      </c>
      <c r="E7697" t="s">
        <v>32</v>
      </c>
      <c r="F7697">
        <v>1.8729478277035303</v>
      </c>
      <c r="G7697">
        <v>1.7127568358158471</v>
      </c>
      <c r="H7697">
        <v>3360</v>
      </c>
      <c r="I7697">
        <v>1.861434422397328</v>
      </c>
      <c r="J7697">
        <v>1.7756373889234465</v>
      </c>
      <c r="K7697">
        <v>337</v>
      </c>
      <c r="L7697">
        <v>1.1513405479490757E-2</v>
      </c>
      <c r="M7697">
        <v>0.61472111940383911</v>
      </c>
      <c r="N7697">
        <v>3697</v>
      </c>
      <c r="O7697">
        <v>0.1011376678943634</v>
      </c>
      <c r="P7697">
        <v>-0.11810462921857834</v>
      </c>
      <c r="Q7697">
        <v>-5.6712042540311813E-2</v>
      </c>
      <c r="R7697">
        <v>1.1513405479490757E-2</v>
      </c>
      <c r="S7697">
        <v>7.9730764031410217E-2</v>
      </c>
      <c r="T7697">
        <v>0.1411314457654953</v>
      </c>
      <c r="U7697" t="s">
        <v>101</v>
      </c>
      <c r="V7697" t="s">
        <v>84</v>
      </c>
      <c r="W7697">
        <v>95.999458312988281</v>
      </c>
    </row>
    <row r="7698" spans="1:23" x14ac:dyDescent="0.25">
      <c r="A7698" s="48"/>
      <c r="B7698" t="s">
        <v>15</v>
      </c>
      <c r="C7698" s="35">
        <v>42231</v>
      </c>
      <c r="D7698">
        <v>17</v>
      </c>
      <c r="E7698" t="s">
        <v>32</v>
      </c>
      <c r="F7698">
        <v>2.0321744641496449</v>
      </c>
      <c r="G7698">
        <v>1.749718247276302</v>
      </c>
      <c r="H7698">
        <v>3360</v>
      </c>
      <c r="I7698">
        <v>1.8144370912640295</v>
      </c>
      <c r="J7698">
        <v>1.5722202754575865</v>
      </c>
      <c r="K7698">
        <v>337</v>
      </c>
      <c r="L7698">
        <v>0.21773737668991089</v>
      </c>
      <c r="M7698">
        <v>10.714502334594727</v>
      </c>
      <c r="N7698">
        <v>3697</v>
      </c>
      <c r="O7698">
        <v>9.0808093547821045E-2</v>
      </c>
      <c r="P7698">
        <v>0.10135772079229355</v>
      </c>
      <c r="Q7698">
        <v>0.15648005902767181</v>
      </c>
      <c r="R7698">
        <v>0.21773737668991089</v>
      </c>
      <c r="S7698">
        <v>0.27898743748664856</v>
      </c>
      <c r="T7698">
        <v>0.33411702513694763</v>
      </c>
      <c r="U7698" t="s">
        <v>101</v>
      </c>
      <c r="V7698" t="s">
        <v>84</v>
      </c>
      <c r="W7698">
        <v>96.852310180664062</v>
      </c>
    </row>
    <row r="7699" spans="1:23" x14ac:dyDescent="0.25">
      <c r="A7699" s="48"/>
      <c r="B7699" t="s">
        <v>15</v>
      </c>
      <c r="C7699" s="35">
        <v>42231</v>
      </c>
      <c r="D7699">
        <v>18</v>
      </c>
      <c r="E7699" t="s">
        <v>32</v>
      </c>
      <c r="F7699">
        <v>2.1661366666280149</v>
      </c>
      <c r="G7699">
        <v>1.7897545607057292</v>
      </c>
      <c r="H7699">
        <v>3360</v>
      </c>
      <c r="I7699">
        <v>1.8641370915682443</v>
      </c>
      <c r="J7699">
        <v>1.5195296171164778</v>
      </c>
      <c r="K7699">
        <v>337</v>
      </c>
      <c r="L7699">
        <v>0.30199956893920898</v>
      </c>
      <c r="M7699">
        <v>13.941852569580078</v>
      </c>
      <c r="N7699">
        <v>3697</v>
      </c>
      <c r="O7699">
        <v>8.8345251977443695E-2</v>
      </c>
      <c r="P7699">
        <v>0.18877629935741425</v>
      </c>
      <c r="Q7699">
        <v>0.24240362644195557</v>
      </c>
      <c r="R7699">
        <v>0.30199956893920898</v>
      </c>
      <c r="S7699">
        <v>0.36158844828605652</v>
      </c>
      <c r="T7699">
        <v>0.41522285342216492</v>
      </c>
      <c r="U7699" t="s">
        <v>101</v>
      </c>
      <c r="V7699" t="s">
        <v>84</v>
      </c>
      <c r="W7699">
        <v>95.705169677734375</v>
      </c>
    </row>
    <row r="7700" spans="1:23" x14ac:dyDescent="0.25">
      <c r="A7700" s="48"/>
      <c r="B7700" t="s">
        <v>15</v>
      </c>
      <c r="C7700" s="35">
        <v>42231</v>
      </c>
      <c r="D7700">
        <v>19</v>
      </c>
      <c r="E7700" t="s">
        <v>32</v>
      </c>
      <c r="F7700">
        <v>2.20540788715648</v>
      </c>
      <c r="G7700">
        <v>1.8034774522947805</v>
      </c>
      <c r="H7700">
        <v>3360</v>
      </c>
      <c r="I7700">
        <v>2.3852798236044648</v>
      </c>
      <c r="J7700">
        <v>1.9733481589292214</v>
      </c>
      <c r="K7700">
        <v>337</v>
      </c>
      <c r="L7700">
        <v>-0.17987193167209625</v>
      </c>
      <c r="M7700">
        <v>-8.1559486389160156</v>
      </c>
      <c r="N7700">
        <v>3697</v>
      </c>
      <c r="O7700">
        <v>0.11190717667341232</v>
      </c>
      <c r="P7700">
        <v>-0.32329216599464417</v>
      </c>
      <c r="Q7700">
        <v>-0.25536227226257324</v>
      </c>
      <c r="R7700">
        <v>-0.17987193167209625</v>
      </c>
      <c r="S7700">
        <v>-0.10439053922891617</v>
      </c>
      <c r="T7700">
        <v>-3.6451693624258041E-2</v>
      </c>
      <c r="U7700" t="s">
        <v>101</v>
      </c>
      <c r="V7700" t="s">
        <v>84</v>
      </c>
      <c r="W7700">
        <v>94.262107849121094</v>
      </c>
    </row>
    <row r="7701" spans="1:23" x14ac:dyDescent="0.25">
      <c r="A7701" s="48"/>
      <c r="B7701" t="s">
        <v>15</v>
      </c>
      <c r="C7701" s="35">
        <v>42231</v>
      </c>
      <c r="D7701">
        <v>20</v>
      </c>
      <c r="E7701" t="s">
        <v>32</v>
      </c>
      <c r="F7701">
        <v>2.0777429460407313</v>
      </c>
      <c r="G7701">
        <v>1.681926363863244</v>
      </c>
      <c r="H7701">
        <v>3360</v>
      </c>
      <c r="I7701">
        <v>2.3646347187383938</v>
      </c>
      <c r="J7701">
        <v>1.9673000443266861</v>
      </c>
      <c r="K7701">
        <v>337</v>
      </c>
      <c r="L7701">
        <v>-0.28689175844192505</v>
      </c>
      <c r="M7701">
        <v>-13.807856559753418</v>
      </c>
      <c r="N7701">
        <v>3697</v>
      </c>
      <c r="O7701">
        <v>0.11102434992790222</v>
      </c>
      <c r="P7701">
        <v>-0.4291805624961853</v>
      </c>
      <c r="Q7701">
        <v>-0.36178657412528992</v>
      </c>
      <c r="R7701">
        <v>-0.28689175844192505</v>
      </c>
      <c r="S7701">
        <v>-0.21200583875179291</v>
      </c>
      <c r="T7701">
        <v>-0.14460295438766479</v>
      </c>
      <c r="U7701" t="s">
        <v>101</v>
      </c>
      <c r="V7701" t="s">
        <v>84</v>
      </c>
      <c r="W7701">
        <v>90.672981262207031</v>
      </c>
    </row>
    <row r="7702" spans="1:23" x14ac:dyDescent="0.25">
      <c r="A7702" s="48"/>
      <c r="B7702" t="s">
        <v>15</v>
      </c>
      <c r="C7702" s="35">
        <v>42231</v>
      </c>
      <c r="D7702">
        <v>21</v>
      </c>
      <c r="E7702" t="s">
        <v>32</v>
      </c>
      <c r="F7702">
        <v>1.9358350594065512</v>
      </c>
      <c r="G7702">
        <v>1.5781453849574889</v>
      </c>
      <c r="H7702">
        <v>3360</v>
      </c>
      <c r="I7702">
        <v>2.2084928783735109</v>
      </c>
      <c r="J7702">
        <v>1.7584027806906981</v>
      </c>
      <c r="K7702">
        <v>337</v>
      </c>
      <c r="L7702">
        <v>-0.27265781164169312</v>
      </c>
      <c r="M7702">
        <v>-14.084765434265137</v>
      </c>
      <c r="N7702">
        <v>3697</v>
      </c>
      <c r="O7702">
        <v>9.9580362439155579E-2</v>
      </c>
      <c r="P7702">
        <v>-0.40027999877929688</v>
      </c>
      <c r="Q7702">
        <v>-0.33983272314071655</v>
      </c>
      <c r="R7702">
        <v>-0.27265781164169312</v>
      </c>
      <c r="S7702">
        <v>-0.20549085736274719</v>
      </c>
      <c r="T7702">
        <v>-0.14503562450408936</v>
      </c>
      <c r="U7702" t="s">
        <v>101</v>
      </c>
      <c r="V7702" t="s">
        <v>84</v>
      </c>
      <c r="W7702">
        <v>85.379493713378906</v>
      </c>
    </row>
    <row r="7703" spans="1:23" x14ac:dyDescent="0.25">
      <c r="A7703" s="48"/>
      <c r="B7703" t="s">
        <v>15</v>
      </c>
      <c r="C7703" s="35">
        <v>42231</v>
      </c>
      <c r="D7703">
        <v>22</v>
      </c>
      <c r="E7703" t="s">
        <v>32</v>
      </c>
      <c r="F7703">
        <v>1.7247384824247542</v>
      </c>
      <c r="G7703">
        <v>1.4736061263937321</v>
      </c>
      <c r="H7703">
        <v>3360</v>
      </c>
      <c r="I7703">
        <v>1.9485362013995133</v>
      </c>
      <c r="J7703">
        <v>1.6285529459897352</v>
      </c>
      <c r="K7703">
        <v>337</v>
      </c>
      <c r="L7703">
        <v>-0.22379772365093231</v>
      </c>
      <c r="M7703">
        <v>-12.975748062133789</v>
      </c>
      <c r="N7703">
        <v>3697</v>
      </c>
      <c r="O7703">
        <v>9.2283628880977631E-2</v>
      </c>
      <c r="P7703">
        <v>-0.34206843376159668</v>
      </c>
      <c r="Q7703">
        <v>-0.28605040907859802</v>
      </c>
      <c r="R7703">
        <v>-0.22379772365093231</v>
      </c>
      <c r="S7703">
        <v>-0.16155241429805756</v>
      </c>
      <c r="T7703">
        <v>-0.10552702844142914</v>
      </c>
      <c r="U7703" t="s">
        <v>101</v>
      </c>
      <c r="V7703" t="s">
        <v>84</v>
      </c>
      <c r="W7703">
        <v>83.379493713378906</v>
      </c>
    </row>
    <row r="7704" spans="1:23" x14ac:dyDescent="0.25">
      <c r="A7704" s="48"/>
      <c r="B7704" t="s">
        <v>15</v>
      </c>
      <c r="C7704" s="35">
        <v>42231</v>
      </c>
      <c r="D7704">
        <v>23</v>
      </c>
      <c r="E7704" t="s">
        <v>32</v>
      </c>
      <c r="F7704">
        <v>1.4120188393736748</v>
      </c>
      <c r="G7704">
        <v>1.2880838242947044</v>
      </c>
      <c r="H7704">
        <v>3360</v>
      </c>
      <c r="I7704">
        <v>1.576674776908835</v>
      </c>
      <c r="J7704">
        <v>1.3856931251336528</v>
      </c>
      <c r="K7704">
        <v>337</v>
      </c>
      <c r="L7704">
        <v>-0.16465593874454498</v>
      </c>
      <c r="M7704">
        <v>-11.661029815673828</v>
      </c>
      <c r="N7704">
        <v>3697</v>
      </c>
      <c r="O7704">
        <v>7.8686460852622986E-2</v>
      </c>
      <c r="P7704">
        <v>-0.2655005156993866</v>
      </c>
      <c r="Q7704">
        <v>-0.21773624420166016</v>
      </c>
      <c r="R7704">
        <v>-0.16465593874454498</v>
      </c>
      <c r="S7704">
        <v>-0.11158192157745361</v>
      </c>
      <c r="T7704">
        <v>-6.3811369240283966E-2</v>
      </c>
      <c r="U7704" t="s">
        <v>101</v>
      </c>
      <c r="V7704" t="s">
        <v>84</v>
      </c>
      <c r="W7704">
        <v>80.52691650390625</v>
      </c>
    </row>
    <row r="7705" spans="1:23" x14ac:dyDescent="0.25">
      <c r="A7705" s="48"/>
      <c r="B7705" t="s">
        <v>15</v>
      </c>
      <c r="C7705" s="35">
        <v>42231</v>
      </c>
      <c r="D7705">
        <v>24</v>
      </c>
      <c r="E7705" t="s">
        <v>32</v>
      </c>
      <c r="F7705">
        <v>1.12722249998725</v>
      </c>
      <c r="G7705">
        <v>1.079777323783943</v>
      </c>
      <c r="H7705">
        <v>3360</v>
      </c>
      <c r="I7705">
        <v>1.3245605338028694</v>
      </c>
      <c r="J7705">
        <v>1.2173406732504395</v>
      </c>
      <c r="K7705">
        <v>337</v>
      </c>
      <c r="L7705">
        <v>-0.19733802974224091</v>
      </c>
      <c r="M7705">
        <v>-17.506572723388672</v>
      </c>
      <c r="N7705">
        <v>3697</v>
      </c>
      <c r="O7705">
        <v>6.8879485130310059E-2</v>
      </c>
      <c r="P7705">
        <v>-0.28561398386955261</v>
      </c>
      <c r="Q7705">
        <v>-0.2438027560710907</v>
      </c>
      <c r="R7705">
        <v>-0.19733802974224091</v>
      </c>
      <c r="S7705">
        <v>-0.15087881684303284</v>
      </c>
      <c r="T7705">
        <v>-0.1090620830655098</v>
      </c>
      <c r="U7705" t="s">
        <v>101</v>
      </c>
      <c r="V7705" t="s">
        <v>84</v>
      </c>
      <c r="W7705">
        <v>78.673789978027344</v>
      </c>
    </row>
    <row r="7706" spans="1:23" x14ac:dyDescent="0.25">
      <c r="A7706" s="48"/>
      <c r="B7706" t="s">
        <v>15</v>
      </c>
      <c r="C7706" s="35">
        <v>42255</v>
      </c>
      <c r="D7706">
        <v>1</v>
      </c>
      <c r="E7706" t="s">
        <v>32</v>
      </c>
      <c r="F7706">
        <v>0.64395718193029627</v>
      </c>
      <c r="G7706">
        <v>0.61146363771395318</v>
      </c>
      <c r="H7706">
        <v>3293</v>
      </c>
      <c r="I7706">
        <v>0.67843907451678676</v>
      </c>
      <c r="J7706">
        <v>0.65870687383769844</v>
      </c>
      <c r="K7706">
        <v>389</v>
      </c>
      <c r="L7706">
        <v>-3.4481894224882126E-2</v>
      </c>
      <c r="M7706">
        <v>-5.3546872138977051</v>
      </c>
      <c r="N7706">
        <v>3682</v>
      </c>
      <c r="O7706">
        <v>3.5056393593549728E-2</v>
      </c>
      <c r="P7706">
        <v>-7.9410165548324585E-2</v>
      </c>
      <c r="Q7706">
        <v>-5.8130234479904175E-2</v>
      </c>
      <c r="R7706">
        <v>-3.4481894224882126E-2</v>
      </c>
      <c r="S7706">
        <v>-1.0836356319487095E-2</v>
      </c>
      <c r="T7706">
        <v>1.0446379892528057E-2</v>
      </c>
      <c r="U7706" t="s">
        <v>101</v>
      </c>
      <c r="V7706" t="s">
        <v>84</v>
      </c>
      <c r="W7706">
        <v>70.260726928710937</v>
      </c>
    </row>
    <row r="7707" spans="1:23" x14ac:dyDescent="0.25">
      <c r="A7707" s="48"/>
      <c r="B7707" t="s">
        <v>15</v>
      </c>
      <c r="C7707" s="35">
        <v>42255</v>
      </c>
      <c r="D7707">
        <v>2</v>
      </c>
      <c r="E7707" t="s">
        <v>32</v>
      </c>
      <c r="F7707">
        <v>0.56797506833270861</v>
      </c>
      <c r="G7707">
        <v>0.50379208913666185</v>
      </c>
      <c r="H7707">
        <v>3293</v>
      </c>
      <c r="I7707">
        <v>0.62158071975668128</v>
      </c>
      <c r="J7707">
        <v>0.6189218359623303</v>
      </c>
      <c r="K7707">
        <v>389</v>
      </c>
      <c r="L7707">
        <v>-5.3605649620294571E-2</v>
      </c>
      <c r="M7707">
        <v>-9.4380292892456055</v>
      </c>
      <c r="N7707">
        <v>3682</v>
      </c>
      <c r="O7707">
        <v>3.2585509121417999E-2</v>
      </c>
      <c r="P7707">
        <v>-9.536723792552948E-2</v>
      </c>
      <c r="Q7707">
        <v>-7.5587183237075806E-2</v>
      </c>
      <c r="R7707">
        <v>-5.3605649620294571E-2</v>
      </c>
      <c r="S7707">
        <v>-3.162672370672226E-2</v>
      </c>
      <c r="T7707">
        <v>-1.1844061315059662E-2</v>
      </c>
      <c r="U7707" t="s">
        <v>101</v>
      </c>
      <c r="V7707" t="s">
        <v>84</v>
      </c>
      <c r="W7707">
        <v>68.408470153808594</v>
      </c>
    </row>
    <row r="7708" spans="1:23" x14ac:dyDescent="0.25">
      <c r="A7708" s="48"/>
      <c r="B7708" t="s">
        <v>15</v>
      </c>
      <c r="C7708" s="35">
        <v>42255</v>
      </c>
      <c r="D7708">
        <v>3</v>
      </c>
      <c r="E7708" t="s">
        <v>32</v>
      </c>
      <c r="F7708">
        <v>0.52539371392771805</v>
      </c>
      <c r="G7708">
        <v>0.4514413161927977</v>
      </c>
      <c r="H7708">
        <v>3293</v>
      </c>
      <c r="I7708">
        <v>0.54419177389740969</v>
      </c>
      <c r="J7708">
        <v>0.50084545777627143</v>
      </c>
      <c r="K7708">
        <v>389</v>
      </c>
      <c r="L7708">
        <v>-1.8798060715198517E-2</v>
      </c>
      <c r="M7708">
        <v>-3.577899694442749</v>
      </c>
      <c r="N7708">
        <v>3682</v>
      </c>
      <c r="O7708">
        <v>2.6584533974528313E-2</v>
      </c>
      <c r="P7708">
        <v>-5.28687983751297E-2</v>
      </c>
      <c r="Q7708">
        <v>-3.6731455475091934E-2</v>
      </c>
      <c r="R7708">
        <v>-1.8798060715198517E-2</v>
      </c>
      <c r="S7708">
        <v>-8.6679257219657302E-4</v>
      </c>
      <c r="T7708">
        <v>1.5272677876055241E-2</v>
      </c>
      <c r="U7708" t="s">
        <v>101</v>
      </c>
      <c r="V7708" t="s">
        <v>84</v>
      </c>
      <c r="W7708">
        <v>67.261268615722656</v>
      </c>
    </row>
    <row r="7709" spans="1:23" x14ac:dyDescent="0.25">
      <c r="A7709" s="48"/>
      <c r="B7709" t="s">
        <v>15</v>
      </c>
      <c r="C7709" s="35">
        <v>42255</v>
      </c>
      <c r="D7709">
        <v>4</v>
      </c>
      <c r="E7709" t="s">
        <v>32</v>
      </c>
      <c r="F7709">
        <v>0.5043504403157143</v>
      </c>
      <c r="G7709">
        <v>0.42592929315586614</v>
      </c>
      <c r="H7709">
        <v>3293</v>
      </c>
      <c r="I7709">
        <v>0.54979357331007517</v>
      </c>
      <c r="J7709">
        <v>0.52234572283119163</v>
      </c>
      <c r="K7709">
        <v>389</v>
      </c>
      <c r="L7709">
        <v>-4.5443132519721985E-2</v>
      </c>
      <c r="M7709">
        <v>-9.0102300643920898</v>
      </c>
      <c r="N7709">
        <v>3682</v>
      </c>
      <c r="O7709">
        <v>2.7504408732056618E-2</v>
      </c>
      <c r="P7709">
        <v>-8.0692782998085022E-2</v>
      </c>
      <c r="Q7709">
        <v>-6.3997060060501099E-2</v>
      </c>
      <c r="R7709">
        <v>-4.5443132519721985E-2</v>
      </c>
      <c r="S7709">
        <v>-2.6891408488154411E-2</v>
      </c>
      <c r="T7709">
        <v>-1.0193482041358948E-2</v>
      </c>
      <c r="U7709" t="s">
        <v>101</v>
      </c>
      <c r="V7709" t="s">
        <v>84</v>
      </c>
      <c r="W7709">
        <v>66.703147888183594</v>
      </c>
    </row>
    <row r="7710" spans="1:23" x14ac:dyDescent="0.25">
      <c r="A7710" s="48"/>
      <c r="B7710" t="s">
        <v>15</v>
      </c>
      <c r="C7710" s="35">
        <v>42255</v>
      </c>
      <c r="D7710">
        <v>5</v>
      </c>
      <c r="E7710" t="s">
        <v>32</v>
      </c>
      <c r="F7710">
        <v>0.50708569698678096</v>
      </c>
      <c r="G7710">
        <v>0.42333950210508492</v>
      </c>
      <c r="H7710">
        <v>3293</v>
      </c>
      <c r="I7710">
        <v>0.53300745477328537</v>
      </c>
      <c r="J7710">
        <v>0.48866795086475612</v>
      </c>
      <c r="K7710">
        <v>389</v>
      </c>
      <c r="L7710">
        <v>-2.5921758264303207E-2</v>
      </c>
      <c r="M7710">
        <v>-5.1119089126586914</v>
      </c>
      <c r="N7710">
        <v>3682</v>
      </c>
      <c r="O7710">
        <v>2.5851419195532799E-2</v>
      </c>
      <c r="P7710">
        <v>-5.9052936732769012E-2</v>
      </c>
      <c r="Q7710">
        <v>-4.336060956120491E-2</v>
      </c>
      <c r="R7710">
        <v>-2.5921758264303207E-2</v>
      </c>
      <c r="S7710">
        <v>-8.4849763661623001E-3</v>
      </c>
      <c r="T7710">
        <v>7.209420669823885E-3</v>
      </c>
      <c r="U7710" t="s">
        <v>101</v>
      </c>
      <c r="V7710" t="s">
        <v>84</v>
      </c>
      <c r="W7710">
        <v>65.99755859375</v>
      </c>
    </row>
    <row r="7711" spans="1:23" x14ac:dyDescent="0.25">
      <c r="A7711" s="48"/>
      <c r="B7711" t="s">
        <v>15</v>
      </c>
      <c r="C7711" s="35">
        <v>42255</v>
      </c>
      <c r="D7711">
        <v>6</v>
      </c>
      <c r="E7711" t="s">
        <v>32</v>
      </c>
      <c r="F7711">
        <v>0.55990701485392347</v>
      </c>
      <c r="G7711">
        <v>0.48361172482180881</v>
      </c>
      <c r="H7711">
        <v>3293</v>
      </c>
      <c r="I7711">
        <v>0.56819280254600313</v>
      </c>
      <c r="J7711">
        <v>0.44949155882287001</v>
      </c>
      <c r="K7711">
        <v>389</v>
      </c>
      <c r="L7711">
        <v>-8.2857878878712654E-3</v>
      </c>
      <c r="M7711">
        <v>-1.4798506498336792</v>
      </c>
      <c r="N7711">
        <v>3682</v>
      </c>
      <c r="O7711">
        <v>2.4298422038555145E-2</v>
      </c>
      <c r="P7711">
        <v>-3.9426647126674652E-2</v>
      </c>
      <c r="Q7711">
        <v>-2.4677017703652382E-2</v>
      </c>
      <c r="R7711">
        <v>-8.2857878878712654E-3</v>
      </c>
      <c r="S7711">
        <v>8.103497326374054E-3</v>
      </c>
      <c r="T7711">
        <v>2.2855069488286972E-2</v>
      </c>
      <c r="U7711" t="s">
        <v>101</v>
      </c>
      <c r="V7711" t="s">
        <v>84</v>
      </c>
      <c r="W7711">
        <v>65.997283935546875</v>
      </c>
    </row>
    <row r="7712" spans="1:23" x14ac:dyDescent="0.25">
      <c r="A7712" s="48"/>
      <c r="B7712" t="s">
        <v>15</v>
      </c>
      <c r="C7712" s="35">
        <v>42255</v>
      </c>
      <c r="D7712">
        <v>7</v>
      </c>
      <c r="E7712" t="s">
        <v>32</v>
      </c>
      <c r="F7712">
        <v>0.65075599762324521</v>
      </c>
      <c r="G7712">
        <v>0.56578958337849472</v>
      </c>
      <c r="H7712">
        <v>3293</v>
      </c>
      <c r="I7712">
        <v>0.68264447278964158</v>
      </c>
      <c r="J7712">
        <v>0.61613956799388692</v>
      </c>
      <c r="K7712">
        <v>389</v>
      </c>
      <c r="L7712">
        <v>-3.1888473778963089E-2</v>
      </c>
      <c r="M7712">
        <v>-4.9002199172973633</v>
      </c>
      <c r="N7712">
        <v>3682</v>
      </c>
      <c r="O7712">
        <v>3.2758496701717377E-2</v>
      </c>
      <c r="P7712">
        <v>-7.3871761560440063E-2</v>
      </c>
      <c r="Q7712">
        <v>-5.3986702114343643E-2</v>
      </c>
      <c r="R7712">
        <v>-3.1888473778963089E-2</v>
      </c>
      <c r="S7712">
        <v>-9.792868047952652E-3</v>
      </c>
      <c r="T7712">
        <v>1.0094815865159035E-2</v>
      </c>
      <c r="U7712" t="s">
        <v>101</v>
      </c>
      <c r="V7712" t="s">
        <v>84</v>
      </c>
      <c r="W7712">
        <v>67.145301818847656</v>
      </c>
    </row>
    <row r="7713" spans="1:23" x14ac:dyDescent="0.25">
      <c r="A7713" s="48"/>
      <c r="B7713" t="s">
        <v>15</v>
      </c>
      <c r="C7713" s="35">
        <v>42255</v>
      </c>
      <c r="D7713">
        <v>8</v>
      </c>
      <c r="E7713" t="s">
        <v>32</v>
      </c>
      <c r="F7713">
        <v>0.66993880948850781</v>
      </c>
      <c r="G7713">
        <v>0.6000049933119268</v>
      </c>
      <c r="H7713">
        <v>3293</v>
      </c>
      <c r="I7713">
        <v>0.71006889431501075</v>
      </c>
      <c r="J7713">
        <v>0.65559919429734581</v>
      </c>
      <c r="K7713">
        <v>389</v>
      </c>
      <c r="L7713">
        <v>-4.0130086243152618E-2</v>
      </c>
      <c r="M7713">
        <v>-5.9901118278503418</v>
      </c>
      <c r="N7713">
        <v>3682</v>
      </c>
      <c r="O7713">
        <v>3.4845881164073944E-2</v>
      </c>
      <c r="P7713">
        <v>-8.4788568317890167E-2</v>
      </c>
      <c r="Q7713">
        <v>-6.3636422157287598E-2</v>
      </c>
      <c r="R7713">
        <v>-4.0130086243152618E-2</v>
      </c>
      <c r="S7713">
        <v>-1.6626538708806038E-2</v>
      </c>
      <c r="T7713">
        <v>4.5283949002623558E-3</v>
      </c>
      <c r="U7713" t="s">
        <v>101</v>
      </c>
      <c r="V7713" t="s">
        <v>84</v>
      </c>
      <c r="W7713">
        <v>72.146385192871094</v>
      </c>
    </row>
    <row r="7714" spans="1:23" x14ac:dyDescent="0.25">
      <c r="A7714" s="48"/>
      <c r="B7714" t="s">
        <v>15</v>
      </c>
      <c r="C7714" s="35">
        <v>42255</v>
      </c>
      <c r="D7714">
        <v>9</v>
      </c>
      <c r="E7714" t="s">
        <v>32</v>
      </c>
      <c r="F7714">
        <v>0.66472763453175332</v>
      </c>
      <c r="G7714">
        <v>0.6315289569351592</v>
      </c>
      <c r="H7714">
        <v>3293</v>
      </c>
      <c r="I7714">
        <v>0.73405167099831925</v>
      </c>
      <c r="J7714">
        <v>0.78243673015772097</v>
      </c>
      <c r="K7714">
        <v>389</v>
      </c>
      <c r="L7714">
        <v>-6.9324038922786713E-2</v>
      </c>
      <c r="M7714">
        <v>-10.428938865661621</v>
      </c>
      <c r="N7714">
        <v>3682</v>
      </c>
      <c r="O7714">
        <v>4.1169304400682449E-2</v>
      </c>
      <c r="P7714">
        <v>-0.12208662182092667</v>
      </c>
      <c r="Q7714">
        <v>-9.7096025943756104E-2</v>
      </c>
      <c r="R7714">
        <v>-6.9324038922786713E-2</v>
      </c>
      <c r="S7714">
        <v>-4.1555341333150864E-2</v>
      </c>
      <c r="T7714">
        <v>-1.6561457887291908E-2</v>
      </c>
      <c r="U7714" t="s">
        <v>101</v>
      </c>
      <c r="V7714" t="s">
        <v>84</v>
      </c>
      <c r="W7714">
        <v>76.884033203125</v>
      </c>
    </row>
    <row r="7715" spans="1:23" x14ac:dyDescent="0.25">
      <c r="A7715" s="48"/>
      <c r="B7715" t="s">
        <v>15</v>
      </c>
      <c r="C7715" s="35">
        <v>42255</v>
      </c>
      <c r="D7715">
        <v>10</v>
      </c>
      <c r="E7715" t="s">
        <v>32</v>
      </c>
      <c r="F7715">
        <v>0.66902107500923913</v>
      </c>
      <c r="G7715">
        <v>0.70029131708697157</v>
      </c>
      <c r="H7715">
        <v>3293</v>
      </c>
      <c r="I7715">
        <v>0.74497455014958769</v>
      </c>
      <c r="J7715">
        <v>0.78421397926322678</v>
      </c>
      <c r="K7715">
        <v>389</v>
      </c>
      <c r="L7715">
        <v>-7.5953476130962372E-2</v>
      </c>
      <c r="M7715">
        <v>-11.352927207946777</v>
      </c>
      <c r="N7715">
        <v>3682</v>
      </c>
      <c r="O7715">
        <v>4.1591819375753403E-2</v>
      </c>
      <c r="P7715">
        <v>-0.12925754487514496</v>
      </c>
      <c r="Q7715">
        <v>-0.10401048511266708</v>
      </c>
      <c r="R7715">
        <v>-7.5953476130962372E-2</v>
      </c>
      <c r="S7715">
        <v>-4.7899793833494186E-2</v>
      </c>
      <c r="T7715">
        <v>-2.2649399936199188E-2</v>
      </c>
      <c r="U7715" t="s">
        <v>101</v>
      </c>
      <c r="V7715" t="s">
        <v>84</v>
      </c>
      <c r="W7715">
        <v>82.031776428222656</v>
      </c>
    </row>
    <row r="7716" spans="1:23" x14ac:dyDescent="0.25">
      <c r="A7716" s="48"/>
      <c r="B7716" t="s">
        <v>15</v>
      </c>
      <c r="C7716" s="35">
        <v>42255</v>
      </c>
      <c r="D7716">
        <v>11</v>
      </c>
      <c r="E7716" t="s">
        <v>32</v>
      </c>
      <c r="F7716">
        <v>0.69087254783288998</v>
      </c>
      <c r="G7716">
        <v>0.7308519558216775</v>
      </c>
      <c r="H7716">
        <v>3293</v>
      </c>
      <c r="I7716">
        <v>0.7949339337024095</v>
      </c>
      <c r="J7716">
        <v>0.87214176728205495</v>
      </c>
      <c r="K7716">
        <v>389</v>
      </c>
      <c r="L7716">
        <v>-0.10406138747930527</v>
      </c>
      <c r="M7716">
        <v>-15.062313079833984</v>
      </c>
      <c r="N7716">
        <v>3682</v>
      </c>
      <c r="O7716">
        <v>4.6016912907361984E-2</v>
      </c>
      <c r="P7716">
        <v>-0.16303665935993195</v>
      </c>
      <c r="Q7716">
        <v>-0.13510347902774811</v>
      </c>
      <c r="R7716">
        <v>-0.10406138747930527</v>
      </c>
      <c r="S7716">
        <v>-7.3022976517677307E-2</v>
      </c>
      <c r="T7716">
        <v>-4.508611187338829E-2</v>
      </c>
      <c r="U7716" t="s">
        <v>101</v>
      </c>
      <c r="V7716" t="s">
        <v>84</v>
      </c>
      <c r="W7716">
        <v>87.737098693847656</v>
      </c>
    </row>
    <row r="7717" spans="1:23" x14ac:dyDescent="0.25">
      <c r="A7717" s="48"/>
      <c r="B7717" t="s">
        <v>15</v>
      </c>
      <c r="C7717" s="35">
        <v>42255</v>
      </c>
      <c r="D7717">
        <v>12</v>
      </c>
      <c r="E7717" t="s">
        <v>32</v>
      </c>
      <c r="F7717">
        <v>0.7488767992210742</v>
      </c>
      <c r="G7717">
        <v>0.85441869827781647</v>
      </c>
      <c r="H7717">
        <v>3293</v>
      </c>
      <c r="I7717">
        <v>0.87004961471312425</v>
      </c>
      <c r="J7717">
        <v>1.004450934028646</v>
      </c>
      <c r="K7717">
        <v>389</v>
      </c>
      <c r="L7717">
        <v>-0.12117281556129456</v>
      </c>
      <c r="M7717">
        <v>-16.180606842041016</v>
      </c>
      <c r="N7717">
        <v>3682</v>
      </c>
      <c r="O7717">
        <v>5.3059596568346024E-2</v>
      </c>
      <c r="P7717">
        <v>-0.18917399644851685</v>
      </c>
      <c r="Q7717">
        <v>-0.15696576237678528</v>
      </c>
      <c r="R7717">
        <v>-0.12117281556129456</v>
      </c>
      <c r="S7717">
        <v>-8.538411557674408E-2</v>
      </c>
      <c r="T7717">
        <v>-5.3171638399362564E-2</v>
      </c>
      <c r="U7717" t="s">
        <v>101</v>
      </c>
      <c r="V7717" t="s">
        <v>84</v>
      </c>
      <c r="W7717">
        <v>91.736282348632813</v>
      </c>
    </row>
    <row r="7718" spans="1:23" x14ac:dyDescent="0.25">
      <c r="A7718" s="48"/>
      <c r="B7718" t="s">
        <v>15</v>
      </c>
      <c r="C7718" s="35">
        <v>42255</v>
      </c>
      <c r="D7718">
        <v>13</v>
      </c>
      <c r="E7718" t="s">
        <v>32</v>
      </c>
      <c r="F7718">
        <v>0.84466945040103969</v>
      </c>
      <c r="G7718">
        <v>0.97217425400377344</v>
      </c>
      <c r="H7718">
        <v>3293</v>
      </c>
      <c r="I7718">
        <v>0.92144832907688456</v>
      </c>
      <c r="J7718">
        <v>1.035350865279655</v>
      </c>
      <c r="K7718">
        <v>389</v>
      </c>
      <c r="L7718">
        <v>-7.6778881251811981E-2</v>
      </c>
      <c r="M7718">
        <v>-9.089813232421875</v>
      </c>
      <c r="N7718">
        <v>3682</v>
      </c>
      <c r="O7718">
        <v>5.5160392075777054E-2</v>
      </c>
      <c r="P7718">
        <v>-0.14747244119644165</v>
      </c>
      <c r="Q7718">
        <v>-0.11398898065090179</v>
      </c>
      <c r="R7718">
        <v>-7.6778881251811981E-2</v>
      </c>
      <c r="S7718">
        <v>-3.9573196321725845E-2</v>
      </c>
      <c r="T7718">
        <v>-6.0853227041661739E-3</v>
      </c>
      <c r="U7718" t="s">
        <v>101</v>
      </c>
      <c r="V7718" t="s">
        <v>84</v>
      </c>
      <c r="W7718">
        <v>94.441337585449219</v>
      </c>
    </row>
    <row r="7719" spans="1:23" x14ac:dyDescent="0.25">
      <c r="A7719" s="48"/>
      <c r="B7719" t="s">
        <v>15</v>
      </c>
      <c r="C7719" s="35">
        <v>42255</v>
      </c>
      <c r="D7719">
        <v>14</v>
      </c>
      <c r="E7719" t="s">
        <v>32</v>
      </c>
      <c r="F7719">
        <v>0.97128894613275318</v>
      </c>
      <c r="G7719">
        <v>1.1285272087377833</v>
      </c>
      <c r="H7719">
        <v>3293</v>
      </c>
      <c r="I7719">
        <v>1.0506804622688763</v>
      </c>
      <c r="J7719">
        <v>1.1243709427195936</v>
      </c>
      <c r="K7719">
        <v>389</v>
      </c>
      <c r="L7719">
        <v>-7.9391516745090485E-2</v>
      </c>
      <c r="M7719">
        <v>-8.1738309860229492</v>
      </c>
      <c r="N7719">
        <v>3682</v>
      </c>
      <c r="O7719">
        <v>6.0304634273052216E-2</v>
      </c>
      <c r="P7719">
        <v>-0.15667793154716492</v>
      </c>
      <c r="Q7719">
        <v>-0.12007181346416473</v>
      </c>
      <c r="R7719">
        <v>-7.9391516745090485E-2</v>
      </c>
      <c r="S7719">
        <v>-3.8716040551662445E-2</v>
      </c>
      <c r="T7719">
        <v>-2.1050975192338228E-3</v>
      </c>
      <c r="U7719" t="s">
        <v>101</v>
      </c>
      <c r="V7719" t="s">
        <v>84</v>
      </c>
      <c r="W7719">
        <v>96.441062927246094</v>
      </c>
    </row>
    <row r="7720" spans="1:23" x14ac:dyDescent="0.25">
      <c r="A7720" s="48"/>
      <c r="B7720" t="s">
        <v>15</v>
      </c>
      <c r="C7720" s="35">
        <v>42255</v>
      </c>
      <c r="D7720">
        <v>15</v>
      </c>
      <c r="E7720" t="s">
        <v>32</v>
      </c>
      <c r="F7720">
        <v>1.1508224114443477</v>
      </c>
      <c r="G7720">
        <v>1.2992315964802648</v>
      </c>
      <c r="H7720">
        <v>3293</v>
      </c>
      <c r="I7720">
        <v>1.1725069410545961</v>
      </c>
      <c r="J7720">
        <v>1.1920881864957567</v>
      </c>
      <c r="K7720">
        <v>389</v>
      </c>
      <c r="L7720">
        <v>-2.1684529259800911E-2</v>
      </c>
      <c r="M7720">
        <v>-1.8842637538909912</v>
      </c>
      <c r="N7720">
        <v>3682</v>
      </c>
      <c r="O7720">
        <v>6.4542628824710846E-2</v>
      </c>
      <c r="P7720">
        <v>-0.10440236330032349</v>
      </c>
      <c r="Q7720">
        <v>-6.522369384765625E-2</v>
      </c>
      <c r="R7720">
        <v>-2.1684529259800911E-2</v>
      </c>
      <c r="S7720">
        <v>2.1849473938345909E-2</v>
      </c>
      <c r="T7720">
        <v>6.1033304780721664E-2</v>
      </c>
      <c r="U7720" t="s">
        <v>101</v>
      </c>
      <c r="V7720" t="s">
        <v>84</v>
      </c>
      <c r="W7720">
        <v>97.998916625976562</v>
      </c>
    </row>
    <row r="7721" spans="1:23" x14ac:dyDescent="0.25">
      <c r="A7721" s="48"/>
      <c r="B7721" t="s">
        <v>15</v>
      </c>
      <c r="C7721" s="35">
        <v>42255</v>
      </c>
      <c r="D7721">
        <v>16</v>
      </c>
      <c r="E7721" t="s">
        <v>32</v>
      </c>
      <c r="F7721">
        <v>1.4402019435792361</v>
      </c>
      <c r="G7721">
        <v>1.5113885840133729</v>
      </c>
      <c r="H7721">
        <v>3293</v>
      </c>
      <c r="I7721">
        <v>1.6483287921294456</v>
      </c>
      <c r="J7721">
        <v>1.6779415510658244</v>
      </c>
      <c r="K7721">
        <v>389</v>
      </c>
      <c r="L7721">
        <v>-0.20812684297561646</v>
      </c>
      <c r="M7721">
        <v>-14.451227188110352</v>
      </c>
      <c r="N7721">
        <v>3682</v>
      </c>
      <c r="O7721">
        <v>8.9058630168437958E-2</v>
      </c>
      <c r="P7721">
        <v>-0.32226437330245972</v>
      </c>
      <c r="Q7721">
        <v>-0.26820400357246399</v>
      </c>
      <c r="R7721">
        <v>-0.20812684297561646</v>
      </c>
      <c r="S7721">
        <v>-0.14805679023265839</v>
      </c>
      <c r="T7721">
        <v>-9.3989305198192596E-2</v>
      </c>
      <c r="U7721" t="s">
        <v>101</v>
      </c>
      <c r="V7721" t="s">
        <v>84</v>
      </c>
      <c r="W7721">
        <v>98.704505920410156</v>
      </c>
    </row>
    <row r="7722" spans="1:23" x14ac:dyDescent="0.25">
      <c r="A7722" s="48"/>
      <c r="B7722" t="s">
        <v>15</v>
      </c>
      <c r="C7722" s="35">
        <v>42255</v>
      </c>
      <c r="D7722">
        <v>17</v>
      </c>
      <c r="E7722" t="s">
        <v>32</v>
      </c>
      <c r="F7722">
        <v>1.7003723048986714</v>
      </c>
      <c r="G7722">
        <v>1.6306817086139331</v>
      </c>
      <c r="H7722">
        <v>3293</v>
      </c>
      <c r="I7722">
        <v>1.8918439584728393</v>
      </c>
      <c r="J7722">
        <v>1.8007215272193327</v>
      </c>
      <c r="K7722">
        <v>389</v>
      </c>
      <c r="L7722">
        <v>-0.1914716511964798</v>
      </c>
      <c r="M7722">
        <v>-11.26057243347168</v>
      </c>
      <c r="N7722">
        <v>3682</v>
      </c>
      <c r="O7722">
        <v>9.562026709318161E-2</v>
      </c>
      <c r="P7722">
        <v>-0.31401857733726501</v>
      </c>
      <c r="Q7722">
        <v>-0.2559751570224762</v>
      </c>
      <c r="R7722">
        <v>-0.1914716511964798</v>
      </c>
      <c r="S7722">
        <v>-0.12697577476501465</v>
      </c>
      <c r="T7722">
        <v>-6.8924717605113983E-2</v>
      </c>
      <c r="U7722" t="s">
        <v>101</v>
      </c>
      <c r="V7722" t="s">
        <v>84</v>
      </c>
      <c r="W7722">
        <v>97.704505920410156</v>
      </c>
    </row>
    <row r="7723" spans="1:23" x14ac:dyDescent="0.25">
      <c r="A7723" s="48"/>
      <c r="B7723" t="s">
        <v>15</v>
      </c>
      <c r="C7723" s="35">
        <v>42255</v>
      </c>
      <c r="D7723">
        <v>18</v>
      </c>
      <c r="E7723" t="s">
        <v>32</v>
      </c>
      <c r="F7723">
        <v>1.9445138474379831</v>
      </c>
      <c r="G7723">
        <v>1.7016129126712563</v>
      </c>
      <c r="H7723">
        <v>3293</v>
      </c>
      <c r="I7723">
        <v>1.9620681220327996</v>
      </c>
      <c r="J7723">
        <v>1.6718797555609062</v>
      </c>
      <c r="K7723">
        <v>389</v>
      </c>
      <c r="L7723">
        <v>-1.7554273828864098E-2</v>
      </c>
      <c r="M7723">
        <v>-0.90275901556015015</v>
      </c>
      <c r="N7723">
        <v>3682</v>
      </c>
      <c r="O7723">
        <v>8.9804470539093018E-2</v>
      </c>
      <c r="P7723">
        <v>-0.13264767825603485</v>
      </c>
      <c r="Q7723">
        <v>-7.8134573996067047E-2</v>
      </c>
      <c r="R7723">
        <v>-1.7554273828864098E-2</v>
      </c>
      <c r="S7723">
        <v>4.3018840253353119E-2</v>
      </c>
      <c r="T7723">
        <v>9.7539134323596954E-2</v>
      </c>
      <c r="U7723" t="s">
        <v>101</v>
      </c>
      <c r="V7723" t="s">
        <v>84</v>
      </c>
      <c r="W7723">
        <v>96.408744812011719</v>
      </c>
    </row>
    <row r="7724" spans="1:23" x14ac:dyDescent="0.25">
      <c r="A7724" s="48"/>
      <c r="B7724" t="s">
        <v>15</v>
      </c>
      <c r="C7724" s="35">
        <v>42255</v>
      </c>
      <c r="D7724">
        <v>19</v>
      </c>
      <c r="E7724" t="s">
        <v>32</v>
      </c>
      <c r="F7724">
        <v>1.9944554205483296</v>
      </c>
      <c r="G7724">
        <v>1.6598199990947879</v>
      </c>
      <c r="H7724">
        <v>3293</v>
      </c>
      <c r="I7724">
        <v>1.9086105394010375</v>
      </c>
      <c r="J7724">
        <v>1.5232107880473165</v>
      </c>
      <c r="K7724">
        <v>389</v>
      </c>
      <c r="L7724">
        <v>8.584488183259964E-2</v>
      </c>
      <c r="M7724">
        <v>4.3041763305664062</v>
      </c>
      <c r="N7724">
        <v>3682</v>
      </c>
      <c r="O7724">
        <v>8.2468621432781219E-2</v>
      </c>
      <c r="P7724">
        <v>-1.9846903160214424E-2</v>
      </c>
      <c r="Q7724">
        <v>3.0213199555873871E-2</v>
      </c>
      <c r="R7724">
        <v>8.584488183259964E-2</v>
      </c>
      <c r="S7724">
        <v>0.14146997034549713</v>
      </c>
      <c r="T7724">
        <v>0.19153666496276855</v>
      </c>
      <c r="U7724" t="s">
        <v>101</v>
      </c>
      <c r="V7724" t="s">
        <v>84</v>
      </c>
      <c r="W7724">
        <v>93.112442016601563</v>
      </c>
    </row>
    <row r="7725" spans="1:23" x14ac:dyDescent="0.25">
      <c r="A7725" s="48"/>
      <c r="B7725" t="s">
        <v>15</v>
      </c>
      <c r="C7725" s="35">
        <v>42255</v>
      </c>
      <c r="D7725">
        <v>20</v>
      </c>
      <c r="E7725" t="s">
        <v>32</v>
      </c>
      <c r="F7725">
        <v>1.9102262068225866</v>
      </c>
      <c r="G7725">
        <v>1.534463937916281</v>
      </c>
      <c r="H7725">
        <v>3293</v>
      </c>
      <c r="I7725">
        <v>1.8826658098654132</v>
      </c>
      <c r="J7725">
        <v>1.4210202867375847</v>
      </c>
      <c r="K7725">
        <v>389</v>
      </c>
      <c r="L7725">
        <v>2.7560396119952202E-2</v>
      </c>
      <c r="M7725">
        <v>1.4427818059921265</v>
      </c>
      <c r="N7725">
        <v>3682</v>
      </c>
      <c r="O7725">
        <v>7.6850667595863342E-2</v>
      </c>
      <c r="P7725">
        <v>-7.0931419730186462E-2</v>
      </c>
      <c r="Q7725">
        <v>-2.428152784705162E-2</v>
      </c>
      <c r="R7725">
        <v>2.7560396119952202E-2</v>
      </c>
      <c r="S7725">
        <v>7.9396173357963562E-2</v>
      </c>
      <c r="T7725">
        <v>0.12605221569538116</v>
      </c>
      <c r="U7725" t="s">
        <v>101</v>
      </c>
      <c r="V7725" t="s">
        <v>84</v>
      </c>
      <c r="W7725">
        <v>88.817489624023438</v>
      </c>
    </row>
    <row r="7726" spans="1:23" x14ac:dyDescent="0.25">
      <c r="A7726" s="48"/>
      <c r="B7726" t="s">
        <v>15</v>
      </c>
      <c r="C7726" s="35">
        <v>42255</v>
      </c>
      <c r="D7726">
        <v>21</v>
      </c>
      <c r="E7726" t="s">
        <v>32</v>
      </c>
      <c r="F7726">
        <v>1.800793167579567</v>
      </c>
      <c r="G7726">
        <v>1.4588224489996984</v>
      </c>
      <c r="H7726">
        <v>3293</v>
      </c>
      <c r="I7726">
        <v>1.6957838038007522</v>
      </c>
      <c r="J7726">
        <v>1.3104473949157043</v>
      </c>
      <c r="K7726">
        <v>389</v>
      </c>
      <c r="L7726">
        <v>0.10500936210155487</v>
      </c>
      <c r="M7726">
        <v>5.8312840461730957</v>
      </c>
      <c r="N7726">
        <v>3682</v>
      </c>
      <c r="O7726">
        <v>7.1139656007289886E-2</v>
      </c>
      <c r="P7726">
        <v>1.3836778700351715E-2</v>
      </c>
      <c r="Q7726">
        <v>5.7019971311092377E-2</v>
      </c>
      <c r="R7726">
        <v>0.10500936210155487</v>
      </c>
      <c r="S7726">
        <v>0.15299305319786072</v>
      </c>
      <c r="T7726">
        <v>0.19618193805217743</v>
      </c>
      <c r="U7726" t="s">
        <v>101</v>
      </c>
      <c r="V7726" t="s">
        <v>84</v>
      </c>
      <c r="W7726">
        <v>84.523628234863281</v>
      </c>
    </row>
    <row r="7727" spans="1:23" x14ac:dyDescent="0.25">
      <c r="A7727" s="48"/>
      <c r="B7727" t="s">
        <v>15</v>
      </c>
      <c r="C7727" s="35">
        <v>42255</v>
      </c>
      <c r="D7727">
        <v>22</v>
      </c>
      <c r="E7727" t="s">
        <v>32</v>
      </c>
      <c r="F7727">
        <v>1.5196181596075002</v>
      </c>
      <c r="G7727">
        <v>1.3219762819742833</v>
      </c>
      <c r="H7727">
        <v>3293</v>
      </c>
      <c r="I7727">
        <v>1.4959529569009886</v>
      </c>
      <c r="J7727">
        <v>1.2598606954683722</v>
      </c>
      <c r="K7727">
        <v>389</v>
      </c>
      <c r="L7727">
        <v>2.3665202781558037E-2</v>
      </c>
      <c r="M7727">
        <v>1.5573124885559082</v>
      </c>
      <c r="N7727">
        <v>3682</v>
      </c>
      <c r="O7727">
        <v>6.7904636263847351E-2</v>
      </c>
      <c r="P7727">
        <v>-6.3361376523971558E-2</v>
      </c>
      <c r="Q7727">
        <v>-2.214190736413002E-2</v>
      </c>
      <c r="R7727">
        <v>2.3665202781558037E-2</v>
      </c>
      <c r="S7727">
        <v>6.9466881453990936E-2</v>
      </c>
      <c r="T7727">
        <v>0.11069178581237793</v>
      </c>
      <c r="U7727" t="s">
        <v>101</v>
      </c>
      <c r="V7727" t="s">
        <v>84</v>
      </c>
      <c r="W7727">
        <v>83.670562744140625</v>
      </c>
    </row>
    <row r="7728" spans="1:23" x14ac:dyDescent="0.25">
      <c r="A7728" s="48"/>
      <c r="B7728" t="s">
        <v>15</v>
      </c>
      <c r="C7728" s="35">
        <v>42255</v>
      </c>
      <c r="D7728">
        <v>23</v>
      </c>
      <c r="E7728" t="s">
        <v>32</v>
      </c>
      <c r="F7728">
        <v>1.2253646827575058</v>
      </c>
      <c r="G7728">
        <v>1.1687974472562721</v>
      </c>
      <c r="H7728">
        <v>3293</v>
      </c>
      <c r="I7728">
        <v>1.2090791770016933</v>
      </c>
      <c r="J7728">
        <v>1.1084009426121944</v>
      </c>
      <c r="K7728">
        <v>389</v>
      </c>
      <c r="L7728">
        <v>1.6285505145788193E-2</v>
      </c>
      <c r="M7728">
        <v>1.329033374786377</v>
      </c>
      <c r="N7728">
        <v>3682</v>
      </c>
      <c r="O7728">
        <v>5.9775236994028091E-2</v>
      </c>
      <c r="P7728">
        <v>-6.0322437435388565E-2</v>
      </c>
      <c r="Q7728">
        <v>-2.4037674069404602E-2</v>
      </c>
      <c r="R7728">
        <v>1.6285505145788193E-2</v>
      </c>
      <c r="S7728">
        <v>5.6603901088237762E-2</v>
      </c>
      <c r="T7728">
        <v>9.2893451452255249E-2</v>
      </c>
      <c r="U7728" t="s">
        <v>101</v>
      </c>
      <c r="V7728" t="s">
        <v>84</v>
      </c>
      <c r="W7728">
        <v>82.112709045410156</v>
      </c>
    </row>
    <row r="7729" spans="1:23" x14ac:dyDescent="0.25">
      <c r="A7729" s="48"/>
      <c r="B7729" t="s">
        <v>15</v>
      </c>
      <c r="C7729" s="35">
        <v>42255</v>
      </c>
      <c r="D7729">
        <v>24</v>
      </c>
      <c r="E7729" t="s">
        <v>32</v>
      </c>
      <c r="F7729">
        <v>0.93907066501011427</v>
      </c>
      <c r="G7729">
        <v>0.94851514295994099</v>
      </c>
      <c r="H7729">
        <v>3293</v>
      </c>
      <c r="I7729">
        <v>0.94441362429550757</v>
      </c>
      <c r="J7729">
        <v>0.9187367260042163</v>
      </c>
      <c r="K7729">
        <v>389</v>
      </c>
      <c r="L7729">
        <v>-5.342959426343441E-3</v>
      </c>
      <c r="M7729">
        <v>-0.5689624547958374</v>
      </c>
      <c r="N7729">
        <v>3682</v>
      </c>
      <c r="O7729">
        <v>4.9427464604377747E-2</v>
      </c>
      <c r="P7729">
        <v>-6.8689197301864624E-2</v>
      </c>
      <c r="Q7729">
        <v>-3.8685739040374756E-2</v>
      </c>
      <c r="R7729">
        <v>-5.342959426343441E-3</v>
      </c>
      <c r="S7729">
        <v>2.7995865792036057E-2</v>
      </c>
      <c r="T7729">
        <v>5.8003280311822891E-2</v>
      </c>
      <c r="U7729" t="s">
        <v>101</v>
      </c>
      <c r="V7729" t="s">
        <v>84</v>
      </c>
      <c r="W7729">
        <v>79.407661437988281</v>
      </c>
    </row>
    <row r="7730" spans="1:23" x14ac:dyDescent="0.25">
      <c r="A7730" s="48"/>
      <c r="B7730" t="s">
        <v>15</v>
      </c>
      <c r="C7730" s="35">
        <v>42231</v>
      </c>
      <c r="D7730">
        <v>1</v>
      </c>
      <c r="E7730" t="s">
        <v>32</v>
      </c>
      <c r="F7730">
        <v>0.83680661481718144</v>
      </c>
      <c r="G7730">
        <v>0.83304849706283401</v>
      </c>
      <c r="H7730">
        <v>9283</v>
      </c>
      <c r="I7730">
        <v>0.86861374773988209</v>
      </c>
      <c r="J7730">
        <v>0.82459151859538249</v>
      </c>
      <c r="K7730">
        <v>1068</v>
      </c>
      <c r="L7730">
        <v>-3.1807132065296173E-2</v>
      </c>
      <c r="M7730">
        <v>-3.8010134696960449</v>
      </c>
      <c r="N7730">
        <v>10351</v>
      </c>
      <c r="O7730">
        <v>2.6672372594475746E-2</v>
      </c>
      <c r="P7730">
        <v>-6.5990447998046875E-2</v>
      </c>
      <c r="Q7730">
        <v>-4.9799781292676926E-2</v>
      </c>
      <c r="R7730">
        <v>-3.1807132065296173E-2</v>
      </c>
      <c r="S7730">
        <v>-1.3816616497933865E-2</v>
      </c>
      <c r="T7730">
        <v>2.3761806078255177E-3</v>
      </c>
      <c r="U7730" t="s">
        <v>102</v>
      </c>
      <c r="V7730" t="s">
        <v>84</v>
      </c>
      <c r="W7730">
        <v>70.091873168945313</v>
      </c>
    </row>
    <row r="7731" spans="1:23" x14ac:dyDescent="0.25">
      <c r="A7731" s="48"/>
      <c r="B7731" t="s">
        <v>15</v>
      </c>
      <c r="C7731" s="35">
        <v>42231</v>
      </c>
      <c r="D7731">
        <v>2</v>
      </c>
      <c r="E7731" t="s">
        <v>32</v>
      </c>
      <c r="F7731">
        <v>0.71704909608872802</v>
      </c>
      <c r="G7731">
        <v>0.70486098084497784</v>
      </c>
      <c r="H7731">
        <v>9283</v>
      </c>
      <c r="I7731">
        <v>0.72951770232718205</v>
      </c>
      <c r="J7731">
        <v>0.67184691233651861</v>
      </c>
      <c r="K7731">
        <v>1068</v>
      </c>
      <c r="L7731">
        <v>-1.2468606233596802E-2</v>
      </c>
      <c r="M7731">
        <v>-1.7388776540756226</v>
      </c>
      <c r="N7731">
        <v>10351</v>
      </c>
      <c r="O7731">
        <v>2.1821070462465286E-2</v>
      </c>
      <c r="P7731">
        <v>-4.0434490889310837E-2</v>
      </c>
      <c r="Q7731">
        <v>-2.7188664302229881E-2</v>
      </c>
      <c r="R7731">
        <v>-1.2468606233596802E-2</v>
      </c>
      <c r="S7731">
        <v>2.2497058380395174E-3</v>
      </c>
      <c r="T7731">
        <v>1.5497277490794659E-2</v>
      </c>
      <c r="U7731" t="s">
        <v>102</v>
      </c>
      <c r="V7731" t="s">
        <v>84</v>
      </c>
      <c r="W7731">
        <v>68.962417602539062</v>
      </c>
    </row>
    <row r="7732" spans="1:23" x14ac:dyDescent="0.25">
      <c r="A7732" s="48"/>
      <c r="B7732" t="s">
        <v>15</v>
      </c>
      <c r="C7732" s="35">
        <v>42231</v>
      </c>
      <c r="D7732">
        <v>3</v>
      </c>
      <c r="E7732" t="s">
        <v>32</v>
      </c>
      <c r="F7732">
        <v>0.64422971739597257</v>
      </c>
      <c r="G7732">
        <v>0.63105090948456377</v>
      </c>
      <c r="H7732">
        <v>9283</v>
      </c>
      <c r="I7732">
        <v>0.65419293789250144</v>
      </c>
      <c r="J7732">
        <v>0.58728916322394953</v>
      </c>
      <c r="K7732">
        <v>1068</v>
      </c>
      <c r="L7732">
        <v>-9.9632209166884422E-3</v>
      </c>
      <c r="M7732">
        <v>-1.5465322732925415</v>
      </c>
      <c r="N7732">
        <v>10351</v>
      </c>
      <c r="O7732">
        <v>1.9127111881971359E-2</v>
      </c>
      <c r="P7732">
        <v>-3.4476526081562042E-2</v>
      </c>
      <c r="Q7732">
        <v>-2.2865988314151764E-2</v>
      </c>
      <c r="R7732">
        <v>-9.9632209166884422E-3</v>
      </c>
      <c r="S7732">
        <v>2.9380160849541426E-3</v>
      </c>
      <c r="T7732">
        <v>1.4550086110830307E-2</v>
      </c>
      <c r="U7732" t="s">
        <v>102</v>
      </c>
      <c r="V7732" t="s">
        <v>84</v>
      </c>
      <c r="W7732">
        <v>68.962326049804687</v>
      </c>
    </row>
    <row r="7733" spans="1:23" x14ac:dyDescent="0.25">
      <c r="A7733" s="48"/>
      <c r="B7733" t="s">
        <v>15</v>
      </c>
      <c r="C7733" s="35">
        <v>42231</v>
      </c>
      <c r="D7733">
        <v>4</v>
      </c>
      <c r="E7733" t="s">
        <v>32</v>
      </c>
      <c r="F7733">
        <v>0.59874680072770148</v>
      </c>
      <c r="G7733">
        <v>0.56633348509593406</v>
      </c>
      <c r="H7733">
        <v>9283</v>
      </c>
      <c r="I7733">
        <v>0.6188049903706867</v>
      </c>
      <c r="J7733">
        <v>0.54981652286673266</v>
      </c>
      <c r="K7733">
        <v>1068</v>
      </c>
      <c r="L7733">
        <v>-2.0058190450072289E-2</v>
      </c>
      <c r="M7733">
        <v>-3.3500287532806396</v>
      </c>
      <c r="N7733">
        <v>10351</v>
      </c>
      <c r="O7733">
        <v>1.7821375280618668E-2</v>
      </c>
      <c r="P7733">
        <v>-4.2898066341876984E-2</v>
      </c>
      <c r="Q7733">
        <v>-3.2080132514238358E-2</v>
      </c>
      <c r="R7733">
        <v>-2.0058190450072289E-2</v>
      </c>
      <c r="S7733">
        <v>-8.0376723781228065E-3</v>
      </c>
      <c r="T7733">
        <v>2.7816840447485447E-3</v>
      </c>
      <c r="U7733" t="s">
        <v>102</v>
      </c>
      <c r="V7733" t="s">
        <v>84</v>
      </c>
      <c r="W7733">
        <v>68.221427917480469</v>
      </c>
    </row>
    <row r="7734" spans="1:23" x14ac:dyDescent="0.25">
      <c r="A7734" s="48"/>
      <c r="B7734" t="s">
        <v>15</v>
      </c>
      <c r="C7734" s="35">
        <v>42231</v>
      </c>
      <c r="D7734">
        <v>5</v>
      </c>
      <c r="E7734" t="s">
        <v>32</v>
      </c>
      <c r="F7734">
        <v>0.57625895860855392</v>
      </c>
      <c r="G7734">
        <v>0.5331688700847137</v>
      </c>
      <c r="H7734">
        <v>9283</v>
      </c>
      <c r="I7734">
        <v>0.59610150679535179</v>
      </c>
      <c r="J7734">
        <v>0.51565420771058135</v>
      </c>
      <c r="K7734">
        <v>1068</v>
      </c>
      <c r="L7734">
        <v>-1.9842548295855522E-2</v>
      </c>
      <c r="M7734">
        <v>-3.4433388710021973</v>
      </c>
      <c r="N7734">
        <v>10351</v>
      </c>
      <c r="O7734">
        <v>1.6721000894904137E-2</v>
      </c>
      <c r="P7734">
        <v>-4.1272182017564774E-2</v>
      </c>
      <c r="Q7734">
        <v>-3.1122200191020966E-2</v>
      </c>
      <c r="R7734">
        <v>-1.9842548295855522E-2</v>
      </c>
      <c r="S7734">
        <v>-8.5642328485846519E-3</v>
      </c>
      <c r="T7734">
        <v>1.5870864735916257E-3</v>
      </c>
      <c r="U7734" t="s">
        <v>102</v>
      </c>
      <c r="V7734" t="s">
        <v>84</v>
      </c>
      <c r="W7734">
        <v>67.221527099609375</v>
      </c>
    </row>
    <row r="7735" spans="1:23" x14ac:dyDescent="0.25">
      <c r="A7735" s="48"/>
      <c r="B7735" t="s">
        <v>15</v>
      </c>
      <c r="C7735" s="35">
        <v>42231</v>
      </c>
      <c r="D7735">
        <v>6</v>
      </c>
      <c r="E7735" t="s">
        <v>32</v>
      </c>
      <c r="F7735">
        <v>0.59378656488169235</v>
      </c>
      <c r="G7735">
        <v>0.56543263015389589</v>
      </c>
      <c r="H7735">
        <v>9283</v>
      </c>
      <c r="I7735">
        <v>0.59957401118491727</v>
      </c>
      <c r="J7735">
        <v>0.51318394239243836</v>
      </c>
      <c r="K7735">
        <v>1068</v>
      </c>
      <c r="L7735">
        <v>-5.7874461635947227E-3</v>
      </c>
      <c r="M7735">
        <v>-0.97466778755187988</v>
      </c>
      <c r="N7735">
        <v>10351</v>
      </c>
      <c r="O7735">
        <v>1.6763962805271149E-2</v>
      </c>
      <c r="P7735">
        <v>-2.7272140607237816E-2</v>
      </c>
      <c r="Q7735">
        <v>-1.7096079885959625E-2</v>
      </c>
      <c r="R7735">
        <v>-5.7874461635947227E-3</v>
      </c>
      <c r="S7735">
        <v>5.5198469199240208E-3</v>
      </c>
      <c r="T7735">
        <v>1.569724828004837E-2</v>
      </c>
      <c r="U7735" t="s">
        <v>102</v>
      </c>
      <c r="V7735" t="s">
        <v>84</v>
      </c>
      <c r="W7735">
        <v>66.480728149414063</v>
      </c>
    </row>
    <row r="7736" spans="1:23" x14ac:dyDescent="0.25">
      <c r="A7736" s="48"/>
      <c r="B7736" t="s">
        <v>15</v>
      </c>
      <c r="C7736" s="35">
        <v>42231</v>
      </c>
      <c r="D7736">
        <v>7</v>
      </c>
      <c r="E7736" t="s">
        <v>32</v>
      </c>
      <c r="F7736">
        <v>0.62724446250229238</v>
      </c>
      <c r="G7736">
        <v>0.58529898496933408</v>
      </c>
      <c r="H7736">
        <v>9283</v>
      </c>
      <c r="I7736">
        <v>0.63493474571926611</v>
      </c>
      <c r="J7736">
        <v>0.58290242306377482</v>
      </c>
      <c r="K7736">
        <v>1068</v>
      </c>
      <c r="L7736">
        <v>-7.6902830041944981E-3</v>
      </c>
      <c r="M7736">
        <v>-1.2260423898696899</v>
      </c>
      <c r="N7736">
        <v>10351</v>
      </c>
      <c r="O7736">
        <v>1.8842639401555061E-2</v>
      </c>
      <c r="P7736">
        <v>-3.1839009374380112E-2</v>
      </c>
      <c r="Q7736">
        <v>-2.0401149988174438E-2</v>
      </c>
      <c r="R7736">
        <v>-7.6902830041944981E-3</v>
      </c>
      <c r="S7736">
        <v>5.0190770998597145E-3</v>
      </c>
      <c r="T7736">
        <v>1.645844429731369E-2</v>
      </c>
      <c r="U7736" t="s">
        <v>102</v>
      </c>
      <c r="V7736" t="s">
        <v>84</v>
      </c>
      <c r="W7736">
        <v>68.869773864746094</v>
      </c>
    </row>
    <row r="7737" spans="1:23" x14ac:dyDescent="0.25">
      <c r="A7737" s="48"/>
      <c r="B7737" t="s">
        <v>15</v>
      </c>
      <c r="C7737" s="35">
        <v>42231</v>
      </c>
      <c r="D7737">
        <v>8</v>
      </c>
      <c r="E7737" t="s">
        <v>32</v>
      </c>
      <c r="F7737">
        <v>0.66405197579040121</v>
      </c>
      <c r="G7737">
        <v>0.66311886205200654</v>
      </c>
      <c r="H7737">
        <v>9283</v>
      </c>
      <c r="I7737">
        <v>0.68695621473946433</v>
      </c>
      <c r="J7737">
        <v>0.71251236326587797</v>
      </c>
      <c r="K7737">
        <v>1068</v>
      </c>
      <c r="L7737">
        <v>-2.2904239594936371E-2</v>
      </c>
      <c r="M7737">
        <v>-3.4491636753082275</v>
      </c>
      <c r="N7737">
        <v>10351</v>
      </c>
      <c r="O7737">
        <v>2.2863050922751427E-2</v>
      </c>
      <c r="P7737">
        <v>-5.220552533864975E-2</v>
      </c>
      <c r="Q7737">
        <v>-3.832719475030899E-2</v>
      </c>
      <c r="R7737">
        <v>-2.2904239594936371E-2</v>
      </c>
      <c r="S7737">
        <v>-7.4831116944551468E-3</v>
      </c>
      <c r="T7737">
        <v>6.3970466144382954E-3</v>
      </c>
      <c r="U7737" t="s">
        <v>102</v>
      </c>
      <c r="V7737" t="s">
        <v>84</v>
      </c>
      <c r="W7737">
        <v>73.518112182617188</v>
      </c>
    </row>
    <row r="7738" spans="1:23" x14ac:dyDescent="0.25">
      <c r="A7738" s="48"/>
      <c r="B7738" t="s">
        <v>15</v>
      </c>
      <c r="C7738" s="35">
        <v>42231</v>
      </c>
      <c r="D7738">
        <v>9</v>
      </c>
      <c r="E7738" t="s">
        <v>32</v>
      </c>
      <c r="F7738">
        <v>0.71370692862604979</v>
      </c>
      <c r="G7738">
        <v>0.81341518507521149</v>
      </c>
      <c r="H7738">
        <v>9283</v>
      </c>
      <c r="I7738">
        <v>0.74534849376989432</v>
      </c>
      <c r="J7738">
        <v>0.86993348370678714</v>
      </c>
      <c r="K7738">
        <v>1068</v>
      </c>
      <c r="L7738">
        <v>-3.1641565263271332E-2</v>
      </c>
      <c r="M7738">
        <v>-4.4334115982055664</v>
      </c>
      <c r="N7738">
        <v>10351</v>
      </c>
      <c r="O7738">
        <v>2.7926230803132057E-2</v>
      </c>
      <c r="P7738">
        <v>-6.7431822419166565E-2</v>
      </c>
      <c r="Q7738">
        <v>-5.0480041652917862E-2</v>
      </c>
      <c r="R7738">
        <v>-3.1641565263271332E-2</v>
      </c>
      <c r="S7738">
        <v>-1.280532218515873E-2</v>
      </c>
      <c r="T7738">
        <v>4.1486923582851887E-3</v>
      </c>
      <c r="U7738" t="s">
        <v>102</v>
      </c>
      <c r="V7738" t="s">
        <v>84</v>
      </c>
      <c r="W7738">
        <v>77.777801513671875</v>
      </c>
    </row>
    <row r="7739" spans="1:23" x14ac:dyDescent="0.25">
      <c r="A7739" s="48"/>
      <c r="B7739" t="s">
        <v>15</v>
      </c>
      <c r="C7739" s="35">
        <v>42231</v>
      </c>
      <c r="D7739">
        <v>10</v>
      </c>
      <c r="E7739" t="s">
        <v>32</v>
      </c>
      <c r="F7739">
        <v>0.74179472784538314</v>
      </c>
      <c r="G7739">
        <v>0.99646836974292563</v>
      </c>
      <c r="H7739">
        <v>9283</v>
      </c>
      <c r="I7739">
        <v>0.74781920917080402</v>
      </c>
      <c r="J7739">
        <v>0.99896263614838687</v>
      </c>
      <c r="K7739">
        <v>1068</v>
      </c>
      <c r="L7739">
        <v>-6.024481263011694E-3</v>
      </c>
      <c r="M7739">
        <v>-0.81214940547943115</v>
      </c>
      <c r="N7739">
        <v>10351</v>
      </c>
      <c r="O7739">
        <v>3.2269988209009171E-2</v>
      </c>
      <c r="P7739">
        <v>-4.7381699085235596E-2</v>
      </c>
      <c r="Q7739">
        <v>-2.7793169021606445E-2</v>
      </c>
      <c r="R7739">
        <v>-6.024481263011694E-3</v>
      </c>
      <c r="S7739">
        <v>1.5741625800728798E-2</v>
      </c>
      <c r="T7739">
        <v>3.5332735627889633E-2</v>
      </c>
      <c r="U7739" t="s">
        <v>102</v>
      </c>
      <c r="V7739" t="s">
        <v>84</v>
      </c>
      <c r="W7739">
        <v>80.907546997070312</v>
      </c>
    </row>
    <row r="7740" spans="1:23" x14ac:dyDescent="0.25">
      <c r="A7740" s="48"/>
      <c r="B7740" t="s">
        <v>15</v>
      </c>
      <c r="C7740" s="35">
        <v>42231</v>
      </c>
      <c r="D7740">
        <v>11</v>
      </c>
      <c r="E7740" t="s">
        <v>32</v>
      </c>
      <c r="F7740">
        <v>0.79175511534974896</v>
      </c>
      <c r="G7740">
        <v>1.2036922001609314</v>
      </c>
      <c r="H7740">
        <v>9283</v>
      </c>
      <c r="I7740">
        <v>0.79306374755367559</v>
      </c>
      <c r="J7740">
        <v>1.2585446280276307</v>
      </c>
      <c r="K7740">
        <v>1068</v>
      </c>
      <c r="L7740">
        <v>-1.308632199652493E-3</v>
      </c>
      <c r="M7740">
        <v>-0.16528244316577911</v>
      </c>
      <c r="N7740">
        <v>10351</v>
      </c>
      <c r="O7740">
        <v>4.0486577898263931E-2</v>
      </c>
      <c r="P7740">
        <v>-5.3196229040622711E-2</v>
      </c>
      <c r="Q7740">
        <v>-2.8620067983865738E-2</v>
      </c>
      <c r="R7740">
        <v>-1.308632199652493E-3</v>
      </c>
      <c r="S7740">
        <v>2.5999564677476883E-2</v>
      </c>
      <c r="T7740">
        <v>5.0578966736793518E-2</v>
      </c>
      <c r="U7740" t="s">
        <v>102</v>
      </c>
      <c r="V7740" t="s">
        <v>84</v>
      </c>
      <c r="W7740">
        <v>85.777702331542969</v>
      </c>
    </row>
    <row r="7741" spans="1:23" x14ac:dyDescent="0.25">
      <c r="A7741" s="48"/>
      <c r="B7741" t="s">
        <v>15</v>
      </c>
      <c r="C7741" s="35">
        <v>42231</v>
      </c>
      <c r="D7741">
        <v>12</v>
      </c>
      <c r="E7741" t="s">
        <v>32</v>
      </c>
      <c r="F7741">
        <v>0.8894561546223122</v>
      </c>
      <c r="G7741">
        <v>1.4086746431328583</v>
      </c>
      <c r="H7741">
        <v>9283</v>
      </c>
      <c r="I7741">
        <v>0.86328973658864006</v>
      </c>
      <c r="J7741">
        <v>1.4792339044870637</v>
      </c>
      <c r="K7741">
        <v>1068</v>
      </c>
      <c r="L7741">
        <v>2.6166418567299843E-2</v>
      </c>
      <c r="M7741">
        <v>2.9418447017669678</v>
      </c>
      <c r="N7741">
        <v>10351</v>
      </c>
      <c r="O7741">
        <v>4.7566551715135574E-2</v>
      </c>
      <c r="P7741">
        <v>-3.4794874489307404E-2</v>
      </c>
      <c r="Q7741">
        <v>-5.9210257604718208E-3</v>
      </c>
      <c r="R7741">
        <v>2.6166418567299843E-2</v>
      </c>
      <c r="S7741">
        <v>5.8250058442354202E-2</v>
      </c>
      <c r="T7741">
        <v>8.7127707898616791E-2</v>
      </c>
      <c r="U7741" t="s">
        <v>102</v>
      </c>
      <c r="V7741" t="s">
        <v>84</v>
      </c>
      <c r="W7741">
        <v>88.777603149414063</v>
      </c>
    </row>
    <row r="7742" spans="1:23" x14ac:dyDescent="0.25">
      <c r="A7742" s="48"/>
      <c r="B7742" t="s">
        <v>15</v>
      </c>
      <c r="C7742" s="35">
        <v>42231</v>
      </c>
      <c r="D7742">
        <v>13</v>
      </c>
      <c r="E7742" t="s">
        <v>32</v>
      </c>
      <c r="F7742">
        <v>1.0895946843883511</v>
      </c>
      <c r="G7742">
        <v>1.6222193196076768</v>
      </c>
      <c r="H7742">
        <v>9283</v>
      </c>
      <c r="I7742">
        <v>1.0799305087843865</v>
      </c>
      <c r="J7742">
        <v>1.6802449660723471</v>
      </c>
      <c r="K7742">
        <v>1068</v>
      </c>
      <c r="L7742">
        <v>9.6641760319471359E-3</v>
      </c>
      <c r="M7742">
        <v>0.88695144653320313</v>
      </c>
      <c r="N7742">
        <v>10351</v>
      </c>
      <c r="O7742">
        <v>5.4101321846246719E-2</v>
      </c>
      <c r="P7742">
        <v>-5.9672076255083084E-2</v>
      </c>
      <c r="Q7742">
        <v>-2.6831492781639099E-2</v>
      </c>
      <c r="R7742">
        <v>9.6641760319471359E-3</v>
      </c>
      <c r="S7742">
        <v>4.6155516058206558E-2</v>
      </c>
      <c r="T7742">
        <v>7.9000428318977356E-2</v>
      </c>
      <c r="U7742" t="s">
        <v>102</v>
      </c>
      <c r="V7742" t="s">
        <v>84</v>
      </c>
      <c r="W7742">
        <v>92.259010314941406</v>
      </c>
    </row>
    <row r="7743" spans="1:23" x14ac:dyDescent="0.25">
      <c r="A7743" s="48"/>
      <c r="B7743" t="s">
        <v>15</v>
      </c>
      <c r="C7743" s="35">
        <v>42231</v>
      </c>
      <c r="D7743">
        <v>14</v>
      </c>
      <c r="E7743" t="s">
        <v>32</v>
      </c>
      <c r="F7743">
        <v>1.3754583955643862</v>
      </c>
      <c r="G7743">
        <v>1.7822499040393684</v>
      </c>
      <c r="H7743">
        <v>9283</v>
      </c>
      <c r="I7743">
        <v>1.3604385128350043</v>
      </c>
      <c r="J7743">
        <v>1.8707258721412829</v>
      </c>
      <c r="K7743">
        <v>1068</v>
      </c>
      <c r="L7743">
        <v>1.5019882470369339E-2</v>
      </c>
      <c r="M7743">
        <v>1.0919910669326782</v>
      </c>
      <c r="N7743">
        <v>10351</v>
      </c>
      <c r="O7743">
        <v>6.0157865285873413E-2</v>
      </c>
      <c r="P7743">
        <v>-6.2078438699245453E-2</v>
      </c>
      <c r="Q7743">
        <v>-2.5561410933732986E-2</v>
      </c>
      <c r="R7743">
        <v>1.5019882470369339E-2</v>
      </c>
      <c r="S7743">
        <v>5.5596362799406052E-2</v>
      </c>
      <c r="T7743">
        <v>9.2118203639984131E-2</v>
      </c>
      <c r="U7743" t="s">
        <v>102</v>
      </c>
      <c r="V7743" t="s">
        <v>84</v>
      </c>
      <c r="W7743">
        <v>94.12945556640625</v>
      </c>
    </row>
    <row r="7744" spans="1:23" x14ac:dyDescent="0.25">
      <c r="A7744" s="48"/>
      <c r="B7744" t="s">
        <v>15</v>
      </c>
      <c r="C7744" s="35">
        <v>42231</v>
      </c>
      <c r="D7744">
        <v>15</v>
      </c>
      <c r="E7744" t="s">
        <v>32</v>
      </c>
      <c r="F7744">
        <v>1.7091215112560054</v>
      </c>
      <c r="G7744">
        <v>1.9199240823491872</v>
      </c>
      <c r="H7744">
        <v>9283</v>
      </c>
      <c r="I7744">
        <v>1.6584307911665435</v>
      </c>
      <c r="J7744">
        <v>1.935338176240482</v>
      </c>
      <c r="K7744">
        <v>1068</v>
      </c>
      <c r="L7744">
        <v>5.0690721720457077E-2</v>
      </c>
      <c r="M7744">
        <v>2.9658932685852051</v>
      </c>
      <c r="N7744">
        <v>10351</v>
      </c>
      <c r="O7744">
        <v>6.2483083456754684E-2</v>
      </c>
      <c r="P7744">
        <v>-2.9387598857283592E-2</v>
      </c>
      <c r="Q7744">
        <v>8.5408836603164673E-3</v>
      </c>
      <c r="R7744">
        <v>5.0690721720457077E-2</v>
      </c>
      <c r="S7744">
        <v>9.2835560441017151E-2</v>
      </c>
      <c r="T7744">
        <v>0.1307690441608429</v>
      </c>
      <c r="U7744" t="s">
        <v>102</v>
      </c>
      <c r="V7744" t="s">
        <v>84</v>
      </c>
      <c r="W7744">
        <v>95.999809265136719</v>
      </c>
    </row>
    <row r="7745" spans="1:23" x14ac:dyDescent="0.25">
      <c r="A7745" s="48"/>
      <c r="B7745" t="s">
        <v>15</v>
      </c>
      <c r="C7745" s="35">
        <v>42231</v>
      </c>
      <c r="D7745">
        <v>16</v>
      </c>
      <c r="E7745" t="s">
        <v>32</v>
      </c>
      <c r="F7745">
        <v>2.0271490854093392</v>
      </c>
      <c r="G7745">
        <v>1.9709095615387349</v>
      </c>
      <c r="H7745">
        <v>9283</v>
      </c>
      <c r="I7745">
        <v>1.8697961389737616</v>
      </c>
      <c r="J7745">
        <v>1.8375008923945575</v>
      </c>
      <c r="K7745">
        <v>1068</v>
      </c>
      <c r="L7745">
        <v>0.15735293924808502</v>
      </c>
      <c r="M7745">
        <v>7.7622780799865723</v>
      </c>
      <c r="N7745">
        <v>10351</v>
      </c>
      <c r="O7745">
        <v>5.9832129627466202E-2</v>
      </c>
      <c r="P7745">
        <v>8.0672085285186768E-2</v>
      </c>
      <c r="Q7745">
        <v>0.11699137836694717</v>
      </c>
      <c r="R7745">
        <v>0.15735293924808502</v>
      </c>
      <c r="S7745">
        <v>0.19770970940589905</v>
      </c>
      <c r="T7745">
        <v>0.23403379321098328</v>
      </c>
      <c r="U7745" t="s">
        <v>102</v>
      </c>
      <c r="V7745" t="s">
        <v>84</v>
      </c>
      <c r="W7745">
        <v>95.999809265136719</v>
      </c>
    </row>
    <row r="7746" spans="1:23" x14ac:dyDescent="0.25">
      <c r="A7746" s="48"/>
      <c r="B7746" t="s">
        <v>15</v>
      </c>
      <c r="C7746" s="35">
        <v>42231</v>
      </c>
      <c r="D7746">
        <v>17</v>
      </c>
      <c r="E7746" t="s">
        <v>32</v>
      </c>
      <c r="F7746">
        <v>2.2824658001320568</v>
      </c>
      <c r="G7746">
        <v>1.9557860505072251</v>
      </c>
      <c r="H7746">
        <v>9283</v>
      </c>
      <c r="I7746">
        <v>1.8586460448500119</v>
      </c>
      <c r="J7746">
        <v>1.6451966466572916</v>
      </c>
      <c r="K7746">
        <v>1068</v>
      </c>
      <c r="L7746">
        <v>0.42381975054740906</v>
      </c>
      <c r="M7746">
        <v>18.568504333496094</v>
      </c>
      <c r="N7746">
        <v>10351</v>
      </c>
      <c r="O7746">
        <v>5.428067222237587E-2</v>
      </c>
      <c r="P7746">
        <v>0.35425364971160889</v>
      </c>
      <c r="Q7746">
        <v>0.38720309734344482</v>
      </c>
      <c r="R7746">
        <v>0.42381975054740906</v>
      </c>
      <c r="S7746">
        <v>0.46043205261230469</v>
      </c>
      <c r="T7746">
        <v>0.49338585138320923</v>
      </c>
      <c r="U7746" t="s">
        <v>102</v>
      </c>
      <c r="V7746" t="s">
        <v>84</v>
      </c>
      <c r="W7746">
        <v>96.870155334472656</v>
      </c>
    </row>
    <row r="7747" spans="1:23" x14ac:dyDescent="0.25">
      <c r="A7747" s="48"/>
      <c r="B7747" t="s">
        <v>15</v>
      </c>
      <c r="C7747" s="35">
        <v>42231</v>
      </c>
      <c r="D7747">
        <v>18</v>
      </c>
      <c r="E7747" t="s">
        <v>32</v>
      </c>
      <c r="F7747">
        <v>2.4476953665270669</v>
      </c>
      <c r="G7747">
        <v>1.9244841241291002</v>
      </c>
      <c r="H7747">
        <v>9283</v>
      </c>
      <c r="I7747">
        <v>1.9955280600283705</v>
      </c>
      <c r="J7747">
        <v>1.5852993046121227</v>
      </c>
      <c r="K7747">
        <v>1068</v>
      </c>
      <c r="L7747">
        <v>0.45216730237007141</v>
      </c>
      <c r="M7747">
        <v>18.473186492919922</v>
      </c>
      <c r="N7747">
        <v>10351</v>
      </c>
      <c r="O7747">
        <v>5.2460737526416779E-2</v>
      </c>
      <c r="P7747">
        <v>0.38493362069129944</v>
      </c>
      <c r="Q7747">
        <v>0.4167783260345459</v>
      </c>
      <c r="R7747">
        <v>0.45216730237007141</v>
      </c>
      <c r="S7747">
        <v>0.48755207657814026</v>
      </c>
      <c r="T7747">
        <v>0.519400954246521</v>
      </c>
      <c r="U7747" t="s">
        <v>102</v>
      </c>
      <c r="V7747" t="s">
        <v>84</v>
      </c>
      <c r="W7747">
        <v>95.740509033203125</v>
      </c>
    </row>
    <row r="7748" spans="1:23" x14ac:dyDescent="0.25">
      <c r="A7748" s="48"/>
      <c r="B7748" t="s">
        <v>15</v>
      </c>
      <c r="C7748" s="35">
        <v>42231</v>
      </c>
      <c r="D7748">
        <v>19</v>
      </c>
      <c r="E7748" t="s">
        <v>32</v>
      </c>
      <c r="F7748">
        <v>2.4750916637021501</v>
      </c>
      <c r="G7748">
        <v>1.8626521377867082</v>
      </c>
      <c r="H7748">
        <v>9283</v>
      </c>
      <c r="I7748">
        <v>2.7357787191772629</v>
      </c>
      <c r="J7748">
        <v>1.9934141617392096</v>
      </c>
      <c r="K7748">
        <v>1068</v>
      </c>
      <c r="L7748">
        <v>-0.26068705320358276</v>
      </c>
      <c r="M7748">
        <v>-10.53242015838623</v>
      </c>
      <c r="N7748">
        <v>10351</v>
      </c>
      <c r="O7748">
        <v>6.3987791538238525E-2</v>
      </c>
      <c r="P7748">
        <v>-0.34269380569458008</v>
      </c>
      <c r="Q7748">
        <v>-0.30385193228721619</v>
      </c>
      <c r="R7748">
        <v>-0.26068705320358276</v>
      </c>
      <c r="S7748">
        <v>-0.21752728521823883</v>
      </c>
      <c r="T7748">
        <v>-0.17868030071258545</v>
      </c>
      <c r="U7748" t="s">
        <v>102</v>
      </c>
      <c r="V7748" t="s">
        <v>84</v>
      </c>
      <c r="W7748">
        <v>94.350982666015625</v>
      </c>
    </row>
    <row r="7749" spans="1:23" x14ac:dyDescent="0.25">
      <c r="A7749" s="48"/>
      <c r="B7749" t="s">
        <v>15</v>
      </c>
      <c r="C7749" s="35">
        <v>42231</v>
      </c>
      <c r="D7749">
        <v>20</v>
      </c>
      <c r="E7749" t="s">
        <v>32</v>
      </c>
      <c r="F7749">
        <v>2.3399984085771046</v>
      </c>
      <c r="G7749">
        <v>1.7662333213844845</v>
      </c>
      <c r="H7749">
        <v>9283</v>
      </c>
      <c r="I7749">
        <v>2.5994317322287612</v>
      </c>
      <c r="J7749">
        <v>1.8866529763192441</v>
      </c>
      <c r="K7749">
        <v>1068</v>
      </c>
      <c r="L7749">
        <v>-0.2594333291053772</v>
      </c>
      <c r="M7749">
        <v>-11.086901664733887</v>
      </c>
      <c r="N7749">
        <v>10351</v>
      </c>
      <c r="O7749">
        <v>6.0571283102035522E-2</v>
      </c>
      <c r="P7749">
        <v>-0.33706149458885193</v>
      </c>
      <c r="Q7749">
        <v>-0.30029350519180298</v>
      </c>
      <c r="R7749">
        <v>-0.2594333291053772</v>
      </c>
      <c r="S7749">
        <v>-0.21857799589633942</v>
      </c>
      <c r="T7749">
        <v>-0.18180517852306366</v>
      </c>
      <c r="U7749" t="s">
        <v>102</v>
      </c>
      <c r="V7749" t="s">
        <v>84</v>
      </c>
      <c r="W7749">
        <v>90.832191467285156</v>
      </c>
    </row>
    <row r="7750" spans="1:23" x14ac:dyDescent="0.25">
      <c r="A7750" s="48"/>
      <c r="B7750" t="s">
        <v>15</v>
      </c>
      <c r="C7750" s="35">
        <v>42231</v>
      </c>
      <c r="D7750">
        <v>21</v>
      </c>
      <c r="E7750" t="s">
        <v>32</v>
      </c>
      <c r="F7750">
        <v>2.1503678793981589</v>
      </c>
      <c r="G7750">
        <v>1.6468091249858126</v>
      </c>
      <c r="H7750">
        <v>9283</v>
      </c>
      <c r="I7750">
        <v>2.3564341805771916</v>
      </c>
      <c r="J7750">
        <v>1.699280726665449</v>
      </c>
      <c r="K7750">
        <v>1068</v>
      </c>
      <c r="L7750">
        <v>-0.20606629550457001</v>
      </c>
      <c r="M7750">
        <v>-9.5828390121459961</v>
      </c>
      <c r="N7750">
        <v>10351</v>
      </c>
      <c r="O7750">
        <v>5.473434180021286E-2</v>
      </c>
      <c r="P7750">
        <v>-0.27621382474899292</v>
      </c>
      <c r="Q7750">
        <v>-0.24298898875713348</v>
      </c>
      <c r="R7750">
        <v>-0.20606629550457001</v>
      </c>
      <c r="S7750">
        <v>-0.16914798319339752</v>
      </c>
      <c r="T7750">
        <v>-0.13591876626014709</v>
      </c>
      <c r="U7750" t="s">
        <v>102</v>
      </c>
      <c r="V7750" t="s">
        <v>84</v>
      </c>
      <c r="W7750">
        <v>85.57318115234375</v>
      </c>
    </row>
    <row r="7751" spans="1:23" x14ac:dyDescent="0.25">
      <c r="A7751" s="48"/>
      <c r="B7751" t="s">
        <v>15</v>
      </c>
      <c r="C7751" s="35">
        <v>42231</v>
      </c>
      <c r="D7751">
        <v>22</v>
      </c>
      <c r="E7751" t="s">
        <v>32</v>
      </c>
      <c r="F7751">
        <v>1.9379242937490622</v>
      </c>
      <c r="G7751">
        <v>1.5423039088219501</v>
      </c>
      <c r="H7751">
        <v>9283</v>
      </c>
      <c r="I7751">
        <v>2.1238284356918036</v>
      </c>
      <c r="J7751">
        <v>1.5943830001106125</v>
      </c>
      <c r="K7751">
        <v>1068</v>
      </c>
      <c r="L7751">
        <v>-0.18590414524078369</v>
      </c>
      <c r="M7751">
        <v>-9.592951774597168</v>
      </c>
      <c r="N7751">
        <v>10351</v>
      </c>
      <c r="O7751">
        <v>5.1346335560083389E-2</v>
      </c>
      <c r="P7751">
        <v>-0.25170961022377014</v>
      </c>
      <c r="Q7751">
        <v>-0.22054135799407959</v>
      </c>
      <c r="R7751">
        <v>-0.18590414524078369</v>
      </c>
      <c r="S7751">
        <v>-0.15127104520797729</v>
      </c>
      <c r="T7751">
        <v>-0.12009868025779724</v>
      </c>
      <c r="U7751" t="s">
        <v>102</v>
      </c>
      <c r="V7751" t="s">
        <v>84</v>
      </c>
      <c r="W7751">
        <v>83.57318115234375</v>
      </c>
    </row>
    <row r="7752" spans="1:23" x14ac:dyDescent="0.25">
      <c r="A7752" s="48"/>
      <c r="B7752" t="s">
        <v>15</v>
      </c>
      <c r="C7752" s="35">
        <v>42231</v>
      </c>
      <c r="D7752">
        <v>23</v>
      </c>
      <c r="E7752" t="s">
        <v>32</v>
      </c>
      <c r="F7752">
        <v>1.6333434882192301</v>
      </c>
      <c r="G7752">
        <v>1.40810898854553</v>
      </c>
      <c r="H7752">
        <v>9283</v>
      </c>
      <c r="I7752">
        <v>1.7498860642939882</v>
      </c>
      <c r="J7752">
        <v>1.4723360853294427</v>
      </c>
      <c r="K7752">
        <v>1068</v>
      </c>
      <c r="L7752">
        <v>-0.11654257774353027</v>
      </c>
      <c r="M7752">
        <v>-7.1352152824401855</v>
      </c>
      <c r="N7752">
        <v>10351</v>
      </c>
      <c r="O7752">
        <v>4.7363933175802231E-2</v>
      </c>
      <c r="P7752">
        <v>-0.17724420130252838</v>
      </c>
      <c r="Q7752">
        <v>-0.14849333465099335</v>
      </c>
      <c r="R7752">
        <v>-0.11654257774353027</v>
      </c>
      <c r="S7752">
        <v>-8.4595605731010437E-2</v>
      </c>
      <c r="T7752">
        <v>-5.5840961635112762E-2</v>
      </c>
      <c r="U7752" t="s">
        <v>102</v>
      </c>
      <c r="V7752" t="s">
        <v>84</v>
      </c>
      <c r="W7752">
        <v>80.702926635742188</v>
      </c>
    </row>
    <row r="7753" spans="1:23" x14ac:dyDescent="0.25">
      <c r="A7753" s="48"/>
      <c r="B7753" t="s">
        <v>15</v>
      </c>
      <c r="C7753" s="35">
        <v>42231</v>
      </c>
      <c r="D7753">
        <v>24</v>
      </c>
      <c r="E7753" t="s">
        <v>32</v>
      </c>
      <c r="F7753">
        <v>1.3186238928551988</v>
      </c>
      <c r="G7753">
        <v>1.2315462116075366</v>
      </c>
      <c r="H7753">
        <v>9283</v>
      </c>
      <c r="I7753">
        <v>1.4208369105476668</v>
      </c>
      <c r="J7753">
        <v>1.2704670897884713</v>
      </c>
      <c r="K7753">
        <v>1068</v>
      </c>
      <c r="L7753">
        <v>-0.10221301764249802</v>
      </c>
      <c r="M7753">
        <v>-7.7514915466308594</v>
      </c>
      <c r="N7753">
        <v>10351</v>
      </c>
      <c r="O7753">
        <v>4.0923129767179489E-2</v>
      </c>
      <c r="P7753">
        <v>-0.15466010570526123</v>
      </c>
      <c r="Q7753">
        <v>-0.12981894612312317</v>
      </c>
      <c r="R7753">
        <v>-0.10221301764249802</v>
      </c>
      <c r="S7753">
        <v>-7.461036741733551E-2</v>
      </c>
      <c r="T7753">
        <v>-4.9765933305025101E-2</v>
      </c>
      <c r="U7753" t="s">
        <v>102</v>
      </c>
      <c r="V7753" t="s">
        <v>84</v>
      </c>
      <c r="W7753">
        <v>78.832481384277344</v>
      </c>
    </row>
    <row r="7754" spans="1:23" x14ac:dyDescent="0.25">
      <c r="A7754" s="48"/>
      <c r="B7754" t="s">
        <v>15</v>
      </c>
      <c r="C7754" s="35">
        <v>42255</v>
      </c>
      <c r="D7754">
        <v>1</v>
      </c>
      <c r="E7754" t="s">
        <v>32</v>
      </c>
      <c r="F7754">
        <v>0.72651543441210564</v>
      </c>
      <c r="G7754">
        <v>0.69757584322376054</v>
      </c>
      <c r="H7754">
        <v>9449</v>
      </c>
      <c r="I7754">
        <v>0.73093349270526231</v>
      </c>
      <c r="J7754">
        <v>0.7617874412005704</v>
      </c>
      <c r="K7754">
        <v>1049</v>
      </c>
      <c r="L7754">
        <v>-4.4180583208799362E-3</v>
      </c>
      <c r="M7754">
        <v>-0.60811620950698853</v>
      </c>
      <c r="N7754">
        <v>10498</v>
      </c>
      <c r="O7754">
        <v>2.4590881541371346E-2</v>
      </c>
      <c r="P7754">
        <v>-3.5933732986450195E-2</v>
      </c>
      <c r="Q7754">
        <v>-2.1006574854254723E-2</v>
      </c>
      <c r="R7754">
        <v>-4.4180583208799362E-3</v>
      </c>
      <c r="S7754">
        <v>1.2168491259217262E-2</v>
      </c>
      <c r="T7754">
        <v>2.7097616344690323E-2</v>
      </c>
      <c r="U7754" t="s">
        <v>102</v>
      </c>
      <c r="V7754" t="s">
        <v>84</v>
      </c>
      <c r="W7754">
        <v>70.351112365722656</v>
      </c>
    </row>
    <row r="7755" spans="1:23" x14ac:dyDescent="0.25">
      <c r="A7755" s="48"/>
      <c r="B7755" t="s">
        <v>15</v>
      </c>
      <c r="C7755" s="35">
        <v>42255</v>
      </c>
      <c r="D7755">
        <v>2</v>
      </c>
      <c r="E7755" t="s">
        <v>32</v>
      </c>
      <c r="F7755">
        <v>0.63456068503528407</v>
      </c>
      <c r="G7755">
        <v>0.59697937533518675</v>
      </c>
      <c r="H7755">
        <v>9449</v>
      </c>
      <c r="I7755">
        <v>0.63028076549817424</v>
      </c>
      <c r="J7755">
        <v>0.66088629320421599</v>
      </c>
      <c r="K7755">
        <v>1049</v>
      </c>
      <c r="L7755">
        <v>4.2799194343388081E-3</v>
      </c>
      <c r="M7755">
        <v>0.6744697093963623</v>
      </c>
      <c r="N7755">
        <v>10498</v>
      </c>
      <c r="O7755">
        <v>2.1309277042746544E-2</v>
      </c>
      <c r="P7755">
        <v>-2.3030050098896027E-2</v>
      </c>
      <c r="Q7755">
        <v>-1.0094892233610153E-2</v>
      </c>
      <c r="R7755">
        <v>4.2799194343388081E-3</v>
      </c>
      <c r="S7755">
        <v>1.8653027713298798E-2</v>
      </c>
      <c r="T7755">
        <v>3.1589888036251068E-2</v>
      </c>
      <c r="U7755" t="s">
        <v>102</v>
      </c>
      <c r="V7755" t="s">
        <v>84</v>
      </c>
      <c r="W7755">
        <v>68.480850219726563</v>
      </c>
    </row>
    <row r="7756" spans="1:23" x14ac:dyDescent="0.25">
      <c r="A7756" s="48"/>
      <c r="B7756" t="s">
        <v>15</v>
      </c>
      <c r="C7756" s="35">
        <v>42255</v>
      </c>
      <c r="D7756">
        <v>3</v>
      </c>
      <c r="E7756" t="s">
        <v>32</v>
      </c>
      <c r="F7756">
        <v>0.58154710132998877</v>
      </c>
      <c r="G7756">
        <v>0.53110386883347016</v>
      </c>
      <c r="H7756">
        <v>9449</v>
      </c>
      <c r="I7756">
        <v>0.56310937800233984</v>
      </c>
      <c r="J7756">
        <v>0.55686012695129317</v>
      </c>
      <c r="K7756">
        <v>1049</v>
      </c>
      <c r="L7756">
        <v>1.8437722697854042E-2</v>
      </c>
      <c r="M7756">
        <v>3.1704609394073486</v>
      </c>
      <c r="N7756">
        <v>10498</v>
      </c>
      <c r="O7756">
        <v>1.8040519207715988E-2</v>
      </c>
      <c r="P7756">
        <v>-4.6830065548419952E-3</v>
      </c>
      <c r="Q7756">
        <v>6.2679494731128216E-3</v>
      </c>
      <c r="R7756">
        <v>1.8437722697854042E-2</v>
      </c>
      <c r="S7756">
        <v>3.060605376958847E-2</v>
      </c>
      <c r="T7756">
        <v>4.1558451950550079E-2</v>
      </c>
      <c r="U7756" t="s">
        <v>102</v>
      </c>
      <c r="V7756" t="s">
        <v>84</v>
      </c>
      <c r="W7756">
        <v>67.351303100585938</v>
      </c>
    </row>
    <row r="7757" spans="1:23" x14ac:dyDescent="0.25">
      <c r="A7757" s="48"/>
      <c r="B7757" t="s">
        <v>15</v>
      </c>
      <c r="C7757" s="35">
        <v>42255</v>
      </c>
      <c r="D7757">
        <v>4</v>
      </c>
      <c r="E7757" t="s">
        <v>32</v>
      </c>
      <c r="F7757">
        <v>0.55896665259484024</v>
      </c>
      <c r="G7757">
        <v>0.50742115524907572</v>
      </c>
      <c r="H7757">
        <v>9449</v>
      </c>
      <c r="I7757">
        <v>0.53273282305781411</v>
      </c>
      <c r="J7757">
        <v>0.51790106653230461</v>
      </c>
      <c r="K7757">
        <v>1049</v>
      </c>
      <c r="L7757">
        <v>2.623382955789566E-2</v>
      </c>
      <c r="M7757">
        <v>4.693272590637207</v>
      </c>
      <c r="N7757">
        <v>10498</v>
      </c>
      <c r="O7757">
        <v>1.6820868477225304E-2</v>
      </c>
      <c r="P7757">
        <v>4.6762046404182911E-3</v>
      </c>
      <c r="Q7757">
        <v>1.4886807650327682E-2</v>
      </c>
      <c r="R7757">
        <v>2.623382955789566E-2</v>
      </c>
      <c r="S7757">
        <v>3.7579506635665894E-2</v>
      </c>
      <c r="T7757">
        <v>4.7791454941034317E-2</v>
      </c>
      <c r="U7757" t="s">
        <v>102</v>
      </c>
      <c r="V7757" t="s">
        <v>84</v>
      </c>
      <c r="W7757">
        <v>66.740043640136719</v>
      </c>
    </row>
    <row r="7758" spans="1:23" x14ac:dyDescent="0.25">
      <c r="A7758" s="48"/>
      <c r="B7758" t="s">
        <v>15</v>
      </c>
      <c r="C7758" s="35">
        <v>42255</v>
      </c>
      <c r="D7758">
        <v>5</v>
      </c>
      <c r="E7758" t="s">
        <v>32</v>
      </c>
      <c r="F7758">
        <v>0.55821082861599614</v>
      </c>
      <c r="G7758">
        <v>0.49207016238348184</v>
      </c>
      <c r="H7758">
        <v>9449</v>
      </c>
      <c r="I7758">
        <v>0.54437081340561777</v>
      </c>
      <c r="J7758">
        <v>0.55332173907524707</v>
      </c>
      <c r="K7758">
        <v>1049</v>
      </c>
      <c r="L7758">
        <v>1.3840015046298504E-2</v>
      </c>
      <c r="M7758">
        <v>2.4793527126312256</v>
      </c>
      <c r="N7758">
        <v>10498</v>
      </c>
      <c r="O7758">
        <v>1.7818218097090721E-2</v>
      </c>
      <c r="P7758">
        <v>-8.9958133175969124E-3</v>
      </c>
      <c r="Q7758">
        <v>1.8202015198767185E-3</v>
      </c>
      <c r="R7758">
        <v>1.3840015046298504E-2</v>
      </c>
      <c r="S7758">
        <v>2.5858402252197266E-2</v>
      </c>
      <c r="T7758">
        <v>3.6675844341516495E-2</v>
      </c>
      <c r="U7758" t="s">
        <v>102</v>
      </c>
      <c r="V7758" t="s">
        <v>84</v>
      </c>
      <c r="W7758">
        <v>65.9991455078125</v>
      </c>
    </row>
    <row r="7759" spans="1:23" x14ac:dyDescent="0.25">
      <c r="A7759" s="48"/>
      <c r="B7759" t="s">
        <v>15</v>
      </c>
      <c r="C7759" s="35">
        <v>42255</v>
      </c>
      <c r="D7759">
        <v>6</v>
      </c>
      <c r="E7759" t="s">
        <v>32</v>
      </c>
      <c r="F7759">
        <v>0.5964163387864504</v>
      </c>
      <c r="G7759">
        <v>0.53342325880506136</v>
      </c>
      <c r="H7759">
        <v>9449</v>
      </c>
      <c r="I7759">
        <v>0.59438019156019151</v>
      </c>
      <c r="J7759">
        <v>0.5970691170760547</v>
      </c>
      <c r="K7759">
        <v>1049</v>
      </c>
      <c r="L7759">
        <v>2.0361472852528095E-3</v>
      </c>
      <c r="M7759">
        <v>0.34139695763587952</v>
      </c>
      <c r="N7759">
        <v>10498</v>
      </c>
      <c r="O7759">
        <v>1.9234154373407364E-2</v>
      </c>
      <c r="P7759">
        <v>-2.2614344954490662E-2</v>
      </c>
      <c r="Q7759">
        <v>-1.0938828811049461E-2</v>
      </c>
      <c r="R7759">
        <v>2.0361472852528095E-3</v>
      </c>
      <c r="S7759">
        <v>1.5009584836661816E-2</v>
      </c>
      <c r="T7759">
        <v>2.6686640456318855E-2</v>
      </c>
      <c r="U7759" t="s">
        <v>102</v>
      </c>
      <c r="V7759" t="s">
        <v>84</v>
      </c>
      <c r="W7759">
        <v>65.999046325683594</v>
      </c>
    </row>
    <row r="7760" spans="1:23" x14ac:dyDescent="0.25">
      <c r="A7760" s="48"/>
      <c r="B7760" t="s">
        <v>15</v>
      </c>
      <c r="C7760" s="35">
        <v>42255</v>
      </c>
      <c r="D7760">
        <v>7</v>
      </c>
      <c r="E7760" t="s">
        <v>32</v>
      </c>
      <c r="F7760">
        <v>0.69100388261773438</v>
      </c>
      <c r="G7760">
        <v>0.63134702651295049</v>
      </c>
      <c r="H7760">
        <v>9449</v>
      </c>
      <c r="I7760">
        <v>0.67841071776734796</v>
      </c>
      <c r="J7760">
        <v>0.61950132279857972</v>
      </c>
      <c r="K7760">
        <v>1049</v>
      </c>
      <c r="L7760">
        <v>1.2593165040016174E-2</v>
      </c>
      <c r="M7760">
        <v>1.8224449157714844</v>
      </c>
      <c r="N7760">
        <v>10498</v>
      </c>
      <c r="O7760">
        <v>2.0199982449412346E-2</v>
      </c>
      <c r="P7760">
        <v>-1.3295132666826248E-2</v>
      </c>
      <c r="Q7760">
        <v>-1.0333390673622489E-3</v>
      </c>
      <c r="R7760">
        <v>1.2593165040016174E-2</v>
      </c>
      <c r="S7760">
        <v>2.6218052953481674E-2</v>
      </c>
      <c r="T7760">
        <v>3.8481462746858597E-2</v>
      </c>
      <c r="U7760" t="s">
        <v>102</v>
      </c>
      <c r="V7760" t="s">
        <v>84</v>
      </c>
      <c r="W7760">
        <v>67.128883361816406</v>
      </c>
    </row>
    <row r="7761" spans="1:23" x14ac:dyDescent="0.25">
      <c r="A7761" s="48"/>
      <c r="B7761" t="s">
        <v>15</v>
      </c>
      <c r="C7761" s="35">
        <v>42255</v>
      </c>
      <c r="D7761">
        <v>8</v>
      </c>
      <c r="E7761" t="s">
        <v>32</v>
      </c>
      <c r="F7761">
        <v>0.70367193917340209</v>
      </c>
      <c r="G7761">
        <v>0.69483717448482729</v>
      </c>
      <c r="H7761">
        <v>9449</v>
      </c>
      <c r="I7761">
        <v>0.67977387543548151</v>
      </c>
      <c r="J7761">
        <v>0.60532690251461052</v>
      </c>
      <c r="K7761">
        <v>1049</v>
      </c>
      <c r="L7761">
        <v>2.3898063227534294E-2</v>
      </c>
      <c r="M7761">
        <v>3.3961939811706543</v>
      </c>
      <c r="N7761">
        <v>10498</v>
      </c>
      <c r="O7761">
        <v>2.0009996369481087E-2</v>
      </c>
      <c r="P7761">
        <v>-1.7467481084167957E-3</v>
      </c>
      <c r="Q7761">
        <v>1.0399719700217247E-2</v>
      </c>
      <c r="R7761">
        <v>2.3898063227534294E-2</v>
      </c>
      <c r="S7761">
        <v>3.7394806742668152E-2</v>
      </c>
      <c r="T7761">
        <v>4.9542874097824097E-2</v>
      </c>
      <c r="U7761" t="s">
        <v>102</v>
      </c>
      <c r="V7761" t="s">
        <v>84</v>
      </c>
      <c r="W7761">
        <v>72.129264831542969</v>
      </c>
    </row>
    <row r="7762" spans="1:23" x14ac:dyDescent="0.25">
      <c r="A7762" s="48"/>
      <c r="B7762" t="s">
        <v>15</v>
      </c>
      <c r="C7762" s="35">
        <v>42255</v>
      </c>
      <c r="D7762">
        <v>9</v>
      </c>
      <c r="E7762" t="s">
        <v>32</v>
      </c>
      <c r="F7762">
        <v>0.63575128179180529</v>
      </c>
      <c r="G7762">
        <v>0.73795980147595719</v>
      </c>
      <c r="H7762">
        <v>9449</v>
      </c>
      <c r="I7762">
        <v>0.62354526327751258</v>
      </c>
      <c r="J7762">
        <v>0.69608338719902318</v>
      </c>
      <c r="K7762">
        <v>1049</v>
      </c>
      <c r="L7762">
        <v>1.2206018902361393E-2</v>
      </c>
      <c r="M7762">
        <v>1.9199361801147461</v>
      </c>
      <c r="N7762">
        <v>10498</v>
      </c>
      <c r="O7762">
        <v>2.2793268784880638E-2</v>
      </c>
      <c r="P7762">
        <v>-1.7005834728479385E-2</v>
      </c>
      <c r="Q7762">
        <v>-3.1698644161224365E-3</v>
      </c>
      <c r="R7762">
        <v>1.2206018902361393E-2</v>
      </c>
      <c r="S7762">
        <v>2.7580078691244125E-2</v>
      </c>
      <c r="T7762">
        <v>4.1417870670557022E-2</v>
      </c>
      <c r="U7762" t="s">
        <v>102</v>
      </c>
      <c r="V7762" t="s">
        <v>84</v>
      </c>
      <c r="W7762">
        <v>76.777580261230469</v>
      </c>
    </row>
    <row r="7763" spans="1:23" x14ac:dyDescent="0.25">
      <c r="A7763" s="48"/>
      <c r="B7763" t="s">
        <v>15</v>
      </c>
      <c r="C7763" s="35">
        <v>42255</v>
      </c>
      <c r="D7763">
        <v>10</v>
      </c>
      <c r="E7763" t="s">
        <v>32</v>
      </c>
      <c r="F7763">
        <v>0.58526734394340918</v>
      </c>
      <c r="G7763">
        <v>0.87279578440392813</v>
      </c>
      <c r="H7763">
        <v>9449</v>
      </c>
      <c r="I7763">
        <v>0.53576612465813389</v>
      </c>
      <c r="J7763">
        <v>0.77364993519658443</v>
      </c>
      <c r="K7763">
        <v>1049</v>
      </c>
      <c r="L7763">
        <v>4.9501217901706696E-2</v>
      </c>
      <c r="M7763">
        <v>8.4578819274902344</v>
      </c>
      <c r="N7763">
        <v>10498</v>
      </c>
      <c r="O7763">
        <v>2.5518529117107391E-2</v>
      </c>
      <c r="P7763">
        <v>1.6796670854091644E-2</v>
      </c>
      <c r="Q7763">
        <v>3.2286927103996277E-2</v>
      </c>
      <c r="R7763">
        <v>4.9501217901706696E-2</v>
      </c>
      <c r="S7763">
        <v>6.6713467240333557E-2</v>
      </c>
      <c r="T7763">
        <v>8.2205764949321747E-2</v>
      </c>
      <c r="U7763" t="s">
        <v>102</v>
      </c>
      <c r="V7763" t="s">
        <v>84</v>
      </c>
      <c r="W7763">
        <v>81.907318115234375</v>
      </c>
    </row>
    <row r="7764" spans="1:23" x14ac:dyDescent="0.25">
      <c r="A7764" s="48"/>
      <c r="B7764" t="s">
        <v>15</v>
      </c>
      <c r="C7764" s="35">
        <v>42255</v>
      </c>
      <c r="D7764">
        <v>11</v>
      </c>
      <c r="E7764" t="s">
        <v>32</v>
      </c>
      <c r="F7764">
        <v>0.56028727783027155</v>
      </c>
      <c r="G7764">
        <v>1.0520581288873665</v>
      </c>
      <c r="H7764">
        <v>9449</v>
      </c>
      <c r="I7764">
        <v>0.53354669805596455</v>
      </c>
      <c r="J7764">
        <v>0.96615150783945292</v>
      </c>
      <c r="K7764">
        <v>1049</v>
      </c>
      <c r="L7764">
        <v>2.6740578934550285E-2</v>
      </c>
      <c r="M7764">
        <v>4.7726550102233887</v>
      </c>
      <c r="N7764">
        <v>10498</v>
      </c>
      <c r="O7764">
        <v>3.1732998788356781E-2</v>
      </c>
      <c r="P7764">
        <v>-1.3928432017564774E-2</v>
      </c>
      <c r="Q7764">
        <v>5.3341328166425228E-3</v>
      </c>
      <c r="R7764">
        <v>2.6740578934550285E-2</v>
      </c>
      <c r="S7764">
        <v>4.8144485801458359E-2</v>
      </c>
      <c r="T7764">
        <v>6.7409589886665344E-2</v>
      </c>
      <c r="U7764" t="s">
        <v>102</v>
      </c>
      <c r="V7764" t="s">
        <v>84</v>
      </c>
      <c r="W7764">
        <v>87.648124694824219</v>
      </c>
    </row>
    <row r="7765" spans="1:23" x14ac:dyDescent="0.25">
      <c r="A7765" s="48"/>
      <c r="B7765" t="s">
        <v>15</v>
      </c>
      <c r="C7765" s="35">
        <v>42255</v>
      </c>
      <c r="D7765">
        <v>12</v>
      </c>
      <c r="E7765" t="s">
        <v>32</v>
      </c>
      <c r="F7765">
        <v>0.59759671321443741</v>
      </c>
      <c r="G7765">
        <v>1.2177986211377072</v>
      </c>
      <c r="H7765">
        <v>9449</v>
      </c>
      <c r="I7765">
        <v>0.58604086169728031</v>
      </c>
      <c r="J7765">
        <v>1.1083342212965588</v>
      </c>
      <c r="K7765">
        <v>1049</v>
      </c>
      <c r="L7765">
        <v>1.1555851437151432E-2</v>
      </c>
      <c r="M7765">
        <v>1.9337207078933716</v>
      </c>
      <c r="N7765">
        <v>10498</v>
      </c>
      <c r="O7765">
        <v>3.644140437245369E-2</v>
      </c>
      <c r="P7765">
        <v>-3.5147450864315033E-2</v>
      </c>
      <c r="Q7765">
        <v>-1.302679069340229E-2</v>
      </c>
      <c r="R7765">
        <v>1.1555851437151432E-2</v>
      </c>
      <c r="S7765">
        <v>3.6135580390691757E-2</v>
      </c>
      <c r="T7765">
        <v>5.8259155601263046E-2</v>
      </c>
      <c r="U7765" t="s">
        <v>102</v>
      </c>
      <c r="V7765" t="s">
        <v>84</v>
      </c>
      <c r="W7765">
        <v>91.647834777832031</v>
      </c>
    </row>
    <row r="7766" spans="1:23" x14ac:dyDescent="0.25">
      <c r="A7766" s="48"/>
      <c r="B7766" t="s">
        <v>15</v>
      </c>
      <c r="C7766" s="35">
        <v>42255</v>
      </c>
      <c r="D7766">
        <v>13</v>
      </c>
      <c r="E7766" t="s">
        <v>32</v>
      </c>
      <c r="F7766">
        <v>0.7247386555598333</v>
      </c>
      <c r="G7766">
        <v>1.3989161455932744</v>
      </c>
      <c r="H7766">
        <v>9449</v>
      </c>
      <c r="I7766">
        <v>0.70213856471017799</v>
      </c>
      <c r="J7766">
        <v>1.2220829194083784</v>
      </c>
      <c r="K7766">
        <v>1049</v>
      </c>
      <c r="L7766">
        <v>2.2600090131163597E-2</v>
      </c>
      <c r="M7766">
        <v>3.1183779239654541</v>
      </c>
      <c r="N7766">
        <v>10498</v>
      </c>
      <c r="O7766">
        <v>4.0383566170930862E-2</v>
      </c>
      <c r="P7766">
        <v>-2.9155489057302475E-2</v>
      </c>
      <c r="Q7766">
        <v>-4.6418560668826103E-3</v>
      </c>
      <c r="R7766">
        <v>2.2600090131163597E-2</v>
      </c>
      <c r="S7766">
        <v>4.9838803708553314E-2</v>
      </c>
      <c r="T7766">
        <v>7.4355669319629669E-2</v>
      </c>
      <c r="U7766" t="s">
        <v>102</v>
      </c>
      <c r="V7766" t="s">
        <v>84</v>
      </c>
      <c r="W7766">
        <v>94.3885498046875</v>
      </c>
    </row>
    <row r="7767" spans="1:23" x14ac:dyDescent="0.25">
      <c r="A7767" s="48"/>
      <c r="B7767" t="s">
        <v>15</v>
      </c>
      <c r="C7767" s="35">
        <v>42255</v>
      </c>
      <c r="D7767">
        <v>14</v>
      </c>
      <c r="E7767" t="s">
        <v>32</v>
      </c>
      <c r="F7767">
        <v>0.95100727575629729</v>
      </c>
      <c r="G7767">
        <v>1.5663538673219799</v>
      </c>
      <c r="H7767">
        <v>9449</v>
      </c>
      <c r="I7767">
        <v>0.85302382781842889</v>
      </c>
      <c r="J7767">
        <v>1.3341376394937421</v>
      </c>
      <c r="K7767">
        <v>1049</v>
      </c>
      <c r="L7767">
        <v>9.7983449697494507E-2</v>
      </c>
      <c r="M7767">
        <v>10.303122520446777</v>
      </c>
      <c r="N7767">
        <v>10498</v>
      </c>
      <c r="O7767">
        <v>4.42315973341465E-2</v>
      </c>
      <c r="P7767">
        <v>4.1296236217021942E-2</v>
      </c>
      <c r="Q7767">
        <v>6.8145699799060822E-2</v>
      </c>
      <c r="R7767">
        <v>9.7983449697494507E-2</v>
      </c>
      <c r="S7767">
        <v>0.12781766057014465</v>
      </c>
      <c r="T7767">
        <v>0.15467067062854767</v>
      </c>
      <c r="U7767" t="s">
        <v>102</v>
      </c>
      <c r="V7767" t="s">
        <v>84</v>
      </c>
      <c r="W7767">
        <v>96.388458251953125</v>
      </c>
    </row>
    <row r="7768" spans="1:23" x14ac:dyDescent="0.25">
      <c r="A7768" s="48"/>
      <c r="B7768" t="s">
        <v>15</v>
      </c>
      <c r="C7768" s="35">
        <v>42255</v>
      </c>
      <c r="D7768">
        <v>15</v>
      </c>
      <c r="E7768" t="s">
        <v>32</v>
      </c>
      <c r="F7768">
        <v>1.2759097114045985</v>
      </c>
      <c r="G7768">
        <v>1.7042953159086018</v>
      </c>
      <c r="H7768">
        <v>9449</v>
      </c>
      <c r="I7768">
        <v>1.0825771292819366</v>
      </c>
      <c r="J7768">
        <v>1.4880280989095598</v>
      </c>
      <c r="K7768">
        <v>1049</v>
      </c>
      <c r="L7768">
        <v>0.19333258271217346</v>
      </c>
      <c r="M7768">
        <v>15.152528762817383</v>
      </c>
      <c r="N7768">
        <v>10498</v>
      </c>
      <c r="O7768">
        <v>4.9175180494785309E-2</v>
      </c>
      <c r="P7768">
        <v>0.13030967116355896</v>
      </c>
      <c r="Q7768">
        <v>0.16015999019145966</v>
      </c>
      <c r="R7768">
        <v>0.19333258271217346</v>
      </c>
      <c r="S7768">
        <v>0.22650124132633209</v>
      </c>
      <c r="T7768">
        <v>0.25635549426078796</v>
      </c>
      <c r="U7768" t="s">
        <v>102</v>
      </c>
      <c r="V7768" t="s">
        <v>84</v>
      </c>
      <c r="W7768">
        <v>97.999618530273438</v>
      </c>
    </row>
    <row r="7769" spans="1:23" x14ac:dyDescent="0.25">
      <c r="A7769" s="48"/>
      <c r="B7769" t="s">
        <v>15</v>
      </c>
      <c r="C7769" s="35">
        <v>42255</v>
      </c>
      <c r="D7769">
        <v>16</v>
      </c>
      <c r="E7769" t="s">
        <v>32</v>
      </c>
      <c r="F7769">
        <v>1.7168600572592208</v>
      </c>
      <c r="G7769">
        <v>1.8174403658031144</v>
      </c>
      <c r="H7769">
        <v>9449</v>
      </c>
      <c r="I7769">
        <v>1.7545206698665434</v>
      </c>
      <c r="J7769">
        <v>1.8810786008742599</v>
      </c>
      <c r="K7769">
        <v>1049</v>
      </c>
      <c r="L7769">
        <v>-3.7660613656044006E-2</v>
      </c>
      <c r="M7769">
        <v>-2.1935749053955078</v>
      </c>
      <c r="N7769">
        <v>10498</v>
      </c>
      <c r="O7769">
        <v>6.1014272272586823E-2</v>
      </c>
      <c r="P7769">
        <v>-0.11585650593042374</v>
      </c>
      <c r="Q7769">
        <v>-7.8819625079631805E-2</v>
      </c>
      <c r="R7769">
        <v>-3.7660613656044006E-2</v>
      </c>
      <c r="S7769">
        <v>3.4935129806399345E-3</v>
      </c>
      <c r="T7769">
        <v>4.0535278618335724E-2</v>
      </c>
      <c r="U7769" t="s">
        <v>102</v>
      </c>
      <c r="V7769" t="s">
        <v>84</v>
      </c>
      <c r="W7769">
        <v>98.740524291992188</v>
      </c>
    </row>
    <row r="7770" spans="1:23" x14ac:dyDescent="0.25">
      <c r="A7770" s="48"/>
      <c r="B7770" t="s">
        <v>15</v>
      </c>
      <c r="C7770" s="35">
        <v>42255</v>
      </c>
      <c r="D7770">
        <v>17</v>
      </c>
      <c r="E7770" t="s">
        <v>32</v>
      </c>
      <c r="F7770">
        <v>2.1259436443001301</v>
      </c>
      <c r="G7770">
        <v>1.8861536993067376</v>
      </c>
      <c r="H7770">
        <v>9449</v>
      </c>
      <c r="I7770">
        <v>2.1212955981888411</v>
      </c>
      <c r="J7770">
        <v>1.9441652532743607</v>
      </c>
      <c r="K7770">
        <v>1049</v>
      </c>
      <c r="L7770">
        <v>4.6480461023747921E-3</v>
      </c>
      <c r="M7770">
        <v>0.21863448619842529</v>
      </c>
      <c r="N7770">
        <v>10498</v>
      </c>
      <c r="O7770">
        <v>6.3085049390792847E-2</v>
      </c>
      <c r="P7770">
        <v>-7.6201751828193665E-2</v>
      </c>
      <c r="Q7770">
        <v>-3.7907864898443222E-2</v>
      </c>
      <c r="R7770">
        <v>4.6480461023747921E-3</v>
      </c>
      <c r="S7770">
        <v>4.7198910266160965E-2</v>
      </c>
      <c r="T7770">
        <v>8.5497848689556122E-2</v>
      </c>
      <c r="U7770" t="s">
        <v>102</v>
      </c>
      <c r="V7770" t="s">
        <v>84</v>
      </c>
      <c r="W7770">
        <v>97.740524291992188</v>
      </c>
    </row>
    <row r="7771" spans="1:23" x14ac:dyDescent="0.25">
      <c r="A7771" s="48"/>
      <c r="B7771" t="s">
        <v>15</v>
      </c>
      <c r="C7771" s="35">
        <v>42255</v>
      </c>
      <c r="D7771">
        <v>18</v>
      </c>
      <c r="E7771" t="s">
        <v>32</v>
      </c>
      <c r="F7771">
        <v>2.3804133498122217</v>
      </c>
      <c r="G7771">
        <v>1.8669139505148575</v>
      </c>
      <c r="H7771">
        <v>9449</v>
      </c>
      <c r="I7771">
        <v>2.3154023929567225</v>
      </c>
      <c r="J7771">
        <v>1.9023061949521967</v>
      </c>
      <c r="K7771">
        <v>1049</v>
      </c>
      <c r="L7771">
        <v>6.5010957419872284E-2</v>
      </c>
      <c r="M7771">
        <v>2.7310783863067627</v>
      </c>
      <c r="N7771">
        <v>10498</v>
      </c>
      <c r="O7771">
        <v>6.1794765293598175E-2</v>
      </c>
      <c r="P7771">
        <v>-1.4185213483870029E-2</v>
      </c>
      <c r="Q7771">
        <v>2.3325445130467415E-2</v>
      </c>
      <c r="R7771">
        <v>6.5010957419872284E-2</v>
      </c>
      <c r="S7771">
        <v>0.10669152438640594</v>
      </c>
      <c r="T7771">
        <v>0.14420713484287262</v>
      </c>
      <c r="U7771" t="s">
        <v>102</v>
      </c>
      <c r="V7771" t="s">
        <v>84</v>
      </c>
      <c r="W7771">
        <v>96.480949401855469</v>
      </c>
    </row>
    <row r="7772" spans="1:23" x14ac:dyDescent="0.25">
      <c r="A7772" s="48"/>
      <c r="B7772" t="s">
        <v>15</v>
      </c>
      <c r="C7772" s="35">
        <v>42255</v>
      </c>
      <c r="D7772">
        <v>19</v>
      </c>
      <c r="E7772" t="s">
        <v>32</v>
      </c>
      <c r="F7772">
        <v>2.4101113500194127</v>
      </c>
      <c r="G7772">
        <v>1.7889173857773695</v>
      </c>
      <c r="H7772">
        <v>9449</v>
      </c>
      <c r="I7772">
        <v>2.35446028727034</v>
      </c>
      <c r="J7772">
        <v>1.7983073880401463</v>
      </c>
      <c r="K7772">
        <v>1049</v>
      </c>
      <c r="L7772">
        <v>5.5651061236858368E-2</v>
      </c>
      <c r="M7772">
        <v>2.3090660572052002</v>
      </c>
      <c r="N7772">
        <v>10498</v>
      </c>
      <c r="O7772">
        <v>5.8493878692388535E-2</v>
      </c>
      <c r="P7772">
        <v>-1.9314693287014961E-2</v>
      </c>
      <c r="Q7772">
        <v>1.6192261129617691E-2</v>
      </c>
      <c r="R7772">
        <v>5.5651061236858368E-2</v>
      </c>
      <c r="S7772">
        <v>9.5105186104774475E-2</v>
      </c>
      <c r="T7772">
        <v>0.13061681389808655</v>
      </c>
      <c r="U7772" t="s">
        <v>102</v>
      </c>
      <c r="V7772" t="s">
        <v>84</v>
      </c>
      <c r="W7772">
        <v>93.221183776855469</v>
      </c>
    </row>
    <row r="7773" spans="1:23" x14ac:dyDescent="0.25">
      <c r="A7773" s="48"/>
      <c r="B7773" t="s">
        <v>15</v>
      </c>
      <c r="C7773" s="35">
        <v>42255</v>
      </c>
      <c r="D7773">
        <v>20</v>
      </c>
      <c r="E7773" t="s">
        <v>32</v>
      </c>
      <c r="F7773">
        <v>2.2541490160833511</v>
      </c>
      <c r="G7773">
        <v>1.6610968000674839</v>
      </c>
      <c r="H7773">
        <v>9449</v>
      </c>
      <c r="I7773">
        <v>2.2760912914903551</v>
      </c>
      <c r="J7773">
        <v>1.6975837070587345</v>
      </c>
      <c r="K7773">
        <v>1049</v>
      </c>
      <c r="L7773">
        <v>-2.1942274644970894E-2</v>
      </c>
      <c r="M7773">
        <v>-0.97341722249984741</v>
      </c>
      <c r="N7773">
        <v>10498</v>
      </c>
      <c r="O7773">
        <v>5.5128876119852066E-2</v>
      </c>
      <c r="P7773">
        <v>-9.259544312953949E-2</v>
      </c>
      <c r="Q7773">
        <v>-5.9131111949682236E-2</v>
      </c>
      <c r="R7773">
        <v>-2.1942274644970894E-2</v>
      </c>
      <c r="S7773">
        <v>1.5242151916027069E-2</v>
      </c>
      <c r="T7773">
        <v>4.8710893839597702E-2</v>
      </c>
      <c r="U7773" t="s">
        <v>102</v>
      </c>
      <c r="V7773" t="s">
        <v>84</v>
      </c>
      <c r="W7773">
        <v>88.961898803710937</v>
      </c>
    </row>
    <row r="7774" spans="1:23" x14ac:dyDescent="0.25">
      <c r="A7774" s="48"/>
      <c r="B7774" t="s">
        <v>15</v>
      </c>
      <c r="C7774" s="35">
        <v>42255</v>
      </c>
      <c r="D7774">
        <v>21</v>
      </c>
      <c r="E7774" t="s">
        <v>32</v>
      </c>
      <c r="F7774">
        <v>2.0479193598357845</v>
      </c>
      <c r="G7774">
        <v>1.5394002075202569</v>
      </c>
      <c r="H7774">
        <v>9449</v>
      </c>
      <c r="I7774">
        <v>2.0684834458991554</v>
      </c>
      <c r="J7774">
        <v>1.5412083337087954</v>
      </c>
      <c r="K7774">
        <v>1049</v>
      </c>
      <c r="L7774">
        <v>-2.0564086735248566E-2</v>
      </c>
      <c r="M7774">
        <v>-1.0041452646255493</v>
      </c>
      <c r="N7774">
        <v>10498</v>
      </c>
      <c r="O7774">
        <v>5.015140026807785E-2</v>
      </c>
      <c r="P7774">
        <v>-8.4838122129440308E-2</v>
      </c>
      <c r="Q7774">
        <v>-5.4395217448472977E-2</v>
      </c>
      <c r="R7774">
        <v>-2.0564086735248566E-2</v>
      </c>
      <c r="S7774">
        <v>1.3263032771646976E-2</v>
      </c>
      <c r="T7774">
        <v>4.3709948658943176E-2</v>
      </c>
      <c r="U7774" t="s">
        <v>102</v>
      </c>
      <c r="V7774" t="s">
        <v>84</v>
      </c>
      <c r="W7774">
        <v>84.702987670898437</v>
      </c>
    </row>
    <row r="7775" spans="1:23" x14ac:dyDescent="0.25">
      <c r="A7775" s="48"/>
      <c r="B7775" t="s">
        <v>15</v>
      </c>
      <c r="C7775" s="35">
        <v>42255</v>
      </c>
      <c r="D7775">
        <v>22</v>
      </c>
      <c r="E7775" t="s">
        <v>32</v>
      </c>
      <c r="F7775">
        <v>1.7508118497441678</v>
      </c>
      <c r="G7775">
        <v>1.4070546747063639</v>
      </c>
      <c r="H7775">
        <v>9449</v>
      </c>
      <c r="I7775">
        <v>1.765075215779516</v>
      </c>
      <c r="J7775">
        <v>1.4432366425633196</v>
      </c>
      <c r="K7775">
        <v>1049</v>
      </c>
      <c r="L7775">
        <v>-1.4263366349041462E-2</v>
      </c>
      <c r="M7775">
        <v>-0.81467157602310181</v>
      </c>
      <c r="N7775">
        <v>10498</v>
      </c>
      <c r="O7775">
        <v>4.6852543950080872E-2</v>
      </c>
      <c r="P7775">
        <v>-7.4309587478637695E-2</v>
      </c>
      <c r="Q7775">
        <v>-4.5869156718254089E-2</v>
      </c>
      <c r="R7775">
        <v>-1.4263366349041462E-2</v>
      </c>
      <c r="S7775">
        <v>1.7338674515485764E-2</v>
      </c>
      <c r="T7775">
        <v>4.5782852917909622E-2</v>
      </c>
      <c r="U7775" t="s">
        <v>102</v>
      </c>
      <c r="V7775" t="s">
        <v>84</v>
      </c>
      <c r="W7775">
        <v>83.832443237304688</v>
      </c>
    </row>
    <row r="7776" spans="1:23" x14ac:dyDescent="0.25">
      <c r="A7776" s="48"/>
      <c r="B7776" t="s">
        <v>15</v>
      </c>
      <c r="C7776" s="35">
        <v>42255</v>
      </c>
      <c r="D7776">
        <v>23</v>
      </c>
      <c r="E7776" t="s">
        <v>32</v>
      </c>
      <c r="F7776">
        <v>1.38701692359587</v>
      </c>
      <c r="G7776">
        <v>1.2187877507528178</v>
      </c>
      <c r="H7776">
        <v>9449</v>
      </c>
      <c r="I7776">
        <v>1.3607765553607447</v>
      </c>
      <c r="J7776">
        <v>1.2438905288677338</v>
      </c>
      <c r="K7776">
        <v>1049</v>
      </c>
      <c r="L7776">
        <v>2.6240367442369461E-2</v>
      </c>
      <c r="M7776">
        <v>1.8918564319610596</v>
      </c>
      <c r="N7776">
        <v>10498</v>
      </c>
      <c r="O7776">
        <v>4.0400441735982895E-2</v>
      </c>
      <c r="P7776">
        <v>-2.5536838918924332E-2</v>
      </c>
      <c r="Q7776">
        <v>-1.012962544336915E-3</v>
      </c>
      <c r="R7776">
        <v>2.6240367442369461E-2</v>
      </c>
      <c r="S7776">
        <v>5.3490463644266129E-2</v>
      </c>
      <c r="T7776">
        <v>7.8017570078372955E-2</v>
      </c>
      <c r="U7776" t="s">
        <v>102</v>
      </c>
      <c r="V7776" t="s">
        <v>84</v>
      </c>
      <c r="W7776">
        <v>82.221282958984375</v>
      </c>
    </row>
    <row r="7777" spans="1:23" x14ac:dyDescent="0.25">
      <c r="A7777" s="48"/>
      <c r="B7777" t="s">
        <v>15</v>
      </c>
      <c r="C7777" s="35">
        <v>42255</v>
      </c>
      <c r="D7777">
        <v>24</v>
      </c>
      <c r="E7777" t="s">
        <v>32</v>
      </c>
      <c r="F7777">
        <v>1.0672911392567555</v>
      </c>
      <c r="G7777">
        <v>1.006782826623742</v>
      </c>
      <c r="H7777">
        <v>9449</v>
      </c>
      <c r="I7777">
        <v>1.0630413395522649</v>
      </c>
      <c r="J7777">
        <v>1.0636039915609663</v>
      </c>
      <c r="K7777">
        <v>1049</v>
      </c>
      <c r="L7777">
        <v>4.2497995309531689E-3</v>
      </c>
      <c r="M7777">
        <v>0.3981856107711792</v>
      </c>
      <c r="N7777">
        <v>10498</v>
      </c>
      <c r="O7777">
        <v>3.4433748573064804E-2</v>
      </c>
      <c r="P7777">
        <v>-3.988049179315567E-2</v>
      </c>
      <c r="Q7777">
        <v>-1.897851936519146E-2</v>
      </c>
      <c r="R7777">
        <v>4.2497995309531689E-3</v>
      </c>
      <c r="S7777">
        <v>2.747536264359951E-2</v>
      </c>
      <c r="T7777">
        <v>4.8380091786384583E-2</v>
      </c>
      <c r="U7777" t="s">
        <v>102</v>
      </c>
      <c r="V7777" t="s">
        <v>84</v>
      </c>
      <c r="W7777">
        <v>79.480567932128906</v>
      </c>
    </row>
    <row r="7778" spans="1:23" x14ac:dyDescent="0.25">
      <c r="A7778" s="48"/>
      <c r="B7778" t="s">
        <v>14</v>
      </c>
      <c r="C7778" s="35">
        <v>42185</v>
      </c>
      <c r="D7778">
        <v>1</v>
      </c>
      <c r="E7778" t="s">
        <v>32</v>
      </c>
      <c r="F7778">
        <v>1.0782822267685275</v>
      </c>
      <c r="G7778">
        <v>1.0007988781591015</v>
      </c>
      <c r="H7778">
        <v>9512</v>
      </c>
      <c r="I7778">
        <v>1.084940397637862</v>
      </c>
      <c r="J7778">
        <v>1.4532272725992923</v>
      </c>
      <c r="K7778">
        <v>1066</v>
      </c>
      <c r="L7778">
        <v>-6.6581708379089832E-3</v>
      </c>
      <c r="M7778">
        <v>-0.61747944355010986</v>
      </c>
      <c r="N7778">
        <v>10578</v>
      </c>
      <c r="O7778">
        <v>4.5677285641431808E-2</v>
      </c>
      <c r="P7778">
        <v>-6.5198183059692383E-2</v>
      </c>
      <c r="Q7778">
        <v>-3.747115284204483E-2</v>
      </c>
      <c r="R7778">
        <v>-6.6581708379089832E-3</v>
      </c>
      <c r="S7778">
        <v>2.4151157587766647E-2</v>
      </c>
      <c r="T7778">
        <v>5.1881838589906693E-2</v>
      </c>
      <c r="U7778" t="s">
        <v>18</v>
      </c>
      <c r="V7778" t="s">
        <v>84</v>
      </c>
      <c r="W7778">
        <v>72.811592102050781</v>
      </c>
    </row>
    <row r="7779" spans="1:23" x14ac:dyDescent="0.25">
      <c r="A7779" s="48"/>
      <c r="B7779" t="s">
        <v>14</v>
      </c>
      <c r="C7779" s="35">
        <v>42185</v>
      </c>
      <c r="D7779">
        <v>1</v>
      </c>
      <c r="E7779" t="s">
        <v>32</v>
      </c>
      <c r="F7779">
        <v>1.0782822267685275</v>
      </c>
      <c r="G7779">
        <v>1.0007988781591015</v>
      </c>
      <c r="H7779">
        <v>9512</v>
      </c>
      <c r="I7779">
        <v>1.084940397637862</v>
      </c>
      <c r="J7779">
        <v>1.4532272725992923</v>
      </c>
      <c r="K7779">
        <v>1066</v>
      </c>
      <c r="L7779">
        <v>-6.6581708379089832E-3</v>
      </c>
      <c r="M7779">
        <v>-0.61747944355010986</v>
      </c>
      <c r="N7779">
        <v>10578</v>
      </c>
      <c r="O7779">
        <v>4.5677285641431808E-2</v>
      </c>
      <c r="P7779">
        <v>-6.5198183059692383E-2</v>
      </c>
      <c r="Q7779">
        <v>-3.747115284204483E-2</v>
      </c>
      <c r="R7779">
        <v>-6.6581708379089832E-3</v>
      </c>
      <c r="S7779">
        <v>2.4151157587766647E-2</v>
      </c>
      <c r="T7779">
        <v>5.1881838589906693E-2</v>
      </c>
      <c r="U7779" t="s">
        <v>102</v>
      </c>
      <c r="V7779" t="s">
        <v>84</v>
      </c>
      <c r="W7779">
        <v>72.811592102050781</v>
      </c>
    </row>
    <row r="7780" spans="1:23" x14ac:dyDescent="0.25">
      <c r="A7780" s="48"/>
      <c r="B7780" t="s">
        <v>14</v>
      </c>
      <c r="C7780" s="35">
        <v>42185</v>
      </c>
      <c r="D7780">
        <v>2</v>
      </c>
      <c r="E7780" t="s">
        <v>32</v>
      </c>
      <c r="F7780">
        <v>0.92630837396710108</v>
      </c>
      <c r="G7780">
        <v>0.85119514925265072</v>
      </c>
      <c r="H7780">
        <v>9512</v>
      </c>
      <c r="I7780">
        <v>0.96383434169274285</v>
      </c>
      <c r="J7780">
        <v>1.4071407822294264</v>
      </c>
      <c r="K7780">
        <v>1066</v>
      </c>
      <c r="L7780">
        <v>-3.7525966763496399E-2</v>
      </c>
      <c r="M7780">
        <v>-4.0511312484741211</v>
      </c>
      <c r="N7780">
        <v>10578</v>
      </c>
      <c r="O7780">
        <v>4.3972987681627274E-2</v>
      </c>
      <c r="P7780">
        <v>-9.3881748616695404E-2</v>
      </c>
      <c r="Q7780">
        <v>-6.7189261317253113E-2</v>
      </c>
      <c r="R7780">
        <v>-3.7525966763496399E-2</v>
      </c>
      <c r="S7780">
        <v>-7.8661870211362839E-3</v>
      </c>
      <c r="T7780">
        <v>1.8829815089702606E-2</v>
      </c>
      <c r="U7780" t="s">
        <v>18</v>
      </c>
      <c r="V7780" t="s">
        <v>84</v>
      </c>
      <c r="W7780">
        <v>71.980903625488281</v>
      </c>
    </row>
    <row r="7781" spans="1:23" x14ac:dyDescent="0.25">
      <c r="A7781" s="48"/>
      <c r="B7781" t="s">
        <v>14</v>
      </c>
      <c r="C7781" s="35">
        <v>42185</v>
      </c>
      <c r="D7781">
        <v>2</v>
      </c>
      <c r="E7781" t="s">
        <v>32</v>
      </c>
      <c r="F7781">
        <v>0.92630837396710108</v>
      </c>
      <c r="G7781">
        <v>0.85119514925265072</v>
      </c>
      <c r="H7781">
        <v>9512</v>
      </c>
      <c r="I7781">
        <v>0.96383434169274285</v>
      </c>
      <c r="J7781">
        <v>1.4071407822294264</v>
      </c>
      <c r="K7781">
        <v>1066</v>
      </c>
      <c r="L7781">
        <v>-3.7525966763496399E-2</v>
      </c>
      <c r="M7781">
        <v>-4.0511312484741211</v>
      </c>
      <c r="N7781">
        <v>10578</v>
      </c>
      <c r="O7781">
        <v>4.3972987681627274E-2</v>
      </c>
      <c r="P7781">
        <v>-9.3881748616695404E-2</v>
      </c>
      <c r="Q7781">
        <v>-6.7189261317253113E-2</v>
      </c>
      <c r="R7781">
        <v>-3.7525966763496399E-2</v>
      </c>
      <c r="S7781">
        <v>-7.8661870211362839E-3</v>
      </c>
      <c r="T7781">
        <v>1.8829815089702606E-2</v>
      </c>
      <c r="U7781" t="s">
        <v>102</v>
      </c>
      <c r="V7781" t="s">
        <v>84</v>
      </c>
      <c r="W7781">
        <v>71.980903625488281</v>
      </c>
    </row>
    <row r="7782" spans="1:23" x14ac:dyDescent="0.25">
      <c r="A7782" s="48"/>
      <c r="B7782" t="s">
        <v>14</v>
      </c>
      <c r="C7782" s="35">
        <v>42185</v>
      </c>
      <c r="D7782">
        <v>3</v>
      </c>
      <c r="E7782" t="s">
        <v>32</v>
      </c>
      <c r="F7782">
        <v>0.83329648976120985</v>
      </c>
      <c r="G7782">
        <v>0.7499628146302566</v>
      </c>
      <c r="H7782">
        <v>9512</v>
      </c>
      <c r="I7782">
        <v>0.88860075534787386</v>
      </c>
      <c r="J7782">
        <v>1.3044278880046618</v>
      </c>
      <c r="K7782">
        <v>1066</v>
      </c>
      <c r="L7782">
        <v>-5.5304266512393951E-2</v>
      </c>
      <c r="M7782">
        <v>-6.636805534362793</v>
      </c>
      <c r="N7782">
        <v>10578</v>
      </c>
      <c r="O7782">
        <v>4.0685549378395081E-2</v>
      </c>
      <c r="P7782">
        <v>-0.10744686424732208</v>
      </c>
      <c r="Q7782">
        <v>-8.2749925553798676E-2</v>
      </c>
      <c r="R7782">
        <v>-5.5304266512393951E-2</v>
      </c>
      <c r="S7782">
        <v>-2.7861863374710083E-2</v>
      </c>
      <c r="T7782">
        <v>-3.1616664491593838E-3</v>
      </c>
      <c r="U7782" t="s">
        <v>18</v>
      </c>
      <c r="V7782" t="s">
        <v>84</v>
      </c>
      <c r="W7782">
        <v>71.450370788574219</v>
      </c>
    </row>
    <row r="7783" spans="1:23" x14ac:dyDescent="0.25">
      <c r="A7783" s="48"/>
      <c r="B7783" t="s">
        <v>14</v>
      </c>
      <c r="C7783" s="35">
        <v>42185</v>
      </c>
      <c r="D7783">
        <v>3</v>
      </c>
      <c r="E7783" t="s">
        <v>32</v>
      </c>
      <c r="F7783">
        <v>0.83329648976120985</v>
      </c>
      <c r="G7783">
        <v>0.7499628146302566</v>
      </c>
      <c r="H7783">
        <v>9512</v>
      </c>
      <c r="I7783">
        <v>0.88860075534787386</v>
      </c>
      <c r="J7783">
        <v>1.3044278880046618</v>
      </c>
      <c r="K7783">
        <v>1066</v>
      </c>
      <c r="L7783">
        <v>-5.5304266512393951E-2</v>
      </c>
      <c r="M7783">
        <v>-6.636805534362793</v>
      </c>
      <c r="N7783">
        <v>10578</v>
      </c>
      <c r="O7783">
        <v>4.0685549378395081E-2</v>
      </c>
      <c r="P7783">
        <v>-0.10744686424732208</v>
      </c>
      <c r="Q7783">
        <v>-8.2749925553798676E-2</v>
      </c>
      <c r="R7783">
        <v>-5.5304266512393951E-2</v>
      </c>
      <c r="S7783">
        <v>-2.7861863374710083E-2</v>
      </c>
      <c r="T7783">
        <v>-3.1616664491593838E-3</v>
      </c>
      <c r="U7783" t="s">
        <v>102</v>
      </c>
      <c r="V7783" t="s">
        <v>84</v>
      </c>
      <c r="W7783">
        <v>71.450370788574219</v>
      </c>
    </row>
    <row r="7784" spans="1:23" x14ac:dyDescent="0.25">
      <c r="A7784" s="48"/>
      <c r="B7784" t="s">
        <v>14</v>
      </c>
      <c r="C7784" s="35">
        <v>42185</v>
      </c>
      <c r="D7784">
        <v>4</v>
      </c>
      <c r="E7784" t="s">
        <v>32</v>
      </c>
      <c r="F7784">
        <v>0.77789454439844397</v>
      </c>
      <c r="G7784">
        <v>0.68729980175453309</v>
      </c>
      <c r="H7784">
        <v>9512</v>
      </c>
      <c r="I7784">
        <v>0.82579517409472125</v>
      </c>
      <c r="J7784">
        <v>1.2295776294833496</v>
      </c>
      <c r="K7784">
        <v>1066</v>
      </c>
      <c r="L7784">
        <v>-4.7900628298521042E-2</v>
      </c>
      <c r="M7784">
        <v>-6.1577277183532715</v>
      </c>
      <c r="N7784">
        <v>10578</v>
      </c>
      <c r="O7784">
        <v>3.831341490149498E-2</v>
      </c>
      <c r="P7784">
        <v>-9.700310230255127E-2</v>
      </c>
      <c r="Q7784">
        <v>-7.3746092617511749E-2</v>
      </c>
      <c r="R7784">
        <v>-4.7900628298521042E-2</v>
      </c>
      <c r="S7784">
        <v>-2.2058229893445969E-2</v>
      </c>
      <c r="T7784">
        <v>1.201844192110002E-3</v>
      </c>
      <c r="U7784" t="s">
        <v>18</v>
      </c>
      <c r="V7784" t="s">
        <v>84</v>
      </c>
      <c r="W7784">
        <v>70.300437927246094</v>
      </c>
    </row>
    <row r="7785" spans="1:23" x14ac:dyDescent="0.25">
      <c r="A7785" s="48"/>
      <c r="B7785" t="s">
        <v>14</v>
      </c>
      <c r="C7785" s="35">
        <v>42185</v>
      </c>
      <c r="D7785">
        <v>4</v>
      </c>
      <c r="E7785" t="s">
        <v>32</v>
      </c>
      <c r="F7785">
        <v>0.77789454439844397</v>
      </c>
      <c r="G7785">
        <v>0.68729980175453309</v>
      </c>
      <c r="H7785">
        <v>9512</v>
      </c>
      <c r="I7785">
        <v>0.82579517409472125</v>
      </c>
      <c r="J7785">
        <v>1.2295776294833496</v>
      </c>
      <c r="K7785">
        <v>1066</v>
      </c>
      <c r="L7785">
        <v>-4.7900628298521042E-2</v>
      </c>
      <c r="M7785">
        <v>-6.1577277183532715</v>
      </c>
      <c r="N7785">
        <v>10578</v>
      </c>
      <c r="O7785">
        <v>3.831341490149498E-2</v>
      </c>
      <c r="P7785">
        <v>-9.700310230255127E-2</v>
      </c>
      <c r="Q7785">
        <v>-7.3746092617511749E-2</v>
      </c>
      <c r="R7785">
        <v>-4.7900628298521042E-2</v>
      </c>
      <c r="S7785">
        <v>-2.2058229893445969E-2</v>
      </c>
      <c r="T7785">
        <v>1.201844192110002E-3</v>
      </c>
      <c r="U7785" t="s">
        <v>102</v>
      </c>
      <c r="V7785" t="s">
        <v>84</v>
      </c>
      <c r="W7785">
        <v>70.300437927246094</v>
      </c>
    </row>
    <row r="7786" spans="1:23" x14ac:dyDescent="0.25">
      <c r="A7786" s="48"/>
      <c r="B7786" t="s">
        <v>14</v>
      </c>
      <c r="C7786" s="35">
        <v>42185</v>
      </c>
      <c r="D7786">
        <v>5</v>
      </c>
      <c r="E7786" t="s">
        <v>32</v>
      </c>
      <c r="F7786">
        <v>0.76358695273874888</v>
      </c>
      <c r="G7786">
        <v>0.66996592520127585</v>
      </c>
      <c r="H7786">
        <v>9512</v>
      </c>
      <c r="I7786">
        <v>0.7748714290579426</v>
      </c>
      <c r="J7786">
        <v>1.1067000583384996</v>
      </c>
      <c r="K7786">
        <v>1066</v>
      </c>
      <c r="L7786">
        <v>-1.1284476146101952E-2</v>
      </c>
      <c r="M7786">
        <v>-1.4778246879577637</v>
      </c>
      <c r="N7786">
        <v>10578</v>
      </c>
      <c r="O7786">
        <v>3.4585289657115936E-2</v>
      </c>
      <c r="P7786">
        <v>-5.5608984082937241E-2</v>
      </c>
      <c r="Q7786">
        <v>-3.4615021198987961E-2</v>
      </c>
      <c r="R7786">
        <v>-1.1284476146101952E-2</v>
      </c>
      <c r="S7786">
        <v>1.2043301947414875E-2</v>
      </c>
      <c r="T7786">
        <v>3.3040031790733337E-2</v>
      </c>
      <c r="U7786" t="s">
        <v>18</v>
      </c>
      <c r="V7786" t="s">
        <v>84</v>
      </c>
      <c r="W7786">
        <v>70.000381469726563</v>
      </c>
    </row>
    <row r="7787" spans="1:23" x14ac:dyDescent="0.25">
      <c r="A7787" s="48"/>
      <c r="B7787" t="s">
        <v>14</v>
      </c>
      <c r="C7787" s="35">
        <v>42185</v>
      </c>
      <c r="D7787">
        <v>5</v>
      </c>
      <c r="E7787" t="s">
        <v>32</v>
      </c>
      <c r="F7787">
        <v>0.76358695273874888</v>
      </c>
      <c r="G7787">
        <v>0.66996592520127585</v>
      </c>
      <c r="H7787">
        <v>9512</v>
      </c>
      <c r="I7787">
        <v>0.7748714290579426</v>
      </c>
      <c r="J7787">
        <v>1.1067000583384996</v>
      </c>
      <c r="K7787">
        <v>1066</v>
      </c>
      <c r="L7787">
        <v>-1.1284476146101952E-2</v>
      </c>
      <c r="M7787">
        <v>-1.4778246879577637</v>
      </c>
      <c r="N7787">
        <v>10578</v>
      </c>
      <c r="O7787">
        <v>3.4585289657115936E-2</v>
      </c>
      <c r="P7787">
        <v>-5.5608984082937241E-2</v>
      </c>
      <c r="Q7787">
        <v>-3.4615021198987961E-2</v>
      </c>
      <c r="R7787">
        <v>-1.1284476146101952E-2</v>
      </c>
      <c r="S7787">
        <v>1.2043301947414875E-2</v>
      </c>
      <c r="T7787">
        <v>3.3040031790733337E-2</v>
      </c>
      <c r="U7787" t="s">
        <v>102</v>
      </c>
      <c r="V7787" t="s">
        <v>84</v>
      </c>
      <c r="W7787">
        <v>70.000381469726563</v>
      </c>
    </row>
    <row r="7788" spans="1:23" x14ac:dyDescent="0.25">
      <c r="A7788" s="48"/>
      <c r="B7788" t="s">
        <v>14</v>
      </c>
      <c r="C7788" s="35">
        <v>42185</v>
      </c>
      <c r="D7788">
        <v>6</v>
      </c>
      <c r="E7788" t="s">
        <v>32</v>
      </c>
      <c r="F7788">
        <v>0.80316097486674132</v>
      </c>
      <c r="G7788">
        <v>0.68996294354860765</v>
      </c>
      <c r="H7788">
        <v>9512</v>
      </c>
      <c r="I7788">
        <v>0.82521229889523728</v>
      </c>
      <c r="J7788">
        <v>1.1073023680650307</v>
      </c>
      <c r="K7788">
        <v>1066</v>
      </c>
      <c r="L7788">
        <v>-2.205132320523262E-2</v>
      </c>
      <c r="M7788">
        <v>-2.7455670833587646</v>
      </c>
      <c r="N7788">
        <v>10578</v>
      </c>
      <c r="O7788">
        <v>3.4644655883312225E-2</v>
      </c>
      <c r="P7788">
        <v>-6.6451914608478546E-2</v>
      </c>
      <c r="Q7788">
        <v>-4.5421916991472244E-2</v>
      </c>
      <c r="R7788">
        <v>-2.205132320523262E-2</v>
      </c>
      <c r="S7788">
        <v>1.3164972187951207E-3</v>
      </c>
      <c r="T7788">
        <v>2.2349268198013306E-2</v>
      </c>
      <c r="U7788" t="s">
        <v>18</v>
      </c>
      <c r="V7788" t="s">
        <v>84</v>
      </c>
      <c r="W7788">
        <v>70.300529479980469</v>
      </c>
    </row>
    <row r="7789" spans="1:23" x14ac:dyDescent="0.25">
      <c r="A7789" s="48"/>
      <c r="B7789" t="s">
        <v>14</v>
      </c>
      <c r="C7789" s="35">
        <v>42185</v>
      </c>
      <c r="D7789">
        <v>6</v>
      </c>
      <c r="E7789" t="s">
        <v>32</v>
      </c>
      <c r="F7789">
        <v>0.80316097486674132</v>
      </c>
      <c r="G7789">
        <v>0.68996294354860765</v>
      </c>
      <c r="H7789">
        <v>9512</v>
      </c>
      <c r="I7789">
        <v>0.82521229889523728</v>
      </c>
      <c r="J7789">
        <v>1.1073023680650307</v>
      </c>
      <c r="K7789">
        <v>1066</v>
      </c>
      <c r="L7789">
        <v>-2.205132320523262E-2</v>
      </c>
      <c r="M7789">
        <v>-2.7455670833587646</v>
      </c>
      <c r="N7789">
        <v>10578</v>
      </c>
      <c r="O7789">
        <v>3.4644655883312225E-2</v>
      </c>
      <c r="P7789">
        <v>-6.6451914608478546E-2</v>
      </c>
      <c r="Q7789">
        <v>-4.5421916991472244E-2</v>
      </c>
      <c r="R7789">
        <v>-2.205132320523262E-2</v>
      </c>
      <c r="S7789">
        <v>1.3164972187951207E-3</v>
      </c>
      <c r="T7789">
        <v>2.2349268198013306E-2</v>
      </c>
      <c r="U7789" t="s">
        <v>102</v>
      </c>
      <c r="V7789" t="s">
        <v>84</v>
      </c>
      <c r="W7789">
        <v>70.300529479980469</v>
      </c>
    </row>
    <row r="7790" spans="1:23" x14ac:dyDescent="0.25">
      <c r="A7790" s="48"/>
      <c r="B7790" t="s">
        <v>14</v>
      </c>
      <c r="C7790" s="35">
        <v>42185</v>
      </c>
      <c r="D7790">
        <v>7</v>
      </c>
      <c r="E7790" t="s">
        <v>32</v>
      </c>
      <c r="F7790">
        <v>0.89948494381752708</v>
      </c>
      <c r="G7790">
        <v>0.79494502894964902</v>
      </c>
      <c r="H7790">
        <v>9512</v>
      </c>
      <c r="I7790">
        <v>0.91490453955793571</v>
      </c>
      <c r="J7790">
        <v>1.2032989139509189</v>
      </c>
      <c r="K7790">
        <v>1066</v>
      </c>
      <c r="L7790">
        <v>-1.5419595874845982E-2</v>
      </c>
      <c r="M7790">
        <v>-1.7142695188522339</v>
      </c>
      <c r="N7790">
        <v>10578</v>
      </c>
      <c r="O7790">
        <v>3.7745431065559387E-2</v>
      </c>
      <c r="P7790">
        <v>-6.3794143497943878E-2</v>
      </c>
      <c r="Q7790">
        <v>-4.0881909430027008E-2</v>
      </c>
      <c r="R7790">
        <v>-1.5419595874845982E-2</v>
      </c>
      <c r="S7790">
        <v>1.0039697401225567E-2</v>
      </c>
      <c r="T7790">
        <v>3.2954949885606766E-2</v>
      </c>
      <c r="U7790" t="s">
        <v>18</v>
      </c>
      <c r="V7790" t="s">
        <v>84</v>
      </c>
      <c r="W7790">
        <v>75.511817932128906</v>
      </c>
    </row>
    <row r="7791" spans="1:23" x14ac:dyDescent="0.25">
      <c r="A7791" s="48"/>
      <c r="B7791" t="s">
        <v>14</v>
      </c>
      <c r="C7791" s="35">
        <v>42185</v>
      </c>
      <c r="D7791">
        <v>7</v>
      </c>
      <c r="E7791" t="s">
        <v>32</v>
      </c>
      <c r="F7791">
        <v>0.89948494381752708</v>
      </c>
      <c r="G7791">
        <v>0.79494502894964902</v>
      </c>
      <c r="H7791">
        <v>9512</v>
      </c>
      <c r="I7791">
        <v>0.91490453955793571</v>
      </c>
      <c r="J7791">
        <v>1.2032989139509189</v>
      </c>
      <c r="K7791">
        <v>1066</v>
      </c>
      <c r="L7791">
        <v>-1.5419595874845982E-2</v>
      </c>
      <c r="M7791">
        <v>-1.7142695188522339</v>
      </c>
      <c r="N7791">
        <v>10578</v>
      </c>
      <c r="O7791">
        <v>3.7745431065559387E-2</v>
      </c>
      <c r="P7791">
        <v>-6.3794143497943878E-2</v>
      </c>
      <c r="Q7791">
        <v>-4.0881909430027008E-2</v>
      </c>
      <c r="R7791">
        <v>-1.5419595874845982E-2</v>
      </c>
      <c r="S7791">
        <v>1.0039697401225567E-2</v>
      </c>
      <c r="T7791">
        <v>3.2954949885606766E-2</v>
      </c>
      <c r="U7791" t="s">
        <v>102</v>
      </c>
      <c r="V7791" t="s">
        <v>84</v>
      </c>
      <c r="W7791">
        <v>75.511817932128906</v>
      </c>
    </row>
    <row r="7792" spans="1:23" x14ac:dyDescent="0.25">
      <c r="A7792" s="48"/>
      <c r="B7792" t="s">
        <v>14</v>
      </c>
      <c r="C7792" s="35">
        <v>42185</v>
      </c>
      <c r="D7792">
        <v>8</v>
      </c>
      <c r="E7792" t="s">
        <v>32</v>
      </c>
      <c r="F7792">
        <v>0.97162455061441966</v>
      </c>
      <c r="G7792">
        <v>0.93889018191496609</v>
      </c>
      <c r="H7792">
        <v>9512</v>
      </c>
      <c r="I7792">
        <v>1.0123128663717909</v>
      </c>
      <c r="J7792">
        <v>1.2669919313070903</v>
      </c>
      <c r="K7792">
        <v>1066</v>
      </c>
      <c r="L7792">
        <v>-4.0688317269086838E-2</v>
      </c>
      <c r="M7792">
        <v>-4.1876583099365234</v>
      </c>
      <c r="N7792">
        <v>10578</v>
      </c>
      <c r="O7792">
        <v>3.998192772269249E-2</v>
      </c>
      <c r="P7792">
        <v>-9.1929152607917786E-2</v>
      </c>
      <c r="Q7792">
        <v>-6.7659325897693634E-2</v>
      </c>
      <c r="R7792">
        <v>-4.0688317269086838E-2</v>
      </c>
      <c r="S7792">
        <v>-1.3720506802201271E-2</v>
      </c>
      <c r="T7792">
        <v>1.0552520863711834E-2</v>
      </c>
      <c r="U7792" t="s">
        <v>18</v>
      </c>
      <c r="V7792" t="s">
        <v>84</v>
      </c>
      <c r="W7792">
        <v>83.745414733886719</v>
      </c>
    </row>
    <row r="7793" spans="1:23" x14ac:dyDescent="0.25">
      <c r="A7793" s="48"/>
      <c r="B7793" t="s">
        <v>14</v>
      </c>
      <c r="C7793" s="35">
        <v>42185</v>
      </c>
      <c r="D7793">
        <v>8</v>
      </c>
      <c r="E7793" t="s">
        <v>32</v>
      </c>
      <c r="F7793">
        <v>0.97162455061441966</v>
      </c>
      <c r="G7793">
        <v>0.93889018191496609</v>
      </c>
      <c r="H7793">
        <v>9512</v>
      </c>
      <c r="I7793">
        <v>1.0123128663717909</v>
      </c>
      <c r="J7793">
        <v>1.2669919313070903</v>
      </c>
      <c r="K7793">
        <v>1066</v>
      </c>
      <c r="L7793">
        <v>-4.0688317269086838E-2</v>
      </c>
      <c r="M7793">
        <v>-4.1876583099365234</v>
      </c>
      <c r="N7793">
        <v>10578</v>
      </c>
      <c r="O7793">
        <v>3.998192772269249E-2</v>
      </c>
      <c r="P7793">
        <v>-9.1929152607917786E-2</v>
      </c>
      <c r="Q7793">
        <v>-6.7659325897693634E-2</v>
      </c>
      <c r="R7793">
        <v>-4.0688317269086838E-2</v>
      </c>
      <c r="S7793">
        <v>-1.3720506802201271E-2</v>
      </c>
      <c r="T7793">
        <v>1.0552520863711834E-2</v>
      </c>
      <c r="U7793" t="s">
        <v>102</v>
      </c>
      <c r="V7793" t="s">
        <v>84</v>
      </c>
      <c r="W7793">
        <v>83.745414733886719</v>
      </c>
    </row>
    <row r="7794" spans="1:23" x14ac:dyDescent="0.25">
      <c r="A7794" s="48"/>
      <c r="B7794" t="s">
        <v>14</v>
      </c>
      <c r="C7794" s="35">
        <v>42185</v>
      </c>
      <c r="D7794">
        <v>9</v>
      </c>
      <c r="E7794" t="s">
        <v>32</v>
      </c>
      <c r="F7794">
        <v>1.0429751744800435</v>
      </c>
      <c r="G7794">
        <v>1.1477627445734364</v>
      </c>
      <c r="H7794">
        <v>9512</v>
      </c>
      <c r="I7794">
        <v>1.0965741724642595</v>
      </c>
      <c r="J7794">
        <v>1.2812188794849741</v>
      </c>
      <c r="K7794">
        <v>1066</v>
      </c>
      <c r="L7794">
        <v>-5.3598996251821518E-2</v>
      </c>
      <c r="M7794">
        <v>-5.1390480995178223</v>
      </c>
      <c r="N7794">
        <v>10578</v>
      </c>
      <c r="O7794">
        <v>4.0968079119920731E-2</v>
      </c>
      <c r="P7794">
        <v>-0.10610368847846985</v>
      </c>
      <c r="Q7794">
        <v>-8.1235244870185852E-2</v>
      </c>
      <c r="R7794">
        <v>-5.3598996251821518E-2</v>
      </c>
      <c r="S7794">
        <v>-2.596602775156498E-2</v>
      </c>
      <c r="T7794">
        <v>-1.0943060042336583E-3</v>
      </c>
      <c r="U7794" t="s">
        <v>18</v>
      </c>
      <c r="V7794" t="s">
        <v>84</v>
      </c>
      <c r="W7794">
        <v>88.084136962890625</v>
      </c>
    </row>
    <row r="7795" spans="1:23" x14ac:dyDescent="0.25">
      <c r="A7795" s="48"/>
      <c r="B7795" t="s">
        <v>14</v>
      </c>
      <c r="C7795" s="35">
        <v>42185</v>
      </c>
      <c r="D7795">
        <v>9</v>
      </c>
      <c r="E7795" t="s">
        <v>32</v>
      </c>
      <c r="F7795">
        <v>1.0429751744800435</v>
      </c>
      <c r="G7795">
        <v>1.1477627445734364</v>
      </c>
      <c r="H7795">
        <v>9512</v>
      </c>
      <c r="I7795">
        <v>1.0965741724642595</v>
      </c>
      <c r="J7795">
        <v>1.2812188794849741</v>
      </c>
      <c r="K7795">
        <v>1066</v>
      </c>
      <c r="L7795">
        <v>-5.3598996251821518E-2</v>
      </c>
      <c r="M7795">
        <v>-5.1390480995178223</v>
      </c>
      <c r="N7795">
        <v>10578</v>
      </c>
      <c r="O7795">
        <v>4.0968079119920731E-2</v>
      </c>
      <c r="P7795">
        <v>-0.10610368847846985</v>
      </c>
      <c r="Q7795">
        <v>-8.1235244870185852E-2</v>
      </c>
      <c r="R7795">
        <v>-5.3598996251821518E-2</v>
      </c>
      <c r="S7795">
        <v>-2.596602775156498E-2</v>
      </c>
      <c r="T7795">
        <v>-1.0943060042336583E-3</v>
      </c>
      <c r="U7795" t="s">
        <v>102</v>
      </c>
      <c r="V7795" t="s">
        <v>84</v>
      </c>
      <c r="W7795">
        <v>88.084136962890625</v>
      </c>
    </row>
    <row r="7796" spans="1:23" x14ac:dyDescent="0.25">
      <c r="A7796" s="48"/>
      <c r="B7796" t="s">
        <v>14</v>
      </c>
      <c r="C7796" s="35">
        <v>42185</v>
      </c>
      <c r="D7796">
        <v>10</v>
      </c>
      <c r="E7796" t="s">
        <v>32</v>
      </c>
      <c r="F7796">
        <v>1.1241425247163364</v>
      </c>
      <c r="G7796">
        <v>1.4011144798668482</v>
      </c>
      <c r="H7796">
        <v>9512</v>
      </c>
      <c r="I7796">
        <v>1.250526962697216</v>
      </c>
      <c r="J7796">
        <v>1.5360120593952222</v>
      </c>
      <c r="K7796">
        <v>1066</v>
      </c>
      <c r="L7796">
        <v>-0.126384437084198</v>
      </c>
      <c r="M7796">
        <v>-11.242741584777832</v>
      </c>
      <c r="N7796">
        <v>10578</v>
      </c>
      <c r="O7796">
        <v>4.918985441327095E-2</v>
      </c>
      <c r="P7796">
        <v>-0.18942615389823914</v>
      </c>
      <c r="Q7796">
        <v>-0.15956692397594452</v>
      </c>
      <c r="R7796">
        <v>-0.126384437084198</v>
      </c>
      <c r="S7796">
        <v>-9.3205876648426056E-2</v>
      </c>
      <c r="T7796">
        <v>-6.334272027015686E-2</v>
      </c>
      <c r="U7796" t="s">
        <v>18</v>
      </c>
      <c r="V7796" t="s">
        <v>84</v>
      </c>
      <c r="W7796">
        <v>92.25335693359375</v>
      </c>
    </row>
    <row r="7797" spans="1:23" x14ac:dyDescent="0.25">
      <c r="A7797" s="48"/>
      <c r="B7797" t="s">
        <v>14</v>
      </c>
      <c r="C7797" s="35">
        <v>42185</v>
      </c>
      <c r="D7797">
        <v>10</v>
      </c>
      <c r="E7797" t="s">
        <v>32</v>
      </c>
      <c r="F7797">
        <v>1.1241425247163364</v>
      </c>
      <c r="G7797">
        <v>1.4011144798668482</v>
      </c>
      <c r="H7797">
        <v>9512</v>
      </c>
      <c r="I7797">
        <v>1.250526962697216</v>
      </c>
      <c r="J7797">
        <v>1.5360120593952222</v>
      </c>
      <c r="K7797">
        <v>1066</v>
      </c>
      <c r="L7797">
        <v>-0.126384437084198</v>
      </c>
      <c r="M7797">
        <v>-11.242741584777832</v>
      </c>
      <c r="N7797">
        <v>10578</v>
      </c>
      <c r="O7797">
        <v>4.918985441327095E-2</v>
      </c>
      <c r="P7797">
        <v>-0.18942615389823914</v>
      </c>
      <c r="Q7797">
        <v>-0.15956692397594452</v>
      </c>
      <c r="R7797">
        <v>-0.126384437084198</v>
      </c>
      <c r="S7797">
        <v>-9.3205876648426056E-2</v>
      </c>
      <c r="T7797">
        <v>-6.334272027015686E-2</v>
      </c>
      <c r="U7797" t="s">
        <v>102</v>
      </c>
      <c r="V7797" t="s">
        <v>84</v>
      </c>
      <c r="W7797">
        <v>92.25335693359375</v>
      </c>
    </row>
    <row r="7798" spans="1:23" x14ac:dyDescent="0.25">
      <c r="A7798" s="48"/>
      <c r="B7798" t="s">
        <v>14</v>
      </c>
      <c r="C7798" s="35">
        <v>42185</v>
      </c>
      <c r="D7798">
        <v>11</v>
      </c>
      <c r="E7798" t="s">
        <v>32</v>
      </c>
      <c r="F7798">
        <v>1.2907245612738043</v>
      </c>
      <c r="G7798">
        <v>1.6375038892222165</v>
      </c>
      <c r="H7798">
        <v>9512</v>
      </c>
      <c r="I7798">
        <v>1.4504911062589256</v>
      </c>
      <c r="J7798">
        <v>1.777495573254791</v>
      </c>
      <c r="K7798">
        <v>1066</v>
      </c>
      <c r="L7798">
        <v>-0.1597665399312973</v>
      </c>
      <c r="M7798">
        <v>-12.378050804138184</v>
      </c>
      <c r="N7798">
        <v>10578</v>
      </c>
      <c r="O7798">
        <v>5.6971687823534012E-2</v>
      </c>
      <c r="P7798">
        <v>-0.23278145492076874</v>
      </c>
      <c r="Q7798">
        <v>-0.19819849729537964</v>
      </c>
      <c r="R7798">
        <v>-0.1597665399312973</v>
      </c>
      <c r="S7798">
        <v>-0.12133913487195969</v>
      </c>
      <c r="T7798">
        <v>-8.6751624941825867E-2</v>
      </c>
      <c r="U7798" t="s">
        <v>18</v>
      </c>
      <c r="V7798" t="s">
        <v>84</v>
      </c>
      <c r="W7798">
        <v>94.361602783203125</v>
      </c>
    </row>
    <row r="7799" spans="1:23" x14ac:dyDescent="0.25">
      <c r="A7799" s="48"/>
      <c r="B7799" t="s">
        <v>14</v>
      </c>
      <c r="C7799" s="35">
        <v>42185</v>
      </c>
      <c r="D7799">
        <v>11</v>
      </c>
      <c r="E7799" t="s">
        <v>32</v>
      </c>
      <c r="F7799">
        <v>1.2907245612738043</v>
      </c>
      <c r="G7799">
        <v>1.6375038892222165</v>
      </c>
      <c r="H7799">
        <v>9512</v>
      </c>
      <c r="I7799">
        <v>1.4504911062589256</v>
      </c>
      <c r="J7799">
        <v>1.777495573254791</v>
      </c>
      <c r="K7799">
        <v>1066</v>
      </c>
      <c r="L7799">
        <v>-0.1597665399312973</v>
      </c>
      <c r="M7799">
        <v>-12.378050804138184</v>
      </c>
      <c r="N7799">
        <v>10578</v>
      </c>
      <c r="O7799">
        <v>5.6971687823534012E-2</v>
      </c>
      <c r="P7799">
        <v>-0.23278145492076874</v>
      </c>
      <c r="Q7799">
        <v>-0.19819849729537964</v>
      </c>
      <c r="R7799">
        <v>-0.1597665399312973</v>
      </c>
      <c r="S7799">
        <v>-0.12133913487195969</v>
      </c>
      <c r="T7799">
        <v>-8.6751624941825867E-2</v>
      </c>
      <c r="U7799" t="s">
        <v>102</v>
      </c>
      <c r="V7799" t="s">
        <v>84</v>
      </c>
      <c r="W7799">
        <v>94.361602783203125</v>
      </c>
    </row>
    <row r="7800" spans="1:23" x14ac:dyDescent="0.25">
      <c r="A7800" s="48"/>
      <c r="B7800" t="s">
        <v>14</v>
      </c>
      <c r="C7800" s="35">
        <v>42185</v>
      </c>
      <c r="D7800">
        <v>12</v>
      </c>
      <c r="E7800" t="s">
        <v>32</v>
      </c>
      <c r="F7800">
        <v>1.5444747834753978</v>
      </c>
      <c r="G7800">
        <v>1.845306443274386</v>
      </c>
      <c r="H7800">
        <v>9512</v>
      </c>
      <c r="I7800">
        <v>1.6838271534142906</v>
      </c>
      <c r="J7800">
        <v>1.9198165190014556</v>
      </c>
      <c r="K7800">
        <v>1066</v>
      </c>
      <c r="L7800">
        <v>-0.13935236632823944</v>
      </c>
      <c r="M7800">
        <v>-9.0226383209228516</v>
      </c>
      <c r="N7800">
        <v>10578</v>
      </c>
      <c r="O7800">
        <v>6.1769619584083557E-2</v>
      </c>
      <c r="P7800">
        <v>-0.21851630508899689</v>
      </c>
      <c r="Q7800">
        <v>-0.18102091550827026</v>
      </c>
      <c r="R7800">
        <v>-0.13935236632823944</v>
      </c>
      <c r="S7800">
        <v>-9.7688756883144379E-2</v>
      </c>
      <c r="T7800">
        <v>-6.0188420116901398E-2</v>
      </c>
      <c r="U7800" t="s">
        <v>18</v>
      </c>
      <c r="V7800" t="s">
        <v>84</v>
      </c>
      <c r="W7800">
        <v>97.3616943359375</v>
      </c>
    </row>
    <row r="7801" spans="1:23" x14ac:dyDescent="0.25">
      <c r="A7801" s="48"/>
      <c r="B7801" t="s">
        <v>14</v>
      </c>
      <c r="C7801" s="35">
        <v>42185</v>
      </c>
      <c r="D7801">
        <v>12</v>
      </c>
      <c r="E7801" t="s">
        <v>32</v>
      </c>
      <c r="F7801">
        <v>1.5444747834753978</v>
      </c>
      <c r="G7801">
        <v>1.845306443274386</v>
      </c>
      <c r="H7801">
        <v>9512</v>
      </c>
      <c r="I7801">
        <v>1.6838271534142906</v>
      </c>
      <c r="J7801">
        <v>1.9198165190014556</v>
      </c>
      <c r="K7801">
        <v>1066</v>
      </c>
      <c r="L7801">
        <v>-0.13935236632823944</v>
      </c>
      <c r="M7801">
        <v>-9.0226383209228516</v>
      </c>
      <c r="N7801">
        <v>10578</v>
      </c>
      <c r="O7801">
        <v>6.1769619584083557E-2</v>
      </c>
      <c r="P7801">
        <v>-0.21851630508899689</v>
      </c>
      <c r="Q7801">
        <v>-0.18102091550827026</v>
      </c>
      <c r="R7801">
        <v>-0.13935236632823944</v>
      </c>
      <c r="S7801">
        <v>-9.7688756883144379E-2</v>
      </c>
      <c r="T7801">
        <v>-6.0188420116901398E-2</v>
      </c>
      <c r="U7801" t="s">
        <v>102</v>
      </c>
      <c r="V7801" t="s">
        <v>84</v>
      </c>
      <c r="W7801">
        <v>97.3616943359375</v>
      </c>
    </row>
    <row r="7802" spans="1:23" x14ac:dyDescent="0.25">
      <c r="A7802" s="48"/>
      <c r="B7802" t="s">
        <v>14</v>
      </c>
      <c r="C7802" s="35">
        <v>42185</v>
      </c>
      <c r="D7802">
        <v>13</v>
      </c>
      <c r="E7802" t="s">
        <v>32</v>
      </c>
      <c r="F7802">
        <v>1.87457660181098</v>
      </c>
      <c r="G7802">
        <v>2.0230670092643042</v>
      </c>
      <c r="H7802">
        <v>9512</v>
      </c>
      <c r="I7802">
        <v>2.0165614941169765</v>
      </c>
      <c r="J7802">
        <v>2.0944177325347435</v>
      </c>
      <c r="K7802">
        <v>1066</v>
      </c>
      <c r="L7802">
        <v>-0.14198489487171173</v>
      </c>
      <c r="M7802">
        <v>-7.5742378234863281</v>
      </c>
      <c r="N7802">
        <v>10578</v>
      </c>
      <c r="O7802">
        <v>6.7418642342090607E-2</v>
      </c>
      <c r="P7802">
        <v>-0.22838862240314484</v>
      </c>
      <c r="Q7802">
        <v>-0.1874641627073288</v>
      </c>
      <c r="R7802">
        <v>-0.14198489487171173</v>
      </c>
      <c r="S7802">
        <v>-9.6511021256446838E-2</v>
      </c>
      <c r="T7802">
        <v>-5.5581163614988327E-2</v>
      </c>
      <c r="U7802" t="s">
        <v>18</v>
      </c>
      <c r="V7802" t="s">
        <v>84</v>
      </c>
      <c r="W7802">
        <v>99.830970764160156</v>
      </c>
    </row>
    <row r="7803" spans="1:23" x14ac:dyDescent="0.25">
      <c r="A7803" s="48"/>
      <c r="B7803" t="s">
        <v>14</v>
      </c>
      <c r="C7803" s="35">
        <v>42185</v>
      </c>
      <c r="D7803">
        <v>13</v>
      </c>
      <c r="E7803" t="s">
        <v>32</v>
      </c>
      <c r="F7803">
        <v>1.87457660181098</v>
      </c>
      <c r="G7803">
        <v>2.0230670092643042</v>
      </c>
      <c r="H7803">
        <v>9512</v>
      </c>
      <c r="I7803">
        <v>2.0165614941169765</v>
      </c>
      <c r="J7803">
        <v>2.0944177325347435</v>
      </c>
      <c r="K7803">
        <v>1066</v>
      </c>
      <c r="L7803">
        <v>-0.14198489487171173</v>
      </c>
      <c r="M7803">
        <v>-7.5742378234863281</v>
      </c>
      <c r="N7803">
        <v>10578</v>
      </c>
      <c r="O7803">
        <v>6.7418642342090607E-2</v>
      </c>
      <c r="P7803">
        <v>-0.22838862240314484</v>
      </c>
      <c r="Q7803">
        <v>-0.1874641627073288</v>
      </c>
      <c r="R7803">
        <v>-0.14198489487171173</v>
      </c>
      <c r="S7803">
        <v>-9.6511021256446838E-2</v>
      </c>
      <c r="T7803">
        <v>-5.5581163614988327E-2</v>
      </c>
      <c r="U7803" t="s">
        <v>102</v>
      </c>
      <c r="V7803" t="s">
        <v>84</v>
      </c>
      <c r="W7803">
        <v>99.830970764160156</v>
      </c>
    </row>
    <row r="7804" spans="1:23" x14ac:dyDescent="0.25">
      <c r="A7804" s="48"/>
      <c r="B7804" t="s">
        <v>14</v>
      </c>
      <c r="C7804" s="35">
        <v>42185</v>
      </c>
      <c r="D7804">
        <v>14</v>
      </c>
      <c r="E7804" t="s">
        <v>32</v>
      </c>
      <c r="F7804">
        <v>2.2398903360886391</v>
      </c>
      <c r="G7804">
        <v>2.1714485431760444</v>
      </c>
      <c r="H7804">
        <v>9512</v>
      </c>
      <c r="I7804">
        <v>2.3042942282764045</v>
      </c>
      <c r="J7804">
        <v>2.16854479460285</v>
      </c>
      <c r="K7804">
        <v>1066</v>
      </c>
      <c r="L7804">
        <v>-6.4403891563415527E-2</v>
      </c>
      <c r="M7804">
        <v>-2.875314474105835</v>
      </c>
      <c r="N7804">
        <v>10578</v>
      </c>
      <c r="O7804">
        <v>7.0050992071628571E-2</v>
      </c>
      <c r="P7804">
        <v>-0.15418124198913574</v>
      </c>
      <c r="Q7804">
        <v>-0.11165888607501984</v>
      </c>
      <c r="R7804">
        <v>-6.4403891563415527E-2</v>
      </c>
      <c r="S7804">
        <v>-1.7154498025774956E-2</v>
      </c>
      <c r="T7804">
        <v>2.5373460724949837E-2</v>
      </c>
      <c r="U7804" t="s">
        <v>18</v>
      </c>
      <c r="V7804" t="s">
        <v>84</v>
      </c>
      <c r="W7804">
        <v>100.30033874511719</v>
      </c>
    </row>
    <row r="7805" spans="1:23" x14ac:dyDescent="0.25">
      <c r="A7805" s="48"/>
      <c r="B7805" t="s">
        <v>14</v>
      </c>
      <c r="C7805" s="35">
        <v>42185</v>
      </c>
      <c r="D7805">
        <v>14</v>
      </c>
      <c r="E7805" t="s">
        <v>32</v>
      </c>
      <c r="F7805">
        <v>2.2398903360886391</v>
      </c>
      <c r="G7805">
        <v>2.1714485431760444</v>
      </c>
      <c r="H7805">
        <v>9512</v>
      </c>
      <c r="I7805">
        <v>2.3042942282764045</v>
      </c>
      <c r="J7805">
        <v>2.16854479460285</v>
      </c>
      <c r="K7805">
        <v>1066</v>
      </c>
      <c r="L7805">
        <v>-6.4403891563415527E-2</v>
      </c>
      <c r="M7805">
        <v>-2.875314474105835</v>
      </c>
      <c r="N7805">
        <v>10578</v>
      </c>
      <c r="O7805">
        <v>7.0050992071628571E-2</v>
      </c>
      <c r="P7805">
        <v>-0.15418124198913574</v>
      </c>
      <c r="Q7805">
        <v>-0.11165888607501984</v>
      </c>
      <c r="R7805">
        <v>-6.4403891563415527E-2</v>
      </c>
      <c r="S7805">
        <v>-1.7154498025774956E-2</v>
      </c>
      <c r="T7805">
        <v>2.5373460724949837E-2</v>
      </c>
      <c r="U7805" t="s">
        <v>102</v>
      </c>
      <c r="V7805" t="s">
        <v>84</v>
      </c>
      <c r="W7805">
        <v>100.30033874511719</v>
      </c>
    </row>
    <row r="7806" spans="1:23" x14ac:dyDescent="0.25">
      <c r="A7806" s="48"/>
      <c r="B7806" t="s">
        <v>14</v>
      </c>
      <c r="C7806" s="35">
        <v>42185</v>
      </c>
      <c r="D7806">
        <v>15</v>
      </c>
      <c r="E7806" t="s">
        <v>32</v>
      </c>
      <c r="F7806">
        <v>2.6014399024184929</v>
      </c>
      <c r="G7806">
        <v>2.2082389986573299</v>
      </c>
      <c r="H7806">
        <v>9512</v>
      </c>
      <c r="I7806">
        <v>2.7092690621969711</v>
      </c>
      <c r="J7806">
        <v>2.214110506458796</v>
      </c>
      <c r="K7806">
        <v>1066</v>
      </c>
      <c r="L7806">
        <v>-0.10782916098833084</v>
      </c>
      <c r="M7806">
        <v>-4.1449799537658691</v>
      </c>
      <c r="N7806">
        <v>10578</v>
      </c>
      <c r="O7806">
        <v>7.1494169533252716E-2</v>
      </c>
      <c r="P7806">
        <v>-0.19945609569549561</v>
      </c>
      <c r="Q7806">
        <v>-0.1560577005147934</v>
      </c>
      <c r="R7806">
        <v>-0.10782916098833084</v>
      </c>
      <c r="S7806">
        <v>-5.9606343507766724E-2</v>
      </c>
      <c r="T7806">
        <v>-1.6202233731746674E-2</v>
      </c>
      <c r="U7806" t="s">
        <v>18</v>
      </c>
      <c r="V7806" t="s">
        <v>84</v>
      </c>
      <c r="W7806">
        <v>102.13083648681641</v>
      </c>
    </row>
    <row r="7807" spans="1:23" x14ac:dyDescent="0.25">
      <c r="A7807" s="48"/>
      <c r="B7807" t="s">
        <v>14</v>
      </c>
      <c r="C7807" s="35">
        <v>42185</v>
      </c>
      <c r="D7807">
        <v>15</v>
      </c>
      <c r="E7807" t="s">
        <v>32</v>
      </c>
      <c r="F7807">
        <v>2.6014399024184929</v>
      </c>
      <c r="G7807">
        <v>2.2082389986573299</v>
      </c>
      <c r="H7807">
        <v>9512</v>
      </c>
      <c r="I7807">
        <v>2.7092690621969711</v>
      </c>
      <c r="J7807">
        <v>2.214110506458796</v>
      </c>
      <c r="K7807">
        <v>1066</v>
      </c>
      <c r="L7807">
        <v>-0.10782916098833084</v>
      </c>
      <c r="M7807">
        <v>-4.1449799537658691</v>
      </c>
      <c r="N7807">
        <v>10578</v>
      </c>
      <c r="O7807">
        <v>7.1494169533252716E-2</v>
      </c>
      <c r="P7807">
        <v>-0.19945609569549561</v>
      </c>
      <c r="Q7807">
        <v>-0.1560577005147934</v>
      </c>
      <c r="R7807">
        <v>-0.10782916098833084</v>
      </c>
      <c r="S7807">
        <v>-5.9606343507766724E-2</v>
      </c>
      <c r="T7807">
        <v>-1.6202233731746674E-2</v>
      </c>
      <c r="U7807" t="s">
        <v>102</v>
      </c>
      <c r="V7807" t="s">
        <v>84</v>
      </c>
      <c r="W7807">
        <v>102.13083648681641</v>
      </c>
    </row>
    <row r="7808" spans="1:23" x14ac:dyDescent="0.25">
      <c r="A7808" s="48"/>
      <c r="B7808" t="s">
        <v>14</v>
      </c>
      <c r="C7808" s="35">
        <v>42185</v>
      </c>
      <c r="D7808">
        <v>16</v>
      </c>
      <c r="E7808" t="s">
        <v>32</v>
      </c>
      <c r="F7808">
        <v>2.9276633432979211</v>
      </c>
      <c r="G7808">
        <v>2.1656257504951575</v>
      </c>
      <c r="H7808">
        <v>9512</v>
      </c>
      <c r="I7808">
        <v>3.0211842937461282</v>
      </c>
      <c r="J7808">
        <v>2.2153877872244894</v>
      </c>
      <c r="K7808">
        <v>1066</v>
      </c>
      <c r="L7808">
        <v>-9.3520946800708771E-2</v>
      </c>
      <c r="M7808">
        <v>-3.1943888664245605</v>
      </c>
      <c r="N7808">
        <v>10578</v>
      </c>
      <c r="O7808">
        <v>7.1394175291061401E-2</v>
      </c>
      <c r="P7808">
        <v>-0.18501971662044525</v>
      </c>
      <c r="Q7808">
        <v>-0.14168202877044678</v>
      </c>
      <c r="R7808">
        <v>-9.3520946800708771E-2</v>
      </c>
      <c r="S7808">
        <v>-4.5365575700998306E-2</v>
      </c>
      <c r="T7808">
        <v>-2.0221718586981297E-3</v>
      </c>
      <c r="U7808" t="s">
        <v>18</v>
      </c>
      <c r="V7808" t="s">
        <v>84</v>
      </c>
      <c r="W7808">
        <v>101.91964721679687</v>
      </c>
    </row>
    <row r="7809" spans="1:23" x14ac:dyDescent="0.25">
      <c r="A7809" s="48"/>
      <c r="B7809" t="s">
        <v>14</v>
      </c>
      <c r="C7809" s="35">
        <v>42185</v>
      </c>
      <c r="D7809">
        <v>16</v>
      </c>
      <c r="E7809" t="s">
        <v>32</v>
      </c>
      <c r="F7809">
        <v>2.9276633432979211</v>
      </c>
      <c r="G7809">
        <v>2.1656257504951575</v>
      </c>
      <c r="H7809">
        <v>9512</v>
      </c>
      <c r="I7809">
        <v>3.0211842937461282</v>
      </c>
      <c r="J7809">
        <v>2.2153877872244894</v>
      </c>
      <c r="K7809">
        <v>1066</v>
      </c>
      <c r="L7809">
        <v>-9.3520946800708771E-2</v>
      </c>
      <c r="M7809">
        <v>-3.1943888664245605</v>
      </c>
      <c r="N7809">
        <v>10578</v>
      </c>
      <c r="O7809">
        <v>7.1394175291061401E-2</v>
      </c>
      <c r="P7809">
        <v>-0.18501971662044525</v>
      </c>
      <c r="Q7809">
        <v>-0.14168202877044678</v>
      </c>
      <c r="R7809">
        <v>-9.3520946800708771E-2</v>
      </c>
      <c r="S7809">
        <v>-4.5365575700998306E-2</v>
      </c>
      <c r="T7809">
        <v>-2.0221718586981297E-3</v>
      </c>
      <c r="U7809" t="s">
        <v>102</v>
      </c>
      <c r="V7809" t="s">
        <v>84</v>
      </c>
      <c r="W7809">
        <v>101.91964721679687</v>
      </c>
    </row>
    <row r="7810" spans="1:23" x14ac:dyDescent="0.25">
      <c r="A7810" s="48"/>
      <c r="B7810" t="s">
        <v>14</v>
      </c>
      <c r="C7810" s="35">
        <v>42185</v>
      </c>
      <c r="D7810">
        <v>17</v>
      </c>
      <c r="E7810" t="s">
        <v>32</v>
      </c>
      <c r="F7810">
        <v>3.223676718255037</v>
      </c>
      <c r="G7810">
        <v>2.1430957007346145</v>
      </c>
      <c r="H7810">
        <v>9512</v>
      </c>
      <c r="I7810">
        <v>3.2633668862785439</v>
      </c>
      <c r="J7810">
        <v>2.2116512650638085</v>
      </c>
      <c r="K7810">
        <v>1066</v>
      </c>
      <c r="L7810">
        <v>-3.9690166711807251E-2</v>
      </c>
      <c r="M7810">
        <v>-1.2312080860137939</v>
      </c>
      <c r="N7810">
        <v>10578</v>
      </c>
      <c r="O7810">
        <v>7.1213804185390472E-2</v>
      </c>
      <c r="P7810">
        <v>-0.13095778226852417</v>
      </c>
      <c r="Q7810">
        <v>-8.7729573249816895E-2</v>
      </c>
      <c r="R7810">
        <v>-3.9690166711807251E-2</v>
      </c>
      <c r="S7810">
        <v>8.3435438573360443E-3</v>
      </c>
      <c r="T7810">
        <v>5.157744511961937E-2</v>
      </c>
      <c r="U7810" t="s">
        <v>18</v>
      </c>
      <c r="V7810" t="s">
        <v>84</v>
      </c>
      <c r="W7810">
        <v>103.2581787109375</v>
      </c>
    </row>
    <row r="7811" spans="1:23" x14ac:dyDescent="0.25">
      <c r="A7811" s="48"/>
      <c r="B7811" t="s">
        <v>14</v>
      </c>
      <c r="C7811" s="35">
        <v>42185</v>
      </c>
      <c r="D7811">
        <v>17</v>
      </c>
      <c r="E7811" t="s">
        <v>32</v>
      </c>
      <c r="F7811">
        <v>3.223676718255037</v>
      </c>
      <c r="G7811">
        <v>2.1430957007346145</v>
      </c>
      <c r="H7811">
        <v>9512</v>
      </c>
      <c r="I7811">
        <v>3.2633668862785439</v>
      </c>
      <c r="J7811">
        <v>2.2116512650638085</v>
      </c>
      <c r="K7811">
        <v>1066</v>
      </c>
      <c r="L7811">
        <v>-3.9690166711807251E-2</v>
      </c>
      <c r="M7811">
        <v>-1.2312080860137939</v>
      </c>
      <c r="N7811">
        <v>10578</v>
      </c>
      <c r="O7811">
        <v>7.1213804185390472E-2</v>
      </c>
      <c r="P7811">
        <v>-0.13095778226852417</v>
      </c>
      <c r="Q7811">
        <v>-8.7729573249816895E-2</v>
      </c>
      <c r="R7811">
        <v>-3.9690166711807251E-2</v>
      </c>
      <c r="S7811">
        <v>8.3435438573360443E-3</v>
      </c>
      <c r="T7811">
        <v>5.157744511961937E-2</v>
      </c>
      <c r="U7811" t="s">
        <v>102</v>
      </c>
      <c r="V7811" t="s">
        <v>84</v>
      </c>
      <c r="W7811">
        <v>103.2581787109375</v>
      </c>
    </row>
    <row r="7812" spans="1:23" x14ac:dyDescent="0.25">
      <c r="A7812" s="48"/>
      <c r="B7812" t="s">
        <v>14</v>
      </c>
      <c r="C7812" s="35">
        <v>42185</v>
      </c>
      <c r="D7812">
        <v>18</v>
      </c>
      <c r="E7812" t="s">
        <v>32</v>
      </c>
      <c r="F7812">
        <v>3.4959685242671092</v>
      </c>
      <c r="G7812">
        <v>2.0881004003765851</v>
      </c>
      <c r="H7812">
        <v>9512</v>
      </c>
      <c r="I7812">
        <v>3.4920750222868646</v>
      </c>
      <c r="J7812">
        <v>2.154059297521064</v>
      </c>
      <c r="K7812">
        <v>1066</v>
      </c>
      <c r="L7812">
        <v>3.8935020565986633E-3</v>
      </c>
      <c r="M7812">
        <v>0.11137119680643082</v>
      </c>
      <c r="N7812">
        <v>10578</v>
      </c>
      <c r="O7812">
        <v>6.9361940026283264E-2</v>
      </c>
      <c r="P7812">
        <v>-8.5000760853290558E-2</v>
      </c>
      <c r="Q7812">
        <v>-4.2896676808595657E-2</v>
      </c>
      <c r="R7812">
        <v>3.8935020565986633E-3</v>
      </c>
      <c r="S7812">
        <v>5.0678130239248276E-2</v>
      </c>
      <c r="T7812">
        <v>9.2787764966487885E-2</v>
      </c>
      <c r="U7812" t="s">
        <v>18</v>
      </c>
      <c r="V7812" t="s">
        <v>84</v>
      </c>
      <c r="W7812">
        <v>102.2388916015625</v>
      </c>
    </row>
    <row r="7813" spans="1:23" x14ac:dyDescent="0.25">
      <c r="A7813" s="48"/>
      <c r="B7813" t="s">
        <v>14</v>
      </c>
      <c r="C7813" s="35">
        <v>42185</v>
      </c>
      <c r="D7813">
        <v>18</v>
      </c>
      <c r="E7813" t="s">
        <v>32</v>
      </c>
      <c r="F7813">
        <v>3.4959685242671092</v>
      </c>
      <c r="G7813">
        <v>2.0881004003765851</v>
      </c>
      <c r="H7813">
        <v>9512</v>
      </c>
      <c r="I7813">
        <v>3.4920750222868646</v>
      </c>
      <c r="J7813">
        <v>2.154059297521064</v>
      </c>
      <c r="K7813">
        <v>1066</v>
      </c>
      <c r="L7813">
        <v>3.8935020565986633E-3</v>
      </c>
      <c r="M7813">
        <v>0.11137119680643082</v>
      </c>
      <c r="N7813">
        <v>10578</v>
      </c>
      <c r="O7813">
        <v>6.9361940026283264E-2</v>
      </c>
      <c r="P7813">
        <v>-8.5000760853290558E-2</v>
      </c>
      <c r="Q7813">
        <v>-4.2896676808595657E-2</v>
      </c>
      <c r="R7813">
        <v>3.8935020565986633E-3</v>
      </c>
      <c r="S7813">
        <v>5.0678130239248276E-2</v>
      </c>
      <c r="T7813">
        <v>9.2787764966487885E-2</v>
      </c>
      <c r="U7813" t="s">
        <v>102</v>
      </c>
      <c r="V7813" t="s">
        <v>84</v>
      </c>
      <c r="W7813">
        <v>102.2388916015625</v>
      </c>
    </row>
    <row r="7814" spans="1:23" x14ac:dyDescent="0.25">
      <c r="A7814" s="48"/>
      <c r="B7814" t="s">
        <v>14</v>
      </c>
      <c r="C7814" s="35">
        <v>42185</v>
      </c>
      <c r="D7814">
        <v>19</v>
      </c>
      <c r="E7814" t="s">
        <v>32</v>
      </c>
      <c r="F7814">
        <v>3.6110445023326307</v>
      </c>
      <c r="G7814">
        <v>2.0590127722084808</v>
      </c>
      <c r="H7814">
        <v>9512</v>
      </c>
      <c r="I7814">
        <v>3.3898214750463076</v>
      </c>
      <c r="J7814">
        <v>2.0274146802146729</v>
      </c>
      <c r="K7814">
        <v>1066</v>
      </c>
      <c r="L7814">
        <v>0.22122302651405334</v>
      </c>
      <c r="M7814">
        <v>6.1262893676757813</v>
      </c>
      <c r="N7814">
        <v>10578</v>
      </c>
      <c r="O7814">
        <v>6.5586760640144348E-2</v>
      </c>
      <c r="P7814">
        <v>0.13716703653335571</v>
      </c>
      <c r="Q7814">
        <v>0.17697951197624207</v>
      </c>
      <c r="R7814">
        <v>0.22122302651405334</v>
      </c>
      <c r="S7814">
        <v>0.26546129584312439</v>
      </c>
      <c r="T7814">
        <v>0.30527901649475098</v>
      </c>
      <c r="U7814" t="s">
        <v>18</v>
      </c>
      <c r="V7814" t="s">
        <v>84</v>
      </c>
      <c r="W7814">
        <v>98.238983154296875</v>
      </c>
    </row>
    <row r="7815" spans="1:23" x14ac:dyDescent="0.25">
      <c r="A7815" s="48"/>
      <c r="B7815" t="s">
        <v>14</v>
      </c>
      <c r="C7815" s="35">
        <v>42185</v>
      </c>
      <c r="D7815">
        <v>19</v>
      </c>
      <c r="E7815" t="s">
        <v>32</v>
      </c>
      <c r="F7815">
        <v>3.6110445023326307</v>
      </c>
      <c r="G7815">
        <v>2.0590127722084808</v>
      </c>
      <c r="H7815">
        <v>9512</v>
      </c>
      <c r="I7815">
        <v>3.3898214750463076</v>
      </c>
      <c r="J7815">
        <v>2.0274146802146729</v>
      </c>
      <c r="K7815">
        <v>1066</v>
      </c>
      <c r="L7815">
        <v>0.22122302651405334</v>
      </c>
      <c r="M7815">
        <v>6.1262893676757813</v>
      </c>
      <c r="N7815">
        <v>10578</v>
      </c>
      <c r="O7815">
        <v>6.5586760640144348E-2</v>
      </c>
      <c r="P7815">
        <v>0.13716703653335571</v>
      </c>
      <c r="Q7815">
        <v>0.17697951197624207</v>
      </c>
      <c r="R7815">
        <v>0.22122302651405334</v>
      </c>
      <c r="S7815">
        <v>0.26546129584312439</v>
      </c>
      <c r="T7815">
        <v>0.30527901649475098</v>
      </c>
      <c r="U7815" t="s">
        <v>102</v>
      </c>
      <c r="V7815" t="s">
        <v>84</v>
      </c>
      <c r="W7815">
        <v>98.238983154296875</v>
      </c>
    </row>
    <row r="7816" spans="1:23" x14ac:dyDescent="0.25">
      <c r="A7816" s="48"/>
      <c r="B7816" t="s">
        <v>14</v>
      </c>
      <c r="C7816" s="35">
        <v>42185</v>
      </c>
      <c r="D7816">
        <v>20</v>
      </c>
      <c r="E7816" t="s">
        <v>32</v>
      </c>
      <c r="F7816">
        <v>3.4990365619407915</v>
      </c>
      <c r="G7816">
        <v>2.0164639492496601</v>
      </c>
      <c r="H7816">
        <v>9512</v>
      </c>
      <c r="I7816">
        <v>2.8096911067248356</v>
      </c>
      <c r="J7816">
        <v>1.7595300973375136</v>
      </c>
      <c r="K7816">
        <v>1066</v>
      </c>
      <c r="L7816">
        <v>0.68934547901153564</v>
      </c>
      <c r="M7816">
        <v>19.701007843017578</v>
      </c>
      <c r="N7816">
        <v>10578</v>
      </c>
      <c r="O7816">
        <v>5.7721208781003952E-2</v>
      </c>
      <c r="P7816">
        <v>0.61536997556686401</v>
      </c>
      <c r="Q7816">
        <v>0.65040791034698486</v>
      </c>
      <c r="R7816">
        <v>0.68934547901153564</v>
      </c>
      <c r="S7816">
        <v>0.72827845811843872</v>
      </c>
      <c r="T7816">
        <v>0.76332098245620728</v>
      </c>
      <c r="U7816" t="s">
        <v>18</v>
      </c>
      <c r="V7816" t="s">
        <v>84</v>
      </c>
      <c r="W7816">
        <v>89.497543334960938</v>
      </c>
    </row>
    <row r="7817" spans="1:23" x14ac:dyDescent="0.25">
      <c r="A7817" s="48"/>
      <c r="B7817" t="s">
        <v>14</v>
      </c>
      <c r="C7817" s="35">
        <v>42185</v>
      </c>
      <c r="D7817">
        <v>20</v>
      </c>
      <c r="E7817" t="s">
        <v>32</v>
      </c>
      <c r="F7817">
        <v>3.4990365619407915</v>
      </c>
      <c r="G7817">
        <v>2.0164639492496601</v>
      </c>
      <c r="H7817">
        <v>9512</v>
      </c>
      <c r="I7817">
        <v>2.8096911067248356</v>
      </c>
      <c r="J7817">
        <v>1.7595300973375136</v>
      </c>
      <c r="K7817">
        <v>1066</v>
      </c>
      <c r="L7817">
        <v>0.68934547901153564</v>
      </c>
      <c r="M7817">
        <v>19.701007843017578</v>
      </c>
      <c r="N7817">
        <v>10578</v>
      </c>
      <c r="O7817">
        <v>5.7721208781003952E-2</v>
      </c>
      <c r="P7817">
        <v>0.61536997556686401</v>
      </c>
      <c r="Q7817">
        <v>0.65040791034698486</v>
      </c>
      <c r="R7817">
        <v>0.68934547901153564</v>
      </c>
      <c r="S7817">
        <v>0.72827845811843872</v>
      </c>
      <c r="T7817">
        <v>0.76332098245620728</v>
      </c>
      <c r="U7817" t="s">
        <v>102</v>
      </c>
      <c r="V7817" t="s">
        <v>84</v>
      </c>
      <c r="W7817">
        <v>89.497543334960938</v>
      </c>
    </row>
    <row r="7818" spans="1:23" x14ac:dyDescent="0.25">
      <c r="A7818" s="48"/>
      <c r="B7818" t="s">
        <v>14</v>
      </c>
      <c r="C7818" s="35">
        <v>42185</v>
      </c>
      <c r="D7818">
        <v>21</v>
      </c>
      <c r="E7818" t="s">
        <v>32</v>
      </c>
      <c r="F7818">
        <v>3.1721637450363391</v>
      </c>
      <c r="G7818">
        <v>1.918389538961264</v>
      </c>
      <c r="H7818">
        <v>9512</v>
      </c>
      <c r="I7818">
        <v>3.4345055823571999</v>
      </c>
      <c r="J7818">
        <v>2.2222084914580185</v>
      </c>
      <c r="K7818">
        <v>1066</v>
      </c>
      <c r="L7818">
        <v>-0.26234182715415955</v>
      </c>
      <c r="M7818">
        <v>-8.2701225280761719</v>
      </c>
      <c r="N7818">
        <v>10578</v>
      </c>
      <c r="O7818">
        <v>7.0847518742084503E-2</v>
      </c>
      <c r="P7818">
        <v>-0.35313999652862549</v>
      </c>
      <c r="Q7818">
        <v>-0.31013414263725281</v>
      </c>
      <c r="R7818">
        <v>-0.26234182715415955</v>
      </c>
      <c r="S7818">
        <v>-0.21455517411231995</v>
      </c>
      <c r="T7818">
        <v>-0.17154364287853241</v>
      </c>
      <c r="U7818" t="s">
        <v>18</v>
      </c>
      <c r="V7818" t="s">
        <v>84</v>
      </c>
      <c r="W7818">
        <v>83.667327880859375</v>
      </c>
    </row>
    <row r="7819" spans="1:23" x14ac:dyDescent="0.25">
      <c r="A7819" s="48"/>
      <c r="B7819" t="s">
        <v>14</v>
      </c>
      <c r="C7819" s="35">
        <v>42185</v>
      </c>
      <c r="D7819">
        <v>21</v>
      </c>
      <c r="E7819" t="s">
        <v>32</v>
      </c>
      <c r="F7819">
        <v>3.1721637450363391</v>
      </c>
      <c r="G7819">
        <v>1.918389538961264</v>
      </c>
      <c r="H7819">
        <v>9512</v>
      </c>
      <c r="I7819">
        <v>3.4345055823571999</v>
      </c>
      <c r="J7819">
        <v>2.2222084914580185</v>
      </c>
      <c r="K7819">
        <v>1066</v>
      </c>
      <c r="L7819">
        <v>-0.26234182715415955</v>
      </c>
      <c r="M7819">
        <v>-8.2701225280761719</v>
      </c>
      <c r="N7819">
        <v>10578</v>
      </c>
      <c r="O7819">
        <v>7.0847518742084503E-2</v>
      </c>
      <c r="P7819">
        <v>-0.35313999652862549</v>
      </c>
      <c r="Q7819">
        <v>-0.31013414263725281</v>
      </c>
      <c r="R7819">
        <v>-0.26234182715415955</v>
      </c>
      <c r="S7819">
        <v>-0.21455517411231995</v>
      </c>
      <c r="T7819">
        <v>-0.17154364287853241</v>
      </c>
      <c r="U7819" t="s">
        <v>102</v>
      </c>
      <c r="V7819" t="s">
        <v>84</v>
      </c>
      <c r="W7819">
        <v>83.667327880859375</v>
      </c>
    </row>
    <row r="7820" spans="1:23" x14ac:dyDescent="0.25">
      <c r="A7820" s="48"/>
      <c r="B7820" t="s">
        <v>14</v>
      </c>
      <c r="C7820" s="35">
        <v>42185</v>
      </c>
      <c r="D7820">
        <v>22</v>
      </c>
      <c r="E7820" t="s">
        <v>32</v>
      </c>
      <c r="F7820">
        <v>2.7908710932105638</v>
      </c>
      <c r="G7820">
        <v>1.8497935948228414</v>
      </c>
      <c r="H7820">
        <v>9512</v>
      </c>
      <c r="I7820">
        <v>3.0584651841973178</v>
      </c>
      <c r="J7820">
        <v>2.2478011275274361</v>
      </c>
      <c r="K7820">
        <v>1066</v>
      </c>
      <c r="L7820">
        <v>-0.2675940990447998</v>
      </c>
      <c r="M7820">
        <v>-9.5881919860839844</v>
      </c>
      <c r="N7820">
        <v>10578</v>
      </c>
      <c r="O7820">
        <v>7.1410872042179108E-2</v>
      </c>
      <c r="P7820">
        <v>-0.35911425948143005</v>
      </c>
      <c r="Q7820">
        <v>-0.31576645374298096</v>
      </c>
      <c r="R7820">
        <v>-0.2675940990447998</v>
      </c>
      <c r="S7820">
        <v>-0.21942746639251709</v>
      </c>
      <c r="T7820">
        <v>-0.17607392370700836</v>
      </c>
      <c r="U7820" t="s">
        <v>18</v>
      </c>
      <c r="V7820" t="s">
        <v>84</v>
      </c>
      <c r="W7820">
        <v>80.667236328125</v>
      </c>
    </row>
    <row r="7821" spans="1:23" x14ac:dyDescent="0.25">
      <c r="A7821" s="48"/>
      <c r="B7821" t="s">
        <v>14</v>
      </c>
      <c r="C7821" s="35">
        <v>42185</v>
      </c>
      <c r="D7821">
        <v>22</v>
      </c>
      <c r="E7821" t="s">
        <v>32</v>
      </c>
      <c r="F7821">
        <v>2.7908710932105638</v>
      </c>
      <c r="G7821">
        <v>1.8497935948228414</v>
      </c>
      <c r="H7821">
        <v>9512</v>
      </c>
      <c r="I7821">
        <v>3.0584651841973178</v>
      </c>
      <c r="J7821">
        <v>2.2478011275274361</v>
      </c>
      <c r="K7821">
        <v>1066</v>
      </c>
      <c r="L7821">
        <v>-0.2675940990447998</v>
      </c>
      <c r="M7821">
        <v>-9.5881919860839844</v>
      </c>
      <c r="N7821">
        <v>10578</v>
      </c>
      <c r="O7821">
        <v>7.1410872042179108E-2</v>
      </c>
      <c r="P7821">
        <v>-0.35911425948143005</v>
      </c>
      <c r="Q7821">
        <v>-0.31576645374298096</v>
      </c>
      <c r="R7821">
        <v>-0.2675940990447998</v>
      </c>
      <c r="S7821">
        <v>-0.21942746639251709</v>
      </c>
      <c r="T7821">
        <v>-0.17607392370700836</v>
      </c>
      <c r="U7821" t="s">
        <v>102</v>
      </c>
      <c r="V7821" t="s">
        <v>84</v>
      </c>
      <c r="W7821">
        <v>80.667236328125</v>
      </c>
    </row>
    <row r="7822" spans="1:23" x14ac:dyDescent="0.25">
      <c r="A7822" s="48"/>
      <c r="B7822" t="s">
        <v>14</v>
      </c>
      <c r="C7822" s="35">
        <v>42185</v>
      </c>
      <c r="D7822">
        <v>23</v>
      </c>
      <c r="E7822" t="s">
        <v>32</v>
      </c>
      <c r="F7822">
        <v>2.2424047683081438</v>
      </c>
      <c r="G7822">
        <v>1.7166547361342721</v>
      </c>
      <c r="H7822">
        <v>9512</v>
      </c>
      <c r="I7822">
        <v>2.3768089896011677</v>
      </c>
      <c r="J7822">
        <v>2.0146836749255144</v>
      </c>
      <c r="K7822">
        <v>1066</v>
      </c>
      <c r="L7822">
        <v>-0.13440422713756561</v>
      </c>
      <c r="M7822">
        <v>-5.9937539100646973</v>
      </c>
      <c r="N7822">
        <v>10578</v>
      </c>
      <c r="O7822">
        <v>6.4167395234107971E-2</v>
      </c>
      <c r="P7822">
        <v>-0.21664115786552429</v>
      </c>
      <c r="Q7822">
        <v>-0.17769026756286621</v>
      </c>
      <c r="R7822">
        <v>-0.13440422713756561</v>
      </c>
      <c r="S7822">
        <v>-9.1123320162296295E-2</v>
      </c>
      <c r="T7822">
        <v>-5.2167292684316635E-2</v>
      </c>
      <c r="U7822" t="s">
        <v>18</v>
      </c>
      <c r="V7822" t="s">
        <v>84</v>
      </c>
      <c r="W7822">
        <v>78.536209106445313</v>
      </c>
    </row>
    <row r="7823" spans="1:23" x14ac:dyDescent="0.25">
      <c r="A7823" s="48"/>
      <c r="B7823" t="s">
        <v>14</v>
      </c>
      <c r="C7823" s="35">
        <v>42185</v>
      </c>
      <c r="D7823">
        <v>23</v>
      </c>
      <c r="E7823" t="s">
        <v>32</v>
      </c>
      <c r="F7823">
        <v>2.2424047683081438</v>
      </c>
      <c r="G7823">
        <v>1.7166547361342721</v>
      </c>
      <c r="H7823">
        <v>9512</v>
      </c>
      <c r="I7823">
        <v>2.3768089896011677</v>
      </c>
      <c r="J7823">
        <v>2.0146836749255144</v>
      </c>
      <c r="K7823">
        <v>1066</v>
      </c>
      <c r="L7823">
        <v>-0.13440422713756561</v>
      </c>
      <c r="M7823">
        <v>-5.9937539100646973</v>
      </c>
      <c r="N7823">
        <v>10578</v>
      </c>
      <c r="O7823">
        <v>6.4167395234107971E-2</v>
      </c>
      <c r="P7823">
        <v>-0.21664115786552429</v>
      </c>
      <c r="Q7823">
        <v>-0.17769026756286621</v>
      </c>
      <c r="R7823">
        <v>-0.13440422713756561</v>
      </c>
      <c r="S7823">
        <v>-9.1123320162296295E-2</v>
      </c>
      <c r="T7823">
        <v>-5.2167292684316635E-2</v>
      </c>
      <c r="U7823" t="s">
        <v>102</v>
      </c>
      <c r="V7823" t="s">
        <v>84</v>
      </c>
      <c r="W7823">
        <v>78.536209106445313</v>
      </c>
    </row>
    <row r="7824" spans="1:23" x14ac:dyDescent="0.25">
      <c r="A7824" s="48"/>
      <c r="B7824" t="s">
        <v>14</v>
      </c>
      <c r="C7824" s="35">
        <v>42185</v>
      </c>
      <c r="D7824">
        <v>24</v>
      </c>
      <c r="E7824" t="s">
        <v>32</v>
      </c>
      <c r="F7824">
        <v>1.7983854195742681</v>
      </c>
      <c r="G7824">
        <v>1.5147110697955659</v>
      </c>
      <c r="H7824">
        <v>9512</v>
      </c>
      <c r="I7824">
        <v>1.8959574272754853</v>
      </c>
      <c r="J7824">
        <v>1.8480735924444029</v>
      </c>
      <c r="K7824">
        <v>1066</v>
      </c>
      <c r="L7824">
        <v>-9.7572006285190582E-2</v>
      </c>
      <c r="M7824">
        <v>-5.4255337715148926</v>
      </c>
      <c r="N7824">
        <v>10578</v>
      </c>
      <c r="O7824">
        <v>5.8695171028375626E-2</v>
      </c>
      <c r="P7824">
        <v>-0.17279574275016785</v>
      </c>
      <c r="Q7824">
        <v>-0.1371665894985199</v>
      </c>
      <c r="R7824">
        <v>-9.7572006285190582E-2</v>
      </c>
      <c r="S7824">
        <v>-5.7982113212347031E-2</v>
      </c>
      <c r="T7824">
        <v>-2.2348275408148766E-2</v>
      </c>
      <c r="U7824" t="s">
        <v>18</v>
      </c>
      <c r="V7824" t="s">
        <v>84</v>
      </c>
      <c r="W7824">
        <v>76.705520629882813</v>
      </c>
    </row>
    <row r="7825" spans="1:23" x14ac:dyDescent="0.25">
      <c r="A7825" s="48"/>
      <c r="B7825" t="s">
        <v>14</v>
      </c>
      <c r="C7825" s="35">
        <v>42185</v>
      </c>
      <c r="D7825">
        <v>24</v>
      </c>
      <c r="E7825" t="s">
        <v>32</v>
      </c>
      <c r="F7825">
        <v>1.7983854195742681</v>
      </c>
      <c r="G7825">
        <v>1.5147110697955659</v>
      </c>
      <c r="H7825">
        <v>9512</v>
      </c>
      <c r="I7825">
        <v>1.8959574272754853</v>
      </c>
      <c r="J7825">
        <v>1.8480735924444029</v>
      </c>
      <c r="K7825">
        <v>1066</v>
      </c>
      <c r="L7825">
        <v>-9.7572006285190582E-2</v>
      </c>
      <c r="M7825">
        <v>-5.4255337715148926</v>
      </c>
      <c r="N7825">
        <v>10578</v>
      </c>
      <c r="O7825">
        <v>5.8695171028375626E-2</v>
      </c>
      <c r="P7825">
        <v>-0.17279574275016785</v>
      </c>
      <c r="Q7825">
        <v>-0.1371665894985199</v>
      </c>
      <c r="R7825">
        <v>-9.7572006285190582E-2</v>
      </c>
      <c r="S7825">
        <v>-5.7982113212347031E-2</v>
      </c>
      <c r="T7825">
        <v>-2.2348275408148766E-2</v>
      </c>
      <c r="U7825" t="s">
        <v>102</v>
      </c>
      <c r="V7825" t="s">
        <v>84</v>
      </c>
      <c r="W7825">
        <v>76.705520629882813</v>
      </c>
    </row>
    <row r="7826" spans="1:23" x14ac:dyDescent="0.25">
      <c r="B7826" t="s">
        <v>14</v>
      </c>
      <c r="C7826" s="35">
        <v>42186</v>
      </c>
      <c r="D7826">
        <v>1</v>
      </c>
      <c r="E7826" t="s">
        <v>32</v>
      </c>
      <c r="F7826">
        <v>1.4529375248515717</v>
      </c>
      <c r="G7826">
        <v>1.3374447189328971</v>
      </c>
      <c r="H7826">
        <v>9518</v>
      </c>
      <c r="I7826">
        <v>1.5149696647427879</v>
      </c>
      <c r="J7826">
        <v>1.3150604027792274</v>
      </c>
      <c r="K7826">
        <v>1053</v>
      </c>
      <c r="L7826">
        <v>-6.2032140791416168E-2</v>
      </c>
      <c r="M7826">
        <v>-4.2694292068481445</v>
      </c>
      <c r="N7826">
        <v>10571</v>
      </c>
      <c r="O7826">
        <v>4.2781703174114227E-2</v>
      </c>
      <c r="P7826">
        <v>-0.11686117202043533</v>
      </c>
      <c r="Q7826">
        <v>-9.0891823172569275E-2</v>
      </c>
      <c r="R7826">
        <v>-6.2032140791416168E-2</v>
      </c>
      <c r="S7826">
        <v>-3.3175881952047348E-2</v>
      </c>
      <c r="T7826">
        <v>-7.2031100280582905E-3</v>
      </c>
      <c r="U7826" t="s">
        <v>18</v>
      </c>
      <c r="V7826" t="s">
        <v>84</v>
      </c>
      <c r="W7826">
        <v>76.046829223632813</v>
      </c>
    </row>
    <row r="7827" spans="1:23" x14ac:dyDescent="0.25">
      <c r="B7827" t="s">
        <v>14</v>
      </c>
      <c r="C7827" s="35">
        <v>42186</v>
      </c>
      <c r="D7827">
        <v>1</v>
      </c>
      <c r="E7827" t="s">
        <v>32</v>
      </c>
      <c r="F7827">
        <v>1.4529375248515717</v>
      </c>
      <c r="G7827">
        <v>1.3374447189328971</v>
      </c>
      <c r="H7827">
        <v>9518</v>
      </c>
      <c r="I7827">
        <v>1.5149696647427879</v>
      </c>
      <c r="J7827">
        <v>1.3150604027792274</v>
      </c>
      <c r="K7827">
        <v>1053</v>
      </c>
      <c r="L7827">
        <v>-6.2032140791416168E-2</v>
      </c>
      <c r="M7827">
        <v>-4.2694292068481445</v>
      </c>
      <c r="N7827">
        <v>10571</v>
      </c>
      <c r="O7827">
        <v>4.2781703174114227E-2</v>
      </c>
      <c r="P7827">
        <v>-0.11686117202043533</v>
      </c>
      <c r="Q7827">
        <v>-9.0891823172569275E-2</v>
      </c>
      <c r="R7827">
        <v>-6.2032140791416168E-2</v>
      </c>
      <c r="S7827">
        <v>-3.3175881952047348E-2</v>
      </c>
      <c r="T7827">
        <v>-7.2031100280582905E-3</v>
      </c>
      <c r="U7827" t="s">
        <v>102</v>
      </c>
      <c r="V7827" t="s">
        <v>84</v>
      </c>
      <c r="W7827">
        <v>76.046829223632813</v>
      </c>
    </row>
    <row r="7828" spans="1:23" x14ac:dyDescent="0.25">
      <c r="B7828" t="s">
        <v>14</v>
      </c>
      <c r="C7828" s="35">
        <v>42186</v>
      </c>
      <c r="D7828">
        <v>2</v>
      </c>
      <c r="E7828" t="s">
        <v>32</v>
      </c>
      <c r="F7828">
        <v>1.2105601396575583</v>
      </c>
      <c r="G7828">
        <v>1.1497474511677921</v>
      </c>
      <c r="H7828">
        <v>9518</v>
      </c>
      <c r="I7828">
        <v>1.2901666984347904</v>
      </c>
      <c r="J7828">
        <v>1.1643257439900507</v>
      </c>
      <c r="K7828">
        <v>1053</v>
      </c>
      <c r="L7828">
        <v>-7.96065554022789E-2</v>
      </c>
      <c r="M7828">
        <v>-6.5760102272033691</v>
      </c>
      <c r="N7828">
        <v>10571</v>
      </c>
      <c r="O7828">
        <v>3.7766486406326294E-2</v>
      </c>
      <c r="P7828">
        <v>-0.12800808250904083</v>
      </c>
      <c r="Q7828">
        <v>-0.10508307069540024</v>
      </c>
      <c r="R7828">
        <v>-7.96065554022789E-2</v>
      </c>
      <c r="S7828">
        <v>-5.4133061319589615E-2</v>
      </c>
      <c r="T7828">
        <v>-3.1205026432871819E-2</v>
      </c>
      <c r="U7828" t="s">
        <v>18</v>
      </c>
      <c r="V7828" t="s">
        <v>84</v>
      </c>
      <c r="W7828">
        <v>74.727554321289062</v>
      </c>
    </row>
    <row r="7829" spans="1:23" x14ac:dyDescent="0.25">
      <c r="B7829" t="s">
        <v>14</v>
      </c>
      <c r="C7829" s="35">
        <v>42186</v>
      </c>
      <c r="D7829">
        <v>2</v>
      </c>
      <c r="E7829" t="s">
        <v>32</v>
      </c>
      <c r="F7829">
        <v>1.2105601396575583</v>
      </c>
      <c r="G7829">
        <v>1.1497474511677921</v>
      </c>
      <c r="H7829">
        <v>9518</v>
      </c>
      <c r="I7829">
        <v>1.2901666984347904</v>
      </c>
      <c r="J7829">
        <v>1.1643257439900507</v>
      </c>
      <c r="K7829">
        <v>1053</v>
      </c>
      <c r="L7829">
        <v>-7.96065554022789E-2</v>
      </c>
      <c r="M7829">
        <v>-6.5760102272033691</v>
      </c>
      <c r="N7829">
        <v>10571</v>
      </c>
      <c r="O7829">
        <v>3.7766486406326294E-2</v>
      </c>
      <c r="P7829">
        <v>-0.12800808250904083</v>
      </c>
      <c r="Q7829">
        <v>-0.10508307069540024</v>
      </c>
      <c r="R7829">
        <v>-7.96065554022789E-2</v>
      </c>
      <c r="S7829">
        <v>-5.4133061319589615E-2</v>
      </c>
      <c r="T7829">
        <v>-3.1205026432871819E-2</v>
      </c>
      <c r="U7829" t="s">
        <v>102</v>
      </c>
      <c r="V7829" t="s">
        <v>84</v>
      </c>
      <c r="W7829">
        <v>74.727554321289062</v>
      </c>
    </row>
    <row r="7830" spans="1:23" x14ac:dyDescent="0.25">
      <c r="B7830" t="s">
        <v>14</v>
      </c>
      <c r="C7830" s="35">
        <v>42186</v>
      </c>
      <c r="D7830">
        <v>3</v>
      </c>
      <c r="E7830" t="s">
        <v>32</v>
      </c>
      <c r="F7830">
        <v>1.0608709815943225</v>
      </c>
      <c r="G7830">
        <v>1.0157095774173719</v>
      </c>
      <c r="H7830">
        <v>9518</v>
      </c>
      <c r="I7830">
        <v>1.1092551198874736</v>
      </c>
      <c r="J7830">
        <v>0.98024041785322014</v>
      </c>
      <c r="K7830">
        <v>1053</v>
      </c>
      <c r="L7830">
        <v>-4.8384137451648712E-2</v>
      </c>
      <c r="M7830">
        <v>-4.5607938766479492</v>
      </c>
      <c r="N7830">
        <v>10571</v>
      </c>
      <c r="O7830">
        <v>3.195151686668396E-2</v>
      </c>
      <c r="P7830">
        <v>-8.9333198964595795E-2</v>
      </c>
      <c r="Q7830">
        <v>-6.9937989115715027E-2</v>
      </c>
      <c r="R7830">
        <v>-4.8384137451648712E-2</v>
      </c>
      <c r="S7830">
        <v>-2.6832839474081993E-2</v>
      </c>
      <c r="T7830">
        <v>-7.4350736103951931E-3</v>
      </c>
      <c r="U7830" t="s">
        <v>18</v>
      </c>
      <c r="V7830" t="s">
        <v>84</v>
      </c>
      <c r="W7830">
        <v>74.069816589355469</v>
      </c>
    </row>
    <row r="7831" spans="1:23" x14ac:dyDescent="0.25">
      <c r="B7831" t="s">
        <v>14</v>
      </c>
      <c r="C7831" s="35">
        <v>42186</v>
      </c>
      <c r="D7831">
        <v>3</v>
      </c>
      <c r="E7831" t="s">
        <v>32</v>
      </c>
      <c r="F7831">
        <v>1.0608709815943225</v>
      </c>
      <c r="G7831">
        <v>1.0157095774173719</v>
      </c>
      <c r="H7831">
        <v>9518</v>
      </c>
      <c r="I7831">
        <v>1.1092551198874736</v>
      </c>
      <c r="J7831">
        <v>0.98024041785322014</v>
      </c>
      <c r="K7831">
        <v>1053</v>
      </c>
      <c r="L7831">
        <v>-4.8384137451648712E-2</v>
      </c>
      <c r="M7831">
        <v>-4.5607938766479492</v>
      </c>
      <c r="N7831">
        <v>10571</v>
      </c>
      <c r="O7831">
        <v>3.195151686668396E-2</v>
      </c>
      <c r="P7831">
        <v>-8.9333198964595795E-2</v>
      </c>
      <c r="Q7831">
        <v>-6.9937989115715027E-2</v>
      </c>
      <c r="R7831">
        <v>-4.8384137451648712E-2</v>
      </c>
      <c r="S7831">
        <v>-2.6832839474081993E-2</v>
      </c>
      <c r="T7831">
        <v>-7.4350736103951931E-3</v>
      </c>
      <c r="U7831" t="s">
        <v>102</v>
      </c>
      <c r="V7831" t="s">
        <v>84</v>
      </c>
      <c r="W7831">
        <v>74.069816589355469</v>
      </c>
    </row>
    <row r="7832" spans="1:23" x14ac:dyDescent="0.25">
      <c r="B7832" t="s">
        <v>14</v>
      </c>
      <c r="C7832" s="35">
        <v>42186</v>
      </c>
      <c r="D7832">
        <v>4</v>
      </c>
      <c r="E7832" t="s">
        <v>32</v>
      </c>
      <c r="F7832">
        <v>0.95934203747338909</v>
      </c>
      <c r="G7832">
        <v>0.91661765233726933</v>
      </c>
      <c r="H7832">
        <v>9518</v>
      </c>
      <c r="I7832">
        <v>0.98683999979762294</v>
      </c>
      <c r="J7832">
        <v>0.88180462742055743</v>
      </c>
      <c r="K7832">
        <v>1053</v>
      </c>
      <c r="L7832">
        <v>-2.7497962117195129E-2</v>
      </c>
      <c r="M7832">
        <v>-2.8663356304168701</v>
      </c>
      <c r="N7832">
        <v>10571</v>
      </c>
      <c r="O7832">
        <v>2.8752662241458893E-2</v>
      </c>
      <c r="P7832">
        <v>-6.4347371459007263E-2</v>
      </c>
      <c r="Q7832">
        <v>-4.6893931925296783E-2</v>
      </c>
      <c r="R7832">
        <v>-2.7497962117195129E-2</v>
      </c>
      <c r="S7832">
        <v>-8.104291744530201E-3</v>
      </c>
      <c r="T7832">
        <v>9.3514500185847282E-3</v>
      </c>
      <c r="U7832" t="s">
        <v>18</v>
      </c>
      <c r="V7832" t="s">
        <v>84</v>
      </c>
      <c r="W7832">
        <v>75.300254821777344</v>
      </c>
    </row>
    <row r="7833" spans="1:23" x14ac:dyDescent="0.25">
      <c r="B7833" t="s">
        <v>14</v>
      </c>
      <c r="C7833" s="35">
        <v>42186</v>
      </c>
      <c r="D7833">
        <v>4</v>
      </c>
      <c r="E7833" t="s">
        <v>32</v>
      </c>
      <c r="F7833">
        <v>0.95934203747338909</v>
      </c>
      <c r="G7833">
        <v>0.91661765233726933</v>
      </c>
      <c r="H7833">
        <v>9518</v>
      </c>
      <c r="I7833">
        <v>0.98683999979762294</v>
      </c>
      <c r="J7833">
        <v>0.88180462742055743</v>
      </c>
      <c r="K7833">
        <v>1053</v>
      </c>
      <c r="L7833">
        <v>-2.7497962117195129E-2</v>
      </c>
      <c r="M7833">
        <v>-2.8663356304168701</v>
      </c>
      <c r="N7833">
        <v>10571</v>
      </c>
      <c r="O7833">
        <v>2.8752662241458893E-2</v>
      </c>
      <c r="P7833">
        <v>-6.4347371459007263E-2</v>
      </c>
      <c r="Q7833">
        <v>-4.6893931925296783E-2</v>
      </c>
      <c r="R7833">
        <v>-2.7497962117195129E-2</v>
      </c>
      <c r="S7833">
        <v>-8.104291744530201E-3</v>
      </c>
      <c r="T7833">
        <v>9.3514500185847282E-3</v>
      </c>
      <c r="U7833" t="s">
        <v>102</v>
      </c>
      <c r="V7833" t="s">
        <v>84</v>
      </c>
      <c r="W7833">
        <v>75.300254821777344</v>
      </c>
    </row>
    <row r="7834" spans="1:23" x14ac:dyDescent="0.25">
      <c r="B7834" t="s">
        <v>14</v>
      </c>
      <c r="C7834" s="35">
        <v>42186</v>
      </c>
      <c r="D7834">
        <v>5</v>
      </c>
      <c r="E7834" t="s">
        <v>32</v>
      </c>
      <c r="F7834">
        <v>0.91648469833522206</v>
      </c>
      <c r="G7834">
        <v>0.88353112905167441</v>
      </c>
      <c r="H7834">
        <v>9518</v>
      </c>
      <c r="I7834">
        <v>0.9594135880476693</v>
      </c>
      <c r="J7834">
        <v>0.87539574178964652</v>
      </c>
      <c r="K7834">
        <v>1053</v>
      </c>
      <c r="L7834">
        <v>-4.2928889393806458E-2</v>
      </c>
      <c r="M7834">
        <v>-4.6840815544128418</v>
      </c>
      <c r="N7834">
        <v>10571</v>
      </c>
      <c r="O7834">
        <v>2.8456335887312889E-2</v>
      </c>
      <c r="P7834">
        <v>-7.939852774143219E-2</v>
      </c>
      <c r="Q7834">
        <v>-6.2124963849782944E-2</v>
      </c>
      <c r="R7834">
        <v>-4.2928889393806458E-2</v>
      </c>
      <c r="S7834">
        <v>-2.3735091090202332E-2</v>
      </c>
      <c r="T7834">
        <v>-6.4592491835355759E-3</v>
      </c>
      <c r="U7834" t="s">
        <v>18</v>
      </c>
      <c r="V7834" t="s">
        <v>84</v>
      </c>
      <c r="W7834">
        <v>74.492385864257813</v>
      </c>
    </row>
    <row r="7835" spans="1:23" x14ac:dyDescent="0.25">
      <c r="B7835" t="s">
        <v>14</v>
      </c>
      <c r="C7835" s="35">
        <v>42186</v>
      </c>
      <c r="D7835">
        <v>5</v>
      </c>
      <c r="E7835" t="s">
        <v>32</v>
      </c>
      <c r="F7835">
        <v>0.91648469833522206</v>
      </c>
      <c r="G7835">
        <v>0.88353112905167441</v>
      </c>
      <c r="H7835">
        <v>9518</v>
      </c>
      <c r="I7835">
        <v>0.9594135880476693</v>
      </c>
      <c r="J7835">
        <v>0.87539574178964652</v>
      </c>
      <c r="K7835">
        <v>1053</v>
      </c>
      <c r="L7835">
        <v>-4.2928889393806458E-2</v>
      </c>
      <c r="M7835">
        <v>-4.6840815544128418</v>
      </c>
      <c r="N7835">
        <v>10571</v>
      </c>
      <c r="O7835">
        <v>2.8456335887312889E-2</v>
      </c>
      <c r="P7835">
        <v>-7.939852774143219E-2</v>
      </c>
      <c r="Q7835">
        <v>-6.2124963849782944E-2</v>
      </c>
      <c r="R7835">
        <v>-4.2928889393806458E-2</v>
      </c>
      <c r="S7835">
        <v>-2.3735091090202332E-2</v>
      </c>
      <c r="T7835">
        <v>-6.4592491835355759E-3</v>
      </c>
      <c r="U7835" t="s">
        <v>102</v>
      </c>
      <c r="V7835" t="s">
        <v>84</v>
      </c>
      <c r="W7835">
        <v>74.492385864257813</v>
      </c>
    </row>
    <row r="7836" spans="1:23" x14ac:dyDescent="0.25">
      <c r="B7836" t="s">
        <v>14</v>
      </c>
      <c r="C7836" s="35">
        <v>42186</v>
      </c>
      <c r="D7836">
        <v>6</v>
      </c>
      <c r="E7836" t="s">
        <v>32</v>
      </c>
      <c r="F7836">
        <v>0.93918738243878896</v>
      </c>
      <c r="G7836">
        <v>0.89746052292639567</v>
      </c>
      <c r="H7836">
        <v>9518</v>
      </c>
      <c r="I7836">
        <v>0.9701724403074371</v>
      </c>
      <c r="J7836">
        <v>0.86096107884210149</v>
      </c>
      <c r="K7836">
        <v>1053</v>
      </c>
      <c r="L7836">
        <v>-3.0985057353973389E-2</v>
      </c>
      <c r="M7836">
        <v>-3.2991347312927246</v>
      </c>
      <c r="N7836">
        <v>10571</v>
      </c>
      <c r="O7836">
        <v>2.8081439435482025E-2</v>
      </c>
      <c r="P7836">
        <v>-6.6974230110645294E-2</v>
      </c>
      <c r="Q7836">
        <v>-4.9928233027458191E-2</v>
      </c>
      <c r="R7836">
        <v>-3.0985057353973389E-2</v>
      </c>
      <c r="S7836">
        <v>-1.204412616789341E-2</v>
      </c>
      <c r="T7836">
        <v>5.0041154026985168E-3</v>
      </c>
      <c r="U7836" t="s">
        <v>18</v>
      </c>
      <c r="V7836" t="s">
        <v>84</v>
      </c>
      <c r="W7836">
        <v>75.192413330078125</v>
      </c>
    </row>
    <row r="7837" spans="1:23" x14ac:dyDescent="0.25">
      <c r="B7837" t="s">
        <v>14</v>
      </c>
      <c r="C7837" s="35">
        <v>42186</v>
      </c>
      <c r="D7837">
        <v>6</v>
      </c>
      <c r="E7837" t="s">
        <v>32</v>
      </c>
      <c r="F7837">
        <v>0.93918738243878896</v>
      </c>
      <c r="G7837">
        <v>0.89746052292639567</v>
      </c>
      <c r="H7837">
        <v>9518</v>
      </c>
      <c r="I7837">
        <v>0.9701724403074371</v>
      </c>
      <c r="J7837">
        <v>0.86096107884210149</v>
      </c>
      <c r="K7837">
        <v>1053</v>
      </c>
      <c r="L7837">
        <v>-3.0985057353973389E-2</v>
      </c>
      <c r="M7837">
        <v>-3.2991347312927246</v>
      </c>
      <c r="N7837">
        <v>10571</v>
      </c>
      <c r="O7837">
        <v>2.8081439435482025E-2</v>
      </c>
      <c r="P7837">
        <v>-6.6974230110645294E-2</v>
      </c>
      <c r="Q7837">
        <v>-4.9928233027458191E-2</v>
      </c>
      <c r="R7837">
        <v>-3.0985057353973389E-2</v>
      </c>
      <c r="S7837">
        <v>-1.204412616789341E-2</v>
      </c>
      <c r="T7837">
        <v>5.0041154026985168E-3</v>
      </c>
      <c r="U7837" t="s">
        <v>102</v>
      </c>
      <c r="V7837" t="s">
        <v>84</v>
      </c>
      <c r="W7837">
        <v>75.192413330078125</v>
      </c>
    </row>
    <row r="7838" spans="1:23" x14ac:dyDescent="0.25">
      <c r="B7838" t="s">
        <v>14</v>
      </c>
      <c r="C7838" s="35">
        <v>42186</v>
      </c>
      <c r="D7838">
        <v>7</v>
      </c>
      <c r="E7838" t="s">
        <v>32</v>
      </c>
      <c r="F7838">
        <v>1.035354823993103</v>
      </c>
      <c r="G7838">
        <v>0.9793761537330089</v>
      </c>
      <c r="H7838">
        <v>9518</v>
      </c>
      <c r="I7838">
        <v>1.0490239235287329</v>
      </c>
      <c r="J7838">
        <v>0.91684831527064392</v>
      </c>
      <c r="K7838">
        <v>1053</v>
      </c>
      <c r="L7838">
        <v>-1.3669099658727646E-2</v>
      </c>
      <c r="M7838">
        <v>-1.3202333450317383</v>
      </c>
      <c r="N7838">
        <v>10571</v>
      </c>
      <c r="O7838">
        <v>2.9984597116708755E-2</v>
      </c>
      <c r="P7838">
        <v>-5.209735780954361E-2</v>
      </c>
      <c r="Q7838">
        <v>-3.3896110951900482E-2</v>
      </c>
      <c r="R7838">
        <v>-1.3669099658727646E-2</v>
      </c>
      <c r="S7838">
        <v>6.555511150509119E-3</v>
      </c>
      <c r="T7838">
        <v>2.4759160354733467E-2</v>
      </c>
      <c r="U7838" t="s">
        <v>18</v>
      </c>
      <c r="V7838" t="s">
        <v>84</v>
      </c>
      <c r="W7838">
        <v>78.061866760253906</v>
      </c>
    </row>
    <row r="7839" spans="1:23" x14ac:dyDescent="0.25">
      <c r="B7839" t="s">
        <v>14</v>
      </c>
      <c r="C7839" s="35">
        <v>42186</v>
      </c>
      <c r="D7839">
        <v>7</v>
      </c>
      <c r="E7839" t="s">
        <v>32</v>
      </c>
      <c r="F7839">
        <v>1.035354823993103</v>
      </c>
      <c r="G7839">
        <v>0.9793761537330089</v>
      </c>
      <c r="H7839">
        <v>9518</v>
      </c>
      <c r="I7839">
        <v>1.0490239235287329</v>
      </c>
      <c r="J7839">
        <v>0.91684831527064392</v>
      </c>
      <c r="K7839">
        <v>1053</v>
      </c>
      <c r="L7839">
        <v>-1.3669099658727646E-2</v>
      </c>
      <c r="M7839">
        <v>-1.3202333450317383</v>
      </c>
      <c r="N7839">
        <v>10571</v>
      </c>
      <c r="O7839">
        <v>2.9984597116708755E-2</v>
      </c>
      <c r="P7839">
        <v>-5.209735780954361E-2</v>
      </c>
      <c r="Q7839">
        <v>-3.3896110951900482E-2</v>
      </c>
      <c r="R7839">
        <v>-1.3669099658727646E-2</v>
      </c>
      <c r="S7839">
        <v>6.555511150509119E-3</v>
      </c>
      <c r="T7839">
        <v>2.4759160354733467E-2</v>
      </c>
      <c r="U7839" t="s">
        <v>102</v>
      </c>
      <c r="V7839" t="s">
        <v>84</v>
      </c>
      <c r="W7839">
        <v>78.061866760253906</v>
      </c>
    </row>
    <row r="7840" spans="1:23" x14ac:dyDescent="0.25">
      <c r="B7840" t="s">
        <v>14</v>
      </c>
      <c r="C7840" s="35">
        <v>42186</v>
      </c>
      <c r="D7840">
        <v>8</v>
      </c>
      <c r="E7840" t="s">
        <v>32</v>
      </c>
      <c r="F7840">
        <v>1.10726795955602</v>
      </c>
      <c r="G7840">
        <v>1.0632589959874874</v>
      </c>
      <c r="H7840">
        <v>9518</v>
      </c>
      <c r="I7840">
        <v>1.1090737804111339</v>
      </c>
      <c r="J7840">
        <v>1.0336099122756279</v>
      </c>
      <c r="K7840">
        <v>1053</v>
      </c>
      <c r="L7840">
        <v>-1.8058208515867591E-3</v>
      </c>
      <c r="M7840">
        <v>-0.16308797895908356</v>
      </c>
      <c r="N7840">
        <v>10571</v>
      </c>
      <c r="O7840">
        <v>3.366532176733017E-2</v>
      </c>
      <c r="P7840">
        <v>-4.4951297342777252E-2</v>
      </c>
      <c r="Q7840">
        <v>-2.4515774101018906E-2</v>
      </c>
      <c r="R7840">
        <v>-1.8058208515867591E-3</v>
      </c>
      <c r="S7840">
        <v>2.0901437848806381E-2</v>
      </c>
      <c r="T7840">
        <v>4.1339654475450516E-2</v>
      </c>
      <c r="U7840" t="s">
        <v>18</v>
      </c>
      <c r="V7840" t="s">
        <v>84</v>
      </c>
      <c r="W7840">
        <v>84.103965759277344</v>
      </c>
    </row>
    <row r="7841" spans="2:23" x14ac:dyDescent="0.25">
      <c r="B7841" t="s">
        <v>14</v>
      </c>
      <c r="C7841" s="35">
        <v>42186</v>
      </c>
      <c r="D7841">
        <v>8</v>
      </c>
      <c r="E7841" t="s">
        <v>32</v>
      </c>
      <c r="F7841">
        <v>1.10726795955602</v>
      </c>
      <c r="G7841">
        <v>1.0632589959874874</v>
      </c>
      <c r="H7841">
        <v>9518</v>
      </c>
      <c r="I7841">
        <v>1.1090737804111339</v>
      </c>
      <c r="J7841">
        <v>1.0336099122756279</v>
      </c>
      <c r="K7841">
        <v>1053</v>
      </c>
      <c r="L7841">
        <v>-1.8058208515867591E-3</v>
      </c>
      <c r="M7841">
        <v>-0.16308797895908356</v>
      </c>
      <c r="N7841">
        <v>10571</v>
      </c>
      <c r="O7841">
        <v>3.366532176733017E-2</v>
      </c>
      <c r="P7841">
        <v>-4.4951297342777252E-2</v>
      </c>
      <c r="Q7841">
        <v>-2.4515774101018906E-2</v>
      </c>
      <c r="R7841">
        <v>-1.8058208515867591E-3</v>
      </c>
      <c r="S7841">
        <v>2.0901437848806381E-2</v>
      </c>
      <c r="T7841">
        <v>4.1339654475450516E-2</v>
      </c>
      <c r="U7841" t="s">
        <v>102</v>
      </c>
      <c r="V7841" t="s">
        <v>84</v>
      </c>
      <c r="W7841">
        <v>84.103965759277344</v>
      </c>
    </row>
    <row r="7842" spans="2:23" x14ac:dyDescent="0.25">
      <c r="B7842" t="s">
        <v>14</v>
      </c>
      <c r="C7842" s="35">
        <v>42186</v>
      </c>
      <c r="D7842">
        <v>9</v>
      </c>
      <c r="E7842" t="s">
        <v>32</v>
      </c>
      <c r="F7842">
        <v>1.2003578040899148</v>
      </c>
      <c r="G7842">
        <v>1.2229810566773314</v>
      </c>
      <c r="H7842">
        <v>9518</v>
      </c>
      <c r="I7842">
        <v>1.2090172250740838</v>
      </c>
      <c r="J7842">
        <v>1.2060048365016807</v>
      </c>
      <c r="K7842">
        <v>1053</v>
      </c>
      <c r="L7842">
        <v>-8.6594205349683762E-3</v>
      </c>
      <c r="M7842">
        <v>-0.72140330076217651</v>
      </c>
      <c r="N7842">
        <v>10571</v>
      </c>
      <c r="O7842">
        <v>3.9222244173288345E-2</v>
      </c>
      <c r="P7842">
        <v>-5.8926649391651154E-2</v>
      </c>
      <c r="Q7842">
        <v>-3.5117961466312408E-2</v>
      </c>
      <c r="R7842">
        <v>-8.6594205349683762E-3</v>
      </c>
      <c r="S7842">
        <v>1.7795983701944351E-2</v>
      </c>
      <c r="T7842">
        <v>4.1607808321714401E-2</v>
      </c>
      <c r="U7842" t="s">
        <v>18</v>
      </c>
      <c r="V7842" t="s">
        <v>84</v>
      </c>
      <c r="W7842">
        <v>89.634185791015625</v>
      </c>
    </row>
    <row r="7843" spans="2:23" x14ac:dyDescent="0.25">
      <c r="B7843" t="s">
        <v>14</v>
      </c>
      <c r="C7843" s="35">
        <v>42186</v>
      </c>
      <c r="D7843">
        <v>9</v>
      </c>
      <c r="E7843" t="s">
        <v>32</v>
      </c>
      <c r="F7843">
        <v>1.2003578040899148</v>
      </c>
      <c r="G7843">
        <v>1.2229810566773314</v>
      </c>
      <c r="H7843">
        <v>9518</v>
      </c>
      <c r="I7843">
        <v>1.2090172250740838</v>
      </c>
      <c r="J7843">
        <v>1.2060048365016807</v>
      </c>
      <c r="K7843">
        <v>1053</v>
      </c>
      <c r="L7843">
        <v>-8.6594205349683762E-3</v>
      </c>
      <c r="M7843">
        <v>-0.72140330076217651</v>
      </c>
      <c r="N7843">
        <v>10571</v>
      </c>
      <c r="O7843">
        <v>3.9222244173288345E-2</v>
      </c>
      <c r="P7843">
        <v>-5.8926649391651154E-2</v>
      </c>
      <c r="Q7843">
        <v>-3.5117961466312408E-2</v>
      </c>
      <c r="R7843">
        <v>-8.6594205349683762E-3</v>
      </c>
      <c r="S7843">
        <v>1.7795983701944351E-2</v>
      </c>
      <c r="T7843">
        <v>4.1607808321714401E-2</v>
      </c>
      <c r="U7843" t="s">
        <v>102</v>
      </c>
      <c r="V7843" t="s">
        <v>84</v>
      </c>
      <c r="W7843">
        <v>89.634185791015625</v>
      </c>
    </row>
    <row r="7844" spans="2:23" x14ac:dyDescent="0.25">
      <c r="B7844" t="s">
        <v>14</v>
      </c>
      <c r="C7844" s="35">
        <v>42186</v>
      </c>
      <c r="D7844">
        <v>10</v>
      </c>
      <c r="E7844" t="s">
        <v>32</v>
      </c>
      <c r="F7844">
        <v>1.3211633414273529</v>
      </c>
      <c r="G7844">
        <v>1.4118079286888612</v>
      </c>
      <c r="H7844">
        <v>9518</v>
      </c>
      <c r="I7844">
        <v>1.3639444981943116</v>
      </c>
      <c r="J7844">
        <v>1.4178088648950444</v>
      </c>
      <c r="K7844">
        <v>1053</v>
      </c>
      <c r="L7844">
        <v>-4.2781155556440353E-2</v>
      </c>
      <c r="M7844">
        <v>-3.2381429672241211</v>
      </c>
      <c r="N7844">
        <v>10571</v>
      </c>
      <c r="O7844">
        <v>4.6026282012462616E-2</v>
      </c>
      <c r="P7844">
        <v>-0.10176844149827957</v>
      </c>
      <c r="Q7844">
        <v>-7.3829561471939087E-2</v>
      </c>
      <c r="R7844">
        <v>-4.2781155556440353E-2</v>
      </c>
      <c r="S7844">
        <v>-1.1736428365111351E-2</v>
      </c>
      <c r="T7844">
        <v>1.6206126660108566E-2</v>
      </c>
      <c r="U7844" t="s">
        <v>18</v>
      </c>
      <c r="V7844" t="s">
        <v>84</v>
      </c>
      <c r="W7844">
        <v>91.911453247070313</v>
      </c>
    </row>
    <row r="7845" spans="2:23" x14ac:dyDescent="0.25">
      <c r="B7845" t="s">
        <v>14</v>
      </c>
      <c r="C7845" s="35">
        <v>42186</v>
      </c>
      <c r="D7845">
        <v>10</v>
      </c>
      <c r="E7845" t="s">
        <v>32</v>
      </c>
      <c r="F7845">
        <v>1.3211633414273529</v>
      </c>
      <c r="G7845">
        <v>1.4118079286888612</v>
      </c>
      <c r="H7845">
        <v>9518</v>
      </c>
      <c r="I7845">
        <v>1.3639444981943116</v>
      </c>
      <c r="J7845">
        <v>1.4178088648950444</v>
      </c>
      <c r="K7845">
        <v>1053</v>
      </c>
      <c r="L7845">
        <v>-4.2781155556440353E-2</v>
      </c>
      <c r="M7845">
        <v>-3.2381429672241211</v>
      </c>
      <c r="N7845">
        <v>10571</v>
      </c>
      <c r="O7845">
        <v>4.6026282012462616E-2</v>
      </c>
      <c r="P7845">
        <v>-0.10176844149827957</v>
      </c>
      <c r="Q7845">
        <v>-7.3829561471939087E-2</v>
      </c>
      <c r="R7845">
        <v>-4.2781155556440353E-2</v>
      </c>
      <c r="S7845">
        <v>-1.1736428365111351E-2</v>
      </c>
      <c r="T7845">
        <v>1.6206126660108566E-2</v>
      </c>
      <c r="U7845" t="s">
        <v>102</v>
      </c>
      <c r="V7845" t="s">
        <v>84</v>
      </c>
      <c r="W7845">
        <v>91.911453247070313</v>
      </c>
    </row>
    <row r="7846" spans="2:23" x14ac:dyDescent="0.25">
      <c r="B7846" t="s">
        <v>14</v>
      </c>
      <c r="C7846" s="35">
        <v>42186</v>
      </c>
      <c r="D7846">
        <v>11</v>
      </c>
      <c r="E7846" t="s">
        <v>32</v>
      </c>
      <c r="F7846">
        <v>1.4697106942999945</v>
      </c>
      <c r="G7846">
        <v>1.6822876180487001</v>
      </c>
      <c r="H7846">
        <v>9518</v>
      </c>
      <c r="I7846">
        <v>1.4969243062998168</v>
      </c>
      <c r="J7846">
        <v>1.7044621542269955</v>
      </c>
      <c r="K7846">
        <v>1053</v>
      </c>
      <c r="L7846">
        <v>-2.7213612571358681E-2</v>
      </c>
      <c r="M7846">
        <v>-1.8516305685043335</v>
      </c>
      <c r="N7846">
        <v>10571</v>
      </c>
      <c r="O7846">
        <v>5.5283877998590469E-2</v>
      </c>
      <c r="P7846">
        <v>-9.806542843580246E-2</v>
      </c>
      <c r="Q7846">
        <v>-6.4507007598876953E-2</v>
      </c>
      <c r="R7846">
        <v>-2.7213612571358681E-2</v>
      </c>
      <c r="S7846">
        <v>1.0075363330543041E-2</v>
      </c>
      <c r="T7846">
        <v>4.3638207018375397E-2</v>
      </c>
      <c r="U7846" t="s">
        <v>18</v>
      </c>
      <c r="V7846" t="s">
        <v>84</v>
      </c>
      <c r="W7846">
        <v>90.527198791503906</v>
      </c>
    </row>
    <row r="7847" spans="2:23" x14ac:dyDescent="0.25">
      <c r="B7847" t="s">
        <v>14</v>
      </c>
      <c r="C7847" s="35">
        <v>42186</v>
      </c>
      <c r="D7847">
        <v>11</v>
      </c>
      <c r="E7847" t="s">
        <v>32</v>
      </c>
      <c r="F7847">
        <v>1.4697106942999945</v>
      </c>
      <c r="G7847">
        <v>1.6822876180487001</v>
      </c>
      <c r="H7847">
        <v>9518</v>
      </c>
      <c r="I7847">
        <v>1.4969243062998168</v>
      </c>
      <c r="J7847">
        <v>1.7044621542269955</v>
      </c>
      <c r="K7847">
        <v>1053</v>
      </c>
      <c r="L7847">
        <v>-2.7213612571358681E-2</v>
      </c>
      <c r="M7847">
        <v>-1.8516305685043335</v>
      </c>
      <c r="N7847">
        <v>10571</v>
      </c>
      <c r="O7847">
        <v>5.5283877998590469E-2</v>
      </c>
      <c r="P7847">
        <v>-9.806542843580246E-2</v>
      </c>
      <c r="Q7847">
        <v>-6.4507007598876953E-2</v>
      </c>
      <c r="R7847">
        <v>-2.7213612571358681E-2</v>
      </c>
      <c r="S7847">
        <v>1.0075363330543041E-2</v>
      </c>
      <c r="T7847">
        <v>4.3638207018375397E-2</v>
      </c>
      <c r="U7847" t="s">
        <v>102</v>
      </c>
      <c r="V7847" t="s">
        <v>84</v>
      </c>
      <c r="W7847">
        <v>90.527198791503906</v>
      </c>
    </row>
    <row r="7848" spans="2:23" x14ac:dyDescent="0.25">
      <c r="B7848" t="s">
        <v>14</v>
      </c>
      <c r="C7848" s="35">
        <v>42186</v>
      </c>
      <c r="D7848">
        <v>12</v>
      </c>
      <c r="E7848" t="s">
        <v>32</v>
      </c>
      <c r="F7848">
        <v>1.7036051887330357</v>
      </c>
      <c r="G7848">
        <v>1.748400004340116</v>
      </c>
      <c r="H7848">
        <v>9518</v>
      </c>
      <c r="I7848">
        <v>1.7915939711524687</v>
      </c>
      <c r="J7848">
        <v>1.8087714556863437</v>
      </c>
      <c r="K7848">
        <v>1053</v>
      </c>
      <c r="L7848">
        <v>-8.7988778948783875E-2</v>
      </c>
      <c r="M7848">
        <v>-5.1648573875427246</v>
      </c>
      <c r="N7848">
        <v>10571</v>
      </c>
      <c r="O7848">
        <v>5.8550447225570679E-2</v>
      </c>
      <c r="P7848">
        <v>-0.16302703320980072</v>
      </c>
      <c r="Q7848">
        <v>-0.1274857372045517</v>
      </c>
      <c r="R7848">
        <v>-8.7988778948783875E-2</v>
      </c>
      <c r="S7848">
        <v>-4.8496503382921219E-2</v>
      </c>
      <c r="T7848">
        <v>-1.2950525619089603E-2</v>
      </c>
      <c r="U7848" t="s">
        <v>18</v>
      </c>
      <c r="V7848" t="s">
        <v>84</v>
      </c>
      <c r="W7848">
        <v>93.038688659667969</v>
      </c>
    </row>
    <row r="7849" spans="2:23" x14ac:dyDescent="0.25">
      <c r="B7849" t="s">
        <v>14</v>
      </c>
      <c r="C7849" s="35">
        <v>42186</v>
      </c>
      <c r="D7849">
        <v>12</v>
      </c>
      <c r="E7849" t="s">
        <v>32</v>
      </c>
      <c r="F7849">
        <v>1.7036051887330357</v>
      </c>
      <c r="G7849">
        <v>1.748400004340116</v>
      </c>
      <c r="H7849">
        <v>9518</v>
      </c>
      <c r="I7849">
        <v>1.7915939711524687</v>
      </c>
      <c r="J7849">
        <v>1.8087714556863437</v>
      </c>
      <c r="K7849">
        <v>1053</v>
      </c>
      <c r="L7849">
        <v>-8.7988778948783875E-2</v>
      </c>
      <c r="M7849">
        <v>-5.1648573875427246</v>
      </c>
      <c r="N7849">
        <v>10571</v>
      </c>
      <c r="O7849">
        <v>5.8550447225570679E-2</v>
      </c>
      <c r="P7849">
        <v>-0.16302703320980072</v>
      </c>
      <c r="Q7849">
        <v>-0.1274857372045517</v>
      </c>
      <c r="R7849">
        <v>-8.7988778948783875E-2</v>
      </c>
      <c r="S7849">
        <v>-4.8496503382921219E-2</v>
      </c>
      <c r="T7849">
        <v>-1.2950525619089603E-2</v>
      </c>
      <c r="U7849" t="s">
        <v>102</v>
      </c>
      <c r="V7849" t="s">
        <v>84</v>
      </c>
      <c r="W7849">
        <v>93.038688659667969</v>
      </c>
    </row>
    <row r="7850" spans="2:23" x14ac:dyDescent="0.25">
      <c r="B7850" t="s">
        <v>14</v>
      </c>
      <c r="C7850" s="35">
        <v>42186</v>
      </c>
      <c r="D7850">
        <v>13</v>
      </c>
      <c r="E7850" t="s">
        <v>32</v>
      </c>
      <c r="F7850">
        <v>1.8920367008913015</v>
      </c>
      <c r="G7850">
        <v>1.7691347988764772</v>
      </c>
      <c r="H7850">
        <v>9518</v>
      </c>
      <c r="I7850">
        <v>1.9688621052500543</v>
      </c>
      <c r="J7850">
        <v>1.8920583868807714</v>
      </c>
      <c r="K7850">
        <v>1053</v>
      </c>
      <c r="L7850">
        <v>-7.6825402677059174E-2</v>
      </c>
      <c r="M7850">
        <v>-4.0604605674743652</v>
      </c>
      <c r="N7850">
        <v>10571</v>
      </c>
      <c r="O7850">
        <v>6.106172502040863E-2</v>
      </c>
      <c r="P7850">
        <v>-0.155082106590271</v>
      </c>
      <c r="Q7850">
        <v>-0.11801642179489136</v>
      </c>
      <c r="R7850">
        <v>-7.6825402677059174E-2</v>
      </c>
      <c r="S7850">
        <v>-3.5639267414808273E-2</v>
      </c>
      <c r="T7850">
        <v>1.4313041465356946E-3</v>
      </c>
      <c r="U7850" t="s">
        <v>18</v>
      </c>
      <c r="V7850" t="s">
        <v>84</v>
      </c>
      <c r="W7850">
        <v>94.658027648925781</v>
      </c>
    </row>
    <row r="7851" spans="2:23" x14ac:dyDescent="0.25">
      <c r="B7851" t="s">
        <v>14</v>
      </c>
      <c r="C7851" s="35">
        <v>42186</v>
      </c>
      <c r="D7851">
        <v>13</v>
      </c>
      <c r="E7851" t="s">
        <v>32</v>
      </c>
      <c r="F7851">
        <v>1.8920367008913015</v>
      </c>
      <c r="G7851">
        <v>1.7691347988764772</v>
      </c>
      <c r="H7851">
        <v>9518</v>
      </c>
      <c r="I7851">
        <v>1.9688621052500543</v>
      </c>
      <c r="J7851">
        <v>1.8920583868807714</v>
      </c>
      <c r="K7851">
        <v>1053</v>
      </c>
      <c r="L7851">
        <v>-7.6825402677059174E-2</v>
      </c>
      <c r="M7851">
        <v>-4.0604605674743652</v>
      </c>
      <c r="N7851">
        <v>10571</v>
      </c>
      <c r="O7851">
        <v>6.106172502040863E-2</v>
      </c>
      <c r="P7851">
        <v>-0.155082106590271</v>
      </c>
      <c r="Q7851">
        <v>-0.11801642179489136</v>
      </c>
      <c r="R7851">
        <v>-7.6825402677059174E-2</v>
      </c>
      <c r="S7851">
        <v>-3.5639267414808273E-2</v>
      </c>
      <c r="T7851">
        <v>1.4313041465356946E-3</v>
      </c>
      <c r="U7851" t="s">
        <v>102</v>
      </c>
      <c r="V7851" t="s">
        <v>84</v>
      </c>
      <c r="W7851">
        <v>94.658027648925781</v>
      </c>
    </row>
    <row r="7852" spans="2:23" x14ac:dyDescent="0.25">
      <c r="B7852" t="s">
        <v>14</v>
      </c>
      <c r="C7852" s="35">
        <v>42186</v>
      </c>
      <c r="D7852">
        <v>14</v>
      </c>
      <c r="E7852" t="s">
        <v>32</v>
      </c>
      <c r="F7852">
        <v>2.0624191166191008</v>
      </c>
      <c r="G7852">
        <v>1.825633281176577</v>
      </c>
      <c r="H7852">
        <v>9518</v>
      </c>
      <c r="I7852">
        <v>2.1184506214805401</v>
      </c>
      <c r="J7852">
        <v>1.8788098751365898</v>
      </c>
      <c r="K7852">
        <v>1053</v>
      </c>
      <c r="L7852">
        <v>-5.6031506508588791E-2</v>
      </c>
      <c r="M7852">
        <v>-2.7167856693267822</v>
      </c>
      <c r="N7852">
        <v>10571</v>
      </c>
      <c r="O7852">
        <v>6.0847587883472443E-2</v>
      </c>
      <c r="P7852">
        <v>-0.13401377201080322</v>
      </c>
      <c r="Q7852">
        <v>-9.7078070044517517E-2</v>
      </c>
      <c r="R7852">
        <v>-5.6031506508588791E-2</v>
      </c>
      <c r="S7852">
        <v>-1.4989808201789856E-2</v>
      </c>
      <c r="T7852">
        <v>2.1950762718915939E-2</v>
      </c>
      <c r="U7852" t="s">
        <v>18</v>
      </c>
      <c r="V7852" t="s">
        <v>84</v>
      </c>
      <c r="W7852">
        <v>94.939170837402344</v>
      </c>
    </row>
    <row r="7853" spans="2:23" x14ac:dyDescent="0.25">
      <c r="B7853" t="s">
        <v>14</v>
      </c>
      <c r="C7853" s="35">
        <v>42186</v>
      </c>
      <c r="D7853">
        <v>14</v>
      </c>
      <c r="E7853" t="s">
        <v>32</v>
      </c>
      <c r="F7853">
        <v>2.0624191166191008</v>
      </c>
      <c r="G7853">
        <v>1.825633281176577</v>
      </c>
      <c r="H7853">
        <v>9518</v>
      </c>
      <c r="I7853">
        <v>2.1184506214805401</v>
      </c>
      <c r="J7853">
        <v>1.8788098751365898</v>
      </c>
      <c r="K7853">
        <v>1053</v>
      </c>
      <c r="L7853">
        <v>-5.6031506508588791E-2</v>
      </c>
      <c r="M7853">
        <v>-2.7167856693267822</v>
      </c>
      <c r="N7853">
        <v>10571</v>
      </c>
      <c r="O7853">
        <v>6.0847587883472443E-2</v>
      </c>
      <c r="P7853">
        <v>-0.13401377201080322</v>
      </c>
      <c r="Q7853">
        <v>-9.7078070044517517E-2</v>
      </c>
      <c r="R7853">
        <v>-5.6031506508588791E-2</v>
      </c>
      <c r="S7853">
        <v>-1.4989808201789856E-2</v>
      </c>
      <c r="T7853">
        <v>2.1950762718915939E-2</v>
      </c>
      <c r="U7853" t="s">
        <v>102</v>
      </c>
      <c r="V7853" t="s">
        <v>84</v>
      </c>
      <c r="W7853">
        <v>94.939170837402344</v>
      </c>
    </row>
    <row r="7854" spans="2:23" x14ac:dyDescent="0.25">
      <c r="B7854" t="s">
        <v>14</v>
      </c>
      <c r="C7854" s="35">
        <v>42186</v>
      </c>
      <c r="D7854">
        <v>15</v>
      </c>
      <c r="E7854" t="s">
        <v>32</v>
      </c>
      <c r="F7854">
        <v>2.2244190211637851</v>
      </c>
      <c r="G7854">
        <v>1.8057629483225139</v>
      </c>
      <c r="H7854">
        <v>9518</v>
      </c>
      <c r="I7854">
        <v>2.2226533008298235</v>
      </c>
      <c r="J7854">
        <v>1.8341673229283886</v>
      </c>
      <c r="K7854">
        <v>1053</v>
      </c>
      <c r="L7854">
        <v>1.7657203134149313E-3</v>
      </c>
      <c r="M7854">
        <v>7.9378947615623474E-2</v>
      </c>
      <c r="N7854">
        <v>10571</v>
      </c>
      <c r="O7854">
        <v>5.9476330876350403E-2</v>
      </c>
      <c r="P7854">
        <v>-7.4459142982959747E-2</v>
      </c>
      <c r="Q7854">
        <v>-3.835582360625267E-2</v>
      </c>
      <c r="R7854">
        <v>1.7657203134149313E-3</v>
      </c>
      <c r="S7854">
        <v>4.1882503777742386E-2</v>
      </c>
      <c r="T7854">
        <v>7.7990584075450897E-2</v>
      </c>
      <c r="U7854" t="s">
        <v>18</v>
      </c>
      <c r="V7854" t="s">
        <v>84</v>
      </c>
      <c r="W7854">
        <v>94.93927001953125</v>
      </c>
    </row>
    <row r="7855" spans="2:23" x14ac:dyDescent="0.25">
      <c r="B7855" t="s">
        <v>14</v>
      </c>
      <c r="C7855" s="35">
        <v>42186</v>
      </c>
      <c r="D7855">
        <v>15</v>
      </c>
      <c r="E7855" t="s">
        <v>32</v>
      </c>
      <c r="F7855">
        <v>2.2244190211637851</v>
      </c>
      <c r="G7855">
        <v>1.8057629483225139</v>
      </c>
      <c r="H7855">
        <v>9518</v>
      </c>
      <c r="I7855">
        <v>2.2226533008298235</v>
      </c>
      <c r="J7855">
        <v>1.8341673229283886</v>
      </c>
      <c r="K7855">
        <v>1053</v>
      </c>
      <c r="L7855">
        <v>1.7657203134149313E-3</v>
      </c>
      <c r="M7855">
        <v>7.9378947615623474E-2</v>
      </c>
      <c r="N7855">
        <v>10571</v>
      </c>
      <c r="O7855">
        <v>5.9476330876350403E-2</v>
      </c>
      <c r="P7855">
        <v>-7.4459142982959747E-2</v>
      </c>
      <c r="Q7855">
        <v>-3.835582360625267E-2</v>
      </c>
      <c r="R7855">
        <v>1.7657203134149313E-3</v>
      </c>
      <c r="S7855">
        <v>4.1882503777742386E-2</v>
      </c>
      <c r="T7855">
        <v>7.7990584075450897E-2</v>
      </c>
      <c r="U7855" t="s">
        <v>102</v>
      </c>
      <c r="V7855" t="s">
        <v>84</v>
      </c>
      <c r="W7855">
        <v>94.93927001953125</v>
      </c>
    </row>
    <row r="7856" spans="2:23" x14ac:dyDescent="0.25">
      <c r="B7856" t="s">
        <v>14</v>
      </c>
      <c r="C7856" s="35">
        <v>42186</v>
      </c>
      <c r="D7856">
        <v>16</v>
      </c>
      <c r="E7856" t="s">
        <v>32</v>
      </c>
      <c r="F7856">
        <v>2.3886669446723814</v>
      </c>
      <c r="G7856">
        <v>1.8285979993675974</v>
      </c>
      <c r="H7856">
        <v>9518</v>
      </c>
      <c r="I7856">
        <v>2.2109103346692383</v>
      </c>
      <c r="J7856">
        <v>1.7847908754742348</v>
      </c>
      <c r="K7856">
        <v>1053</v>
      </c>
      <c r="L7856">
        <v>0.17775660753250122</v>
      </c>
      <c r="M7856">
        <v>7.4416656494140625</v>
      </c>
      <c r="N7856">
        <v>10571</v>
      </c>
      <c r="O7856">
        <v>5.8107279241085052E-2</v>
      </c>
      <c r="P7856">
        <v>0.10328631848096848</v>
      </c>
      <c r="Q7856">
        <v>0.13855859637260437</v>
      </c>
      <c r="R7856">
        <v>0.17775660753250122</v>
      </c>
      <c r="S7856">
        <v>0.21694996953010559</v>
      </c>
      <c r="T7856">
        <v>0.25222688913345337</v>
      </c>
      <c r="U7856" t="s">
        <v>18</v>
      </c>
      <c r="V7856" t="s">
        <v>84</v>
      </c>
      <c r="W7856">
        <v>95.769844055175781</v>
      </c>
    </row>
    <row r="7857" spans="2:23" x14ac:dyDescent="0.25">
      <c r="B7857" t="s">
        <v>14</v>
      </c>
      <c r="C7857" s="35">
        <v>42186</v>
      </c>
      <c r="D7857">
        <v>16</v>
      </c>
      <c r="E7857" t="s">
        <v>32</v>
      </c>
      <c r="F7857">
        <v>2.3886669446723814</v>
      </c>
      <c r="G7857">
        <v>1.8285979993675974</v>
      </c>
      <c r="H7857">
        <v>9518</v>
      </c>
      <c r="I7857">
        <v>2.2109103346692383</v>
      </c>
      <c r="J7857">
        <v>1.7847908754742348</v>
      </c>
      <c r="K7857">
        <v>1053</v>
      </c>
      <c r="L7857">
        <v>0.17775660753250122</v>
      </c>
      <c r="M7857">
        <v>7.4416656494140625</v>
      </c>
      <c r="N7857">
        <v>10571</v>
      </c>
      <c r="O7857">
        <v>5.8107279241085052E-2</v>
      </c>
      <c r="P7857">
        <v>0.10328631848096848</v>
      </c>
      <c r="Q7857">
        <v>0.13855859637260437</v>
      </c>
      <c r="R7857">
        <v>0.17775660753250122</v>
      </c>
      <c r="S7857">
        <v>0.21694996953010559</v>
      </c>
      <c r="T7857">
        <v>0.25222688913345337</v>
      </c>
      <c r="U7857" t="s">
        <v>102</v>
      </c>
      <c r="V7857" t="s">
        <v>84</v>
      </c>
      <c r="W7857">
        <v>95.769844055175781</v>
      </c>
    </row>
    <row r="7858" spans="2:23" x14ac:dyDescent="0.25">
      <c r="B7858" t="s">
        <v>14</v>
      </c>
      <c r="C7858" s="35">
        <v>42186</v>
      </c>
      <c r="D7858">
        <v>17</v>
      </c>
      <c r="E7858" t="s">
        <v>32</v>
      </c>
      <c r="F7858">
        <v>2.628479858431739</v>
      </c>
      <c r="G7858">
        <v>1.9086248583864627</v>
      </c>
      <c r="H7858">
        <v>9518</v>
      </c>
      <c r="I7858">
        <v>2.0963874645237706</v>
      </c>
      <c r="J7858">
        <v>1.6592678502365363</v>
      </c>
      <c r="K7858">
        <v>1053</v>
      </c>
      <c r="L7858">
        <v>0.5320923924446106</v>
      </c>
      <c r="M7858">
        <v>20.243350982666016</v>
      </c>
      <c r="N7858">
        <v>10571</v>
      </c>
      <c r="O7858">
        <v>5.4747864603996277E-2</v>
      </c>
      <c r="P7858">
        <v>0.46192753314971924</v>
      </c>
      <c r="Q7858">
        <v>0.49516057968139648</v>
      </c>
      <c r="R7858">
        <v>0.5320923924446106</v>
      </c>
      <c r="S7858">
        <v>0.5690198540687561</v>
      </c>
      <c r="T7858">
        <v>0.60225725173950195</v>
      </c>
      <c r="U7858" t="s">
        <v>18</v>
      </c>
      <c r="V7858" t="s">
        <v>84</v>
      </c>
      <c r="W7858">
        <v>97.300346374511719</v>
      </c>
    </row>
    <row r="7859" spans="2:23" x14ac:dyDescent="0.25">
      <c r="B7859" t="s">
        <v>14</v>
      </c>
      <c r="C7859" s="35">
        <v>42186</v>
      </c>
      <c r="D7859">
        <v>17</v>
      </c>
      <c r="E7859" t="s">
        <v>32</v>
      </c>
      <c r="F7859">
        <v>2.628479858431739</v>
      </c>
      <c r="G7859">
        <v>1.9086248583864627</v>
      </c>
      <c r="H7859">
        <v>9518</v>
      </c>
      <c r="I7859">
        <v>2.0963874645237706</v>
      </c>
      <c r="J7859">
        <v>1.6592678502365363</v>
      </c>
      <c r="K7859">
        <v>1053</v>
      </c>
      <c r="L7859">
        <v>0.5320923924446106</v>
      </c>
      <c r="M7859">
        <v>20.243350982666016</v>
      </c>
      <c r="N7859">
        <v>10571</v>
      </c>
      <c r="O7859">
        <v>5.4747864603996277E-2</v>
      </c>
      <c r="P7859">
        <v>0.46192753314971924</v>
      </c>
      <c r="Q7859">
        <v>0.49516057968139648</v>
      </c>
      <c r="R7859">
        <v>0.5320923924446106</v>
      </c>
      <c r="S7859">
        <v>0.5690198540687561</v>
      </c>
      <c r="T7859">
        <v>0.60225725173950195</v>
      </c>
      <c r="U7859" t="s">
        <v>102</v>
      </c>
      <c r="V7859" t="s">
        <v>84</v>
      </c>
      <c r="W7859">
        <v>97.300346374511719</v>
      </c>
    </row>
    <row r="7860" spans="2:23" x14ac:dyDescent="0.25">
      <c r="B7860" t="s">
        <v>14</v>
      </c>
      <c r="C7860" s="35">
        <v>42186</v>
      </c>
      <c r="D7860">
        <v>18</v>
      </c>
      <c r="E7860" t="s">
        <v>32</v>
      </c>
      <c r="F7860">
        <v>2.8787690797346768</v>
      </c>
      <c r="G7860">
        <v>1.909647850580376</v>
      </c>
      <c r="H7860">
        <v>9518</v>
      </c>
      <c r="I7860">
        <v>2.3149876559719766</v>
      </c>
      <c r="J7860">
        <v>1.5607610540441357</v>
      </c>
      <c r="K7860">
        <v>1053</v>
      </c>
      <c r="L7860">
        <v>0.56378144025802612</v>
      </c>
      <c r="M7860">
        <v>19.584114074707031</v>
      </c>
      <c r="N7860">
        <v>10571</v>
      </c>
      <c r="O7860">
        <v>5.1927927881479263E-2</v>
      </c>
      <c r="P7860">
        <v>0.49723061919212341</v>
      </c>
      <c r="Q7860">
        <v>0.5287519097328186</v>
      </c>
      <c r="R7860">
        <v>0.56378144025802612</v>
      </c>
      <c r="S7860">
        <v>0.59880679845809937</v>
      </c>
      <c r="T7860">
        <v>0.63033229112625122</v>
      </c>
      <c r="U7860" t="s">
        <v>18</v>
      </c>
      <c r="V7860" t="s">
        <v>84</v>
      </c>
      <c r="W7860">
        <v>96.619430541992188</v>
      </c>
    </row>
    <row r="7861" spans="2:23" x14ac:dyDescent="0.25">
      <c r="B7861" t="s">
        <v>14</v>
      </c>
      <c r="C7861" s="35">
        <v>42186</v>
      </c>
      <c r="D7861">
        <v>18</v>
      </c>
      <c r="E7861" t="s">
        <v>32</v>
      </c>
      <c r="F7861">
        <v>2.8787690797346768</v>
      </c>
      <c r="G7861">
        <v>1.909647850580376</v>
      </c>
      <c r="H7861">
        <v>9518</v>
      </c>
      <c r="I7861">
        <v>2.3149876559719766</v>
      </c>
      <c r="J7861">
        <v>1.5607610540441357</v>
      </c>
      <c r="K7861">
        <v>1053</v>
      </c>
      <c r="L7861">
        <v>0.56378144025802612</v>
      </c>
      <c r="M7861">
        <v>19.584114074707031</v>
      </c>
      <c r="N7861">
        <v>10571</v>
      </c>
      <c r="O7861">
        <v>5.1927927881479263E-2</v>
      </c>
      <c r="P7861">
        <v>0.49723061919212341</v>
      </c>
      <c r="Q7861">
        <v>0.5287519097328186</v>
      </c>
      <c r="R7861">
        <v>0.56378144025802612</v>
      </c>
      <c r="S7861">
        <v>0.59880679845809937</v>
      </c>
      <c r="T7861">
        <v>0.63033229112625122</v>
      </c>
      <c r="U7861" t="s">
        <v>102</v>
      </c>
      <c r="V7861" t="s">
        <v>84</v>
      </c>
      <c r="W7861">
        <v>96.619430541992188</v>
      </c>
    </row>
    <row r="7862" spans="2:23" x14ac:dyDescent="0.25">
      <c r="B7862" t="s">
        <v>14</v>
      </c>
      <c r="C7862" s="35">
        <v>42186</v>
      </c>
      <c r="D7862">
        <v>19</v>
      </c>
      <c r="E7862" t="s">
        <v>32</v>
      </c>
      <c r="F7862">
        <v>2.9964137903541421</v>
      </c>
      <c r="G7862">
        <v>1.8720392189863702</v>
      </c>
      <c r="H7862">
        <v>9518</v>
      </c>
      <c r="I7862">
        <v>2.4835304302465007</v>
      </c>
      <c r="J7862">
        <v>1.4833922701680928</v>
      </c>
      <c r="K7862">
        <v>1053</v>
      </c>
      <c r="L7862">
        <v>0.51288336515426636</v>
      </c>
      <c r="M7862">
        <v>17.116573333740234</v>
      </c>
      <c r="N7862">
        <v>10571</v>
      </c>
      <c r="O7862">
        <v>4.9577202647924423E-2</v>
      </c>
      <c r="P7862">
        <v>0.44934523105621338</v>
      </c>
      <c r="Q7862">
        <v>0.47943958640098572</v>
      </c>
      <c r="R7862">
        <v>0.51288336515426636</v>
      </c>
      <c r="S7862">
        <v>0.54632318019866943</v>
      </c>
      <c r="T7862">
        <v>0.57642149925231934</v>
      </c>
      <c r="U7862" t="s">
        <v>18</v>
      </c>
      <c r="V7862" t="s">
        <v>84</v>
      </c>
      <c r="W7862">
        <v>93.388893127441406</v>
      </c>
    </row>
    <row r="7863" spans="2:23" x14ac:dyDescent="0.25">
      <c r="B7863" t="s">
        <v>14</v>
      </c>
      <c r="C7863" s="35">
        <v>42186</v>
      </c>
      <c r="D7863">
        <v>19</v>
      </c>
      <c r="E7863" t="s">
        <v>32</v>
      </c>
      <c r="F7863">
        <v>2.9964137903541421</v>
      </c>
      <c r="G7863">
        <v>1.8720392189863702</v>
      </c>
      <c r="H7863">
        <v>9518</v>
      </c>
      <c r="I7863">
        <v>2.4835304302465007</v>
      </c>
      <c r="J7863">
        <v>1.4833922701680928</v>
      </c>
      <c r="K7863">
        <v>1053</v>
      </c>
      <c r="L7863">
        <v>0.51288336515426636</v>
      </c>
      <c r="M7863">
        <v>17.116573333740234</v>
      </c>
      <c r="N7863">
        <v>10571</v>
      </c>
      <c r="O7863">
        <v>4.9577202647924423E-2</v>
      </c>
      <c r="P7863">
        <v>0.44934523105621338</v>
      </c>
      <c r="Q7863">
        <v>0.47943958640098572</v>
      </c>
      <c r="R7863">
        <v>0.51288336515426636</v>
      </c>
      <c r="S7863">
        <v>0.54632318019866943</v>
      </c>
      <c r="T7863">
        <v>0.57642149925231934</v>
      </c>
      <c r="U7863" t="s">
        <v>102</v>
      </c>
      <c r="V7863" t="s">
        <v>84</v>
      </c>
      <c r="W7863">
        <v>93.388893127441406</v>
      </c>
    </row>
    <row r="7864" spans="2:23" x14ac:dyDescent="0.25">
      <c r="B7864" t="s">
        <v>14</v>
      </c>
      <c r="C7864" s="35">
        <v>42186</v>
      </c>
      <c r="D7864">
        <v>20</v>
      </c>
      <c r="E7864" t="s">
        <v>32</v>
      </c>
      <c r="F7864">
        <v>2.9128337520755005</v>
      </c>
      <c r="G7864">
        <v>1.8335051243410221</v>
      </c>
      <c r="H7864">
        <v>9518</v>
      </c>
      <c r="I7864">
        <v>3.4222017220508536</v>
      </c>
      <c r="J7864">
        <v>1.968120913672758</v>
      </c>
      <c r="K7864">
        <v>1053</v>
      </c>
      <c r="L7864">
        <v>-0.50936794281005859</v>
      </c>
      <c r="M7864">
        <v>-17.487024307250977</v>
      </c>
      <c r="N7864">
        <v>10571</v>
      </c>
      <c r="O7864">
        <v>6.3495948910713196E-2</v>
      </c>
      <c r="P7864">
        <v>-0.59074437618255615</v>
      </c>
      <c r="Q7864">
        <v>-0.5522010326385498</v>
      </c>
      <c r="R7864">
        <v>-0.50936794281005859</v>
      </c>
      <c r="S7864">
        <v>-0.46653991937637329</v>
      </c>
      <c r="T7864">
        <v>-0.42799153923988342</v>
      </c>
      <c r="U7864" t="s">
        <v>18</v>
      </c>
      <c r="V7864" t="s">
        <v>84</v>
      </c>
      <c r="W7864">
        <v>87.327880859375</v>
      </c>
    </row>
    <row r="7865" spans="2:23" x14ac:dyDescent="0.25">
      <c r="B7865" t="s">
        <v>14</v>
      </c>
      <c r="C7865" s="35">
        <v>42186</v>
      </c>
      <c r="D7865">
        <v>20</v>
      </c>
      <c r="E7865" t="s">
        <v>32</v>
      </c>
      <c r="F7865">
        <v>2.9128337520755005</v>
      </c>
      <c r="G7865">
        <v>1.8335051243410221</v>
      </c>
      <c r="H7865">
        <v>9518</v>
      </c>
      <c r="I7865">
        <v>3.4222017220508536</v>
      </c>
      <c r="J7865">
        <v>1.968120913672758</v>
      </c>
      <c r="K7865">
        <v>1053</v>
      </c>
      <c r="L7865">
        <v>-0.50936794281005859</v>
      </c>
      <c r="M7865">
        <v>-17.487024307250977</v>
      </c>
      <c r="N7865">
        <v>10571</v>
      </c>
      <c r="O7865">
        <v>6.3495948910713196E-2</v>
      </c>
      <c r="P7865">
        <v>-0.59074437618255615</v>
      </c>
      <c r="Q7865">
        <v>-0.5522010326385498</v>
      </c>
      <c r="R7865">
        <v>-0.50936794281005859</v>
      </c>
      <c r="S7865">
        <v>-0.46653991937637329</v>
      </c>
      <c r="T7865">
        <v>-0.42799153923988342</v>
      </c>
      <c r="U7865" t="s">
        <v>102</v>
      </c>
      <c r="V7865" t="s">
        <v>84</v>
      </c>
      <c r="W7865">
        <v>87.327880859375</v>
      </c>
    </row>
    <row r="7866" spans="2:23" x14ac:dyDescent="0.25">
      <c r="B7866" t="s">
        <v>14</v>
      </c>
      <c r="C7866" s="35">
        <v>42186</v>
      </c>
      <c r="D7866">
        <v>21</v>
      </c>
      <c r="E7866" t="s">
        <v>32</v>
      </c>
      <c r="F7866">
        <v>2.6688697770518797</v>
      </c>
      <c r="G7866">
        <v>1.7582650080349016</v>
      </c>
      <c r="H7866">
        <v>9518</v>
      </c>
      <c r="I7866">
        <v>3.1334753100935919</v>
      </c>
      <c r="J7866">
        <v>1.9801872510740821</v>
      </c>
      <c r="K7866">
        <v>1053</v>
      </c>
      <c r="L7866">
        <v>-0.46460554003715515</v>
      </c>
      <c r="M7866">
        <v>-17.4083251953125</v>
      </c>
      <c r="N7866">
        <v>10571</v>
      </c>
      <c r="O7866">
        <v>6.3628502190113068E-2</v>
      </c>
      <c r="P7866">
        <v>-0.54615181684494019</v>
      </c>
      <c r="Q7866">
        <v>-0.50752806663513184</v>
      </c>
      <c r="R7866">
        <v>-0.46460554003715515</v>
      </c>
      <c r="S7866">
        <v>-0.42168810963630676</v>
      </c>
      <c r="T7866">
        <v>-0.38305926322937012</v>
      </c>
      <c r="U7866" t="s">
        <v>18</v>
      </c>
      <c r="V7866" t="s">
        <v>84</v>
      </c>
      <c r="W7866">
        <v>81.966606140136719</v>
      </c>
    </row>
    <row r="7867" spans="2:23" x14ac:dyDescent="0.25">
      <c r="B7867" t="s">
        <v>14</v>
      </c>
      <c r="C7867" s="35">
        <v>42186</v>
      </c>
      <c r="D7867">
        <v>21</v>
      </c>
      <c r="E7867" t="s">
        <v>32</v>
      </c>
      <c r="F7867">
        <v>2.6688697770518797</v>
      </c>
      <c r="G7867">
        <v>1.7582650080349016</v>
      </c>
      <c r="H7867">
        <v>9518</v>
      </c>
      <c r="I7867">
        <v>3.1334753100935919</v>
      </c>
      <c r="J7867">
        <v>1.9801872510740821</v>
      </c>
      <c r="K7867">
        <v>1053</v>
      </c>
      <c r="L7867">
        <v>-0.46460554003715515</v>
      </c>
      <c r="M7867">
        <v>-17.4083251953125</v>
      </c>
      <c r="N7867">
        <v>10571</v>
      </c>
      <c r="O7867">
        <v>6.3628502190113068E-2</v>
      </c>
      <c r="P7867">
        <v>-0.54615181684494019</v>
      </c>
      <c r="Q7867">
        <v>-0.50752806663513184</v>
      </c>
      <c r="R7867">
        <v>-0.46460554003715515</v>
      </c>
      <c r="S7867">
        <v>-0.42168810963630676</v>
      </c>
      <c r="T7867">
        <v>-0.38305926322937012</v>
      </c>
      <c r="U7867" t="s">
        <v>102</v>
      </c>
      <c r="V7867" t="s">
        <v>84</v>
      </c>
      <c r="W7867">
        <v>81.966606140136719</v>
      </c>
    </row>
    <row r="7868" spans="2:23" x14ac:dyDescent="0.25">
      <c r="B7868" t="s">
        <v>14</v>
      </c>
      <c r="C7868" s="35">
        <v>42186</v>
      </c>
      <c r="D7868">
        <v>22</v>
      </c>
      <c r="E7868" t="s">
        <v>32</v>
      </c>
      <c r="F7868">
        <v>2.3570971254871056</v>
      </c>
      <c r="G7868">
        <v>1.6852057859878806</v>
      </c>
      <c r="H7868">
        <v>9518</v>
      </c>
      <c r="I7868">
        <v>2.6393303352630189</v>
      </c>
      <c r="J7868">
        <v>1.8253625134550577</v>
      </c>
      <c r="K7868">
        <v>1053</v>
      </c>
      <c r="L7868">
        <v>-0.28223320841789246</v>
      </c>
      <c r="M7868">
        <v>-11.973762512207031</v>
      </c>
      <c r="N7868">
        <v>10571</v>
      </c>
      <c r="O7868">
        <v>5.8844003826379776E-2</v>
      </c>
      <c r="P7868">
        <v>-0.35764768719673157</v>
      </c>
      <c r="Q7868">
        <v>-0.32192820310592651</v>
      </c>
      <c r="R7868">
        <v>-0.28223320841789246</v>
      </c>
      <c r="S7868">
        <v>-0.24254292249679565</v>
      </c>
      <c r="T7868">
        <v>-0.20681872963905334</v>
      </c>
      <c r="U7868" t="s">
        <v>18</v>
      </c>
      <c r="V7868" t="s">
        <v>84</v>
      </c>
      <c r="W7868">
        <v>78.666732788085938</v>
      </c>
    </row>
    <row r="7869" spans="2:23" x14ac:dyDescent="0.25">
      <c r="B7869" t="s">
        <v>14</v>
      </c>
      <c r="C7869" s="35">
        <v>42186</v>
      </c>
      <c r="D7869">
        <v>22</v>
      </c>
      <c r="E7869" t="s">
        <v>32</v>
      </c>
      <c r="F7869">
        <v>2.3570971254871056</v>
      </c>
      <c r="G7869">
        <v>1.6852057859878806</v>
      </c>
      <c r="H7869">
        <v>9518</v>
      </c>
      <c r="I7869">
        <v>2.6393303352630189</v>
      </c>
      <c r="J7869">
        <v>1.8253625134550577</v>
      </c>
      <c r="K7869">
        <v>1053</v>
      </c>
      <c r="L7869">
        <v>-0.28223320841789246</v>
      </c>
      <c r="M7869">
        <v>-11.973762512207031</v>
      </c>
      <c r="N7869">
        <v>10571</v>
      </c>
      <c r="O7869">
        <v>5.8844003826379776E-2</v>
      </c>
      <c r="P7869">
        <v>-0.35764768719673157</v>
      </c>
      <c r="Q7869">
        <v>-0.32192820310592651</v>
      </c>
      <c r="R7869">
        <v>-0.28223320841789246</v>
      </c>
      <c r="S7869">
        <v>-0.24254292249679565</v>
      </c>
      <c r="T7869">
        <v>-0.20681872963905334</v>
      </c>
      <c r="U7869" t="s">
        <v>102</v>
      </c>
      <c r="V7869" t="s">
        <v>84</v>
      </c>
      <c r="W7869">
        <v>78.666732788085938</v>
      </c>
    </row>
    <row r="7870" spans="2:23" x14ac:dyDescent="0.25">
      <c r="B7870" t="s">
        <v>14</v>
      </c>
      <c r="C7870" s="35">
        <v>42186</v>
      </c>
      <c r="D7870">
        <v>23</v>
      </c>
      <c r="E7870" t="s">
        <v>32</v>
      </c>
      <c r="F7870">
        <v>1.9062338578795539</v>
      </c>
      <c r="G7870">
        <v>1.5439729009889209</v>
      </c>
      <c r="H7870">
        <v>9518</v>
      </c>
      <c r="I7870">
        <v>2.0535938764557078</v>
      </c>
      <c r="J7870">
        <v>1.5899905426091661</v>
      </c>
      <c r="K7870">
        <v>1053</v>
      </c>
      <c r="L7870">
        <v>-0.14736001193523407</v>
      </c>
      <c r="M7870">
        <v>-7.7304272651672363</v>
      </c>
      <c r="N7870">
        <v>10571</v>
      </c>
      <c r="O7870">
        <v>5.1490616053342819E-2</v>
      </c>
      <c r="P7870">
        <v>-0.21335038542747498</v>
      </c>
      <c r="Q7870">
        <v>-0.18209455907344818</v>
      </c>
      <c r="R7870">
        <v>-0.14736001193523407</v>
      </c>
      <c r="S7870">
        <v>-0.11262959241867065</v>
      </c>
      <c r="T7870">
        <v>-8.1369638442993164E-2</v>
      </c>
      <c r="U7870" t="s">
        <v>18</v>
      </c>
      <c r="V7870" t="s">
        <v>84</v>
      </c>
      <c r="W7870">
        <v>76.216537475585937</v>
      </c>
    </row>
    <row r="7871" spans="2:23" x14ac:dyDescent="0.25">
      <c r="B7871" t="s">
        <v>14</v>
      </c>
      <c r="C7871" s="35">
        <v>42186</v>
      </c>
      <c r="D7871">
        <v>23</v>
      </c>
      <c r="E7871" t="s">
        <v>32</v>
      </c>
      <c r="F7871">
        <v>1.9062338578795539</v>
      </c>
      <c r="G7871">
        <v>1.5439729009889209</v>
      </c>
      <c r="H7871">
        <v>9518</v>
      </c>
      <c r="I7871">
        <v>2.0535938764557078</v>
      </c>
      <c r="J7871">
        <v>1.5899905426091661</v>
      </c>
      <c r="K7871">
        <v>1053</v>
      </c>
      <c r="L7871">
        <v>-0.14736001193523407</v>
      </c>
      <c r="M7871">
        <v>-7.7304272651672363</v>
      </c>
      <c r="N7871">
        <v>10571</v>
      </c>
      <c r="O7871">
        <v>5.1490616053342819E-2</v>
      </c>
      <c r="P7871">
        <v>-0.21335038542747498</v>
      </c>
      <c r="Q7871">
        <v>-0.18209455907344818</v>
      </c>
      <c r="R7871">
        <v>-0.14736001193523407</v>
      </c>
      <c r="S7871">
        <v>-0.11262959241867065</v>
      </c>
      <c r="T7871">
        <v>-8.1369638442993164E-2</v>
      </c>
      <c r="U7871" t="s">
        <v>102</v>
      </c>
      <c r="V7871" t="s">
        <v>84</v>
      </c>
      <c r="W7871">
        <v>76.216537475585937</v>
      </c>
    </row>
    <row r="7872" spans="2:23" x14ac:dyDescent="0.25">
      <c r="B7872" t="s">
        <v>14</v>
      </c>
      <c r="C7872" s="35">
        <v>42186</v>
      </c>
      <c r="D7872">
        <v>24</v>
      </c>
      <c r="E7872" t="s">
        <v>32</v>
      </c>
      <c r="F7872">
        <v>1.4953547394198869</v>
      </c>
      <c r="G7872">
        <v>1.3421082594939091</v>
      </c>
      <c r="H7872">
        <v>9518</v>
      </c>
      <c r="I7872">
        <v>1.5955187559450748</v>
      </c>
      <c r="J7872">
        <v>1.3257748205058302</v>
      </c>
      <c r="K7872">
        <v>1053</v>
      </c>
      <c r="L7872">
        <v>-0.1001640185713768</v>
      </c>
      <c r="M7872">
        <v>-6.6983447074890137</v>
      </c>
      <c r="N7872">
        <v>10571</v>
      </c>
      <c r="O7872">
        <v>4.310983419418335E-2</v>
      </c>
      <c r="P7872">
        <v>-0.15541358292102814</v>
      </c>
      <c r="Q7872">
        <v>-0.12924505770206451</v>
      </c>
      <c r="R7872">
        <v>-0.1001640185713768</v>
      </c>
      <c r="S7872">
        <v>-7.108643651008606E-2</v>
      </c>
      <c r="T7872">
        <v>-4.4914454221725464E-2</v>
      </c>
      <c r="U7872" t="s">
        <v>18</v>
      </c>
      <c r="V7872" t="s">
        <v>84</v>
      </c>
      <c r="W7872">
        <v>76.066314697265625</v>
      </c>
    </row>
    <row r="7873" spans="2:23" x14ac:dyDescent="0.25">
      <c r="B7873" t="s">
        <v>14</v>
      </c>
      <c r="C7873" s="35">
        <v>42186</v>
      </c>
      <c r="D7873">
        <v>24</v>
      </c>
      <c r="E7873" t="s">
        <v>32</v>
      </c>
      <c r="F7873">
        <v>1.4953547394198869</v>
      </c>
      <c r="G7873">
        <v>1.3421082594939091</v>
      </c>
      <c r="H7873">
        <v>9518</v>
      </c>
      <c r="I7873">
        <v>1.5955187559450748</v>
      </c>
      <c r="J7873">
        <v>1.3257748205058302</v>
      </c>
      <c r="K7873">
        <v>1053</v>
      </c>
      <c r="L7873">
        <v>-0.1001640185713768</v>
      </c>
      <c r="M7873">
        <v>-6.6983447074890137</v>
      </c>
      <c r="N7873">
        <v>10571</v>
      </c>
      <c r="O7873">
        <v>4.310983419418335E-2</v>
      </c>
      <c r="P7873">
        <v>-0.15541358292102814</v>
      </c>
      <c r="Q7873">
        <v>-0.12924505770206451</v>
      </c>
      <c r="R7873">
        <v>-0.1001640185713768</v>
      </c>
      <c r="S7873">
        <v>-7.108643651008606E-2</v>
      </c>
      <c r="T7873">
        <v>-4.4914454221725464E-2</v>
      </c>
      <c r="U7873" t="s">
        <v>102</v>
      </c>
      <c r="V7873" t="s">
        <v>84</v>
      </c>
      <c r="W7873">
        <v>76.066314697265625</v>
      </c>
    </row>
    <row r="7874" spans="2:23" x14ac:dyDescent="0.25">
      <c r="B7874" t="s">
        <v>14</v>
      </c>
      <c r="C7874" s="35">
        <v>42213</v>
      </c>
      <c r="D7874">
        <v>1</v>
      </c>
      <c r="E7874" t="s">
        <v>32</v>
      </c>
      <c r="F7874">
        <v>0.84232097233753689</v>
      </c>
      <c r="G7874">
        <v>0.79534324330411155</v>
      </c>
      <c r="H7874">
        <v>6324</v>
      </c>
      <c r="I7874">
        <v>0.84869632881914692</v>
      </c>
      <c r="J7874">
        <v>0.9599802208496715</v>
      </c>
      <c r="K7874">
        <v>4226</v>
      </c>
      <c r="L7874">
        <v>-6.3753565773367882E-3</v>
      </c>
      <c r="M7874">
        <v>-0.75687968730926514</v>
      </c>
      <c r="N7874">
        <v>10550</v>
      </c>
      <c r="O7874">
        <v>1.7835263162851334E-2</v>
      </c>
      <c r="P7874">
        <v>-2.923302911221981E-2</v>
      </c>
      <c r="Q7874">
        <v>-1.8406668677926064E-2</v>
      </c>
      <c r="R7874">
        <v>-6.3753565773367882E-3</v>
      </c>
      <c r="S7874">
        <v>5.654528271406889E-3</v>
      </c>
      <c r="T7874">
        <v>1.6482315957546234E-2</v>
      </c>
      <c r="U7874" t="s">
        <v>18</v>
      </c>
      <c r="V7874" t="s">
        <v>84</v>
      </c>
      <c r="W7874">
        <v>65.897537231445313</v>
      </c>
    </row>
    <row r="7875" spans="2:23" x14ac:dyDescent="0.25">
      <c r="B7875" t="s">
        <v>14</v>
      </c>
      <c r="C7875" s="35">
        <v>42213</v>
      </c>
      <c r="D7875">
        <v>1</v>
      </c>
      <c r="E7875" t="s">
        <v>32</v>
      </c>
      <c r="F7875">
        <v>0.84232097233753689</v>
      </c>
      <c r="G7875">
        <v>0.79534324330411155</v>
      </c>
      <c r="H7875">
        <v>6324</v>
      </c>
      <c r="I7875">
        <v>0.84869632881914692</v>
      </c>
      <c r="J7875">
        <v>0.9599802208496715</v>
      </c>
      <c r="K7875">
        <v>4226</v>
      </c>
      <c r="L7875">
        <v>-6.3753565773367882E-3</v>
      </c>
      <c r="M7875">
        <v>-0.75687968730926514</v>
      </c>
      <c r="N7875">
        <v>10550</v>
      </c>
      <c r="O7875">
        <v>1.7835263162851334E-2</v>
      </c>
      <c r="P7875">
        <v>-2.923302911221981E-2</v>
      </c>
      <c r="Q7875">
        <v>-1.8406668677926064E-2</v>
      </c>
      <c r="R7875">
        <v>-6.3753565773367882E-3</v>
      </c>
      <c r="S7875">
        <v>5.654528271406889E-3</v>
      </c>
      <c r="T7875">
        <v>1.6482315957546234E-2</v>
      </c>
      <c r="U7875" t="s">
        <v>102</v>
      </c>
      <c r="V7875" t="s">
        <v>84</v>
      </c>
      <c r="W7875">
        <v>65.897537231445313</v>
      </c>
    </row>
    <row r="7876" spans="2:23" x14ac:dyDescent="0.25">
      <c r="B7876" t="s">
        <v>14</v>
      </c>
      <c r="C7876" s="35">
        <v>42213</v>
      </c>
      <c r="D7876">
        <v>2</v>
      </c>
      <c r="E7876" t="s">
        <v>32</v>
      </c>
      <c r="F7876">
        <v>0.72665786459060189</v>
      </c>
      <c r="G7876">
        <v>0.67383623829833228</v>
      </c>
      <c r="H7876">
        <v>6324</v>
      </c>
      <c r="I7876">
        <v>0.73431728699496834</v>
      </c>
      <c r="J7876">
        <v>0.86308859489333845</v>
      </c>
      <c r="K7876">
        <v>4226</v>
      </c>
      <c r="L7876">
        <v>-7.6594222337007523E-3</v>
      </c>
      <c r="M7876">
        <v>-1.0540617704391479</v>
      </c>
      <c r="N7876">
        <v>10550</v>
      </c>
      <c r="O7876">
        <v>1.5750234946608543E-2</v>
      </c>
      <c r="P7876">
        <v>-2.7844922617077827E-2</v>
      </c>
      <c r="Q7876">
        <v>-1.8284216523170471E-2</v>
      </c>
      <c r="R7876">
        <v>-7.6594222337007523E-3</v>
      </c>
      <c r="S7876">
        <v>2.964111277833581E-3</v>
      </c>
      <c r="T7876">
        <v>1.2526079080998898E-2</v>
      </c>
      <c r="U7876" t="s">
        <v>18</v>
      </c>
      <c r="V7876" t="s">
        <v>84</v>
      </c>
      <c r="W7876">
        <v>64.93829345703125</v>
      </c>
    </row>
    <row r="7877" spans="2:23" x14ac:dyDescent="0.25">
      <c r="B7877" t="s">
        <v>14</v>
      </c>
      <c r="C7877" s="35">
        <v>42213</v>
      </c>
      <c r="D7877">
        <v>2</v>
      </c>
      <c r="E7877" t="s">
        <v>32</v>
      </c>
      <c r="F7877">
        <v>0.72665786459060189</v>
      </c>
      <c r="G7877">
        <v>0.67383623829833228</v>
      </c>
      <c r="H7877">
        <v>6324</v>
      </c>
      <c r="I7877">
        <v>0.73431728699496834</v>
      </c>
      <c r="J7877">
        <v>0.86308859489333845</v>
      </c>
      <c r="K7877">
        <v>4226</v>
      </c>
      <c r="L7877">
        <v>-7.6594222337007523E-3</v>
      </c>
      <c r="M7877">
        <v>-1.0540617704391479</v>
      </c>
      <c r="N7877">
        <v>10550</v>
      </c>
      <c r="O7877">
        <v>1.5750234946608543E-2</v>
      </c>
      <c r="P7877">
        <v>-2.7844922617077827E-2</v>
      </c>
      <c r="Q7877">
        <v>-1.8284216523170471E-2</v>
      </c>
      <c r="R7877">
        <v>-7.6594222337007523E-3</v>
      </c>
      <c r="S7877">
        <v>2.964111277833581E-3</v>
      </c>
      <c r="T7877">
        <v>1.2526079080998898E-2</v>
      </c>
      <c r="U7877" t="s">
        <v>102</v>
      </c>
      <c r="V7877" t="s">
        <v>84</v>
      </c>
      <c r="W7877">
        <v>64.93829345703125</v>
      </c>
    </row>
    <row r="7878" spans="2:23" x14ac:dyDescent="0.25">
      <c r="B7878" t="s">
        <v>14</v>
      </c>
      <c r="C7878" s="35">
        <v>42213</v>
      </c>
      <c r="D7878">
        <v>3</v>
      </c>
      <c r="E7878" t="s">
        <v>32</v>
      </c>
      <c r="F7878">
        <v>0.66475627578792162</v>
      </c>
      <c r="G7878">
        <v>0.60938923163574954</v>
      </c>
      <c r="H7878">
        <v>6324</v>
      </c>
      <c r="I7878">
        <v>0.66635782068962657</v>
      </c>
      <c r="J7878">
        <v>0.75346381672123763</v>
      </c>
      <c r="K7878">
        <v>4226</v>
      </c>
      <c r="L7878">
        <v>-1.6015449073165655E-3</v>
      </c>
      <c r="M7878">
        <v>-0.24092212319374084</v>
      </c>
      <c r="N7878">
        <v>10550</v>
      </c>
      <c r="O7878">
        <v>1.3894548639655113E-2</v>
      </c>
      <c r="P7878">
        <v>-1.9408797845244408E-2</v>
      </c>
      <c r="Q7878">
        <v>-1.0974529199302197E-2</v>
      </c>
      <c r="R7878">
        <v>-1.6015449073165655E-3</v>
      </c>
      <c r="S7878">
        <v>7.7703283168375492E-3</v>
      </c>
      <c r="T7878">
        <v>1.6205709427595139E-2</v>
      </c>
      <c r="U7878" t="s">
        <v>18</v>
      </c>
      <c r="V7878" t="s">
        <v>84</v>
      </c>
      <c r="W7878">
        <v>65.298675537109375</v>
      </c>
    </row>
    <row r="7879" spans="2:23" x14ac:dyDescent="0.25">
      <c r="B7879" t="s">
        <v>14</v>
      </c>
      <c r="C7879" s="35">
        <v>42213</v>
      </c>
      <c r="D7879">
        <v>3</v>
      </c>
      <c r="E7879" t="s">
        <v>32</v>
      </c>
      <c r="F7879">
        <v>0.66475627578792162</v>
      </c>
      <c r="G7879">
        <v>0.60938923163574954</v>
      </c>
      <c r="H7879">
        <v>6324</v>
      </c>
      <c r="I7879">
        <v>0.66635782068962657</v>
      </c>
      <c r="J7879">
        <v>0.75346381672123763</v>
      </c>
      <c r="K7879">
        <v>4226</v>
      </c>
      <c r="L7879">
        <v>-1.6015449073165655E-3</v>
      </c>
      <c r="M7879">
        <v>-0.24092212319374084</v>
      </c>
      <c r="N7879">
        <v>10550</v>
      </c>
      <c r="O7879">
        <v>1.3894548639655113E-2</v>
      </c>
      <c r="P7879">
        <v>-1.9408797845244408E-2</v>
      </c>
      <c r="Q7879">
        <v>-1.0974529199302197E-2</v>
      </c>
      <c r="R7879">
        <v>-1.6015449073165655E-3</v>
      </c>
      <c r="S7879">
        <v>7.7703283168375492E-3</v>
      </c>
      <c r="T7879">
        <v>1.6205709427595139E-2</v>
      </c>
      <c r="U7879" t="s">
        <v>102</v>
      </c>
      <c r="V7879" t="s">
        <v>84</v>
      </c>
      <c r="W7879">
        <v>65.298675537109375</v>
      </c>
    </row>
    <row r="7880" spans="2:23" x14ac:dyDescent="0.25">
      <c r="B7880" t="s">
        <v>14</v>
      </c>
      <c r="C7880" s="35">
        <v>42213</v>
      </c>
      <c r="D7880">
        <v>4</v>
      </c>
      <c r="E7880" t="s">
        <v>32</v>
      </c>
      <c r="F7880">
        <v>0.6351296155671059</v>
      </c>
      <c r="G7880">
        <v>0.57473678266448147</v>
      </c>
      <c r="H7880">
        <v>6324</v>
      </c>
      <c r="I7880">
        <v>0.63673113955514327</v>
      </c>
      <c r="J7880">
        <v>0.75497573984287514</v>
      </c>
      <c r="K7880">
        <v>4226</v>
      </c>
      <c r="L7880">
        <v>-1.6015239525586367E-3</v>
      </c>
      <c r="M7880">
        <v>-0.25215703248977661</v>
      </c>
      <c r="N7880">
        <v>10550</v>
      </c>
      <c r="O7880">
        <v>1.3678804971277714E-2</v>
      </c>
      <c r="P7880">
        <v>-1.9132280722260475E-2</v>
      </c>
      <c r="Q7880">
        <v>-1.0828971862792969E-2</v>
      </c>
      <c r="R7880">
        <v>-1.6015239525586367E-3</v>
      </c>
      <c r="S7880">
        <v>7.6248301193118095E-3</v>
      </c>
      <c r="T7880">
        <v>1.5929233282804489E-2</v>
      </c>
      <c r="U7880" t="s">
        <v>18</v>
      </c>
      <c r="V7880" t="s">
        <v>84</v>
      </c>
      <c r="W7880">
        <v>64.448150634765625</v>
      </c>
    </row>
    <row r="7881" spans="2:23" x14ac:dyDescent="0.25">
      <c r="B7881" t="s">
        <v>14</v>
      </c>
      <c r="C7881" s="35">
        <v>42213</v>
      </c>
      <c r="D7881">
        <v>4</v>
      </c>
      <c r="E7881" t="s">
        <v>32</v>
      </c>
      <c r="F7881">
        <v>0.6351296155671059</v>
      </c>
      <c r="G7881">
        <v>0.57473678266448147</v>
      </c>
      <c r="H7881">
        <v>6324</v>
      </c>
      <c r="I7881">
        <v>0.63673113955514327</v>
      </c>
      <c r="J7881">
        <v>0.75497573984287514</v>
      </c>
      <c r="K7881">
        <v>4226</v>
      </c>
      <c r="L7881">
        <v>-1.6015239525586367E-3</v>
      </c>
      <c r="M7881">
        <v>-0.25215703248977661</v>
      </c>
      <c r="N7881">
        <v>10550</v>
      </c>
      <c r="O7881">
        <v>1.3678804971277714E-2</v>
      </c>
      <c r="P7881">
        <v>-1.9132280722260475E-2</v>
      </c>
      <c r="Q7881">
        <v>-1.0828971862792969E-2</v>
      </c>
      <c r="R7881">
        <v>-1.6015239525586367E-3</v>
      </c>
      <c r="S7881">
        <v>7.6248301193118095E-3</v>
      </c>
      <c r="T7881">
        <v>1.5929233282804489E-2</v>
      </c>
      <c r="U7881" t="s">
        <v>102</v>
      </c>
      <c r="V7881" t="s">
        <v>84</v>
      </c>
      <c r="W7881">
        <v>64.448150634765625</v>
      </c>
    </row>
    <row r="7882" spans="2:23" x14ac:dyDescent="0.25">
      <c r="B7882" t="s">
        <v>14</v>
      </c>
      <c r="C7882" s="35">
        <v>42213</v>
      </c>
      <c r="D7882">
        <v>5</v>
      </c>
      <c r="E7882" t="s">
        <v>32</v>
      </c>
      <c r="F7882">
        <v>0.63458403225544902</v>
      </c>
      <c r="G7882">
        <v>0.57249549137860001</v>
      </c>
      <c r="H7882">
        <v>6324</v>
      </c>
      <c r="I7882">
        <v>0.63014418237975689</v>
      </c>
      <c r="J7882">
        <v>0.70853875648801423</v>
      </c>
      <c r="K7882">
        <v>4226</v>
      </c>
      <c r="L7882">
        <v>4.4398498721420765E-3</v>
      </c>
      <c r="M7882">
        <v>0.69964724779129028</v>
      </c>
      <c r="N7882">
        <v>10550</v>
      </c>
      <c r="O7882">
        <v>1.306221354752779E-2</v>
      </c>
      <c r="P7882">
        <v>-1.2300683185458183E-2</v>
      </c>
      <c r="Q7882">
        <v>-4.3716579675674438E-3</v>
      </c>
      <c r="R7882">
        <v>4.4398498721420765E-3</v>
      </c>
      <c r="S7882">
        <v>1.3250312767922878E-2</v>
      </c>
      <c r="T7882">
        <v>2.1180381998419762E-2</v>
      </c>
      <c r="U7882" t="s">
        <v>18</v>
      </c>
      <c r="V7882" t="s">
        <v>84</v>
      </c>
      <c r="W7882">
        <v>62.087867736816406</v>
      </c>
    </row>
    <row r="7883" spans="2:23" x14ac:dyDescent="0.25">
      <c r="B7883" t="s">
        <v>14</v>
      </c>
      <c r="C7883" s="35">
        <v>42213</v>
      </c>
      <c r="D7883">
        <v>5</v>
      </c>
      <c r="E7883" t="s">
        <v>32</v>
      </c>
      <c r="F7883">
        <v>0.63458403225544902</v>
      </c>
      <c r="G7883">
        <v>0.57249549137860001</v>
      </c>
      <c r="H7883">
        <v>6324</v>
      </c>
      <c r="I7883">
        <v>0.63014418237975689</v>
      </c>
      <c r="J7883">
        <v>0.70853875648801423</v>
      </c>
      <c r="K7883">
        <v>4226</v>
      </c>
      <c r="L7883">
        <v>4.4398498721420765E-3</v>
      </c>
      <c r="M7883">
        <v>0.69964724779129028</v>
      </c>
      <c r="N7883">
        <v>10550</v>
      </c>
      <c r="O7883">
        <v>1.306221354752779E-2</v>
      </c>
      <c r="P7883">
        <v>-1.2300683185458183E-2</v>
      </c>
      <c r="Q7883">
        <v>-4.3716579675674438E-3</v>
      </c>
      <c r="R7883">
        <v>4.4398498721420765E-3</v>
      </c>
      <c r="S7883">
        <v>1.3250312767922878E-2</v>
      </c>
      <c r="T7883">
        <v>2.1180381998419762E-2</v>
      </c>
      <c r="U7883" t="s">
        <v>102</v>
      </c>
      <c r="V7883" t="s">
        <v>84</v>
      </c>
      <c r="W7883">
        <v>62.087867736816406</v>
      </c>
    </row>
    <row r="7884" spans="2:23" x14ac:dyDescent="0.25">
      <c r="B7884" t="s">
        <v>14</v>
      </c>
      <c r="C7884" s="35">
        <v>42213</v>
      </c>
      <c r="D7884">
        <v>6</v>
      </c>
      <c r="E7884" t="s">
        <v>32</v>
      </c>
      <c r="F7884">
        <v>0.67853782957840947</v>
      </c>
      <c r="G7884">
        <v>0.60130090939841041</v>
      </c>
      <c r="H7884">
        <v>6324</v>
      </c>
      <c r="I7884">
        <v>0.67452560780494186</v>
      </c>
      <c r="J7884">
        <v>0.74563277506532166</v>
      </c>
      <c r="K7884">
        <v>4226</v>
      </c>
      <c r="L7884">
        <v>4.0122219361364841E-3</v>
      </c>
      <c r="M7884">
        <v>0.59130406379699707</v>
      </c>
      <c r="N7884">
        <v>10550</v>
      </c>
      <c r="O7884">
        <v>1.3737980276346207E-2</v>
      </c>
      <c r="P7884">
        <v>-1.3594373129308224E-2</v>
      </c>
      <c r="Q7884">
        <v>-5.2551450207829475E-3</v>
      </c>
      <c r="R7884">
        <v>4.0122219361364841E-3</v>
      </c>
      <c r="S7884">
        <v>1.327848993241787E-2</v>
      </c>
      <c r="T7884">
        <v>2.1618817001581192E-2</v>
      </c>
      <c r="U7884" t="s">
        <v>18</v>
      </c>
      <c r="V7884" t="s">
        <v>84</v>
      </c>
      <c r="W7884">
        <v>61.578010559082031</v>
      </c>
    </row>
    <row r="7885" spans="2:23" x14ac:dyDescent="0.25">
      <c r="B7885" t="s">
        <v>14</v>
      </c>
      <c r="C7885" s="35">
        <v>42213</v>
      </c>
      <c r="D7885">
        <v>6</v>
      </c>
      <c r="E7885" t="s">
        <v>32</v>
      </c>
      <c r="F7885">
        <v>0.67853782957840947</v>
      </c>
      <c r="G7885">
        <v>0.60130090939841041</v>
      </c>
      <c r="H7885">
        <v>6324</v>
      </c>
      <c r="I7885">
        <v>0.67452560780494186</v>
      </c>
      <c r="J7885">
        <v>0.74563277506532166</v>
      </c>
      <c r="K7885">
        <v>4226</v>
      </c>
      <c r="L7885">
        <v>4.0122219361364841E-3</v>
      </c>
      <c r="M7885">
        <v>0.59130406379699707</v>
      </c>
      <c r="N7885">
        <v>10550</v>
      </c>
      <c r="O7885">
        <v>1.3737980276346207E-2</v>
      </c>
      <c r="P7885">
        <v>-1.3594373129308224E-2</v>
      </c>
      <c r="Q7885">
        <v>-5.2551450207829475E-3</v>
      </c>
      <c r="R7885">
        <v>4.0122219361364841E-3</v>
      </c>
      <c r="S7885">
        <v>1.327848993241787E-2</v>
      </c>
      <c r="T7885">
        <v>2.1618817001581192E-2</v>
      </c>
      <c r="U7885" t="s">
        <v>102</v>
      </c>
      <c r="V7885" t="s">
        <v>84</v>
      </c>
      <c r="W7885">
        <v>61.578010559082031</v>
      </c>
    </row>
    <row r="7886" spans="2:23" x14ac:dyDescent="0.25">
      <c r="B7886" t="s">
        <v>14</v>
      </c>
      <c r="C7886" s="35">
        <v>42213</v>
      </c>
      <c r="D7886">
        <v>7</v>
      </c>
      <c r="E7886" t="s">
        <v>32</v>
      </c>
      <c r="F7886">
        <v>0.76547605655739104</v>
      </c>
      <c r="G7886">
        <v>0.69753476000666925</v>
      </c>
      <c r="H7886">
        <v>6324</v>
      </c>
      <c r="I7886">
        <v>0.75024337146719566</v>
      </c>
      <c r="J7886">
        <v>0.79943865573987682</v>
      </c>
      <c r="K7886">
        <v>4226</v>
      </c>
      <c r="L7886">
        <v>1.5232685022056103E-2</v>
      </c>
      <c r="M7886">
        <v>1.9899623394012451</v>
      </c>
      <c r="N7886">
        <v>10550</v>
      </c>
      <c r="O7886">
        <v>1.5105257742106915E-2</v>
      </c>
      <c r="P7886">
        <v>-4.1262134909629822E-3</v>
      </c>
      <c r="Q7886">
        <v>5.0429804250597954E-3</v>
      </c>
      <c r="R7886">
        <v>1.5232685022056103E-2</v>
      </c>
      <c r="S7886">
        <v>2.5421181693673134E-2</v>
      </c>
      <c r="T7886">
        <v>3.4591581672430038E-2</v>
      </c>
      <c r="U7886" t="s">
        <v>18</v>
      </c>
      <c r="V7886" t="s">
        <v>84</v>
      </c>
      <c r="W7886">
        <v>66.938674926757813</v>
      </c>
    </row>
    <row r="7887" spans="2:23" x14ac:dyDescent="0.25">
      <c r="B7887" t="s">
        <v>14</v>
      </c>
      <c r="C7887" s="35">
        <v>42213</v>
      </c>
      <c r="D7887">
        <v>7</v>
      </c>
      <c r="E7887" t="s">
        <v>32</v>
      </c>
      <c r="F7887">
        <v>0.76547605655739104</v>
      </c>
      <c r="G7887">
        <v>0.69753476000666925</v>
      </c>
      <c r="H7887">
        <v>6324</v>
      </c>
      <c r="I7887">
        <v>0.75024337146719566</v>
      </c>
      <c r="J7887">
        <v>0.79943865573987682</v>
      </c>
      <c r="K7887">
        <v>4226</v>
      </c>
      <c r="L7887">
        <v>1.5232685022056103E-2</v>
      </c>
      <c r="M7887">
        <v>1.9899623394012451</v>
      </c>
      <c r="N7887">
        <v>10550</v>
      </c>
      <c r="O7887">
        <v>1.5105257742106915E-2</v>
      </c>
      <c r="P7887">
        <v>-4.1262134909629822E-3</v>
      </c>
      <c r="Q7887">
        <v>5.0429804250597954E-3</v>
      </c>
      <c r="R7887">
        <v>1.5232685022056103E-2</v>
      </c>
      <c r="S7887">
        <v>2.5421181693673134E-2</v>
      </c>
      <c r="T7887">
        <v>3.4591581672430038E-2</v>
      </c>
      <c r="U7887" t="s">
        <v>102</v>
      </c>
      <c r="V7887" t="s">
        <v>84</v>
      </c>
      <c r="W7887">
        <v>66.938674926757813</v>
      </c>
    </row>
    <row r="7888" spans="2:23" x14ac:dyDescent="0.25">
      <c r="B7888" t="s">
        <v>14</v>
      </c>
      <c r="C7888" s="35">
        <v>42213</v>
      </c>
      <c r="D7888">
        <v>8</v>
      </c>
      <c r="E7888" t="s">
        <v>32</v>
      </c>
      <c r="F7888">
        <v>0.78008752789711544</v>
      </c>
      <c r="G7888">
        <v>0.76669189999433762</v>
      </c>
      <c r="H7888">
        <v>6324</v>
      </c>
      <c r="I7888">
        <v>0.77609489726414915</v>
      </c>
      <c r="J7888">
        <v>0.8670771686141191</v>
      </c>
      <c r="K7888">
        <v>4226</v>
      </c>
      <c r="L7888">
        <v>3.9926306344568729E-3</v>
      </c>
      <c r="M7888">
        <v>0.5118182897567749</v>
      </c>
      <c r="N7888">
        <v>10550</v>
      </c>
      <c r="O7888">
        <v>1.6457648947834969E-2</v>
      </c>
      <c r="P7888">
        <v>-1.7099492251873016E-2</v>
      </c>
      <c r="Q7888">
        <v>-7.109370082616806E-3</v>
      </c>
      <c r="R7888">
        <v>3.9926306344568729E-3</v>
      </c>
      <c r="S7888">
        <v>1.5093314461410046E-2</v>
      </c>
      <c r="T7888">
        <v>2.5084754452109337E-2</v>
      </c>
      <c r="U7888" t="s">
        <v>18</v>
      </c>
      <c r="V7888" t="s">
        <v>84</v>
      </c>
      <c r="W7888">
        <v>75.849861145019531</v>
      </c>
    </row>
    <row r="7889" spans="2:23" x14ac:dyDescent="0.25">
      <c r="B7889" t="s">
        <v>14</v>
      </c>
      <c r="C7889" s="35">
        <v>42213</v>
      </c>
      <c r="D7889">
        <v>8</v>
      </c>
      <c r="E7889" t="s">
        <v>32</v>
      </c>
      <c r="F7889">
        <v>0.78008752789711544</v>
      </c>
      <c r="G7889">
        <v>0.76669189999433762</v>
      </c>
      <c r="H7889">
        <v>6324</v>
      </c>
      <c r="I7889">
        <v>0.77609489726414915</v>
      </c>
      <c r="J7889">
        <v>0.8670771686141191</v>
      </c>
      <c r="K7889">
        <v>4226</v>
      </c>
      <c r="L7889">
        <v>3.9926306344568729E-3</v>
      </c>
      <c r="M7889">
        <v>0.5118182897567749</v>
      </c>
      <c r="N7889">
        <v>10550</v>
      </c>
      <c r="O7889">
        <v>1.6457648947834969E-2</v>
      </c>
      <c r="P7889">
        <v>-1.7099492251873016E-2</v>
      </c>
      <c r="Q7889">
        <v>-7.109370082616806E-3</v>
      </c>
      <c r="R7889">
        <v>3.9926306344568729E-3</v>
      </c>
      <c r="S7889">
        <v>1.5093314461410046E-2</v>
      </c>
      <c r="T7889">
        <v>2.5084754452109337E-2</v>
      </c>
      <c r="U7889" t="s">
        <v>102</v>
      </c>
      <c r="V7889" t="s">
        <v>84</v>
      </c>
      <c r="W7889">
        <v>75.849861145019531</v>
      </c>
    </row>
    <row r="7890" spans="2:23" x14ac:dyDescent="0.25">
      <c r="B7890" t="s">
        <v>14</v>
      </c>
      <c r="C7890" s="35">
        <v>42213</v>
      </c>
      <c r="D7890">
        <v>9</v>
      </c>
      <c r="E7890" t="s">
        <v>32</v>
      </c>
      <c r="F7890">
        <v>0.73877559579203689</v>
      </c>
      <c r="G7890">
        <v>0.91321057104265646</v>
      </c>
      <c r="H7890">
        <v>6324</v>
      </c>
      <c r="I7890">
        <v>0.75673900841878272</v>
      </c>
      <c r="J7890">
        <v>0.93974356828443684</v>
      </c>
      <c r="K7890">
        <v>4226</v>
      </c>
      <c r="L7890">
        <v>-1.7963413149118423E-2</v>
      </c>
      <c r="M7890">
        <v>-2.431511402130127</v>
      </c>
      <c r="N7890">
        <v>10550</v>
      </c>
      <c r="O7890">
        <v>1.8461953848600388E-2</v>
      </c>
      <c r="P7890">
        <v>-4.1624251753091812E-2</v>
      </c>
      <c r="Q7890">
        <v>-3.0417477712035179E-2</v>
      </c>
      <c r="R7890">
        <v>-1.7963413149118423E-2</v>
      </c>
      <c r="S7890">
        <v>-5.5108251981437206E-3</v>
      </c>
      <c r="T7890">
        <v>5.6974268518388271E-3</v>
      </c>
      <c r="U7890" t="s">
        <v>18</v>
      </c>
      <c r="V7890" t="s">
        <v>84</v>
      </c>
      <c r="W7890">
        <v>84.442176818847656</v>
      </c>
    </row>
    <row r="7891" spans="2:23" x14ac:dyDescent="0.25">
      <c r="B7891" t="s">
        <v>14</v>
      </c>
      <c r="C7891" s="35">
        <v>42213</v>
      </c>
      <c r="D7891">
        <v>9</v>
      </c>
      <c r="E7891" t="s">
        <v>32</v>
      </c>
      <c r="F7891">
        <v>0.73877559579203689</v>
      </c>
      <c r="G7891">
        <v>0.91321057104265646</v>
      </c>
      <c r="H7891">
        <v>6324</v>
      </c>
      <c r="I7891">
        <v>0.75673900841878272</v>
      </c>
      <c r="J7891">
        <v>0.93974356828443684</v>
      </c>
      <c r="K7891">
        <v>4226</v>
      </c>
      <c r="L7891">
        <v>-1.7963413149118423E-2</v>
      </c>
      <c r="M7891">
        <v>-2.431511402130127</v>
      </c>
      <c r="N7891">
        <v>10550</v>
      </c>
      <c r="O7891">
        <v>1.8461953848600388E-2</v>
      </c>
      <c r="P7891">
        <v>-4.1624251753091812E-2</v>
      </c>
      <c r="Q7891">
        <v>-3.0417477712035179E-2</v>
      </c>
      <c r="R7891">
        <v>-1.7963413149118423E-2</v>
      </c>
      <c r="S7891">
        <v>-5.5108251981437206E-3</v>
      </c>
      <c r="T7891">
        <v>5.6974268518388271E-3</v>
      </c>
      <c r="U7891" t="s">
        <v>102</v>
      </c>
      <c r="V7891" t="s">
        <v>84</v>
      </c>
      <c r="W7891">
        <v>84.442176818847656</v>
      </c>
    </row>
    <row r="7892" spans="2:23" x14ac:dyDescent="0.25">
      <c r="B7892" t="s">
        <v>14</v>
      </c>
      <c r="C7892" s="35">
        <v>42213</v>
      </c>
      <c r="D7892">
        <v>10</v>
      </c>
      <c r="E7892" t="s">
        <v>32</v>
      </c>
      <c r="F7892">
        <v>0.67885530667462168</v>
      </c>
      <c r="G7892">
        <v>1.1190652847388722</v>
      </c>
      <c r="H7892">
        <v>6324</v>
      </c>
      <c r="I7892">
        <v>0.70989892718986014</v>
      </c>
      <c r="J7892">
        <v>1.1177358527575136</v>
      </c>
      <c r="K7892">
        <v>4226</v>
      </c>
      <c r="L7892">
        <v>-3.1043620780110359E-2</v>
      </c>
      <c r="M7892">
        <v>-4.5729360580444336</v>
      </c>
      <c r="N7892">
        <v>10550</v>
      </c>
      <c r="O7892">
        <v>2.2218342870473862E-2</v>
      </c>
      <c r="P7892">
        <v>-5.951865017414093E-2</v>
      </c>
      <c r="Q7892">
        <v>-4.6031668782234192E-2</v>
      </c>
      <c r="R7892">
        <v>-3.1043620780110359E-2</v>
      </c>
      <c r="S7892">
        <v>-1.6057347878813744E-2</v>
      </c>
      <c r="T7892">
        <v>-2.5685925502330065E-3</v>
      </c>
      <c r="U7892" t="s">
        <v>18</v>
      </c>
      <c r="V7892" t="s">
        <v>84</v>
      </c>
      <c r="W7892">
        <v>88.93212890625</v>
      </c>
    </row>
    <row r="7893" spans="2:23" x14ac:dyDescent="0.25">
      <c r="B7893" t="s">
        <v>14</v>
      </c>
      <c r="C7893" s="35">
        <v>42213</v>
      </c>
      <c r="D7893">
        <v>10</v>
      </c>
      <c r="E7893" t="s">
        <v>32</v>
      </c>
      <c r="F7893">
        <v>0.67885530667462168</v>
      </c>
      <c r="G7893">
        <v>1.1190652847388722</v>
      </c>
      <c r="H7893">
        <v>6324</v>
      </c>
      <c r="I7893">
        <v>0.70989892718986014</v>
      </c>
      <c r="J7893">
        <v>1.1177358527575136</v>
      </c>
      <c r="K7893">
        <v>4226</v>
      </c>
      <c r="L7893">
        <v>-3.1043620780110359E-2</v>
      </c>
      <c r="M7893">
        <v>-4.5729360580444336</v>
      </c>
      <c r="N7893">
        <v>10550</v>
      </c>
      <c r="O7893">
        <v>2.2218342870473862E-2</v>
      </c>
      <c r="P7893">
        <v>-5.951865017414093E-2</v>
      </c>
      <c r="Q7893">
        <v>-4.6031668782234192E-2</v>
      </c>
      <c r="R7893">
        <v>-3.1043620780110359E-2</v>
      </c>
      <c r="S7893">
        <v>-1.6057347878813744E-2</v>
      </c>
      <c r="T7893">
        <v>-2.5685925502330065E-3</v>
      </c>
      <c r="U7893" t="s">
        <v>102</v>
      </c>
      <c r="V7893" t="s">
        <v>84</v>
      </c>
      <c r="W7893">
        <v>88.93212890625</v>
      </c>
    </row>
    <row r="7894" spans="2:23" x14ac:dyDescent="0.25">
      <c r="B7894" t="s">
        <v>14</v>
      </c>
      <c r="C7894" s="35">
        <v>42213</v>
      </c>
      <c r="D7894">
        <v>11</v>
      </c>
      <c r="E7894" t="s">
        <v>32</v>
      </c>
      <c r="F7894">
        <v>0.66836061327762175</v>
      </c>
      <c r="G7894">
        <v>1.355998365188535</v>
      </c>
      <c r="H7894">
        <v>6324</v>
      </c>
      <c r="I7894">
        <v>0.74343121098357035</v>
      </c>
      <c r="J7894">
        <v>1.373622284808562</v>
      </c>
      <c r="K7894">
        <v>4226</v>
      </c>
      <c r="L7894">
        <v>-7.5070597231388092E-2</v>
      </c>
      <c r="M7894">
        <v>-11.232049942016602</v>
      </c>
      <c r="N7894">
        <v>10550</v>
      </c>
      <c r="O7894">
        <v>2.7152122929692268E-2</v>
      </c>
      <c r="P7894">
        <v>-0.10986875742673874</v>
      </c>
      <c r="Q7894">
        <v>-9.3386873602867126E-2</v>
      </c>
      <c r="R7894">
        <v>-7.5070597231388092E-2</v>
      </c>
      <c r="S7894">
        <v>-5.6756488978862762E-2</v>
      </c>
      <c r="T7894">
        <v>-4.0272437036037445E-2</v>
      </c>
      <c r="U7894" t="s">
        <v>18</v>
      </c>
      <c r="V7894" t="s">
        <v>84</v>
      </c>
      <c r="W7894">
        <v>91.061798095703125</v>
      </c>
    </row>
    <row r="7895" spans="2:23" x14ac:dyDescent="0.25">
      <c r="B7895" t="s">
        <v>14</v>
      </c>
      <c r="C7895" s="35">
        <v>42213</v>
      </c>
      <c r="D7895">
        <v>11</v>
      </c>
      <c r="E7895" t="s">
        <v>32</v>
      </c>
      <c r="F7895">
        <v>0.66836061327762175</v>
      </c>
      <c r="G7895">
        <v>1.355998365188535</v>
      </c>
      <c r="H7895">
        <v>6324</v>
      </c>
      <c r="I7895">
        <v>0.74343121098357035</v>
      </c>
      <c r="J7895">
        <v>1.373622284808562</v>
      </c>
      <c r="K7895">
        <v>4226</v>
      </c>
      <c r="L7895">
        <v>-7.5070597231388092E-2</v>
      </c>
      <c r="M7895">
        <v>-11.232049942016602</v>
      </c>
      <c r="N7895">
        <v>10550</v>
      </c>
      <c r="O7895">
        <v>2.7152122929692268E-2</v>
      </c>
      <c r="P7895">
        <v>-0.10986875742673874</v>
      </c>
      <c r="Q7895">
        <v>-9.3386873602867126E-2</v>
      </c>
      <c r="R7895">
        <v>-7.5070597231388092E-2</v>
      </c>
      <c r="S7895">
        <v>-5.6756488978862762E-2</v>
      </c>
      <c r="T7895">
        <v>-4.0272437036037445E-2</v>
      </c>
      <c r="U7895" t="s">
        <v>102</v>
      </c>
      <c r="V7895" t="s">
        <v>84</v>
      </c>
      <c r="W7895">
        <v>91.061798095703125</v>
      </c>
    </row>
    <row r="7896" spans="2:23" x14ac:dyDescent="0.25">
      <c r="B7896" t="s">
        <v>14</v>
      </c>
      <c r="C7896" s="35">
        <v>42213</v>
      </c>
      <c r="D7896">
        <v>12</v>
      </c>
      <c r="E7896" t="s">
        <v>32</v>
      </c>
      <c r="F7896">
        <v>0.77543633643666199</v>
      </c>
      <c r="G7896">
        <v>1.596736452863603</v>
      </c>
      <c r="H7896">
        <v>6324</v>
      </c>
      <c r="I7896">
        <v>0.82192954212945391</v>
      </c>
      <c r="J7896">
        <v>1.5369104080598215</v>
      </c>
      <c r="K7896">
        <v>4226</v>
      </c>
      <c r="L7896">
        <v>-4.6493206173181534E-2</v>
      </c>
      <c r="M7896">
        <v>-5.9957475662231445</v>
      </c>
      <c r="N7896">
        <v>10550</v>
      </c>
      <c r="O7896">
        <v>3.1017744913697243E-2</v>
      </c>
      <c r="P7896">
        <v>-8.6245551705360413E-2</v>
      </c>
      <c r="Q7896">
        <v>-6.7417159676551819E-2</v>
      </c>
      <c r="R7896">
        <v>-4.6493206173181534E-2</v>
      </c>
      <c r="S7896">
        <v>-2.5571737438440323E-2</v>
      </c>
      <c r="T7896">
        <v>-6.7408643662929535E-3</v>
      </c>
      <c r="U7896" t="s">
        <v>18</v>
      </c>
      <c r="V7896" t="s">
        <v>84</v>
      </c>
      <c r="W7896">
        <v>92.850807189941406</v>
      </c>
    </row>
    <row r="7897" spans="2:23" x14ac:dyDescent="0.25">
      <c r="B7897" t="s">
        <v>14</v>
      </c>
      <c r="C7897" s="35">
        <v>42213</v>
      </c>
      <c r="D7897">
        <v>12</v>
      </c>
      <c r="E7897" t="s">
        <v>32</v>
      </c>
      <c r="F7897">
        <v>0.77543633643666199</v>
      </c>
      <c r="G7897">
        <v>1.596736452863603</v>
      </c>
      <c r="H7897">
        <v>6324</v>
      </c>
      <c r="I7897">
        <v>0.82192954212945391</v>
      </c>
      <c r="J7897">
        <v>1.5369104080598215</v>
      </c>
      <c r="K7897">
        <v>4226</v>
      </c>
      <c r="L7897">
        <v>-4.6493206173181534E-2</v>
      </c>
      <c r="M7897">
        <v>-5.9957475662231445</v>
      </c>
      <c r="N7897">
        <v>10550</v>
      </c>
      <c r="O7897">
        <v>3.1017744913697243E-2</v>
      </c>
      <c r="P7897">
        <v>-8.6245551705360413E-2</v>
      </c>
      <c r="Q7897">
        <v>-6.7417159676551819E-2</v>
      </c>
      <c r="R7897">
        <v>-4.6493206173181534E-2</v>
      </c>
      <c r="S7897">
        <v>-2.5571737438440323E-2</v>
      </c>
      <c r="T7897">
        <v>-6.7408643662929535E-3</v>
      </c>
      <c r="U7897" t="s">
        <v>102</v>
      </c>
      <c r="V7897" t="s">
        <v>84</v>
      </c>
      <c r="W7897">
        <v>92.850807189941406</v>
      </c>
    </row>
    <row r="7898" spans="2:23" x14ac:dyDescent="0.25">
      <c r="B7898" t="s">
        <v>14</v>
      </c>
      <c r="C7898" s="35">
        <v>42213</v>
      </c>
      <c r="D7898">
        <v>13</v>
      </c>
      <c r="E7898" t="s">
        <v>32</v>
      </c>
      <c r="F7898">
        <v>0.96238422320405004</v>
      </c>
      <c r="G7898">
        <v>1.7889119890551892</v>
      </c>
      <c r="H7898">
        <v>6324</v>
      </c>
      <c r="I7898">
        <v>1.0312893181247142</v>
      </c>
      <c r="J7898">
        <v>1.7359047889188155</v>
      </c>
      <c r="K7898">
        <v>4226</v>
      </c>
      <c r="L7898">
        <v>-6.8905092775821686E-2</v>
      </c>
      <c r="M7898">
        <v>-7.1598320007324219</v>
      </c>
      <c r="N7898">
        <v>10550</v>
      </c>
      <c r="O7898">
        <v>3.4915544092655182E-2</v>
      </c>
      <c r="P7898">
        <v>-0.11365285515785217</v>
      </c>
      <c r="Q7898">
        <v>-9.2458419501781464E-2</v>
      </c>
      <c r="R7898">
        <v>-6.8905092775821686E-2</v>
      </c>
      <c r="S7898">
        <v>-4.5354560017585754E-2</v>
      </c>
      <c r="T7898">
        <v>-2.4157332256436348E-2</v>
      </c>
      <c r="U7898" t="s">
        <v>18</v>
      </c>
      <c r="V7898" t="s">
        <v>84</v>
      </c>
      <c r="W7898">
        <v>95.490234375</v>
      </c>
    </row>
    <row r="7899" spans="2:23" x14ac:dyDescent="0.25">
      <c r="B7899" t="s">
        <v>14</v>
      </c>
      <c r="C7899" s="35">
        <v>42213</v>
      </c>
      <c r="D7899">
        <v>13</v>
      </c>
      <c r="E7899" t="s">
        <v>32</v>
      </c>
      <c r="F7899">
        <v>0.96238422320405004</v>
      </c>
      <c r="G7899">
        <v>1.7889119890551892</v>
      </c>
      <c r="H7899">
        <v>6324</v>
      </c>
      <c r="I7899">
        <v>1.0312893181247142</v>
      </c>
      <c r="J7899">
        <v>1.7359047889188155</v>
      </c>
      <c r="K7899">
        <v>4226</v>
      </c>
      <c r="L7899">
        <v>-6.8905092775821686E-2</v>
      </c>
      <c r="M7899">
        <v>-7.1598320007324219</v>
      </c>
      <c r="N7899">
        <v>10550</v>
      </c>
      <c r="O7899">
        <v>3.4915544092655182E-2</v>
      </c>
      <c r="P7899">
        <v>-0.11365285515785217</v>
      </c>
      <c r="Q7899">
        <v>-9.2458419501781464E-2</v>
      </c>
      <c r="R7899">
        <v>-6.8905092775821686E-2</v>
      </c>
      <c r="S7899">
        <v>-4.5354560017585754E-2</v>
      </c>
      <c r="T7899">
        <v>-2.4157332256436348E-2</v>
      </c>
      <c r="U7899" t="s">
        <v>102</v>
      </c>
      <c r="V7899" t="s">
        <v>84</v>
      </c>
      <c r="W7899">
        <v>95.490234375</v>
      </c>
    </row>
    <row r="7900" spans="2:23" x14ac:dyDescent="0.25">
      <c r="B7900" t="s">
        <v>14</v>
      </c>
      <c r="C7900" s="35">
        <v>42213</v>
      </c>
      <c r="D7900">
        <v>14</v>
      </c>
      <c r="E7900" t="s">
        <v>32</v>
      </c>
      <c r="F7900">
        <v>1.2598950111818688</v>
      </c>
      <c r="G7900">
        <v>1.9744488303832985</v>
      </c>
      <c r="H7900">
        <v>6324</v>
      </c>
      <c r="I7900">
        <v>1.322280424163218</v>
      </c>
      <c r="J7900">
        <v>1.8799997238156532</v>
      </c>
      <c r="K7900">
        <v>4226</v>
      </c>
      <c r="L7900">
        <v>-6.238541379570961E-2</v>
      </c>
      <c r="M7900">
        <v>-4.9516358375549316</v>
      </c>
      <c r="N7900">
        <v>10550</v>
      </c>
      <c r="O7900">
        <v>3.8115601986646652E-2</v>
      </c>
      <c r="P7900">
        <v>-0.11123436689376831</v>
      </c>
      <c r="Q7900">
        <v>-8.8097438216209412E-2</v>
      </c>
      <c r="R7900">
        <v>-6.238541379570961E-2</v>
      </c>
      <c r="S7900">
        <v>-3.6676440387964249E-2</v>
      </c>
      <c r="T7900">
        <v>-1.3536457903683186E-2</v>
      </c>
      <c r="U7900" t="s">
        <v>18</v>
      </c>
      <c r="V7900" t="s">
        <v>84</v>
      </c>
      <c r="W7900">
        <v>96.279052734375</v>
      </c>
    </row>
    <row r="7901" spans="2:23" x14ac:dyDescent="0.25">
      <c r="B7901" t="s">
        <v>14</v>
      </c>
      <c r="C7901" s="35">
        <v>42213</v>
      </c>
      <c r="D7901">
        <v>14</v>
      </c>
      <c r="E7901" t="s">
        <v>32</v>
      </c>
      <c r="F7901">
        <v>1.2598950111818688</v>
      </c>
      <c r="G7901">
        <v>1.9744488303832985</v>
      </c>
      <c r="H7901">
        <v>6324</v>
      </c>
      <c r="I7901">
        <v>1.322280424163218</v>
      </c>
      <c r="J7901">
        <v>1.8799997238156532</v>
      </c>
      <c r="K7901">
        <v>4226</v>
      </c>
      <c r="L7901">
        <v>-6.238541379570961E-2</v>
      </c>
      <c r="M7901">
        <v>-4.9516358375549316</v>
      </c>
      <c r="N7901">
        <v>10550</v>
      </c>
      <c r="O7901">
        <v>3.8115601986646652E-2</v>
      </c>
      <c r="P7901">
        <v>-0.11123436689376831</v>
      </c>
      <c r="Q7901">
        <v>-8.8097438216209412E-2</v>
      </c>
      <c r="R7901">
        <v>-6.238541379570961E-2</v>
      </c>
      <c r="S7901">
        <v>-3.6676440387964249E-2</v>
      </c>
      <c r="T7901">
        <v>-1.3536457903683186E-2</v>
      </c>
      <c r="U7901" t="s">
        <v>102</v>
      </c>
      <c r="V7901" t="s">
        <v>84</v>
      </c>
      <c r="W7901">
        <v>96.279052734375</v>
      </c>
    </row>
    <row r="7902" spans="2:23" x14ac:dyDescent="0.25">
      <c r="B7902" t="s">
        <v>14</v>
      </c>
      <c r="C7902" s="35">
        <v>42213</v>
      </c>
      <c r="D7902">
        <v>15</v>
      </c>
      <c r="E7902" t="s">
        <v>32</v>
      </c>
      <c r="F7902">
        <v>1.6069658404065237</v>
      </c>
      <c r="G7902">
        <v>2.0472937356510008</v>
      </c>
      <c r="H7902">
        <v>6324</v>
      </c>
      <c r="I7902">
        <v>1.661863924306213</v>
      </c>
      <c r="J7902">
        <v>1.9684022414538052</v>
      </c>
      <c r="K7902">
        <v>4226</v>
      </c>
      <c r="L7902">
        <v>-5.4898083209991455E-2</v>
      </c>
      <c r="M7902">
        <v>-3.4162571430206299</v>
      </c>
      <c r="N7902">
        <v>10550</v>
      </c>
      <c r="O7902">
        <v>3.9744537323713303E-2</v>
      </c>
      <c r="P7902">
        <v>-0.10583468526601791</v>
      </c>
      <c r="Q7902">
        <v>-8.1708952784538269E-2</v>
      </c>
      <c r="R7902">
        <v>-5.4898083209991455E-2</v>
      </c>
      <c r="S7902">
        <v>-2.8090393170714378E-2</v>
      </c>
      <c r="T7902">
        <v>-3.9614839479327202E-3</v>
      </c>
      <c r="U7902" t="s">
        <v>18</v>
      </c>
      <c r="V7902" t="s">
        <v>84</v>
      </c>
      <c r="W7902">
        <v>98.788818359375</v>
      </c>
    </row>
    <row r="7903" spans="2:23" x14ac:dyDescent="0.25">
      <c r="B7903" t="s">
        <v>14</v>
      </c>
      <c r="C7903" s="35">
        <v>42213</v>
      </c>
      <c r="D7903">
        <v>15</v>
      </c>
      <c r="E7903" t="s">
        <v>32</v>
      </c>
      <c r="F7903">
        <v>1.6069658404065237</v>
      </c>
      <c r="G7903">
        <v>2.0472937356510008</v>
      </c>
      <c r="H7903">
        <v>6324</v>
      </c>
      <c r="I7903">
        <v>1.661863924306213</v>
      </c>
      <c r="J7903">
        <v>1.9684022414538052</v>
      </c>
      <c r="K7903">
        <v>4226</v>
      </c>
      <c r="L7903">
        <v>-5.4898083209991455E-2</v>
      </c>
      <c r="M7903">
        <v>-3.4162571430206299</v>
      </c>
      <c r="N7903">
        <v>10550</v>
      </c>
      <c r="O7903">
        <v>3.9744537323713303E-2</v>
      </c>
      <c r="P7903">
        <v>-0.10583468526601791</v>
      </c>
      <c r="Q7903">
        <v>-8.1708952784538269E-2</v>
      </c>
      <c r="R7903">
        <v>-5.4898083209991455E-2</v>
      </c>
      <c r="S7903">
        <v>-2.8090393170714378E-2</v>
      </c>
      <c r="T7903">
        <v>-3.9614839479327202E-3</v>
      </c>
      <c r="U7903" t="s">
        <v>102</v>
      </c>
      <c r="V7903" t="s">
        <v>84</v>
      </c>
      <c r="W7903">
        <v>98.788818359375</v>
      </c>
    </row>
    <row r="7904" spans="2:23" x14ac:dyDescent="0.25">
      <c r="B7904" t="s">
        <v>14</v>
      </c>
      <c r="C7904" s="35">
        <v>42213</v>
      </c>
      <c r="D7904">
        <v>16</v>
      </c>
      <c r="E7904" t="s">
        <v>32</v>
      </c>
      <c r="F7904">
        <v>2.0112755479530504</v>
      </c>
      <c r="G7904">
        <v>2.0721999388903307</v>
      </c>
      <c r="H7904">
        <v>6324</v>
      </c>
      <c r="I7904">
        <v>1.9270636624640922</v>
      </c>
      <c r="J7904">
        <v>1.9324096738566043</v>
      </c>
      <c r="K7904">
        <v>4226</v>
      </c>
      <c r="L7904">
        <v>8.4211885929107666E-2</v>
      </c>
      <c r="M7904">
        <v>4.1869888305664062</v>
      </c>
      <c r="N7904">
        <v>10550</v>
      </c>
      <c r="O7904">
        <v>3.9530109614133835E-2</v>
      </c>
      <c r="P7904">
        <v>3.3550098538398743E-2</v>
      </c>
      <c r="Q7904">
        <v>5.754566565155983E-2</v>
      </c>
      <c r="R7904">
        <v>8.4211885929107666E-2</v>
      </c>
      <c r="S7904">
        <v>0.11087494343519211</v>
      </c>
      <c r="T7904">
        <v>0.13487367331981659</v>
      </c>
      <c r="U7904" t="s">
        <v>18</v>
      </c>
      <c r="V7904" t="s">
        <v>84</v>
      </c>
      <c r="W7904">
        <v>98.788818359375</v>
      </c>
    </row>
    <row r="7905" spans="2:23" x14ac:dyDescent="0.25">
      <c r="B7905" t="s">
        <v>14</v>
      </c>
      <c r="C7905" s="35">
        <v>42213</v>
      </c>
      <c r="D7905">
        <v>16</v>
      </c>
      <c r="E7905" t="s">
        <v>32</v>
      </c>
      <c r="F7905">
        <v>2.0112755479530504</v>
      </c>
      <c r="G7905">
        <v>2.0721999388903307</v>
      </c>
      <c r="H7905">
        <v>6324</v>
      </c>
      <c r="I7905">
        <v>1.9270636624640922</v>
      </c>
      <c r="J7905">
        <v>1.9324096738566043</v>
      </c>
      <c r="K7905">
        <v>4226</v>
      </c>
      <c r="L7905">
        <v>8.4211885929107666E-2</v>
      </c>
      <c r="M7905">
        <v>4.1869888305664062</v>
      </c>
      <c r="N7905">
        <v>10550</v>
      </c>
      <c r="O7905">
        <v>3.9530109614133835E-2</v>
      </c>
      <c r="P7905">
        <v>3.3550098538398743E-2</v>
      </c>
      <c r="Q7905">
        <v>5.754566565155983E-2</v>
      </c>
      <c r="R7905">
        <v>8.4211885929107666E-2</v>
      </c>
      <c r="S7905">
        <v>0.11087494343519211</v>
      </c>
      <c r="T7905">
        <v>0.13487367331981659</v>
      </c>
      <c r="U7905" t="s">
        <v>102</v>
      </c>
      <c r="V7905" t="s">
        <v>84</v>
      </c>
      <c r="W7905">
        <v>98.788818359375</v>
      </c>
    </row>
    <row r="7906" spans="2:23" x14ac:dyDescent="0.25">
      <c r="B7906" t="s">
        <v>14</v>
      </c>
      <c r="C7906" s="35">
        <v>42213</v>
      </c>
      <c r="D7906">
        <v>17</v>
      </c>
      <c r="E7906" t="s">
        <v>32</v>
      </c>
      <c r="F7906">
        <v>2.4397752142326663</v>
      </c>
      <c r="G7906">
        <v>2.04872215412917</v>
      </c>
      <c r="H7906">
        <v>6324</v>
      </c>
      <c r="I7906">
        <v>1.9603699568845752</v>
      </c>
      <c r="J7906">
        <v>1.70270439228838</v>
      </c>
      <c r="K7906">
        <v>4226</v>
      </c>
      <c r="L7906">
        <v>0.47940525412559509</v>
      </c>
      <c r="M7906">
        <v>19.649566650390625</v>
      </c>
      <c r="N7906">
        <v>10550</v>
      </c>
      <c r="O7906">
        <v>3.6738850176334381E-2</v>
      </c>
      <c r="P7906">
        <v>0.43232074379920959</v>
      </c>
      <c r="Q7906">
        <v>0.45462197065353394</v>
      </c>
      <c r="R7906">
        <v>0.47940525412559509</v>
      </c>
      <c r="S7906">
        <v>0.50418561697006226</v>
      </c>
      <c r="T7906">
        <v>0.52648979425430298</v>
      </c>
      <c r="U7906" t="s">
        <v>18</v>
      </c>
      <c r="V7906" t="s">
        <v>84</v>
      </c>
      <c r="W7906">
        <v>98.938201904296875</v>
      </c>
    </row>
    <row r="7907" spans="2:23" x14ac:dyDescent="0.25">
      <c r="B7907" t="s">
        <v>14</v>
      </c>
      <c r="C7907" s="35">
        <v>42213</v>
      </c>
      <c r="D7907">
        <v>17</v>
      </c>
      <c r="E7907" t="s">
        <v>32</v>
      </c>
      <c r="F7907">
        <v>2.4397752142326663</v>
      </c>
      <c r="G7907">
        <v>2.04872215412917</v>
      </c>
      <c r="H7907">
        <v>6324</v>
      </c>
      <c r="I7907">
        <v>1.9603699568845752</v>
      </c>
      <c r="J7907">
        <v>1.70270439228838</v>
      </c>
      <c r="K7907">
        <v>4226</v>
      </c>
      <c r="L7907">
        <v>0.47940525412559509</v>
      </c>
      <c r="M7907">
        <v>19.649566650390625</v>
      </c>
      <c r="N7907">
        <v>10550</v>
      </c>
      <c r="O7907">
        <v>3.6738850176334381E-2</v>
      </c>
      <c r="P7907">
        <v>0.43232074379920959</v>
      </c>
      <c r="Q7907">
        <v>0.45462197065353394</v>
      </c>
      <c r="R7907">
        <v>0.47940525412559509</v>
      </c>
      <c r="S7907">
        <v>0.50418561697006226</v>
      </c>
      <c r="T7907">
        <v>0.52648979425430298</v>
      </c>
      <c r="U7907" t="s">
        <v>102</v>
      </c>
      <c r="V7907" t="s">
        <v>84</v>
      </c>
      <c r="W7907">
        <v>98.938201904296875</v>
      </c>
    </row>
    <row r="7908" spans="2:23" x14ac:dyDescent="0.25">
      <c r="B7908" t="s">
        <v>14</v>
      </c>
      <c r="C7908" s="35">
        <v>42213</v>
      </c>
      <c r="D7908">
        <v>18</v>
      </c>
      <c r="E7908" t="s">
        <v>32</v>
      </c>
      <c r="F7908">
        <v>2.8412414201281386</v>
      </c>
      <c r="G7908">
        <v>2.0255634128076503</v>
      </c>
      <c r="H7908">
        <v>6324</v>
      </c>
      <c r="I7908">
        <v>2.2343703385522717</v>
      </c>
      <c r="J7908">
        <v>1.6388301453914869</v>
      </c>
      <c r="K7908">
        <v>4226</v>
      </c>
      <c r="L7908">
        <v>0.60687106847763062</v>
      </c>
      <c r="M7908">
        <v>21.359363555908203</v>
      </c>
      <c r="N7908">
        <v>10550</v>
      </c>
      <c r="O7908">
        <v>3.5837367177009583E-2</v>
      </c>
      <c r="P7908">
        <v>0.56094187498092651</v>
      </c>
      <c r="Q7908">
        <v>0.58269590139389038</v>
      </c>
      <c r="R7908">
        <v>0.60687106847763062</v>
      </c>
      <c r="S7908">
        <v>0.63104337453842163</v>
      </c>
      <c r="T7908">
        <v>0.65280026197433472</v>
      </c>
      <c r="U7908" t="s">
        <v>18</v>
      </c>
      <c r="V7908" t="s">
        <v>84</v>
      </c>
      <c r="W7908">
        <v>97.917251586914063</v>
      </c>
    </row>
    <row r="7909" spans="2:23" x14ac:dyDescent="0.25">
      <c r="B7909" t="s">
        <v>14</v>
      </c>
      <c r="C7909" s="35">
        <v>42213</v>
      </c>
      <c r="D7909">
        <v>18</v>
      </c>
      <c r="E7909" t="s">
        <v>32</v>
      </c>
      <c r="F7909">
        <v>2.8412414201281386</v>
      </c>
      <c r="G7909">
        <v>2.0255634128076503</v>
      </c>
      <c r="H7909">
        <v>6324</v>
      </c>
      <c r="I7909">
        <v>2.2343703385522717</v>
      </c>
      <c r="J7909">
        <v>1.6388301453914869</v>
      </c>
      <c r="K7909">
        <v>4226</v>
      </c>
      <c r="L7909">
        <v>0.60687106847763062</v>
      </c>
      <c r="M7909">
        <v>21.359363555908203</v>
      </c>
      <c r="N7909">
        <v>10550</v>
      </c>
      <c r="O7909">
        <v>3.5837367177009583E-2</v>
      </c>
      <c r="P7909">
        <v>0.56094187498092651</v>
      </c>
      <c r="Q7909">
        <v>0.58269590139389038</v>
      </c>
      <c r="R7909">
        <v>0.60687106847763062</v>
      </c>
      <c r="S7909">
        <v>0.63104337453842163</v>
      </c>
      <c r="T7909">
        <v>0.65280026197433472</v>
      </c>
      <c r="U7909" t="s">
        <v>102</v>
      </c>
      <c r="V7909" t="s">
        <v>84</v>
      </c>
      <c r="W7909">
        <v>97.917251586914063</v>
      </c>
    </row>
    <row r="7910" spans="2:23" x14ac:dyDescent="0.25">
      <c r="B7910" t="s">
        <v>14</v>
      </c>
      <c r="C7910" s="35">
        <v>42213</v>
      </c>
      <c r="D7910">
        <v>19</v>
      </c>
      <c r="E7910" t="s">
        <v>32</v>
      </c>
      <c r="F7910">
        <v>3.0028441691286245</v>
      </c>
      <c r="G7910">
        <v>1.9617001163357364</v>
      </c>
      <c r="H7910">
        <v>6324</v>
      </c>
      <c r="I7910">
        <v>2.3765201477792881</v>
      </c>
      <c r="J7910">
        <v>1.5451599832407781</v>
      </c>
      <c r="K7910">
        <v>4226</v>
      </c>
      <c r="L7910">
        <v>0.62632399797439575</v>
      </c>
      <c r="M7910">
        <v>20.857692718505859</v>
      </c>
      <c r="N7910">
        <v>10550</v>
      </c>
      <c r="O7910">
        <v>3.4256059676408768E-2</v>
      </c>
      <c r="P7910">
        <v>0.58242142200469971</v>
      </c>
      <c r="Q7910">
        <v>0.60321551561355591</v>
      </c>
      <c r="R7910">
        <v>0.62632399797439575</v>
      </c>
      <c r="S7910">
        <v>0.64942973852157593</v>
      </c>
      <c r="T7910">
        <v>0.6702265739440918</v>
      </c>
      <c r="U7910" t="s">
        <v>18</v>
      </c>
      <c r="V7910" t="s">
        <v>84</v>
      </c>
      <c r="W7910">
        <v>93.685310363769531</v>
      </c>
    </row>
    <row r="7911" spans="2:23" x14ac:dyDescent="0.25">
      <c r="B7911" t="s">
        <v>14</v>
      </c>
      <c r="C7911" s="35">
        <v>42213</v>
      </c>
      <c r="D7911">
        <v>19</v>
      </c>
      <c r="E7911" t="s">
        <v>32</v>
      </c>
      <c r="F7911">
        <v>3.0028441691286245</v>
      </c>
      <c r="G7911">
        <v>1.9617001163357364</v>
      </c>
      <c r="H7911">
        <v>6324</v>
      </c>
      <c r="I7911">
        <v>2.3765201477792881</v>
      </c>
      <c r="J7911">
        <v>1.5451599832407781</v>
      </c>
      <c r="K7911">
        <v>4226</v>
      </c>
      <c r="L7911">
        <v>0.62632399797439575</v>
      </c>
      <c r="M7911">
        <v>20.857692718505859</v>
      </c>
      <c r="N7911">
        <v>10550</v>
      </c>
      <c r="O7911">
        <v>3.4256059676408768E-2</v>
      </c>
      <c r="P7911">
        <v>0.58242142200469971</v>
      </c>
      <c r="Q7911">
        <v>0.60321551561355591</v>
      </c>
      <c r="R7911">
        <v>0.62632399797439575</v>
      </c>
      <c r="S7911">
        <v>0.64942973852157593</v>
      </c>
      <c r="T7911">
        <v>0.6702265739440918</v>
      </c>
      <c r="U7911" t="s">
        <v>102</v>
      </c>
      <c r="V7911" t="s">
        <v>84</v>
      </c>
      <c r="W7911">
        <v>93.685310363769531</v>
      </c>
    </row>
    <row r="7912" spans="2:23" x14ac:dyDescent="0.25">
      <c r="B7912" t="s">
        <v>14</v>
      </c>
      <c r="C7912" s="35">
        <v>42213</v>
      </c>
      <c r="D7912">
        <v>20</v>
      </c>
      <c r="E7912" t="s">
        <v>32</v>
      </c>
      <c r="F7912">
        <v>2.9179288051619046</v>
      </c>
      <c r="G7912">
        <v>1.8885140872226904</v>
      </c>
      <c r="H7912">
        <v>6324</v>
      </c>
      <c r="I7912">
        <v>3.2715097516520806</v>
      </c>
      <c r="J7912">
        <v>2.0041772370628395</v>
      </c>
      <c r="K7912">
        <v>4226</v>
      </c>
      <c r="L7912">
        <v>-0.35358095169067383</v>
      </c>
      <c r="M7912">
        <v>-12.117531776428223</v>
      </c>
      <c r="N7912">
        <v>10550</v>
      </c>
      <c r="O7912">
        <v>3.8915805518627167E-2</v>
      </c>
      <c r="P7912">
        <v>-0.40345543622970581</v>
      </c>
      <c r="Q7912">
        <v>-0.37983277440071106</v>
      </c>
      <c r="R7912">
        <v>-0.35358095169067383</v>
      </c>
      <c r="S7912">
        <v>-0.32733222842216492</v>
      </c>
      <c r="T7912">
        <v>-0.30370646715164185</v>
      </c>
      <c r="U7912" t="s">
        <v>18</v>
      </c>
      <c r="V7912" t="s">
        <v>84</v>
      </c>
      <c r="W7912">
        <v>84.242561340332031</v>
      </c>
    </row>
    <row r="7913" spans="2:23" x14ac:dyDescent="0.25">
      <c r="B7913" t="s">
        <v>14</v>
      </c>
      <c r="C7913" s="35">
        <v>42213</v>
      </c>
      <c r="D7913">
        <v>20</v>
      </c>
      <c r="E7913" t="s">
        <v>32</v>
      </c>
      <c r="F7913">
        <v>2.9179288051619046</v>
      </c>
      <c r="G7913">
        <v>1.8885140872226904</v>
      </c>
      <c r="H7913">
        <v>6324</v>
      </c>
      <c r="I7913">
        <v>3.2715097516520806</v>
      </c>
      <c r="J7913">
        <v>2.0041772370628395</v>
      </c>
      <c r="K7913">
        <v>4226</v>
      </c>
      <c r="L7913">
        <v>-0.35358095169067383</v>
      </c>
      <c r="M7913">
        <v>-12.117531776428223</v>
      </c>
      <c r="N7913">
        <v>10550</v>
      </c>
      <c r="O7913">
        <v>3.8915805518627167E-2</v>
      </c>
      <c r="P7913">
        <v>-0.40345543622970581</v>
      </c>
      <c r="Q7913">
        <v>-0.37983277440071106</v>
      </c>
      <c r="R7913">
        <v>-0.35358095169067383</v>
      </c>
      <c r="S7913">
        <v>-0.32733222842216492</v>
      </c>
      <c r="T7913">
        <v>-0.30370646715164185</v>
      </c>
      <c r="U7913" t="s">
        <v>102</v>
      </c>
      <c r="V7913" t="s">
        <v>84</v>
      </c>
      <c r="W7913">
        <v>84.242561340332031</v>
      </c>
    </row>
    <row r="7914" spans="2:23" x14ac:dyDescent="0.25">
      <c r="B7914" t="s">
        <v>14</v>
      </c>
      <c r="C7914" s="35">
        <v>42213</v>
      </c>
      <c r="D7914">
        <v>21</v>
      </c>
      <c r="E7914" t="s">
        <v>32</v>
      </c>
      <c r="F7914">
        <v>2.5728316174818109</v>
      </c>
      <c r="G7914">
        <v>1.7477466930928303</v>
      </c>
      <c r="H7914">
        <v>6324</v>
      </c>
      <c r="I7914">
        <v>2.9742136151283547</v>
      </c>
      <c r="J7914">
        <v>1.9946247938885806</v>
      </c>
      <c r="K7914">
        <v>4226</v>
      </c>
      <c r="L7914">
        <v>-0.40138199925422668</v>
      </c>
      <c r="M7914">
        <v>-15.600788116455078</v>
      </c>
      <c r="N7914">
        <v>10550</v>
      </c>
      <c r="O7914">
        <v>3.7742026150226593E-2</v>
      </c>
      <c r="P7914">
        <v>-0.44975218176841736</v>
      </c>
      <c r="Q7914">
        <v>-0.42684200406074524</v>
      </c>
      <c r="R7914">
        <v>-0.40138199925422668</v>
      </c>
      <c r="S7914">
        <v>-0.37592500448226929</v>
      </c>
      <c r="T7914">
        <v>-0.35301181674003601</v>
      </c>
      <c r="U7914" t="s">
        <v>18</v>
      </c>
      <c r="V7914" t="s">
        <v>84</v>
      </c>
      <c r="W7914">
        <v>78.09307861328125</v>
      </c>
    </row>
    <row r="7915" spans="2:23" x14ac:dyDescent="0.25">
      <c r="B7915" t="s">
        <v>14</v>
      </c>
      <c r="C7915" s="35">
        <v>42213</v>
      </c>
      <c r="D7915">
        <v>21</v>
      </c>
      <c r="E7915" t="s">
        <v>32</v>
      </c>
      <c r="F7915">
        <v>2.5728316174818109</v>
      </c>
      <c r="G7915">
        <v>1.7477466930928303</v>
      </c>
      <c r="H7915">
        <v>6324</v>
      </c>
      <c r="I7915">
        <v>2.9742136151283547</v>
      </c>
      <c r="J7915">
        <v>1.9946247938885806</v>
      </c>
      <c r="K7915">
        <v>4226</v>
      </c>
      <c r="L7915">
        <v>-0.40138199925422668</v>
      </c>
      <c r="M7915">
        <v>-15.600788116455078</v>
      </c>
      <c r="N7915">
        <v>10550</v>
      </c>
      <c r="O7915">
        <v>3.7742026150226593E-2</v>
      </c>
      <c r="P7915">
        <v>-0.44975218176841736</v>
      </c>
      <c r="Q7915">
        <v>-0.42684200406074524</v>
      </c>
      <c r="R7915">
        <v>-0.40138199925422668</v>
      </c>
      <c r="S7915">
        <v>-0.37592500448226929</v>
      </c>
      <c r="T7915">
        <v>-0.35301181674003601</v>
      </c>
      <c r="U7915" t="s">
        <v>102</v>
      </c>
      <c r="V7915" t="s">
        <v>84</v>
      </c>
      <c r="W7915">
        <v>78.09307861328125</v>
      </c>
    </row>
    <row r="7916" spans="2:23" x14ac:dyDescent="0.25">
      <c r="B7916" t="s">
        <v>14</v>
      </c>
      <c r="C7916" s="35">
        <v>42213</v>
      </c>
      <c r="D7916">
        <v>22</v>
      </c>
      <c r="E7916" t="s">
        <v>32</v>
      </c>
      <c r="F7916">
        <v>2.1947741659352396</v>
      </c>
      <c r="G7916">
        <v>1.6221233821508605</v>
      </c>
      <c r="H7916">
        <v>6324</v>
      </c>
      <c r="I7916">
        <v>2.4297633765821725</v>
      </c>
      <c r="J7916">
        <v>1.8619948907152328</v>
      </c>
      <c r="K7916">
        <v>4226</v>
      </c>
      <c r="L7916">
        <v>-0.23498921096324921</v>
      </c>
      <c r="M7916">
        <v>-10.706760406494141</v>
      </c>
      <c r="N7916">
        <v>10550</v>
      </c>
      <c r="O7916">
        <v>3.5163652151823044E-2</v>
      </c>
      <c r="P7916">
        <v>-0.28005495667457581</v>
      </c>
      <c r="Q7916">
        <v>-0.25870990753173828</v>
      </c>
      <c r="R7916">
        <v>-0.23498921096324921</v>
      </c>
      <c r="S7916">
        <v>-0.21127133071422577</v>
      </c>
      <c r="T7916">
        <v>-0.1899234801530838</v>
      </c>
      <c r="U7916" t="s">
        <v>18</v>
      </c>
      <c r="V7916" t="s">
        <v>84</v>
      </c>
      <c r="W7916">
        <v>74.304359436035156</v>
      </c>
    </row>
    <row r="7917" spans="2:23" x14ac:dyDescent="0.25">
      <c r="B7917" t="s">
        <v>14</v>
      </c>
      <c r="C7917" s="35">
        <v>42213</v>
      </c>
      <c r="D7917">
        <v>22</v>
      </c>
      <c r="E7917" t="s">
        <v>32</v>
      </c>
      <c r="F7917">
        <v>2.1947741659352396</v>
      </c>
      <c r="G7917">
        <v>1.6221233821508605</v>
      </c>
      <c r="H7917">
        <v>6324</v>
      </c>
      <c r="I7917">
        <v>2.4297633765821725</v>
      </c>
      <c r="J7917">
        <v>1.8619948907152328</v>
      </c>
      <c r="K7917">
        <v>4226</v>
      </c>
      <c r="L7917">
        <v>-0.23498921096324921</v>
      </c>
      <c r="M7917">
        <v>-10.706760406494141</v>
      </c>
      <c r="N7917">
        <v>10550</v>
      </c>
      <c r="O7917">
        <v>3.5163652151823044E-2</v>
      </c>
      <c r="P7917">
        <v>-0.28005495667457581</v>
      </c>
      <c r="Q7917">
        <v>-0.25870990753173828</v>
      </c>
      <c r="R7917">
        <v>-0.23498921096324921</v>
      </c>
      <c r="S7917">
        <v>-0.21127133071422577</v>
      </c>
      <c r="T7917">
        <v>-0.1899234801530838</v>
      </c>
      <c r="U7917" t="s">
        <v>102</v>
      </c>
      <c r="V7917" t="s">
        <v>84</v>
      </c>
      <c r="W7917">
        <v>74.304359436035156</v>
      </c>
    </row>
    <row r="7918" spans="2:23" x14ac:dyDescent="0.25">
      <c r="B7918" t="s">
        <v>14</v>
      </c>
      <c r="C7918" s="35">
        <v>42213</v>
      </c>
      <c r="D7918">
        <v>23</v>
      </c>
      <c r="E7918" t="s">
        <v>32</v>
      </c>
      <c r="F7918">
        <v>1.7053203528657603</v>
      </c>
      <c r="G7918">
        <v>1.418703443230843</v>
      </c>
      <c r="H7918">
        <v>6324</v>
      </c>
      <c r="I7918">
        <v>1.83747980464835</v>
      </c>
      <c r="J7918">
        <v>1.5915711522658278</v>
      </c>
      <c r="K7918">
        <v>4226</v>
      </c>
      <c r="L7918">
        <v>-0.13215945661067963</v>
      </c>
      <c r="M7918">
        <v>-7.7498311996459961</v>
      </c>
      <c r="N7918">
        <v>10550</v>
      </c>
      <c r="O7918">
        <v>3.0293149873614311E-2</v>
      </c>
      <c r="P7918">
        <v>-0.17098315060138702</v>
      </c>
      <c r="Q7918">
        <v>-0.15259461104869843</v>
      </c>
      <c r="R7918">
        <v>-0.13215945661067963</v>
      </c>
      <c r="S7918">
        <v>-0.11172672361135483</v>
      </c>
      <c r="T7918">
        <v>-9.3335755169391632E-2</v>
      </c>
      <c r="U7918" t="s">
        <v>18</v>
      </c>
      <c r="V7918" t="s">
        <v>84</v>
      </c>
      <c r="W7918">
        <v>72.175827026367188</v>
      </c>
    </row>
    <row r="7919" spans="2:23" x14ac:dyDescent="0.25">
      <c r="B7919" t="s">
        <v>14</v>
      </c>
      <c r="C7919" s="35">
        <v>42213</v>
      </c>
      <c r="D7919">
        <v>23</v>
      </c>
      <c r="E7919" t="s">
        <v>32</v>
      </c>
      <c r="F7919">
        <v>1.7053203528657603</v>
      </c>
      <c r="G7919">
        <v>1.418703443230843</v>
      </c>
      <c r="H7919">
        <v>6324</v>
      </c>
      <c r="I7919">
        <v>1.83747980464835</v>
      </c>
      <c r="J7919">
        <v>1.5915711522658278</v>
      </c>
      <c r="K7919">
        <v>4226</v>
      </c>
      <c r="L7919">
        <v>-0.13215945661067963</v>
      </c>
      <c r="M7919">
        <v>-7.7498311996459961</v>
      </c>
      <c r="N7919">
        <v>10550</v>
      </c>
      <c r="O7919">
        <v>3.0293149873614311E-2</v>
      </c>
      <c r="P7919">
        <v>-0.17098315060138702</v>
      </c>
      <c r="Q7919">
        <v>-0.15259461104869843</v>
      </c>
      <c r="R7919">
        <v>-0.13215945661067963</v>
      </c>
      <c r="S7919">
        <v>-0.11172672361135483</v>
      </c>
      <c r="T7919">
        <v>-9.3335755169391632E-2</v>
      </c>
      <c r="U7919" t="s">
        <v>102</v>
      </c>
      <c r="V7919" t="s">
        <v>84</v>
      </c>
      <c r="W7919">
        <v>72.175827026367188</v>
      </c>
    </row>
    <row r="7920" spans="2:23" x14ac:dyDescent="0.25">
      <c r="B7920" t="s">
        <v>14</v>
      </c>
      <c r="C7920" s="35">
        <v>42213</v>
      </c>
      <c r="D7920">
        <v>24</v>
      </c>
      <c r="E7920" t="s">
        <v>32</v>
      </c>
      <c r="F7920">
        <v>1.2934093265159128</v>
      </c>
      <c r="G7920">
        <v>1.1940638054198327</v>
      </c>
      <c r="H7920">
        <v>6324</v>
      </c>
      <c r="I7920">
        <v>1.3741179300018851</v>
      </c>
      <c r="J7920">
        <v>1.3549090545361611</v>
      </c>
      <c r="K7920">
        <v>4226</v>
      </c>
      <c r="L7920">
        <v>-8.0708600580692291E-2</v>
      </c>
      <c r="M7920">
        <v>-6.2399892807006836</v>
      </c>
      <c r="N7920">
        <v>10550</v>
      </c>
      <c r="O7920">
        <v>2.5687696412205696E-2</v>
      </c>
      <c r="P7920">
        <v>-0.11362995207309723</v>
      </c>
      <c r="Q7920">
        <v>-9.8037004470825195E-2</v>
      </c>
      <c r="R7920">
        <v>-8.0708600580692291E-2</v>
      </c>
      <c r="S7920">
        <v>-6.3382253050804138E-2</v>
      </c>
      <c r="T7920">
        <v>-4.7787249088287354E-2</v>
      </c>
      <c r="U7920" t="s">
        <v>18</v>
      </c>
      <c r="V7920" t="s">
        <v>84</v>
      </c>
      <c r="W7920">
        <v>70.047393798828125</v>
      </c>
    </row>
    <row r="7921" spans="2:23" x14ac:dyDescent="0.25">
      <c r="B7921" t="s">
        <v>14</v>
      </c>
      <c r="C7921" s="35">
        <v>42213</v>
      </c>
      <c r="D7921">
        <v>24</v>
      </c>
      <c r="E7921" t="s">
        <v>32</v>
      </c>
      <c r="F7921">
        <v>1.2934093265159128</v>
      </c>
      <c r="G7921">
        <v>1.1940638054198327</v>
      </c>
      <c r="H7921">
        <v>6324</v>
      </c>
      <c r="I7921">
        <v>1.3741179300018851</v>
      </c>
      <c r="J7921">
        <v>1.3549090545361611</v>
      </c>
      <c r="K7921">
        <v>4226</v>
      </c>
      <c r="L7921">
        <v>-8.0708600580692291E-2</v>
      </c>
      <c r="M7921">
        <v>-6.2399892807006836</v>
      </c>
      <c r="N7921">
        <v>10550</v>
      </c>
      <c r="O7921">
        <v>2.5687696412205696E-2</v>
      </c>
      <c r="P7921">
        <v>-0.11362995207309723</v>
      </c>
      <c r="Q7921">
        <v>-9.8037004470825195E-2</v>
      </c>
      <c r="R7921">
        <v>-8.0708600580692291E-2</v>
      </c>
      <c r="S7921">
        <v>-6.3382253050804138E-2</v>
      </c>
      <c r="T7921">
        <v>-4.7787249088287354E-2</v>
      </c>
      <c r="U7921" t="s">
        <v>102</v>
      </c>
      <c r="V7921" t="s">
        <v>84</v>
      </c>
      <c r="W7921">
        <v>70.047393798828125</v>
      </c>
    </row>
    <row r="7922" spans="2:23" x14ac:dyDescent="0.25">
      <c r="B7922" t="s">
        <v>14</v>
      </c>
      <c r="C7922" s="35">
        <v>42214</v>
      </c>
      <c r="D7922">
        <v>1</v>
      </c>
      <c r="E7922" t="s">
        <v>32</v>
      </c>
      <c r="F7922">
        <v>1.0584236212353206</v>
      </c>
      <c r="G7922">
        <v>1.0695842804663123</v>
      </c>
      <c r="H7922">
        <v>9500</v>
      </c>
      <c r="I7922">
        <v>1.1215120651535315</v>
      </c>
      <c r="J7922">
        <v>1.0390743534476119</v>
      </c>
      <c r="K7922">
        <v>1044</v>
      </c>
      <c r="L7922">
        <v>-6.3088446855545044E-2</v>
      </c>
      <c r="M7922">
        <v>-5.960604190826416</v>
      </c>
      <c r="N7922">
        <v>10544</v>
      </c>
      <c r="O7922">
        <v>3.3979319036006927E-2</v>
      </c>
      <c r="P7922">
        <v>-0.10663634538650513</v>
      </c>
      <c r="Q7922">
        <v>-8.6010217666625977E-2</v>
      </c>
      <c r="R7922">
        <v>-6.3088446855545044E-2</v>
      </c>
      <c r="S7922">
        <v>-4.0169395506381989E-2</v>
      </c>
      <c r="T7922">
        <v>-1.9540552049875259E-2</v>
      </c>
      <c r="U7922" t="s">
        <v>18</v>
      </c>
      <c r="V7922" t="s">
        <v>84</v>
      </c>
      <c r="W7922">
        <v>69.729896545410156</v>
      </c>
    </row>
    <row r="7923" spans="2:23" x14ac:dyDescent="0.25">
      <c r="B7923" t="s">
        <v>14</v>
      </c>
      <c r="C7923" s="35">
        <v>42214</v>
      </c>
      <c r="D7923">
        <v>1</v>
      </c>
      <c r="E7923" t="s">
        <v>32</v>
      </c>
      <c r="F7923">
        <v>1.0584236212353206</v>
      </c>
      <c r="G7923">
        <v>1.0695842804663123</v>
      </c>
      <c r="H7923">
        <v>9500</v>
      </c>
      <c r="I7923">
        <v>1.1215120651535315</v>
      </c>
      <c r="J7923">
        <v>1.0390743534476119</v>
      </c>
      <c r="K7923">
        <v>1044</v>
      </c>
      <c r="L7923">
        <v>-6.3088446855545044E-2</v>
      </c>
      <c r="M7923">
        <v>-5.960604190826416</v>
      </c>
      <c r="N7923">
        <v>10544</v>
      </c>
      <c r="O7923">
        <v>3.3979319036006927E-2</v>
      </c>
      <c r="P7923">
        <v>-0.10663634538650513</v>
      </c>
      <c r="Q7923">
        <v>-8.6010217666625977E-2</v>
      </c>
      <c r="R7923">
        <v>-6.3088446855545044E-2</v>
      </c>
      <c r="S7923">
        <v>-4.0169395506381989E-2</v>
      </c>
      <c r="T7923">
        <v>-1.9540552049875259E-2</v>
      </c>
      <c r="U7923" t="s">
        <v>102</v>
      </c>
      <c r="V7923" t="s">
        <v>84</v>
      </c>
      <c r="W7923">
        <v>69.729896545410156</v>
      </c>
    </row>
    <row r="7924" spans="2:23" x14ac:dyDescent="0.25">
      <c r="B7924" t="s">
        <v>14</v>
      </c>
      <c r="C7924" s="35">
        <v>42214</v>
      </c>
      <c r="D7924">
        <v>2</v>
      </c>
      <c r="E7924" t="s">
        <v>32</v>
      </c>
      <c r="F7924">
        <v>0.89774338812532395</v>
      </c>
      <c r="G7924">
        <v>0.92050666389965929</v>
      </c>
      <c r="H7924">
        <v>9500</v>
      </c>
      <c r="I7924">
        <v>0.94831003800711111</v>
      </c>
      <c r="J7924">
        <v>0.89476646444969599</v>
      </c>
      <c r="K7924">
        <v>1044</v>
      </c>
      <c r="L7924">
        <v>-5.0566650927066803E-2</v>
      </c>
      <c r="M7924">
        <v>-5.6326394081115723</v>
      </c>
      <c r="N7924">
        <v>10544</v>
      </c>
      <c r="O7924">
        <v>2.9258467257022858E-2</v>
      </c>
      <c r="P7924">
        <v>-8.8064305484294891E-2</v>
      </c>
      <c r="Q7924">
        <v>-7.0303827524185181E-2</v>
      </c>
      <c r="R7924">
        <v>-5.0566650927066803E-2</v>
      </c>
      <c r="S7924">
        <v>-3.0831815674901009E-2</v>
      </c>
      <c r="T7924">
        <v>-1.3068999163806438E-2</v>
      </c>
      <c r="U7924" t="s">
        <v>18</v>
      </c>
      <c r="V7924" t="s">
        <v>84</v>
      </c>
      <c r="W7924">
        <v>67.750473022460937</v>
      </c>
    </row>
    <row r="7925" spans="2:23" x14ac:dyDescent="0.25">
      <c r="B7925" t="s">
        <v>14</v>
      </c>
      <c r="C7925" s="35">
        <v>42214</v>
      </c>
      <c r="D7925">
        <v>2</v>
      </c>
      <c r="E7925" t="s">
        <v>32</v>
      </c>
      <c r="F7925">
        <v>0.89774338812532395</v>
      </c>
      <c r="G7925">
        <v>0.92050666389965929</v>
      </c>
      <c r="H7925">
        <v>9500</v>
      </c>
      <c r="I7925">
        <v>0.94831003800711111</v>
      </c>
      <c r="J7925">
        <v>0.89476646444969599</v>
      </c>
      <c r="K7925">
        <v>1044</v>
      </c>
      <c r="L7925">
        <v>-5.0566650927066803E-2</v>
      </c>
      <c r="M7925">
        <v>-5.6326394081115723</v>
      </c>
      <c r="N7925">
        <v>10544</v>
      </c>
      <c r="O7925">
        <v>2.9258467257022858E-2</v>
      </c>
      <c r="P7925">
        <v>-8.8064305484294891E-2</v>
      </c>
      <c r="Q7925">
        <v>-7.0303827524185181E-2</v>
      </c>
      <c r="R7925">
        <v>-5.0566650927066803E-2</v>
      </c>
      <c r="S7925">
        <v>-3.0831815674901009E-2</v>
      </c>
      <c r="T7925">
        <v>-1.3068999163806438E-2</v>
      </c>
      <c r="U7925" t="s">
        <v>102</v>
      </c>
      <c r="V7925" t="s">
        <v>84</v>
      </c>
      <c r="W7925">
        <v>67.750473022460937</v>
      </c>
    </row>
    <row r="7926" spans="2:23" x14ac:dyDescent="0.25">
      <c r="B7926" t="s">
        <v>14</v>
      </c>
      <c r="C7926" s="35">
        <v>42214</v>
      </c>
      <c r="D7926">
        <v>3</v>
      </c>
      <c r="E7926" t="s">
        <v>32</v>
      </c>
      <c r="F7926">
        <v>0.78830107969021823</v>
      </c>
      <c r="G7926">
        <v>0.77066548401137525</v>
      </c>
      <c r="H7926">
        <v>9500</v>
      </c>
      <c r="I7926">
        <v>0.84103165962642079</v>
      </c>
      <c r="J7926">
        <v>0.80681397251334241</v>
      </c>
      <c r="K7926">
        <v>1044</v>
      </c>
      <c r="L7926">
        <v>-5.2730578929185867E-2</v>
      </c>
      <c r="M7926">
        <v>-6.6891422271728516</v>
      </c>
      <c r="N7926">
        <v>10544</v>
      </c>
      <c r="O7926">
        <v>2.6192223653197289E-2</v>
      </c>
      <c r="P7926">
        <v>-8.6298532783985138E-2</v>
      </c>
      <c r="Q7926">
        <v>-7.039932906627655E-2</v>
      </c>
      <c r="R7926">
        <v>-5.2730578929185867E-2</v>
      </c>
      <c r="S7926">
        <v>-3.506392240524292E-2</v>
      </c>
      <c r="T7926">
        <v>-1.9162625074386597E-2</v>
      </c>
      <c r="U7926" t="s">
        <v>18</v>
      </c>
      <c r="V7926" t="s">
        <v>84</v>
      </c>
      <c r="W7926">
        <v>67.199737548828125</v>
      </c>
    </row>
    <row r="7927" spans="2:23" x14ac:dyDescent="0.25">
      <c r="B7927" t="s">
        <v>14</v>
      </c>
      <c r="C7927" s="35">
        <v>42214</v>
      </c>
      <c r="D7927">
        <v>3</v>
      </c>
      <c r="E7927" t="s">
        <v>32</v>
      </c>
      <c r="F7927">
        <v>0.78830107969021823</v>
      </c>
      <c r="G7927">
        <v>0.77066548401137525</v>
      </c>
      <c r="H7927">
        <v>9500</v>
      </c>
      <c r="I7927">
        <v>0.84103165962642079</v>
      </c>
      <c r="J7927">
        <v>0.80681397251334241</v>
      </c>
      <c r="K7927">
        <v>1044</v>
      </c>
      <c r="L7927">
        <v>-5.2730578929185867E-2</v>
      </c>
      <c r="M7927">
        <v>-6.6891422271728516</v>
      </c>
      <c r="N7927">
        <v>10544</v>
      </c>
      <c r="O7927">
        <v>2.6192223653197289E-2</v>
      </c>
      <c r="P7927">
        <v>-8.6298532783985138E-2</v>
      </c>
      <c r="Q7927">
        <v>-7.039932906627655E-2</v>
      </c>
      <c r="R7927">
        <v>-5.2730578929185867E-2</v>
      </c>
      <c r="S7927">
        <v>-3.506392240524292E-2</v>
      </c>
      <c r="T7927">
        <v>-1.9162625074386597E-2</v>
      </c>
      <c r="U7927" t="s">
        <v>102</v>
      </c>
      <c r="V7927" t="s">
        <v>84</v>
      </c>
      <c r="W7927">
        <v>67.199737548828125</v>
      </c>
    </row>
    <row r="7928" spans="2:23" x14ac:dyDescent="0.25">
      <c r="B7928" t="s">
        <v>14</v>
      </c>
      <c r="C7928" s="35">
        <v>42214</v>
      </c>
      <c r="D7928">
        <v>4</v>
      </c>
      <c r="E7928" t="s">
        <v>32</v>
      </c>
      <c r="F7928">
        <v>0.73653164649269098</v>
      </c>
      <c r="G7928">
        <v>0.71977269997350612</v>
      </c>
      <c r="H7928">
        <v>9500</v>
      </c>
      <c r="I7928">
        <v>0.77371428577321655</v>
      </c>
      <c r="J7928">
        <v>0.72559782862004352</v>
      </c>
      <c r="K7928">
        <v>1044</v>
      </c>
      <c r="L7928">
        <v>-3.718264028429985E-2</v>
      </c>
      <c r="M7928">
        <v>-5.048342227935791</v>
      </c>
      <c r="N7928">
        <v>10544</v>
      </c>
      <c r="O7928">
        <v>2.3639731109142303E-2</v>
      </c>
      <c r="P7928">
        <v>-6.7479319870471954E-2</v>
      </c>
      <c r="Q7928">
        <v>-5.3129531443119049E-2</v>
      </c>
      <c r="R7928">
        <v>-3.718264028429985E-2</v>
      </c>
      <c r="S7928">
        <v>-2.1237641572952271E-2</v>
      </c>
      <c r="T7928">
        <v>-6.8859606981277466E-3</v>
      </c>
      <c r="U7928" t="s">
        <v>18</v>
      </c>
      <c r="V7928" t="s">
        <v>84</v>
      </c>
      <c r="W7928">
        <v>65.559654235839844</v>
      </c>
    </row>
    <row r="7929" spans="2:23" x14ac:dyDescent="0.25">
      <c r="B7929" t="s">
        <v>14</v>
      </c>
      <c r="C7929" s="35">
        <v>42214</v>
      </c>
      <c r="D7929">
        <v>4</v>
      </c>
      <c r="E7929" t="s">
        <v>32</v>
      </c>
      <c r="F7929">
        <v>0.73653164649269098</v>
      </c>
      <c r="G7929">
        <v>0.71977269997350612</v>
      </c>
      <c r="H7929">
        <v>9500</v>
      </c>
      <c r="I7929">
        <v>0.77371428577321655</v>
      </c>
      <c r="J7929">
        <v>0.72559782862004352</v>
      </c>
      <c r="K7929">
        <v>1044</v>
      </c>
      <c r="L7929">
        <v>-3.718264028429985E-2</v>
      </c>
      <c r="M7929">
        <v>-5.048342227935791</v>
      </c>
      <c r="N7929">
        <v>10544</v>
      </c>
      <c r="O7929">
        <v>2.3639731109142303E-2</v>
      </c>
      <c r="P7929">
        <v>-6.7479319870471954E-2</v>
      </c>
      <c r="Q7929">
        <v>-5.3129531443119049E-2</v>
      </c>
      <c r="R7929">
        <v>-3.718264028429985E-2</v>
      </c>
      <c r="S7929">
        <v>-2.1237641572952271E-2</v>
      </c>
      <c r="T7929">
        <v>-6.8859606981277466E-3</v>
      </c>
      <c r="U7929" t="s">
        <v>102</v>
      </c>
      <c r="V7929" t="s">
        <v>84</v>
      </c>
      <c r="W7929">
        <v>65.559654235839844</v>
      </c>
    </row>
    <row r="7930" spans="2:23" x14ac:dyDescent="0.25">
      <c r="B7930" t="s">
        <v>14</v>
      </c>
      <c r="C7930" s="35">
        <v>42214</v>
      </c>
      <c r="D7930">
        <v>5</v>
      </c>
      <c r="E7930" t="s">
        <v>32</v>
      </c>
      <c r="F7930">
        <v>0.71300022231736948</v>
      </c>
      <c r="G7930">
        <v>0.70755942122894333</v>
      </c>
      <c r="H7930">
        <v>9500</v>
      </c>
      <c r="I7930">
        <v>0.76680144819025786</v>
      </c>
      <c r="J7930">
        <v>0.70593250841525046</v>
      </c>
      <c r="K7930">
        <v>1044</v>
      </c>
      <c r="L7930">
        <v>-5.3801227360963821E-2</v>
      </c>
      <c r="M7930">
        <v>-7.5457515716552734</v>
      </c>
      <c r="N7930">
        <v>10544</v>
      </c>
      <c r="O7930">
        <v>2.3022528737783432E-2</v>
      </c>
      <c r="P7930">
        <v>-8.3306901156902313E-2</v>
      </c>
      <c r="Q7930">
        <v>-6.9331765174865723E-2</v>
      </c>
      <c r="R7930">
        <v>-5.3801227360963821E-2</v>
      </c>
      <c r="S7930">
        <v>-3.8272533565759659E-2</v>
      </c>
      <c r="T7930">
        <v>-2.4295555427670479E-2</v>
      </c>
      <c r="U7930" t="s">
        <v>18</v>
      </c>
      <c r="V7930" t="s">
        <v>84</v>
      </c>
      <c r="W7930">
        <v>65.599769592285156</v>
      </c>
    </row>
    <row r="7931" spans="2:23" x14ac:dyDescent="0.25">
      <c r="B7931" t="s">
        <v>14</v>
      </c>
      <c r="C7931" s="35">
        <v>42214</v>
      </c>
      <c r="D7931">
        <v>5</v>
      </c>
      <c r="E7931" t="s">
        <v>32</v>
      </c>
      <c r="F7931">
        <v>0.71300022231736948</v>
      </c>
      <c r="G7931">
        <v>0.70755942122894333</v>
      </c>
      <c r="H7931">
        <v>9500</v>
      </c>
      <c r="I7931">
        <v>0.76680144819025786</v>
      </c>
      <c r="J7931">
        <v>0.70593250841525046</v>
      </c>
      <c r="K7931">
        <v>1044</v>
      </c>
      <c r="L7931">
        <v>-5.3801227360963821E-2</v>
      </c>
      <c r="M7931">
        <v>-7.5457515716552734</v>
      </c>
      <c r="N7931">
        <v>10544</v>
      </c>
      <c r="O7931">
        <v>2.3022528737783432E-2</v>
      </c>
      <c r="P7931">
        <v>-8.3306901156902313E-2</v>
      </c>
      <c r="Q7931">
        <v>-6.9331765174865723E-2</v>
      </c>
      <c r="R7931">
        <v>-5.3801227360963821E-2</v>
      </c>
      <c r="S7931">
        <v>-3.8272533565759659E-2</v>
      </c>
      <c r="T7931">
        <v>-2.4295555427670479E-2</v>
      </c>
      <c r="U7931" t="s">
        <v>102</v>
      </c>
      <c r="V7931" t="s">
        <v>84</v>
      </c>
      <c r="W7931">
        <v>65.599769592285156</v>
      </c>
    </row>
    <row r="7932" spans="2:23" x14ac:dyDescent="0.25">
      <c r="B7932" t="s">
        <v>14</v>
      </c>
      <c r="C7932" s="35">
        <v>42214</v>
      </c>
      <c r="D7932">
        <v>6</v>
      </c>
      <c r="E7932" t="s">
        <v>32</v>
      </c>
      <c r="F7932">
        <v>0.75060496556464473</v>
      </c>
      <c r="G7932">
        <v>0.71795830168144104</v>
      </c>
      <c r="H7932">
        <v>9500</v>
      </c>
      <c r="I7932">
        <v>0.76825897708397095</v>
      </c>
      <c r="J7932">
        <v>0.69104689258173846</v>
      </c>
      <c r="K7932">
        <v>1044</v>
      </c>
      <c r="L7932">
        <v>-1.7654011026024818E-2</v>
      </c>
      <c r="M7932">
        <v>-2.3519711494445801</v>
      </c>
      <c r="N7932">
        <v>10544</v>
      </c>
      <c r="O7932">
        <v>2.2620316594839096E-2</v>
      </c>
      <c r="P7932">
        <v>-4.6644207090139389E-2</v>
      </c>
      <c r="Q7932">
        <v>-3.2913222908973694E-2</v>
      </c>
      <c r="R7932">
        <v>-1.7654011026024818E-2</v>
      </c>
      <c r="S7932">
        <v>-2.3966075386852026E-3</v>
      </c>
      <c r="T7932">
        <v>1.1336186900734901E-2</v>
      </c>
      <c r="U7932" t="s">
        <v>18</v>
      </c>
      <c r="V7932" t="s">
        <v>84</v>
      </c>
      <c r="W7932">
        <v>65.899467468261719</v>
      </c>
    </row>
    <row r="7933" spans="2:23" x14ac:dyDescent="0.25">
      <c r="B7933" t="s">
        <v>14</v>
      </c>
      <c r="C7933" s="35">
        <v>42214</v>
      </c>
      <c r="D7933">
        <v>6</v>
      </c>
      <c r="E7933" t="s">
        <v>32</v>
      </c>
      <c r="F7933">
        <v>0.75060496556464473</v>
      </c>
      <c r="G7933">
        <v>0.71795830168144104</v>
      </c>
      <c r="H7933">
        <v>9500</v>
      </c>
      <c r="I7933">
        <v>0.76825897708397095</v>
      </c>
      <c r="J7933">
        <v>0.69104689258173846</v>
      </c>
      <c r="K7933">
        <v>1044</v>
      </c>
      <c r="L7933">
        <v>-1.7654011026024818E-2</v>
      </c>
      <c r="M7933">
        <v>-2.3519711494445801</v>
      </c>
      <c r="N7933">
        <v>10544</v>
      </c>
      <c r="O7933">
        <v>2.2620316594839096E-2</v>
      </c>
      <c r="P7933">
        <v>-4.6644207090139389E-2</v>
      </c>
      <c r="Q7933">
        <v>-3.2913222908973694E-2</v>
      </c>
      <c r="R7933">
        <v>-1.7654011026024818E-2</v>
      </c>
      <c r="S7933">
        <v>-2.3966075386852026E-3</v>
      </c>
      <c r="T7933">
        <v>1.1336186900734901E-2</v>
      </c>
      <c r="U7933" t="s">
        <v>102</v>
      </c>
      <c r="V7933" t="s">
        <v>84</v>
      </c>
      <c r="W7933">
        <v>65.899467468261719</v>
      </c>
    </row>
    <row r="7934" spans="2:23" x14ac:dyDescent="0.25">
      <c r="B7934" t="s">
        <v>14</v>
      </c>
      <c r="C7934" s="35">
        <v>42214</v>
      </c>
      <c r="D7934">
        <v>7</v>
      </c>
      <c r="E7934" t="s">
        <v>32</v>
      </c>
      <c r="F7934">
        <v>0.82777837996258097</v>
      </c>
      <c r="G7934">
        <v>0.78652367095601938</v>
      </c>
      <c r="H7934">
        <v>9500</v>
      </c>
      <c r="I7934">
        <v>0.86110945953795726</v>
      </c>
      <c r="J7934">
        <v>0.80292252725718594</v>
      </c>
      <c r="K7934">
        <v>1044</v>
      </c>
      <c r="L7934">
        <v>-3.333108127117157E-2</v>
      </c>
      <c r="M7934">
        <v>-4.0265703201293945</v>
      </c>
      <c r="N7934">
        <v>10544</v>
      </c>
      <c r="O7934">
        <v>2.6127222925424576E-2</v>
      </c>
      <c r="P7934">
        <v>-6.6815726459026337E-2</v>
      </c>
      <c r="Q7934">
        <v>-5.0955984741449356E-2</v>
      </c>
      <c r="R7934">
        <v>-3.333108127117157E-2</v>
      </c>
      <c r="S7934">
        <v>-1.570826955139637E-2</v>
      </c>
      <c r="T7934">
        <v>1.5356762742158026E-4</v>
      </c>
      <c r="U7934" t="s">
        <v>18</v>
      </c>
      <c r="V7934" t="s">
        <v>84</v>
      </c>
      <c r="W7934">
        <v>70.620445251464844</v>
      </c>
    </row>
    <row r="7935" spans="2:23" x14ac:dyDescent="0.25">
      <c r="B7935" t="s">
        <v>14</v>
      </c>
      <c r="C7935" s="35">
        <v>42214</v>
      </c>
      <c r="D7935">
        <v>7</v>
      </c>
      <c r="E7935" t="s">
        <v>32</v>
      </c>
      <c r="F7935">
        <v>0.82777837996258097</v>
      </c>
      <c r="G7935">
        <v>0.78652367095601938</v>
      </c>
      <c r="H7935">
        <v>9500</v>
      </c>
      <c r="I7935">
        <v>0.86110945953795726</v>
      </c>
      <c r="J7935">
        <v>0.80292252725718594</v>
      </c>
      <c r="K7935">
        <v>1044</v>
      </c>
      <c r="L7935">
        <v>-3.333108127117157E-2</v>
      </c>
      <c r="M7935">
        <v>-4.0265703201293945</v>
      </c>
      <c r="N7935">
        <v>10544</v>
      </c>
      <c r="O7935">
        <v>2.6127222925424576E-2</v>
      </c>
      <c r="P7935">
        <v>-6.6815726459026337E-2</v>
      </c>
      <c r="Q7935">
        <v>-5.0955984741449356E-2</v>
      </c>
      <c r="R7935">
        <v>-3.333108127117157E-2</v>
      </c>
      <c r="S7935">
        <v>-1.570826955139637E-2</v>
      </c>
      <c r="T7935">
        <v>1.5356762742158026E-4</v>
      </c>
      <c r="U7935" t="s">
        <v>102</v>
      </c>
      <c r="V7935" t="s">
        <v>84</v>
      </c>
      <c r="W7935">
        <v>70.620445251464844</v>
      </c>
    </row>
    <row r="7936" spans="2:23" x14ac:dyDescent="0.25">
      <c r="B7936" t="s">
        <v>14</v>
      </c>
      <c r="C7936" s="35">
        <v>42214</v>
      </c>
      <c r="D7936">
        <v>8</v>
      </c>
      <c r="E7936" t="s">
        <v>32</v>
      </c>
      <c r="F7936">
        <v>0.87018909493114349</v>
      </c>
      <c r="G7936">
        <v>0.88438617908910722</v>
      </c>
      <c r="H7936">
        <v>9500</v>
      </c>
      <c r="I7936">
        <v>0.86563233623550362</v>
      </c>
      <c r="J7936">
        <v>0.81768355616244115</v>
      </c>
      <c r="K7936">
        <v>1044</v>
      </c>
      <c r="L7936">
        <v>4.5567587949335575E-3</v>
      </c>
      <c r="M7936">
        <v>0.52365154027938843</v>
      </c>
      <c r="N7936">
        <v>10544</v>
      </c>
      <c r="O7936">
        <v>2.6884159073233604E-2</v>
      </c>
      <c r="P7936">
        <v>-2.9897980391979218E-2</v>
      </c>
      <c r="Q7936">
        <v>-1.3578757643699646E-2</v>
      </c>
      <c r="R7936">
        <v>4.5567587949335575E-3</v>
      </c>
      <c r="S7936">
        <v>2.2690124809741974E-2</v>
      </c>
      <c r="T7936">
        <v>3.9011497050523758E-2</v>
      </c>
      <c r="U7936" t="s">
        <v>18</v>
      </c>
      <c r="V7936" t="s">
        <v>84</v>
      </c>
      <c r="W7936">
        <v>79.210739135742188</v>
      </c>
    </row>
    <row r="7937" spans="2:23" x14ac:dyDescent="0.25">
      <c r="B7937" t="s">
        <v>14</v>
      </c>
      <c r="C7937" s="35">
        <v>42214</v>
      </c>
      <c r="D7937">
        <v>8</v>
      </c>
      <c r="E7937" t="s">
        <v>32</v>
      </c>
      <c r="F7937">
        <v>0.87018909493114349</v>
      </c>
      <c r="G7937">
        <v>0.88438617908910722</v>
      </c>
      <c r="H7937">
        <v>9500</v>
      </c>
      <c r="I7937">
        <v>0.86563233623550362</v>
      </c>
      <c r="J7937">
        <v>0.81768355616244115</v>
      </c>
      <c r="K7937">
        <v>1044</v>
      </c>
      <c r="L7937">
        <v>4.5567587949335575E-3</v>
      </c>
      <c r="M7937">
        <v>0.52365154027938843</v>
      </c>
      <c r="N7937">
        <v>10544</v>
      </c>
      <c r="O7937">
        <v>2.6884159073233604E-2</v>
      </c>
      <c r="P7937">
        <v>-2.9897980391979218E-2</v>
      </c>
      <c r="Q7937">
        <v>-1.3578757643699646E-2</v>
      </c>
      <c r="R7937">
        <v>4.5567587949335575E-3</v>
      </c>
      <c r="S7937">
        <v>2.2690124809741974E-2</v>
      </c>
      <c r="T7937">
        <v>3.9011497050523758E-2</v>
      </c>
      <c r="U7937" t="s">
        <v>102</v>
      </c>
      <c r="V7937" t="s">
        <v>84</v>
      </c>
      <c r="W7937">
        <v>79.210739135742188</v>
      </c>
    </row>
    <row r="7938" spans="2:23" x14ac:dyDescent="0.25">
      <c r="B7938" t="s">
        <v>14</v>
      </c>
      <c r="C7938" s="35">
        <v>42214</v>
      </c>
      <c r="D7938">
        <v>9</v>
      </c>
      <c r="E7938" t="s">
        <v>32</v>
      </c>
      <c r="F7938">
        <v>0.88649725790141531</v>
      </c>
      <c r="G7938">
        <v>1.0315359047977042</v>
      </c>
      <c r="H7938">
        <v>9500</v>
      </c>
      <c r="I7938">
        <v>0.89183059814203847</v>
      </c>
      <c r="J7938">
        <v>1.0450333199692323</v>
      </c>
      <c r="K7938">
        <v>1044</v>
      </c>
      <c r="L7938">
        <v>-5.333340261131525E-3</v>
      </c>
      <c r="M7938">
        <v>-0.60161948204040527</v>
      </c>
      <c r="N7938">
        <v>10544</v>
      </c>
      <c r="O7938">
        <v>3.4030497074127197E-2</v>
      </c>
      <c r="P7938">
        <v>-4.8946823924779892E-2</v>
      </c>
      <c r="Q7938">
        <v>-2.8289632871747017E-2</v>
      </c>
      <c r="R7938">
        <v>-5.333340261131525E-3</v>
      </c>
      <c r="S7938">
        <v>1.7620230093598366E-2</v>
      </c>
      <c r="T7938">
        <v>3.8280144333839417E-2</v>
      </c>
      <c r="U7938" t="s">
        <v>18</v>
      </c>
      <c r="V7938" t="s">
        <v>84</v>
      </c>
      <c r="W7938">
        <v>87.780632019042969</v>
      </c>
    </row>
    <row r="7939" spans="2:23" x14ac:dyDescent="0.25">
      <c r="B7939" t="s">
        <v>14</v>
      </c>
      <c r="C7939" s="35">
        <v>42214</v>
      </c>
      <c r="D7939">
        <v>9</v>
      </c>
      <c r="E7939" t="s">
        <v>32</v>
      </c>
      <c r="F7939">
        <v>0.88649725790141531</v>
      </c>
      <c r="G7939">
        <v>1.0315359047977042</v>
      </c>
      <c r="H7939">
        <v>9500</v>
      </c>
      <c r="I7939">
        <v>0.89183059814203847</v>
      </c>
      <c r="J7939">
        <v>1.0450333199692323</v>
      </c>
      <c r="K7939">
        <v>1044</v>
      </c>
      <c r="L7939">
        <v>-5.333340261131525E-3</v>
      </c>
      <c r="M7939">
        <v>-0.60161948204040527</v>
      </c>
      <c r="N7939">
        <v>10544</v>
      </c>
      <c r="O7939">
        <v>3.4030497074127197E-2</v>
      </c>
      <c r="P7939">
        <v>-4.8946823924779892E-2</v>
      </c>
      <c r="Q7939">
        <v>-2.8289632871747017E-2</v>
      </c>
      <c r="R7939">
        <v>-5.333340261131525E-3</v>
      </c>
      <c r="S7939">
        <v>1.7620230093598366E-2</v>
      </c>
      <c r="T7939">
        <v>3.8280144333839417E-2</v>
      </c>
      <c r="U7939" t="s">
        <v>102</v>
      </c>
      <c r="V7939" t="s">
        <v>84</v>
      </c>
      <c r="W7939">
        <v>87.780632019042969</v>
      </c>
    </row>
    <row r="7940" spans="2:23" x14ac:dyDescent="0.25">
      <c r="B7940" t="s">
        <v>14</v>
      </c>
      <c r="C7940" s="35">
        <v>42214</v>
      </c>
      <c r="D7940">
        <v>10</v>
      </c>
      <c r="E7940" t="s">
        <v>32</v>
      </c>
      <c r="F7940">
        <v>0.91358585481727039</v>
      </c>
      <c r="G7940">
        <v>1.2594283114183724</v>
      </c>
      <c r="H7940">
        <v>9500</v>
      </c>
      <c r="I7940">
        <v>0.87559777987451382</v>
      </c>
      <c r="J7940">
        <v>1.3147394741869813</v>
      </c>
      <c r="K7940">
        <v>1044</v>
      </c>
      <c r="L7940">
        <v>3.7988074123859406E-2</v>
      </c>
      <c r="M7940">
        <v>4.1581287384033203</v>
      </c>
      <c r="N7940">
        <v>10544</v>
      </c>
      <c r="O7940">
        <v>4.2692549526691437E-2</v>
      </c>
      <c r="P7940">
        <v>-1.6726696863770485E-2</v>
      </c>
      <c r="Q7940">
        <v>9.1885337606072426E-3</v>
      </c>
      <c r="R7940">
        <v>3.7988074123859406E-2</v>
      </c>
      <c r="S7940">
        <v>6.6784195601940155E-2</v>
      </c>
      <c r="T7940">
        <v>9.2702843248844147E-2</v>
      </c>
      <c r="U7940" t="s">
        <v>18</v>
      </c>
      <c r="V7940" t="s">
        <v>84</v>
      </c>
      <c r="W7940">
        <v>91.950874328613281</v>
      </c>
    </row>
    <row r="7941" spans="2:23" x14ac:dyDescent="0.25">
      <c r="B7941" t="s">
        <v>14</v>
      </c>
      <c r="C7941" s="35">
        <v>42214</v>
      </c>
      <c r="D7941">
        <v>10</v>
      </c>
      <c r="E7941" t="s">
        <v>32</v>
      </c>
      <c r="F7941">
        <v>0.91358585481727039</v>
      </c>
      <c r="G7941">
        <v>1.2594283114183724</v>
      </c>
      <c r="H7941">
        <v>9500</v>
      </c>
      <c r="I7941">
        <v>0.87559777987451382</v>
      </c>
      <c r="J7941">
        <v>1.3147394741869813</v>
      </c>
      <c r="K7941">
        <v>1044</v>
      </c>
      <c r="L7941">
        <v>3.7988074123859406E-2</v>
      </c>
      <c r="M7941">
        <v>4.1581287384033203</v>
      </c>
      <c r="N7941">
        <v>10544</v>
      </c>
      <c r="O7941">
        <v>4.2692549526691437E-2</v>
      </c>
      <c r="P7941">
        <v>-1.6726696863770485E-2</v>
      </c>
      <c r="Q7941">
        <v>9.1885337606072426E-3</v>
      </c>
      <c r="R7941">
        <v>3.7988074123859406E-2</v>
      </c>
      <c r="S7941">
        <v>6.6784195601940155E-2</v>
      </c>
      <c r="T7941">
        <v>9.2702843248844147E-2</v>
      </c>
      <c r="U7941" t="s">
        <v>102</v>
      </c>
      <c r="V7941" t="s">
        <v>84</v>
      </c>
      <c r="W7941">
        <v>91.950874328613281</v>
      </c>
    </row>
    <row r="7942" spans="2:23" x14ac:dyDescent="0.25">
      <c r="B7942" t="s">
        <v>14</v>
      </c>
      <c r="C7942" s="35">
        <v>42214</v>
      </c>
      <c r="D7942">
        <v>11</v>
      </c>
      <c r="E7942" t="s">
        <v>32</v>
      </c>
      <c r="F7942">
        <v>1.0182445317051394</v>
      </c>
      <c r="G7942">
        <v>1.5296971764825791</v>
      </c>
      <c r="H7942">
        <v>9500</v>
      </c>
      <c r="I7942">
        <v>0.94641457527949058</v>
      </c>
      <c r="J7942">
        <v>1.59046146902958</v>
      </c>
      <c r="K7942">
        <v>1044</v>
      </c>
      <c r="L7942">
        <v>7.1829959750175476E-2</v>
      </c>
      <c r="M7942">
        <v>7.054293155670166</v>
      </c>
      <c r="N7942">
        <v>10544</v>
      </c>
      <c r="O7942">
        <v>5.1664981991052628E-2</v>
      </c>
      <c r="P7942">
        <v>5.6161186657845974E-3</v>
      </c>
      <c r="Q7942">
        <v>3.6977797746658325E-2</v>
      </c>
      <c r="R7942">
        <v>7.1829959750175476E-2</v>
      </c>
      <c r="S7942">
        <v>0.10667798668146133</v>
      </c>
      <c r="T7942">
        <v>0.13804380595684052</v>
      </c>
      <c r="U7942" t="s">
        <v>18</v>
      </c>
      <c r="V7942" t="s">
        <v>84</v>
      </c>
      <c r="W7942">
        <v>95.740608215332031</v>
      </c>
    </row>
    <row r="7943" spans="2:23" x14ac:dyDescent="0.25">
      <c r="B7943" t="s">
        <v>14</v>
      </c>
      <c r="C7943" s="35">
        <v>42214</v>
      </c>
      <c r="D7943">
        <v>11</v>
      </c>
      <c r="E7943" t="s">
        <v>32</v>
      </c>
      <c r="F7943">
        <v>1.0182445317051394</v>
      </c>
      <c r="G7943">
        <v>1.5296971764825791</v>
      </c>
      <c r="H7943">
        <v>9500</v>
      </c>
      <c r="I7943">
        <v>0.94641457527949058</v>
      </c>
      <c r="J7943">
        <v>1.59046146902958</v>
      </c>
      <c r="K7943">
        <v>1044</v>
      </c>
      <c r="L7943">
        <v>7.1829959750175476E-2</v>
      </c>
      <c r="M7943">
        <v>7.054293155670166</v>
      </c>
      <c r="N7943">
        <v>10544</v>
      </c>
      <c r="O7943">
        <v>5.1664981991052628E-2</v>
      </c>
      <c r="P7943">
        <v>5.6161186657845974E-3</v>
      </c>
      <c r="Q7943">
        <v>3.6977797746658325E-2</v>
      </c>
      <c r="R7943">
        <v>7.1829959750175476E-2</v>
      </c>
      <c r="S7943">
        <v>0.10667798668146133</v>
      </c>
      <c r="T7943">
        <v>0.13804380595684052</v>
      </c>
      <c r="U7943" t="s">
        <v>102</v>
      </c>
      <c r="V7943" t="s">
        <v>84</v>
      </c>
      <c r="W7943">
        <v>95.740608215332031</v>
      </c>
    </row>
    <row r="7944" spans="2:23" x14ac:dyDescent="0.25">
      <c r="B7944" t="s">
        <v>14</v>
      </c>
      <c r="C7944" s="35">
        <v>42214</v>
      </c>
      <c r="D7944">
        <v>12</v>
      </c>
      <c r="E7944" t="s">
        <v>32</v>
      </c>
      <c r="F7944">
        <v>1.2245597989439512</v>
      </c>
      <c r="G7944">
        <v>1.7625626617015746</v>
      </c>
      <c r="H7944">
        <v>9500</v>
      </c>
      <c r="I7944">
        <v>1.1742590732282079</v>
      </c>
      <c r="J7944">
        <v>1.8255454033454861</v>
      </c>
      <c r="K7944">
        <v>1044</v>
      </c>
      <c r="L7944">
        <v>5.0300724804401398E-2</v>
      </c>
      <c r="M7944">
        <v>4.1076579093933105</v>
      </c>
      <c r="N7944">
        <v>10544</v>
      </c>
      <c r="O7944">
        <v>5.9322629123926163E-2</v>
      </c>
      <c r="P7944">
        <v>-2.5727156549692154E-2</v>
      </c>
      <c r="Q7944">
        <v>1.0282865725457668E-2</v>
      </c>
      <c r="R7944">
        <v>5.0300724804401398E-2</v>
      </c>
      <c r="S7944">
        <v>9.0313836932182312E-2</v>
      </c>
      <c r="T7944">
        <v>0.12632860243320465</v>
      </c>
      <c r="U7944" t="s">
        <v>18</v>
      </c>
      <c r="V7944" t="s">
        <v>84</v>
      </c>
      <c r="W7944">
        <v>97.680290222167969</v>
      </c>
    </row>
    <row r="7945" spans="2:23" x14ac:dyDescent="0.25">
      <c r="B7945" t="s">
        <v>14</v>
      </c>
      <c r="C7945" s="35">
        <v>42214</v>
      </c>
      <c r="D7945">
        <v>12</v>
      </c>
      <c r="E7945" t="s">
        <v>32</v>
      </c>
      <c r="F7945">
        <v>1.2245597989439512</v>
      </c>
      <c r="G7945">
        <v>1.7625626617015746</v>
      </c>
      <c r="H7945">
        <v>9500</v>
      </c>
      <c r="I7945">
        <v>1.1742590732282079</v>
      </c>
      <c r="J7945">
        <v>1.8255454033454861</v>
      </c>
      <c r="K7945">
        <v>1044</v>
      </c>
      <c r="L7945">
        <v>5.0300724804401398E-2</v>
      </c>
      <c r="M7945">
        <v>4.1076579093933105</v>
      </c>
      <c r="N7945">
        <v>10544</v>
      </c>
      <c r="O7945">
        <v>5.9322629123926163E-2</v>
      </c>
      <c r="P7945">
        <v>-2.5727156549692154E-2</v>
      </c>
      <c r="Q7945">
        <v>1.0282865725457668E-2</v>
      </c>
      <c r="R7945">
        <v>5.0300724804401398E-2</v>
      </c>
      <c r="S7945">
        <v>9.0313836932182312E-2</v>
      </c>
      <c r="T7945">
        <v>0.12632860243320465</v>
      </c>
      <c r="U7945" t="s">
        <v>102</v>
      </c>
      <c r="V7945" t="s">
        <v>84</v>
      </c>
      <c r="W7945">
        <v>97.680290222167969</v>
      </c>
    </row>
    <row r="7946" spans="2:23" x14ac:dyDescent="0.25">
      <c r="B7946" t="s">
        <v>14</v>
      </c>
      <c r="C7946" s="35">
        <v>42214</v>
      </c>
      <c r="D7946">
        <v>13</v>
      </c>
      <c r="E7946" t="s">
        <v>32</v>
      </c>
      <c r="F7946">
        <v>1.5614710855432921</v>
      </c>
      <c r="G7946">
        <v>1.9749547835338221</v>
      </c>
      <c r="H7946">
        <v>9500</v>
      </c>
      <c r="I7946">
        <v>1.384979730099521</v>
      </c>
      <c r="J7946">
        <v>1.9761503090136727</v>
      </c>
      <c r="K7946">
        <v>1044</v>
      </c>
      <c r="L7946">
        <v>0.17649134993553162</v>
      </c>
      <c r="M7946">
        <v>11.302889823913574</v>
      </c>
      <c r="N7946">
        <v>10544</v>
      </c>
      <c r="O7946">
        <v>6.4429476857185364E-2</v>
      </c>
      <c r="P7946">
        <v>9.3918532133102417E-2</v>
      </c>
      <c r="Q7946">
        <v>0.13302850723266602</v>
      </c>
      <c r="R7946">
        <v>0.17649134993553162</v>
      </c>
      <c r="S7946">
        <v>0.21994903683662415</v>
      </c>
      <c r="T7946">
        <v>0.25906416773796082</v>
      </c>
      <c r="U7946" t="s">
        <v>18</v>
      </c>
      <c r="V7946" t="s">
        <v>84</v>
      </c>
      <c r="W7946">
        <v>99.659713745117188</v>
      </c>
    </row>
    <row r="7947" spans="2:23" x14ac:dyDescent="0.25">
      <c r="B7947" t="s">
        <v>14</v>
      </c>
      <c r="C7947" s="35">
        <v>42214</v>
      </c>
      <c r="D7947">
        <v>13</v>
      </c>
      <c r="E7947" t="s">
        <v>32</v>
      </c>
      <c r="F7947">
        <v>1.5614710855432921</v>
      </c>
      <c r="G7947">
        <v>1.9749547835338221</v>
      </c>
      <c r="H7947">
        <v>9500</v>
      </c>
      <c r="I7947">
        <v>1.384979730099521</v>
      </c>
      <c r="J7947">
        <v>1.9761503090136727</v>
      </c>
      <c r="K7947">
        <v>1044</v>
      </c>
      <c r="L7947">
        <v>0.17649134993553162</v>
      </c>
      <c r="M7947">
        <v>11.302889823913574</v>
      </c>
      <c r="N7947">
        <v>10544</v>
      </c>
      <c r="O7947">
        <v>6.4429476857185364E-2</v>
      </c>
      <c r="P7947">
        <v>9.3918532133102417E-2</v>
      </c>
      <c r="Q7947">
        <v>0.13302850723266602</v>
      </c>
      <c r="R7947">
        <v>0.17649134993553162</v>
      </c>
      <c r="S7947">
        <v>0.21994903683662415</v>
      </c>
      <c r="T7947">
        <v>0.25906416773796082</v>
      </c>
      <c r="U7947" t="s">
        <v>102</v>
      </c>
      <c r="V7947" t="s">
        <v>84</v>
      </c>
      <c r="W7947">
        <v>99.659713745117188</v>
      </c>
    </row>
    <row r="7948" spans="2:23" x14ac:dyDescent="0.25">
      <c r="B7948" t="s">
        <v>14</v>
      </c>
      <c r="C7948" s="35">
        <v>42214</v>
      </c>
      <c r="D7948">
        <v>14</v>
      </c>
      <c r="E7948" t="s">
        <v>32</v>
      </c>
      <c r="F7948">
        <v>1.9701940496840313</v>
      </c>
      <c r="G7948">
        <v>2.1433985692415627</v>
      </c>
      <c r="H7948">
        <v>9500</v>
      </c>
      <c r="I7948">
        <v>1.5316917950678615</v>
      </c>
      <c r="J7948">
        <v>1.933382075266457</v>
      </c>
      <c r="K7948">
        <v>1044</v>
      </c>
      <c r="L7948">
        <v>0.43850225210189819</v>
      </c>
      <c r="M7948">
        <v>22.256805419921875</v>
      </c>
      <c r="N7948">
        <v>10544</v>
      </c>
      <c r="O7948">
        <v>6.3749693334102631E-2</v>
      </c>
      <c r="P7948">
        <v>0.35680064558982849</v>
      </c>
      <c r="Q7948">
        <v>0.39549797773361206</v>
      </c>
      <c r="R7948">
        <v>0.43850225210189819</v>
      </c>
      <c r="S7948">
        <v>0.48150143027305603</v>
      </c>
      <c r="T7948">
        <v>0.52020388841629028</v>
      </c>
      <c r="U7948" t="s">
        <v>18</v>
      </c>
      <c r="V7948" t="s">
        <v>84</v>
      </c>
      <c r="W7948">
        <v>101.12945556640625</v>
      </c>
    </row>
    <row r="7949" spans="2:23" x14ac:dyDescent="0.25">
      <c r="B7949" t="s">
        <v>14</v>
      </c>
      <c r="C7949" s="35">
        <v>42214</v>
      </c>
      <c r="D7949">
        <v>14</v>
      </c>
      <c r="E7949" t="s">
        <v>32</v>
      </c>
      <c r="F7949">
        <v>1.9701940496840313</v>
      </c>
      <c r="G7949">
        <v>2.1433985692415627</v>
      </c>
      <c r="H7949">
        <v>9500</v>
      </c>
      <c r="I7949">
        <v>1.5316917950678615</v>
      </c>
      <c r="J7949">
        <v>1.933382075266457</v>
      </c>
      <c r="K7949">
        <v>1044</v>
      </c>
      <c r="L7949">
        <v>0.43850225210189819</v>
      </c>
      <c r="M7949">
        <v>22.256805419921875</v>
      </c>
      <c r="N7949">
        <v>10544</v>
      </c>
      <c r="O7949">
        <v>6.3749693334102631E-2</v>
      </c>
      <c r="P7949">
        <v>0.35680064558982849</v>
      </c>
      <c r="Q7949">
        <v>0.39549797773361206</v>
      </c>
      <c r="R7949">
        <v>0.43850225210189819</v>
      </c>
      <c r="S7949">
        <v>0.48150143027305603</v>
      </c>
      <c r="T7949">
        <v>0.52020388841629028</v>
      </c>
      <c r="U7949" t="s">
        <v>102</v>
      </c>
      <c r="V7949" t="s">
        <v>84</v>
      </c>
      <c r="W7949">
        <v>101.12945556640625</v>
      </c>
    </row>
    <row r="7950" spans="2:23" x14ac:dyDescent="0.25">
      <c r="B7950" t="s">
        <v>14</v>
      </c>
      <c r="C7950" s="35">
        <v>42214</v>
      </c>
      <c r="D7950">
        <v>15</v>
      </c>
      <c r="E7950" t="s">
        <v>32</v>
      </c>
      <c r="F7950">
        <v>2.3483310003148006</v>
      </c>
      <c r="G7950">
        <v>2.188714294071763</v>
      </c>
      <c r="H7950">
        <v>9500</v>
      </c>
      <c r="I7950">
        <v>1.7559480690020779</v>
      </c>
      <c r="J7950">
        <v>1.9473989456232821</v>
      </c>
      <c r="K7950">
        <v>1044</v>
      </c>
      <c r="L7950">
        <v>0.59238290786743164</v>
      </c>
      <c r="M7950">
        <v>25.225700378417969</v>
      </c>
      <c r="N7950">
        <v>10544</v>
      </c>
      <c r="O7950">
        <v>6.4317889511585236E-2</v>
      </c>
      <c r="P7950">
        <v>0.5099530816078186</v>
      </c>
      <c r="Q7950">
        <v>0.54899537563323975</v>
      </c>
      <c r="R7950">
        <v>0.59238290786743164</v>
      </c>
      <c r="S7950">
        <v>0.63576531410217285</v>
      </c>
      <c r="T7950">
        <v>0.67481273412704468</v>
      </c>
      <c r="U7950" t="s">
        <v>18</v>
      </c>
      <c r="V7950" t="s">
        <v>84</v>
      </c>
      <c r="W7950">
        <v>102.12945556640625</v>
      </c>
    </row>
    <row r="7951" spans="2:23" x14ac:dyDescent="0.25">
      <c r="B7951" t="s">
        <v>14</v>
      </c>
      <c r="C7951" s="35">
        <v>42214</v>
      </c>
      <c r="D7951">
        <v>15</v>
      </c>
      <c r="E7951" t="s">
        <v>32</v>
      </c>
      <c r="F7951">
        <v>2.3483310003148006</v>
      </c>
      <c r="G7951">
        <v>2.188714294071763</v>
      </c>
      <c r="H7951">
        <v>9500</v>
      </c>
      <c r="I7951">
        <v>1.7559480690020779</v>
      </c>
      <c r="J7951">
        <v>1.9473989456232821</v>
      </c>
      <c r="K7951">
        <v>1044</v>
      </c>
      <c r="L7951">
        <v>0.59238290786743164</v>
      </c>
      <c r="M7951">
        <v>25.225700378417969</v>
      </c>
      <c r="N7951">
        <v>10544</v>
      </c>
      <c r="O7951">
        <v>6.4317889511585236E-2</v>
      </c>
      <c r="P7951">
        <v>0.5099530816078186</v>
      </c>
      <c r="Q7951">
        <v>0.54899537563323975</v>
      </c>
      <c r="R7951">
        <v>0.59238290786743164</v>
      </c>
      <c r="S7951">
        <v>0.63576531410217285</v>
      </c>
      <c r="T7951">
        <v>0.67481273412704468</v>
      </c>
      <c r="U7951" t="s">
        <v>102</v>
      </c>
      <c r="V7951" t="s">
        <v>84</v>
      </c>
      <c r="W7951">
        <v>102.12945556640625</v>
      </c>
    </row>
    <row r="7952" spans="2:23" x14ac:dyDescent="0.25">
      <c r="B7952" t="s">
        <v>14</v>
      </c>
      <c r="C7952" s="35">
        <v>42214</v>
      </c>
      <c r="D7952">
        <v>16</v>
      </c>
      <c r="E7952" t="s">
        <v>32</v>
      </c>
      <c r="F7952">
        <v>2.7559654949855408</v>
      </c>
      <c r="G7952">
        <v>2.1952297992961518</v>
      </c>
      <c r="H7952">
        <v>9500</v>
      </c>
      <c r="I7952">
        <v>1.9689003852127238</v>
      </c>
      <c r="J7952">
        <v>1.8428313833889935</v>
      </c>
      <c r="K7952">
        <v>1044</v>
      </c>
      <c r="L7952">
        <v>0.78706508874893188</v>
      </c>
      <c r="M7952">
        <v>28.558597564697266</v>
      </c>
      <c r="N7952">
        <v>10544</v>
      </c>
      <c r="O7952">
        <v>6.1320196837186813E-2</v>
      </c>
      <c r="P7952">
        <v>0.70847713947296143</v>
      </c>
      <c r="Q7952">
        <v>0.74569970369338989</v>
      </c>
      <c r="R7952">
        <v>0.78706508874893188</v>
      </c>
      <c r="S7952">
        <v>0.82842558622360229</v>
      </c>
      <c r="T7952">
        <v>0.86565303802490234</v>
      </c>
      <c r="U7952" t="s">
        <v>18</v>
      </c>
      <c r="V7952" t="s">
        <v>84</v>
      </c>
      <c r="W7952">
        <v>102.76943969726562</v>
      </c>
    </row>
    <row r="7953" spans="2:23" x14ac:dyDescent="0.25">
      <c r="B7953" t="s">
        <v>14</v>
      </c>
      <c r="C7953" s="35">
        <v>42214</v>
      </c>
      <c r="D7953">
        <v>16</v>
      </c>
      <c r="E7953" t="s">
        <v>32</v>
      </c>
      <c r="F7953">
        <v>2.7559654949855408</v>
      </c>
      <c r="G7953">
        <v>2.1952297992961518</v>
      </c>
      <c r="H7953">
        <v>9500</v>
      </c>
      <c r="I7953">
        <v>1.9689003852127238</v>
      </c>
      <c r="J7953">
        <v>1.8428313833889935</v>
      </c>
      <c r="K7953">
        <v>1044</v>
      </c>
      <c r="L7953">
        <v>0.78706508874893188</v>
      </c>
      <c r="M7953">
        <v>28.558597564697266</v>
      </c>
      <c r="N7953">
        <v>10544</v>
      </c>
      <c r="O7953">
        <v>6.1320196837186813E-2</v>
      </c>
      <c r="P7953">
        <v>0.70847713947296143</v>
      </c>
      <c r="Q7953">
        <v>0.74569970369338989</v>
      </c>
      <c r="R7953">
        <v>0.78706508874893188</v>
      </c>
      <c r="S7953">
        <v>0.82842558622360229</v>
      </c>
      <c r="T7953">
        <v>0.86565303802490234</v>
      </c>
      <c r="U7953" t="s">
        <v>102</v>
      </c>
      <c r="V7953" t="s">
        <v>84</v>
      </c>
      <c r="W7953">
        <v>102.76943969726562</v>
      </c>
    </row>
    <row r="7954" spans="2:23" x14ac:dyDescent="0.25">
      <c r="B7954" t="s">
        <v>14</v>
      </c>
      <c r="C7954" s="35">
        <v>42214</v>
      </c>
      <c r="D7954">
        <v>17</v>
      </c>
      <c r="E7954" t="s">
        <v>32</v>
      </c>
      <c r="F7954">
        <v>3.1248619690244972</v>
      </c>
      <c r="G7954">
        <v>2.1534572366206763</v>
      </c>
      <c r="H7954">
        <v>9500</v>
      </c>
      <c r="I7954">
        <v>2.1962186302399473</v>
      </c>
      <c r="J7954">
        <v>1.8101557808500379</v>
      </c>
      <c r="K7954">
        <v>1044</v>
      </c>
      <c r="L7954">
        <v>0.92864334583282471</v>
      </c>
      <c r="M7954">
        <v>29.717899322509766</v>
      </c>
      <c r="N7954">
        <v>10544</v>
      </c>
      <c r="O7954">
        <v>6.0222189873456955E-2</v>
      </c>
      <c r="P7954">
        <v>0.85146260261535645</v>
      </c>
      <c r="Q7954">
        <v>0.88801866769790649</v>
      </c>
      <c r="R7954">
        <v>0.92864334583282471</v>
      </c>
      <c r="S7954">
        <v>0.96926319599151611</v>
      </c>
      <c r="T7954">
        <v>1.005824089050293</v>
      </c>
      <c r="U7954" t="s">
        <v>18</v>
      </c>
      <c r="V7954" t="s">
        <v>84</v>
      </c>
      <c r="W7954">
        <v>102.76934814453125</v>
      </c>
    </row>
    <row r="7955" spans="2:23" x14ac:dyDescent="0.25">
      <c r="B7955" t="s">
        <v>14</v>
      </c>
      <c r="C7955" s="35">
        <v>42214</v>
      </c>
      <c r="D7955">
        <v>17</v>
      </c>
      <c r="E7955" t="s">
        <v>32</v>
      </c>
      <c r="F7955">
        <v>3.1248619690244972</v>
      </c>
      <c r="G7955">
        <v>2.1534572366206763</v>
      </c>
      <c r="H7955">
        <v>9500</v>
      </c>
      <c r="I7955">
        <v>2.1962186302399473</v>
      </c>
      <c r="J7955">
        <v>1.8101557808500379</v>
      </c>
      <c r="K7955">
        <v>1044</v>
      </c>
      <c r="L7955">
        <v>0.92864334583282471</v>
      </c>
      <c r="M7955">
        <v>29.717899322509766</v>
      </c>
      <c r="N7955">
        <v>10544</v>
      </c>
      <c r="O7955">
        <v>6.0222189873456955E-2</v>
      </c>
      <c r="P7955">
        <v>0.85146260261535645</v>
      </c>
      <c r="Q7955">
        <v>0.88801866769790649</v>
      </c>
      <c r="R7955">
        <v>0.92864334583282471</v>
      </c>
      <c r="S7955">
        <v>0.96926319599151611</v>
      </c>
      <c r="T7955">
        <v>1.005824089050293</v>
      </c>
      <c r="U7955" t="s">
        <v>102</v>
      </c>
      <c r="V7955" t="s">
        <v>84</v>
      </c>
      <c r="W7955">
        <v>102.76934814453125</v>
      </c>
    </row>
    <row r="7956" spans="2:23" x14ac:dyDescent="0.25">
      <c r="B7956" t="s">
        <v>14</v>
      </c>
      <c r="C7956" s="35">
        <v>42214</v>
      </c>
      <c r="D7956">
        <v>18</v>
      </c>
      <c r="E7956" t="s">
        <v>32</v>
      </c>
      <c r="F7956">
        <v>3.4014270300731098</v>
      </c>
      <c r="G7956">
        <v>2.0915045237013197</v>
      </c>
      <c r="H7956">
        <v>9500</v>
      </c>
      <c r="I7956">
        <v>3.4806106191722583</v>
      </c>
      <c r="J7956">
        <v>2.1616129481838962</v>
      </c>
      <c r="K7956">
        <v>1044</v>
      </c>
      <c r="L7956">
        <v>-7.9183585941791534E-2</v>
      </c>
      <c r="M7956">
        <v>-2.3279519081115723</v>
      </c>
      <c r="N7956">
        <v>10544</v>
      </c>
      <c r="O7956">
        <v>7.0257417857646942E-2</v>
      </c>
      <c r="P7956">
        <v>-0.16922549903392792</v>
      </c>
      <c r="Q7956">
        <v>-0.12657783925533295</v>
      </c>
      <c r="R7956">
        <v>-7.9183585941791534E-2</v>
      </c>
      <c r="S7956">
        <v>-3.17949578166008E-2</v>
      </c>
      <c r="T7956">
        <v>1.0858320631086826E-2</v>
      </c>
      <c r="U7956" t="s">
        <v>18</v>
      </c>
      <c r="V7956" t="s">
        <v>84</v>
      </c>
      <c r="W7956">
        <v>101.57843017578125</v>
      </c>
    </row>
    <row r="7957" spans="2:23" x14ac:dyDescent="0.25">
      <c r="B7957" t="s">
        <v>14</v>
      </c>
      <c r="C7957" s="35">
        <v>42214</v>
      </c>
      <c r="D7957">
        <v>18</v>
      </c>
      <c r="E7957" t="s">
        <v>32</v>
      </c>
      <c r="F7957">
        <v>3.4014270300731098</v>
      </c>
      <c r="G7957">
        <v>2.0915045237013197</v>
      </c>
      <c r="H7957">
        <v>9500</v>
      </c>
      <c r="I7957">
        <v>3.4806106191722583</v>
      </c>
      <c r="J7957">
        <v>2.1616129481838962</v>
      </c>
      <c r="K7957">
        <v>1044</v>
      </c>
      <c r="L7957">
        <v>-7.9183585941791534E-2</v>
      </c>
      <c r="M7957">
        <v>-2.3279519081115723</v>
      </c>
      <c r="N7957">
        <v>10544</v>
      </c>
      <c r="O7957">
        <v>7.0257417857646942E-2</v>
      </c>
      <c r="P7957">
        <v>-0.16922549903392792</v>
      </c>
      <c r="Q7957">
        <v>-0.12657783925533295</v>
      </c>
      <c r="R7957">
        <v>-7.9183585941791534E-2</v>
      </c>
      <c r="S7957">
        <v>-3.17949578166008E-2</v>
      </c>
      <c r="T7957">
        <v>1.0858320631086826E-2</v>
      </c>
      <c r="U7957" t="s">
        <v>102</v>
      </c>
      <c r="V7957" t="s">
        <v>84</v>
      </c>
      <c r="W7957">
        <v>101.57843017578125</v>
      </c>
    </row>
    <row r="7958" spans="2:23" x14ac:dyDescent="0.25">
      <c r="B7958" t="s">
        <v>14</v>
      </c>
      <c r="C7958" s="35">
        <v>42214</v>
      </c>
      <c r="D7958">
        <v>19</v>
      </c>
      <c r="E7958" t="s">
        <v>32</v>
      </c>
      <c r="F7958">
        <v>3.5080251673850151</v>
      </c>
      <c r="G7958">
        <v>2.0526050158174978</v>
      </c>
      <c r="H7958">
        <v>9500</v>
      </c>
      <c r="I7958">
        <v>3.838632238943315</v>
      </c>
      <c r="J7958">
        <v>2.2357093071354885</v>
      </c>
      <c r="K7958">
        <v>1044</v>
      </c>
      <c r="L7958">
        <v>-0.3306070864200592</v>
      </c>
      <c r="M7958">
        <v>-9.4243068695068359</v>
      </c>
      <c r="N7958">
        <v>10544</v>
      </c>
      <c r="O7958">
        <v>7.2327233850955963E-2</v>
      </c>
      <c r="P7958">
        <v>-0.42330166697502136</v>
      </c>
      <c r="Q7958">
        <v>-0.37939760088920593</v>
      </c>
      <c r="R7958">
        <v>-0.3306070864200592</v>
      </c>
      <c r="S7958">
        <v>-0.28182235360145569</v>
      </c>
      <c r="T7958">
        <v>-0.23791250586509705</v>
      </c>
      <c r="U7958" t="s">
        <v>18</v>
      </c>
      <c r="V7958" t="s">
        <v>84</v>
      </c>
      <c r="W7958">
        <v>96.688545227050781</v>
      </c>
    </row>
    <row r="7959" spans="2:23" x14ac:dyDescent="0.25">
      <c r="B7959" t="s">
        <v>14</v>
      </c>
      <c r="C7959" s="35">
        <v>42214</v>
      </c>
      <c r="D7959">
        <v>19</v>
      </c>
      <c r="E7959" t="s">
        <v>32</v>
      </c>
      <c r="F7959">
        <v>3.5080251673850151</v>
      </c>
      <c r="G7959">
        <v>2.0526050158174978</v>
      </c>
      <c r="H7959">
        <v>9500</v>
      </c>
      <c r="I7959">
        <v>3.838632238943315</v>
      </c>
      <c r="J7959">
        <v>2.2357093071354885</v>
      </c>
      <c r="K7959">
        <v>1044</v>
      </c>
      <c r="L7959">
        <v>-0.3306070864200592</v>
      </c>
      <c r="M7959">
        <v>-9.4243068695068359</v>
      </c>
      <c r="N7959">
        <v>10544</v>
      </c>
      <c r="O7959">
        <v>7.2327233850955963E-2</v>
      </c>
      <c r="P7959">
        <v>-0.42330166697502136</v>
      </c>
      <c r="Q7959">
        <v>-0.37939760088920593</v>
      </c>
      <c r="R7959">
        <v>-0.3306070864200592</v>
      </c>
      <c r="S7959">
        <v>-0.28182235360145569</v>
      </c>
      <c r="T7959">
        <v>-0.23791250586509705</v>
      </c>
      <c r="U7959" t="s">
        <v>102</v>
      </c>
      <c r="V7959" t="s">
        <v>84</v>
      </c>
      <c r="W7959">
        <v>96.688545227050781</v>
      </c>
    </row>
    <row r="7960" spans="2:23" x14ac:dyDescent="0.25">
      <c r="B7960" t="s">
        <v>14</v>
      </c>
      <c r="C7960" s="35">
        <v>42214</v>
      </c>
      <c r="D7960">
        <v>20</v>
      </c>
      <c r="E7960" t="s">
        <v>32</v>
      </c>
      <c r="F7960">
        <v>3.3504194598094217</v>
      </c>
      <c r="G7960">
        <v>1.9910223258825512</v>
      </c>
      <c r="H7960">
        <v>9500</v>
      </c>
      <c r="I7960">
        <v>3.7309532813826594</v>
      </c>
      <c r="J7960">
        <v>2.1148879426886369</v>
      </c>
      <c r="K7960">
        <v>1044</v>
      </c>
      <c r="L7960">
        <v>-0.38053381443023682</v>
      </c>
      <c r="M7960">
        <v>-11.357796669006348</v>
      </c>
      <c r="N7960">
        <v>10544</v>
      </c>
      <c r="O7960">
        <v>6.8567670881748199E-2</v>
      </c>
      <c r="P7960">
        <v>-0.46841013431549072</v>
      </c>
      <c r="Q7960">
        <v>-0.42678818106651306</v>
      </c>
      <c r="R7960">
        <v>-0.38053381443023682</v>
      </c>
      <c r="S7960">
        <v>-0.33428493142127991</v>
      </c>
      <c r="T7960">
        <v>-0.29265749454498291</v>
      </c>
      <c r="U7960" t="s">
        <v>18</v>
      </c>
      <c r="V7960" t="s">
        <v>84</v>
      </c>
      <c r="W7960">
        <v>86.649085998535156</v>
      </c>
    </row>
    <row r="7961" spans="2:23" x14ac:dyDescent="0.25">
      <c r="B7961" t="s">
        <v>14</v>
      </c>
      <c r="C7961" s="35">
        <v>42214</v>
      </c>
      <c r="D7961">
        <v>20</v>
      </c>
      <c r="E7961" t="s">
        <v>32</v>
      </c>
      <c r="F7961">
        <v>3.3504194598094217</v>
      </c>
      <c r="G7961">
        <v>1.9910223258825512</v>
      </c>
      <c r="H7961">
        <v>9500</v>
      </c>
      <c r="I7961">
        <v>3.7309532813826594</v>
      </c>
      <c r="J7961">
        <v>2.1148879426886369</v>
      </c>
      <c r="K7961">
        <v>1044</v>
      </c>
      <c r="L7961">
        <v>-0.38053381443023682</v>
      </c>
      <c r="M7961">
        <v>-11.357796669006348</v>
      </c>
      <c r="N7961">
        <v>10544</v>
      </c>
      <c r="O7961">
        <v>6.8567670881748199E-2</v>
      </c>
      <c r="P7961">
        <v>-0.46841013431549072</v>
      </c>
      <c r="Q7961">
        <v>-0.42678818106651306</v>
      </c>
      <c r="R7961">
        <v>-0.38053381443023682</v>
      </c>
      <c r="S7961">
        <v>-0.33428493142127991</v>
      </c>
      <c r="T7961">
        <v>-0.29265749454498291</v>
      </c>
      <c r="U7961" t="s">
        <v>102</v>
      </c>
      <c r="V7961" t="s">
        <v>84</v>
      </c>
      <c r="W7961">
        <v>86.649085998535156</v>
      </c>
    </row>
    <row r="7962" spans="2:23" x14ac:dyDescent="0.25">
      <c r="B7962" t="s">
        <v>14</v>
      </c>
      <c r="C7962" s="35">
        <v>42214</v>
      </c>
      <c r="D7962">
        <v>21</v>
      </c>
      <c r="E7962" t="s">
        <v>32</v>
      </c>
      <c r="F7962">
        <v>2.9890946741497051</v>
      </c>
      <c r="G7962">
        <v>1.8840091612351519</v>
      </c>
      <c r="H7962">
        <v>9500</v>
      </c>
      <c r="I7962">
        <v>3.2839008688607407</v>
      </c>
      <c r="J7962">
        <v>1.9957796290444243</v>
      </c>
      <c r="K7962">
        <v>1044</v>
      </c>
      <c r="L7962">
        <v>-0.29480618238449097</v>
      </c>
      <c r="M7962">
        <v>-9.8627252578735352</v>
      </c>
      <c r="N7962">
        <v>10544</v>
      </c>
      <c r="O7962">
        <v>6.4721673727035522E-2</v>
      </c>
      <c r="P7962">
        <v>-0.37775346636772156</v>
      </c>
      <c r="Q7962">
        <v>-0.33846613764762878</v>
      </c>
      <c r="R7962">
        <v>-0.29480618238449097</v>
      </c>
      <c r="S7962">
        <v>-0.25115141272544861</v>
      </c>
      <c r="T7962">
        <v>-0.21185888350009918</v>
      </c>
      <c r="U7962" t="s">
        <v>18</v>
      </c>
      <c r="V7962" t="s">
        <v>84</v>
      </c>
      <c r="W7962">
        <v>80.200210571289062</v>
      </c>
    </row>
    <row r="7963" spans="2:23" x14ac:dyDescent="0.25">
      <c r="B7963" t="s">
        <v>14</v>
      </c>
      <c r="C7963" s="35">
        <v>42214</v>
      </c>
      <c r="D7963">
        <v>21</v>
      </c>
      <c r="E7963" t="s">
        <v>32</v>
      </c>
      <c r="F7963">
        <v>2.9890946741497051</v>
      </c>
      <c r="G7963">
        <v>1.8840091612351519</v>
      </c>
      <c r="H7963">
        <v>9500</v>
      </c>
      <c r="I7963">
        <v>3.2839008688607407</v>
      </c>
      <c r="J7963">
        <v>1.9957796290444243</v>
      </c>
      <c r="K7963">
        <v>1044</v>
      </c>
      <c r="L7963">
        <v>-0.29480618238449097</v>
      </c>
      <c r="M7963">
        <v>-9.8627252578735352</v>
      </c>
      <c r="N7963">
        <v>10544</v>
      </c>
      <c r="O7963">
        <v>6.4721673727035522E-2</v>
      </c>
      <c r="P7963">
        <v>-0.37775346636772156</v>
      </c>
      <c r="Q7963">
        <v>-0.33846613764762878</v>
      </c>
      <c r="R7963">
        <v>-0.29480618238449097</v>
      </c>
      <c r="S7963">
        <v>-0.25115141272544861</v>
      </c>
      <c r="T7963">
        <v>-0.21185888350009918</v>
      </c>
      <c r="U7963" t="s">
        <v>102</v>
      </c>
      <c r="V7963" t="s">
        <v>84</v>
      </c>
      <c r="W7963">
        <v>80.200210571289062</v>
      </c>
    </row>
    <row r="7964" spans="2:23" x14ac:dyDescent="0.25">
      <c r="B7964" t="s">
        <v>14</v>
      </c>
      <c r="C7964" s="35">
        <v>42214</v>
      </c>
      <c r="D7964">
        <v>22</v>
      </c>
      <c r="E7964" t="s">
        <v>32</v>
      </c>
      <c r="F7964">
        <v>2.5524302699836698</v>
      </c>
      <c r="G7964">
        <v>1.7843796351633698</v>
      </c>
      <c r="H7964">
        <v>9500</v>
      </c>
      <c r="I7964">
        <v>2.8129087836880453</v>
      </c>
      <c r="J7964">
        <v>1.8974744632225027</v>
      </c>
      <c r="K7964">
        <v>1044</v>
      </c>
      <c r="L7964">
        <v>-0.26047852635383606</v>
      </c>
      <c r="M7964">
        <v>-10.205118179321289</v>
      </c>
      <c r="N7964">
        <v>10544</v>
      </c>
      <c r="O7964">
        <v>6.1512820422649384E-2</v>
      </c>
      <c r="P7964">
        <v>-0.33931335806846619</v>
      </c>
      <c r="Q7964">
        <v>-0.3019738495349884</v>
      </c>
      <c r="R7964">
        <v>-0.26047852635383606</v>
      </c>
      <c r="S7964">
        <v>-0.21898813545703888</v>
      </c>
      <c r="T7964">
        <v>-0.18164369463920593</v>
      </c>
      <c r="U7964" t="s">
        <v>18</v>
      </c>
      <c r="V7964" t="s">
        <v>84</v>
      </c>
      <c r="W7964">
        <v>76.600914001464844</v>
      </c>
    </row>
    <row r="7965" spans="2:23" x14ac:dyDescent="0.25">
      <c r="B7965" t="s">
        <v>14</v>
      </c>
      <c r="C7965" s="35">
        <v>42214</v>
      </c>
      <c r="D7965">
        <v>22</v>
      </c>
      <c r="E7965" t="s">
        <v>32</v>
      </c>
      <c r="F7965">
        <v>2.5524302699836698</v>
      </c>
      <c r="G7965">
        <v>1.7843796351633698</v>
      </c>
      <c r="H7965">
        <v>9500</v>
      </c>
      <c r="I7965">
        <v>2.8129087836880453</v>
      </c>
      <c r="J7965">
        <v>1.8974744632225027</v>
      </c>
      <c r="K7965">
        <v>1044</v>
      </c>
      <c r="L7965">
        <v>-0.26047852635383606</v>
      </c>
      <c r="M7965">
        <v>-10.205118179321289</v>
      </c>
      <c r="N7965">
        <v>10544</v>
      </c>
      <c r="O7965">
        <v>6.1512820422649384E-2</v>
      </c>
      <c r="P7965">
        <v>-0.33931335806846619</v>
      </c>
      <c r="Q7965">
        <v>-0.3019738495349884</v>
      </c>
      <c r="R7965">
        <v>-0.26047852635383606</v>
      </c>
      <c r="S7965">
        <v>-0.21898813545703888</v>
      </c>
      <c r="T7965">
        <v>-0.18164369463920593</v>
      </c>
      <c r="U7965" t="s">
        <v>102</v>
      </c>
      <c r="V7965" t="s">
        <v>84</v>
      </c>
      <c r="W7965">
        <v>76.600914001464844</v>
      </c>
    </row>
    <row r="7966" spans="2:23" x14ac:dyDescent="0.25">
      <c r="B7966" t="s">
        <v>14</v>
      </c>
      <c r="C7966" s="35">
        <v>42214</v>
      </c>
      <c r="D7966">
        <v>23</v>
      </c>
      <c r="E7966" t="s">
        <v>32</v>
      </c>
      <c r="F7966">
        <v>2.0156267233489511</v>
      </c>
      <c r="G7966">
        <v>1.6134745641419084</v>
      </c>
      <c r="H7966">
        <v>9500</v>
      </c>
      <c r="I7966">
        <v>2.2394739375814749</v>
      </c>
      <c r="J7966">
        <v>1.715300289979411</v>
      </c>
      <c r="K7966">
        <v>1044</v>
      </c>
      <c r="L7966">
        <v>-0.22384721040725708</v>
      </c>
      <c r="M7966">
        <v>-11.105588912963867</v>
      </c>
      <c r="N7966">
        <v>10544</v>
      </c>
      <c r="O7966">
        <v>5.5608306080102921E-2</v>
      </c>
      <c r="P7966">
        <v>-0.29511481523513794</v>
      </c>
      <c r="Q7966">
        <v>-0.26135945320129395</v>
      </c>
      <c r="R7966">
        <v>-0.22384721040725708</v>
      </c>
      <c r="S7966">
        <v>-0.18633940815925598</v>
      </c>
      <c r="T7966">
        <v>-0.15257960557937622</v>
      </c>
      <c r="U7966" t="s">
        <v>18</v>
      </c>
      <c r="V7966" t="s">
        <v>84</v>
      </c>
      <c r="W7966">
        <v>74.471450805664063</v>
      </c>
    </row>
    <row r="7967" spans="2:23" x14ac:dyDescent="0.25">
      <c r="B7967" t="s">
        <v>14</v>
      </c>
      <c r="C7967" s="35">
        <v>42214</v>
      </c>
      <c r="D7967">
        <v>23</v>
      </c>
      <c r="E7967" t="s">
        <v>32</v>
      </c>
      <c r="F7967">
        <v>2.0156267233489511</v>
      </c>
      <c r="G7967">
        <v>1.6134745641419084</v>
      </c>
      <c r="H7967">
        <v>9500</v>
      </c>
      <c r="I7967">
        <v>2.2394739375814749</v>
      </c>
      <c r="J7967">
        <v>1.715300289979411</v>
      </c>
      <c r="K7967">
        <v>1044</v>
      </c>
      <c r="L7967">
        <v>-0.22384721040725708</v>
      </c>
      <c r="M7967">
        <v>-11.105588912963867</v>
      </c>
      <c r="N7967">
        <v>10544</v>
      </c>
      <c r="O7967">
        <v>5.5608306080102921E-2</v>
      </c>
      <c r="P7967">
        <v>-0.29511481523513794</v>
      </c>
      <c r="Q7967">
        <v>-0.26135945320129395</v>
      </c>
      <c r="R7967">
        <v>-0.22384721040725708</v>
      </c>
      <c r="S7967">
        <v>-0.18633940815925598</v>
      </c>
      <c r="T7967">
        <v>-0.15257960557937622</v>
      </c>
      <c r="U7967" t="s">
        <v>102</v>
      </c>
      <c r="V7967" t="s">
        <v>84</v>
      </c>
      <c r="W7967">
        <v>74.471450805664063</v>
      </c>
    </row>
    <row r="7968" spans="2:23" x14ac:dyDescent="0.25">
      <c r="B7968" t="s">
        <v>14</v>
      </c>
      <c r="C7968" s="35">
        <v>42214</v>
      </c>
      <c r="D7968">
        <v>24</v>
      </c>
      <c r="E7968" t="s">
        <v>32</v>
      </c>
      <c r="F7968">
        <v>1.5385990257434168</v>
      </c>
      <c r="G7968">
        <v>1.3758645988532365</v>
      </c>
      <c r="H7968">
        <v>9500</v>
      </c>
      <c r="I7968">
        <v>1.7116508683020089</v>
      </c>
      <c r="J7968">
        <v>1.5314415607191425</v>
      </c>
      <c r="K7968">
        <v>1044</v>
      </c>
      <c r="L7968">
        <v>-0.17305184900760651</v>
      </c>
      <c r="M7968">
        <v>-11.24736499786377</v>
      </c>
      <c r="N7968">
        <v>10544</v>
      </c>
      <c r="O7968">
        <v>4.9454342573881149E-2</v>
      </c>
      <c r="P7968">
        <v>-0.23643253743648529</v>
      </c>
      <c r="Q7968">
        <v>-0.20641276240348816</v>
      </c>
      <c r="R7968">
        <v>-0.17305184900760651</v>
      </c>
      <c r="S7968">
        <v>-0.13969489932060242</v>
      </c>
      <c r="T7968">
        <v>-0.10967116057872772</v>
      </c>
      <c r="U7968" t="s">
        <v>18</v>
      </c>
      <c r="V7968" t="s">
        <v>84</v>
      </c>
      <c r="W7968">
        <v>73.151176452636719</v>
      </c>
    </row>
    <row r="7969" spans="2:23" x14ac:dyDescent="0.25">
      <c r="B7969" t="s">
        <v>14</v>
      </c>
      <c r="C7969" s="35">
        <v>42214</v>
      </c>
      <c r="D7969">
        <v>24</v>
      </c>
      <c r="E7969" t="s">
        <v>32</v>
      </c>
      <c r="F7969">
        <v>1.5385990257434168</v>
      </c>
      <c r="G7969">
        <v>1.3758645988532365</v>
      </c>
      <c r="H7969">
        <v>9500</v>
      </c>
      <c r="I7969">
        <v>1.7116508683020089</v>
      </c>
      <c r="J7969">
        <v>1.5314415607191425</v>
      </c>
      <c r="K7969">
        <v>1044</v>
      </c>
      <c r="L7969">
        <v>-0.17305184900760651</v>
      </c>
      <c r="M7969">
        <v>-11.24736499786377</v>
      </c>
      <c r="N7969">
        <v>10544</v>
      </c>
      <c r="O7969">
        <v>4.9454342573881149E-2</v>
      </c>
      <c r="P7969">
        <v>-0.23643253743648529</v>
      </c>
      <c r="Q7969">
        <v>-0.20641276240348816</v>
      </c>
      <c r="R7969">
        <v>-0.17305184900760651</v>
      </c>
      <c r="S7969">
        <v>-0.13969489932060242</v>
      </c>
      <c r="T7969">
        <v>-0.10967116057872772</v>
      </c>
      <c r="U7969" t="s">
        <v>102</v>
      </c>
      <c r="V7969" t="s">
        <v>84</v>
      </c>
      <c r="W7969">
        <v>73.151176452636719</v>
      </c>
    </row>
    <row r="7970" spans="2:23" x14ac:dyDescent="0.25">
      <c r="B7970" t="s">
        <v>14</v>
      </c>
      <c r="C7970" s="35">
        <v>42231</v>
      </c>
      <c r="D7970">
        <v>1</v>
      </c>
      <c r="E7970" t="s">
        <v>32</v>
      </c>
      <c r="F7970">
        <v>0.72979982217348105</v>
      </c>
      <c r="G7970">
        <v>0.68367211023276631</v>
      </c>
      <c r="H7970">
        <v>12992</v>
      </c>
      <c r="I7970">
        <v>0.7124451544760404</v>
      </c>
      <c r="J7970">
        <v>0.61625367823394006</v>
      </c>
      <c r="K7970">
        <v>1427</v>
      </c>
      <c r="L7970">
        <v>1.7354667186737061E-2</v>
      </c>
      <c r="M7970">
        <v>2.3780038356781006</v>
      </c>
      <c r="N7970">
        <v>14419</v>
      </c>
      <c r="O7970">
        <v>1.7381234094500542E-2</v>
      </c>
      <c r="P7970">
        <v>-4.9211224541068077E-3</v>
      </c>
      <c r="Q7970">
        <v>5.6296344846487045E-3</v>
      </c>
      <c r="R7970">
        <v>1.7354667186737061E-2</v>
      </c>
      <c r="S7970">
        <v>2.907831035554409E-2</v>
      </c>
      <c r="T7970">
        <v>3.9630457758903503E-2</v>
      </c>
      <c r="U7970" t="s">
        <v>18</v>
      </c>
      <c r="V7970" t="s">
        <v>84</v>
      </c>
      <c r="W7970">
        <v>60.667728424072266</v>
      </c>
    </row>
    <row r="7971" spans="2:23" x14ac:dyDescent="0.25">
      <c r="B7971" t="s">
        <v>14</v>
      </c>
      <c r="C7971" s="35">
        <v>42231</v>
      </c>
      <c r="D7971">
        <v>2</v>
      </c>
      <c r="E7971" t="s">
        <v>32</v>
      </c>
      <c r="F7971">
        <v>0.64614533783883621</v>
      </c>
      <c r="G7971">
        <v>0.60037144189945935</v>
      </c>
      <c r="H7971">
        <v>12992</v>
      </c>
      <c r="I7971">
        <v>0.63077830077138508</v>
      </c>
      <c r="J7971">
        <v>0.52518795020223674</v>
      </c>
      <c r="K7971">
        <v>1427</v>
      </c>
      <c r="L7971">
        <v>1.5367036685347557E-2</v>
      </c>
      <c r="M7971">
        <v>2.3782632350921631</v>
      </c>
      <c r="N7971">
        <v>14419</v>
      </c>
      <c r="O7971">
        <v>1.4867143705487251E-2</v>
      </c>
      <c r="P7971">
        <v>-3.6866946611553431E-3</v>
      </c>
      <c r="Q7971">
        <v>5.3379586897790432E-3</v>
      </c>
      <c r="R7971">
        <v>1.5367036685347557E-2</v>
      </c>
      <c r="S7971">
        <v>2.5394925847649574E-2</v>
      </c>
      <c r="T7971">
        <v>3.4420769661664963E-2</v>
      </c>
      <c r="U7971" t="s">
        <v>18</v>
      </c>
      <c r="V7971" t="s">
        <v>84</v>
      </c>
      <c r="W7971">
        <v>60.197101593017578</v>
      </c>
    </row>
    <row r="7972" spans="2:23" x14ac:dyDescent="0.25">
      <c r="B7972" t="s">
        <v>14</v>
      </c>
      <c r="C7972" s="35">
        <v>42231</v>
      </c>
      <c r="D7972">
        <v>3</v>
      </c>
      <c r="E7972" t="s">
        <v>32</v>
      </c>
      <c r="F7972">
        <v>0.59918312971698451</v>
      </c>
      <c r="G7972">
        <v>0.55414563136929762</v>
      </c>
      <c r="H7972">
        <v>12992</v>
      </c>
      <c r="I7972">
        <v>0.57786376407620976</v>
      </c>
      <c r="J7972">
        <v>0.48262941336766307</v>
      </c>
      <c r="K7972">
        <v>1427</v>
      </c>
      <c r="L7972">
        <v>2.1319365128874779E-2</v>
      </c>
      <c r="M7972">
        <v>3.5580718517303467</v>
      </c>
      <c r="N7972">
        <v>14419</v>
      </c>
      <c r="O7972">
        <v>1.3669939711689949E-2</v>
      </c>
      <c r="P7972">
        <v>3.7999704945832491E-3</v>
      </c>
      <c r="Q7972">
        <v>1.2097897008061409E-2</v>
      </c>
      <c r="R7972">
        <v>2.1319365128874779E-2</v>
      </c>
      <c r="S7972">
        <v>3.053973987698555E-2</v>
      </c>
      <c r="T7972">
        <v>3.8838759064674377E-2</v>
      </c>
      <c r="U7972" t="s">
        <v>18</v>
      </c>
      <c r="V7972" t="s">
        <v>84</v>
      </c>
      <c r="W7972">
        <v>59.197101593017578</v>
      </c>
    </row>
    <row r="7973" spans="2:23" x14ac:dyDescent="0.25">
      <c r="B7973" t="s">
        <v>14</v>
      </c>
      <c r="C7973" s="35">
        <v>42231</v>
      </c>
      <c r="D7973">
        <v>4</v>
      </c>
      <c r="E7973" t="s">
        <v>32</v>
      </c>
      <c r="F7973">
        <v>0.5728243853773809</v>
      </c>
      <c r="G7973">
        <v>0.53630362504466789</v>
      </c>
      <c r="H7973">
        <v>12992</v>
      </c>
      <c r="I7973">
        <v>0.55778841280296776</v>
      </c>
      <c r="J7973">
        <v>0.46700043863870661</v>
      </c>
      <c r="K7973">
        <v>1427</v>
      </c>
      <c r="L7973">
        <v>1.5035972930490971E-2</v>
      </c>
      <c r="M7973">
        <v>2.6248834133148193</v>
      </c>
      <c r="N7973">
        <v>14419</v>
      </c>
      <c r="O7973">
        <v>1.3227587565779686E-2</v>
      </c>
      <c r="P7973">
        <v>-1.9165033008903265E-3</v>
      </c>
      <c r="Q7973">
        <v>6.1129070818424225E-3</v>
      </c>
      <c r="R7973">
        <v>1.5035972930490971E-2</v>
      </c>
      <c r="S7973">
        <v>2.3957980796694756E-2</v>
      </c>
      <c r="T7973">
        <v>3.1988449394702911E-2</v>
      </c>
      <c r="U7973" t="s">
        <v>18</v>
      </c>
      <c r="V7973" t="s">
        <v>84</v>
      </c>
      <c r="W7973">
        <v>58.038558959960938</v>
      </c>
    </row>
    <row r="7974" spans="2:23" x14ac:dyDescent="0.25">
      <c r="B7974" t="s">
        <v>14</v>
      </c>
      <c r="C7974" s="35">
        <v>42231</v>
      </c>
      <c r="D7974">
        <v>5</v>
      </c>
      <c r="E7974" t="s">
        <v>32</v>
      </c>
      <c r="F7974">
        <v>0.57047191122279739</v>
      </c>
      <c r="G7974">
        <v>0.52454722029633749</v>
      </c>
      <c r="H7974">
        <v>12992</v>
      </c>
      <c r="I7974">
        <v>0.55746867978500014</v>
      </c>
      <c r="J7974">
        <v>0.47472522208083712</v>
      </c>
      <c r="K7974">
        <v>1427</v>
      </c>
      <c r="L7974">
        <v>1.3003231026232243E-2</v>
      </c>
      <c r="M7974">
        <v>2.2793815135955811</v>
      </c>
      <c r="N7974">
        <v>14419</v>
      </c>
      <c r="O7974">
        <v>1.338308397680521E-2</v>
      </c>
      <c r="P7974">
        <v>-4.148529376834631E-3</v>
      </c>
      <c r="Q7974">
        <v>3.9752703160047531E-3</v>
      </c>
      <c r="R7974">
        <v>1.3003231026232243E-2</v>
      </c>
      <c r="S7974">
        <v>2.2030120715498924E-2</v>
      </c>
      <c r="T7974">
        <v>3.0154991894960403E-2</v>
      </c>
      <c r="U7974" t="s">
        <v>18</v>
      </c>
      <c r="V7974" t="s">
        <v>84</v>
      </c>
      <c r="W7974">
        <v>57.412094116210938</v>
      </c>
    </row>
    <row r="7975" spans="2:23" x14ac:dyDescent="0.25">
      <c r="B7975" t="s">
        <v>14</v>
      </c>
      <c r="C7975" s="35">
        <v>42231</v>
      </c>
      <c r="D7975">
        <v>6</v>
      </c>
      <c r="E7975" t="s">
        <v>32</v>
      </c>
      <c r="F7975">
        <v>0.59733827117348159</v>
      </c>
      <c r="G7975">
        <v>0.55171626459297918</v>
      </c>
      <c r="H7975">
        <v>12992</v>
      </c>
      <c r="I7975">
        <v>0.56495856746224216</v>
      </c>
      <c r="J7975">
        <v>0.46426470769569944</v>
      </c>
      <c r="K7975">
        <v>1427</v>
      </c>
      <c r="L7975">
        <v>3.2379705458879471E-2</v>
      </c>
      <c r="M7975">
        <v>5.4206643104553223</v>
      </c>
      <c r="N7975">
        <v>14419</v>
      </c>
      <c r="O7975">
        <v>1.3208877295255661E-2</v>
      </c>
      <c r="P7975">
        <v>1.5451208688318729E-2</v>
      </c>
      <c r="Q7975">
        <v>2.3469261825084686E-2</v>
      </c>
      <c r="R7975">
        <v>3.2379705458879471E-2</v>
      </c>
      <c r="S7975">
        <v>4.1289094835519791E-2</v>
      </c>
      <c r="T7975">
        <v>4.9308203160762787E-2</v>
      </c>
      <c r="U7975" t="s">
        <v>18</v>
      </c>
      <c r="V7975" t="s">
        <v>84</v>
      </c>
      <c r="W7975">
        <v>57.885219573974609</v>
      </c>
    </row>
    <row r="7976" spans="2:23" x14ac:dyDescent="0.25">
      <c r="B7976" t="s">
        <v>14</v>
      </c>
      <c r="C7976" s="35">
        <v>42231</v>
      </c>
      <c r="D7976">
        <v>7</v>
      </c>
      <c r="E7976" t="s">
        <v>32</v>
      </c>
      <c r="F7976">
        <v>0.66378847226568793</v>
      </c>
      <c r="G7976">
        <v>0.61371871470309214</v>
      </c>
      <c r="H7976">
        <v>12992</v>
      </c>
      <c r="I7976">
        <v>0.64523588500607998</v>
      </c>
      <c r="J7976">
        <v>0.5625018461288539</v>
      </c>
      <c r="K7976">
        <v>1427</v>
      </c>
      <c r="L7976">
        <v>1.8552586436271667E-2</v>
      </c>
      <c r="M7976">
        <v>2.794954776763916</v>
      </c>
      <c r="N7976">
        <v>14419</v>
      </c>
      <c r="O7976">
        <v>1.5834162011742592E-2</v>
      </c>
      <c r="P7976">
        <v>-1.7404756508767605E-3</v>
      </c>
      <c r="Q7976">
        <v>7.8711770474910736E-3</v>
      </c>
      <c r="R7976">
        <v>1.8552586436271667E-2</v>
      </c>
      <c r="S7976">
        <v>2.9232729226350784E-2</v>
      </c>
      <c r="T7976">
        <v>3.8845647126436234E-2</v>
      </c>
      <c r="U7976" t="s">
        <v>18</v>
      </c>
      <c r="V7976" t="s">
        <v>84</v>
      </c>
      <c r="W7976">
        <v>62.94146728515625</v>
      </c>
    </row>
    <row r="7977" spans="2:23" x14ac:dyDescent="0.25">
      <c r="B7977" t="s">
        <v>14</v>
      </c>
      <c r="C7977" s="35">
        <v>42231</v>
      </c>
      <c r="D7977">
        <v>8</v>
      </c>
      <c r="E7977" t="s">
        <v>32</v>
      </c>
      <c r="F7977">
        <v>0.72423780739975729</v>
      </c>
      <c r="G7977">
        <v>0.69398440074398982</v>
      </c>
      <c r="H7977">
        <v>12992</v>
      </c>
      <c r="I7977">
        <v>0.71912907313407881</v>
      </c>
      <c r="J7977">
        <v>0.67198105537037767</v>
      </c>
      <c r="K7977">
        <v>1427</v>
      </c>
      <c r="L7977">
        <v>5.1087341271340847E-3</v>
      </c>
      <c r="M7977">
        <v>0.70539456605911255</v>
      </c>
      <c r="N7977">
        <v>14419</v>
      </c>
      <c r="O7977">
        <v>1.8801838159561157E-2</v>
      </c>
      <c r="P7977">
        <v>-1.8987702205777168E-2</v>
      </c>
      <c r="Q7977">
        <v>-7.5746099464595318E-3</v>
      </c>
      <c r="R7977">
        <v>5.1087341271340847E-3</v>
      </c>
      <c r="S7977">
        <v>1.7790574580430984E-2</v>
      </c>
      <c r="T7977">
        <v>2.9205169528722763E-2</v>
      </c>
      <c r="U7977" t="s">
        <v>18</v>
      </c>
      <c r="V7977" t="s">
        <v>84</v>
      </c>
      <c r="W7977">
        <v>71.368682861328125</v>
      </c>
    </row>
    <row r="7978" spans="2:23" x14ac:dyDescent="0.25">
      <c r="B7978" t="s">
        <v>14</v>
      </c>
      <c r="C7978" s="35">
        <v>42231</v>
      </c>
      <c r="D7978">
        <v>9</v>
      </c>
      <c r="E7978" t="s">
        <v>32</v>
      </c>
      <c r="F7978">
        <v>0.74679720118172144</v>
      </c>
      <c r="G7978">
        <v>0.84380566368528998</v>
      </c>
      <c r="H7978">
        <v>12992</v>
      </c>
      <c r="I7978">
        <v>0.7587900983016056</v>
      </c>
      <c r="J7978">
        <v>0.90519531790839547</v>
      </c>
      <c r="K7978">
        <v>1427</v>
      </c>
      <c r="L7978">
        <v>-1.1992896907031536E-2</v>
      </c>
      <c r="M7978">
        <v>-1.6059107780456543</v>
      </c>
      <c r="N7978">
        <v>14419</v>
      </c>
      <c r="O7978">
        <v>2.5079876184463501E-2</v>
      </c>
      <c r="P7978">
        <v>-4.4135265052318573E-2</v>
      </c>
      <c r="Q7978">
        <v>-2.8911279514431953E-2</v>
      </c>
      <c r="R7978">
        <v>-1.1992896907031536E-2</v>
      </c>
      <c r="S7978">
        <v>4.9234796315431595E-3</v>
      </c>
      <c r="T7978">
        <v>2.014947310090065E-2</v>
      </c>
      <c r="U7978" t="s">
        <v>18</v>
      </c>
      <c r="V7978" t="s">
        <v>84</v>
      </c>
      <c r="W7978">
        <v>79.795616149902344</v>
      </c>
    </row>
    <row r="7979" spans="2:23" x14ac:dyDescent="0.25">
      <c r="B7979" t="s">
        <v>14</v>
      </c>
      <c r="C7979" s="35">
        <v>42231</v>
      </c>
      <c r="D7979">
        <v>10</v>
      </c>
      <c r="E7979" t="s">
        <v>32</v>
      </c>
      <c r="F7979">
        <v>0.72424382244673591</v>
      </c>
      <c r="G7979">
        <v>1.0556531252446943</v>
      </c>
      <c r="H7979">
        <v>12992</v>
      </c>
      <c r="I7979">
        <v>0.7264694522327797</v>
      </c>
      <c r="J7979">
        <v>1.0842373652864805</v>
      </c>
      <c r="K7979">
        <v>1427</v>
      </c>
      <c r="L7979">
        <v>-2.2256297525018454E-3</v>
      </c>
      <c r="M7979">
        <v>-0.30730393528938293</v>
      </c>
      <c r="N7979">
        <v>14419</v>
      </c>
      <c r="O7979">
        <v>3.0159274116158485E-2</v>
      </c>
      <c r="P7979">
        <v>-4.0877755731344223E-2</v>
      </c>
      <c r="Q7979">
        <v>-2.2570472210645676E-2</v>
      </c>
      <c r="R7979">
        <v>-2.2256297525018454E-3</v>
      </c>
      <c r="S7979">
        <v>1.8116800114512444E-2</v>
      </c>
      <c r="T7979">
        <v>3.6426495760679245E-2</v>
      </c>
      <c r="U7979" t="s">
        <v>18</v>
      </c>
      <c r="V7979" t="s">
        <v>84</v>
      </c>
      <c r="W7979">
        <v>84.637008666992188</v>
      </c>
    </row>
    <row r="7980" spans="2:23" x14ac:dyDescent="0.25">
      <c r="B7980" t="s">
        <v>14</v>
      </c>
      <c r="C7980" s="35">
        <v>42231</v>
      </c>
      <c r="D7980">
        <v>11</v>
      </c>
      <c r="E7980" t="s">
        <v>32</v>
      </c>
      <c r="F7980">
        <v>0.69201173652412384</v>
      </c>
      <c r="G7980">
        <v>1.2533646002387182</v>
      </c>
      <c r="H7980">
        <v>12992</v>
      </c>
      <c r="I7980">
        <v>0.70808455057757802</v>
      </c>
      <c r="J7980">
        <v>1.320789114251917</v>
      </c>
      <c r="K7980">
        <v>1427</v>
      </c>
      <c r="L7980">
        <v>-1.6072813421487808E-2</v>
      </c>
      <c r="M7980">
        <v>-2.3226215839385986</v>
      </c>
      <c r="N7980">
        <v>14419</v>
      </c>
      <c r="O7980">
        <v>3.6652393639087677E-2</v>
      </c>
      <c r="P7980">
        <v>-6.3046522438526154E-2</v>
      </c>
      <c r="Q7980">
        <v>-4.0797784924507141E-2</v>
      </c>
      <c r="R7980">
        <v>-1.6072813421487808E-2</v>
      </c>
      <c r="S7980">
        <v>8.6492262780666351E-3</v>
      </c>
      <c r="T7980">
        <v>3.0900893732905388E-2</v>
      </c>
      <c r="U7980" t="s">
        <v>18</v>
      </c>
      <c r="V7980" t="s">
        <v>84</v>
      </c>
      <c r="W7980">
        <v>87.11041259765625</v>
      </c>
    </row>
    <row r="7981" spans="2:23" x14ac:dyDescent="0.25">
      <c r="B7981" t="s">
        <v>14</v>
      </c>
      <c r="C7981" s="35">
        <v>42231</v>
      </c>
      <c r="D7981">
        <v>12</v>
      </c>
      <c r="E7981" t="s">
        <v>32</v>
      </c>
      <c r="F7981">
        <v>0.70990007732254079</v>
      </c>
      <c r="G7981">
        <v>1.3961169688676993</v>
      </c>
      <c r="H7981">
        <v>12992</v>
      </c>
      <c r="I7981">
        <v>0.74685217712842167</v>
      </c>
      <c r="J7981">
        <v>1.4851828450288342</v>
      </c>
      <c r="K7981">
        <v>1427</v>
      </c>
      <c r="L7981">
        <v>-3.6952100694179535E-2</v>
      </c>
      <c r="M7981">
        <v>-5.2052536010742187</v>
      </c>
      <c r="N7981">
        <v>14419</v>
      </c>
      <c r="O7981">
        <v>4.1179660707712173E-2</v>
      </c>
      <c r="P7981">
        <v>-8.972795307636261E-2</v>
      </c>
      <c r="Q7981">
        <v>-6.473107635974884E-2</v>
      </c>
      <c r="R7981">
        <v>-3.6952100694179535E-2</v>
      </c>
      <c r="S7981">
        <v>-9.1764191165566444E-3</v>
      </c>
      <c r="T7981">
        <v>1.582375168800354E-2</v>
      </c>
      <c r="U7981" t="s">
        <v>18</v>
      </c>
      <c r="V7981" t="s">
        <v>84</v>
      </c>
      <c r="W7981">
        <v>89.895553588867187</v>
      </c>
    </row>
    <row r="7982" spans="2:23" x14ac:dyDescent="0.25">
      <c r="B7982" t="s">
        <v>14</v>
      </c>
      <c r="C7982" s="35">
        <v>42231</v>
      </c>
      <c r="D7982">
        <v>13</v>
      </c>
      <c r="E7982" t="s">
        <v>32</v>
      </c>
      <c r="F7982">
        <v>0.80913047771741808</v>
      </c>
      <c r="G7982">
        <v>1.5374365787139421</v>
      </c>
      <c r="H7982">
        <v>12992</v>
      </c>
      <c r="I7982">
        <v>0.79734754149840281</v>
      </c>
      <c r="J7982">
        <v>1.5466659619508236</v>
      </c>
      <c r="K7982">
        <v>1427</v>
      </c>
      <c r="L7982">
        <v>1.1782935820519924E-2</v>
      </c>
      <c r="M7982">
        <v>1.4562467336654663</v>
      </c>
      <c r="N7982">
        <v>14419</v>
      </c>
      <c r="O7982">
        <v>4.3108034878969193E-2</v>
      </c>
      <c r="P7982">
        <v>-4.346432164311409E-2</v>
      </c>
      <c r="Q7982">
        <v>-1.7296882346272469E-2</v>
      </c>
      <c r="R7982">
        <v>1.1782935820519924E-2</v>
      </c>
      <c r="S7982">
        <v>4.0859304368495941E-2</v>
      </c>
      <c r="T7982">
        <v>6.7030191421508789E-2</v>
      </c>
      <c r="U7982" t="s">
        <v>18</v>
      </c>
      <c r="V7982" t="s">
        <v>84</v>
      </c>
      <c r="W7982">
        <v>90.683334350585938</v>
      </c>
    </row>
    <row r="7983" spans="2:23" x14ac:dyDescent="0.25">
      <c r="B7983" t="s">
        <v>14</v>
      </c>
      <c r="C7983" s="35">
        <v>42231</v>
      </c>
      <c r="D7983">
        <v>14</v>
      </c>
      <c r="E7983" t="s">
        <v>32</v>
      </c>
      <c r="F7983">
        <v>1.007268246484224</v>
      </c>
      <c r="G7983">
        <v>1.6229511263951846</v>
      </c>
      <c r="H7983">
        <v>12992</v>
      </c>
      <c r="I7983">
        <v>1.0131148168709254</v>
      </c>
      <c r="J7983">
        <v>1.6813451851158947</v>
      </c>
      <c r="K7983">
        <v>1427</v>
      </c>
      <c r="L7983">
        <v>-5.8465702459216118E-3</v>
      </c>
      <c r="M7983">
        <v>-0.58043825626373291</v>
      </c>
      <c r="N7983">
        <v>14419</v>
      </c>
      <c r="O7983">
        <v>4.6730741858482361E-2</v>
      </c>
      <c r="P7983">
        <v>-6.5736688673496246E-2</v>
      </c>
      <c r="Q7983">
        <v>-3.7370193749666214E-2</v>
      </c>
      <c r="R7983">
        <v>-5.8465702459216118E-3</v>
      </c>
      <c r="S7983">
        <v>2.5673314929008484E-2</v>
      </c>
      <c r="T7983">
        <v>5.4043550044298172E-2</v>
      </c>
      <c r="U7983" t="s">
        <v>18</v>
      </c>
      <c r="V7983" t="s">
        <v>84</v>
      </c>
      <c r="W7983">
        <v>92.997711181640625</v>
      </c>
    </row>
    <row r="7984" spans="2:23" x14ac:dyDescent="0.25">
      <c r="B7984" t="s">
        <v>14</v>
      </c>
      <c r="C7984" s="35">
        <v>42231</v>
      </c>
      <c r="D7984">
        <v>15</v>
      </c>
      <c r="E7984" t="s">
        <v>32</v>
      </c>
      <c r="F7984">
        <v>1.2620870650202136</v>
      </c>
      <c r="G7984">
        <v>1.6753405232682821</v>
      </c>
      <c r="H7984">
        <v>12992</v>
      </c>
      <c r="I7984">
        <v>1.3203066017592273</v>
      </c>
      <c r="J7984">
        <v>1.7585346952047267</v>
      </c>
      <c r="K7984">
        <v>1427</v>
      </c>
      <c r="L7984">
        <v>-5.8219537138938904E-2</v>
      </c>
      <c r="M7984">
        <v>-4.6129574775695801</v>
      </c>
      <c r="N7984">
        <v>14419</v>
      </c>
      <c r="O7984">
        <v>4.8817340284585953E-2</v>
      </c>
      <c r="P7984">
        <v>-0.12078384310007095</v>
      </c>
      <c r="Q7984">
        <v>-9.1150738298892975E-2</v>
      </c>
      <c r="R7984">
        <v>-5.8219537138938904E-2</v>
      </c>
      <c r="S7984">
        <v>-2.529224194586277E-2</v>
      </c>
      <c r="T7984">
        <v>4.3447660282254219E-3</v>
      </c>
      <c r="U7984" t="s">
        <v>18</v>
      </c>
      <c r="V7984" t="s">
        <v>84</v>
      </c>
      <c r="W7984">
        <v>93.995079040527344</v>
      </c>
    </row>
    <row r="7985" spans="2:23" x14ac:dyDescent="0.25">
      <c r="B7985" t="s">
        <v>14</v>
      </c>
      <c r="C7985" s="35">
        <v>42231</v>
      </c>
      <c r="D7985">
        <v>16</v>
      </c>
      <c r="E7985" t="s">
        <v>32</v>
      </c>
      <c r="F7985">
        <v>1.5476367170301601</v>
      </c>
      <c r="G7985">
        <v>1.7511264575865557</v>
      </c>
      <c r="H7985">
        <v>12992</v>
      </c>
      <c r="I7985">
        <v>1.4560712781805076</v>
      </c>
      <c r="J7985">
        <v>1.6794940953093871</v>
      </c>
      <c r="K7985">
        <v>1427</v>
      </c>
      <c r="L7985">
        <v>9.1565437614917755E-2</v>
      </c>
      <c r="M7985">
        <v>5.916468620300293</v>
      </c>
      <c r="N7985">
        <v>14419</v>
      </c>
      <c r="O7985">
        <v>4.7039240598678589E-2</v>
      </c>
      <c r="P7985">
        <v>3.1279947608709335E-2</v>
      </c>
      <c r="Q7985">
        <v>5.9833705425262451E-2</v>
      </c>
      <c r="R7985">
        <v>9.1565437614917755E-2</v>
      </c>
      <c r="S7985">
        <v>0.12329340726137161</v>
      </c>
      <c r="T7985">
        <v>0.15185092389583588</v>
      </c>
      <c r="U7985" t="s">
        <v>18</v>
      </c>
      <c r="V7985" t="s">
        <v>84</v>
      </c>
      <c r="W7985">
        <v>94.309524536132812</v>
      </c>
    </row>
    <row r="7986" spans="2:23" x14ac:dyDescent="0.25">
      <c r="B7986" t="s">
        <v>14</v>
      </c>
      <c r="C7986" s="35">
        <v>42231</v>
      </c>
      <c r="D7986">
        <v>17</v>
      </c>
      <c r="E7986" t="s">
        <v>32</v>
      </c>
      <c r="F7986">
        <v>1.8551122235633355</v>
      </c>
      <c r="G7986">
        <v>1.8094465106129756</v>
      </c>
      <c r="H7986">
        <v>12992</v>
      </c>
      <c r="I7986">
        <v>1.5640080050177496</v>
      </c>
      <c r="J7986">
        <v>1.5608326971407396</v>
      </c>
      <c r="K7986">
        <v>1427</v>
      </c>
      <c r="L7986">
        <v>0.29110422730445862</v>
      </c>
      <c r="M7986">
        <v>15.692000389099121</v>
      </c>
      <c r="N7986">
        <v>14419</v>
      </c>
      <c r="O7986">
        <v>4.4263143092393875E-2</v>
      </c>
      <c r="P7986">
        <v>0.23437657952308655</v>
      </c>
      <c r="Q7986">
        <v>0.26124519109725952</v>
      </c>
      <c r="R7986">
        <v>0.29110422730445862</v>
      </c>
      <c r="S7986">
        <v>0.32095971703529358</v>
      </c>
      <c r="T7986">
        <v>0.34783187508583069</v>
      </c>
      <c r="U7986" t="s">
        <v>18</v>
      </c>
      <c r="V7986" t="s">
        <v>84</v>
      </c>
      <c r="W7986">
        <v>94.465354919433594</v>
      </c>
    </row>
    <row r="7987" spans="2:23" x14ac:dyDescent="0.25">
      <c r="B7987" t="s">
        <v>14</v>
      </c>
      <c r="C7987" s="35">
        <v>42231</v>
      </c>
      <c r="D7987">
        <v>18</v>
      </c>
      <c r="E7987" t="s">
        <v>32</v>
      </c>
      <c r="F7987">
        <v>2.1131192671105317</v>
      </c>
      <c r="G7987">
        <v>1.8004835110419697</v>
      </c>
      <c r="H7987">
        <v>12992</v>
      </c>
      <c r="I7987">
        <v>1.8046674150856215</v>
      </c>
      <c r="J7987">
        <v>1.5072001819855345</v>
      </c>
      <c r="K7987">
        <v>1427</v>
      </c>
      <c r="L7987">
        <v>0.30845186114311218</v>
      </c>
      <c r="M7987">
        <v>14.596992492675781</v>
      </c>
      <c r="N7987">
        <v>14419</v>
      </c>
      <c r="O7987">
        <v>4.2911838740110397E-2</v>
      </c>
      <c r="P7987">
        <v>0.25345605611801147</v>
      </c>
      <c r="Q7987">
        <v>0.27950438857078552</v>
      </c>
      <c r="R7987">
        <v>0.30845186114311218</v>
      </c>
      <c r="S7987">
        <v>0.33739590644836426</v>
      </c>
      <c r="T7987">
        <v>0.36344766616821289</v>
      </c>
      <c r="U7987" t="s">
        <v>18</v>
      </c>
      <c r="V7987" t="s">
        <v>84</v>
      </c>
      <c r="W7987">
        <v>92.935775756835938</v>
      </c>
    </row>
    <row r="7988" spans="2:23" x14ac:dyDescent="0.25">
      <c r="B7988" t="s">
        <v>14</v>
      </c>
      <c r="C7988" s="35">
        <v>42231</v>
      </c>
      <c r="D7988">
        <v>19</v>
      </c>
      <c r="E7988" t="s">
        <v>32</v>
      </c>
      <c r="F7988">
        <v>2.2258971393118538</v>
      </c>
      <c r="G7988">
        <v>1.7638896256975107</v>
      </c>
      <c r="H7988">
        <v>12992</v>
      </c>
      <c r="I7988">
        <v>2.4972368683971187</v>
      </c>
      <c r="J7988">
        <v>1.9022781554047492</v>
      </c>
      <c r="K7988">
        <v>1427</v>
      </c>
      <c r="L7988">
        <v>-0.27133971452713013</v>
      </c>
      <c r="M7988">
        <v>-12.190129280090332</v>
      </c>
      <c r="N7988">
        <v>14419</v>
      </c>
      <c r="O7988">
        <v>5.2681416273117065E-2</v>
      </c>
      <c r="P7988">
        <v>-0.33885622024536133</v>
      </c>
      <c r="Q7988">
        <v>-0.30687755346298218</v>
      </c>
      <c r="R7988">
        <v>-0.27133971452713013</v>
      </c>
      <c r="S7988">
        <v>-0.23580609261989594</v>
      </c>
      <c r="T7988">
        <v>-0.20382320880889893</v>
      </c>
      <c r="U7988" t="s">
        <v>18</v>
      </c>
      <c r="V7988" t="s">
        <v>84</v>
      </c>
      <c r="W7988">
        <v>85.135307312011719</v>
      </c>
    </row>
    <row r="7989" spans="2:23" x14ac:dyDescent="0.25">
      <c r="B7989" t="s">
        <v>14</v>
      </c>
      <c r="C7989" s="35">
        <v>42231</v>
      </c>
      <c r="D7989">
        <v>20</v>
      </c>
      <c r="E7989" t="s">
        <v>32</v>
      </c>
      <c r="F7989">
        <v>2.0879177982771844</v>
      </c>
      <c r="G7989">
        <v>1.6379816274337831</v>
      </c>
      <c r="H7989">
        <v>12992</v>
      </c>
      <c r="I7989">
        <v>2.2799834974819233</v>
      </c>
      <c r="J7989">
        <v>1.7855681063526105</v>
      </c>
      <c r="K7989">
        <v>1427</v>
      </c>
      <c r="L7989">
        <v>-0.19206570088863373</v>
      </c>
      <c r="M7989">
        <v>-9.1989107131958008</v>
      </c>
      <c r="N7989">
        <v>14419</v>
      </c>
      <c r="O7989">
        <v>4.9403902143239975E-2</v>
      </c>
      <c r="P7989">
        <v>-0.25538173317909241</v>
      </c>
      <c r="Q7989">
        <v>-0.22539258003234863</v>
      </c>
      <c r="R7989">
        <v>-0.19206570088863373</v>
      </c>
      <c r="S7989">
        <v>-0.15874277055263519</v>
      </c>
      <c r="T7989">
        <v>-0.12874965369701385</v>
      </c>
      <c r="U7989" t="s">
        <v>18</v>
      </c>
      <c r="V7989" t="s">
        <v>84</v>
      </c>
      <c r="W7989">
        <v>76.917953491210937</v>
      </c>
    </row>
    <row r="7990" spans="2:23" x14ac:dyDescent="0.25">
      <c r="B7990" t="s">
        <v>14</v>
      </c>
      <c r="C7990" s="35">
        <v>42231</v>
      </c>
      <c r="D7990">
        <v>21</v>
      </c>
      <c r="E7990" t="s">
        <v>32</v>
      </c>
      <c r="F7990">
        <v>1.8245336168771282</v>
      </c>
      <c r="G7990">
        <v>1.4598926492944875</v>
      </c>
      <c r="H7990">
        <v>12992</v>
      </c>
      <c r="I7990">
        <v>1.9236424860854735</v>
      </c>
      <c r="J7990">
        <v>1.5162051271466788</v>
      </c>
      <c r="K7990">
        <v>1427</v>
      </c>
      <c r="L7990">
        <v>-9.9108867347240448E-2</v>
      </c>
      <c r="M7990">
        <v>-5.4320111274719238</v>
      </c>
      <c r="N7990">
        <v>14419</v>
      </c>
      <c r="O7990">
        <v>4.2131137102842331E-2</v>
      </c>
      <c r="P7990">
        <v>-0.15310412645339966</v>
      </c>
      <c r="Q7990">
        <v>-0.12752969563007355</v>
      </c>
      <c r="R7990">
        <v>-9.9108867347240448E-2</v>
      </c>
      <c r="S7990">
        <v>-7.0691414177417755E-2</v>
      </c>
      <c r="T7990">
        <v>-4.5113600790500641E-2</v>
      </c>
      <c r="U7990" t="s">
        <v>18</v>
      </c>
      <c r="V7990" t="s">
        <v>84</v>
      </c>
      <c r="W7990">
        <v>72.44476318359375</v>
      </c>
    </row>
    <row r="7991" spans="2:23" x14ac:dyDescent="0.25">
      <c r="B7991" t="s">
        <v>14</v>
      </c>
      <c r="C7991" s="35">
        <v>42231</v>
      </c>
      <c r="D7991">
        <v>22</v>
      </c>
      <c r="E7991" t="s">
        <v>32</v>
      </c>
      <c r="F7991">
        <v>1.5457620381144235</v>
      </c>
      <c r="G7991">
        <v>1.2985204558347474</v>
      </c>
      <c r="H7991">
        <v>12992</v>
      </c>
      <c r="I7991">
        <v>1.6096884140549987</v>
      </c>
      <c r="J7991">
        <v>1.3077199781905111</v>
      </c>
      <c r="K7991">
        <v>1427</v>
      </c>
      <c r="L7991">
        <v>-6.3926376402378082E-2</v>
      </c>
      <c r="M7991">
        <v>-4.135589599609375</v>
      </c>
      <c r="N7991">
        <v>14419</v>
      </c>
      <c r="O7991">
        <v>3.6444403231143951E-2</v>
      </c>
      <c r="P7991">
        <v>-0.11063352227210999</v>
      </c>
      <c r="Q7991">
        <v>-8.8511042296886444E-2</v>
      </c>
      <c r="R7991">
        <v>-6.3926376402378082E-2</v>
      </c>
      <c r="S7991">
        <v>-3.9344627410173416E-2</v>
      </c>
      <c r="T7991">
        <v>-1.721922867000103E-2</v>
      </c>
      <c r="U7991" t="s">
        <v>18</v>
      </c>
      <c r="V7991" t="s">
        <v>84</v>
      </c>
      <c r="W7991">
        <v>70.286148071289063</v>
      </c>
    </row>
    <row r="7992" spans="2:23" x14ac:dyDescent="0.25">
      <c r="B7992" t="s">
        <v>14</v>
      </c>
      <c r="C7992" s="35">
        <v>42231</v>
      </c>
      <c r="D7992">
        <v>23</v>
      </c>
      <c r="E7992" t="s">
        <v>32</v>
      </c>
      <c r="F7992">
        <v>1.2506253360151345</v>
      </c>
      <c r="G7992">
        <v>1.1085258907033277</v>
      </c>
      <c r="H7992">
        <v>12992</v>
      </c>
      <c r="I7992">
        <v>1.254410744478059</v>
      </c>
      <c r="J7992">
        <v>1.1022491309140126</v>
      </c>
      <c r="K7992">
        <v>1427</v>
      </c>
      <c r="L7992">
        <v>-3.7854085676372051E-3</v>
      </c>
      <c r="M7992">
        <v>-0.30268126726150513</v>
      </c>
      <c r="N7992">
        <v>14419</v>
      </c>
      <c r="O7992">
        <v>3.0756907537579536E-2</v>
      </c>
      <c r="P7992">
        <v>-4.3203461915254593E-2</v>
      </c>
      <c r="Q7992">
        <v>-2.4533404037356377E-2</v>
      </c>
      <c r="R7992">
        <v>-3.7854085676372051E-3</v>
      </c>
      <c r="S7992">
        <v>1.6960125416517258E-2</v>
      </c>
      <c r="T7992">
        <v>3.5632643848657608E-2</v>
      </c>
      <c r="U7992" t="s">
        <v>18</v>
      </c>
      <c r="V7992" t="s">
        <v>84</v>
      </c>
      <c r="W7992">
        <v>68.659683227539063</v>
      </c>
    </row>
    <row r="7993" spans="2:23" x14ac:dyDescent="0.25">
      <c r="B7993" t="s">
        <v>14</v>
      </c>
      <c r="C7993" s="35">
        <v>42231</v>
      </c>
      <c r="D7993">
        <v>24</v>
      </c>
      <c r="E7993" t="s">
        <v>32</v>
      </c>
      <c r="F7993">
        <v>0.98284870898060406</v>
      </c>
      <c r="G7993">
        <v>0.91122120738196322</v>
      </c>
      <c r="H7993">
        <v>12992</v>
      </c>
      <c r="I7993">
        <v>0.94606657275843775</v>
      </c>
      <c r="J7993">
        <v>0.85092407441478524</v>
      </c>
      <c r="K7993">
        <v>1427</v>
      </c>
      <c r="L7993">
        <v>3.6782138049602509E-2</v>
      </c>
      <c r="M7993">
        <v>3.7424006462097168</v>
      </c>
      <c r="N7993">
        <v>14419</v>
      </c>
      <c r="O7993">
        <v>2.3902276530861855E-2</v>
      </c>
      <c r="P7993">
        <v>6.1489804647862911E-3</v>
      </c>
      <c r="Q7993">
        <v>2.0658141002058983E-2</v>
      </c>
      <c r="R7993">
        <v>3.6782138049602509E-2</v>
      </c>
      <c r="S7993">
        <v>5.2904222160577774E-2</v>
      </c>
      <c r="T7993">
        <v>6.7415297031402588E-2</v>
      </c>
      <c r="U7993" t="s">
        <v>18</v>
      </c>
      <c r="V7993" t="s">
        <v>84</v>
      </c>
      <c r="W7993">
        <v>66.506553649902344</v>
      </c>
    </row>
    <row r="7994" spans="2:23" x14ac:dyDescent="0.25">
      <c r="B7994" t="s">
        <v>14</v>
      </c>
      <c r="C7994" s="35">
        <v>42255</v>
      </c>
      <c r="D7994">
        <v>1</v>
      </c>
      <c r="E7994" t="s">
        <v>32</v>
      </c>
      <c r="F7994">
        <v>0.64645333749258271</v>
      </c>
      <c r="G7994">
        <v>0.61664588619556515</v>
      </c>
      <c r="H7994">
        <v>13074</v>
      </c>
      <c r="I7994">
        <v>0.63849958029044473</v>
      </c>
      <c r="J7994">
        <v>0.57626037365102201</v>
      </c>
      <c r="K7994">
        <v>1434</v>
      </c>
      <c r="L7994">
        <v>7.9537574201822281E-3</v>
      </c>
      <c r="M7994">
        <v>1.2303683757781982</v>
      </c>
      <c r="N7994">
        <v>14508</v>
      </c>
      <c r="O7994">
        <v>1.6144901514053345E-2</v>
      </c>
      <c r="P7994">
        <v>-1.2737547978758812E-2</v>
      </c>
      <c r="Q7994">
        <v>-2.9372703284025192E-3</v>
      </c>
      <c r="R7994">
        <v>7.9537574201822281E-3</v>
      </c>
      <c r="S7994">
        <v>1.8843494355678558E-2</v>
      </c>
      <c r="T7994">
        <v>2.8645062819123268E-2</v>
      </c>
      <c r="U7994" t="s">
        <v>18</v>
      </c>
      <c r="V7994" t="s">
        <v>84</v>
      </c>
      <c r="W7994">
        <v>60.553901672363281</v>
      </c>
    </row>
    <row r="7995" spans="2:23" x14ac:dyDescent="0.25">
      <c r="B7995" t="s">
        <v>14</v>
      </c>
      <c r="C7995" s="35">
        <v>42255</v>
      </c>
      <c r="D7995">
        <v>2</v>
      </c>
      <c r="E7995" t="s">
        <v>32</v>
      </c>
      <c r="F7995">
        <v>0.58463276737987047</v>
      </c>
      <c r="G7995">
        <v>0.59917854395350145</v>
      </c>
      <c r="H7995">
        <v>13074</v>
      </c>
      <c r="I7995">
        <v>0.58080965718322131</v>
      </c>
      <c r="J7995">
        <v>0.53187488802024185</v>
      </c>
      <c r="K7995">
        <v>1434</v>
      </c>
      <c r="L7995">
        <v>3.8231101352721453E-3</v>
      </c>
      <c r="M7995">
        <v>0.65393364429473877</v>
      </c>
      <c r="N7995">
        <v>14508</v>
      </c>
      <c r="O7995">
        <v>1.4991137199103832E-2</v>
      </c>
      <c r="P7995">
        <v>-1.5389530919492245E-2</v>
      </c>
      <c r="Q7995">
        <v>-6.289611104875803E-3</v>
      </c>
      <c r="R7995">
        <v>3.8231101352721453E-3</v>
      </c>
      <c r="S7995">
        <v>1.3934631831943989E-2</v>
      </c>
      <c r="T7995">
        <v>2.3035751655697823E-2</v>
      </c>
      <c r="U7995" t="s">
        <v>18</v>
      </c>
      <c r="V7995" t="s">
        <v>84</v>
      </c>
      <c r="W7995">
        <v>59.928451538085938</v>
      </c>
    </row>
    <row r="7996" spans="2:23" x14ac:dyDescent="0.25">
      <c r="B7996" t="s">
        <v>14</v>
      </c>
      <c r="C7996" s="35">
        <v>42255</v>
      </c>
      <c r="D7996">
        <v>3</v>
      </c>
      <c r="E7996" t="s">
        <v>32</v>
      </c>
      <c r="F7996">
        <v>0.55125285347475528</v>
      </c>
      <c r="G7996">
        <v>0.56552816212256185</v>
      </c>
      <c r="H7996">
        <v>13074</v>
      </c>
      <c r="I7996">
        <v>0.54778439451403438</v>
      </c>
      <c r="J7996">
        <v>0.48898942310403776</v>
      </c>
      <c r="K7996">
        <v>1434</v>
      </c>
      <c r="L7996">
        <v>3.4684590063989162E-3</v>
      </c>
      <c r="M7996">
        <v>0.62919563055038452</v>
      </c>
      <c r="N7996">
        <v>14508</v>
      </c>
      <c r="O7996">
        <v>1.3827736489474773E-2</v>
      </c>
      <c r="P7996">
        <v>-1.4253168366849422E-2</v>
      </c>
      <c r="Q7996">
        <v>-5.8594555594027042E-3</v>
      </c>
      <c r="R7996">
        <v>3.4684590063989162E-3</v>
      </c>
      <c r="S7996">
        <v>1.2795267626643181E-2</v>
      </c>
      <c r="T7996">
        <v>2.1190086379647255E-2</v>
      </c>
      <c r="U7996" t="s">
        <v>18</v>
      </c>
      <c r="V7996" t="s">
        <v>84</v>
      </c>
      <c r="W7996">
        <v>59.240970611572266</v>
      </c>
    </row>
    <row r="7997" spans="2:23" x14ac:dyDescent="0.25">
      <c r="B7997" t="s">
        <v>14</v>
      </c>
      <c r="C7997" s="35">
        <v>42255</v>
      </c>
      <c r="D7997">
        <v>4</v>
      </c>
      <c r="E7997" t="s">
        <v>32</v>
      </c>
      <c r="F7997">
        <v>0.5423710270472335</v>
      </c>
      <c r="G7997">
        <v>0.56072544812002834</v>
      </c>
      <c r="H7997">
        <v>13074</v>
      </c>
      <c r="I7997">
        <v>0.51981588489312014</v>
      </c>
      <c r="J7997">
        <v>0.45191565580680348</v>
      </c>
      <c r="K7997">
        <v>1434</v>
      </c>
      <c r="L7997">
        <v>2.2555142641067505E-2</v>
      </c>
      <c r="M7997">
        <v>4.1586184501647949</v>
      </c>
      <c r="N7997">
        <v>14508</v>
      </c>
      <c r="O7997">
        <v>1.2902207672595978E-2</v>
      </c>
      <c r="P7997">
        <v>6.0196733102202415E-3</v>
      </c>
      <c r="Q7997">
        <v>1.3851571828126907E-2</v>
      </c>
      <c r="R7997">
        <v>2.2555142641067505E-2</v>
      </c>
      <c r="S7997">
        <v>3.1257681548595428E-2</v>
      </c>
      <c r="T7997">
        <v>3.9090611040592194E-2</v>
      </c>
      <c r="U7997" t="s">
        <v>18</v>
      </c>
      <c r="V7997" t="s">
        <v>84</v>
      </c>
      <c r="W7997">
        <v>58.773365020751953</v>
      </c>
    </row>
    <row r="7998" spans="2:23" x14ac:dyDescent="0.25">
      <c r="B7998" t="s">
        <v>14</v>
      </c>
      <c r="C7998" s="35">
        <v>42255</v>
      </c>
      <c r="D7998">
        <v>5</v>
      </c>
      <c r="E7998" t="s">
        <v>32</v>
      </c>
      <c r="F7998">
        <v>0.55357734079368714</v>
      </c>
      <c r="G7998">
        <v>0.52720313305312194</v>
      </c>
      <c r="H7998">
        <v>13074</v>
      </c>
      <c r="I7998">
        <v>0.52774954490571657</v>
      </c>
      <c r="J7998">
        <v>0.45405345957485443</v>
      </c>
      <c r="K7998">
        <v>1434</v>
      </c>
      <c r="L7998">
        <v>2.5827795267105103E-2</v>
      </c>
      <c r="M7998">
        <v>4.665616512298584</v>
      </c>
      <c r="N7998">
        <v>14508</v>
      </c>
      <c r="O7998">
        <v>1.2846325524151325E-2</v>
      </c>
      <c r="P7998">
        <v>9.3639446422457695E-3</v>
      </c>
      <c r="Q7998">
        <v>1.7161920666694641E-2</v>
      </c>
      <c r="R7998">
        <v>2.5827795267105103E-2</v>
      </c>
      <c r="S7998">
        <v>3.4492641687393188E-2</v>
      </c>
      <c r="T7998">
        <v>4.2291644960641861E-2</v>
      </c>
      <c r="U7998" t="s">
        <v>18</v>
      </c>
      <c r="V7998" t="s">
        <v>84</v>
      </c>
      <c r="W7998">
        <v>58.086090087890625</v>
      </c>
    </row>
    <row r="7999" spans="2:23" x14ac:dyDescent="0.25">
      <c r="B7999" t="s">
        <v>14</v>
      </c>
      <c r="C7999" s="35">
        <v>42255</v>
      </c>
      <c r="D7999">
        <v>6</v>
      </c>
      <c r="E7999" t="s">
        <v>32</v>
      </c>
      <c r="F7999">
        <v>0.61128276368251722</v>
      </c>
      <c r="G7999">
        <v>0.58337279654013485</v>
      </c>
      <c r="H7999">
        <v>13074</v>
      </c>
      <c r="I7999">
        <v>0.60747928617247093</v>
      </c>
      <c r="J7999">
        <v>0.53774868797971409</v>
      </c>
      <c r="K7999">
        <v>1434</v>
      </c>
      <c r="L7999">
        <v>3.8034776225686073E-3</v>
      </c>
      <c r="M7999">
        <v>0.62221246957778931</v>
      </c>
      <c r="N7999">
        <v>14508</v>
      </c>
      <c r="O7999">
        <v>1.5089262276887894E-2</v>
      </c>
      <c r="P7999">
        <v>-1.5534920617938042E-2</v>
      </c>
      <c r="Q7999">
        <v>-6.3754371367394924E-3</v>
      </c>
      <c r="R7999">
        <v>3.8034776225686073E-3</v>
      </c>
      <c r="S7999">
        <v>1.3981184922158718E-2</v>
      </c>
      <c r="T7999">
        <v>2.3141875863075256E-2</v>
      </c>
      <c r="U7999" t="s">
        <v>18</v>
      </c>
      <c r="V7999" t="s">
        <v>84</v>
      </c>
      <c r="W7999">
        <v>57.398746490478516</v>
      </c>
    </row>
    <row r="8000" spans="2:23" x14ac:dyDescent="0.25">
      <c r="B8000" t="s">
        <v>14</v>
      </c>
      <c r="C8000" s="35">
        <v>42255</v>
      </c>
      <c r="D8000">
        <v>7</v>
      </c>
      <c r="E8000" t="s">
        <v>32</v>
      </c>
      <c r="F8000">
        <v>0.74844449656384981</v>
      </c>
      <c r="G8000">
        <v>0.71141485323978437</v>
      </c>
      <c r="H8000">
        <v>13074</v>
      </c>
      <c r="I8000">
        <v>0.72713792887511397</v>
      </c>
      <c r="J8000">
        <v>0.64474752954764292</v>
      </c>
      <c r="K8000">
        <v>1434</v>
      </c>
      <c r="L8000">
        <v>2.1306566894054413E-2</v>
      </c>
      <c r="M8000">
        <v>2.8467798233032227</v>
      </c>
      <c r="N8000">
        <v>14508</v>
      </c>
      <c r="O8000">
        <v>1.8127307295799255E-2</v>
      </c>
      <c r="P8000">
        <v>-1.9253900973126292E-3</v>
      </c>
      <c r="Q8000">
        <v>9.0782484039664268E-3</v>
      </c>
      <c r="R8000">
        <v>2.1306566894054413E-2</v>
      </c>
      <c r="S8000">
        <v>3.3533435314893723E-2</v>
      </c>
      <c r="T8000">
        <v>4.4538524001836777E-2</v>
      </c>
      <c r="U8000" t="s">
        <v>18</v>
      </c>
      <c r="V8000" t="s">
        <v>84</v>
      </c>
      <c r="W8000">
        <v>60.61566162109375</v>
      </c>
    </row>
    <row r="8001" spans="2:23" x14ac:dyDescent="0.25">
      <c r="B8001" t="s">
        <v>14</v>
      </c>
      <c r="C8001" s="35">
        <v>42255</v>
      </c>
      <c r="D8001">
        <v>8</v>
      </c>
      <c r="E8001" t="s">
        <v>32</v>
      </c>
      <c r="F8001">
        <v>0.78596558876111156</v>
      </c>
      <c r="G8001">
        <v>0.74081279834660707</v>
      </c>
      <c r="H8001">
        <v>13074</v>
      </c>
      <c r="I8001">
        <v>0.75241672458616049</v>
      </c>
      <c r="J8001">
        <v>0.65380063973984837</v>
      </c>
      <c r="K8001">
        <v>1434</v>
      </c>
      <c r="L8001">
        <v>3.3548865467309952E-2</v>
      </c>
      <c r="M8001">
        <v>4.2684903144836426</v>
      </c>
      <c r="N8001">
        <v>14508</v>
      </c>
      <c r="O8001">
        <v>1.8440788611769676E-2</v>
      </c>
      <c r="P8001">
        <v>9.9151507019996643E-3</v>
      </c>
      <c r="Q8001">
        <v>2.1109078079462051E-2</v>
      </c>
      <c r="R8001">
        <v>3.3548865467309952E-2</v>
      </c>
      <c r="S8001">
        <v>4.5987177640199661E-2</v>
      </c>
      <c r="T8001">
        <v>5.7182580232620239E-2</v>
      </c>
      <c r="U8001" t="s">
        <v>18</v>
      </c>
      <c r="V8001" t="s">
        <v>84</v>
      </c>
      <c r="W8001">
        <v>68.682449340820313</v>
      </c>
    </row>
    <row r="8002" spans="2:23" x14ac:dyDescent="0.25">
      <c r="B8002" t="s">
        <v>14</v>
      </c>
      <c r="C8002" s="35">
        <v>42255</v>
      </c>
      <c r="D8002">
        <v>9</v>
      </c>
      <c r="E8002" t="s">
        <v>32</v>
      </c>
      <c r="F8002">
        <v>0.70952151454893997</v>
      </c>
      <c r="G8002">
        <v>0.78400529905292216</v>
      </c>
      <c r="H8002">
        <v>13074</v>
      </c>
      <c r="I8002">
        <v>0.70436291111917271</v>
      </c>
      <c r="J8002">
        <v>0.75438544672157215</v>
      </c>
      <c r="K8002">
        <v>1434</v>
      </c>
      <c r="L8002">
        <v>5.1586036570370197E-3</v>
      </c>
      <c r="M8002">
        <v>0.72705382108688354</v>
      </c>
      <c r="N8002">
        <v>14508</v>
      </c>
      <c r="O8002">
        <v>2.1068325266242027E-2</v>
      </c>
      <c r="P8002">
        <v>-2.1842561662197113E-2</v>
      </c>
      <c r="Q8002">
        <v>-9.0536670759320259E-3</v>
      </c>
      <c r="R8002">
        <v>5.1586036570370197E-3</v>
      </c>
      <c r="S8002">
        <v>1.9369188696146011E-2</v>
      </c>
      <c r="T8002">
        <v>3.2159768044948578E-2</v>
      </c>
      <c r="U8002" t="s">
        <v>18</v>
      </c>
      <c r="V8002" t="s">
        <v>84</v>
      </c>
      <c r="W8002">
        <v>78.061965942382812</v>
      </c>
    </row>
    <row r="8003" spans="2:23" x14ac:dyDescent="0.25">
      <c r="B8003" t="s">
        <v>14</v>
      </c>
      <c r="C8003" s="35">
        <v>42255</v>
      </c>
      <c r="D8003">
        <v>10</v>
      </c>
      <c r="E8003" t="s">
        <v>32</v>
      </c>
      <c r="F8003">
        <v>0.62130451658757146</v>
      </c>
      <c r="G8003">
        <v>0.92218569912073534</v>
      </c>
      <c r="H8003">
        <v>13074</v>
      </c>
      <c r="I8003">
        <v>0.62807823661905804</v>
      </c>
      <c r="J8003">
        <v>0.92554715585867564</v>
      </c>
      <c r="K8003">
        <v>1434</v>
      </c>
      <c r="L8003">
        <v>-6.7737200297415257E-3</v>
      </c>
      <c r="M8003">
        <v>-1.090241551399231</v>
      </c>
      <c r="N8003">
        <v>14508</v>
      </c>
      <c r="O8003">
        <v>2.5737587362527847E-2</v>
      </c>
      <c r="P8003">
        <v>-3.9759013801813126E-2</v>
      </c>
      <c r="Q8003">
        <v>-2.4135781452059746E-2</v>
      </c>
      <c r="R8003">
        <v>-6.7737200297415257E-3</v>
      </c>
      <c r="S8003">
        <v>1.058628223836422E-2</v>
      </c>
      <c r="T8003">
        <v>2.62115728110075E-2</v>
      </c>
      <c r="U8003" t="s">
        <v>18</v>
      </c>
      <c r="V8003" t="s">
        <v>84</v>
      </c>
      <c r="W8003">
        <v>84.436447143554688</v>
      </c>
    </row>
    <row r="8004" spans="2:23" x14ac:dyDescent="0.25">
      <c r="B8004" t="s">
        <v>14</v>
      </c>
      <c r="C8004" s="35">
        <v>42255</v>
      </c>
      <c r="D8004">
        <v>11</v>
      </c>
      <c r="E8004" t="s">
        <v>32</v>
      </c>
      <c r="F8004">
        <v>0.55254887489667637</v>
      </c>
      <c r="G8004">
        <v>1.0844182296784206</v>
      </c>
      <c r="H8004">
        <v>13074</v>
      </c>
      <c r="I8004">
        <v>0.57107774679195267</v>
      </c>
      <c r="J8004">
        <v>1.0944659011961164</v>
      </c>
      <c r="K8004">
        <v>1434</v>
      </c>
      <c r="L8004">
        <v>-1.8528871238231659E-2</v>
      </c>
      <c r="M8004">
        <v>-3.3533453941345215</v>
      </c>
      <c r="N8004">
        <v>14508</v>
      </c>
      <c r="O8004">
        <v>3.0418273061513901E-2</v>
      </c>
      <c r="P8004">
        <v>-5.7512931525707245E-2</v>
      </c>
      <c r="Q8004">
        <v>-3.9048429578542709E-2</v>
      </c>
      <c r="R8004">
        <v>-1.8528871238231659E-2</v>
      </c>
      <c r="S8004">
        <v>1.9882540218532085E-3</v>
      </c>
      <c r="T8004">
        <v>2.0455187186598778E-2</v>
      </c>
      <c r="U8004" t="s">
        <v>18</v>
      </c>
      <c r="V8004" t="s">
        <v>84</v>
      </c>
      <c r="W8004">
        <v>88.966087341308594</v>
      </c>
    </row>
    <row r="8005" spans="2:23" x14ac:dyDescent="0.25">
      <c r="B8005" t="s">
        <v>14</v>
      </c>
      <c r="C8005" s="35">
        <v>42255</v>
      </c>
      <c r="D8005">
        <v>12</v>
      </c>
      <c r="E8005" t="s">
        <v>32</v>
      </c>
      <c r="F8005">
        <v>0.53699365537498134</v>
      </c>
      <c r="G8005">
        <v>1.2372443066272028</v>
      </c>
      <c r="H8005">
        <v>13074</v>
      </c>
      <c r="I8005">
        <v>0.54617634689453609</v>
      </c>
      <c r="J8005">
        <v>1.2370596015459903</v>
      </c>
      <c r="K8005">
        <v>1434</v>
      </c>
      <c r="L8005">
        <v>-9.1826915740966797E-3</v>
      </c>
      <c r="M8005">
        <v>-1.7100186347961426</v>
      </c>
      <c r="N8005">
        <v>14508</v>
      </c>
      <c r="O8005">
        <v>3.4412957727909088E-2</v>
      </c>
      <c r="P8005">
        <v>-5.3286336362361908E-2</v>
      </c>
      <c r="Q8005">
        <v>-3.2396983355283737E-2</v>
      </c>
      <c r="R8005">
        <v>-9.1826915740966797E-3</v>
      </c>
      <c r="S8005">
        <v>1.4028848148882389E-2</v>
      </c>
      <c r="T8005">
        <v>3.4920953214168549E-2</v>
      </c>
      <c r="U8005" t="s">
        <v>18</v>
      </c>
      <c r="V8005" t="s">
        <v>84</v>
      </c>
      <c r="W8005">
        <v>91.059486389160156</v>
      </c>
    </row>
    <row r="8006" spans="2:23" x14ac:dyDescent="0.25">
      <c r="B8006" t="s">
        <v>14</v>
      </c>
      <c r="C8006" s="35">
        <v>42255</v>
      </c>
      <c r="D8006">
        <v>13</v>
      </c>
      <c r="E8006" t="s">
        <v>32</v>
      </c>
      <c r="F8006">
        <v>0.57990336433831946</v>
      </c>
      <c r="G8006">
        <v>1.369205522185406</v>
      </c>
      <c r="H8006">
        <v>13074</v>
      </c>
      <c r="I8006">
        <v>0.59419727125771038</v>
      </c>
      <c r="J8006">
        <v>1.3702021350501401</v>
      </c>
      <c r="K8006">
        <v>1434</v>
      </c>
      <c r="L8006">
        <v>-1.4293907210230827E-2</v>
      </c>
      <c r="M8006">
        <v>-2.4648773670196533</v>
      </c>
      <c r="N8006">
        <v>14508</v>
      </c>
      <c r="O8006">
        <v>3.8113459944725037E-2</v>
      </c>
      <c r="P8006">
        <v>-6.3140116631984711E-2</v>
      </c>
      <c r="Q8006">
        <v>-4.0004484355449677E-2</v>
      </c>
      <c r="R8006">
        <v>-1.4293907210230827E-2</v>
      </c>
      <c r="S8006">
        <v>1.1413621716201305E-2</v>
      </c>
      <c r="T8006">
        <v>3.4552302211523056E-2</v>
      </c>
      <c r="U8006" t="s">
        <v>18</v>
      </c>
      <c r="V8006" t="s">
        <v>84</v>
      </c>
      <c r="W8006">
        <v>92.842636108398438</v>
      </c>
    </row>
    <row r="8007" spans="2:23" x14ac:dyDescent="0.25">
      <c r="B8007" t="s">
        <v>14</v>
      </c>
      <c r="C8007" s="35">
        <v>42255</v>
      </c>
      <c r="D8007">
        <v>14</v>
      </c>
      <c r="E8007" t="s">
        <v>32</v>
      </c>
      <c r="F8007">
        <v>0.71302060838672265</v>
      </c>
      <c r="G8007">
        <v>1.4802996585632155</v>
      </c>
      <c r="H8007">
        <v>13074</v>
      </c>
      <c r="I8007">
        <v>0.63677452771491005</v>
      </c>
      <c r="J8007">
        <v>1.3895458467207931</v>
      </c>
      <c r="K8007">
        <v>1434</v>
      </c>
      <c r="L8007">
        <v>7.6246082782745361E-2</v>
      </c>
      <c r="M8007">
        <v>10.693390846252441</v>
      </c>
      <c r="N8007">
        <v>14508</v>
      </c>
      <c r="O8007">
        <v>3.8911134004592896E-2</v>
      </c>
      <c r="P8007">
        <v>2.6377573609352112E-2</v>
      </c>
      <c r="Q8007">
        <v>4.9997411668300629E-2</v>
      </c>
      <c r="R8007">
        <v>7.6246082782745361E-2</v>
      </c>
      <c r="S8007">
        <v>0.10249163955450058</v>
      </c>
      <c r="T8007">
        <v>0.12611459195613861</v>
      </c>
      <c r="U8007" t="s">
        <v>18</v>
      </c>
      <c r="V8007" t="s">
        <v>84</v>
      </c>
      <c r="W8007">
        <v>94.465538024902344</v>
      </c>
    </row>
    <row r="8008" spans="2:23" x14ac:dyDescent="0.25">
      <c r="B8008" t="s">
        <v>14</v>
      </c>
      <c r="C8008" s="35">
        <v>42255</v>
      </c>
      <c r="D8008">
        <v>15</v>
      </c>
      <c r="E8008" t="s">
        <v>32</v>
      </c>
      <c r="F8008">
        <v>0.91623075511374952</v>
      </c>
      <c r="G8008">
        <v>1.5527392657816357</v>
      </c>
      <c r="H8008">
        <v>13074</v>
      </c>
      <c r="I8008">
        <v>0.78944730580374156</v>
      </c>
      <c r="J8008">
        <v>1.3988666491240755</v>
      </c>
      <c r="K8008">
        <v>1434</v>
      </c>
      <c r="L8008">
        <v>0.12678344547748566</v>
      </c>
      <c r="M8008">
        <v>13.837502479553223</v>
      </c>
      <c r="N8008">
        <v>14508</v>
      </c>
      <c r="O8008">
        <v>3.9357412606477737E-2</v>
      </c>
      <c r="P8008">
        <v>7.6342985033988953E-2</v>
      </c>
      <c r="Q8008">
        <v>0.10023371875286102</v>
      </c>
      <c r="R8008">
        <v>0.12678344547748566</v>
      </c>
      <c r="S8008">
        <v>0.15333001315593719</v>
      </c>
      <c r="T8008">
        <v>0.17722390592098236</v>
      </c>
      <c r="U8008" t="s">
        <v>18</v>
      </c>
      <c r="V8008" t="s">
        <v>84</v>
      </c>
      <c r="W8008">
        <v>95.093536376953125</v>
      </c>
    </row>
    <row r="8009" spans="2:23" x14ac:dyDescent="0.25">
      <c r="B8009" t="s">
        <v>14</v>
      </c>
      <c r="C8009" s="35">
        <v>42255</v>
      </c>
      <c r="D8009">
        <v>16</v>
      </c>
      <c r="E8009" t="s">
        <v>32</v>
      </c>
      <c r="F8009">
        <v>1.2591501881182647</v>
      </c>
      <c r="G8009">
        <v>1.6338171301068032</v>
      </c>
      <c r="H8009">
        <v>13074</v>
      </c>
      <c r="I8009">
        <v>1.3536783765896223</v>
      </c>
      <c r="J8009">
        <v>1.7575331115594111</v>
      </c>
      <c r="K8009">
        <v>1434</v>
      </c>
      <c r="L8009">
        <v>-9.4528190791606903E-2</v>
      </c>
      <c r="M8009">
        <v>-7.5073003768920898</v>
      </c>
      <c r="N8009">
        <v>14508</v>
      </c>
      <c r="O8009">
        <v>4.8561647534370422E-2</v>
      </c>
      <c r="P8009">
        <v>-0.15676480531692505</v>
      </c>
      <c r="Q8009">
        <v>-0.12728691101074219</v>
      </c>
      <c r="R8009">
        <v>-9.4528190791606903E-2</v>
      </c>
      <c r="S8009">
        <v>-6.1773359775543213E-2</v>
      </c>
      <c r="T8009">
        <v>-3.2291583716869354E-2</v>
      </c>
      <c r="U8009" t="s">
        <v>18</v>
      </c>
      <c r="V8009" t="s">
        <v>84</v>
      </c>
      <c r="W8009">
        <v>96.093330383300781</v>
      </c>
    </row>
    <row r="8010" spans="2:23" x14ac:dyDescent="0.25">
      <c r="B8010" t="s">
        <v>14</v>
      </c>
      <c r="C8010" s="35">
        <v>42255</v>
      </c>
      <c r="D8010">
        <v>17</v>
      </c>
      <c r="E8010" t="s">
        <v>32</v>
      </c>
      <c r="F8010">
        <v>1.6515032800430394</v>
      </c>
      <c r="G8010">
        <v>1.6909498168292922</v>
      </c>
      <c r="H8010">
        <v>13074</v>
      </c>
      <c r="I8010">
        <v>1.6833138556400364</v>
      </c>
      <c r="J8010">
        <v>1.7908803073517829</v>
      </c>
      <c r="K8010">
        <v>1434</v>
      </c>
      <c r="L8010">
        <v>-3.1810574233531952E-2</v>
      </c>
      <c r="M8010">
        <v>-1.9261587858200073</v>
      </c>
      <c r="N8010">
        <v>14508</v>
      </c>
      <c r="O8010">
        <v>4.9550779163837433E-2</v>
      </c>
      <c r="P8010">
        <v>-9.5314852893352509E-2</v>
      </c>
      <c r="Q8010">
        <v>-6.5236538648605347E-2</v>
      </c>
      <c r="R8010">
        <v>-3.1810574233531952E-2</v>
      </c>
      <c r="S8010">
        <v>1.6114263562485576E-3</v>
      </c>
      <c r="T8010">
        <v>3.1693704426288605E-2</v>
      </c>
      <c r="U8010" t="s">
        <v>18</v>
      </c>
      <c r="V8010" t="s">
        <v>84</v>
      </c>
      <c r="W8010">
        <v>95.248275756835938</v>
      </c>
    </row>
    <row r="8011" spans="2:23" x14ac:dyDescent="0.25">
      <c r="B8011" t="s">
        <v>14</v>
      </c>
      <c r="C8011" s="35">
        <v>42255</v>
      </c>
      <c r="D8011">
        <v>18</v>
      </c>
      <c r="E8011" t="s">
        <v>32</v>
      </c>
      <c r="F8011">
        <v>1.974942284379414</v>
      </c>
      <c r="G8011">
        <v>1.7062798735179743</v>
      </c>
      <c r="H8011">
        <v>13074</v>
      </c>
      <c r="I8011">
        <v>1.9594029382045337</v>
      </c>
      <c r="J8011">
        <v>1.7234660437503215</v>
      </c>
      <c r="K8011">
        <v>1434</v>
      </c>
      <c r="L8011">
        <v>1.5539346262812614E-2</v>
      </c>
      <c r="M8011">
        <v>0.78682535886764526</v>
      </c>
      <c r="N8011">
        <v>14508</v>
      </c>
      <c r="O8011">
        <v>4.7896232455968857E-2</v>
      </c>
      <c r="P8011">
        <v>-4.5844465494155884E-2</v>
      </c>
      <c r="Q8011">
        <v>-1.6770495101809502E-2</v>
      </c>
      <c r="R8011">
        <v>1.5539346262812614E-2</v>
      </c>
      <c r="S8011">
        <v>4.7845356166362762E-2</v>
      </c>
      <c r="T8011">
        <v>7.6923154294490814E-2</v>
      </c>
      <c r="U8011" t="s">
        <v>18</v>
      </c>
      <c r="V8011" t="s">
        <v>84</v>
      </c>
      <c r="W8011">
        <v>90.178726196289063</v>
      </c>
    </row>
    <row r="8012" spans="2:23" x14ac:dyDescent="0.25">
      <c r="B8012" t="s">
        <v>14</v>
      </c>
      <c r="C8012" s="35">
        <v>42255</v>
      </c>
      <c r="D8012">
        <v>19</v>
      </c>
      <c r="E8012" t="s">
        <v>32</v>
      </c>
      <c r="F8012">
        <v>2.0815203550715369</v>
      </c>
      <c r="G8012">
        <v>1.6587322321101203</v>
      </c>
      <c r="H8012">
        <v>13074</v>
      </c>
      <c r="I8012">
        <v>2.0830813855448982</v>
      </c>
      <c r="J8012">
        <v>1.6770435836661328</v>
      </c>
      <c r="K8012">
        <v>1434</v>
      </c>
      <c r="L8012">
        <v>-1.561030512675643E-3</v>
      </c>
      <c r="M8012">
        <v>-7.4994727969169617E-2</v>
      </c>
      <c r="N8012">
        <v>14508</v>
      </c>
      <c r="O8012">
        <v>4.66017946600914E-2</v>
      </c>
      <c r="P8012">
        <v>-6.1285890638828278E-2</v>
      </c>
      <c r="Q8012">
        <v>-3.2997667789459229E-2</v>
      </c>
      <c r="R8012">
        <v>-1.561030512675643E-3</v>
      </c>
      <c r="S8012">
        <v>2.9871879145503044E-2</v>
      </c>
      <c r="T8012">
        <v>5.8163829147815704E-2</v>
      </c>
      <c r="U8012" t="s">
        <v>18</v>
      </c>
      <c r="V8012" t="s">
        <v>84</v>
      </c>
      <c r="W8012">
        <v>81.112007141113281</v>
      </c>
    </row>
    <row r="8013" spans="2:23" x14ac:dyDescent="0.25">
      <c r="B8013" t="s">
        <v>14</v>
      </c>
      <c r="C8013" s="35">
        <v>42255</v>
      </c>
      <c r="D8013">
        <v>20</v>
      </c>
      <c r="E8013" t="s">
        <v>32</v>
      </c>
      <c r="F8013">
        <v>1.9500925337919479</v>
      </c>
      <c r="G8013">
        <v>1.5119473984193899</v>
      </c>
      <c r="H8013">
        <v>13074</v>
      </c>
      <c r="I8013">
        <v>1.9538020299272412</v>
      </c>
      <c r="J8013">
        <v>1.5395429567468402</v>
      </c>
      <c r="K8013">
        <v>1434</v>
      </c>
      <c r="L8013">
        <v>-3.7094962317496538E-3</v>
      </c>
      <c r="M8013">
        <v>-0.19022154808044434</v>
      </c>
      <c r="N8013">
        <v>14508</v>
      </c>
      <c r="O8013">
        <v>4.2751651257276535E-2</v>
      </c>
      <c r="P8013">
        <v>-5.8500014245510101E-2</v>
      </c>
      <c r="Q8013">
        <v>-3.2548904418945313E-2</v>
      </c>
      <c r="R8013">
        <v>-3.7094962317496538E-3</v>
      </c>
      <c r="S8013">
        <v>2.5126492604613304E-2</v>
      </c>
      <c r="T8013">
        <v>5.1081020385026932E-2</v>
      </c>
      <c r="U8013" t="s">
        <v>18</v>
      </c>
      <c r="V8013" t="s">
        <v>84</v>
      </c>
      <c r="W8013">
        <v>74.799491882324219</v>
      </c>
    </row>
    <row r="8014" spans="2:23" x14ac:dyDescent="0.25">
      <c r="B8014" t="s">
        <v>14</v>
      </c>
      <c r="C8014" s="35">
        <v>42255</v>
      </c>
      <c r="D8014">
        <v>21</v>
      </c>
      <c r="E8014" t="s">
        <v>32</v>
      </c>
      <c r="F8014">
        <v>1.7718383670999913</v>
      </c>
      <c r="G8014">
        <v>1.413442775814058</v>
      </c>
      <c r="H8014">
        <v>13074</v>
      </c>
      <c r="I8014">
        <v>1.7627846046571727</v>
      </c>
      <c r="J8014">
        <v>1.370391646976733</v>
      </c>
      <c r="K8014">
        <v>1434</v>
      </c>
      <c r="L8014">
        <v>9.0537620708346367E-3</v>
      </c>
      <c r="M8014">
        <v>0.51098126173019409</v>
      </c>
      <c r="N8014">
        <v>14508</v>
      </c>
      <c r="O8014">
        <v>3.8241513073444366E-2</v>
      </c>
      <c r="P8014">
        <v>-3.9956562221050262E-2</v>
      </c>
      <c r="Q8014">
        <v>-1.6743198037147522E-2</v>
      </c>
      <c r="R8014">
        <v>9.0537620708346367E-3</v>
      </c>
      <c r="S8014">
        <v>3.4847661852836609E-2</v>
      </c>
      <c r="T8014">
        <v>5.8064084500074387E-2</v>
      </c>
      <c r="U8014" t="s">
        <v>18</v>
      </c>
      <c r="V8014" t="s">
        <v>84</v>
      </c>
      <c r="W8014">
        <v>72.016128540039063</v>
      </c>
    </row>
    <row r="8015" spans="2:23" x14ac:dyDescent="0.25">
      <c r="B8015" t="s">
        <v>14</v>
      </c>
      <c r="C8015" s="35">
        <v>42255</v>
      </c>
      <c r="D8015">
        <v>22</v>
      </c>
      <c r="E8015" t="s">
        <v>32</v>
      </c>
      <c r="F8015">
        <v>1.5129118672815527</v>
      </c>
      <c r="G8015">
        <v>1.2791586243522417</v>
      </c>
      <c r="H8015">
        <v>13074</v>
      </c>
      <c r="I8015">
        <v>1.4923755761666109</v>
      </c>
      <c r="J8015">
        <v>1.2794048123369282</v>
      </c>
      <c r="K8015">
        <v>1434</v>
      </c>
      <c r="L8015">
        <v>2.0536290481686592E-2</v>
      </c>
      <c r="M8015">
        <v>1.3574017286300659</v>
      </c>
      <c r="N8015">
        <v>14508</v>
      </c>
      <c r="O8015">
        <v>3.5589728504419327E-2</v>
      </c>
      <c r="P8015">
        <v>-2.5075506418943405E-2</v>
      </c>
      <c r="Q8015">
        <v>-3.471828531473875E-3</v>
      </c>
      <c r="R8015">
        <v>2.0536290481686592E-2</v>
      </c>
      <c r="S8015">
        <v>4.4541563838720322E-2</v>
      </c>
      <c r="T8015">
        <v>6.6148087382316589E-2</v>
      </c>
      <c r="U8015" t="s">
        <v>18</v>
      </c>
      <c r="V8015" t="s">
        <v>84</v>
      </c>
      <c r="W8015">
        <v>70.016334533691406</v>
      </c>
    </row>
    <row r="8016" spans="2:23" x14ac:dyDescent="0.25">
      <c r="B8016" t="s">
        <v>14</v>
      </c>
      <c r="C8016" s="35">
        <v>42255</v>
      </c>
      <c r="D8016">
        <v>23</v>
      </c>
      <c r="E8016" t="s">
        <v>32</v>
      </c>
      <c r="F8016">
        <v>1.1656779400784052</v>
      </c>
      <c r="G8016">
        <v>1.0495747129993227</v>
      </c>
      <c r="H8016">
        <v>13074</v>
      </c>
      <c r="I8016">
        <v>1.1352811758455317</v>
      </c>
      <c r="J8016">
        <v>0.98995379451427945</v>
      </c>
      <c r="K8016">
        <v>1434</v>
      </c>
      <c r="L8016">
        <v>3.0396765097975731E-2</v>
      </c>
      <c r="M8016">
        <v>2.6076469421386719</v>
      </c>
      <c r="N8016">
        <v>14508</v>
      </c>
      <c r="O8016">
        <v>2.7706829831004143E-2</v>
      </c>
      <c r="P8016">
        <v>-5.1123080775141716E-3</v>
      </c>
      <c r="Q8016">
        <v>1.1706291697919369E-2</v>
      </c>
      <c r="R8016">
        <v>3.0396765097975731E-2</v>
      </c>
      <c r="S8016">
        <v>4.9085021018981934E-2</v>
      </c>
      <c r="T8016">
        <v>6.5905839204788208E-2</v>
      </c>
      <c r="U8016" t="s">
        <v>18</v>
      </c>
      <c r="V8016" t="s">
        <v>84</v>
      </c>
      <c r="W8016">
        <v>69.391029357910156</v>
      </c>
    </row>
    <row r="8017" spans="2:23" x14ac:dyDescent="0.25">
      <c r="B8017" t="s">
        <v>14</v>
      </c>
      <c r="C8017" s="35">
        <v>42255</v>
      </c>
      <c r="D8017">
        <v>24</v>
      </c>
      <c r="E8017" t="s">
        <v>32</v>
      </c>
      <c r="F8017">
        <v>0.90570895616690739</v>
      </c>
      <c r="G8017">
        <v>0.85657454552262569</v>
      </c>
      <c r="H8017">
        <v>13074</v>
      </c>
      <c r="I8017">
        <v>0.87204730561520438</v>
      </c>
      <c r="J8017">
        <v>0.77463065850654944</v>
      </c>
      <c r="K8017">
        <v>1434</v>
      </c>
      <c r="L8017">
        <v>3.3661652356386185E-2</v>
      </c>
      <c r="M8017">
        <v>3.7166078090667725</v>
      </c>
      <c r="N8017">
        <v>14508</v>
      </c>
      <c r="O8017">
        <v>2.1784566342830658E-2</v>
      </c>
      <c r="P8017">
        <v>5.7425522245466709E-3</v>
      </c>
      <c r="Q8017">
        <v>1.8966220319271088E-2</v>
      </c>
      <c r="R8017">
        <v>3.3661652356386185E-2</v>
      </c>
      <c r="S8017">
        <v>4.8355340957641602E-2</v>
      </c>
      <c r="T8017">
        <v>6.1580751091241837E-2</v>
      </c>
      <c r="U8017" t="s">
        <v>18</v>
      </c>
      <c r="V8017" t="s">
        <v>84</v>
      </c>
      <c r="W8017">
        <v>67.613319396972656</v>
      </c>
    </row>
    <row r="8018" spans="2:23" x14ac:dyDescent="0.25">
      <c r="B8018" t="s">
        <v>14</v>
      </c>
      <c r="C8018" s="35">
        <v>42256</v>
      </c>
      <c r="D8018">
        <v>1</v>
      </c>
      <c r="E8018" t="s">
        <v>32</v>
      </c>
      <c r="F8018">
        <v>0.76950579536847707</v>
      </c>
      <c r="G8018">
        <v>0.7326273972725682</v>
      </c>
      <c r="H8018">
        <v>6448</v>
      </c>
      <c r="I8018">
        <v>0.77440874777897861</v>
      </c>
      <c r="J8018">
        <v>0.77912464154274474</v>
      </c>
      <c r="K8018">
        <v>4295</v>
      </c>
      <c r="L8018">
        <v>-4.9029523506760597E-3</v>
      </c>
      <c r="M8018">
        <v>-0.63715600967407227</v>
      </c>
      <c r="N8018">
        <v>10743</v>
      </c>
      <c r="O8018">
        <v>1.4985896646976471E-2</v>
      </c>
      <c r="P8018">
        <v>-2.4108877405524254E-2</v>
      </c>
      <c r="Q8018">
        <v>-1.5012138523161411E-2</v>
      </c>
      <c r="R8018">
        <v>-4.9029523506760597E-3</v>
      </c>
      <c r="S8018">
        <v>5.2050347439944744E-3</v>
      </c>
      <c r="T8018">
        <v>1.4302972704172134E-2</v>
      </c>
      <c r="U8018" t="s">
        <v>18</v>
      </c>
      <c r="V8018" t="s">
        <v>84</v>
      </c>
      <c r="W8018">
        <v>66.388343811035156</v>
      </c>
    </row>
    <row r="8019" spans="2:23" x14ac:dyDescent="0.25">
      <c r="B8019" t="s">
        <v>14</v>
      </c>
      <c r="C8019" s="35">
        <v>42256</v>
      </c>
      <c r="D8019">
        <v>1</v>
      </c>
      <c r="E8019" t="s">
        <v>32</v>
      </c>
      <c r="F8019">
        <v>0.76950579536847707</v>
      </c>
      <c r="G8019">
        <v>0.7326273972725682</v>
      </c>
      <c r="H8019">
        <v>6448</v>
      </c>
      <c r="I8019">
        <v>0.77440874777897861</v>
      </c>
      <c r="J8019">
        <v>0.77912464154274474</v>
      </c>
      <c r="K8019">
        <v>4295</v>
      </c>
      <c r="L8019">
        <v>-4.9029523506760597E-3</v>
      </c>
      <c r="M8019">
        <v>-0.63715600967407227</v>
      </c>
      <c r="N8019">
        <v>10743</v>
      </c>
      <c r="O8019">
        <v>1.4985896646976471E-2</v>
      </c>
      <c r="P8019">
        <v>-2.4108877405524254E-2</v>
      </c>
      <c r="Q8019">
        <v>-1.5012138523161411E-2</v>
      </c>
      <c r="R8019">
        <v>-4.9029523506760597E-3</v>
      </c>
      <c r="S8019">
        <v>5.2050347439944744E-3</v>
      </c>
      <c r="T8019">
        <v>1.4302972704172134E-2</v>
      </c>
      <c r="U8019" t="s">
        <v>102</v>
      </c>
      <c r="V8019" t="s">
        <v>84</v>
      </c>
      <c r="W8019">
        <v>66.388343811035156</v>
      </c>
    </row>
    <row r="8020" spans="2:23" x14ac:dyDescent="0.25">
      <c r="B8020" t="s">
        <v>14</v>
      </c>
      <c r="C8020" s="35">
        <v>42256</v>
      </c>
      <c r="D8020">
        <v>2</v>
      </c>
      <c r="E8020" t="s">
        <v>32</v>
      </c>
      <c r="F8020">
        <v>0.67916567985473342</v>
      </c>
      <c r="G8020">
        <v>0.63096562673965206</v>
      </c>
      <c r="H8020">
        <v>6448</v>
      </c>
      <c r="I8020">
        <v>0.68473435759207579</v>
      </c>
      <c r="J8020">
        <v>0.70947547233559349</v>
      </c>
      <c r="K8020">
        <v>4295</v>
      </c>
      <c r="L8020">
        <v>-5.5686775594949722E-3</v>
      </c>
      <c r="M8020">
        <v>-0.81992918252944946</v>
      </c>
      <c r="N8020">
        <v>10743</v>
      </c>
      <c r="O8020">
        <v>1.3376789167523384E-2</v>
      </c>
      <c r="P8020">
        <v>-2.2712370380759239E-2</v>
      </c>
      <c r="Q8020">
        <v>-1.459239237010479E-2</v>
      </c>
      <c r="R8020">
        <v>-5.5686775594949722E-3</v>
      </c>
      <c r="S8020">
        <v>3.4539666958153248E-3</v>
      </c>
      <c r="T8020">
        <v>1.1575015261769295E-2</v>
      </c>
      <c r="U8020" t="s">
        <v>18</v>
      </c>
      <c r="V8020" t="s">
        <v>84</v>
      </c>
      <c r="W8020">
        <v>65.408821105957031</v>
      </c>
    </row>
    <row r="8021" spans="2:23" x14ac:dyDescent="0.25">
      <c r="B8021" t="s">
        <v>14</v>
      </c>
      <c r="C8021" s="35">
        <v>42256</v>
      </c>
      <c r="D8021">
        <v>2</v>
      </c>
      <c r="E8021" t="s">
        <v>32</v>
      </c>
      <c r="F8021">
        <v>0.67916567985473342</v>
      </c>
      <c r="G8021">
        <v>0.63096562673965206</v>
      </c>
      <c r="H8021">
        <v>6448</v>
      </c>
      <c r="I8021">
        <v>0.68473435759207579</v>
      </c>
      <c r="J8021">
        <v>0.70947547233559349</v>
      </c>
      <c r="K8021">
        <v>4295</v>
      </c>
      <c r="L8021">
        <v>-5.5686775594949722E-3</v>
      </c>
      <c r="M8021">
        <v>-0.81992918252944946</v>
      </c>
      <c r="N8021">
        <v>10743</v>
      </c>
      <c r="O8021">
        <v>1.3376789167523384E-2</v>
      </c>
      <c r="P8021">
        <v>-2.2712370380759239E-2</v>
      </c>
      <c r="Q8021">
        <v>-1.459239237010479E-2</v>
      </c>
      <c r="R8021">
        <v>-5.5686775594949722E-3</v>
      </c>
      <c r="S8021">
        <v>3.4539666958153248E-3</v>
      </c>
      <c r="T8021">
        <v>1.1575015261769295E-2</v>
      </c>
      <c r="U8021" t="s">
        <v>102</v>
      </c>
      <c r="V8021" t="s">
        <v>84</v>
      </c>
      <c r="W8021">
        <v>65.408821105957031</v>
      </c>
    </row>
    <row r="8022" spans="2:23" x14ac:dyDescent="0.25">
      <c r="B8022" t="s">
        <v>14</v>
      </c>
      <c r="C8022" s="35">
        <v>42256</v>
      </c>
      <c r="D8022">
        <v>3</v>
      </c>
      <c r="E8022" t="s">
        <v>32</v>
      </c>
      <c r="F8022">
        <v>0.63049834873423305</v>
      </c>
      <c r="G8022">
        <v>0.5983530250068948</v>
      </c>
      <c r="H8022">
        <v>6448</v>
      </c>
      <c r="I8022">
        <v>0.62784516915565869</v>
      </c>
      <c r="J8022">
        <v>0.65453750309166969</v>
      </c>
      <c r="K8022">
        <v>4295</v>
      </c>
      <c r="L8022">
        <v>2.6531796902418137E-3</v>
      </c>
      <c r="M8022">
        <v>0.42080673575401306</v>
      </c>
      <c r="N8022">
        <v>10743</v>
      </c>
      <c r="O8022">
        <v>1.2460881844162941E-2</v>
      </c>
      <c r="P8022">
        <v>-1.3316686265170574E-2</v>
      </c>
      <c r="Q8022">
        <v>-5.7526817545294762E-3</v>
      </c>
      <c r="R8022">
        <v>2.6531796902418137E-3</v>
      </c>
      <c r="S8022">
        <v>1.1058044619858265E-2</v>
      </c>
      <c r="T8022">
        <v>1.8623046576976776E-2</v>
      </c>
      <c r="U8022" t="s">
        <v>18</v>
      </c>
      <c r="V8022" t="s">
        <v>84</v>
      </c>
      <c r="W8022">
        <v>65.579635620117187</v>
      </c>
    </row>
    <row r="8023" spans="2:23" x14ac:dyDescent="0.25">
      <c r="B8023" t="s">
        <v>14</v>
      </c>
      <c r="C8023" s="35">
        <v>42256</v>
      </c>
      <c r="D8023">
        <v>3</v>
      </c>
      <c r="E8023" t="s">
        <v>32</v>
      </c>
      <c r="F8023">
        <v>0.63049834873423305</v>
      </c>
      <c r="G8023">
        <v>0.5983530250068948</v>
      </c>
      <c r="H8023">
        <v>6448</v>
      </c>
      <c r="I8023">
        <v>0.62784516915565869</v>
      </c>
      <c r="J8023">
        <v>0.65453750309166969</v>
      </c>
      <c r="K8023">
        <v>4295</v>
      </c>
      <c r="L8023">
        <v>2.6531796902418137E-3</v>
      </c>
      <c r="M8023">
        <v>0.42080673575401306</v>
      </c>
      <c r="N8023">
        <v>10743</v>
      </c>
      <c r="O8023">
        <v>1.2460881844162941E-2</v>
      </c>
      <c r="P8023">
        <v>-1.3316686265170574E-2</v>
      </c>
      <c r="Q8023">
        <v>-5.7526817545294762E-3</v>
      </c>
      <c r="R8023">
        <v>2.6531796902418137E-3</v>
      </c>
      <c r="S8023">
        <v>1.1058044619858265E-2</v>
      </c>
      <c r="T8023">
        <v>1.8623046576976776E-2</v>
      </c>
      <c r="U8023" t="s">
        <v>102</v>
      </c>
      <c r="V8023" t="s">
        <v>84</v>
      </c>
      <c r="W8023">
        <v>65.579635620117187</v>
      </c>
    </row>
    <row r="8024" spans="2:23" x14ac:dyDescent="0.25">
      <c r="B8024" t="s">
        <v>14</v>
      </c>
      <c r="C8024" s="35">
        <v>42256</v>
      </c>
      <c r="D8024">
        <v>4</v>
      </c>
      <c r="E8024" t="s">
        <v>32</v>
      </c>
      <c r="F8024">
        <v>0.60584749948543415</v>
      </c>
      <c r="G8024">
        <v>0.54156857835259808</v>
      </c>
      <c r="H8024">
        <v>6448</v>
      </c>
      <c r="I8024">
        <v>0.6086745775527459</v>
      </c>
      <c r="J8024">
        <v>0.63731942006403997</v>
      </c>
      <c r="K8024">
        <v>4295</v>
      </c>
      <c r="L8024">
        <v>-2.827078104019165E-3</v>
      </c>
      <c r="M8024">
        <v>-0.46663194894790649</v>
      </c>
      <c r="N8024">
        <v>10743</v>
      </c>
      <c r="O8024">
        <v>1.1834523640573025E-2</v>
      </c>
      <c r="P8024">
        <v>-1.7994202673435211E-2</v>
      </c>
      <c r="Q8024">
        <v>-1.0810410603880882E-2</v>
      </c>
      <c r="R8024">
        <v>-2.827078104019165E-3</v>
      </c>
      <c r="S8024">
        <v>5.1553081721067429E-3</v>
      </c>
      <c r="T8024">
        <v>1.2340047396719456E-2</v>
      </c>
      <c r="U8024" t="s">
        <v>18</v>
      </c>
      <c r="V8024" t="s">
        <v>84</v>
      </c>
      <c r="W8024">
        <v>64.579444885253906</v>
      </c>
    </row>
    <row r="8025" spans="2:23" x14ac:dyDescent="0.25">
      <c r="B8025" t="s">
        <v>14</v>
      </c>
      <c r="C8025" s="35">
        <v>42256</v>
      </c>
      <c r="D8025">
        <v>4</v>
      </c>
      <c r="E8025" t="s">
        <v>32</v>
      </c>
      <c r="F8025">
        <v>0.60584749948543415</v>
      </c>
      <c r="G8025">
        <v>0.54156857835259808</v>
      </c>
      <c r="H8025">
        <v>6448</v>
      </c>
      <c r="I8025">
        <v>0.6086745775527459</v>
      </c>
      <c r="J8025">
        <v>0.63731942006403997</v>
      </c>
      <c r="K8025">
        <v>4295</v>
      </c>
      <c r="L8025">
        <v>-2.827078104019165E-3</v>
      </c>
      <c r="M8025">
        <v>-0.46663194894790649</v>
      </c>
      <c r="N8025">
        <v>10743</v>
      </c>
      <c r="O8025">
        <v>1.1834523640573025E-2</v>
      </c>
      <c r="P8025">
        <v>-1.7994202673435211E-2</v>
      </c>
      <c r="Q8025">
        <v>-1.0810410603880882E-2</v>
      </c>
      <c r="R8025">
        <v>-2.827078104019165E-3</v>
      </c>
      <c r="S8025">
        <v>5.1553081721067429E-3</v>
      </c>
      <c r="T8025">
        <v>1.2340047396719456E-2</v>
      </c>
      <c r="U8025" t="s">
        <v>102</v>
      </c>
      <c r="V8025" t="s">
        <v>84</v>
      </c>
      <c r="W8025">
        <v>64.579444885253906</v>
      </c>
    </row>
    <row r="8026" spans="2:23" x14ac:dyDescent="0.25">
      <c r="B8026" t="s">
        <v>14</v>
      </c>
      <c r="C8026" s="35">
        <v>42256</v>
      </c>
      <c r="D8026">
        <v>5</v>
      </c>
      <c r="E8026" t="s">
        <v>32</v>
      </c>
      <c r="F8026">
        <v>0.6172621590716324</v>
      </c>
      <c r="G8026">
        <v>0.55206736224657826</v>
      </c>
      <c r="H8026">
        <v>6448</v>
      </c>
      <c r="I8026">
        <v>0.60772033320573859</v>
      </c>
      <c r="J8026">
        <v>0.64014089435173471</v>
      </c>
      <c r="K8026">
        <v>4295</v>
      </c>
      <c r="L8026">
        <v>9.5418263226747513E-3</v>
      </c>
      <c r="M8026">
        <v>1.5458303689956665</v>
      </c>
      <c r="N8026">
        <v>10743</v>
      </c>
      <c r="O8026">
        <v>1.1944698169827461E-2</v>
      </c>
      <c r="P8026">
        <v>-5.7664988562464714E-3</v>
      </c>
      <c r="Q8026">
        <v>1.4841718366369605E-3</v>
      </c>
      <c r="R8026">
        <v>9.5418263226747513E-3</v>
      </c>
      <c r="S8026">
        <v>1.7598524689674377E-2</v>
      </c>
      <c r="T8026">
        <v>2.4850150570273399E-2</v>
      </c>
      <c r="U8026" t="s">
        <v>18</v>
      </c>
      <c r="V8026" t="s">
        <v>84</v>
      </c>
      <c r="W8026">
        <v>63.238479614257813</v>
      </c>
    </row>
    <row r="8027" spans="2:23" x14ac:dyDescent="0.25">
      <c r="B8027" t="s">
        <v>14</v>
      </c>
      <c r="C8027" s="35">
        <v>42256</v>
      </c>
      <c r="D8027">
        <v>5</v>
      </c>
      <c r="E8027" t="s">
        <v>32</v>
      </c>
      <c r="F8027">
        <v>0.6172621590716324</v>
      </c>
      <c r="G8027">
        <v>0.55206736224657826</v>
      </c>
      <c r="H8027">
        <v>6448</v>
      </c>
      <c r="I8027">
        <v>0.60772033320573859</v>
      </c>
      <c r="J8027">
        <v>0.64014089435173471</v>
      </c>
      <c r="K8027">
        <v>4295</v>
      </c>
      <c r="L8027">
        <v>9.5418263226747513E-3</v>
      </c>
      <c r="M8027">
        <v>1.5458303689956665</v>
      </c>
      <c r="N8027">
        <v>10743</v>
      </c>
      <c r="O8027">
        <v>1.1944698169827461E-2</v>
      </c>
      <c r="P8027">
        <v>-5.7664988562464714E-3</v>
      </c>
      <c r="Q8027">
        <v>1.4841718366369605E-3</v>
      </c>
      <c r="R8027">
        <v>9.5418263226747513E-3</v>
      </c>
      <c r="S8027">
        <v>1.7598524689674377E-2</v>
      </c>
      <c r="T8027">
        <v>2.4850150570273399E-2</v>
      </c>
      <c r="U8027" t="s">
        <v>102</v>
      </c>
      <c r="V8027" t="s">
        <v>84</v>
      </c>
      <c r="W8027">
        <v>63.238479614257813</v>
      </c>
    </row>
    <row r="8028" spans="2:23" x14ac:dyDescent="0.25">
      <c r="B8028" t="s">
        <v>14</v>
      </c>
      <c r="C8028" s="35">
        <v>42256</v>
      </c>
      <c r="D8028">
        <v>6</v>
      </c>
      <c r="E8028" t="s">
        <v>32</v>
      </c>
      <c r="F8028">
        <v>0.67908599461280228</v>
      </c>
      <c r="G8028">
        <v>0.61250142105890371</v>
      </c>
      <c r="H8028">
        <v>6448</v>
      </c>
      <c r="I8028">
        <v>0.66130037539695763</v>
      </c>
      <c r="J8028">
        <v>0.6951594386923583</v>
      </c>
      <c r="K8028">
        <v>4295</v>
      </c>
      <c r="L8028">
        <v>1.778561994433403E-2</v>
      </c>
      <c r="M8028">
        <v>2.6190526485443115</v>
      </c>
      <c r="N8028">
        <v>10743</v>
      </c>
      <c r="O8028">
        <v>1.3065061531960964E-2</v>
      </c>
      <c r="P8028">
        <v>1.0414370335638523E-3</v>
      </c>
      <c r="Q8028">
        <v>8.9721903204917908E-3</v>
      </c>
      <c r="R8028">
        <v>1.778561994433403E-2</v>
      </c>
      <c r="S8028">
        <v>2.6598004624247551E-2</v>
      </c>
      <c r="T8028">
        <v>3.4529801458120346E-2</v>
      </c>
      <c r="U8028" t="s">
        <v>18</v>
      </c>
      <c r="V8028" t="s">
        <v>84</v>
      </c>
      <c r="W8028">
        <v>65.260169982910156</v>
      </c>
    </row>
    <row r="8029" spans="2:23" x14ac:dyDescent="0.25">
      <c r="B8029" t="s">
        <v>14</v>
      </c>
      <c r="C8029" s="35">
        <v>42256</v>
      </c>
      <c r="D8029">
        <v>6</v>
      </c>
      <c r="E8029" t="s">
        <v>32</v>
      </c>
      <c r="F8029">
        <v>0.67908599461280228</v>
      </c>
      <c r="G8029">
        <v>0.61250142105890371</v>
      </c>
      <c r="H8029">
        <v>6448</v>
      </c>
      <c r="I8029">
        <v>0.66130037539695763</v>
      </c>
      <c r="J8029">
        <v>0.6951594386923583</v>
      </c>
      <c r="K8029">
        <v>4295</v>
      </c>
      <c r="L8029">
        <v>1.778561994433403E-2</v>
      </c>
      <c r="M8029">
        <v>2.6190526485443115</v>
      </c>
      <c r="N8029">
        <v>10743</v>
      </c>
      <c r="O8029">
        <v>1.3065061531960964E-2</v>
      </c>
      <c r="P8029">
        <v>1.0414370335638523E-3</v>
      </c>
      <c r="Q8029">
        <v>8.9721903204917908E-3</v>
      </c>
      <c r="R8029">
        <v>1.778561994433403E-2</v>
      </c>
      <c r="S8029">
        <v>2.6598004624247551E-2</v>
      </c>
      <c r="T8029">
        <v>3.4529801458120346E-2</v>
      </c>
      <c r="U8029" t="s">
        <v>102</v>
      </c>
      <c r="V8029" t="s">
        <v>84</v>
      </c>
      <c r="W8029">
        <v>65.260169982910156</v>
      </c>
    </row>
    <row r="8030" spans="2:23" x14ac:dyDescent="0.25">
      <c r="B8030" t="s">
        <v>14</v>
      </c>
      <c r="C8030" s="35">
        <v>42256</v>
      </c>
      <c r="D8030">
        <v>7</v>
      </c>
      <c r="E8030" t="s">
        <v>32</v>
      </c>
      <c r="F8030">
        <v>0.8102743728878099</v>
      </c>
      <c r="G8030">
        <v>0.72219964136184422</v>
      </c>
      <c r="H8030">
        <v>6448</v>
      </c>
      <c r="I8030">
        <v>0.7944409709382404</v>
      </c>
      <c r="J8030">
        <v>0.76227686592303512</v>
      </c>
      <c r="K8030">
        <v>4295</v>
      </c>
      <c r="L8030">
        <v>1.5833402052521706E-2</v>
      </c>
      <c r="M8030">
        <v>1.9540790319442749</v>
      </c>
      <c r="N8030">
        <v>10743</v>
      </c>
      <c r="O8030">
        <v>1.4702991582453251E-2</v>
      </c>
      <c r="P8030">
        <v>-3.0099519062787294E-3</v>
      </c>
      <c r="Q8030">
        <v>5.9150578454136848E-3</v>
      </c>
      <c r="R8030">
        <v>1.5833402052521706E-2</v>
      </c>
      <c r="S8030">
        <v>2.5750569999217987E-2</v>
      </c>
      <c r="T8030">
        <v>3.4676756709814072E-2</v>
      </c>
      <c r="U8030" t="s">
        <v>18</v>
      </c>
      <c r="V8030" t="s">
        <v>84</v>
      </c>
      <c r="W8030">
        <v>67.641815185546875</v>
      </c>
    </row>
    <row r="8031" spans="2:23" x14ac:dyDescent="0.25">
      <c r="B8031" t="s">
        <v>14</v>
      </c>
      <c r="C8031" s="35">
        <v>42256</v>
      </c>
      <c r="D8031">
        <v>7</v>
      </c>
      <c r="E8031" t="s">
        <v>32</v>
      </c>
      <c r="F8031">
        <v>0.8102743728878099</v>
      </c>
      <c r="G8031">
        <v>0.72219964136184422</v>
      </c>
      <c r="H8031">
        <v>6448</v>
      </c>
      <c r="I8031">
        <v>0.7944409709382404</v>
      </c>
      <c r="J8031">
        <v>0.76227686592303512</v>
      </c>
      <c r="K8031">
        <v>4295</v>
      </c>
      <c r="L8031">
        <v>1.5833402052521706E-2</v>
      </c>
      <c r="M8031">
        <v>1.9540790319442749</v>
      </c>
      <c r="N8031">
        <v>10743</v>
      </c>
      <c r="O8031">
        <v>1.4702991582453251E-2</v>
      </c>
      <c r="P8031">
        <v>-3.0099519062787294E-3</v>
      </c>
      <c r="Q8031">
        <v>5.9150578454136848E-3</v>
      </c>
      <c r="R8031">
        <v>1.5833402052521706E-2</v>
      </c>
      <c r="S8031">
        <v>2.5750569999217987E-2</v>
      </c>
      <c r="T8031">
        <v>3.4676756709814072E-2</v>
      </c>
      <c r="U8031" t="s">
        <v>102</v>
      </c>
      <c r="V8031" t="s">
        <v>84</v>
      </c>
      <c r="W8031">
        <v>67.641815185546875</v>
      </c>
    </row>
    <row r="8032" spans="2:23" x14ac:dyDescent="0.25">
      <c r="B8032" t="s">
        <v>14</v>
      </c>
      <c r="C8032" s="35">
        <v>42256</v>
      </c>
      <c r="D8032">
        <v>8</v>
      </c>
      <c r="E8032" t="s">
        <v>32</v>
      </c>
      <c r="F8032">
        <v>0.83045943286241064</v>
      </c>
      <c r="G8032">
        <v>0.74753562134476548</v>
      </c>
      <c r="H8032">
        <v>6448</v>
      </c>
      <c r="I8032">
        <v>0.83989603633767262</v>
      </c>
      <c r="J8032">
        <v>0.82415029183975319</v>
      </c>
      <c r="K8032">
        <v>4295</v>
      </c>
      <c r="L8032">
        <v>-9.4366036355495453E-3</v>
      </c>
      <c r="M8032">
        <v>-1.1363111734390259</v>
      </c>
      <c r="N8032">
        <v>10743</v>
      </c>
      <c r="O8032">
        <v>1.5646306797862053E-2</v>
      </c>
      <c r="P8032">
        <v>-2.9488909989595413E-2</v>
      </c>
      <c r="Q8032">
        <v>-1.999128982424736E-2</v>
      </c>
      <c r="R8032">
        <v>-9.4366036355495453E-3</v>
      </c>
      <c r="S8032">
        <v>1.1168302735313773E-3</v>
      </c>
      <c r="T8032">
        <v>1.0615702718496323E-2</v>
      </c>
      <c r="U8032" t="s">
        <v>18</v>
      </c>
      <c r="V8032" t="s">
        <v>84</v>
      </c>
      <c r="W8032">
        <v>75.214370727539063</v>
      </c>
    </row>
    <row r="8033" spans="2:23" x14ac:dyDescent="0.25">
      <c r="B8033" t="s">
        <v>14</v>
      </c>
      <c r="C8033" s="35">
        <v>42256</v>
      </c>
      <c r="D8033">
        <v>8</v>
      </c>
      <c r="E8033" t="s">
        <v>32</v>
      </c>
      <c r="F8033">
        <v>0.83045943286241064</v>
      </c>
      <c r="G8033">
        <v>0.74753562134476548</v>
      </c>
      <c r="H8033">
        <v>6448</v>
      </c>
      <c r="I8033">
        <v>0.83989603633767262</v>
      </c>
      <c r="J8033">
        <v>0.82415029183975319</v>
      </c>
      <c r="K8033">
        <v>4295</v>
      </c>
      <c r="L8033">
        <v>-9.4366036355495453E-3</v>
      </c>
      <c r="M8033">
        <v>-1.1363111734390259</v>
      </c>
      <c r="N8033">
        <v>10743</v>
      </c>
      <c r="O8033">
        <v>1.5646306797862053E-2</v>
      </c>
      <c r="P8033">
        <v>-2.9488909989595413E-2</v>
      </c>
      <c r="Q8033">
        <v>-1.999128982424736E-2</v>
      </c>
      <c r="R8033">
        <v>-9.4366036355495453E-3</v>
      </c>
      <c r="S8033">
        <v>1.1168302735313773E-3</v>
      </c>
      <c r="T8033">
        <v>1.0615702718496323E-2</v>
      </c>
      <c r="U8033" t="s">
        <v>102</v>
      </c>
      <c r="V8033" t="s">
        <v>84</v>
      </c>
      <c r="W8033">
        <v>75.214370727539063</v>
      </c>
    </row>
    <row r="8034" spans="2:23" x14ac:dyDescent="0.25">
      <c r="B8034" t="s">
        <v>14</v>
      </c>
      <c r="C8034" s="35">
        <v>42256</v>
      </c>
      <c r="D8034">
        <v>9</v>
      </c>
      <c r="E8034" t="s">
        <v>32</v>
      </c>
      <c r="F8034">
        <v>0.73491317954543312</v>
      </c>
      <c r="G8034">
        <v>0.86608705669103925</v>
      </c>
      <c r="H8034">
        <v>6448</v>
      </c>
      <c r="I8034">
        <v>0.75904270647047989</v>
      </c>
      <c r="J8034">
        <v>0.88536462366016511</v>
      </c>
      <c r="K8034">
        <v>4295</v>
      </c>
      <c r="L8034">
        <v>-2.4129526689648628E-2</v>
      </c>
      <c r="M8034">
        <v>-3.2833166122436523</v>
      </c>
      <c r="N8034">
        <v>10743</v>
      </c>
      <c r="O8034">
        <v>1.7286971211433411E-2</v>
      </c>
      <c r="P8034">
        <v>-4.62845079600811E-2</v>
      </c>
      <c r="Q8034">
        <v>-3.5790972411632538E-2</v>
      </c>
      <c r="R8034">
        <v>-2.4129526689648628E-2</v>
      </c>
      <c r="S8034">
        <v>-1.2469464913010597E-2</v>
      </c>
      <c r="T8034">
        <v>-1.9745444878935814E-3</v>
      </c>
      <c r="U8034" t="s">
        <v>18</v>
      </c>
      <c r="V8034" t="s">
        <v>84</v>
      </c>
      <c r="W8034">
        <v>83.2559814453125</v>
      </c>
    </row>
    <row r="8035" spans="2:23" x14ac:dyDescent="0.25">
      <c r="B8035" t="s">
        <v>14</v>
      </c>
      <c r="C8035" s="35">
        <v>42256</v>
      </c>
      <c r="D8035">
        <v>9</v>
      </c>
      <c r="E8035" t="s">
        <v>32</v>
      </c>
      <c r="F8035">
        <v>0.73491317954543312</v>
      </c>
      <c r="G8035">
        <v>0.86608705669103925</v>
      </c>
      <c r="H8035">
        <v>6448</v>
      </c>
      <c r="I8035">
        <v>0.75904270647047989</v>
      </c>
      <c r="J8035">
        <v>0.88536462366016511</v>
      </c>
      <c r="K8035">
        <v>4295</v>
      </c>
      <c r="L8035">
        <v>-2.4129526689648628E-2</v>
      </c>
      <c r="M8035">
        <v>-3.2833166122436523</v>
      </c>
      <c r="N8035">
        <v>10743</v>
      </c>
      <c r="O8035">
        <v>1.7286971211433411E-2</v>
      </c>
      <c r="P8035">
        <v>-4.62845079600811E-2</v>
      </c>
      <c r="Q8035">
        <v>-3.5790972411632538E-2</v>
      </c>
      <c r="R8035">
        <v>-2.4129526689648628E-2</v>
      </c>
      <c r="S8035">
        <v>-1.2469464913010597E-2</v>
      </c>
      <c r="T8035">
        <v>-1.9745444878935814E-3</v>
      </c>
      <c r="U8035" t="s">
        <v>102</v>
      </c>
      <c r="V8035" t="s">
        <v>84</v>
      </c>
      <c r="W8035">
        <v>83.2559814453125</v>
      </c>
    </row>
    <row r="8036" spans="2:23" x14ac:dyDescent="0.25">
      <c r="B8036" t="s">
        <v>14</v>
      </c>
      <c r="C8036" s="35">
        <v>42256</v>
      </c>
      <c r="D8036">
        <v>10</v>
      </c>
      <c r="E8036" t="s">
        <v>32</v>
      </c>
      <c r="F8036">
        <v>0.65466060139414251</v>
      </c>
      <c r="G8036">
        <v>1.072219419616609</v>
      </c>
      <c r="H8036">
        <v>6448</v>
      </c>
      <c r="I8036">
        <v>0.68644010288262569</v>
      </c>
      <c r="J8036">
        <v>1.0486912320863502</v>
      </c>
      <c r="K8036">
        <v>4295</v>
      </c>
      <c r="L8036">
        <v>-3.1779501587152481E-2</v>
      </c>
      <c r="M8036">
        <v>-4.8543477058410645</v>
      </c>
      <c r="N8036">
        <v>10743</v>
      </c>
      <c r="O8036">
        <v>2.0841080695390701E-2</v>
      </c>
      <c r="P8036">
        <v>-5.8489430695772171E-2</v>
      </c>
      <c r="Q8036">
        <v>-4.5838478952646255E-2</v>
      </c>
      <c r="R8036">
        <v>-3.1779501587152481E-2</v>
      </c>
      <c r="S8036">
        <v>-1.7722193151712418E-2</v>
      </c>
      <c r="T8036">
        <v>-5.0695724785327911E-3</v>
      </c>
      <c r="U8036" t="s">
        <v>18</v>
      </c>
      <c r="V8036" t="s">
        <v>84</v>
      </c>
      <c r="W8036">
        <v>89.446151733398438</v>
      </c>
    </row>
    <row r="8037" spans="2:23" x14ac:dyDescent="0.25">
      <c r="B8037" t="s">
        <v>14</v>
      </c>
      <c r="C8037" s="35">
        <v>42256</v>
      </c>
      <c r="D8037">
        <v>10</v>
      </c>
      <c r="E8037" t="s">
        <v>32</v>
      </c>
      <c r="F8037">
        <v>0.65466060139414251</v>
      </c>
      <c r="G8037">
        <v>1.072219419616609</v>
      </c>
      <c r="H8037">
        <v>6448</v>
      </c>
      <c r="I8037">
        <v>0.68644010288262569</v>
      </c>
      <c r="J8037">
        <v>1.0486912320863502</v>
      </c>
      <c r="K8037">
        <v>4295</v>
      </c>
      <c r="L8037">
        <v>-3.1779501587152481E-2</v>
      </c>
      <c r="M8037">
        <v>-4.8543477058410645</v>
      </c>
      <c r="N8037">
        <v>10743</v>
      </c>
      <c r="O8037">
        <v>2.0841080695390701E-2</v>
      </c>
      <c r="P8037">
        <v>-5.8489430695772171E-2</v>
      </c>
      <c r="Q8037">
        <v>-4.5838478952646255E-2</v>
      </c>
      <c r="R8037">
        <v>-3.1779501587152481E-2</v>
      </c>
      <c r="S8037">
        <v>-1.7722193151712418E-2</v>
      </c>
      <c r="T8037">
        <v>-5.0695724785327911E-3</v>
      </c>
      <c r="U8037" t="s">
        <v>102</v>
      </c>
      <c r="V8037" t="s">
        <v>84</v>
      </c>
      <c r="W8037">
        <v>89.446151733398438</v>
      </c>
    </row>
    <row r="8038" spans="2:23" x14ac:dyDescent="0.25">
      <c r="B8038" t="s">
        <v>14</v>
      </c>
      <c r="C8038" s="35">
        <v>42256</v>
      </c>
      <c r="D8038">
        <v>11</v>
      </c>
      <c r="E8038" t="s">
        <v>32</v>
      </c>
      <c r="F8038">
        <v>0.60378046423863896</v>
      </c>
      <c r="G8038">
        <v>1.2987154896695963</v>
      </c>
      <c r="H8038">
        <v>6448</v>
      </c>
      <c r="I8038">
        <v>0.67370891228259289</v>
      </c>
      <c r="J8038">
        <v>1.2507597918149795</v>
      </c>
      <c r="K8038">
        <v>4295</v>
      </c>
      <c r="L8038">
        <v>-6.9928444921970367E-2</v>
      </c>
      <c r="M8038">
        <v>-11.581767082214355</v>
      </c>
      <c r="N8038">
        <v>10743</v>
      </c>
      <c r="O8038">
        <v>2.5016326457262039E-2</v>
      </c>
      <c r="P8038">
        <v>-0.10198936611413956</v>
      </c>
      <c r="Q8038">
        <v>-8.680395781993866E-2</v>
      </c>
      <c r="R8038">
        <v>-6.9928444921970367E-2</v>
      </c>
      <c r="S8038">
        <v>-5.3054932504892349E-2</v>
      </c>
      <c r="T8038">
        <v>-3.786752000451088E-2</v>
      </c>
      <c r="U8038" t="s">
        <v>18</v>
      </c>
      <c r="V8038" t="s">
        <v>84</v>
      </c>
      <c r="W8038">
        <v>92.723724365234375</v>
      </c>
    </row>
    <row r="8039" spans="2:23" x14ac:dyDescent="0.25">
      <c r="B8039" t="s">
        <v>14</v>
      </c>
      <c r="C8039" s="35">
        <v>42256</v>
      </c>
      <c r="D8039">
        <v>11</v>
      </c>
      <c r="E8039" t="s">
        <v>32</v>
      </c>
      <c r="F8039">
        <v>0.60378046423863896</v>
      </c>
      <c r="G8039">
        <v>1.2987154896695963</v>
      </c>
      <c r="H8039">
        <v>6448</v>
      </c>
      <c r="I8039">
        <v>0.67370891228259289</v>
      </c>
      <c r="J8039">
        <v>1.2507597918149795</v>
      </c>
      <c r="K8039">
        <v>4295</v>
      </c>
      <c r="L8039">
        <v>-6.9928444921970367E-2</v>
      </c>
      <c r="M8039">
        <v>-11.581767082214355</v>
      </c>
      <c r="N8039">
        <v>10743</v>
      </c>
      <c r="O8039">
        <v>2.5016326457262039E-2</v>
      </c>
      <c r="P8039">
        <v>-0.10198936611413956</v>
      </c>
      <c r="Q8039">
        <v>-8.680395781993866E-2</v>
      </c>
      <c r="R8039">
        <v>-6.9928444921970367E-2</v>
      </c>
      <c r="S8039">
        <v>-5.3054932504892349E-2</v>
      </c>
      <c r="T8039">
        <v>-3.786752000451088E-2</v>
      </c>
      <c r="U8039" t="s">
        <v>102</v>
      </c>
      <c r="V8039" t="s">
        <v>84</v>
      </c>
      <c r="W8039">
        <v>92.723724365234375</v>
      </c>
    </row>
    <row r="8040" spans="2:23" x14ac:dyDescent="0.25">
      <c r="B8040" t="s">
        <v>14</v>
      </c>
      <c r="C8040" s="35">
        <v>42256</v>
      </c>
      <c r="D8040">
        <v>12</v>
      </c>
      <c r="E8040" t="s">
        <v>32</v>
      </c>
      <c r="F8040">
        <v>0.66370782053130761</v>
      </c>
      <c r="G8040">
        <v>1.5159448479357074</v>
      </c>
      <c r="H8040">
        <v>6448</v>
      </c>
      <c r="I8040">
        <v>0.75146634622209207</v>
      </c>
      <c r="J8040">
        <v>1.4580041694192944</v>
      </c>
      <c r="K8040">
        <v>4295</v>
      </c>
      <c r="L8040">
        <v>-8.7758526206016541E-2</v>
      </c>
      <c r="M8040">
        <v>-13.222463607788086</v>
      </c>
      <c r="N8040">
        <v>10743</v>
      </c>
      <c r="O8040">
        <v>2.9177824035286903E-2</v>
      </c>
      <c r="P8040">
        <v>-0.1251528263092041</v>
      </c>
      <c r="Q8040">
        <v>-0.10744130611419678</v>
      </c>
      <c r="R8040">
        <v>-8.7758526206016541E-2</v>
      </c>
      <c r="S8040">
        <v>-6.8078085780143738E-2</v>
      </c>
      <c r="T8040">
        <v>-5.0364226102828979E-2</v>
      </c>
      <c r="U8040" t="s">
        <v>18</v>
      </c>
      <c r="V8040" t="s">
        <v>84</v>
      </c>
      <c r="W8040">
        <v>95.5323486328125</v>
      </c>
    </row>
    <row r="8041" spans="2:23" x14ac:dyDescent="0.25">
      <c r="B8041" t="s">
        <v>14</v>
      </c>
      <c r="C8041" s="35">
        <v>42256</v>
      </c>
      <c r="D8041">
        <v>12</v>
      </c>
      <c r="E8041" t="s">
        <v>32</v>
      </c>
      <c r="F8041">
        <v>0.66370782053130761</v>
      </c>
      <c r="G8041">
        <v>1.5159448479357074</v>
      </c>
      <c r="H8041">
        <v>6448</v>
      </c>
      <c r="I8041">
        <v>0.75146634622209207</v>
      </c>
      <c r="J8041">
        <v>1.4580041694192944</v>
      </c>
      <c r="K8041">
        <v>4295</v>
      </c>
      <c r="L8041">
        <v>-8.7758526206016541E-2</v>
      </c>
      <c r="M8041">
        <v>-13.222463607788086</v>
      </c>
      <c r="N8041">
        <v>10743</v>
      </c>
      <c r="O8041">
        <v>2.9177824035286903E-2</v>
      </c>
      <c r="P8041">
        <v>-0.1251528263092041</v>
      </c>
      <c r="Q8041">
        <v>-0.10744130611419678</v>
      </c>
      <c r="R8041">
        <v>-8.7758526206016541E-2</v>
      </c>
      <c r="S8041">
        <v>-6.8078085780143738E-2</v>
      </c>
      <c r="T8041">
        <v>-5.0364226102828979E-2</v>
      </c>
      <c r="U8041" t="s">
        <v>102</v>
      </c>
      <c r="V8041" t="s">
        <v>84</v>
      </c>
      <c r="W8041">
        <v>95.5323486328125</v>
      </c>
    </row>
    <row r="8042" spans="2:23" x14ac:dyDescent="0.25">
      <c r="B8042" t="s">
        <v>14</v>
      </c>
      <c r="C8042" s="35">
        <v>42256</v>
      </c>
      <c r="D8042">
        <v>13</v>
      </c>
      <c r="E8042" t="s">
        <v>32</v>
      </c>
      <c r="F8042">
        <v>0.860008069864729</v>
      </c>
      <c r="G8042">
        <v>1.7132277869306221</v>
      </c>
      <c r="H8042">
        <v>6448</v>
      </c>
      <c r="I8042">
        <v>0.92345888798061326</v>
      </c>
      <c r="J8042">
        <v>1.6607655836829205</v>
      </c>
      <c r="K8042">
        <v>4295</v>
      </c>
      <c r="L8042">
        <v>-6.3450820744037628E-2</v>
      </c>
      <c r="M8042">
        <v>-7.3779330253601074</v>
      </c>
      <c r="N8042">
        <v>10743</v>
      </c>
      <c r="O8042">
        <v>3.3126700669527054E-2</v>
      </c>
      <c r="P8042">
        <v>-0.10590600222349167</v>
      </c>
      <c r="Q8042">
        <v>-8.5797429084777832E-2</v>
      </c>
      <c r="R8042">
        <v>-6.3450820744037628E-2</v>
      </c>
      <c r="S8042">
        <v>-4.1106861084699631E-2</v>
      </c>
      <c r="T8042">
        <v>-2.0995641127228737E-2</v>
      </c>
      <c r="U8042" t="s">
        <v>18</v>
      </c>
      <c r="V8042" t="s">
        <v>84</v>
      </c>
      <c r="W8042">
        <v>97.85162353515625</v>
      </c>
    </row>
    <row r="8043" spans="2:23" x14ac:dyDescent="0.25">
      <c r="B8043" t="s">
        <v>14</v>
      </c>
      <c r="C8043" s="35">
        <v>42256</v>
      </c>
      <c r="D8043">
        <v>13</v>
      </c>
      <c r="E8043" t="s">
        <v>32</v>
      </c>
      <c r="F8043">
        <v>0.860008069864729</v>
      </c>
      <c r="G8043">
        <v>1.7132277869306221</v>
      </c>
      <c r="H8043">
        <v>6448</v>
      </c>
      <c r="I8043">
        <v>0.92345888798061326</v>
      </c>
      <c r="J8043">
        <v>1.6607655836829205</v>
      </c>
      <c r="K8043">
        <v>4295</v>
      </c>
      <c r="L8043">
        <v>-6.3450820744037628E-2</v>
      </c>
      <c r="M8043">
        <v>-7.3779330253601074</v>
      </c>
      <c r="N8043">
        <v>10743</v>
      </c>
      <c r="O8043">
        <v>3.3126700669527054E-2</v>
      </c>
      <c r="P8043">
        <v>-0.10590600222349167</v>
      </c>
      <c r="Q8043">
        <v>-8.5797429084777832E-2</v>
      </c>
      <c r="R8043">
        <v>-6.3450820744037628E-2</v>
      </c>
      <c r="S8043">
        <v>-4.1106861084699631E-2</v>
      </c>
      <c r="T8043">
        <v>-2.0995641127228737E-2</v>
      </c>
      <c r="U8043" t="s">
        <v>102</v>
      </c>
      <c r="V8043" t="s">
        <v>84</v>
      </c>
      <c r="W8043">
        <v>97.85162353515625</v>
      </c>
    </row>
    <row r="8044" spans="2:23" x14ac:dyDescent="0.25">
      <c r="B8044" t="s">
        <v>14</v>
      </c>
      <c r="C8044" s="35">
        <v>42256</v>
      </c>
      <c r="D8044">
        <v>14</v>
      </c>
      <c r="E8044" t="s">
        <v>32</v>
      </c>
      <c r="F8044">
        <v>1.1615787193128486</v>
      </c>
      <c r="G8044">
        <v>1.8768518025894396</v>
      </c>
      <c r="H8044">
        <v>6448</v>
      </c>
      <c r="I8044">
        <v>1.2401400561372127</v>
      </c>
      <c r="J8044">
        <v>1.7959471366556288</v>
      </c>
      <c r="K8044">
        <v>4295</v>
      </c>
      <c r="L8044">
        <v>-7.8561335802078247E-2</v>
      </c>
      <c r="M8044">
        <v>-6.7633242607116699</v>
      </c>
      <c r="N8044">
        <v>10743</v>
      </c>
      <c r="O8044">
        <v>3.6017730832099915E-2</v>
      </c>
      <c r="P8044">
        <v>-0.12472166121006012</v>
      </c>
      <c r="Q8044">
        <v>-0.10285817831754684</v>
      </c>
      <c r="R8044">
        <v>-7.8561335802078247E-2</v>
      </c>
      <c r="S8044">
        <v>-5.4267376661300659E-2</v>
      </c>
      <c r="T8044">
        <v>-3.2401010394096375E-2</v>
      </c>
      <c r="U8044" t="s">
        <v>18</v>
      </c>
      <c r="V8044" t="s">
        <v>84</v>
      </c>
      <c r="W8044">
        <v>99.340873718261719</v>
      </c>
    </row>
    <row r="8045" spans="2:23" x14ac:dyDescent="0.25">
      <c r="B8045" t="s">
        <v>14</v>
      </c>
      <c r="C8045" s="35">
        <v>42256</v>
      </c>
      <c r="D8045">
        <v>14</v>
      </c>
      <c r="E8045" t="s">
        <v>32</v>
      </c>
      <c r="F8045">
        <v>1.1615787193128486</v>
      </c>
      <c r="G8045">
        <v>1.8768518025894396</v>
      </c>
      <c r="H8045">
        <v>6448</v>
      </c>
      <c r="I8045">
        <v>1.2401400561372127</v>
      </c>
      <c r="J8045">
        <v>1.7959471366556288</v>
      </c>
      <c r="K8045">
        <v>4295</v>
      </c>
      <c r="L8045">
        <v>-7.8561335802078247E-2</v>
      </c>
      <c r="M8045">
        <v>-6.7633242607116699</v>
      </c>
      <c r="N8045">
        <v>10743</v>
      </c>
      <c r="O8045">
        <v>3.6017730832099915E-2</v>
      </c>
      <c r="P8045">
        <v>-0.12472166121006012</v>
      </c>
      <c r="Q8045">
        <v>-0.10285817831754684</v>
      </c>
      <c r="R8045">
        <v>-7.8561335802078247E-2</v>
      </c>
      <c r="S8045">
        <v>-5.4267376661300659E-2</v>
      </c>
      <c r="T8045">
        <v>-3.2401010394096375E-2</v>
      </c>
      <c r="U8045" t="s">
        <v>102</v>
      </c>
      <c r="V8045" t="s">
        <v>84</v>
      </c>
      <c r="W8045">
        <v>99.340873718261719</v>
      </c>
    </row>
    <row r="8046" spans="2:23" x14ac:dyDescent="0.25">
      <c r="B8046" t="s">
        <v>14</v>
      </c>
      <c r="C8046" s="35">
        <v>42256</v>
      </c>
      <c r="D8046">
        <v>15</v>
      </c>
      <c r="E8046" t="s">
        <v>32</v>
      </c>
      <c r="F8046">
        <v>1.5079662251304236</v>
      </c>
      <c r="G8046">
        <v>1.9507924597284887</v>
      </c>
      <c r="H8046">
        <v>6448</v>
      </c>
      <c r="I8046">
        <v>1.6527100610316248</v>
      </c>
      <c r="J8046">
        <v>1.9420758040700778</v>
      </c>
      <c r="K8046">
        <v>4295</v>
      </c>
      <c r="L8046">
        <v>-0.14474382996559143</v>
      </c>
      <c r="M8046">
        <v>-9.5986127853393555</v>
      </c>
      <c r="N8046">
        <v>10743</v>
      </c>
      <c r="O8046">
        <v>3.831903263926506E-2</v>
      </c>
      <c r="P8046">
        <v>-0.19385349750518799</v>
      </c>
      <c r="Q8046">
        <v>-0.17059308290481567</v>
      </c>
      <c r="R8046">
        <v>-0.14474382996559143</v>
      </c>
      <c r="S8046">
        <v>-0.11889763921499252</v>
      </c>
      <c r="T8046">
        <v>-9.5634154975414276E-2</v>
      </c>
      <c r="U8046" t="s">
        <v>18</v>
      </c>
      <c r="V8046" t="s">
        <v>84</v>
      </c>
      <c r="W8046">
        <v>100.63986206054687</v>
      </c>
    </row>
    <row r="8047" spans="2:23" x14ac:dyDescent="0.25">
      <c r="B8047" t="s">
        <v>14</v>
      </c>
      <c r="C8047" s="35">
        <v>42256</v>
      </c>
      <c r="D8047">
        <v>15</v>
      </c>
      <c r="E8047" t="s">
        <v>32</v>
      </c>
      <c r="F8047">
        <v>1.5079662251304236</v>
      </c>
      <c r="G8047">
        <v>1.9507924597284887</v>
      </c>
      <c r="H8047">
        <v>6448</v>
      </c>
      <c r="I8047">
        <v>1.6527100610316248</v>
      </c>
      <c r="J8047">
        <v>1.9420758040700778</v>
      </c>
      <c r="K8047">
        <v>4295</v>
      </c>
      <c r="L8047">
        <v>-0.14474382996559143</v>
      </c>
      <c r="M8047">
        <v>-9.5986127853393555</v>
      </c>
      <c r="N8047">
        <v>10743</v>
      </c>
      <c r="O8047">
        <v>3.831903263926506E-2</v>
      </c>
      <c r="P8047">
        <v>-0.19385349750518799</v>
      </c>
      <c r="Q8047">
        <v>-0.17059308290481567</v>
      </c>
      <c r="R8047">
        <v>-0.14474382996559143</v>
      </c>
      <c r="S8047">
        <v>-0.11889763921499252</v>
      </c>
      <c r="T8047">
        <v>-9.5634154975414276E-2</v>
      </c>
      <c r="U8047" t="s">
        <v>102</v>
      </c>
      <c r="V8047" t="s">
        <v>84</v>
      </c>
      <c r="W8047">
        <v>100.63986206054687</v>
      </c>
    </row>
    <row r="8048" spans="2:23" x14ac:dyDescent="0.25">
      <c r="B8048" t="s">
        <v>14</v>
      </c>
      <c r="C8048" s="35">
        <v>42256</v>
      </c>
      <c r="D8048">
        <v>16</v>
      </c>
      <c r="E8048" t="s">
        <v>32</v>
      </c>
      <c r="F8048">
        <v>1.9665584046334215</v>
      </c>
      <c r="G8048">
        <v>2.0013428923028362</v>
      </c>
      <c r="H8048">
        <v>6448</v>
      </c>
      <c r="I8048">
        <v>1.9561705908429248</v>
      </c>
      <c r="J8048">
        <v>1.8855172964820566</v>
      </c>
      <c r="K8048">
        <v>4295</v>
      </c>
      <c r="L8048">
        <v>1.0387813672423363E-2</v>
      </c>
      <c r="M8048">
        <v>0.52822297811508179</v>
      </c>
      <c r="N8048">
        <v>10743</v>
      </c>
      <c r="O8048">
        <v>3.8064789026975632E-2</v>
      </c>
      <c r="P8048">
        <v>-3.8396019488573074E-2</v>
      </c>
      <c r="Q8048">
        <v>-1.5289931558072567E-2</v>
      </c>
      <c r="R8048">
        <v>1.0387813672423363E-2</v>
      </c>
      <c r="S8048">
        <v>3.6062512546777725E-2</v>
      </c>
      <c r="T8048">
        <v>5.91716468334198E-2</v>
      </c>
      <c r="U8048" t="s">
        <v>18</v>
      </c>
      <c r="V8048" t="s">
        <v>84</v>
      </c>
      <c r="W8048">
        <v>100.27869415283203</v>
      </c>
    </row>
    <row r="8049" spans="2:23" x14ac:dyDescent="0.25">
      <c r="B8049" t="s">
        <v>14</v>
      </c>
      <c r="C8049" s="35">
        <v>42256</v>
      </c>
      <c r="D8049">
        <v>16</v>
      </c>
      <c r="E8049" t="s">
        <v>32</v>
      </c>
      <c r="F8049">
        <v>1.9665584046334215</v>
      </c>
      <c r="G8049">
        <v>2.0013428923028362</v>
      </c>
      <c r="H8049">
        <v>6448</v>
      </c>
      <c r="I8049">
        <v>1.9561705908429248</v>
      </c>
      <c r="J8049">
        <v>1.8855172964820566</v>
      </c>
      <c r="K8049">
        <v>4295</v>
      </c>
      <c r="L8049">
        <v>1.0387813672423363E-2</v>
      </c>
      <c r="M8049">
        <v>0.52822297811508179</v>
      </c>
      <c r="N8049">
        <v>10743</v>
      </c>
      <c r="O8049">
        <v>3.8064789026975632E-2</v>
      </c>
      <c r="P8049">
        <v>-3.8396019488573074E-2</v>
      </c>
      <c r="Q8049">
        <v>-1.5289931558072567E-2</v>
      </c>
      <c r="R8049">
        <v>1.0387813672423363E-2</v>
      </c>
      <c r="S8049">
        <v>3.6062512546777725E-2</v>
      </c>
      <c r="T8049">
        <v>5.91716468334198E-2</v>
      </c>
      <c r="U8049" t="s">
        <v>102</v>
      </c>
      <c r="V8049" t="s">
        <v>84</v>
      </c>
      <c r="W8049">
        <v>100.27869415283203</v>
      </c>
    </row>
    <row r="8050" spans="2:23" x14ac:dyDescent="0.25">
      <c r="B8050" t="s">
        <v>14</v>
      </c>
      <c r="C8050" s="35">
        <v>42256</v>
      </c>
      <c r="D8050">
        <v>17</v>
      </c>
      <c r="E8050" t="s">
        <v>32</v>
      </c>
      <c r="F8050">
        <v>2.4118619885774844</v>
      </c>
      <c r="G8050">
        <v>1.9988380676847208</v>
      </c>
      <c r="H8050">
        <v>6448</v>
      </c>
      <c r="I8050">
        <v>2.0247813320946815</v>
      </c>
      <c r="J8050">
        <v>1.6879325975658919</v>
      </c>
      <c r="K8050">
        <v>4295</v>
      </c>
      <c r="L8050">
        <v>0.38708066940307617</v>
      </c>
      <c r="M8050">
        <v>16.049037933349609</v>
      </c>
      <c r="N8050">
        <v>10743</v>
      </c>
      <c r="O8050">
        <v>3.5818755626678467E-2</v>
      </c>
      <c r="P8050">
        <v>0.34117534756660461</v>
      </c>
      <c r="Q8050">
        <v>0.36291804909706116</v>
      </c>
      <c r="R8050">
        <v>0.38708066940307617</v>
      </c>
      <c r="S8050">
        <v>0.41124042868614197</v>
      </c>
      <c r="T8050">
        <v>0.43298599123954773</v>
      </c>
      <c r="U8050" t="s">
        <v>18</v>
      </c>
      <c r="V8050" t="s">
        <v>84</v>
      </c>
      <c r="W8050">
        <v>99.597969055175781</v>
      </c>
    </row>
    <row r="8051" spans="2:23" x14ac:dyDescent="0.25">
      <c r="B8051" t="s">
        <v>14</v>
      </c>
      <c r="C8051" s="35">
        <v>42256</v>
      </c>
      <c r="D8051">
        <v>17</v>
      </c>
      <c r="E8051" t="s">
        <v>32</v>
      </c>
      <c r="F8051">
        <v>2.4118619885774844</v>
      </c>
      <c r="G8051">
        <v>1.9988380676847208</v>
      </c>
      <c r="H8051">
        <v>6448</v>
      </c>
      <c r="I8051">
        <v>2.0247813320946815</v>
      </c>
      <c r="J8051">
        <v>1.6879325975658919</v>
      </c>
      <c r="K8051">
        <v>4295</v>
      </c>
      <c r="L8051">
        <v>0.38708066940307617</v>
      </c>
      <c r="M8051">
        <v>16.049037933349609</v>
      </c>
      <c r="N8051">
        <v>10743</v>
      </c>
      <c r="O8051">
        <v>3.5818755626678467E-2</v>
      </c>
      <c r="P8051">
        <v>0.34117534756660461</v>
      </c>
      <c r="Q8051">
        <v>0.36291804909706116</v>
      </c>
      <c r="R8051">
        <v>0.38708066940307617</v>
      </c>
      <c r="S8051">
        <v>0.41124042868614197</v>
      </c>
      <c r="T8051">
        <v>0.43298599123954773</v>
      </c>
      <c r="U8051" t="s">
        <v>102</v>
      </c>
      <c r="V8051" t="s">
        <v>84</v>
      </c>
      <c r="W8051">
        <v>99.597969055175781</v>
      </c>
    </row>
    <row r="8052" spans="2:23" x14ac:dyDescent="0.25">
      <c r="B8052" t="s">
        <v>14</v>
      </c>
      <c r="C8052" s="35">
        <v>42256</v>
      </c>
      <c r="D8052">
        <v>18</v>
      </c>
      <c r="E8052" t="s">
        <v>32</v>
      </c>
      <c r="F8052">
        <v>2.747265929478508</v>
      </c>
      <c r="G8052">
        <v>1.958093179323418</v>
      </c>
      <c r="H8052">
        <v>6448</v>
      </c>
      <c r="I8052">
        <v>2.2320863978426391</v>
      </c>
      <c r="J8052">
        <v>1.6016090266199043</v>
      </c>
      <c r="K8052">
        <v>4295</v>
      </c>
      <c r="L8052">
        <v>0.51517951488494873</v>
      </c>
      <c r="M8052">
        <v>18.752445220947266</v>
      </c>
      <c r="N8052">
        <v>10743</v>
      </c>
      <c r="O8052">
        <v>3.4523386508226395E-2</v>
      </c>
      <c r="P8052">
        <v>0.47093433141708374</v>
      </c>
      <c r="Q8052">
        <v>0.49189072847366333</v>
      </c>
      <c r="R8052">
        <v>0.51517951488494873</v>
      </c>
      <c r="S8052">
        <v>0.53846555948257446</v>
      </c>
      <c r="T8052">
        <v>0.55942469835281372</v>
      </c>
      <c r="U8052" t="s">
        <v>18</v>
      </c>
      <c r="V8052" t="s">
        <v>84</v>
      </c>
      <c r="W8052">
        <v>96.366004943847656</v>
      </c>
    </row>
    <row r="8053" spans="2:23" x14ac:dyDescent="0.25">
      <c r="B8053" t="s">
        <v>14</v>
      </c>
      <c r="C8053" s="35">
        <v>42256</v>
      </c>
      <c r="D8053">
        <v>18</v>
      </c>
      <c r="E8053" t="s">
        <v>32</v>
      </c>
      <c r="F8053">
        <v>2.747265929478508</v>
      </c>
      <c r="G8053">
        <v>1.958093179323418</v>
      </c>
      <c r="H8053">
        <v>6448</v>
      </c>
      <c r="I8053">
        <v>2.2320863978426391</v>
      </c>
      <c r="J8053">
        <v>1.6016090266199043</v>
      </c>
      <c r="K8053">
        <v>4295</v>
      </c>
      <c r="L8053">
        <v>0.51517951488494873</v>
      </c>
      <c r="M8053">
        <v>18.752445220947266</v>
      </c>
      <c r="N8053">
        <v>10743</v>
      </c>
      <c r="O8053">
        <v>3.4523386508226395E-2</v>
      </c>
      <c r="P8053">
        <v>0.47093433141708374</v>
      </c>
      <c r="Q8053">
        <v>0.49189072847366333</v>
      </c>
      <c r="R8053">
        <v>0.51517951488494873</v>
      </c>
      <c r="S8053">
        <v>0.53846555948257446</v>
      </c>
      <c r="T8053">
        <v>0.55942469835281372</v>
      </c>
      <c r="U8053" t="s">
        <v>102</v>
      </c>
      <c r="V8053" t="s">
        <v>84</v>
      </c>
      <c r="W8053">
        <v>96.366004943847656</v>
      </c>
    </row>
    <row r="8054" spans="2:23" x14ac:dyDescent="0.25">
      <c r="B8054" t="s">
        <v>14</v>
      </c>
      <c r="C8054" s="35">
        <v>42256</v>
      </c>
      <c r="D8054">
        <v>19</v>
      </c>
      <c r="E8054" t="s">
        <v>32</v>
      </c>
      <c r="F8054">
        <v>2.847594188905914</v>
      </c>
      <c r="G8054">
        <v>1.9206687774522828</v>
      </c>
      <c r="H8054">
        <v>6448</v>
      </c>
      <c r="I8054">
        <v>2.3517956853330997</v>
      </c>
      <c r="J8054">
        <v>1.5264195936065252</v>
      </c>
      <c r="K8054">
        <v>4295</v>
      </c>
      <c r="L8054">
        <v>0.4957984983921051</v>
      </c>
      <c r="M8054">
        <v>17.411136627197266</v>
      </c>
      <c r="N8054">
        <v>10743</v>
      </c>
      <c r="O8054">
        <v>3.3385500311851501E-2</v>
      </c>
      <c r="P8054">
        <v>0.45301163196563721</v>
      </c>
      <c r="Q8054">
        <v>0.47327730059623718</v>
      </c>
      <c r="R8054">
        <v>0.4957984983921051</v>
      </c>
      <c r="S8054">
        <v>0.51831704378128052</v>
      </c>
      <c r="T8054">
        <v>0.538585364818573</v>
      </c>
      <c r="U8054" t="s">
        <v>18</v>
      </c>
      <c r="V8054" t="s">
        <v>84</v>
      </c>
      <c r="W8054">
        <v>88.2838134765625</v>
      </c>
    </row>
    <row r="8055" spans="2:23" x14ac:dyDescent="0.25">
      <c r="B8055" t="s">
        <v>14</v>
      </c>
      <c r="C8055" s="35">
        <v>42256</v>
      </c>
      <c r="D8055">
        <v>19</v>
      </c>
      <c r="E8055" t="s">
        <v>32</v>
      </c>
      <c r="F8055">
        <v>2.847594188905914</v>
      </c>
      <c r="G8055">
        <v>1.9206687774522828</v>
      </c>
      <c r="H8055">
        <v>6448</v>
      </c>
      <c r="I8055">
        <v>2.3517956853330997</v>
      </c>
      <c r="J8055">
        <v>1.5264195936065252</v>
      </c>
      <c r="K8055">
        <v>4295</v>
      </c>
      <c r="L8055">
        <v>0.4957984983921051</v>
      </c>
      <c r="M8055">
        <v>17.411136627197266</v>
      </c>
      <c r="N8055">
        <v>10743</v>
      </c>
      <c r="O8055">
        <v>3.3385500311851501E-2</v>
      </c>
      <c r="P8055">
        <v>0.45301163196563721</v>
      </c>
      <c r="Q8055">
        <v>0.47327730059623718</v>
      </c>
      <c r="R8055">
        <v>0.4957984983921051</v>
      </c>
      <c r="S8055">
        <v>0.51831704378128052</v>
      </c>
      <c r="T8055">
        <v>0.538585364818573</v>
      </c>
      <c r="U8055" t="s">
        <v>102</v>
      </c>
      <c r="V8055" t="s">
        <v>84</v>
      </c>
      <c r="W8055">
        <v>88.2838134765625</v>
      </c>
    </row>
    <row r="8056" spans="2:23" x14ac:dyDescent="0.25">
      <c r="B8056" t="s">
        <v>14</v>
      </c>
      <c r="C8056" s="35">
        <v>42256</v>
      </c>
      <c r="D8056">
        <v>20</v>
      </c>
      <c r="E8056" t="s">
        <v>32</v>
      </c>
      <c r="F8056">
        <v>2.6238360490818082</v>
      </c>
      <c r="G8056">
        <v>1.7823515967173083</v>
      </c>
      <c r="H8056">
        <v>6448</v>
      </c>
      <c r="I8056">
        <v>3.0582470686351351</v>
      </c>
      <c r="J8056">
        <v>1.9842554643980161</v>
      </c>
      <c r="K8056">
        <v>4295</v>
      </c>
      <c r="L8056">
        <v>-0.43441101908683777</v>
      </c>
      <c r="M8056">
        <v>-16.556331634521484</v>
      </c>
      <c r="N8056">
        <v>10743</v>
      </c>
      <c r="O8056">
        <v>3.7541795521974564E-2</v>
      </c>
      <c r="P8056">
        <v>-0.482524573802948</v>
      </c>
      <c r="Q8056">
        <v>-0.45973595976829529</v>
      </c>
      <c r="R8056">
        <v>-0.43441101908683777</v>
      </c>
      <c r="S8056">
        <v>-0.40908908843994141</v>
      </c>
      <c r="T8056">
        <v>-0.38629746437072754</v>
      </c>
      <c r="U8056" t="s">
        <v>18</v>
      </c>
      <c r="V8056" t="s">
        <v>84</v>
      </c>
      <c r="W8056">
        <v>80.072608947753906</v>
      </c>
    </row>
    <row r="8057" spans="2:23" x14ac:dyDescent="0.25">
      <c r="B8057" t="s">
        <v>14</v>
      </c>
      <c r="C8057" s="35">
        <v>42256</v>
      </c>
      <c r="D8057">
        <v>20</v>
      </c>
      <c r="E8057" t="s">
        <v>32</v>
      </c>
      <c r="F8057">
        <v>2.6238360490818082</v>
      </c>
      <c r="G8057">
        <v>1.7823515967173083</v>
      </c>
      <c r="H8057">
        <v>6448</v>
      </c>
      <c r="I8057">
        <v>3.0582470686351351</v>
      </c>
      <c r="J8057">
        <v>1.9842554643980161</v>
      </c>
      <c r="K8057">
        <v>4295</v>
      </c>
      <c r="L8057">
        <v>-0.43441101908683777</v>
      </c>
      <c r="M8057">
        <v>-16.556331634521484</v>
      </c>
      <c r="N8057">
        <v>10743</v>
      </c>
      <c r="O8057">
        <v>3.7541795521974564E-2</v>
      </c>
      <c r="P8057">
        <v>-0.482524573802948</v>
      </c>
      <c r="Q8057">
        <v>-0.45973595976829529</v>
      </c>
      <c r="R8057">
        <v>-0.43441101908683777</v>
      </c>
      <c r="S8057">
        <v>-0.40908908843994141</v>
      </c>
      <c r="T8057">
        <v>-0.38629746437072754</v>
      </c>
      <c r="U8057" t="s">
        <v>102</v>
      </c>
      <c r="V8057" t="s">
        <v>84</v>
      </c>
      <c r="W8057">
        <v>80.072608947753906</v>
      </c>
    </row>
    <row r="8058" spans="2:23" x14ac:dyDescent="0.25">
      <c r="B8058" t="s">
        <v>14</v>
      </c>
      <c r="C8058" s="35">
        <v>42256</v>
      </c>
      <c r="D8058">
        <v>21</v>
      </c>
      <c r="E8058" t="s">
        <v>32</v>
      </c>
      <c r="F8058">
        <v>2.3502687650544098</v>
      </c>
      <c r="G8058">
        <v>1.6869826696246215</v>
      </c>
      <c r="H8058">
        <v>6448</v>
      </c>
      <c r="I8058">
        <v>2.7050952860820572</v>
      </c>
      <c r="J8058">
        <v>1.9275887056324377</v>
      </c>
      <c r="K8058">
        <v>4295</v>
      </c>
      <c r="L8058">
        <v>-0.35482650995254517</v>
      </c>
      <c r="M8058">
        <v>-15.097273826599121</v>
      </c>
      <c r="N8058">
        <v>10743</v>
      </c>
      <c r="O8058">
        <v>3.6145012825727463E-2</v>
      </c>
      <c r="P8058">
        <v>-0.40114995837211609</v>
      </c>
      <c r="Q8058">
        <v>-0.37920922040939331</v>
      </c>
      <c r="R8058">
        <v>-0.35482650995254517</v>
      </c>
      <c r="S8058">
        <v>-0.33044669032096863</v>
      </c>
      <c r="T8058">
        <v>-0.30850306153297424</v>
      </c>
      <c r="U8058" t="s">
        <v>18</v>
      </c>
      <c r="V8058" t="s">
        <v>84</v>
      </c>
      <c r="W8058">
        <v>76.902351379394531</v>
      </c>
    </row>
    <row r="8059" spans="2:23" x14ac:dyDescent="0.25">
      <c r="B8059" t="s">
        <v>14</v>
      </c>
      <c r="C8059" s="35">
        <v>42256</v>
      </c>
      <c r="D8059">
        <v>21</v>
      </c>
      <c r="E8059" t="s">
        <v>32</v>
      </c>
      <c r="F8059">
        <v>2.3502687650544098</v>
      </c>
      <c r="G8059">
        <v>1.6869826696246215</v>
      </c>
      <c r="H8059">
        <v>6448</v>
      </c>
      <c r="I8059">
        <v>2.7050952860820572</v>
      </c>
      <c r="J8059">
        <v>1.9275887056324377</v>
      </c>
      <c r="K8059">
        <v>4295</v>
      </c>
      <c r="L8059">
        <v>-0.35482650995254517</v>
      </c>
      <c r="M8059">
        <v>-15.097273826599121</v>
      </c>
      <c r="N8059">
        <v>10743</v>
      </c>
      <c r="O8059">
        <v>3.6145012825727463E-2</v>
      </c>
      <c r="P8059">
        <v>-0.40114995837211609</v>
      </c>
      <c r="Q8059">
        <v>-0.37920922040939331</v>
      </c>
      <c r="R8059">
        <v>-0.35482650995254517</v>
      </c>
      <c r="S8059">
        <v>-0.33044669032096863</v>
      </c>
      <c r="T8059">
        <v>-0.30850306153297424</v>
      </c>
      <c r="U8059" t="s">
        <v>102</v>
      </c>
      <c r="V8059" t="s">
        <v>84</v>
      </c>
      <c r="W8059">
        <v>76.902351379394531</v>
      </c>
    </row>
    <row r="8060" spans="2:23" x14ac:dyDescent="0.25">
      <c r="B8060" t="s">
        <v>14</v>
      </c>
      <c r="C8060" s="35">
        <v>42256</v>
      </c>
      <c r="D8060">
        <v>22</v>
      </c>
      <c r="E8060" t="s">
        <v>32</v>
      </c>
      <c r="F8060">
        <v>1.9576009502464644</v>
      </c>
      <c r="G8060">
        <v>1.5282863677754088</v>
      </c>
      <c r="H8060">
        <v>6448</v>
      </c>
      <c r="I8060">
        <v>2.1412738509708009</v>
      </c>
      <c r="J8060">
        <v>1.7132738208165883</v>
      </c>
      <c r="K8060">
        <v>4295</v>
      </c>
      <c r="L8060">
        <v>-0.18367290496826172</v>
      </c>
      <c r="M8060">
        <v>-9.3825502395629883</v>
      </c>
      <c r="N8060">
        <v>10743</v>
      </c>
      <c r="O8060">
        <v>3.2336577773094177E-2</v>
      </c>
      <c r="P8060">
        <v>-0.22511546313762665</v>
      </c>
      <c r="Q8060">
        <v>-0.20548650622367859</v>
      </c>
      <c r="R8060">
        <v>-0.18367290496826172</v>
      </c>
      <c r="S8060">
        <v>-0.16186188161373138</v>
      </c>
      <c r="T8060">
        <v>-0.14223034679889679</v>
      </c>
      <c r="U8060" t="s">
        <v>18</v>
      </c>
      <c r="V8060" t="s">
        <v>84</v>
      </c>
      <c r="W8060">
        <v>74.263427734375</v>
      </c>
    </row>
    <row r="8061" spans="2:23" x14ac:dyDescent="0.25">
      <c r="B8061" t="s">
        <v>14</v>
      </c>
      <c r="C8061" s="35">
        <v>42256</v>
      </c>
      <c r="D8061">
        <v>22</v>
      </c>
      <c r="E8061" t="s">
        <v>32</v>
      </c>
      <c r="F8061">
        <v>1.9576009502464644</v>
      </c>
      <c r="G8061">
        <v>1.5282863677754088</v>
      </c>
      <c r="H8061">
        <v>6448</v>
      </c>
      <c r="I8061">
        <v>2.1412738509708009</v>
      </c>
      <c r="J8061">
        <v>1.7132738208165883</v>
      </c>
      <c r="K8061">
        <v>4295</v>
      </c>
      <c r="L8061">
        <v>-0.18367290496826172</v>
      </c>
      <c r="M8061">
        <v>-9.3825502395629883</v>
      </c>
      <c r="N8061">
        <v>10743</v>
      </c>
      <c r="O8061">
        <v>3.2336577773094177E-2</v>
      </c>
      <c r="P8061">
        <v>-0.22511546313762665</v>
      </c>
      <c r="Q8061">
        <v>-0.20548650622367859</v>
      </c>
      <c r="R8061">
        <v>-0.18367290496826172</v>
      </c>
      <c r="S8061">
        <v>-0.16186188161373138</v>
      </c>
      <c r="T8061">
        <v>-0.14223034679889679</v>
      </c>
      <c r="U8061" t="s">
        <v>102</v>
      </c>
      <c r="V8061" t="s">
        <v>84</v>
      </c>
      <c r="W8061">
        <v>74.263427734375</v>
      </c>
    </row>
    <row r="8062" spans="2:23" x14ac:dyDescent="0.25">
      <c r="B8062" t="s">
        <v>14</v>
      </c>
      <c r="C8062" s="35">
        <v>42256</v>
      </c>
      <c r="D8062">
        <v>23</v>
      </c>
      <c r="E8062" t="s">
        <v>32</v>
      </c>
      <c r="F8062">
        <v>1.5130865868968033</v>
      </c>
      <c r="G8062">
        <v>1.2978685216258323</v>
      </c>
      <c r="H8062">
        <v>6448</v>
      </c>
      <c r="I8062">
        <v>1.6017559807183417</v>
      </c>
      <c r="J8062">
        <v>1.4314580568849986</v>
      </c>
      <c r="K8062">
        <v>4295</v>
      </c>
      <c r="L8062">
        <v>-8.8669396936893463E-2</v>
      </c>
      <c r="M8062">
        <v>-5.8601665496826172</v>
      </c>
      <c r="N8062">
        <v>10743</v>
      </c>
      <c r="O8062">
        <v>2.7172066271305084E-2</v>
      </c>
      <c r="P8062">
        <v>-0.12349312007427216</v>
      </c>
      <c r="Q8062">
        <v>-0.10699912905693054</v>
      </c>
      <c r="R8062">
        <v>-8.8669396936893463E-2</v>
      </c>
      <c r="S8062">
        <v>-7.0341840386390686E-2</v>
      </c>
      <c r="T8062">
        <v>-5.3845677524805069E-2</v>
      </c>
      <c r="U8062" t="s">
        <v>18</v>
      </c>
      <c r="V8062" t="s">
        <v>84</v>
      </c>
      <c r="W8062">
        <v>73.325607299804688</v>
      </c>
    </row>
    <row r="8063" spans="2:23" x14ac:dyDescent="0.25">
      <c r="B8063" t="s">
        <v>14</v>
      </c>
      <c r="C8063" s="35">
        <v>42256</v>
      </c>
      <c r="D8063">
        <v>23</v>
      </c>
      <c r="E8063" t="s">
        <v>32</v>
      </c>
      <c r="F8063">
        <v>1.5130865868968033</v>
      </c>
      <c r="G8063">
        <v>1.2978685216258323</v>
      </c>
      <c r="H8063">
        <v>6448</v>
      </c>
      <c r="I8063">
        <v>1.6017559807183417</v>
      </c>
      <c r="J8063">
        <v>1.4314580568849986</v>
      </c>
      <c r="K8063">
        <v>4295</v>
      </c>
      <c r="L8063">
        <v>-8.8669396936893463E-2</v>
      </c>
      <c r="M8063">
        <v>-5.8601665496826172</v>
      </c>
      <c r="N8063">
        <v>10743</v>
      </c>
      <c r="O8063">
        <v>2.7172066271305084E-2</v>
      </c>
      <c r="P8063">
        <v>-0.12349312007427216</v>
      </c>
      <c r="Q8063">
        <v>-0.10699912905693054</v>
      </c>
      <c r="R8063">
        <v>-8.8669396936893463E-2</v>
      </c>
      <c r="S8063">
        <v>-7.0341840386390686E-2</v>
      </c>
      <c r="T8063">
        <v>-5.3845677524805069E-2</v>
      </c>
      <c r="U8063" t="s">
        <v>102</v>
      </c>
      <c r="V8063" t="s">
        <v>84</v>
      </c>
      <c r="W8063">
        <v>73.325607299804688</v>
      </c>
    </row>
    <row r="8064" spans="2:23" x14ac:dyDescent="0.25">
      <c r="B8064" t="s">
        <v>14</v>
      </c>
      <c r="C8064" s="35">
        <v>42256</v>
      </c>
      <c r="D8064">
        <v>24</v>
      </c>
      <c r="E8064" t="s">
        <v>32</v>
      </c>
      <c r="F8064">
        <v>1.1649126345598642</v>
      </c>
      <c r="G8064">
        <v>1.0803937483393029</v>
      </c>
      <c r="H8064">
        <v>6448</v>
      </c>
      <c r="I8064">
        <v>1.2260835603286677</v>
      </c>
      <c r="J8064">
        <v>1.1901021450416309</v>
      </c>
      <c r="K8064">
        <v>4295</v>
      </c>
      <c r="L8064">
        <v>-6.1170924454927444E-2</v>
      </c>
      <c r="M8064">
        <v>-5.2511172294616699</v>
      </c>
      <c r="N8064">
        <v>10743</v>
      </c>
      <c r="O8064">
        <v>2.2600680589675903E-2</v>
      </c>
      <c r="P8064">
        <v>-9.0135954320430756E-2</v>
      </c>
      <c r="Q8064">
        <v>-7.6416894793510437E-2</v>
      </c>
      <c r="R8064">
        <v>-6.1170924454927444E-2</v>
      </c>
      <c r="S8064">
        <v>-4.5926764607429504E-2</v>
      </c>
      <c r="T8064">
        <v>-3.2205890864133835E-2</v>
      </c>
      <c r="U8064" t="s">
        <v>18</v>
      </c>
      <c r="V8064" t="s">
        <v>84</v>
      </c>
      <c r="W8064">
        <v>74.4080810546875</v>
      </c>
    </row>
    <row r="8065" spans="2:23" x14ac:dyDescent="0.25">
      <c r="B8065" t="s">
        <v>14</v>
      </c>
      <c r="C8065" s="35">
        <v>42256</v>
      </c>
      <c r="D8065">
        <v>24</v>
      </c>
      <c r="E8065" t="s">
        <v>32</v>
      </c>
      <c r="F8065">
        <v>1.1649126345598642</v>
      </c>
      <c r="G8065">
        <v>1.0803937483393029</v>
      </c>
      <c r="H8065">
        <v>6448</v>
      </c>
      <c r="I8065">
        <v>1.2260835603286677</v>
      </c>
      <c r="J8065">
        <v>1.1901021450416309</v>
      </c>
      <c r="K8065">
        <v>4295</v>
      </c>
      <c r="L8065">
        <v>-6.1170924454927444E-2</v>
      </c>
      <c r="M8065">
        <v>-5.2511172294616699</v>
      </c>
      <c r="N8065">
        <v>10743</v>
      </c>
      <c r="O8065">
        <v>2.2600680589675903E-2</v>
      </c>
      <c r="P8065">
        <v>-9.0135954320430756E-2</v>
      </c>
      <c r="Q8065">
        <v>-7.6416894793510437E-2</v>
      </c>
      <c r="R8065">
        <v>-6.1170924454927444E-2</v>
      </c>
      <c r="S8065">
        <v>-4.5926764607429504E-2</v>
      </c>
      <c r="T8065">
        <v>-3.2205890864133835E-2</v>
      </c>
      <c r="U8065" t="s">
        <v>102</v>
      </c>
      <c r="V8065" t="s">
        <v>84</v>
      </c>
      <c r="W8065">
        <v>74.4080810546875</v>
      </c>
    </row>
    <row r="8066" spans="2:23" x14ac:dyDescent="0.25">
      <c r="B8066" t="s">
        <v>14</v>
      </c>
      <c r="C8066" s="35">
        <v>42257</v>
      </c>
      <c r="D8066">
        <v>1</v>
      </c>
      <c r="E8066" t="s">
        <v>32</v>
      </c>
      <c r="F8066">
        <v>0.97495973408354719</v>
      </c>
      <c r="G8066">
        <v>0.95436914511413462</v>
      </c>
      <c r="H8066">
        <v>9688</v>
      </c>
      <c r="I8066">
        <v>0.98320465812742008</v>
      </c>
      <c r="J8066">
        <v>0.98331432755009729</v>
      </c>
      <c r="K8066">
        <v>1055</v>
      </c>
      <c r="L8066">
        <v>-8.2449242472648621E-3</v>
      </c>
      <c r="M8066">
        <v>-0.84566813707351685</v>
      </c>
      <c r="N8066">
        <v>10743</v>
      </c>
      <c r="O8066">
        <v>3.1788598746061325E-2</v>
      </c>
      <c r="P8066">
        <v>-4.8985190689563751E-2</v>
      </c>
      <c r="Q8066">
        <v>-2.9688877984881401E-2</v>
      </c>
      <c r="R8066">
        <v>-8.2449242472648621E-3</v>
      </c>
      <c r="S8066">
        <v>1.3196486048400402E-2</v>
      </c>
      <c r="T8066">
        <v>3.2495342195034027E-2</v>
      </c>
      <c r="U8066" t="s">
        <v>18</v>
      </c>
      <c r="V8066" t="s">
        <v>84</v>
      </c>
      <c r="W8066">
        <v>73.238945007324219</v>
      </c>
    </row>
    <row r="8067" spans="2:23" x14ac:dyDescent="0.25">
      <c r="B8067" t="s">
        <v>14</v>
      </c>
      <c r="C8067" s="35">
        <v>42257</v>
      </c>
      <c r="D8067">
        <v>1</v>
      </c>
      <c r="E8067" t="s">
        <v>32</v>
      </c>
      <c r="F8067">
        <v>0.97495973408354719</v>
      </c>
      <c r="G8067">
        <v>0.95436914511413462</v>
      </c>
      <c r="H8067">
        <v>9688</v>
      </c>
      <c r="I8067">
        <v>0.98320465812742008</v>
      </c>
      <c r="J8067">
        <v>0.98331432755009729</v>
      </c>
      <c r="K8067">
        <v>1055</v>
      </c>
      <c r="L8067">
        <v>-8.2449242472648621E-3</v>
      </c>
      <c r="M8067">
        <v>-0.84566813707351685</v>
      </c>
      <c r="N8067">
        <v>10743</v>
      </c>
      <c r="O8067">
        <v>3.1788598746061325E-2</v>
      </c>
      <c r="P8067">
        <v>-4.8985190689563751E-2</v>
      </c>
      <c r="Q8067">
        <v>-2.9688877984881401E-2</v>
      </c>
      <c r="R8067">
        <v>-8.2449242472648621E-3</v>
      </c>
      <c r="S8067">
        <v>1.3196486048400402E-2</v>
      </c>
      <c r="T8067">
        <v>3.2495342195034027E-2</v>
      </c>
      <c r="U8067" t="s">
        <v>102</v>
      </c>
      <c r="V8067" t="s">
        <v>84</v>
      </c>
      <c r="W8067">
        <v>73.238945007324219</v>
      </c>
    </row>
    <row r="8068" spans="2:23" x14ac:dyDescent="0.25">
      <c r="B8068" t="s">
        <v>14</v>
      </c>
      <c r="C8068" s="35">
        <v>42257</v>
      </c>
      <c r="D8068">
        <v>2</v>
      </c>
      <c r="E8068" t="s">
        <v>32</v>
      </c>
      <c r="F8068">
        <v>0.84621168096968091</v>
      </c>
      <c r="G8068">
        <v>0.85387351666061284</v>
      </c>
      <c r="H8068">
        <v>9688</v>
      </c>
      <c r="I8068">
        <v>0.80760979115840492</v>
      </c>
      <c r="J8068">
        <v>0.75301405997696191</v>
      </c>
      <c r="K8068">
        <v>1055</v>
      </c>
      <c r="L8068">
        <v>3.8601890206336975E-2</v>
      </c>
      <c r="M8068">
        <v>4.561729907989502</v>
      </c>
      <c r="N8068">
        <v>10743</v>
      </c>
      <c r="O8068">
        <v>2.4753332138061523E-2</v>
      </c>
      <c r="P8068">
        <v>6.8780197761952877E-3</v>
      </c>
      <c r="Q8068">
        <v>2.1903786808252335E-2</v>
      </c>
      <c r="R8068">
        <v>3.8601890206336975E-2</v>
      </c>
      <c r="S8068">
        <v>5.5298011749982834E-2</v>
      </c>
      <c r="T8068">
        <v>7.0325762033462524E-2</v>
      </c>
      <c r="U8068" t="s">
        <v>18</v>
      </c>
      <c r="V8068" t="s">
        <v>84</v>
      </c>
      <c r="W8068">
        <v>71.089637756347656</v>
      </c>
    </row>
    <row r="8069" spans="2:23" x14ac:dyDescent="0.25">
      <c r="B8069" t="s">
        <v>14</v>
      </c>
      <c r="C8069" s="35">
        <v>42257</v>
      </c>
      <c r="D8069">
        <v>2</v>
      </c>
      <c r="E8069" t="s">
        <v>32</v>
      </c>
      <c r="F8069">
        <v>0.84621168096968091</v>
      </c>
      <c r="G8069">
        <v>0.85387351666061284</v>
      </c>
      <c r="H8069">
        <v>9688</v>
      </c>
      <c r="I8069">
        <v>0.80760979115840492</v>
      </c>
      <c r="J8069">
        <v>0.75301405997696191</v>
      </c>
      <c r="K8069">
        <v>1055</v>
      </c>
      <c r="L8069">
        <v>3.8601890206336975E-2</v>
      </c>
      <c r="M8069">
        <v>4.561729907989502</v>
      </c>
      <c r="N8069">
        <v>10743</v>
      </c>
      <c r="O8069">
        <v>2.4753332138061523E-2</v>
      </c>
      <c r="P8069">
        <v>6.8780197761952877E-3</v>
      </c>
      <c r="Q8069">
        <v>2.1903786808252335E-2</v>
      </c>
      <c r="R8069">
        <v>3.8601890206336975E-2</v>
      </c>
      <c r="S8069">
        <v>5.5298011749982834E-2</v>
      </c>
      <c r="T8069">
        <v>7.0325762033462524E-2</v>
      </c>
      <c r="U8069" t="s">
        <v>102</v>
      </c>
      <c r="V8069" t="s">
        <v>84</v>
      </c>
      <c r="W8069">
        <v>71.089637756347656</v>
      </c>
    </row>
    <row r="8070" spans="2:23" x14ac:dyDescent="0.25">
      <c r="B8070" t="s">
        <v>14</v>
      </c>
      <c r="C8070" s="35">
        <v>42257</v>
      </c>
      <c r="D8070">
        <v>3</v>
      </c>
      <c r="E8070" t="s">
        <v>32</v>
      </c>
      <c r="F8070">
        <v>0.76514734710261167</v>
      </c>
      <c r="G8070">
        <v>0.74640770786508548</v>
      </c>
      <c r="H8070">
        <v>9688</v>
      </c>
      <c r="I8070">
        <v>0.72211349806537484</v>
      </c>
      <c r="J8070">
        <v>0.66998138136701602</v>
      </c>
      <c r="K8070">
        <v>1055</v>
      </c>
      <c r="L8070">
        <v>4.3033849447965622E-2</v>
      </c>
      <c r="M8070">
        <v>5.6242566108703613</v>
      </c>
      <c r="N8070">
        <v>10743</v>
      </c>
      <c r="O8070">
        <v>2.197682112455368E-2</v>
      </c>
      <c r="P8070">
        <v>1.4868355356156826E-2</v>
      </c>
      <c r="Q8070">
        <v>2.8208725154399872E-2</v>
      </c>
      <c r="R8070">
        <v>4.3033849447965622E-2</v>
      </c>
      <c r="S8070">
        <v>5.7857215404510498E-2</v>
      </c>
      <c r="T8070">
        <v>7.1199342608451843E-2</v>
      </c>
      <c r="U8070" t="s">
        <v>18</v>
      </c>
      <c r="V8070" t="s">
        <v>84</v>
      </c>
      <c r="W8070">
        <v>69.770362854003906</v>
      </c>
    </row>
    <row r="8071" spans="2:23" x14ac:dyDescent="0.25">
      <c r="B8071" t="s">
        <v>14</v>
      </c>
      <c r="C8071" s="35">
        <v>42257</v>
      </c>
      <c r="D8071">
        <v>3</v>
      </c>
      <c r="E8071" t="s">
        <v>32</v>
      </c>
      <c r="F8071">
        <v>0.76514734710261167</v>
      </c>
      <c r="G8071">
        <v>0.74640770786508548</v>
      </c>
      <c r="H8071">
        <v>9688</v>
      </c>
      <c r="I8071">
        <v>0.72211349806537484</v>
      </c>
      <c r="J8071">
        <v>0.66998138136701602</v>
      </c>
      <c r="K8071">
        <v>1055</v>
      </c>
      <c r="L8071">
        <v>4.3033849447965622E-2</v>
      </c>
      <c r="M8071">
        <v>5.6242566108703613</v>
      </c>
      <c r="N8071">
        <v>10743</v>
      </c>
      <c r="O8071">
        <v>2.197682112455368E-2</v>
      </c>
      <c r="P8071">
        <v>1.4868355356156826E-2</v>
      </c>
      <c r="Q8071">
        <v>2.8208725154399872E-2</v>
      </c>
      <c r="R8071">
        <v>4.3033849447965622E-2</v>
      </c>
      <c r="S8071">
        <v>5.7857215404510498E-2</v>
      </c>
      <c r="T8071">
        <v>7.1199342608451843E-2</v>
      </c>
      <c r="U8071" t="s">
        <v>102</v>
      </c>
      <c r="V8071" t="s">
        <v>84</v>
      </c>
      <c r="W8071">
        <v>69.770362854003906</v>
      </c>
    </row>
    <row r="8072" spans="2:23" x14ac:dyDescent="0.25">
      <c r="B8072" t="s">
        <v>14</v>
      </c>
      <c r="C8072" s="35">
        <v>42257</v>
      </c>
      <c r="D8072">
        <v>4</v>
      </c>
      <c r="E8072" t="s">
        <v>32</v>
      </c>
      <c r="F8072">
        <v>0.72574988057607226</v>
      </c>
      <c r="G8072">
        <v>0.70453147464587329</v>
      </c>
      <c r="H8072">
        <v>9688</v>
      </c>
      <c r="I8072">
        <v>0.6790604563005741</v>
      </c>
      <c r="J8072">
        <v>0.61240973194705006</v>
      </c>
      <c r="K8072">
        <v>1055</v>
      </c>
      <c r="L8072">
        <v>4.668942466378212E-2</v>
      </c>
      <c r="M8072">
        <v>6.4332666397094727</v>
      </c>
      <c r="N8072">
        <v>10743</v>
      </c>
      <c r="O8072">
        <v>2.0167510956525803E-2</v>
      </c>
      <c r="P8072">
        <v>2.0842742174863815E-2</v>
      </c>
      <c r="Q8072">
        <v>3.3084824681282043E-2</v>
      </c>
      <c r="R8072">
        <v>4.668942466378212E-2</v>
      </c>
      <c r="S8072">
        <v>6.0292411595582962E-2</v>
      </c>
      <c r="T8072">
        <v>7.2536103427410126E-2</v>
      </c>
      <c r="U8072" t="s">
        <v>18</v>
      </c>
      <c r="V8072" t="s">
        <v>84</v>
      </c>
      <c r="W8072">
        <v>68.281295776367188</v>
      </c>
    </row>
    <row r="8073" spans="2:23" x14ac:dyDescent="0.25">
      <c r="B8073" t="s">
        <v>14</v>
      </c>
      <c r="C8073" s="35">
        <v>42257</v>
      </c>
      <c r="D8073">
        <v>4</v>
      </c>
      <c r="E8073" t="s">
        <v>32</v>
      </c>
      <c r="F8073">
        <v>0.72574988057607226</v>
      </c>
      <c r="G8073">
        <v>0.70453147464587329</v>
      </c>
      <c r="H8073">
        <v>9688</v>
      </c>
      <c r="I8073">
        <v>0.6790604563005741</v>
      </c>
      <c r="J8073">
        <v>0.61240973194705006</v>
      </c>
      <c r="K8073">
        <v>1055</v>
      </c>
      <c r="L8073">
        <v>4.668942466378212E-2</v>
      </c>
      <c r="M8073">
        <v>6.4332666397094727</v>
      </c>
      <c r="N8073">
        <v>10743</v>
      </c>
      <c r="O8073">
        <v>2.0167510956525803E-2</v>
      </c>
      <c r="P8073">
        <v>2.0842742174863815E-2</v>
      </c>
      <c r="Q8073">
        <v>3.3084824681282043E-2</v>
      </c>
      <c r="R8073">
        <v>4.668942466378212E-2</v>
      </c>
      <c r="S8073">
        <v>6.0292411595582962E-2</v>
      </c>
      <c r="T8073">
        <v>7.2536103427410126E-2</v>
      </c>
      <c r="U8073" t="s">
        <v>102</v>
      </c>
      <c r="V8073" t="s">
        <v>84</v>
      </c>
      <c r="W8073">
        <v>68.281295776367188</v>
      </c>
    </row>
    <row r="8074" spans="2:23" x14ac:dyDescent="0.25">
      <c r="B8074" t="s">
        <v>14</v>
      </c>
      <c r="C8074" s="35">
        <v>42257</v>
      </c>
      <c r="D8074">
        <v>5</v>
      </c>
      <c r="E8074" t="s">
        <v>32</v>
      </c>
      <c r="F8074">
        <v>0.71134909143274139</v>
      </c>
      <c r="G8074">
        <v>0.69066923038920203</v>
      </c>
      <c r="H8074">
        <v>9688</v>
      </c>
      <c r="I8074">
        <v>0.67030884027828952</v>
      </c>
      <c r="J8074">
        <v>0.5805064253195743</v>
      </c>
      <c r="K8074">
        <v>1055</v>
      </c>
      <c r="L8074">
        <v>4.1040252894163132E-2</v>
      </c>
      <c r="M8074">
        <v>5.7693543434143066</v>
      </c>
      <c r="N8074">
        <v>10743</v>
      </c>
      <c r="O8074">
        <v>1.9200475886464119E-2</v>
      </c>
      <c r="P8074">
        <v>1.6432922333478928E-2</v>
      </c>
      <c r="Q8074">
        <v>2.8087995946407318E-2</v>
      </c>
      <c r="R8074">
        <v>4.1040252894163132E-2</v>
      </c>
      <c r="S8074">
        <v>5.3990975022315979E-2</v>
      </c>
      <c r="T8074">
        <v>6.5647579729557037E-2</v>
      </c>
      <c r="U8074" t="s">
        <v>18</v>
      </c>
      <c r="V8074" t="s">
        <v>84</v>
      </c>
      <c r="W8074">
        <v>67.620681762695312</v>
      </c>
    </row>
    <row r="8075" spans="2:23" x14ac:dyDescent="0.25">
      <c r="B8075" t="s">
        <v>14</v>
      </c>
      <c r="C8075" s="35">
        <v>42257</v>
      </c>
      <c r="D8075">
        <v>5</v>
      </c>
      <c r="E8075" t="s">
        <v>32</v>
      </c>
      <c r="F8075">
        <v>0.71134909143274139</v>
      </c>
      <c r="G8075">
        <v>0.69066923038920203</v>
      </c>
      <c r="H8075">
        <v>9688</v>
      </c>
      <c r="I8075">
        <v>0.67030884027828952</v>
      </c>
      <c r="J8075">
        <v>0.5805064253195743</v>
      </c>
      <c r="K8075">
        <v>1055</v>
      </c>
      <c r="L8075">
        <v>4.1040252894163132E-2</v>
      </c>
      <c r="M8075">
        <v>5.7693543434143066</v>
      </c>
      <c r="N8075">
        <v>10743</v>
      </c>
      <c r="O8075">
        <v>1.9200475886464119E-2</v>
      </c>
      <c r="P8075">
        <v>1.6432922333478928E-2</v>
      </c>
      <c r="Q8075">
        <v>2.8087995946407318E-2</v>
      </c>
      <c r="R8075">
        <v>4.1040252894163132E-2</v>
      </c>
      <c r="S8075">
        <v>5.3990975022315979E-2</v>
      </c>
      <c r="T8075">
        <v>6.5647579729557037E-2</v>
      </c>
      <c r="U8075" t="s">
        <v>102</v>
      </c>
      <c r="V8075" t="s">
        <v>84</v>
      </c>
      <c r="W8075">
        <v>67.620681762695312</v>
      </c>
    </row>
    <row r="8076" spans="2:23" x14ac:dyDescent="0.25">
      <c r="B8076" t="s">
        <v>14</v>
      </c>
      <c r="C8076" s="35">
        <v>42257</v>
      </c>
      <c r="D8076">
        <v>6</v>
      </c>
      <c r="E8076" t="s">
        <v>32</v>
      </c>
      <c r="F8076">
        <v>0.75541044526318901</v>
      </c>
      <c r="G8076">
        <v>0.72625510095202417</v>
      </c>
      <c r="H8076">
        <v>9688</v>
      </c>
      <c r="I8076">
        <v>0.72195513297129121</v>
      </c>
      <c r="J8076">
        <v>0.60504333270450916</v>
      </c>
      <c r="K8076">
        <v>1055</v>
      </c>
      <c r="L8076">
        <v>3.3455312252044678E-2</v>
      </c>
      <c r="M8076">
        <v>4.4287595748901367</v>
      </c>
      <c r="N8076">
        <v>10743</v>
      </c>
      <c r="O8076">
        <v>2.0035870373249054E-2</v>
      </c>
      <c r="P8076">
        <v>7.7773407101631165E-3</v>
      </c>
      <c r="Q8076">
        <v>1.9939515739679337E-2</v>
      </c>
      <c r="R8076">
        <v>3.3455312252044678E-2</v>
      </c>
      <c r="S8076">
        <v>4.696950688958168E-2</v>
      </c>
      <c r="T8076">
        <v>5.9133283793926239E-2</v>
      </c>
      <c r="U8076" t="s">
        <v>18</v>
      </c>
      <c r="V8076" t="s">
        <v>84</v>
      </c>
      <c r="W8076">
        <v>68.790283203125</v>
      </c>
    </row>
    <row r="8077" spans="2:23" x14ac:dyDescent="0.25">
      <c r="B8077" t="s">
        <v>14</v>
      </c>
      <c r="C8077" s="35">
        <v>42257</v>
      </c>
      <c r="D8077">
        <v>6</v>
      </c>
      <c r="E8077" t="s">
        <v>32</v>
      </c>
      <c r="F8077">
        <v>0.75541044526318901</v>
      </c>
      <c r="G8077">
        <v>0.72625510095202417</v>
      </c>
      <c r="H8077">
        <v>9688</v>
      </c>
      <c r="I8077">
        <v>0.72195513297129121</v>
      </c>
      <c r="J8077">
        <v>0.60504333270450916</v>
      </c>
      <c r="K8077">
        <v>1055</v>
      </c>
      <c r="L8077">
        <v>3.3455312252044678E-2</v>
      </c>
      <c r="M8077">
        <v>4.4287595748901367</v>
      </c>
      <c r="N8077">
        <v>10743</v>
      </c>
      <c r="O8077">
        <v>2.0035870373249054E-2</v>
      </c>
      <c r="P8077">
        <v>7.7773407101631165E-3</v>
      </c>
      <c r="Q8077">
        <v>1.9939515739679337E-2</v>
      </c>
      <c r="R8077">
        <v>3.3455312252044678E-2</v>
      </c>
      <c r="S8077">
        <v>4.696950688958168E-2</v>
      </c>
      <c r="T8077">
        <v>5.9133283793926239E-2</v>
      </c>
      <c r="U8077" t="s">
        <v>102</v>
      </c>
      <c r="V8077" t="s">
        <v>84</v>
      </c>
      <c r="W8077">
        <v>68.790283203125</v>
      </c>
    </row>
    <row r="8078" spans="2:23" x14ac:dyDescent="0.25">
      <c r="B8078" t="s">
        <v>14</v>
      </c>
      <c r="C8078" s="35">
        <v>42257</v>
      </c>
      <c r="D8078">
        <v>7</v>
      </c>
      <c r="E8078" t="s">
        <v>32</v>
      </c>
      <c r="F8078">
        <v>0.88562484686933496</v>
      </c>
      <c r="G8078">
        <v>0.82983848226989676</v>
      </c>
      <c r="H8078">
        <v>9688</v>
      </c>
      <c r="I8078">
        <v>0.85236682525406204</v>
      </c>
      <c r="J8078">
        <v>0.74539712629530852</v>
      </c>
      <c r="K8078">
        <v>1055</v>
      </c>
      <c r="L8078">
        <v>3.3258020877838135E-2</v>
      </c>
      <c r="M8078">
        <v>3.755317211151123</v>
      </c>
      <c r="N8078">
        <v>10743</v>
      </c>
      <c r="O8078">
        <v>2.4448558688163757E-2</v>
      </c>
      <c r="P8078">
        <v>1.9247480668127537E-3</v>
      </c>
      <c r="Q8078">
        <v>1.6765512526035309E-2</v>
      </c>
      <c r="R8078">
        <v>3.3258020877838135E-2</v>
      </c>
      <c r="S8078">
        <v>4.9748573452234268E-2</v>
      </c>
      <c r="T8078">
        <v>6.4591296017169952E-2</v>
      </c>
      <c r="U8078" t="s">
        <v>18</v>
      </c>
      <c r="V8078" t="s">
        <v>84</v>
      </c>
      <c r="W8078">
        <v>69.109840393066406</v>
      </c>
    </row>
    <row r="8079" spans="2:23" x14ac:dyDescent="0.25">
      <c r="B8079" t="s">
        <v>14</v>
      </c>
      <c r="C8079" s="35">
        <v>42257</v>
      </c>
      <c r="D8079">
        <v>7</v>
      </c>
      <c r="E8079" t="s">
        <v>32</v>
      </c>
      <c r="F8079">
        <v>0.88562484686933496</v>
      </c>
      <c r="G8079">
        <v>0.82983848226989676</v>
      </c>
      <c r="H8079">
        <v>9688</v>
      </c>
      <c r="I8079">
        <v>0.85236682525406204</v>
      </c>
      <c r="J8079">
        <v>0.74539712629530852</v>
      </c>
      <c r="K8079">
        <v>1055</v>
      </c>
      <c r="L8079">
        <v>3.3258020877838135E-2</v>
      </c>
      <c r="M8079">
        <v>3.755317211151123</v>
      </c>
      <c r="N8079">
        <v>10743</v>
      </c>
      <c r="O8079">
        <v>2.4448558688163757E-2</v>
      </c>
      <c r="P8079">
        <v>1.9247480668127537E-3</v>
      </c>
      <c r="Q8079">
        <v>1.6765512526035309E-2</v>
      </c>
      <c r="R8079">
        <v>3.3258020877838135E-2</v>
      </c>
      <c r="S8079">
        <v>4.9748573452234268E-2</v>
      </c>
      <c r="T8079">
        <v>6.4591296017169952E-2</v>
      </c>
      <c r="U8079" t="s">
        <v>102</v>
      </c>
      <c r="V8079" t="s">
        <v>84</v>
      </c>
      <c r="W8079">
        <v>69.109840393066406</v>
      </c>
    </row>
    <row r="8080" spans="2:23" x14ac:dyDescent="0.25">
      <c r="B8080" t="s">
        <v>14</v>
      </c>
      <c r="C8080" s="35">
        <v>42257</v>
      </c>
      <c r="D8080">
        <v>8</v>
      </c>
      <c r="E8080" t="s">
        <v>32</v>
      </c>
      <c r="F8080">
        <v>0.91794062934728304</v>
      </c>
      <c r="G8080">
        <v>0.85672019408877442</v>
      </c>
      <c r="H8080">
        <v>9688</v>
      </c>
      <c r="I8080">
        <v>0.87110133128316591</v>
      </c>
      <c r="J8080">
        <v>0.77735992407930721</v>
      </c>
      <c r="K8080">
        <v>1055</v>
      </c>
      <c r="L8080">
        <v>4.6839296817779541E-2</v>
      </c>
      <c r="M8080">
        <v>5.1026501655578613</v>
      </c>
      <c r="N8080">
        <v>10743</v>
      </c>
      <c r="O8080">
        <v>2.5466565042734146E-2</v>
      </c>
      <c r="P8080">
        <v>1.4201346784830093E-2</v>
      </c>
      <c r="Q8080">
        <v>2.9660061001777649E-2</v>
      </c>
      <c r="R8080">
        <v>4.6839296817779541E-2</v>
      </c>
      <c r="S8080">
        <v>6.4016498625278473E-2</v>
      </c>
      <c r="T8080">
        <v>7.947724312543869E-2</v>
      </c>
      <c r="U8080" t="s">
        <v>18</v>
      </c>
      <c r="V8080" t="s">
        <v>84</v>
      </c>
      <c r="W8080">
        <v>75.492416381835938</v>
      </c>
    </row>
    <row r="8081" spans="2:23" x14ac:dyDescent="0.25">
      <c r="B8081" t="s">
        <v>14</v>
      </c>
      <c r="C8081" s="35">
        <v>42257</v>
      </c>
      <c r="D8081">
        <v>8</v>
      </c>
      <c r="E8081" t="s">
        <v>32</v>
      </c>
      <c r="F8081">
        <v>0.91794062934728304</v>
      </c>
      <c r="G8081">
        <v>0.85672019408877442</v>
      </c>
      <c r="H8081">
        <v>9688</v>
      </c>
      <c r="I8081">
        <v>0.87110133128316591</v>
      </c>
      <c r="J8081">
        <v>0.77735992407930721</v>
      </c>
      <c r="K8081">
        <v>1055</v>
      </c>
      <c r="L8081">
        <v>4.6839296817779541E-2</v>
      </c>
      <c r="M8081">
        <v>5.1026501655578613</v>
      </c>
      <c r="N8081">
        <v>10743</v>
      </c>
      <c r="O8081">
        <v>2.5466565042734146E-2</v>
      </c>
      <c r="P8081">
        <v>1.4201346784830093E-2</v>
      </c>
      <c r="Q8081">
        <v>2.9660061001777649E-2</v>
      </c>
      <c r="R8081">
        <v>4.6839296817779541E-2</v>
      </c>
      <c r="S8081">
        <v>6.4016498625278473E-2</v>
      </c>
      <c r="T8081">
        <v>7.947724312543869E-2</v>
      </c>
      <c r="U8081" t="s">
        <v>102</v>
      </c>
      <c r="V8081" t="s">
        <v>84</v>
      </c>
      <c r="W8081">
        <v>75.492416381835938</v>
      </c>
    </row>
    <row r="8082" spans="2:23" x14ac:dyDescent="0.25">
      <c r="B8082" t="s">
        <v>14</v>
      </c>
      <c r="C8082" s="35">
        <v>42257</v>
      </c>
      <c r="D8082">
        <v>9</v>
      </c>
      <c r="E8082" t="s">
        <v>32</v>
      </c>
      <c r="F8082">
        <v>0.84913369332709931</v>
      </c>
      <c r="G8082">
        <v>0.91178809514766868</v>
      </c>
      <c r="H8082">
        <v>9688</v>
      </c>
      <c r="I8082">
        <v>0.82238450560004184</v>
      </c>
      <c r="J8082">
        <v>0.89732822872635631</v>
      </c>
      <c r="K8082">
        <v>1055</v>
      </c>
      <c r="L8082">
        <v>2.6749188080430031E-2</v>
      </c>
      <c r="M8082">
        <v>3.1501739025115967</v>
      </c>
      <c r="N8082">
        <v>10743</v>
      </c>
      <c r="O8082">
        <v>2.9138186946511269E-2</v>
      </c>
      <c r="P8082">
        <v>-1.0594312101602554E-2</v>
      </c>
      <c r="Q8082">
        <v>7.0931497029960155E-3</v>
      </c>
      <c r="R8082">
        <v>2.6749188080430031E-2</v>
      </c>
      <c r="S8082">
        <v>4.6402893960475922E-2</v>
      </c>
      <c r="T8082">
        <v>6.4092688262462616E-2</v>
      </c>
      <c r="U8082" t="s">
        <v>18</v>
      </c>
      <c r="V8082" t="s">
        <v>84</v>
      </c>
      <c r="W8082">
        <v>84.895187377929688</v>
      </c>
    </row>
    <row r="8083" spans="2:23" x14ac:dyDescent="0.25">
      <c r="B8083" t="s">
        <v>14</v>
      </c>
      <c r="C8083" s="35">
        <v>42257</v>
      </c>
      <c r="D8083">
        <v>9</v>
      </c>
      <c r="E8083" t="s">
        <v>32</v>
      </c>
      <c r="F8083">
        <v>0.84913369332709931</v>
      </c>
      <c r="G8083">
        <v>0.91178809514766868</v>
      </c>
      <c r="H8083">
        <v>9688</v>
      </c>
      <c r="I8083">
        <v>0.82238450560004184</v>
      </c>
      <c r="J8083">
        <v>0.89732822872635631</v>
      </c>
      <c r="K8083">
        <v>1055</v>
      </c>
      <c r="L8083">
        <v>2.6749188080430031E-2</v>
      </c>
      <c r="M8083">
        <v>3.1501739025115967</v>
      </c>
      <c r="N8083">
        <v>10743</v>
      </c>
      <c r="O8083">
        <v>2.9138186946511269E-2</v>
      </c>
      <c r="P8083">
        <v>-1.0594312101602554E-2</v>
      </c>
      <c r="Q8083">
        <v>7.0931497029960155E-3</v>
      </c>
      <c r="R8083">
        <v>2.6749188080430031E-2</v>
      </c>
      <c r="S8083">
        <v>4.6402893960475922E-2</v>
      </c>
      <c r="T8083">
        <v>6.4092688262462616E-2</v>
      </c>
      <c r="U8083" t="s">
        <v>102</v>
      </c>
      <c r="V8083" t="s">
        <v>84</v>
      </c>
      <c r="W8083">
        <v>84.895187377929688</v>
      </c>
    </row>
    <row r="8084" spans="2:23" x14ac:dyDescent="0.25">
      <c r="B8084" t="s">
        <v>14</v>
      </c>
      <c r="C8084" s="35">
        <v>42257</v>
      </c>
      <c r="D8084">
        <v>10</v>
      </c>
      <c r="E8084" t="s">
        <v>32</v>
      </c>
      <c r="F8084">
        <v>0.82059177638478276</v>
      </c>
      <c r="G8084">
        <v>1.1266120001418691</v>
      </c>
      <c r="H8084">
        <v>9688</v>
      </c>
      <c r="I8084">
        <v>0.80255247142357655</v>
      </c>
      <c r="J8084">
        <v>1.1170308382957455</v>
      </c>
      <c r="K8084">
        <v>1055</v>
      </c>
      <c r="L8084">
        <v>1.803930476307869E-2</v>
      </c>
      <c r="M8084">
        <v>2.1983287334442139</v>
      </c>
      <c r="N8084">
        <v>10743</v>
      </c>
      <c r="O8084">
        <v>3.6245301365852356E-2</v>
      </c>
      <c r="P8084">
        <v>-2.8412673622369766E-2</v>
      </c>
      <c r="Q8084">
        <v>-6.411050446331501E-3</v>
      </c>
      <c r="R8084">
        <v>1.803930476307869E-2</v>
      </c>
      <c r="S8084">
        <v>4.2486760765314102E-2</v>
      </c>
      <c r="T8084">
        <v>6.4491279423236847E-2</v>
      </c>
      <c r="U8084" t="s">
        <v>18</v>
      </c>
      <c r="V8084" t="s">
        <v>84</v>
      </c>
      <c r="W8084">
        <v>91.446243286132813</v>
      </c>
    </row>
    <row r="8085" spans="2:23" x14ac:dyDescent="0.25">
      <c r="B8085" t="s">
        <v>14</v>
      </c>
      <c r="C8085" s="35">
        <v>42257</v>
      </c>
      <c r="D8085">
        <v>10</v>
      </c>
      <c r="E8085" t="s">
        <v>32</v>
      </c>
      <c r="F8085">
        <v>0.82059177638478276</v>
      </c>
      <c r="G8085">
        <v>1.1266120001418691</v>
      </c>
      <c r="H8085">
        <v>9688</v>
      </c>
      <c r="I8085">
        <v>0.80255247142357655</v>
      </c>
      <c r="J8085">
        <v>1.1170308382957455</v>
      </c>
      <c r="K8085">
        <v>1055</v>
      </c>
      <c r="L8085">
        <v>1.803930476307869E-2</v>
      </c>
      <c r="M8085">
        <v>2.1983287334442139</v>
      </c>
      <c r="N8085">
        <v>10743</v>
      </c>
      <c r="O8085">
        <v>3.6245301365852356E-2</v>
      </c>
      <c r="P8085">
        <v>-2.8412673622369766E-2</v>
      </c>
      <c r="Q8085">
        <v>-6.411050446331501E-3</v>
      </c>
      <c r="R8085">
        <v>1.803930476307869E-2</v>
      </c>
      <c r="S8085">
        <v>4.2486760765314102E-2</v>
      </c>
      <c r="T8085">
        <v>6.4491279423236847E-2</v>
      </c>
      <c r="U8085" t="s">
        <v>102</v>
      </c>
      <c r="V8085" t="s">
        <v>84</v>
      </c>
      <c r="W8085">
        <v>91.446243286132813</v>
      </c>
    </row>
    <row r="8086" spans="2:23" x14ac:dyDescent="0.25">
      <c r="B8086" t="s">
        <v>14</v>
      </c>
      <c r="C8086" s="35">
        <v>42257</v>
      </c>
      <c r="D8086">
        <v>11</v>
      </c>
      <c r="E8086" t="s">
        <v>32</v>
      </c>
      <c r="F8086">
        <v>0.86498385428841296</v>
      </c>
      <c r="G8086">
        <v>1.3605534078233743</v>
      </c>
      <c r="H8086">
        <v>9688</v>
      </c>
      <c r="I8086">
        <v>0.90636596919256185</v>
      </c>
      <c r="J8086">
        <v>1.3916748653263913</v>
      </c>
      <c r="K8086">
        <v>1055</v>
      </c>
      <c r="L8086">
        <v>-4.1382115334272385E-2</v>
      </c>
      <c r="M8086">
        <v>-4.7841486930847168</v>
      </c>
      <c r="N8086">
        <v>10743</v>
      </c>
      <c r="O8086">
        <v>4.5020688325166702E-2</v>
      </c>
      <c r="P8086">
        <v>-9.9080629646778107E-2</v>
      </c>
      <c r="Q8086">
        <v>-7.1752168238162994E-2</v>
      </c>
      <c r="R8086">
        <v>-4.1382115334272385E-2</v>
      </c>
      <c r="S8086">
        <v>-1.1015661060810089E-2</v>
      </c>
      <c r="T8086">
        <v>1.6316398978233337E-2</v>
      </c>
      <c r="U8086" t="s">
        <v>18</v>
      </c>
      <c r="V8086" t="s">
        <v>84</v>
      </c>
      <c r="W8086">
        <v>94.574234008789063</v>
      </c>
    </row>
    <row r="8087" spans="2:23" x14ac:dyDescent="0.25">
      <c r="B8087" t="s">
        <v>14</v>
      </c>
      <c r="C8087" s="35">
        <v>42257</v>
      </c>
      <c r="D8087">
        <v>11</v>
      </c>
      <c r="E8087" t="s">
        <v>32</v>
      </c>
      <c r="F8087">
        <v>0.86498385428841296</v>
      </c>
      <c r="G8087">
        <v>1.3605534078233743</v>
      </c>
      <c r="H8087">
        <v>9688</v>
      </c>
      <c r="I8087">
        <v>0.90636596919256185</v>
      </c>
      <c r="J8087">
        <v>1.3916748653263913</v>
      </c>
      <c r="K8087">
        <v>1055</v>
      </c>
      <c r="L8087">
        <v>-4.1382115334272385E-2</v>
      </c>
      <c r="M8087">
        <v>-4.7841486930847168</v>
      </c>
      <c r="N8087">
        <v>10743</v>
      </c>
      <c r="O8087">
        <v>4.5020688325166702E-2</v>
      </c>
      <c r="P8087">
        <v>-9.9080629646778107E-2</v>
      </c>
      <c r="Q8087">
        <v>-7.1752168238162994E-2</v>
      </c>
      <c r="R8087">
        <v>-4.1382115334272385E-2</v>
      </c>
      <c r="S8087">
        <v>-1.1015661060810089E-2</v>
      </c>
      <c r="T8087">
        <v>1.6316398978233337E-2</v>
      </c>
      <c r="U8087" t="s">
        <v>102</v>
      </c>
      <c r="V8087" t="s">
        <v>84</v>
      </c>
      <c r="W8087">
        <v>94.574234008789063</v>
      </c>
    </row>
    <row r="8088" spans="2:23" x14ac:dyDescent="0.25">
      <c r="B8088" t="s">
        <v>14</v>
      </c>
      <c r="C8088" s="35">
        <v>42257</v>
      </c>
      <c r="D8088">
        <v>12</v>
      </c>
      <c r="E8088" t="s">
        <v>32</v>
      </c>
      <c r="F8088">
        <v>1.0207512512983734</v>
      </c>
      <c r="G8088">
        <v>1.5971619614016919</v>
      </c>
      <c r="H8088">
        <v>9688</v>
      </c>
      <c r="I8088">
        <v>1.0410620718725956</v>
      </c>
      <c r="J8088">
        <v>1.5810708448720656</v>
      </c>
      <c r="K8088">
        <v>1055</v>
      </c>
      <c r="L8088">
        <v>-2.0310821011662483E-2</v>
      </c>
      <c r="M8088">
        <v>-1.9897913932800293</v>
      </c>
      <c r="N8088">
        <v>10743</v>
      </c>
      <c r="O8088">
        <v>5.1310546696186066E-2</v>
      </c>
      <c r="P8088">
        <v>-8.6070418357849121E-2</v>
      </c>
      <c r="Q8088">
        <v>-5.4923888295888901E-2</v>
      </c>
      <c r="R8088">
        <v>-2.0310821011662483E-2</v>
      </c>
      <c r="S8088">
        <v>1.4298142865300179E-2</v>
      </c>
      <c r="T8088">
        <v>4.5448776334524155E-2</v>
      </c>
      <c r="U8088" t="s">
        <v>18</v>
      </c>
      <c r="V8088" t="s">
        <v>84</v>
      </c>
      <c r="W8088">
        <v>96.722518920898437</v>
      </c>
    </row>
    <row r="8089" spans="2:23" x14ac:dyDescent="0.25">
      <c r="B8089" t="s">
        <v>14</v>
      </c>
      <c r="C8089" s="35">
        <v>42257</v>
      </c>
      <c r="D8089">
        <v>12</v>
      </c>
      <c r="E8089" t="s">
        <v>32</v>
      </c>
      <c r="F8089">
        <v>1.0207512512983734</v>
      </c>
      <c r="G8089">
        <v>1.5971619614016919</v>
      </c>
      <c r="H8089">
        <v>9688</v>
      </c>
      <c r="I8089">
        <v>1.0410620718725956</v>
      </c>
      <c r="J8089">
        <v>1.5810708448720656</v>
      </c>
      <c r="K8089">
        <v>1055</v>
      </c>
      <c r="L8089">
        <v>-2.0310821011662483E-2</v>
      </c>
      <c r="M8089">
        <v>-1.9897913932800293</v>
      </c>
      <c r="N8089">
        <v>10743</v>
      </c>
      <c r="O8089">
        <v>5.1310546696186066E-2</v>
      </c>
      <c r="P8089">
        <v>-8.6070418357849121E-2</v>
      </c>
      <c r="Q8089">
        <v>-5.4923888295888901E-2</v>
      </c>
      <c r="R8089">
        <v>-2.0310821011662483E-2</v>
      </c>
      <c r="S8089">
        <v>1.4298142865300179E-2</v>
      </c>
      <c r="T8089">
        <v>4.5448776334524155E-2</v>
      </c>
      <c r="U8089" t="s">
        <v>102</v>
      </c>
      <c r="V8089" t="s">
        <v>84</v>
      </c>
      <c r="W8089">
        <v>96.722518920898437</v>
      </c>
    </row>
    <row r="8090" spans="2:23" x14ac:dyDescent="0.25">
      <c r="B8090" t="s">
        <v>14</v>
      </c>
      <c r="C8090" s="35">
        <v>42257</v>
      </c>
      <c r="D8090">
        <v>13</v>
      </c>
      <c r="E8090" t="s">
        <v>32</v>
      </c>
      <c r="F8090">
        <v>1.285233631016327</v>
      </c>
      <c r="G8090">
        <v>1.757255197710907</v>
      </c>
      <c r="H8090">
        <v>9688</v>
      </c>
      <c r="I8090">
        <v>1.2908259510598303</v>
      </c>
      <c r="J8090">
        <v>1.7107552394540724</v>
      </c>
      <c r="K8090">
        <v>1055</v>
      </c>
      <c r="L8090">
        <v>-5.5923201143741608E-3</v>
      </c>
      <c r="M8090">
        <v>-0.43512088060379028</v>
      </c>
      <c r="N8090">
        <v>10743</v>
      </c>
      <c r="O8090">
        <v>5.561336874961853E-2</v>
      </c>
      <c r="P8090">
        <v>-7.6866410672664642E-2</v>
      </c>
      <c r="Q8090">
        <v>-4.3107986450195313E-2</v>
      </c>
      <c r="R8090">
        <v>-5.5923201143741608E-3</v>
      </c>
      <c r="S8090">
        <v>3.1918898224830627E-2</v>
      </c>
      <c r="T8090">
        <v>6.5681770443916321E-2</v>
      </c>
      <c r="U8090" t="s">
        <v>18</v>
      </c>
      <c r="V8090" t="s">
        <v>84</v>
      </c>
      <c r="W8090">
        <v>97.979705810546875</v>
      </c>
    </row>
    <row r="8091" spans="2:23" x14ac:dyDescent="0.25">
      <c r="B8091" t="s">
        <v>14</v>
      </c>
      <c r="C8091" s="35">
        <v>42257</v>
      </c>
      <c r="D8091">
        <v>13</v>
      </c>
      <c r="E8091" t="s">
        <v>32</v>
      </c>
      <c r="F8091">
        <v>1.285233631016327</v>
      </c>
      <c r="G8091">
        <v>1.757255197710907</v>
      </c>
      <c r="H8091">
        <v>9688</v>
      </c>
      <c r="I8091">
        <v>1.2908259510598303</v>
      </c>
      <c r="J8091">
        <v>1.7107552394540724</v>
      </c>
      <c r="K8091">
        <v>1055</v>
      </c>
      <c r="L8091">
        <v>-5.5923201143741608E-3</v>
      </c>
      <c r="M8091">
        <v>-0.43512088060379028</v>
      </c>
      <c r="N8091">
        <v>10743</v>
      </c>
      <c r="O8091">
        <v>5.561336874961853E-2</v>
      </c>
      <c r="P8091">
        <v>-7.6866410672664642E-2</v>
      </c>
      <c r="Q8091">
        <v>-4.3107986450195313E-2</v>
      </c>
      <c r="R8091">
        <v>-5.5923201143741608E-3</v>
      </c>
      <c r="S8091">
        <v>3.1918898224830627E-2</v>
      </c>
      <c r="T8091">
        <v>6.5681770443916321E-2</v>
      </c>
      <c r="U8091" t="s">
        <v>102</v>
      </c>
      <c r="V8091" t="s">
        <v>84</v>
      </c>
      <c r="W8091">
        <v>97.979705810546875</v>
      </c>
    </row>
    <row r="8092" spans="2:23" x14ac:dyDescent="0.25">
      <c r="B8092" t="s">
        <v>14</v>
      </c>
      <c r="C8092" s="35">
        <v>42257</v>
      </c>
      <c r="D8092">
        <v>14</v>
      </c>
      <c r="E8092" t="s">
        <v>32</v>
      </c>
      <c r="F8092">
        <v>1.5958226247304126</v>
      </c>
      <c r="G8092">
        <v>1.8301137491356267</v>
      </c>
      <c r="H8092">
        <v>9688</v>
      </c>
      <c r="I8092">
        <v>1.6245583655444273</v>
      </c>
      <c r="J8092">
        <v>1.7742346982622619</v>
      </c>
      <c r="K8092">
        <v>1055</v>
      </c>
      <c r="L8092">
        <v>-2.873574011027813E-2</v>
      </c>
      <c r="M8092">
        <v>-1.8006851673126221</v>
      </c>
      <c r="N8092">
        <v>10743</v>
      </c>
      <c r="O8092">
        <v>5.7701975107192993E-2</v>
      </c>
      <c r="P8092">
        <v>-0.10268659144639969</v>
      </c>
      <c r="Q8092">
        <v>-6.7660339176654816E-2</v>
      </c>
      <c r="R8092">
        <v>-2.873574011027813E-2</v>
      </c>
      <c r="S8092">
        <v>1.0184242390096188E-2</v>
      </c>
      <c r="T8092">
        <v>4.521511122584343E-2</v>
      </c>
      <c r="U8092" t="s">
        <v>18</v>
      </c>
      <c r="V8092" t="s">
        <v>84</v>
      </c>
      <c r="W8092">
        <v>99.08740234375</v>
      </c>
    </row>
    <row r="8093" spans="2:23" x14ac:dyDescent="0.25">
      <c r="B8093" t="s">
        <v>14</v>
      </c>
      <c r="C8093" s="35">
        <v>42257</v>
      </c>
      <c r="D8093">
        <v>14</v>
      </c>
      <c r="E8093" t="s">
        <v>32</v>
      </c>
      <c r="F8093">
        <v>1.5958226247304126</v>
      </c>
      <c r="G8093">
        <v>1.8301137491356267</v>
      </c>
      <c r="H8093">
        <v>9688</v>
      </c>
      <c r="I8093">
        <v>1.6245583655444273</v>
      </c>
      <c r="J8093">
        <v>1.7742346982622619</v>
      </c>
      <c r="K8093">
        <v>1055</v>
      </c>
      <c r="L8093">
        <v>-2.873574011027813E-2</v>
      </c>
      <c r="M8093">
        <v>-1.8006851673126221</v>
      </c>
      <c r="N8093">
        <v>10743</v>
      </c>
      <c r="O8093">
        <v>5.7701975107192993E-2</v>
      </c>
      <c r="P8093">
        <v>-0.10268659144639969</v>
      </c>
      <c r="Q8093">
        <v>-6.7660339176654816E-2</v>
      </c>
      <c r="R8093">
        <v>-2.873574011027813E-2</v>
      </c>
      <c r="S8093">
        <v>1.0184242390096188E-2</v>
      </c>
      <c r="T8093">
        <v>4.521511122584343E-2</v>
      </c>
      <c r="U8093" t="s">
        <v>102</v>
      </c>
      <c r="V8093" t="s">
        <v>84</v>
      </c>
      <c r="W8093">
        <v>99.08740234375</v>
      </c>
    </row>
    <row r="8094" spans="2:23" x14ac:dyDescent="0.25">
      <c r="B8094" t="s">
        <v>14</v>
      </c>
      <c r="C8094" s="35">
        <v>42257</v>
      </c>
      <c r="D8094">
        <v>15</v>
      </c>
      <c r="E8094" t="s">
        <v>32</v>
      </c>
      <c r="F8094">
        <v>1.9066401309176348</v>
      </c>
      <c r="G8094">
        <v>1.8809359938749901</v>
      </c>
      <c r="H8094">
        <v>9688</v>
      </c>
      <c r="I8094">
        <v>1.8983632125730814</v>
      </c>
      <c r="J8094">
        <v>1.890178215870749</v>
      </c>
      <c r="K8094">
        <v>1055</v>
      </c>
      <c r="L8094">
        <v>8.2769179716706276E-3</v>
      </c>
      <c r="M8094">
        <v>0.43411016464233398</v>
      </c>
      <c r="N8094">
        <v>10743</v>
      </c>
      <c r="O8094">
        <v>6.1251133680343628E-2</v>
      </c>
      <c r="P8094">
        <v>-7.0222534239292145E-2</v>
      </c>
      <c r="Q8094">
        <v>-3.3041872084140778E-2</v>
      </c>
      <c r="R8094">
        <v>8.2769179716706276E-3</v>
      </c>
      <c r="S8094">
        <v>4.9590807408094406E-2</v>
      </c>
      <c r="T8094">
        <v>8.6776368319988251E-2</v>
      </c>
      <c r="U8094" t="s">
        <v>18</v>
      </c>
      <c r="V8094" t="s">
        <v>84</v>
      </c>
      <c r="W8094">
        <v>99.55645751953125</v>
      </c>
    </row>
    <row r="8095" spans="2:23" x14ac:dyDescent="0.25">
      <c r="B8095" t="s">
        <v>14</v>
      </c>
      <c r="C8095" s="35">
        <v>42257</v>
      </c>
      <c r="D8095">
        <v>15</v>
      </c>
      <c r="E8095" t="s">
        <v>32</v>
      </c>
      <c r="F8095">
        <v>1.9066401309176348</v>
      </c>
      <c r="G8095">
        <v>1.8809359938749901</v>
      </c>
      <c r="H8095">
        <v>9688</v>
      </c>
      <c r="I8095">
        <v>1.8983632125730814</v>
      </c>
      <c r="J8095">
        <v>1.890178215870749</v>
      </c>
      <c r="K8095">
        <v>1055</v>
      </c>
      <c r="L8095">
        <v>8.2769179716706276E-3</v>
      </c>
      <c r="M8095">
        <v>0.43411016464233398</v>
      </c>
      <c r="N8095">
        <v>10743</v>
      </c>
      <c r="O8095">
        <v>6.1251133680343628E-2</v>
      </c>
      <c r="P8095">
        <v>-7.0222534239292145E-2</v>
      </c>
      <c r="Q8095">
        <v>-3.3041872084140778E-2</v>
      </c>
      <c r="R8095">
        <v>8.2769179716706276E-3</v>
      </c>
      <c r="S8095">
        <v>4.9590807408094406E-2</v>
      </c>
      <c r="T8095">
        <v>8.6776368319988251E-2</v>
      </c>
      <c r="U8095" t="s">
        <v>102</v>
      </c>
      <c r="V8095" t="s">
        <v>84</v>
      </c>
      <c r="W8095">
        <v>99.55645751953125</v>
      </c>
    </row>
    <row r="8096" spans="2:23" x14ac:dyDescent="0.25">
      <c r="B8096" t="s">
        <v>14</v>
      </c>
      <c r="C8096" s="35">
        <v>42257</v>
      </c>
      <c r="D8096">
        <v>16</v>
      </c>
      <c r="E8096" t="s">
        <v>32</v>
      </c>
      <c r="F8096">
        <v>2.2559993353854026</v>
      </c>
      <c r="G8096">
        <v>1.9017445406714466</v>
      </c>
      <c r="H8096">
        <v>9688</v>
      </c>
      <c r="I8096">
        <v>2.0689468631286245</v>
      </c>
      <c r="J8096">
        <v>1.8000026971806071</v>
      </c>
      <c r="K8096">
        <v>1055</v>
      </c>
      <c r="L8096">
        <v>0.18705247342586517</v>
      </c>
      <c r="M8096">
        <v>8.2913351058959961</v>
      </c>
      <c r="N8096">
        <v>10743</v>
      </c>
      <c r="O8096">
        <v>5.8689095079898834E-2</v>
      </c>
      <c r="P8096">
        <v>0.11183653026819229</v>
      </c>
      <c r="Q8096">
        <v>0.14746198058128357</v>
      </c>
      <c r="R8096">
        <v>0.18705247342586517</v>
      </c>
      <c r="S8096">
        <v>0.22663827240467072</v>
      </c>
      <c r="T8096">
        <v>0.26226842403411865</v>
      </c>
      <c r="U8096" t="s">
        <v>18</v>
      </c>
      <c r="V8096" t="s">
        <v>84</v>
      </c>
      <c r="W8096">
        <v>97.834220886230469</v>
      </c>
    </row>
    <row r="8097" spans="2:23" x14ac:dyDescent="0.25">
      <c r="B8097" t="s">
        <v>14</v>
      </c>
      <c r="C8097" s="35">
        <v>42257</v>
      </c>
      <c r="D8097">
        <v>16</v>
      </c>
      <c r="E8097" t="s">
        <v>32</v>
      </c>
      <c r="F8097">
        <v>2.2559993353854026</v>
      </c>
      <c r="G8097">
        <v>1.9017445406714466</v>
      </c>
      <c r="H8097">
        <v>9688</v>
      </c>
      <c r="I8097">
        <v>2.0689468631286245</v>
      </c>
      <c r="J8097">
        <v>1.8000026971806071</v>
      </c>
      <c r="K8097">
        <v>1055</v>
      </c>
      <c r="L8097">
        <v>0.18705247342586517</v>
      </c>
      <c r="M8097">
        <v>8.2913351058959961</v>
      </c>
      <c r="N8097">
        <v>10743</v>
      </c>
      <c r="O8097">
        <v>5.8689095079898834E-2</v>
      </c>
      <c r="P8097">
        <v>0.11183653026819229</v>
      </c>
      <c r="Q8097">
        <v>0.14746198058128357</v>
      </c>
      <c r="R8097">
        <v>0.18705247342586517</v>
      </c>
      <c r="S8097">
        <v>0.22663827240467072</v>
      </c>
      <c r="T8097">
        <v>0.26226842403411865</v>
      </c>
      <c r="U8097" t="s">
        <v>102</v>
      </c>
      <c r="V8097" t="s">
        <v>84</v>
      </c>
      <c r="W8097">
        <v>97.834220886230469</v>
      </c>
    </row>
    <row r="8098" spans="2:23" x14ac:dyDescent="0.25">
      <c r="B8098" t="s">
        <v>14</v>
      </c>
      <c r="C8098" s="35">
        <v>42257</v>
      </c>
      <c r="D8098">
        <v>17</v>
      </c>
      <c r="E8098" t="s">
        <v>32</v>
      </c>
      <c r="F8098">
        <v>2.5682546774821708</v>
      </c>
      <c r="G8098">
        <v>1.894738220066547</v>
      </c>
      <c r="H8098">
        <v>9688</v>
      </c>
      <c r="I8098">
        <v>2.059887642063241</v>
      </c>
      <c r="J8098">
        <v>1.5743969172906949</v>
      </c>
      <c r="K8098">
        <v>1055</v>
      </c>
      <c r="L8098">
        <v>0.50836706161499023</v>
      </c>
      <c r="M8098">
        <v>19.794261932373047</v>
      </c>
      <c r="N8098">
        <v>10743</v>
      </c>
      <c r="O8098">
        <v>5.2154269069433212E-2</v>
      </c>
      <c r="P8098">
        <v>0.4415261447429657</v>
      </c>
      <c r="Q8098">
        <v>0.47318482398986816</v>
      </c>
      <c r="R8098">
        <v>0.50836706161499023</v>
      </c>
      <c r="S8098">
        <v>0.54354512691497803</v>
      </c>
      <c r="T8098">
        <v>0.57520794868469238</v>
      </c>
      <c r="U8098" t="s">
        <v>18</v>
      </c>
      <c r="V8098" t="s">
        <v>84</v>
      </c>
      <c r="W8098">
        <v>95.812713623046875</v>
      </c>
    </row>
    <row r="8099" spans="2:23" x14ac:dyDescent="0.25">
      <c r="B8099" t="s">
        <v>14</v>
      </c>
      <c r="C8099" s="35">
        <v>42257</v>
      </c>
      <c r="D8099">
        <v>17</v>
      </c>
      <c r="E8099" t="s">
        <v>32</v>
      </c>
      <c r="F8099">
        <v>2.5682546774821708</v>
      </c>
      <c r="G8099">
        <v>1.894738220066547</v>
      </c>
      <c r="H8099">
        <v>9688</v>
      </c>
      <c r="I8099">
        <v>2.059887642063241</v>
      </c>
      <c r="J8099">
        <v>1.5743969172906949</v>
      </c>
      <c r="K8099">
        <v>1055</v>
      </c>
      <c r="L8099">
        <v>0.50836706161499023</v>
      </c>
      <c r="M8099">
        <v>19.794261932373047</v>
      </c>
      <c r="N8099">
        <v>10743</v>
      </c>
      <c r="O8099">
        <v>5.2154269069433212E-2</v>
      </c>
      <c r="P8099">
        <v>0.4415261447429657</v>
      </c>
      <c r="Q8099">
        <v>0.47318482398986816</v>
      </c>
      <c r="R8099">
        <v>0.50836706161499023</v>
      </c>
      <c r="S8099">
        <v>0.54354512691497803</v>
      </c>
      <c r="T8099">
        <v>0.57520794868469238</v>
      </c>
      <c r="U8099" t="s">
        <v>102</v>
      </c>
      <c r="V8099" t="s">
        <v>84</v>
      </c>
      <c r="W8099">
        <v>95.812713623046875</v>
      </c>
    </row>
    <row r="8100" spans="2:23" x14ac:dyDescent="0.25">
      <c r="B8100" t="s">
        <v>14</v>
      </c>
      <c r="C8100" s="35">
        <v>42257</v>
      </c>
      <c r="D8100">
        <v>18</v>
      </c>
      <c r="E8100" t="s">
        <v>32</v>
      </c>
      <c r="F8100">
        <v>2.809929083090247</v>
      </c>
      <c r="G8100">
        <v>1.9006147292885502</v>
      </c>
      <c r="H8100">
        <v>9688</v>
      </c>
      <c r="I8100">
        <v>2.2946122623754808</v>
      </c>
      <c r="J8100">
        <v>1.5731831023609237</v>
      </c>
      <c r="K8100">
        <v>1055</v>
      </c>
      <c r="L8100">
        <v>0.51531684398651123</v>
      </c>
      <c r="M8100">
        <v>18.339139938354492</v>
      </c>
      <c r="N8100">
        <v>10743</v>
      </c>
      <c r="O8100">
        <v>5.2141621708869934E-2</v>
      </c>
      <c r="P8100">
        <v>0.4484921395778656</v>
      </c>
      <c r="Q8100">
        <v>0.48014315962791443</v>
      </c>
      <c r="R8100">
        <v>0.51531684398651123</v>
      </c>
      <c r="S8100">
        <v>0.55048638582229614</v>
      </c>
      <c r="T8100">
        <v>0.58214151859283447</v>
      </c>
      <c r="U8100" t="s">
        <v>18</v>
      </c>
      <c r="V8100" t="s">
        <v>84</v>
      </c>
      <c r="W8100">
        <v>90.561019897460938</v>
      </c>
    </row>
    <row r="8101" spans="2:23" x14ac:dyDescent="0.25">
      <c r="B8101" t="s">
        <v>14</v>
      </c>
      <c r="C8101" s="35">
        <v>42257</v>
      </c>
      <c r="D8101">
        <v>18</v>
      </c>
      <c r="E8101" t="s">
        <v>32</v>
      </c>
      <c r="F8101">
        <v>2.809929083090247</v>
      </c>
      <c r="G8101">
        <v>1.9006147292885502</v>
      </c>
      <c r="H8101">
        <v>9688</v>
      </c>
      <c r="I8101">
        <v>2.2946122623754808</v>
      </c>
      <c r="J8101">
        <v>1.5731831023609237</v>
      </c>
      <c r="K8101">
        <v>1055</v>
      </c>
      <c r="L8101">
        <v>0.51531684398651123</v>
      </c>
      <c r="M8101">
        <v>18.339139938354492</v>
      </c>
      <c r="N8101">
        <v>10743</v>
      </c>
      <c r="O8101">
        <v>5.2141621708869934E-2</v>
      </c>
      <c r="P8101">
        <v>0.4484921395778656</v>
      </c>
      <c r="Q8101">
        <v>0.48014315962791443</v>
      </c>
      <c r="R8101">
        <v>0.51531684398651123</v>
      </c>
      <c r="S8101">
        <v>0.55048638582229614</v>
      </c>
      <c r="T8101">
        <v>0.58214151859283447</v>
      </c>
      <c r="U8101" t="s">
        <v>102</v>
      </c>
      <c r="V8101" t="s">
        <v>84</v>
      </c>
      <c r="W8101">
        <v>90.561019897460938</v>
      </c>
    </row>
    <row r="8102" spans="2:23" x14ac:dyDescent="0.25">
      <c r="B8102" t="s">
        <v>14</v>
      </c>
      <c r="C8102" s="35">
        <v>42257</v>
      </c>
      <c r="D8102">
        <v>19</v>
      </c>
      <c r="E8102" t="s">
        <v>32</v>
      </c>
      <c r="F8102">
        <v>2.835857013829076</v>
      </c>
      <c r="G8102">
        <v>1.8760326995909937</v>
      </c>
      <c r="H8102">
        <v>9688</v>
      </c>
      <c r="I8102">
        <v>2.3851755705947961</v>
      </c>
      <c r="J8102">
        <v>1.4947940119313083</v>
      </c>
      <c r="K8102">
        <v>1055</v>
      </c>
      <c r="L8102">
        <v>0.45068144798278809</v>
      </c>
      <c r="M8102">
        <v>15.892248153686523</v>
      </c>
      <c r="N8102">
        <v>10743</v>
      </c>
      <c r="O8102">
        <v>4.9811720848083496E-2</v>
      </c>
      <c r="P8102">
        <v>0.3868427574634552</v>
      </c>
      <c r="Q8102">
        <v>0.41707944869995117</v>
      </c>
      <c r="R8102">
        <v>0.45068144798278809</v>
      </c>
      <c r="S8102">
        <v>0.48427945375442505</v>
      </c>
      <c r="T8102">
        <v>0.51452016830444336</v>
      </c>
      <c r="U8102" t="s">
        <v>18</v>
      </c>
      <c r="V8102" t="s">
        <v>84</v>
      </c>
      <c r="W8102">
        <v>83.752677917480469</v>
      </c>
    </row>
    <row r="8103" spans="2:23" x14ac:dyDescent="0.25">
      <c r="B8103" t="s">
        <v>14</v>
      </c>
      <c r="C8103" s="35">
        <v>42257</v>
      </c>
      <c r="D8103">
        <v>19</v>
      </c>
      <c r="E8103" t="s">
        <v>32</v>
      </c>
      <c r="F8103">
        <v>2.835857013829076</v>
      </c>
      <c r="G8103">
        <v>1.8760326995909937</v>
      </c>
      <c r="H8103">
        <v>9688</v>
      </c>
      <c r="I8103">
        <v>2.3851755705947961</v>
      </c>
      <c r="J8103">
        <v>1.4947940119313083</v>
      </c>
      <c r="K8103">
        <v>1055</v>
      </c>
      <c r="L8103">
        <v>0.45068144798278809</v>
      </c>
      <c r="M8103">
        <v>15.892248153686523</v>
      </c>
      <c r="N8103">
        <v>10743</v>
      </c>
      <c r="O8103">
        <v>4.9811720848083496E-2</v>
      </c>
      <c r="P8103">
        <v>0.3868427574634552</v>
      </c>
      <c r="Q8103">
        <v>0.41707944869995117</v>
      </c>
      <c r="R8103">
        <v>0.45068144798278809</v>
      </c>
      <c r="S8103">
        <v>0.48427945375442505</v>
      </c>
      <c r="T8103">
        <v>0.51452016830444336</v>
      </c>
      <c r="U8103" t="s">
        <v>102</v>
      </c>
      <c r="V8103" t="s">
        <v>84</v>
      </c>
      <c r="W8103">
        <v>83.752677917480469</v>
      </c>
    </row>
    <row r="8104" spans="2:23" x14ac:dyDescent="0.25">
      <c r="B8104" t="s">
        <v>14</v>
      </c>
      <c r="C8104" s="35">
        <v>42257</v>
      </c>
      <c r="D8104">
        <v>20</v>
      </c>
      <c r="E8104" t="s">
        <v>32</v>
      </c>
      <c r="F8104">
        <v>2.6653336103296557</v>
      </c>
      <c r="G8104">
        <v>1.8272851299959127</v>
      </c>
      <c r="H8104">
        <v>9688</v>
      </c>
      <c r="I8104">
        <v>3.0855235735247351</v>
      </c>
      <c r="J8104">
        <v>1.8850678213356371</v>
      </c>
      <c r="K8104">
        <v>1055</v>
      </c>
      <c r="L8104">
        <v>-0.42018997669219971</v>
      </c>
      <c r="M8104">
        <v>-15.76500415802002</v>
      </c>
      <c r="N8104">
        <v>10743</v>
      </c>
      <c r="O8104">
        <v>6.0933392494916916E-2</v>
      </c>
      <c r="P8104">
        <v>-0.49828222393989563</v>
      </c>
      <c r="Q8104">
        <v>-0.46129441261291504</v>
      </c>
      <c r="R8104">
        <v>-0.42018997669219971</v>
      </c>
      <c r="S8104">
        <v>-0.37909039855003357</v>
      </c>
      <c r="T8104">
        <v>-0.34209772944450378</v>
      </c>
      <c r="U8104" t="s">
        <v>18</v>
      </c>
      <c r="V8104" t="s">
        <v>84</v>
      </c>
      <c r="W8104">
        <v>80.2838134765625</v>
      </c>
    </row>
    <row r="8105" spans="2:23" x14ac:dyDescent="0.25">
      <c r="B8105" t="s">
        <v>14</v>
      </c>
      <c r="C8105" s="35">
        <v>42257</v>
      </c>
      <c r="D8105">
        <v>20</v>
      </c>
      <c r="E8105" t="s">
        <v>32</v>
      </c>
      <c r="F8105">
        <v>2.6653336103296557</v>
      </c>
      <c r="G8105">
        <v>1.8272851299959127</v>
      </c>
      <c r="H8105">
        <v>9688</v>
      </c>
      <c r="I8105">
        <v>3.0855235735247351</v>
      </c>
      <c r="J8105">
        <v>1.8850678213356371</v>
      </c>
      <c r="K8105">
        <v>1055</v>
      </c>
      <c r="L8105">
        <v>-0.42018997669219971</v>
      </c>
      <c r="M8105">
        <v>-15.76500415802002</v>
      </c>
      <c r="N8105">
        <v>10743</v>
      </c>
      <c r="O8105">
        <v>6.0933392494916916E-2</v>
      </c>
      <c r="P8105">
        <v>-0.49828222393989563</v>
      </c>
      <c r="Q8105">
        <v>-0.46129441261291504</v>
      </c>
      <c r="R8105">
        <v>-0.42018997669219971</v>
      </c>
      <c r="S8105">
        <v>-0.37909039855003357</v>
      </c>
      <c r="T8105">
        <v>-0.34209772944450378</v>
      </c>
      <c r="U8105" t="s">
        <v>102</v>
      </c>
      <c r="V8105" t="s">
        <v>84</v>
      </c>
      <c r="W8105">
        <v>80.2838134765625</v>
      </c>
    </row>
    <row r="8106" spans="2:23" x14ac:dyDescent="0.25">
      <c r="B8106" t="s">
        <v>14</v>
      </c>
      <c r="C8106" s="35">
        <v>42257</v>
      </c>
      <c r="D8106">
        <v>21</v>
      </c>
      <c r="E8106" t="s">
        <v>32</v>
      </c>
      <c r="F8106">
        <v>2.4130543971056202</v>
      </c>
      <c r="G8106">
        <v>1.7494461578856264</v>
      </c>
      <c r="H8106">
        <v>9688</v>
      </c>
      <c r="I8106">
        <v>2.7853606468665628</v>
      </c>
      <c r="J8106">
        <v>1.9667926227585499</v>
      </c>
      <c r="K8106">
        <v>1055</v>
      </c>
      <c r="L8106">
        <v>-0.37230625748634338</v>
      </c>
      <c r="M8106">
        <v>-15.428837776184082</v>
      </c>
      <c r="N8106">
        <v>10743</v>
      </c>
      <c r="O8106">
        <v>6.3107229769229889E-2</v>
      </c>
      <c r="P8106">
        <v>-0.45318448543548584</v>
      </c>
      <c r="Q8106">
        <v>-0.41487714648246765</v>
      </c>
      <c r="R8106">
        <v>-0.37230625748634338</v>
      </c>
      <c r="S8106">
        <v>-0.32974043488502502</v>
      </c>
      <c r="T8106">
        <v>-0.29142802953720093</v>
      </c>
      <c r="U8106" t="s">
        <v>18</v>
      </c>
      <c r="V8106" t="s">
        <v>84</v>
      </c>
      <c r="W8106">
        <v>77.303916931152344</v>
      </c>
    </row>
    <row r="8107" spans="2:23" x14ac:dyDescent="0.25">
      <c r="B8107" t="s">
        <v>14</v>
      </c>
      <c r="C8107" s="35">
        <v>42257</v>
      </c>
      <c r="D8107">
        <v>21</v>
      </c>
      <c r="E8107" t="s">
        <v>32</v>
      </c>
      <c r="F8107">
        <v>2.4130543971056202</v>
      </c>
      <c r="G8107">
        <v>1.7494461578856264</v>
      </c>
      <c r="H8107">
        <v>9688</v>
      </c>
      <c r="I8107">
        <v>2.7853606468665628</v>
      </c>
      <c r="J8107">
        <v>1.9667926227585499</v>
      </c>
      <c r="K8107">
        <v>1055</v>
      </c>
      <c r="L8107">
        <v>-0.37230625748634338</v>
      </c>
      <c r="M8107">
        <v>-15.428837776184082</v>
      </c>
      <c r="N8107">
        <v>10743</v>
      </c>
      <c r="O8107">
        <v>6.3107229769229889E-2</v>
      </c>
      <c r="P8107">
        <v>-0.45318448543548584</v>
      </c>
      <c r="Q8107">
        <v>-0.41487714648246765</v>
      </c>
      <c r="R8107">
        <v>-0.37230625748634338</v>
      </c>
      <c r="S8107">
        <v>-0.32974043488502502</v>
      </c>
      <c r="T8107">
        <v>-0.29142802953720093</v>
      </c>
      <c r="U8107" t="s">
        <v>102</v>
      </c>
      <c r="V8107" t="s">
        <v>84</v>
      </c>
      <c r="W8107">
        <v>77.303916931152344</v>
      </c>
    </row>
    <row r="8108" spans="2:23" x14ac:dyDescent="0.25">
      <c r="B8108" t="s">
        <v>14</v>
      </c>
      <c r="C8108" s="35">
        <v>42257</v>
      </c>
      <c r="D8108">
        <v>22</v>
      </c>
      <c r="E8108" t="s">
        <v>32</v>
      </c>
      <c r="F8108">
        <v>2.0468629740072615</v>
      </c>
      <c r="G8108">
        <v>1.6096772508145856</v>
      </c>
      <c r="H8108">
        <v>9688</v>
      </c>
      <c r="I8108">
        <v>2.1801611205397222</v>
      </c>
      <c r="J8108">
        <v>1.6649367570394751</v>
      </c>
      <c r="K8108">
        <v>1055</v>
      </c>
      <c r="L8108">
        <v>-0.13329814374446869</v>
      </c>
      <c r="M8108">
        <v>-6.5123143196105957</v>
      </c>
      <c r="N8108">
        <v>10743</v>
      </c>
      <c r="O8108">
        <v>5.3804762661457062E-2</v>
      </c>
      <c r="P8108">
        <v>-0.20225432515144348</v>
      </c>
      <c r="Q8108">
        <v>-0.16959376633167267</v>
      </c>
      <c r="R8108">
        <v>-0.13329814374446869</v>
      </c>
      <c r="S8108">
        <v>-9.7006835043430328E-2</v>
      </c>
      <c r="T8108">
        <v>-6.4341962337493896E-2</v>
      </c>
      <c r="U8108" t="s">
        <v>18</v>
      </c>
      <c r="V8108" t="s">
        <v>84</v>
      </c>
      <c r="W8108">
        <v>76.515403747558594</v>
      </c>
    </row>
    <row r="8109" spans="2:23" x14ac:dyDescent="0.25">
      <c r="B8109" t="s">
        <v>14</v>
      </c>
      <c r="C8109" s="35">
        <v>42257</v>
      </c>
      <c r="D8109">
        <v>22</v>
      </c>
      <c r="E8109" t="s">
        <v>32</v>
      </c>
      <c r="F8109">
        <v>2.0468629740072615</v>
      </c>
      <c r="G8109">
        <v>1.6096772508145856</v>
      </c>
      <c r="H8109">
        <v>9688</v>
      </c>
      <c r="I8109">
        <v>2.1801611205397222</v>
      </c>
      <c r="J8109">
        <v>1.6649367570394751</v>
      </c>
      <c r="K8109">
        <v>1055</v>
      </c>
      <c r="L8109">
        <v>-0.13329814374446869</v>
      </c>
      <c r="M8109">
        <v>-6.5123143196105957</v>
      </c>
      <c r="N8109">
        <v>10743</v>
      </c>
      <c r="O8109">
        <v>5.3804762661457062E-2</v>
      </c>
      <c r="P8109">
        <v>-0.20225432515144348</v>
      </c>
      <c r="Q8109">
        <v>-0.16959376633167267</v>
      </c>
      <c r="R8109">
        <v>-0.13329814374446869</v>
      </c>
      <c r="S8109">
        <v>-9.7006835043430328E-2</v>
      </c>
      <c r="T8109">
        <v>-6.4341962337493896E-2</v>
      </c>
      <c r="U8109" t="s">
        <v>102</v>
      </c>
      <c r="V8109" t="s">
        <v>84</v>
      </c>
      <c r="W8109">
        <v>76.515403747558594</v>
      </c>
    </row>
    <row r="8110" spans="2:23" x14ac:dyDescent="0.25">
      <c r="B8110" t="s">
        <v>14</v>
      </c>
      <c r="C8110" s="35">
        <v>42257</v>
      </c>
      <c r="D8110">
        <v>23</v>
      </c>
      <c r="E8110" t="s">
        <v>32</v>
      </c>
      <c r="F8110">
        <v>1.6250203820591618</v>
      </c>
      <c r="G8110">
        <v>1.4000606649160952</v>
      </c>
      <c r="H8110">
        <v>9688</v>
      </c>
      <c r="I8110">
        <v>1.6661277564136907</v>
      </c>
      <c r="J8110">
        <v>1.3971790798176924</v>
      </c>
      <c r="K8110">
        <v>1055</v>
      </c>
      <c r="L8110">
        <v>-4.1107375174760818E-2</v>
      </c>
      <c r="M8110">
        <v>-2.5296528339385986</v>
      </c>
      <c r="N8110">
        <v>10743</v>
      </c>
      <c r="O8110">
        <v>4.5306403189897537E-2</v>
      </c>
      <c r="P8110">
        <v>-9.9172063171863556E-2</v>
      </c>
      <c r="Q8110">
        <v>-7.1670167148113251E-2</v>
      </c>
      <c r="R8110">
        <v>-4.1107375174760818E-2</v>
      </c>
      <c r="S8110">
        <v>-1.054820604622364E-2</v>
      </c>
      <c r="T8110">
        <v>1.695731095969677E-2</v>
      </c>
      <c r="U8110" t="s">
        <v>18</v>
      </c>
      <c r="V8110" t="s">
        <v>84</v>
      </c>
      <c r="W8110">
        <v>75.876480102539063</v>
      </c>
    </row>
    <row r="8111" spans="2:23" x14ac:dyDescent="0.25">
      <c r="B8111" t="s">
        <v>14</v>
      </c>
      <c r="C8111" s="35">
        <v>42257</v>
      </c>
      <c r="D8111">
        <v>23</v>
      </c>
      <c r="E8111" t="s">
        <v>32</v>
      </c>
      <c r="F8111">
        <v>1.6250203820591618</v>
      </c>
      <c r="G8111">
        <v>1.4000606649160952</v>
      </c>
      <c r="H8111">
        <v>9688</v>
      </c>
      <c r="I8111">
        <v>1.6661277564136907</v>
      </c>
      <c r="J8111">
        <v>1.3971790798176924</v>
      </c>
      <c r="K8111">
        <v>1055</v>
      </c>
      <c r="L8111">
        <v>-4.1107375174760818E-2</v>
      </c>
      <c r="M8111">
        <v>-2.5296528339385986</v>
      </c>
      <c r="N8111">
        <v>10743</v>
      </c>
      <c r="O8111">
        <v>4.5306403189897537E-2</v>
      </c>
      <c r="P8111">
        <v>-9.9172063171863556E-2</v>
      </c>
      <c r="Q8111">
        <v>-7.1670167148113251E-2</v>
      </c>
      <c r="R8111">
        <v>-4.1107375174760818E-2</v>
      </c>
      <c r="S8111">
        <v>-1.054820604622364E-2</v>
      </c>
      <c r="T8111">
        <v>1.695731095969677E-2</v>
      </c>
      <c r="U8111" t="s">
        <v>102</v>
      </c>
      <c r="V8111" t="s">
        <v>84</v>
      </c>
      <c r="W8111">
        <v>75.876480102539063</v>
      </c>
    </row>
    <row r="8112" spans="2:23" x14ac:dyDescent="0.25">
      <c r="B8112" t="s">
        <v>14</v>
      </c>
      <c r="C8112" s="35">
        <v>42257</v>
      </c>
      <c r="D8112">
        <v>24</v>
      </c>
      <c r="E8112" t="s">
        <v>32</v>
      </c>
      <c r="F8112">
        <v>1.2693206727486164</v>
      </c>
      <c r="G8112">
        <v>1.1886853842662388</v>
      </c>
      <c r="H8112">
        <v>9688</v>
      </c>
      <c r="I8112">
        <v>1.2753310836258043</v>
      </c>
      <c r="J8112">
        <v>1.2176103713134252</v>
      </c>
      <c r="K8112">
        <v>1055</v>
      </c>
      <c r="L8112">
        <v>-6.0104108415544033E-3</v>
      </c>
      <c r="M8112">
        <v>-0.47351399064064026</v>
      </c>
      <c r="N8112">
        <v>10743</v>
      </c>
      <c r="O8112">
        <v>3.9384413510560989E-2</v>
      </c>
      <c r="P8112">
        <v>-5.6485474109649658E-2</v>
      </c>
      <c r="Q8112">
        <v>-3.2578349113464355E-2</v>
      </c>
      <c r="R8112">
        <v>-6.0104108415544033E-3</v>
      </c>
      <c r="S8112">
        <v>2.0554376766085625E-2</v>
      </c>
      <c r="T8112">
        <v>4.4464655220508575E-2</v>
      </c>
      <c r="U8112" t="s">
        <v>18</v>
      </c>
      <c r="V8112" t="s">
        <v>84</v>
      </c>
      <c r="W8112">
        <v>75.387229919433594</v>
      </c>
    </row>
    <row r="8113" spans="2:23" x14ac:dyDescent="0.25">
      <c r="B8113" t="s">
        <v>14</v>
      </c>
      <c r="C8113" s="35">
        <v>42257</v>
      </c>
      <c r="D8113">
        <v>24</v>
      </c>
      <c r="E8113" t="s">
        <v>32</v>
      </c>
      <c r="F8113">
        <v>1.2693206727486164</v>
      </c>
      <c r="G8113">
        <v>1.1886853842662388</v>
      </c>
      <c r="H8113">
        <v>9688</v>
      </c>
      <c r="I8113">
        <v>1.2753310836258043</v>
      </c>
      <c r="J8113">
        <v>1.2176103713134252</v>
      </c>
      <c r="K8113">
        <v>1055</v>
      </c>
      <c r="L8113">
        <v>-6.0104108415544033E-3</v>
      </c>
      <c r="M8113">
        <v>-0.47351399064064026</v>
      </c>
      <c r="N8113">
        <v>10743</v>
      </c>
      <c r="O8113">
        <v>3.9384413510560989E-2</v>
      </c>
      <c r="P8113">
        <v>-5.6485474109649658E-2</v>
      </c>
      <c r="Q8113">
        <v>-3.2578349113464355E-2</v>
      </c>
      <c r="R8113">
        <v>-6.0104108415544033E-3</v>
      </c>
      <c r="S8113">
        <v>2.0554376766085625E-2</v>
      </c>
      <c r="T8113">
        <v>4.4464655220508575E-2</v>
      </c>
      <c r="U8113" t="s">
        <v>102</v>
      </c>
      <c r="V8113" t="s">
        <v>84</v>
      </c>
      <c r="W8113">
        <v>75.387229919433594</v>
      </c>
    </row>
    <row r="8114" spans="2:23" x14ac:dyDescent="0.25">
      <c r="B8114" t="s">
        <v>14</v>
      </c>
      <c r="C8114" s="35">
        <v>42258</v>
      </c>
      <c r="D8114">
        <v>1</v>
      </c>
      <c r="E8114" t="s">
        <v>32</v>
      </c>
      <c r="F8114">
        <v>1.0473656145037247</v>
      </c>
      <c r="G8114">
        <v>1.0366378066160735</v>
      </c>
      <c r="H8114">
        <v>9689</v>
      </c>
      <c r="I8114">
        <v>1.1031736399704926</v>
      </c>
      <c r="J8114">
        <v>1.0577786501826918</v>
      </c>
      <c r="K8114">
        <v>1069</v>
      </c>
      <c r="L8114">
        <v>-5.5808026343584061E-2</v>
      </c>
      <c r="M8114">
        <v>-5.3284187316894531</v>
      </c>
      <c r="N8114">
        <v>10758</v>
      </c>
      <c r="O8114">
        <v>3.4023318439722061E-2</v>
      </c>
      <c r="P8114">
        <v>-9.9412314593791962E-2</v>
      </c>
      <c r="Q8114">
        <v>-7.8759476542472839E-2</v>
      </c>
      <c r="R8114">
        <v>-5.5808026343584061E-2</v>
      </c>
      <c r="S8114">
        <v>-3.2859299331903458E-2</v>
      </c>
      <c r="T8114">
        <v>-1.2203741818666458E-2</v>
      </c>
      <c r="U8114" t="s">
        <v>18</v>
      </c>
      <c r="V8114" t="s">
        <v>84</v>
      </c>
      <c r="W8114">
        <v>73.385482788085938</v>
      </c>
    </row>
    <row r="8115" spans="2:23" x14ac:dyDescent="0.25">
      <c r="B8115" t="s">
        <v>14</v>
      </c>
      <c r="C8115" s="35">
        <v>42258</v>
      </c>
      <c r="D8115">
        <v>1</v>
      </c>
      <c r="E8115" t="s">
        <v>32</v>
      </c>
      <c r="F8115">
        <v>1.0473656145037247</v>
      </c>
      <c r="G8115">
        <v>1.0366378066160735</v>
      </c>
      <c r="H8115">
        <v>9689</v>
      </c>
      <c r="I8115">
        <v>1.1031736399704926</v>
      </c>
      <c r="J8115">
        <v>1.0577786501826918</v>
      </c>
      <c r="K8115">
        <v>1069</v>
      </c>
      <c r="L8115">
        <v>-5.5808026343584061E-2</v>
      </c>
      <c r="M8115">
        <v>-5.3284187316894531</v>
      </c>
      <c r="N8115">
        <v>10758</v>
      </c>
      <c r="O8115">
        <v>3.4023318439722061E-2</v>
      </c>
      <c r="P8115">
        <v>-9.9412314593791962E-2</v>
      </c>
      <c r="Q8115">
        <v>-7.8759476542472839E-2</v>
      </c>
      <c r="R8115">
        <v>-5.5808026343584061E-2</v>
      </c>
      <c r="S8115">
        <v>-3.2859299331903458E-2</v>
      </c>
      <c r="T8115">
        <v>-1.2203741818666458E-2</v>
      </c>
      <c r="U8115" t="s">
        <v>102</v>
      </c>
      <c r="V8115" t="s">
        <v>84</v>
      </c>
      <c r="W8115">
        <v>73.385482788085938</v>
      </c>
    </row>
    <row r="8116" spans="2:23" x14ac:dyDescent="0.25">
      <c r="B8116" t="s">
        <v>14</v>
      </c>
      <c r="C8116" s="35">
        <v>42258</v>
      </c>
      <c r="D8116">
        <v>2</v>
      </c>
      <c r="E8116" t="s">
        <v>32</v>
      </c>
      <c r="F8116">
        <v>0.90798792545720342</v>
      </c>
      <c r="G8116">
        <v>0.90157580460618414</v>
      </c>
      <c r="H8116">
        <v>9689</v>
      </c>
      <c r="I8116">
        <v>0.94740075096500642</v>
      </c>
      <c r="J8116">
        <v>0.89943854859441152</v>
      </c>
      <c r="K8116">
        <v>1069</v>
      </c>
      <c r="L8116">
        <v>-3.9412826299667358E-2</v>
      </c>
      <c r="M8116">
        <v>-4.3406772613525391</v>
      </c>
      <c r="N8116">
        <v>10758</v>
      </c>
      <c r="O8116">
        <v>2.8994230553507805E-2</v>
      </c>
      <c r="P8116">
        <v>-7.6571829617023468E-2</v>
      </c>
      <c r="Q8116">
        <v>-5.897175520658493E-2</v>
      </c>
      <c r="R8116">
        <v>-3.9412826299667358E-2</v>
      </c>
      <c r="S8116">
        <v>-1.9856218248605728E-2</v>
      </c>
      <c r="T8116">
        <v>-2.2538204211741686E-3</v>
      </c>
      <c r="U8116" t="s">
        <v>18</v>
      </c>
      <c r="V8116" t="s">
        <v>84</v>
      </c>
      <c r="W8116">
        <v>72.916709899902344</v>
      </c>
    </row>
    <row r="8117" spans="2:23" x14ac:dyDescent="0.25">
      <c r="B8117" t="s">
        <v>14</v>
      </c>
      <c r="C8117" s="35">
        <v>42258</v>
      </c>
      <c r="D8117">
        <v>2</v>
      </c>
      <c r="E8117" t="s">
        <v>32</v>
      </c>
      <c r="F8117">
        <v>0.90798792545720342</v>
      </c>
      <c r="G8117">
        <v>0.90157580460618414</v>
      </c>
      <c r="H8117">
        <v>9689</v>
      </c>
      <c r="I8117">
        <v>0.94740075096500642</v>
      </c>
      <c r="J8117">
        <v>0.89943854859441152</v>
      </c>
      <c r="K8117">
        <v>1069</v>
      </c>
      <c r="L8117">
        <v>-3.9412826299667358E-2</v>
      </c>
      <c r="M8117">
        <v>-4.3406772613525391</v>
      </c>
      <c r="N8117">
        <v>10758</v>
      </c>
      <c r="O8117">
        <v>2.8994230553507805E-2</v>
      </c>
      <c r="P8117">
        <v>-7.6571829617023468E-2</v>
      </c>
      <c r="Q8117">
        <v>-5.897175520658493E-2</v>
      </c>
      <c r="R8117">
        <v>-3.9412826299667358E-2</v>
      </c>
      <c r="S8117">
        <v>-1.9856218248605728E-2</v>
      </c>
      <c r="T8117">
        <v>-2.2538204211741686E-3</v>
      </c>
      <c r="U8117" t="s">
        <v>102</v>
      </c>
      <c r="V8117" t="s">
        <v>84</v>
      </c>
      <c r="W8117">
        <v>72.916709899902344</v>
      </c>
    </row>
    <row r="8118" spans="2:23" x14ac:dyDescent="0.25">
      <c r="B8118" t="s">
        <v>14</v>
      </c>
      <c r="C8118" s="35">
        <v>42258</v>
      </c>
      <c r="D8118">
        <v>3</v>
      </c>
      <c r="E8118" t="s">
        <v>32</v>
      </c>
      <c r="F8118">
        <v>0.81861611274834611</v>
      </c>
      <c r="G8118">
        <v>0.80559335681582911</v>
      </c>
      <c r="H8118">
        <v>9689</v>
      </c>
      <c r="I8118">
        <v>0.85788273928403624</v>
      </c>
      <c r="J8118">
        <v>0.82171378630621483</v>
      </c>
      <c r="K8118">
        <v>1069</v>
      </c>
      <c r="L8118">
        <v>-3.9266627281904221E-2</v>
      </c>
      <c r="M8118">
        <v>-4.7967081069946289</v>
      </c>
      <c r="N8118">
        <v>10758</v>
      </c>
      <c r="O8118">
        <v>2.643127366900444E-2</v>
      </c>
      <c r="P8118">
        <v>-7.3140949010848999E-2</v>
      </c>
      <c r="Q8118">
        <v>-5.7096634060144424E-2</v>
      </c>
      <c r="R8118">
        <v>-3.9266627281904221E-2</v>
      </c>
      <c r="S8118">
        <v>-2.1438732743263245E-2</v>
      </c>
      <c r="T8118">
        <v>-5.3923069499433041E-3</v>
      </c>
      <c r="U8118" t="s">
        <v>18</v>
      </c>
      <c r="V8118" t="s">
        <v>84</v>
      </c>
      <c r="W8118">
        <v>71.087379455566406</v>
      </c>
    </row>
    <row r="8119" spans="2:23" x14ac:dyDescent="0.25">
      <c r="B8119" t="s">
        <v>14</v>
      </c>
      <c r="C8119" s="35">
        <v>42258</v>
      </c>
      <c r="D8119">
        <v>3</v>
      </c>
      <c r="E8119" t="s">
        <v>32</v>
      </c>
      <c r="F8119">
        <v>0.81861611274834611</v>
      </c>
      <c r="G8119">
        <v>0.80559335681582911</v>
      </c>
      <c r="H8119">
        <v>9689</v>
      </c>
      <c r="I8119">
        <v>0.85788273928403624</v>
      </c>
      <c r="J8119">
        <v>0.82171378630621483</v>
      </c>
      <c r="K8119">
        <v>1069</v>
      </c>
      <c r="L8119">
        <v>-3.9266627281904221E-2</v>
      </c>
      <c r="M8119">
        <v>-4.7967081069946289</v>
      </c>
      <c r="N8119">
        <v>10758</v>
      </c>
      <c r="O8119">
        <v>2.643127366900444E-2</v>
      </c>
      <c r="P8119">
        <v>-7.3140949010848999E-2</v>
      </c>
      <c r="Q8119">
        <v>-5.7096634060144424E-2</v>
      </c>
      <c r="R8119">
        <v>-3.9266627281904221E-2</v>
      </c>
      <c r="S8119">
        <v>-2.1438732743263245E-2</v>
      </c>
      <c r="T8119">
        <v>-5.3923069499433041E-3</v>
      </c>
      <c r="U8119" t="s">
        <v>102</v>
      </c>
      <c r="V8119" t="s">
        <v>84</v>
      </c>
      <c r="W8119">
        <v>71.087379455566406</v>
      </c>
    </row>
    <row r="8120" spans="2:23" x14ac:dyDescent="0.25">
      <c r="B8120" t="s">
        <v>14</v>
      </c>
      <c r="C8120" s="35">
        <v>42258</v>
      </c>
      <c r="D8120">
        <v>4</v>
      </c>
      <c r="E8120" t="s">
        <v>32</v>
      </c>
      <c r="F8120">
        <v>0.76237930846608426</v>
      </c>
      <c r="G8120">
        <v>0.7540048793277655</v>
      </c>
      <c r="H8120">
        <v>9689</v>
      </c>
      <c r="I8120">
        <v>0.80026979425635669</v>
      </c>
      <c r="J8120">
        <v>0.79861962181613844</v>
      </c>
      <c r="K8120">
        <v>1069</v>
      </c>
      <c r="L8120">
        <v>-3.7890486419200897E-2</v>
      </c>
      <c r="M8120">
        <v>-4.9700307846069336</v>
      </c>
      <c r="N8120">
        <v>10758</v>
      </c>
      <c r="O8120">
        <v>2.5598892942070961E-2</v>
      </c>
      <c r="P8120">
        <v>-7.0698030292987823E-2</v>
      </c>
      <c r="Q8120">
        <v>-5.5158987641334534E-2</v>
      </c>
      <c r="R8120">
        <v>-3.7890486419200897E-2</v>
      </c>
      <c r="S8120">
        <v>-2.0624032244086266E-2</v>
      </c>
      <c r="T8120">
        <v>-5.0829453393816948E-3</v>
      </c>
      <c r="U8120" t="s">
        <v>18</v>
      </c>
      <c r="V8120" t="s">
        <v>84</v>
      </c>
      <c r="W8120">
        <v>71.14984130859375</v>
      </c>
    </row>
    <row r="8121" spans="2:23" x14ac:dyDescent="0.25">
      <c r="B8121" t="s">
        <v>14</v>
      </c>
      <c r="C8121" s="35">
        <v>42258</v>
      </c>
      <c r="D8121">
        <v>4</v>
      </c>
      <c r="E8121" t="s">
        <v>32</v>
      </c>
      <c r="F8121">
        <v>0.76237930846608426</v>
      </c>
      <c r="G8121">
        <v>0.7540048793277655</v>
      </c>
      <c r="H8121">
        <v>9689</v>
      </c>
      <c r="I8121">
        <v>0.80026979425635669</v>
      </c>
      <c r="J8121">
        <v>0.79861962181613844</v>
      </c>
      <c r="K8121">
        <v>1069</v>
      </c>
      <c r="L8121">
        <v>-3.7890486419200897E-2</v>
      </c>
      <c r="M8121">
        <v>-4.9700307846069336</v>
      </c>
      <c r="N8121">
        <v>10758</v>
      </c>
      <c r="O8121">
        <v>2.5598892942070961E-2</v>
      </c>
      <c r="P8121">
        <v>-7.0698030292987823E-2</v>
      </c>
      <c r="Q8121">
        <v>-5.5158987641334534E-2</v>
      </c>
      <c r="R8121">
        <v>-3.7890486419200897E-2</v>
      </c>
      <c r="S8121">
        <v>-2.0624032244086266E-2</v>
      </c>
      <c r="T8121">
        <v>-5.0829453393816948E-3</v>
      </c>
      <c r="U8121" t="s">
        <v>102</v>
      </c>
      <c r="V8121" t="s">
        <v>84</v>
      </c>
      <c r="W8121">
        <v>71.14984130859375</v>
      </c>
    </row>
    <row r="8122" spans="2:23" x14ac:dyDescent="0.25">
      <c r="B8122" t="s">
        <v>14</v>
      </c>
      <c r="C8122" s="35">
        <v>42258</v>
      </c>
      <c r="D8122">
        <v>5</v>
      </c>
      <c r="E8122" t="s">
        <v>32</v>
      </c>
      <c r="F8122">
        <v>0.74094836996113067</v>
      </c>
      <c r="G8122">
        <v>0.73033494538755395</v>
      </c>
      <c r="H8122">
        <v>9689</v>
      </c>
      <c r="I8122">
        <v>0.77327026268182375</v>
      </c>
      <c r="J8122">
        <v>0.75043611807236532</v>
      </c>
      <c r="K8122">
        <v>1069</v>
      </c>
      <c r="L8122">
        <v>-3.232189267873764E-2</v>
      </c>
      <c r="M8122">
        <v>-4.3622326850891113</v>
      </c>
      <c r="N8122">
        <v>10758</v>
      </c>
      <c r="O8122">
        <v>2.4121688678860664E-2</v>
      </c>
      <c r="P8122">
        <v>-6.3236251473426819E-2</v>
      </c>
      <c r="Q8122">
        <v>-4.8593901097774506E-2</v>
      </c>
      <c r="R8122">
        <v>-3.232189267873764E-2</v>
      </c>
      <c r="S8122">
        <v>-1.6051813960075378E-2</v>
      </c>
      <c r="T8122">
        <v>-1.4075364451855421E-3</v>
      </c>
      <c r="U8122" t="s">
        <v>18</v>
      </c>
      <c r="V8122" t="s">
        <v>84</v>
      </c>
      <c r="W8122">
        <v>72.659324645996094</v>
      </c>
    </row>
    <row r="8123" spans="2:23" x14ac:dyDescent="0.25">
      <c r="B8123" t="s">
        <v>14</v>
      </c>
      <c r="C8123" s="35">
        <v>42258</v>
      </c>
      <c r="D8123">
        <v>5</v>
      </c>
      <c r="E8123" t="s">
        <v>32</v>
      </c>
      <c r="F8123">
        <v>0.74094836996113067</v>
      </c>
      <c r="G8123">
        <v>0.73033494538755395</v>
      </c>
      <c r="H8123">
        <v>9689</v>
      </c>
      <c r="I8123">
        <v>0.77327026268182375</v>
      </c>
      <c r="J8123">
        <v>0.75043611807236532</v>
      </c>
      <c r="K8123">
        <v>1069</v>
      </c>
      <c r="L8123">
        <v>-3.232189267873764E-2</v>
      </c>
      <c r="M8123">
        <v>-4.3622326850891113</v>
      </c>
      <c r="N8123">
        <v>10758</v>
      </c>
      <c r="O8123">
        <v>2.4121688678860664E-2</v>
      </c>
      <c r="P8123">
        <v>-6.3236251473426819E-2</v>
      </c>
      <c r="Q8123">
        <v>-4.8593901097774506E-2</v>
      </c>
      <c r="R8123">
        <v>-3.232189267873764E-2</v>
      </c>
      <c r="S8123">
        <v>-1.6051813960075378E-2</v>
      </c>
      <c r="T8123">
        <v>-1.4075364451855421E-3</v>
      </c>
      <c r="U8123" t="s">
        <v>102</v>
      </c>
      <c r="V8123" t="s">
        <v>84</v>
      </c>
      <c r="W8123">
        <v>72.659324645996094</v>
      </c>
    </row>
    <row r="8124" spans="2:23" x14ac:dyDescent="0.25">
      <c r="B8124" t="s">
        <v>14</v>
      </c>
      <c r="C8124" s="35">
        <v>42258</v>
      </c>
      <c r="D8124">
        <v>6</v>
      </c>
      <c r="E8124" t="s">
        <v>32</v>
      </c>
      <c r="F8124">
        <v>0.78662970320961112</v>
      </c>
      <c r="G8124">
        <v>0.75600207356805726</v>
      </c>
      <c r="H8124">
        <v>9689</v>
      </c>
      <c r="I8124">
        <v>0.81882307704113722</v>
      </c>
      <c r="J8124">
        <v>0.75122538155137852</v>
      </c>
      <c r="K8124">
        <v>1069</v>
      </c>
      <c r="L8124">
        <v>-3.2193373888731003E-2</v>
      </c>
      <c r="M8124">
        <v>-4.0925703048706055</v>
      </c>
      <c r="N8124">
        <v>10758</v>
      </c>
      <c r="O8124">
        <v>2.4226060137152672E-2</v>
      </c>
      <c r="P8124">
        <v>-6.3241489231586456E-2</v>
      </c>
      <c r="Q8124">
        <v>-4.8535790294408798E-2</v>
      </c>
      <c r="R8124">
        <v>-3.2193373888731003E-2</v>
      </c>
      <c r="S8124">
        <v>-1.5852896496653557E-2</v>
      </c>
      <c r="T8124">
        <v>-1.1452551698312163E-3</v>
      </c>
      <c r="U8124" t="s">
        <v>18</v>
      </c>
      <c r="V8124" t="s">
        <v>84</v>
      </c>
      <c r="W8124">
        <v>74.380462646484375</v>
      </c>
    </row>
    <row r="8125" spans="2:23" x14ac:dyDescent="0.25">
      <c r="B8125" t="s">
        <v>14</v>
      </c>
      <c r="C8125" s="35">
        <v>42258</v>
      </c>
      <c r="D8125">
        <v>6</v>
      </c>
      <c r="E8125" t="s">
        <v>32</v>
      </c>
      <c r="F8125">
        <v>0.78662970320961112</v>
      </c>
      <c r="G8125">
        <v>0.75600207356805726</v>
      </c>
      <c r="H8125">
        <v>9689</v>
      </c>
      <c r="I8125">
        <v>0.81882307704113722</v>
      </c>
      <c r="J8125">
        <v>0.75122538155137852</v>
      </c>
      <c r="K8125">
        <v>1069</v>
      </c>
      <c r="L8125">
        <v>-3.2193373888731003E-2</v>
      </c>
      <c r="M8125">
        <v>-4.0925703048706055</v>
      </c>
      <c r="N8125">
        <v>10758</v>
      </c>
      <c r="O8125">
        <v>2.4226060137152672E-2</v>
      </c>
      <c r="P8125">
        <v>-6.3241489231586456E-2</v>
      </c>
      <c r="Q8125">
        <v>-4.8535790294408798E-2</v>
      </c>
      <c r="R8125">
        <v>-3.2193373888731003E-2</v>
      </c>
      <c r="S8125">
        <v>-1.5852896496653557E-2</v>
      </c>
      <c r="T8125">
        <v>-1.1452551698312163E-3</v>
      </c>
      <c r="U8125" t="s">
        <v>102</v>
      </c>
      <c r="V8125" t="s">
        <v>84</v>
      </c>
      <c r="W8125">
        <v>74.380462646484375</v>
      </c>
    </row>
    <row r="8126" spans="2:23" x14ac:dyDescent="0.25">
      <c r="B8126" t="s">
        <v>14</v>
      </c>
      <c r="C8126" s="35">
        <v>42258</v>
      </c>
      <c r="D8126">
        <v>7</v>
      </c>
      <c r="E8126" t="s">
        <v>32</v>
      </c>
      <c r="F8126">
        <v>0.92934809997212875</v>
      </c>
      <c r="G8126">
        <v>0.86717244668294235</v>
      </c>
      <c r="H8126">
        <v>9689</v>
      </c>
      <c r="I8126">
        <v>0.94007711138933159</v>
      </c>
      <c r="J8126">
        <v>0.84625174503055245</v>
      </c>
      <c r="K8126">
        <v>1069</v>
      </c>
      <c r="L8126">
        <v>-1.072901114821434E-2</v>
      </c>
      <c r="M8126">
        <v>-1.1544663906097412</v>
      </c>
      <c r="N8126">
        <v>10758</v>
      </c>
      <c r="O8126">
        <v>2.7340998873114586E-2</v>
      </c>
      <c r="P8126">
        <v>-4.5769236981868744E-2</v>
      </c>
      <c r="Q8126">
        <v>-2.9172701761126518E-2</v>
      </c>
      <c r="R8126">
        <v>-1.072901114821434E-2</v>
      </c>
      <c r="S8126">
        <v>7.7124927192926407E-3</v>
      </c>
      <c r="T8126">
        <v>2.4311212822794914E-2</v>
      </c>
      <c r="U8126" t="s">
        <v>18</v>
      </c>
      <c r="V8126" t="s">
        <v>84</v>
      </c>
      <c r="W8126">
        <v>73.719558715820313</v>
      </c>
    </row>
    <row r="8127" spans="2:23" x14ac:dyDescent="0.25">
      <c r="B8127" t="s">
        <v>14</v>
      </c>
      <c r="C8127" s="35">
        <v>42258</v>
      </c>
      <c r="D8127">
        <v>7</v>
      </c>
      <c r="E8127" t="s">
        <v>32</v>
      </c>
      <c r="F8127">
        <v>0.92934809997212875</v>
      </c>
      <c r="G8127">
        <v>0.86717244668294235</v>
      </c>
      <c r="H8127">
        <v>9689</v>
      </c>
      <c r="I8127">
        <v>0.94007711138933159</v>
      </c>
      <c r="J8127">
        <v>0.84625174503055245</v>
      </c>
      <c r="K8127">
        <v>1069</v>
      </c>
      <c r="L8127">
        <v>-1.072901114821434E-2</v>
      </c>
      <c r="M8127">
        <v>-1.1544663906097412</v>
      </c>
      <c r="N8127">
        <v>10758</v>
      </c>
      <c r="O8127">
        <v>2.7340998873114586E-2</v>
      </c>
      <c r="P8127">
        <v>-4.5769236981868744E-2</v>
      </c>
      <c r="Q8127">
        <v>-2.9172701761126518E-2</v>
      </c>
      <c r="R8127">
        <v>-1.072901114821434E-2</v>
      </c>
      <c r="S8127">
        <v>7.7124927192926407E-3</v>
      </c>
      <c r="T8127">
        <v>2.4311212822794914E-2</v>
      </c>
      <c r="U8127" t="s">
        <v>102</v>
      </c>
      <c r="V8127" t="s">
        <v>84</v>
      </c>
      <c r="W8127">
        <v>73.719558715820313</v>
      </c>
    </row>
    <row r="8128" spans="2:23" x14ac:dyDescent="0.25">
      <c r="B8128" t="s">
        <v>14</v>
      </c>
      <c r="C8128" s="35">
        <v>42258</v>
      </c>
      <c r="D8128">
        <v>8</v>
      </c>
      <c r="E8128" t="s">
        <v>32</v>
      </c>
      <c r="F8128">
        <v>0.97516069345892242</v>
      </c>
      <c r="G8128">
        <v>0.91435613771392876</v>
      </c>
      <c r="H8128">
        <v>9689</v>
      </c>
      <c r="I8128">
        <v>0.98752861181940432</v>
      </c>
      <c r="J8128">
        <v>0.88341308154366649</v>
      </c>
      <c r="K8128">
        <v>1069</v>
      </c>
      <c r="L8128">
        <v>-1.2367918156087399E-2</v>
      </c>
      <c r="M8128">
        <v>-1.2682954072952271</v>
      </c>
      <c r="N8128">
        <v>10758</v>
      </c>
      <c r="O8128">
        <v>2.8571555390954018E-2</v>
      </c>
      <c r="P8128">
        <v>-4.8985224217176437E-2</v>
      </c>
      <c r="Q8128">
        <v>-3.1641718000173569E-2</v>
      </c>
      <c r="R8128">
        <v>-1.2367918156087399E-2</v>
      </c>
      <c r="S8128">
        <v>6.903595756739378E-3</v>
      </c>
      <c r="T8128">
        <v>2.424938790500164E-2</v>
      </c>
      <c r="U8128" t="s">
        <v>18</v>
      </c>
      <c r="V8128" t="s">
        <v>84</v>
      </c>
      <c r="W8128">
        <v>77.911415100097656</v>
      </c>
    </row>
    <row r="8129" spans="2:23" x14ac:dyDescent="0.25">
      <c r="B8129" t="s">
        <v>14</v>
      </c>
      <c r="C8129" s="35">
        <v>42258</v>
      </c>
      <c r="D8129">
        <v>8</v>
      </c>
      <c r="E8129" t="s">
        <v>32</v>
      </c>
      <c r="F8129">
        <v>0.97516069345892242</v>
      </c>
      <c r="G8129">
        <v>0.91435613771392876</v>
      </c>
      <c r="H8129">
        <v>9689</v>
      </c>
      <c r="I8129">
        <v>0.98752861181940432</v>
      </c>
      <c r="J8129">
        <v>0.88341308154366649</v>
      </c>
      <c r="K8129">
        <v>1069</v>
      </c>
      <c r="L8129">
        <v>-1.2367918156087399E-2</v>
      </c>
      <c r="M8129">
        <v>-1.2682954072952271</v>
      </c>
      <c r="N8129">
        <v>10758</v>
      </c>
      <c r="O8129">
        <v>2.8571555390954018E-2</v>
      </c>
      <c r="P8129">
        <v>-4.8985224217176437E-2</v>
      </c>
      <c r="Q8129">
        <v>-3.1641718000173569E-2</v>
      </c>
      <c r="R8129">
        <v>-1.2367918156087399E-2</v>
      </c>
      <c r="S8129">
        <v>6.903595756739378E-3</v>
      </c>
      <c r="T8129">
        <v>2.424938790500164E-2</v>
      </c>
      <c r="U8129" t="s">
        <v>102</v>
      </c>
      <c r="V8129" t="s">
        <v>84</v>
      </c>
      <c r="W8129">
        <v>77.911415100097656</v>
      </c>
    </row>
    <row r="8130" spans="2:23" x14ac:dyDescent="0.25">
      <c r="B8130" t="s">
        <v>14</v>
      </c>
      <c r="C8130" s="35">
        <v>42258</v>
      </c>
      <c r="D8130">
        <v>9</v>
      </c>
      <c r="E8130" t="s">
        <v>32</v>
      </c>
      <c r="F8130">
        <v>0.91169218225062731</v>
      </c>
      <c r="G8130">
        <v>0.93032940455988788</v>
      </c>
      <c r="H8130">
        <v>9689</v>
      </c>
      <c r="I8130">
        <v>0.95091453999443998</v>
      </c>
      <c r="J8130">
        <v>0.93157226925364667</v>
      </c>
      <c r="K8130">
        <v>1069</v>
      </c>
      <c r="L8130">
        <v>-3.9222355931997299E-2</v>
      </c>
      <c r="M8130">
        <v>-4.3021492958068848</v>
      </c>
      <c r="N8130">
        <v>10758</v>
      </c>
      <c r="O8130">
        <v>3.0019015073776245E-2</v>
      </c>
      <c r="P8130">
        <v>-7.7694728970527649E-2</v>
      </c>
      <c r="Q8130">
        <v>-5.947258323431015E-2</v>
      </c>
      <c r="R8130">
        <v>-3.9222355931997299E-2</v>
      </c>
      <c r="S8130">
        <v>-1.8974529579281807E-2</v>
      </c>
      <c r="T8130">
        <v>-7.4998621130362153E-4</v>
      </c>
      <c r="U8130" t="s">
        <v>18</v>
      </c>
      <c r="V8130" t="s">
        <v>84</v>
      </c>
      <c r="W8130">
        <v>82.973602294921875</v>
      </c>
    </row>
    <row r="8131" spans="2:23" x14ac:dyDescent="0.25">
      <c r="B8131" t="s">
        <v>14</v>
      </c>
      <c r="C8131" s="35">
        <v>42258</v>
      </c>
      <c r="D8131">
        <v>9</v>
      </c>
      <c r="E8131" t="s">
        <v>32</v>
      </c>
      <c r="F8131">
        <v>0.91169218225062731</v>
      </c>
      <c r="G8131">
        <v>0.93032940455988788</v>
      </c>
      <c r="H8131">
        <v>9689</v>
      </c>
      <c r="I8131">
        <v>0.95091453999443998</v>
      </c>
      <c r="J8131">
        <v>0.93157226925364667</v>
      </c>
      <c r="K8131">
        <v>1069</v>
      </c>
      <c r="L8131">
        <v>-3.9222355931997299E-2</v>
      </c>
      <c r="M8131">
        <v>-4.3021492958068848</v>
      </c>
      <c r="N8131">
        <v>10758</v>
      </c>
      <c r="O8131">
        <v>3.0019015073776245E-2</v>
      </c>
      <c r="P8131">
        <v>-7.7694728970527649E-2</v>
      </c>
      <c r="Q8131">
        <v>-5.947258323431015E-2</v>
      </c>
      <c r="R8131">
        <v>-3.9222355931997299E-2</v>
      </c>
      <c r="S8131">
        <v>-1.8974529579281807E-2</v>
      </c>
      <c r="T8131">
        <v>-7.4998621130362153E-4</v>
      </c>
      <c r="U8131" t="s">
        <v>102</v>
      </c>
      <c r="V8131" t="s">
        <v>84</v>
      </c>
      <c r="W8131">
        <v>82.973602294921875</v>
      </c>
    </row>
    <row r="8132" spans="2:23" x14ac:dyDescent="0.25">
      <c r="B8132" t="s">
        <v>14</v>
      </c>
      <c r="C8132" s="35">
        <v>42258</v>
      </c>
      <c r="D8132">
        <v>10</v>
      </c>
      <c r="E8132" t="s">
        <v>32</v>
      </c>
      <c r="F8132">
        <v>0.89772864405706454</v>
      </c>
      <c r="G8132">
        <v>1.0747057425281952</v>
      </c>
      <c r="H8132">
        <v>9689</v>
      </c>
      <c r="I8132">
        <v>0.89946435267492197</v>
      </c>
      <c r="J8132">
        <v>1.0336139258627841</v>
      </c>
      <c r="K8132">
        <v>1069</v>
      </c>
      <c r="L8132">
        <v>-1.7357085598632693E-3</v>
      </c>
      <c r="M8132">
        <v>-0.19334445893764496</v>
      </c>
      <c r="N8132">
        <v>10758</v>
      </c>
      <c r="O8132">
        <v>3.3445563167333603E-2</v>
      </c>
      <c r="P8132">
        <v>-4.4599540531635284E-2</v>
      </c>
      <c r="Q8132">
        <v>-2.4297416210174561E-2</v>
      </c>
      <c r="R8132">
        <v>-1.7357085598632693E-3</v>
      </c>
      <c r="S8132">
        <v>2.0823324099183083E-2</v>
      </c>
      <c r="T8132">
        <v>4.1128125041723251E-2</v>
      </c>
      <c r="U8132" t="s">
        <v>18</v>
      </c>
      <c r="V8132" t="s">
        <v>84</v>
      </c>
      <c r="W8132">
        <v>88.483268737792969</v>
      </c>
    </row>
    <row r="8133" spans="2:23" x14ac:dyDescent="0.25">
      <c r="B8133" t="s">
        <v>14</v>
      </c>
      <c r="C8133" s="35">
        <v>42258</v>
      </c>
      <c r="D8133">
        <v>10</v>
      </c>
      <c r="E8133" t="s">
        <v>32</v>
      </c>
      <c r="F8133">
        <v>0.89772864405706454</v>
      </c>
      <c r="G8133">
        <v>1.0747057425281952</v>
      </c>
      <c r="H8133">
        <v>9689</v>
      </c>
      <c r="I8133">
        <v>0.89946435267492197</v>
      </c>
      <c r="J8133">
        <v>1.0336139258627841</v>
      </c>
      <c r="K8133">
        <v>1069</v>
      </c>
      <c r="L8133">
        <v>-1.7357085598632693E-3</v>
      </c>
      <c r="M8133">
        <v>-0.19334445893764496</v>
      </c>
      <c r="N8133">
        <v>10758</v>
      </c>
      <c r="O8133">
        <v>3.3445563167333603E-2</v>
      </c>
      <c r="P8133">
        <v>-4.4599540531635284E-2</v>
      </c>
      <c r="Q8133">
        <v>-2.4297416210174561E-2</v>
      </c>
      <c r="R8133">
        <v>-1.7357085598632693E-3</v>
      </c>
      <c r="S8133">
        <v>2.0823324099183083E-2</v>
      </c>
      <c r="T8133">
        <v>4.1128125041723251E-2</v>
      </c>
      <c r="U8133" t="s">
        <v>102</v>
      </c>
      <c r="V8133" t="s">
        <v>84</v>
      </c>
      <c r="W8133">
        <v>88.483268737792969</v>
      </c>
    </row>
    <row r="8134" spans="2:23" x14ac:dyDescent="0.25">
      <c r="B8134" t="s">
        <v>14</v>
      </c>
      <c r="C8134" s="35">
        <v>42258</v>
      </c>
      <c r="D8134">
        <v>11</v>
      </c>
      <c r="E8134" t="s">
        <v>32</v>
      </c>
      <c r="F8134">
        <v>0.94442756424675645</v>
      </c>
      <c r="G8134">
        <v>1.2667700761176854</v>
      </c>
      <c r="H8134">
        <v>9689</v>
      </c>
      <c r="I8134">
        <v>0.95976716711723831</v>
      </c>
      <c r="J8134">
        <v>1.2586608349171255</v>
      </c>
      <c r="K8134">
        <v>1069</v>
      </c>
      <c r="L8134">
        <v>-1.5339602716267109E-2</v>
      </c>
      <c r="M8134">
        <v>-1.6242222785949707</v>
      </c>
      <c r="N8134">
        <v>10758</v>
      </c>
      <c r="O8134">
        <v>4.0590547025203705E-2</v>
      </c>
      <c r="P8134">
        <v>-6.7360445857048035E-2</v>
      </c>
      <c r="Q8134">
        <v>-4.2721174657344818E-2</v>
      </c>
      <c r="R8134">
        <v>-1.5339602716267109E-2</v>
      </c>
      <c r="S8134">
        <v>1.2038721702992916E-2</v>
      </c>
      <c r="T8134">
        <v>3.6681242287158966E-2</v>
      </c>
      <c r="U8134" t="s">
        <v>18</v>
      </c>
      <c r="V8134" t="s">
        <v>84</v>
      </c>
      <c r="W8134">
        <v>91.952125549316406</v>
      </c>
    </row>
    <row r="8135" spans="2:23" x14ac:dyDescent="0.25">
      <c r="B8135" t="s">
        <v>14</v>
      </c>
      <c r="C8135" s="35">
        <v>42258</v>
      </c>
      <c r="D8135">
        <v>11</v>
      </c>
      <c r="E8135" t="s">
        <v>32</v>
      </c>
      <c r="F8135">
        <v>0.94442756424675645</v>
      </c>
      <c r="G8135">
        <v>1.2667700761176854</v>
      </c>
      <c r="H8135">
        <v>9689</v>
      </c>
      <c r="I8135">
        <v>0.95976716711723831</v>
      </c>
      <c r="J8135">
        <v>1.2586608349171255</v>
      </c>
      <c r="K8135">
        <v>1069</v>
      </c>
      <c r="L8135">
        <v>-1.5339602716267109E-2</v>
      </c>
      <c r="M8135">
        <v>-1.6242222785949707</v>
      </c>
      <c r="N8135">
        <v>10758</v>
      </c>
      <c r="O8135">
        <v>4.0590547025203705E-2</v>
      </c>
      <c r="P8135">
        <v>-6.7360445857048035E-2</v>
      </c>
      <c r="Q8135">
        <v>-4.2721174657344818E-2</v>
      </c>
      <c r="R8135">
        <v>-1.5339602716267109E-2</v>
      </c>
      <c r="S8135">
        <v>1.2038721702992916E-2</v>
      </c>
      <c r="T8135">
        <v>3.6681242287158966E-2</v>
      </c>
      <c r="U8135" t="s">
        <v>102</v>
      </c>
      <c r="V8135" t="s">
        <v>84</v>
      </c>
      <c r="W8135">
        <v>91.952125549316406</v>
      </c>
    </row>
    <row r="8136" spans="2:23" x14ac:dyDescent="0.25">
      <c r="B8136" t="s">
        <v>14</v>
      </c>
      <c r="C8136" s="35">
        <v>42258</v>
      </c>
      <c r="D8136">
        <v>12</v>
      </c>
      <c r="E8136" t="s">
        <v>32</v>
      </c>
      <c r="F8136">
        <v>1.0521457845147597</v>
      </c>
      <c r="G8136">
        <v>1.4893549857030712</v>
      </c>
      <c r="H8136">
        <v>9689</v>
      </c>
      <c r="I8136">
        <v>1.1262909002483179</v>
      </c>
      <c r="J8136">
        <v>1.5272837946498876</v>
      </c>
      <c r="K8136">
        <v>1069</v>
      </c>
      <c r="L8136">
        <v>-7.4145115911960602E-2</v>
      </c>
      <c r="M8136">
        <v>-7.0470380783081055</v>
      </c>
      <c r="N8136">
        <v>10758</v>
      </c>
      <c r="O8136">
        <v>4.9101661890745163E-2</v>
      </c>
      <c r="P8136">
        <v>-0.13707379996776581</v>
      </c>
      <c r="Q8136">
        <v>-0.10726811736822128</v>
      </c>
      <c r="R8136">
        <v>-7.4145115911960602E-2</v>
      </c>
      <c r="S8136">
        <v>-4.1026044636964798E-2</v>
      </c>
      <c r="T8136">
        <v>-1.1216426268219948E-2</v>
      </c>
      <c r="U8136" t="s">
        <v>18</v>
      </c>
      <c r="V8136" t="s">
        <v>84</v>
      </c>
      <c r="W8136">
        <v>94.420989990234375</v>
      </c>
    </row>
    <row r="8137" spans="2:23" x14ac:dyDescent="0.25">
      <c r="B8137" t="s">
        <v>14</v>
      </c>
      <c r="C8137" s="35">
        <v>42258</v>
      </c>
      <c r="D8137">
        <v>12</v>
      </c>
      <c r="E8137" t="s">
        <v>32</v>
      </c>
      <c r="F8137">
        <v>1.0521457845147597</v>
      </c>
      <c r="G8137">
        <v>1.4893549857030712</v>
      </c>
      <c r="H8137">
        <v>9689</v>
      </c>
      <c r="I8137">
        <v>1.1262909002483179</v>
      </c>
      <c r="J8137">
        <v>1.5272837946498876</v>
      </c>
      <c r="K8137">
        <v>1069</v>
      </c>
      <c r="L8137">
        <v>-7.4145115911960602E-2</v>
      </c>
      <c r="M8137">
        <v>-7.0470380783081055</v>
      </c>
      <c r="N8137">
        <v>10758</v>
      </c>
      <c r="O8137">
        <v>4.9101661890745163E-2</v>
      </c>
      <c r="P8137">
        <v>-0.13707379996776581</v>
      </c>
      <c r="Q8137">
        <v>-0.10726811736822128</v>
      </c>
      <c r="R8137">
        <v>-7.4145115911960602E-2</v>
      </c>
      <c r="S8137">
        <v>-4.1026044636964798E-2</v>
      </c>
      <c r="T8137">
        <v>-1.1216426268219948E-2</v>
      </c>
      <c r="U8137" t="s">
        <v>102</v>
      </c>
      <c r="V8137" t="s">
        <v>84</v>
      </c>
      <c r="W8137">
        <v>94.420989990234375</v>
      </c>
    </row>
    <row r="8138" spans="2:23" x14ac:dyDescent="0.25">
      <c r="B8138" t="s">
        <v>14</v>
      </c>
      <c r="C8138" s="35">
        <v>42258</v>
      </c>
      <c r="D8138">
        <v>13</v>
      </c>
      <c r="E8138" t="s">
        <v>32</v>
      </c>
      <c r="F8138">
        <v>1.2804941239511975</v>
      </c>
      <c r="G8138">
        <v>1.690263024834604</v>
      </c>
      <c r="H8138">
        <v>9689</v>
      </c>
      <c r="I8138">
        <v>1.367408160817186</v>
      </c>
      <c r="J8138">
        <v>1.7547687696355079</v>
      </c>
      <c r="K8138">
        <v>1069</v>
      </c>
      <c r="L8138">
        <v>-8.6914040148258209E-2</v>
      </c>
      <c r="M8138">
        <v>-6.787539005279541</v>
      </c>
      <c r="N8138">
        <v>10758</v>
      </c>
      <c r="O8138">
        <v>5.6350074708461761E-2</v>
      </c>
      <c r="P8138">
        <v>-0.15913230180740356</v>
      </c>
      <c r="Q8138">
        <v>-0.12492667138576508</v>
      </c>
      <c r="R8138">
        <v>-8.6914040148258209E-2</v>
      </c>
      <c r="S8138">
        <v>-4.8905916512012482E-2</v>
      </c>
      <c r="T8138">
        <v>-1.4695784077048302E-2</v>
      </c>
      <c r="U8138" t="s">
        <v>18</v>
      </c>
      <c r="V8138" t="s">
        <v>84</v>
      </c>
      <c r="W8138">
        <v>95.870330810546875</v>
      </c>
    </row>
    <row r="8139" spans="2:23" x14ac:dyDescent="0.25">
      <c r="B8139" t="s">
        <v>14</v>
      </c>
      <c r="C8139" s="35">
        <v>42258</v>
      </c>
      <c r="D8139">
        <v>13</v>
      </c>
      <c r="E8139" t="s">
        <v>32</v>
      </c>
      <c r="F8139">
        <v>1.2804941239511975</v>
      </c>
      <c r="G8139">
        <v>1.690263024834604</v>
      </c>
      <c r="H8139">
        <v>9689</v>
      </c>
      <c r="I8139">
        <v>1.367408160817186</v>
      </c>
      <c r="J8139">
        <v>1.7547687696355079</v>
      </c>
      <c r="K8139">
        <v>1069</v>
      </c>
      <c r="L8139">
        <v>-8.6914040148258209E-2</v>
      </c>
      <c r="M8139">
        <v>-6.787539005279541</v>
      </c>
      <c r="N8139">
        <v>10758</v>
      </c>
      <c r="O8139">
        <v>5.6350074708461761E-2</v>
      </c>
      <c r="P8139">
        <v>-0.15913230180740356</v>
      </c>
      <c r="Q8139">
        <v>-0.12492667138576508</v>
      </c>
      <c r="R8139">
        <v>-8.6914040148258209E-2</v>
      </c>
      <c r="S8139">
        <v>-4.8905916512012482E-2</v>
      </c>
      <c r="T8139">
        <v>-1.4695784077048302E-2</v>
      </c>
      <c r="U8139" t="s">
        <v>102</v>
      </c>
      <c r="V8139" t="s">
        <v>84</v>
      </c>
      <c r="W8139">
        <v>95.870330810546875</v>
      </c>
    </row>
    <row r="8140" spans="2:23" x14ac:dyDescent="0.25">
      <c r="B8140" t="s">
        <v>14</v>
      </c>
      <c r="C8140" s="35">
        <v>42258</v>
      </c>
      <c r="D8140">
        <v>14</v>
      </c>
      <c r="E8140" t="s">
        <v>32</v>
      </c>
      <c r="F8140">
        <v>1.5909119290438389</v>
      </c>
      <c r="G8140">
        <v>1.8433445896528762</v>
      </c>
      <c r="H8140">
        <v>9689</v>
      </c>
      <c r="I8140">
        <v>1.6560217630839136</v>
      </c>
      <c r="J8140">
        <v>1.9075866849365821</v>
      </c>
      <c r="K8140">
        <v>1069</v>
      </c>
      <c r="L8140">
        <v>-6.510983407497406E-2</v>
      </c>
      <c r="M8140">
        <v>-4.0926108360290527</v>
      </c>
      <c r="N8140">
        <v>10758</v>
      </c>
      <c r="O8140">
        <v>6.1275679618120193E-2</v>
      </c>
      <c r="P8140">
        <v>-0.14364074170589447</v>
      </c>
      <c r="Q8140">
        <v>-0.10644517838954926</v>
      </c>
      <c r="R8140">
        <v>-6.510983407497406E-2</v>
      </c>
      <c r="S8140">
        <v>-2.3779388517141342E-2</v>
      </c>
      <c r="T8140">
        <v>1.3421077281236649E-2</v>
      </c>
      <c r="U8140" t="s">
        <v>18</v>
      </c>
      <c r="V8140" t="s">
        <v>84</v>
      </c>
      <c r="W8140">
        <v>97.019332885742188</v>
      </c>
    </row>
    <row r="8141" spans="2:23" x14ac:dyDescent="0.25">
      <c r="B8141" t="s">
        <v>14</v>
      </c>
      <c r="C8141" s="35">
        <v>42258</v>
      </c>
      <c r="D8141">
        <v>14</v>
      </c>
      <c r="E8141" t="s">
        <v>32</v>
      </c>
      <c r="F8141">
        <v>1.5909119290438389</v>
      </c>
      <c r="G8141">
        <v>1.8433445896528762</v>
      </c>
      <c r="H8141">
        <v>9689</v>
      </c>
      <c r="I8141">
        <v>1.6560217630839136</v>
      </c>
      <c r="J8141">
        <v>1.9075866849365821</v>
      </c>
      <c r="K8141">
        <v>1069</v>
      </c>
      <c r="L8141">
        <v>-6.510983407497406E-2</v>
      </c>
      <c r="M8141">
        <v>-4.0926108360290527</v>
      </c>
      <c r="N8141">
        <v>10758</v>
      </c>
      <c r="O8141">
        <v>6.1275679618120193E-2</v>
      </c>
      <c r="P8141">
        <v>-0.14364074170589447</v>
      </c>
      <c r="Q8141">
        <v>-0.10644517838954926</v>
      </c>
      <c r="R8141">
        <v>-6.510983407497406E-2</v>
      </c>
      <c r="S8141">
        <v>-2.3779388517141342E-2</v>
      </c>
      <c r="T8141">
        <v>1.3421077281236649E-2</v>
      </c>
      <c r="U8141" t="s">
        <v>102</v>
      </c>
      <c r="V8141" t="s">
        <v>84</v>
      </c>
      <c r="W8141">
        <v>97.019332885742188</v>
      </c>
    </row>
    <row r="8142" spans="2:23" x14ac:dyDescent="0.25">
      <c r="B8142" t="s">
        <v>14</v>
      </c>
      <c r="C8142" s="35">
        <v>42258</v>
      </c>
      <c r="D8142">
        <v>15</v>
      </c>
      <c r="E8142" t="s">
        <v>32</v>
      </c>
      <c r="F8142">
        <v>1.9141312395663492</v>
      </c>
      <c r="G8142">
        <v>1.8809222028832095</v>
      </c>
      <c r="H8142">
        <v>9689</v>
      </c>
      <c r="I8142">
        <v>1.7982532833943523</v>
      </c>
      <c r="J8142">
        <v>1.8104075790184513</v>
      </c>
      <c r="K8142">
        <v>1069</v>
      </c>
      <c r="L8142">
        <v>0.11587795615196228</v>
      </c>
      <c r="M8142">
        <v>6.0538144111633301</v>
      </c>
      <c r="N8142">
        <v>10758</v>
      </c>
      <c r="O8142">
        <v>5.8576129376888275E-2</v>
      </c>
      <c r="P8142">
        <v>4.0806788951158524E-2</v>
      </c>
      <c r="Q8142">
        <v>7.6363667845726013E-2</v>
      </c>
      <c r="R8142">
        <v>0.11587795615196228</v>
      </c>
      <c r="S8142">
        <v>0.15538755059242249</v>
      </c>
      <c r="T8142">
        <v>0.19094912707805634</v>
      </c>
      <c r="U8142" t="s">
        <v>18</v>
      </c>
      <c r="V8142" t="s">
        <v>84</v>
      </c>
      <c r="W8142">
        <v>97.786109924316406</v>
      </c>
    </row>
    <row r="8143" spans="2:23" x14ac:dyDescent="0.25">
      <c r="B8143" t="s">
        <v>14</v>
      </c>
      <c r="C8143" s="35">
        <v>42258</v>
      </c>
      <c r="D8143">
        <v>15</v>
      </c>
      <c r="E8143" t="s">
        <v>32</v>
      </c>
      <c r="F8143">
        <v>1.9141312395663492</v>
      </c>
      <c r="G8143">
        <v>1.8809222028832095</v>
      </c>
      <c r="H8143">
        <v>9689</v>
      </c>
      <c r="I8143">
        <v>1.7982532833943523</v>
      </c>
      <c r="J8143">
        <v>1.8104075790184513</v>
      </c>
      <c r="K8143">
        <v>1069</v>
      </c>
      <c r="L8143">
        <v>0.11587795615196228</v>
      </c>
      <c r="M8143">
        <v>6.0538144111633301</v>
      </c>
      <c r="N8143">
        <v>10758</v>
      </c>
      <c r="O8143">
        <v>5.8576129376888275E-2</v>
      </c>
      <c r="P8143">
        <v>4.0806788951158524E-2</v>
      </c>
      <c r="Q8143">
        <v>7.6363667845726013E-2</v>
      </c>
      <c r="R8143">
        <v>0.11587795615196228</v>
      </c>
      <c r="S8143">
        <v>0.15538755059242249</v>
      </c>
      <c r="T8143">
        <v>0.19094912707805634</v>
      </c>
      <c r="U8143" t="s">
        <v>102</v>
      </c>
      <c r="V8143" t="s">
        <v>84</v>
      </c>
      <c r="W8143">
        <v>97.786109924316406</v>
      </c>
    </row>
    <row r="8144" spans="2:23" x14ac:dyDescent="0.25">
      <c r="B8144" t="s">
        <v>14</v>
      </c>
      <c r="C8144" s="35">
        <v>42258</v>
      </c>
      <c r="D8144">
        <v>16</v>
      </c>
      <c r="E8144" t="s">
        <v>32</v>
      </c>
      <c r="F8144">
        <v>2.2410256436055431</v>
      </c>
      <c r="G8144">
        <v>1.8536034626915712</v>
      </c>
      <c r="H8144">
        <v>9689</v>
      </c>
      <c r="I8144">
        <v>1.8001408064301707</v>
      </c>
      <c r="J8144">
        <v>1.5143508856821588</v>
      </c>
      <c r="K8144">
        <v>1069</v>
      </c>
      <c r="L8144">
        <v>0.44088482856750488</v>
      </c>
      <c r="M8144">
        <v>19.673351287841797</v>
      </c>
      <c r="N8144">
        <v>10758</v>
      </c>
      <c r="O8144">
        <v>4.9998503178358078E-2</v>
      </c>
      <c r="P8144">
        <v>0.37680673599243164</v>
      </c>
      <c r="Q8144">
        <v>0.40715682506561279</v>
      </c>
      <c r="R8144">
        <v>0.44088482856750488</v>
      </c>
      <c r="S8144">
        <v>0.47460880875587463</v>
      </c>
      <c r="T8144">
        <v>0.50496292114257813</v>
      </c>
      <c r="U8144" t="s">
        <v>18</v>
      </c>
      <c r="V8144" t="s">
        <v>84</v>
      </c>
      <c r="W8144">
        <v>97.2548828125</v>
      </c>
    </row>
    <row r="8145" spans="2:23" x14ac:dyDescent="0.25">
      <c r="B8145" t="s">
        <v>14</v>
      </c>
      <c r="C8145" s="35">
        <v>42258</v>
      </c>
      <c r="D8145">
        <v>16</v>
      </c>
      <c r="E8145" t="s">
        <v>32</v>
      </c>
      <c r="F8145">
        <v>2.2410256436055431</v>
      </c>
      <c r="G8145">
        <v>1.8536034626915712</v>
      </c>
      <c r="H8145">
        <v>9689</v>
      </c>
      <c r="I8145">
        <v>1.8001408064301707</v>
      </c>
      <c r="J8145">
        <v>1.5143508856821588</v>
      </c>
      <c r="K8145">
        <v>1069</v>
      </c>
      <c r="L8145">
        <v>0.44088482856750488</v>
      </c>
      <c r="M8145">
        <v>19.673351287841797</v>
      </c>
      <c r="N8145">
        <v>10758</v>
      </c>
      <c r="O8145">
        <v>4.9998503178358078E-2</v>
      </c>
      <c r="P8145">
        <v>0.37680673599243164</v>
      </c>
      <c r="Q8145">
        <v>0.40715682506561279</v>
      </c>
      <c r="R8145">
        <v>0.44088482856750488</v>
      </c>
      <c r="S8145">
        <v>0.47460880875587463</v>
      </c>
      <c r="T8145">
        <v>0.50496292114257813</v>
      </c>
      <c r="U8145" t="s">
        <v>102</v>
      </c>
      <c r="V8145" t="s">
        <v>84</v>
      </c>
      <c r="W8145">
        <v>97.2548828125</v>
      </c>
    </row>
    <row r="8146" spans="2:23" x14ac:dyDescent="0.25">
      <c r="B8146" t="s">
        <v>14</v>
      </c>
      <c r="C8146" s="35">
        <v>42258</v>
      </c>
      <c r="D8146">
        <v>17</v>
      </c>
      <c r="E8146" t="s">
        <v>32</v>
      </c>
      <c r="F8146">
        <v>2.527066840136714</v>
      </c>
      <c r="G8146">
        <v>1.8221723219435608</v>
      </c>
      <c r="H8146">
        <v>9689</v>
      </c>
      <c r="I8146">
        <v>2.0652651031060651</v>
      </c>
      <c r="J8146">
        <v>1.4702340702395353</v>
      </c>
      <c r="K8146">
        <v>1069</v>
      </c>
      <c r="L8146">
        <v>0.46180173754692078</v>
      </c>
      <c r="M8146">
        <v>18.274219512939453</v>
      </c>
      <c r="N8146">
        <v>10758</v>
      </c>
      <c r="O8146">
        <v>4.8628740012645721E-2</v>
      </c>
      <c r="P8146">
        <v>0.39947915077209473</v>
      </c>
      <c r="Q8146">
        <v>0.42899775505065918</v>
      </c>
      <c r="R8146">
        <v>0.46180173754692078</v>
      </c>
      <c r="S8146">
        <v>0.49460181593894958</v>
      </c>
      <c r="T8146">
        <v>0.52412432432174683</v>
      </c>
      <c r="U8146" t="s">
        <v>18</v>
      </c>
      <c r="V8146" t="s">
        <v>84</v>
      </c>
      <c r="W8146">
        <v>93.874977111816406</v>
      </c>
    </row>
    <row r="8147" spans="2:23" x14ac:dyDescent="0.25">
      <c r="B8147" t="s">
        <v>14</v>
      </c>
      <c r="C8147" s="35">
        <v>42258</v>
      </c>
      <c r="D8147">
        <v>17</v>
      </c>
      <c r="E8147" t="s">
        <v>32</v>
      </c>
      <c r="F8147">
        <v>2.527066840136714</v>
      </c>
      <c r="G8147">
        <v>1.8221723219435608</v>
      </c>
      <c r="H8147">
        <v>9689</v>
      </c>
      <c r="I8147">
        <v>2.0652651031060651</v>
      </c>
      <c r="J8147">
        <v>1.4702340702395353</v>
      </c>
      <c r="K8147">
        <v>1069</v>
      </c>
      <c r="L8147">
        <v>0.46180173754692078</v>
      </c>
      <c r="M8147">
        <v>18.274219512939453</v>
      </c>
      <c r="N8147">
        <v>10758</v>
      </c>
      <c r="O8147">
        <v>4.8628740012645721E-2</v>
      </c>
      <c r="P8147">
        <v>0.39947915077209473</v>
      </c>
      <c r="Q8147">
        <v>0.42899775505065918</v>
      </c>
      <c r="R8147">
        <v>0.46180173754692078</v>
      </c>
      <c r="S8147">
        <v>0.49460181593894958</v>
      </c>
      <c r="T8147">
        <v>0.52412432432174683</v>
      </c>
      <c r="U8147" t="s">
        <v>102</v>
      </c>
      <c r="V8147" t="s">
        <v>84</v>
      </c>
      <c r="W8147">
        <v>93.874977111816406</v>
      </c>
    </row>
    <row r="8148" spans="2:23" x14ac:dyDescent="0.25">
      <c r="B8148" t="s">
        <v>14</v>
      </c>
      <c r="C8148" s="35">
        <v>42258</v>
      </c>
      <c r="D8148">
        <v>18</v>
      </c>
      <c r="E8148" t="s">
        <v>32</v>
      </c>
      <c r="F8148">
        <v>2.6524875829555596</v>
      </c>
      <c r="G8148">
        <v>1.8094806999477522</v>
      </c>
      <c r="H8148">
        <v>9689</v>
      </c>
      <c r="I8148">
        <v>2.2605872413322667</v>
      </c>
      <c r="J8148">
        <v>1.4592744867339935</v>
      </c>
      <c r="K8148">
        <v>1069</v>
      </c>
      <c r="L8148">
        <v>0.39190033078193665</v>
      </c>
      <c r="M8148">
        <v>14.774823188781738</v>
      </c>
      <c r="N8148">
        <v>10758</v>
      </c>
      <c r="O8148">
        <v>4.8269696533679962E-2</v>
      </c>
      <c r="P8148">
        <v>0.33003789186477661</v>
      </c>
      <c r="Q8148">
        <v>0.35933855175971985</v>
      </c>
      <c r="R8148">
        <v>0.39190033078193665</v>
      </c>
      <c r="S8148">
        <v>0.42445823550224304</v>
      </c>
      <c r="T8148">
        <v>0.45376276969909668</v>
      </c>
      <c r="U8148" t="s">
        <v>18</v>
      </c>
      <c r="V8148" t="s">
        <v>84</v>
      </c>
      <c r="W8148">
        <v>89.004837036132813</v>
      </c>
    </row>
    <row r="8149" spans="2:23" x14ac:dyDescent="0.25">
      <c r="B8149" t="s">
        <v>14</v>
      </c>
      <c r="C8149" s="35">
        <v>42258</v>
      </c>
      <c r="D8149">
        <v>18</v>
      </c>
      <c r="E8149" t="s">
        <v>32</v>
      </c>
      <c r="F8149">
        <v>2.6524875829555596</v>
      </c>
      <c r="G8149">
        <v>1.8094806999477522</v>
      </c>
      <c r="H8149">
        <v>9689</v>
      </c>
      <c r="I8149">
        <v>2.2605872413322667</v>
      </c>
      <c r="J8149">
        <v>1.4592744867339935</v>
      </c>
      <c r="K8149">
        <v>1069</v>
      </c>
      <c r="L8149">
        <v>0.39190033078193665</v>
      </c>
      <c r="M8149">
        <v>14.774823188781738</v>
      </c>
      <c r="N8149">
        <v>10758</v>
      </c>
      <c r="O8149">
        <v>4.8269696533679962E-2</v>
      </c>
      <c r="P8149">
        <v>0.33003789186477661</v>
      </c>
      <c r="Q8149">
        <v>0.35933855175971985</v>
      </c>
      <c r="R8149">
        <v>0.39190033078193665</v>
      </c>
      <c r="S8149">
        <v>0.42445823550224304</v>
      </c>
      <c r="T8149">
        <v>0.45376276969909668</v>
      </c>
      <c r="U8149" t="s">
        <v>102</v>
      </c>
      <c r="V8149" t="s">
        <v>84</v>
      </c>
      <c r="W8149">
        <v>89.004837036132813</v>
      </c>
    </row>
    <row r="8150" spans="2:23" x14ac:dyDescent="0.25">
      <c r="B8150" t="s">
        <v>14</v>
      </c>
      <c r="C8150" s="35">
        <v>42258</v>
      </c>
      <c r="D8150">
        <v>19</v>
      </c>
      <c r="E8150" t="s">
        <v>32</v>
      </c>
      <c r="F8150">
        <v>2.6269015368249757</v>
      </c>
      <c r="G8150">
        <v>1.7571907251052388</v>
      </c>
      <c r="H8150">
        <v>9689</v>
      </c>
      <c r="I8150">
        <v>3.0545386497912292</v>
      </c>
      <c r="J8150">
        <v>1.9114645991863173</v>
      </c>
      <c r="K8150">
        <v>1069</v>
      </c>
      <c r="L8150">
        <v>-0.42763710021972656</v>
      </c>
      <c r="M8150">
        <v>-16.279144287109375</v>
      </c>
      <c r="N8150">
        <v>10758</v>
      </c>
      <c r="O8150">
        <v>6.1127305030822754E-2</v>
      </c>
      <c r="P8150">
        <v>-0.50597786903381348</v>
      </c>
      <c r="Q8150">
        <v>-0.46887236833572388</v>
      </c>
      <c r="R8150">
        <v>-0.42763710021972656</v>
      </c>
      <c r="S8150">
        <v>-0.38640671968460083</v>
      </c>
      <c r="T8150">
        <v>-0.34929633140563965</v>
      </c>
      <c r="U8150" t="s">
        <v>18</v>
      </c>
      <c r="V8150" t="s">
        <v>84</v>
      </c>
      <c r="W8150">
        <v>82.812789916992187</v>
      </c>
    </row>
    <row r="8151" spans="2:23" x14ac:dyDescent="0.25">
      <c r="B8151" t="s">
        <v>14</v>
      </c>
      <c r="C8151" s="35">
        <v>42258</v>
      </c>
      <c r="D8151">
        <v>19</v>
      </c>
      <c r="E8151" t="s">
        <v>32</v>
      </c>
      <c r="F8151">
        <v>2.6269015368249757</v>
      </c>
      <c r="G8151">
        <v>1.7571907251052388</v>
      </c>
      <c r="H8151">
        <v>9689</v>
      </c>
      <c r="I8151">
        <v>3.0545386497912292</v>
      </c>
      <c r="J8151">
        <v>1.9114645991863173</v>
      </c>
      <c r="K8151">
        <v>1069</v>
      </c>
      <c r="L8151">
        <v>-0.42763710021972656</v>
      </c>
      <c r="M8151">
        <v>-16.279144287109375</v>
      </c>
      <c r="N8151">
        <v>10758</v>
      </c>
      <c r="O8151">
        <v>6.1127305030822754E-2</v>
      </c>
      <c r="P8151">
        <v>-0.50597786903381348</v>
      </c>
      <c r="Q8151">
        <v>-0.46887236833572388</v>
      </c>
      <c r="R8151">
        <v>-0.42763710021972656</v>
      </c>
      <c r="S8151">
        <v>-0.38640671968460083</v>
      </c>
      <c r="T8151">
        <v>-0.34929633140563965</v>
      </c>
      <c r="U8151" t="s">
        <v>102</v>
      </c>
      <c r="V8151" t="s">
        <v>84</v>
      </c>
      <c r="W8151">
        <v>82.812789916992187</v>
      </c>
    </row>
    <row r="8152" spans="2:23" x14ac:dyDescent="0.25">
      <c r="B8152" t="s">
        <v>14</v>
      </c>
      <c r="C8152" s="35">
        <v>42258</v>
      </c>
      <c r="D8152">
        <v>20</v>
      </c>
      <c r="E8152" t="s">
        <v>32</v>
      </c>
      <c r="F8152">
        <v>2.3862816755677851</v>
      </c>
      <c r="G8152">
        <v>1.6770785651673719</v>
      </c>
      <c r="H8152">
        <v>9689</v>
      </c>
      <c r="I8152">
        <v>2.7627408065214611</v>
      </c>
      <c r="J8152">
        <v>1.8788834909476395</v>
      </c>
      <c r="K8152">
        <v>1069</v>
      </c>
      <c r="L8152">
        <v>-0.37645912170410156</v>
      </c>
      <c r="M8152">
        <v>-15.775972366333008</v>
      </c>
      <c r="N8152">
        <v>10758</v>
      </c>
      <c r="O8152">
        <v>5.9938542544841766E-2</v>
      </c>
      <c r="P8152">
        <v>-0.4532763659954071</v>
      </c>
      <c r="Q8152">
        <v>-0.41689246892929077</v>
      </c>
      <c r="R8152">
        <v>-0.37645912170410156</v>
      </c>
      <c r="S8152">
        <v>-0.33603057265281677</v>
      </c>
      <c r="T8152">
        <v>-0.29964187741279602</v>
      </c>
      <c r="U8152" t="s">
        <v>18</v>
      </c>
      <c r="V8152" t="s">
        <v>84</v>
      </c>
      <c r="W8152">
        <v>76.770217895507812</v>
      </c>
    </row>
    <row r="8153" spans="2:23" x14ac:dyDescent="0.25">
      <c r="B8153" t="s">
        <v>14</v>
      </c>
      <c r="C8153" s="35">
        <v>42258</v>
      </c>
      <c r="D8153">
        <v>20</v>
      </c>
      <c r="E8153" t="s">
        <v>32</v>
      </c>
      <c r="F8153">
        <v>2.3862816755677851</v>
      </c>
      <c r="G8153">
        <v>1.6770785651673719</v>
      </c>
      <c r="H8153">
        <v>9689</v>
      </c>
      <c r="I8153">
        <v>2.7627408065214611</v>
      </c>
      <c r="J8153">
        <v>1.8788834909476395</v>
      </c>
      <c r="K8153">
        <v>1069</v>
      </c>
      <c r="L8153">
        <v>-0.37645912170410156</v>
      </c>
      <c r="M8153">
        <v>-15.775972366333008</v>
      </c>
      <c r="N8153">
        <v>10758</v>
      </c>
      <c r="O8153">
        <v>5.9938542544841766E-2</v>
      </c>
      <c r="P8153">
        <v>-0.4532763659954071</v>
      </c>
      <c r="Q8153">
        <v>-0.41689246892929077</v>
      </c>
      <c r="R8153">
        <v>-0.37645912170410156</v>
      </c>
      <c r="S8153">
        <v>-0.33603057265281677</v>
      </c>
      <c r="T8153">
        <v>-0.29964187741279602</v>
      </c>
      <c r="U8153" t="s">
        <v>102</v>
      </c>
      <c r="V8153" t="s">
        <v>84</v>
      </c>
      <c r="W8153">
        <v>76.770217895507812</v>
      </c>
    </row>
    <row r="8154" spans="2:23" x14ac:dyDescent="0.25">
      <c r="B8154" t="s">
        <v>14</v>
      </c>
      <c r="C8154" s="35">
        <v>42258</v>
      </c>
      <c r="D8154">
        <v>21</v>
      </c>
      <c r="E8154" t="s">
        <v>32</v>
      </c>
      <c r="F8154">
        <v>2.1061854342176178</v>
      </c>
      <c r="G8154">
        <v>1.560867761888703</v>
      </c>
      <c r="H8154">
        <v>9689</v>
      </c>
      <c r="I8154">
        <v>2.299611912274516</v>
      </c>
      <c r="J8154">
        <v>1.7018576378750698</v>
      </c>
      <c r="K8154">
        <v>1069</v>
      </c>
      <c r="L8154">
        <v>-0.1934264749288559</v>
      </c>
      <c r="M8154">
        <v>-9.1837348937988281</v>
      </c>
      <c r="N8154">
        <v>10758</v>
      </c>
      <c r="O8154">
        <v>5.4413452744483948E-2</v>
      </c>
      <c r="P8154">
        <v>-0.263162761926651</v>
      </c>
      <c r="Q8154">
        <v>-0.23013269901275635</v>
      </c>
      <c r="R8154">
        <v>-0.1934264749288559</v>
      </c>
      <c r="S8154">
        <v>-0.15672460198402405</v>
      </c>
      <c r="T8154">
        <v>-0.12369019538164139</v>
      </c>
      <c r="U8154" t="s">
        <v>18</v>
      </c>
      <c r="V8154" t="s">
        <v>84</v>
      </c>
      <c r="W8154">
        <v>75.152259826660156</v>
      </c>
    </row>
    <row r="8155" spans="2:23" x14ac:dyDescent="0.25">
      <c r="B8155" t="s">
        <v>14</v>
      </c>
      <c r="C8155" s="35">
        <v>42258</v>
      </c>
      <c r="D8155">
        <v>21</v>
      </c>
      <c r="E8155" t="s">
        <v>32</v>
      </c>
      <c r="F8155">
        <v>2.1061854342176178</v>
      </c>
      <c r="G8155">
        <v>1.560867761888703</v>
      </c>
      <c r="H8155">
        <v>9689</v>
      </c>
      <c r="I8155">
        <v>2.299611912274516</v>
      </c>
      <c r="J8155">
        <v>1.7018576378750698</v>
      </c>
      <c r="K8155">
        <v>1069</v>
      </c>
      <c r="L8155">
        <v>-0.1934264749288559</v>
      </c>
      <c r="M8155">
        <v>-9.1837348937988281</v>
      </c>
      <c r="N8155">
        <v>10758</v>
      </c>
      <c r="O8155">
        <v>5.4413452744483948E-2</v>
      </c>
      <c r="P8155">
        <v>-0.263162761926651</v>
      </c>
      <c r="Q8155">
        <v>-0.23013269901275635</v>
      </c>
      <c r="R8155">
        <v>-0.1934264749288559</v>
      </c>
      <c r="S8155">
        <v>-0.15672460198402405</v>
      </c>
      <c r="T8155">
        <v>-0.12369019538164139</v>
      </c>
      <c r="U8155" t="s">
        <v>102</v>
      </c>
      <c r="V8155" t="s">
        <v>84</v>
      </c>
      <c r="W8155">
        <v>75.152259826660156</v>
      </c>
    </row>
    <row r="8156" spans="2:23" x14ac:dyDescent="0.25">
      <c r="B8156" t="s">
        <v>14</v>
      </c>
      <c r="C8156" s="35">
        <v>42258</v>
      </c>
      <c r="D8156">
        <v>22</v>
      </c>
      <c r="E8156" t="s">
        <v>32</v>
      </c>
      <c r="F8156">
        <v>1.7869562498034126</v>
      </c>
      <c r="G8156">
        <v>1.4295449474605333</v>
      </c>
      <c r="H8156">
        <v>9689</v>
      </c>
      <c r="I8156">
        <v>1.9217481247262469</v>
      </c>
      <c r="J8156">
        <v>1.5158375441308256</v>
      </c>
      <c r="K8156">
        <v>1069</v>
      </c>
      <c r="L8156">
        <v>-0.13479188084602356</v>
      </c>
      <c r="M8156">
        <v>-7.5430989265441895</v>
      </c>
      <c r="N8156">
        <v>10758</v>
      </c>
      <c r="O8156">
        <v>4.8583649098873138E-2</v>
      </c>
      <c r="P8156">
        <v>-0.19705668091773987</v>
      </c>
      <c r="Q8156">
        <v>-0.16756543517112732</v>
      </c>
      <c r="R8156">
        <v>-0.13479188084602356</v>
      </c>
      <c r="S8156">
        <v>-0.1020222082734108</v>
      </c>
      <c r="T8156">
        <v>-7.2527073323726654E-2</v>
      </c>
      <c r="U8156" t="s">
        <v>18</v>
      </c>
      <c r="V8156" t="s">
        <v>84</v>
      </c>
      <c r="W8156">
        <v>75.236007690429688</v>
      </c>
    </row>
    <row r="8157" spans="2:23" x14ac:dyDescent="0.25">
      <c r="B8157" t="s">
        <v>14</v>
      </c>
      <c r="C8157" s="35">
        <v>42258</v>
      </c>
      <c r="D8157">
        <v>22</v>
      </c>
      <c r="E8157" t="s">
        <v>32</v>
      </c>
      <c r="F8157">
        <v>1.7869562498034126</v>
      </c>
      <c r="G8157">
        <v>1.4295449474605333</v>
      </c>
      <c r="H8157">
        <v>9689</v>
      </c>
      <c r="I8157">
        <v>1.9217481247262469</v>
      </c>
      <c r="J8157">
        <v>1.5158375441308256</v>
      </c>
      <c r="K8157">
        <v>1069</v>
      </c>
      <c r="L8157">
        <v>-0.13479188084602356</v>
      </c>
      <c r="M8157">
        <v>-7.5430989265441895</v>
      </c>
      <c r="N8157">
        <v>10758</v>
      </c>
      <c r="O8157">
        <v>4.8583649098873138E-2</v>
      </c>
      <c r="P8157">
        <v>-0.19705668091773987</v>
      </c>
      <c r="Q8157">
        <v>-0.16756543517112732</v>
      </c>
      <c r="R8157">
        <v>-0.13479188084602356</v>
      </c>
      <c r="S8157">
        <v>-0.1020222082734108</v>
      </c>
      <c r="T8157">
        <v>-7.2527073323726654E-2</v>
      </c>
      <c r="U8157" t="s">
        <v>102</v>
      </c>
      <c r="V8157" t="s">
        <v>84</v>
      </c>
      <c r="W8157">
        <v>75.236007690429688</v>
      </c>
    </row>
    <row r="8158" spans="2:23" x14ac:dyDescent="0.25">
      <c r="B8158" t="s">
        <v>14</v>
      </c>
      <c r="C8158" s="35">
        <v>42258</v>
      </c>
      <c r="D8158">
        <v>23</v>
      </c>
      <c r="E8158" t="s">
        <v>32</v>
      </c>
      <c r="F8158">
        <v>1.444916891607009</v>
      </c>
      <c r="G8158">
        <v>1.2484670793159358</v>
      </c>
      <c r="H8158">
        <v>9689</v>
      </c>
      <c r="I8158">
        <v>1.59280440927693</v>
      </c>
      <c r="J8158">
        <v>1.4308047656710026</v>
      </c>
      <c r="K8158">
        <v>1069</v>
      </c>
      <c r="L8158">
        <v>-0.14788751304149628</v>
      </c>
      <c r="M8158">
        <v>-10.235018730163574</v>
      </c>
      <c r="N8158">
        <v>10758</v>
      </c>
      <c r="O8158">
        <v>4.5562408864498138E-2</v>
      </c>
      <c r="P8158">
        <v>-0.20628029108047485</v>
      </c>
      <c r="Q8158">
        <v>-0.1786230057477951</v>
      </c>
      <c r="R8158">
        <v>-0.14788751304149628</v>
      </c>
      <c r="S8158">
        <v>-0.11715567111968994</v>
      </c>
      <c r="T8158">
        <v>-8.9494727551937103E-2</v>
      </c>
      <c r="U8158" t="s">
        <v>18</v>
      </c>
      <c r="V8158" t="s">
        <v>84</v>
      </c>
      <c r="W8158">
        <v>73.916252136230469</v>
      </c>
    </row>
    <row r="8159" spans="2:23" x14ac:dyDescent="0.25">
      <c r="B8159" t="s">
        <v>14</v>
      </c>
      <c r="C8159" s="35">
        <v>42258</v>
      </c>
      <c r="D8159">
        <v>23</v>
      </c>
      <c r="E8159" t="s">
        <v>32</v>
      </c>
      <c r="F8159">
        <v>1.444916891607009</v>
      </c>
      <c r="G8159">
        <v>1.2484670793159358</v>
      </c>
      <c r="H8159">
        <v>9689</v>
      </c>
      <c r="I8159">
        <v>1.59280440927693</v>
      </c>
      <c r="J8159">
        <v>1.4308047656710026</v>
      </c>
      <c r="K8159">
        <v>1069</v>
      </c>
      <c r="L8159">
        <v>-0.14788751304149628</v>
      </c>
      <c r="M8159">
        <v>-10.235018730163574</v>
      </c>
      <c r="N8159">
        <v>10758</v>
      </c>
      <c r="O8159">
        <v>4.5562408864498138E-2</v>
      </c>
      <c r="P8159">
        <v>-0.20628029108047485</v>
      </c>
      <c r="Q8159">
        <v>-0.1786230057477951</v>
      </c>
      <c r="R8159">
        <v>-0.14788751304149628</v>
      </c>
      <c r="S8159">
        <v>-0.11715567111968994</v>
      </c>
      <c r="T8159">
        <v>-8.9494727551937103E-2</v>
      </c>
      <c r="U8159" t="s">
        <v>102</v>
      </c>
      <c r="V8159" t="s">
        <v>84</v>
      </c>
      <c r="W8159">
        <v>73.916252136230469</v>
      </c>
    </row>
    <row r="8160" spans="2:23" x14ac:dyDescent="0.25">
      <c r="B8160" t="s">
        <v>14</v>
      </c>
      <c r="C8160" s="35">
        <v>42258</v>
      </c>
      <c r="D8160">
        <v>24</v>
      </c>
      <c r="E8160" t="s">
        <v>32</v>
      </c>
      <c r="F8160">
        <v>1.1637531351487544</v>
      </c>
      <c r="G8160">
        <v>1.093160615484088</v>
      </c>
      <c r="H8160">
        <v>9689</v>
      </c>
      <c r="I8160">
        <v>1.270125328666422</v>
      </c>
      <c r="J8160">
        <v>1.2330221668325185</v>
      </c>
      <c r="K8160">
        <v>1069</v>
      </c>
      <c r="L8160">
        <v>-0.10637219250202179</v>
      </c>
      <c r="M8160">
        <v>-9.1404428482055664</v>
      </c>
      <c r="N8160">
        <v>10758</v>
      </c>
      <c r="O8160">
        <v>3.9313443005084991E-2</v>
      </c>
      <c r="P8160">
        <v>-0.15675629675388336</v>
      </c>
      <c r="Q8160">
        <v>-0.13289225101470947</v>
      </c>
      <c r="R8160">
        <v>-0.10637219250202179</v>
      </c>
      <c r="S8160">
        <v>-7.9855278134346008E-2</v>
      </c>
      <c r="T8160">
        <v>-5.5988084524869919E-2</v>
      </c>
      <c r="U8160" t="s">
        <v>18</v>
      </c>
      <c r="V8160" t="s">
        <v>84</v>
      </c>
      <c r="W8160">
        <v>71.363639831542969</v>
      </c>
    </row>
    <row r="8161" spans="2:23" x14ac:dyDescent="0.25">
      <c r="B8161" t="s">
        <v>14</v>
      </c>
      <c r="C8161" s="35">
        <v>42258</v>
      </c>
      <c r="D8161">
        <v>24</v>
      </c>
      <c r="E8161" t="s">
        <v>32</v>
      </c>
      <c r="F8161">
        <v>1.1637531351487544</v>
      </c>
      <c r="G8161">
        <v>1.093160615484088</v>
      </c>
      <c r="H8161">
        <v>9689</v>
      </c>
      <c r="I8161">
        <v>1.270125328666422</v>
      </c>
      <c r="J8161">
        <v>1.2330221668325185</v>
      </c>
      <c r="K8161">
        <v>1069</v>
      </c>
      <c r="L8161">
        <v>-0.10637219250202179</v>
      </c>
      <c r="M8161">
        <v>-9.1404428482055664</v>
      </c>
      <c r="N8161">
        <v>10758</v>
      </c>
      <c r="O8161">
        <v>3.9313443005084991E-2</v>
      </c>
      <c r="P8161">
        <v>-0.15675629675388336</v>
      </c>
      <c r="Q8161">
        <v>-0.13289225101470947</v>
      </c>
      <c r="R8161">
        <v>-0.10637219250202179</v>
      </c>
      <c r="S8161">
        <v>-7.9855278134346008E-2</v>
      </c>
      <c r="T8161">
        <v>-5.5988084524869919E-2</v>
      </c>
      <c r="U8161" t="s">
        <v>102</v>
      </c>
      <c r="V8161" t="s">
        <v>84</v>
      </c>
      <c r="W8161">
        <v>71.363639831542969</v>
      </c>
    </row>
    <row r="8162" spans="2:23" x14ac:dyDescent="0.25">
      <c r="B8162" t="s">
        <v>14</v>
      </c>
      <c r="C8162" s="35">
        <v>42231</v>
      </c>
      <c r="D8162">
        <v>1</v>
      </c>
      <c r="E8162" t="s">
        <v>32</v>
      </c>
      <c r="F8162">
        <v>0.65433949314681117</v>
      </c>
      <c r="G8162">
        <v>0.5639136830297794</v>
      </c>
      <c r="H8162">
        <v>3393</v>
      </c>
      <c r="I8162">
        <v>0.65752546912473275</v>
      </c>
      <c r="J8162">
        <v>0.58455740743129558</v>
      </c>
      <c r="K8162">
        <v>373</v>
      </c>
      <c r="L8162">
        <v>-3.1859760638326406E-3</v>
      </c>
      <c r="M8162">
        <v>-0.48689952492713928</v>
      </c>
      <c r="N8162">
        <v>3766</v>
      </c>
      <c r="O8162">
        <v>3.177778422832489E-2</v>
      </c>
      <c r="P8162">
        <v>-4.3912384659051895E-2</v>
      </c>
      <c r="Q8162">
        <v>-2.4622634053230286E-2</v>
      </c>
      <c r="R8162">
        <v>-3.1859760638326406E-3</v>
      </c>
      <c r="S8162">
        <v>1.8248138949275017E-2</v>
      </c>
      <c r="T8162">
        <v>3.7540432065725327E-2</v>
      </c>
      <c r="U8162" t="s">
        <v>101</v>
      </c>
      <c r="V8162" t="s">
        <v>84</v>
      </c>
      <c r="W8162">
        <v>60.616569519042969</v>
      </c>
    </row>
    <row r="8163" spans="2:23" x14ac:dyDescent="0.25">
      <c r="B8163" t="s">
        <v>14</v>
      </c>
      <c r="C8163" s="35">
        <v>42231</v>
      </c>
      <c r="D8163">
        <v>2</v>
      </c>
      <c r="E8163" t="s">
        <v>32</v>
      </c>
      <c r="F8163">
        <v>0.58692743868065023</v>
      </c>
      <c r="G8163">
        <v>0.50713799700202256</v>
      </c>
      <c r="H8163">
        <v>3393</v>
      </c>
      <c r="I8163">
        <v>0.61174370041612613</v>
      </c>
      <c r="J8163">
        <v>0.53996147237646486</v>
      </c>
      <c r="K8163">
        <v>373</v>
      </c>
      <c r="L8163">
        <v>-2.4816261604428291E-2</v>
      </c>
      <c r="M8163">
        <v>-4.2281651496887207</v>
      </c>
      <c r="N8163">
        <v>3766</v>
      </c>
      <c r="O8163">
        <v>2.9282379895448685E-2</v>
      </c>
      <c r="P8163">
        <v>-6.2344558537006378E-2</v>
      </c>
      <c r="Q8163">
        <v>-4.4569570571184158E-2</v>
      </c>
      <c r="R8163">
        <v>-2.4816261604428291E-2</v>
      </c>
      <c r="S8163">
        <v>-5.0652963109314442E-3</v>
      </c>
      <c r="T8163">
        <v>1.271203625947237E-2</v>
      </c>
      <c r="U8163" t="s">
        <v>101</v>
      </c>
      <c r="V8163" t="s">
        <v>84</v>
      </c>
      <c r="W8163">
        <v>60.152149200439453</v>
      </c>
    </row>
    <row r="8164" spans="2:23" x14ac:dyDescent="0.25">
      <c r="B8164" t="s">
        <v>14</v>
      </c>
      <c r="C8164" s="35">
        <v>42231</v>
      </c>
      <c r="D8164">
        <v>3</v>
      </c>
      <c r="E8164" t="s">
        <v>32</v>
      </c>
      <c r="F8164">
        <v>0.54676640131172827</v>
      </c>
      <c r="G8164">
        <v>0.48000118146319243</v>
      </c>
      <c r="H8164">
        <v>3393</v>
      </c>
      <c r="I8164">
        <v>0.55024101872913933</v>
      </c>
      <c r="J8164">
        <v>0.51275191126802389</v>
      </c>
      <c r="K8164">
        <v>373</v>
      </c>
      <c r="L8164">
        <v>-3.4746173769235611E-3</v>
      </c>
      <c r="M8164">
        <v>-0.63548481464385986</v>
      </c>
      <c r="N8164">
        <v>3766</v>
      </c>
      <c r="O8164">
        <v>2.7798732742667198E-2</v>
      </c>
      <c r="P8164">
        <v>-3.9101473987102509E-2</v>
      </c>
      <c r="Q8164">
        <v>-2.2227086126804352E-2</v>
      </c>
      <c r="R8164">
        <v>-3.4746173769235611E-3</v>
      </c>
      <c r="S8164">
        <v>1.5275628305971622E-2</v>
      </c>
      <c r="T8164">
        <v>3.2152239233255386E-2</v>
      </c>
      <c r="U8164" t="s">
        <v>101</v>
      </c>
      <c r="V8164" t="s">
        <v>84</v>
      </c>
      <c r="W8164">
        <v>59.151885986328125</v>
      </c>
    </row>
    <row r="8165" spans="2:23" x14ac:dyDescent="0.25">
      <c r="B8165" t="s">
        <v>14</v>
      </c>
      <c r="C8165" s="35">
        <v>42231</v>
      </c>
      <c r="D8165">
        <v>4</v>
      </c>
      <c r="E8165" t="s">
        <v>32</v>
      </c>
      <c r="F8165">
        <v>0.52391744772052817</v>
      </c>
      <c r="G8165">
        <v>0.43625634847530875</v>
      </c>
      <c r="H8165">
        <v>3393</v>
      </c>
      <c r="I8165">
        <v>0.52473753342935281</v>
      </c>
      <c r="J8165">
        <v>0.4339594315471848</v>
      </c>
      <c r="K8165">
        <v>373</v>
      </c>
      <c r="L8165">
        <v>-8.2008569734171033E-4</v>
      </c>
      <c r="M8165">
        <v>-0.15652956068515778</v>
      </c>
      <c r="N8165">
        <v>3766</v>
      </c>
      <c r="O8165">
        <v>2.3684874176979065E-2</v>
      </c>
      <c r="P8165">
        <v>-3.1174620613455772E-2</v>
      </c>
      <c r="Q8165">
        <v>-1.6797428950667381E-2</v>
      </c>
      <c r="R8165">
        <v>-8.2008569734171033E-4</v>
      </c>
      <c r="S8165">
        <v>1.5155361965298653E-2</v>
      </c>
      <c r="T8165">
        <v>2.9534449800848961E-2</v>
      </c>
      <c r="U8165" t="s">
        <v>101</v>
      </c>
      <c r="V8165" t="s">
        <v>84</v>
      </c>
      <c r="W8165">
        <v>58.029472351074219</v>
      </c>
    </row>
    <row r="8166" spans="2:23" x14ac:dyDescent="0.25">
      <c r="B8166" t="s">
        <v>14</v>
      </c>
      <c r="C8166" s="35">
        <v>42231</v>
      </c>
      <c r="D8166">
        <v>5</v>
      </c>
      <c r="E8166" t="s">
        <v>32</v>
      </c>
      <c r="F8166">
        <v>0.52606548782813678</v>
      </c>
      <c r="G8166">
        <v>0.44354842511106468</v>
      </c>
      <c r="H8166">
        <v>3393</v>
      </c>
      <c r="I8166">
        <v>0.5333166218492047</v>
      </c>
      <c r="J8166">
        <v>0.44891994725289452</v>
      </c>
      <c r="K8166">
        <v>373</v>
      </c>
      <c r="L8166">
        <v>-7.2511341422796249E-3</v>
      </c>
      <c r="M8166">
        <v>-1.378371000289917</v>
      </c>
      <c r="N8166">
        <v>3766</v>
      </c>
      <c r="O8166">
        <v>2.4459665641188622E-2</v>
      </c>
      <c r="P8166">
        <v>-3.8598641753196716E-2</v>
      </c>
      <c r="Q8166">
        <v>-2.3751135915517807E-2</v>
      </c>
      <c r="R8166">
        <v>-7.2511341422796249E-3</v>
      </c>
      <c r="S8166">
        <v>9.2469099909067154E-3</v>
      </c>
      <c r="T8166">
        <v>2.4096373468637466E-2</v>
      </c>
      <c r="U8166" t="s">
        <v>101</v>
      </c>
      <c r="V8166" t="s">
        <v>84</v>
      </c>
      <c r="W8166">
        <v>57.394050598144531</v>
      </c>
    </row>
    <row r="8167" spans="2:23" x14ac:dyDescent="0.25">
      <c r="B8167" t="s">
        <v>14</v>
      </c>
      <c r="C8167" s="35">
        <v>42231</v>
      </c>
      <c r="D8167">
        <v>6</v>
      </c>
      <c r="E8167" t="s">
        <v>32</v>
      </c>
      <c r="F8167">
        <v>0.55813633966942366</v>
      </c>
      <c r="G8167">
        <v>0.48041691850172219</v>
      </c>
      <c r="H8167">
        <v>3393</v>
      </c>
      <c r="I8167">
        <v>0.53189168905598228</v>
      </c>
      <c r="J8167">
        <v>0.4498456251341979</v>
      </c>
      <c r="K8167">
        <v>373</v>
      </c>
      <c r="L8167">
        <v>2.6244651526212692E-2</v>
      </c>
      <c r="M8167">
        <v>4.7021932601928711</v>
      </c>
      <c r="N8167">
        <v>3766</v>
      </c>
      <c r="O8167">
        <v>2.4709219112992287E-2</v>
      </c>
      <c r="P8167">
        <v>-5.4226838983595371E-3</v>
      </c>
      <c r="Q8167">
        <v>9.5763066783547401E-3</v>
      </c>
      <c r="R8167">
        <v>2.6244651526212692E-2</v>
      </c>
      <c r="S8167">
        <v>4.2911019176244736E-2</v>
      </c>
      <c r="T8167">
        <v>5.7911988347768784E-2</v>
      </c>
      <c r="U8167" t="s">
        <v>101</v>
      </c>
      <c r="V8167" t="s">
        <v>84</v>
      </c>
      <c r="W8167">
        <v>57.80908203125</v>
      </c>
    </row>
    <row r="8168" spans="2:23" x14ac:dyDescent="0.25">
      <c r="B8168" t="s">
        <v>14</v>
      </c>
      <c r="C8168" s="35">
        <v>42231</v>
      </c>
      <c r="D8168">
        <v>7</v>
      </c>
      <c r="E8168" t="s">
        <v>32</v>
      </c>
      <c r="F8168">
        <v>0.64266940763253322</v>
      </c>
      <c r="G8168">
        <v>0.58582042597282302</v>
      </c>
      <c r="H8168">
        <v>3393</v>
      </c>
      <c r="I8168">
        <v>0.62047962479818208</v>
      </c>
      <c r="J8168">
        <v>0.57405041581662886</v>
      </c>
      <c r="K8168">
        <v>373</v>
      </c>
      <c r="L8168">
        <v>2.2189782932400703E-2</v>
      </c>
      <c r="M8168">
        <v>3.4527523517608643</v>
      </c>
      <c r="N8168">
        <v>3766</v>
      </c>
      <c r="O8168">
        <v>3.1378559768199921E-2</v>
      </c>
      <c r="P8168">
        <v>-1.8024979159235954E-2</v>
      </c>
      <c r="Q8168">
        <v>1.0224340949207544E-3</v>
      </c>
      <c r="R8168">
        <v>2.2189782932400703E-2</v>
      </c>
      <c r="S8168">
        <v>4.3354623019695282E-2</v>
      </c>
      <c r="T8168">
        <v>6.240454688668251E-2</v>
      </c>
      <c r="U8168" t="s">
        <v>101</v>
      </c>
      <c r="V8168" t="s">
        <v>84</v>
      </c>
      <c r="W8168">
        <v>62.929103851318359</v>
      </c>
    </row>
    <row r="8169" spans="2:23" x14ac:dyDescent="0.25">
      <c r="B8169" t="s">
        <v>14</v>
      </c>
      <c r="C8169" s="35">
        <v>42231</v>
      </c>
      <c r="D8169">
        <v>8</v>
      </c>
      <c r="E8169" t="s">
        <v>32</v>
      </c>
      <c r="F8169">
        <v>0.72214179201935325</v>
      </c>
      <c r="G8169">
        <v>0.64684761393324663</v>
      </c>
      <c r="H8169">
        <v>3393</v>
      </c>
      <c r="I8169">
        <v>0.71917935661566434</v>
      </c>
      <c r="J8169">
        <v>0.67060136390411851</v>
      </c>
      <c r="K8169">
        <v>373</v>
      </c>
      <c r="L8169">
        <v>2.9624353628605604E-3</v>
      </c>
      <c r="M8169">
        <v>0.41022905707359314</v>
      </c>
      <c r="N8169">
        <v>3766</v>
      </c>
      <c r="O8169">
        <v>3.64549420773983E-2</v>
      </c>
      <c r="P8169">
        <v>-4.3758217245340347E-2</v>
      </c>
      <c r="Q8169">
        <v>-2.1629339084029198E-2</v>
      </c>
      <c r="R8169">
        <v>2.9624353628605604E-3</v>
      </c>
      <c r="S8169">
        <v>2.755129337310791E-2</v>
      </c>
      <c r="T8169">
        <v>4.9683090299367905E-2</v>
      </c>
      <c r="U8169" t="s">
        <v>101</v>
      </c>
      <c r="V8169" t="s">
        <v>84</v>
      </c>
      <c r="W8169">
        <v>71.462821960449219</v>
      </c>
    </row>
    <row r="8170" spans="2:23" x14ac:dyDescent="0.25">
      <c r="B8170" t="s">
        <v>14</v>
      </c>
      <c r="C8170" s="35">
        <v>42231</v>
      </c>
      <c r="D8170">
        <v>9</v>
      </c>
      <c r="E8170" t="s">
        <v>32</v>
      </c>
      <c r="F8170">
        <v>0.80503138812106267</v>
      </c>
      <c r="G8170">
        <v>0.75051728921184446</v>
      </c>
      <c r="H8170">
        <v>3393</v>
      </c>
      <c r="I8170">
        <v>0.78300723892760304</v>
      </c>
      <c r="J8170">
        <v>0.79677649994478084</v>
      </c>
      <c r="K8170">
        <v>373</v>
      </c>
      <c r="L8170">
        <v>2.202414907515049E-2</v>
      </c>
      <c r="M8170">
        <v>2.7358124256134033</v>
      </c>
      <c r="N8170">
        <v>3766</v>
      </c>
      <c r="O8170">
        <v>4.3220706284046173E-2</v>
      </c>
      <c r="P8170">
        <v>-3.336750715970993E-2</v>
      </c>
      <c r="Q8170">
        <v>-7.1316747926175594E-3</v>
      </c>
      <c r="R8170">
        <v>2.202414907515049E-2</v>
      </c>
      <c r="S8170">
        <v>5.1176514476537704E-2</v>
      </c>
      <c r="T8170">
        <v>7.7415809035301208E-2</v>
      </c>
      <c r="U8170" t="s">
        <v>101</v>
      </c>
      <c r="V8170" t="s">
        <v>84</v>
      </c>
      <c r="W8170">
        <v>79.996284484863281</v>
      </c>
    </row>
    <row r="8171" spans="2:23" x14ac:dyDescent="0.25">
      <c r="B8171" t="s">
        <v>14</v>
      </c>
      <c r="C8171" s="35">
        <v>42231</v>
      </c>
      <c r="D8171">
        <v>10</v>
      </c>
      <c r="E8171" t="s">
        <v>32</v>
      </c>
      <c r="F8171">
        <v>0.84655222531116991</v>
      </c>
      <c r="G8171">
        <v>0.86715840002980527</v>
      </c>
      <c r="H8171">
        <v>3393</v>
      </c>
      <c r="I8171">
        <v>0.81612707755488956</v>
      </c>
      <c r="J8171">
        <v>0.90101434962368854</v>
      </c>
      <c r="K8171">
        <v>373</v>
      </c>
      <c r="L8171">
        <v>3.0425148084759712E-2</v>
      </c>
      <c r="M8171">
        <v>3.5940072536468506</v>
      </c>
      <c r="N8171">
        <v>3766</v>
      </c>
      <c r="O8171">
        <v>4.8970416188240051E-2</v>
      </c>
      <c r="P8171">
        <v>-3.2335337251424789E-2</v>
      </c>
      <c r="Q8171">
        <v>-2.6093153282999992E-3</v>
      </c>
      <c r="R8171">
        <v>3.0425148084759712E-2</v>
      </c>
      <c r="S8171">
        <v>6.3455693423748016E-2</v>
      </c>
      <c r="T8171">
        <v>9.3185633420944214E-2</v>
      </c>
      <c r="U8171" t="s">
        <v>101</v>
      </c>
      <c r="V8171" t="s">
        <v>84</v>
      </c>
      <c r="W8171">
        <v>84.874404907226563</v>
      </c>
    </row>
    <row r="8172" spans="2:23" x14ac:dyDescent="0.25">
      <c r="B8172" t="s">
        <v>14</v>
      </c>
      <c r="C8172" s="35">
        <v>42231</v>
      </c>
      <c r="D8172">
        <v>11</v>
      </c>
      <c r="E8172" t="s">
        <v>32</v>
      </c>
      <c r="F8172">
        <v>0.8571886531570152</v>
      </c>
      <c r="G8172">
        <v>0.9484498508682494</v>
      </c>
      <c r="H8172">
        <v>3393</v>
      </c>
      <c r="I8172">
        <v>0.8528144771248658</v>
      </c>
      <c r="J8172">
        <v>1.0425097011545357</v>
      </c>
      <c r="K8172">
        <v>373</v>
      </c>
      <c r="L8172">
        <v>4.3741762638092041E-3</v>
      </c>
      <c r="M8172">
        <v>0.51029324531555176</v>
      </c>
      <c r="N8172">
        <v>3766</v>
      </c>
      <c r="O8172">
        <v>5.6381426751613617E-2</v>
      </c>
      <c r="P8172">
        <v>-6.7884258925914764E-2</v>
      </c>
      <c r="Q8172">
        <v>-3.3659607172012329E-2</v>
      </c>
      <c r="R8172">
        <v>4.3741762638092041E-3</v>
      </c>
      <c r="S8172">
        <v>4.24034483730793E-2</v>
      </c>
      <c r="T8172">
        <v>7.6632611453533173E-2</v>
      </c>
      <c r="U8172" t="s">
        <v>101</v>
      </c>
      <c r="V8172" t="s">
        <v>84</v>
      </c>
      <c r="W8172">
        <v>87.290229797363281</v>
      </c>
    </row>
    <row r="8173" spans="2:23" x14ac:dyDescent="0.25">
      <c r="B8173" t="s">
        <v>14</v>
      </c>
      <c r="C8173" s="35">
        <v>42231</v>
      </c>
      <c r="D8173">
        <v>12</v>
      </c>
      <c r="E8173" t="s">
        <v>32</v>
      </c>
      <c r="F8173">
        <v>0.91234924847298693</v>
      </c>
      <c r="G8173">
        <v>1.0379038222962023</v>
      </c>
      <c r="H8173">
        <v>3393</v>
      </c>
      <c r="I8173">
        <v>0.86804504059527565</v>
      </c>
      <c r="J8173">
        <v>1.0248734677678988</v>
      </c>
      <c r="K8173">
        <v>373</v>
      </c>
      <c r="L8173">
        <v>4.4304206967353821E-2</v>
      </c>
      <c r="M8173">
        <v>4.8560581207275391</v>
      </c>
      <c r="N8173">
        <v>3766</v>
      </c>
      <c r="O8173">
        <v>5.5977530777454376E-2</v>
      </c>
      <c r="P8173">
        <v>-2.7436597272753716E-2</v>
      </c>
      <c r="Q8173">
        <v>6.5428842790424824E-3</v>
      </c>
      <c r="R8173">
        <v>4.4304206967353821E-2</v>
      </c>
      <c r="S8173">
        <v>8.2061052322387695E-2</v>
      </c>
      <c r="T8173">
        <v>0.11604501307010651</v>
      </c>
      <c r="U8173" t="s">
        <v>101</v>
      </c>
      <c r="V8173" t="s">
        <v>84</v>
      </c>
      <c r="W8173">
        <v>90.048065185546875</v>
      </c>
    </row>
    <row r="8174" spans="2:23" x14ac:dyDescent="0.25">
      <c r="B8174" t="s">
        <v>14</v>
      </c>
      <c r="C8174" s="35">
        <v>42231</v>
      </c>
      <c r="D8174">
        <v>13</v>
      </c>
      <c r="E8174" t="s">
        <v>32</v>
      </c>
      <c r="F8174">
        <v>0.99773103482630632</v>
      </c>
      <c r="G8174">
        <v>1.133013711587928</v>
      </c>
      <c r="H8174">
        <v>3393</v>
      </c>
      <c r="I8174">
        <v>0.94001635322890442</v>
      </c>
      <c r="J8174">
        <v>1.1074623402614343</v>
      </c>
      <c r="K8174">
        <v>373</v>
      </c>
      <c r="L8174">
        <v>5.7714682072401047E-2</v>
      </c>
      <c r="M8174">
        <v>5.7845931053161621</v>
      </c>
      <c r="N8174">
        <v>3766</v>
      </c>
      <c r="O8174">
        <v>6.0551419854164124E-2</v>
      </c>
      <c r="P8174">
        <v>-1.9888017326593399E-2</v>
      </c>
      <c r="Q8174">
        <v>1.6867905855178833E-2</v>
      </c>
      <c r="R8174">
        <v>5.7714682072401047E-2</v>
      </c>
      <c r="S8174">
        <v>9.855661541223526E-2</v>
      </c>
      <c r="T8174">
        <v>0.13531738519668579</v>
      </c>
      <c r="U8174" t="s">
        <v>101</v>
      </c>
      <c r="V8174" t="s">
        <v>84</v>
      </c>
      <c r="W8174">
        <v>90.757034301757813</v>
      </c>
    </row>
    <row r="8175" spans="2:23" x14ac:dyDescent="0.25">
      <c r="B8175" t="s">
        <v>14</v>
      </c>
      <c r="C8175" s="35">
        <v>42231</v>
      </c>
      <c r="D8175">
        <v>14</v>
      </c>
      <c r="E8175" t="s">
        <v>32</v>
      </c>
      <c r="F8175">
        <v>1.1292863541855453</v>
      </c>
      <c r="G8175">
        <v>1.2736901655664772</v>
      </c>
      <c r="H8175">
        <v>3393</v>
      </c>
      <c r="I8175">
        <v>1.0712246648224999</v>
      </c>
      <c r="J8175">
        <v>1.1765829000000703</v>
      </c>
      <c r="K8175">
        <v>373</v>
      </c>
      <c r="L8175">
        <v>5.8061689138412476E-2</v>
      </c>
      <c r="M8175">
        <v>5.1414494514465332</v>
      </c>
      <c r="N8175">
        <v>3766</v>
      </c>
      <c r="O8175">
        <v>6.4726456999778748E-2</v>
      </c>
      <c r="P8175">
        <v>-2.4891737848520279E-2</v>
      </c>
      <c r="Q8175">
        <v>1.4398516155779362E-2</v>
      </c>
      <c r="R8175">
        <v>5.8061689138412476E-2</v>
      </c>
      <c r="S8175">
        <v>0.1017196848988533</v>
      </c>
      <c r="T8175">
        <v>0.14101511240005493</v>
      </c>
      <c r="U8175" t="s">
        <v>101</v>
      </c>
      <c r="V8175" t="s">
        <v>84</v>
      </c>
      <c r="W8175">
        <v>93.049919128417969</v>
      </c>
    </row>
    <row r="8176" spans="2:23" x14ac:dyDescent="0.25">
      <c r="B8176" t="s">
        <v>14</v>
      </c>
      <c r="C8176" s="35">
        <v>42231</v>
      </c>
      <c r="D8176">
        <v>15</v>
      </c>
      <c r="E8176" t="s">
        <v>32</v>
      </c>
      <c r="F8176">
        <v>1.287165252224832</v>
      </c>
      <c r="G8176">
        <v>1.3593384441951926</v>
      </c>
      <c r="H8176">
        <v>3393</v>
      </c>
      <c r="I8176">
        <v>1.2309785524606063</v>
      </c>
      <c r="J8176">
        <v>1.353429279521746</v>
      </c>
      <c r="K8176">
        <v>373</v>
      </c>
      <c r="L8176">
        <v>5.6186698377132416E-2</v>
      </c>
      <c r="M8176">
        <v>4.3651504516601562</v>
      </c>
      <c r="N8176">
        <v>3766</v>
      </c>
      <c r="O8176">
        <v>7.3861397802829742E-2</v>
      </c>
      <c r="P8176">
        <v>-3.847406804561615E-2</v>
      </c>
      <c r="Q8176">
        <v>6.3612768426537514E-3</v>
      </c>
      <c r="R8176">
        <v>5.6186698377132416E-2</v>
      </c>
      <c r="S8176">
        <v>0.10600621253252029</v>
      </c>
      <c r="T8176">
        <v>0.15084746479988098</v>
      </c>
      <c r="U8176" t="s">
        <v>101</v>
      </c>
      <c r="V8176" t="s">
        <v>84</v>
      </c>
      <c r="W8176">
        <v>94.099044799804688</v>
      </c>
    </row>
    <row r="8177" spans="2:23" x14ac:dyDescent="0.25">
      <c r="B8177" t="s">
        <v>14</v>
      </c>
      <c r="C8177" s="35">
        <v>42231</v>
      </c>
      <c r="D8177">
        <v>16</v>
      </c>
      <c r="E8177" t="s">
        <v>32</v>
      </c>
      <c r="F8177">
        <v>1.5186937222531376</v>
      </c>
      <c r="G8177">
        <v>1.5137849963448771</v>
      </c>
      <c r="H8177">
        <v>3393</v>
      </c>
      <c r="I8177">
        <v>1.3257300261991587</v>
      </c>
      <c r="J8177">
        <v>1.2549783536484633</v>
      </c>
      <c r="K8177">
        <v>373</v>
      </c>
      <c r="L8177">
        <v>0.19296368956565857</v>
      </c>
      <c r="M8177">
        <v>12.705899238586426</v>
      </c>
      <c r="N8177">
        <v>3766</v>
      </c>
      <c r="O8177">
        <v>6.9984398782253265E-2</v>
      </c>
      <c r="P8177">
        <v>0.10327168554067612</v>
      </c>
      <c r="Q8177">
        <v>0.14575360715389252</v>
      </c>
      <c r="R8177">
        <v>0.19296368956565857</v>
      </c>
      <c r="S8177">
        <v>0.24016816914081573</v>
      </c>
      <c r="T8177">
        <v>0.28265568614006042</v>
      </c>
      <c r="U8177" t="s">
        <v>101</v>
      </c>
      <c r="V8177" t="s">
        <v>84</v>
      </c>
      <c r="W8177">
        <v>94.391929626464844</v>
      </c>
    </row>
    <row r="8178" spans="2:23" x14ac:dyDescent="0.25">
      <c r="B8178" t="s">
        <v>14</v>
      </c>
      <c r="C8178" s="35">
        <v>42231</v>
      </c>
      <c r="D8178">
        <v>17</v>
      </c>
      <c r="E8178" t="s">
        <v>32</v>
      </c>
      <c r="F8178">
        <v>1.7378460948715011</v>
      </c>
      <c r="G8178">
        <v>1.6088106312249069</v>
      </c>
      <c r="H8178">
        <v>3393</v>
      </c>
      <c r="I8178">
        <v>1.5002962455673443</v>
      </c>
      <c r="J8178">
        <v>1.4086829675473933</v>
      </c>
      <c r="K8178">
        <v>373</v>
      </c>
      <c r="L8178">
        <v>0.23754985630512238</v>
      </c>
      <c r="M8178">
        <v>13.669211387634277</v>
      </c>
      <c r="N8178">
        <v>3766</v>
      </c>
      <c r="O8178">
        <v>7.7992953360080719E-2</v>
      </c>
      <c r="P8178">
        <v>0.13759408891201019</v>
      </c>
      <c r="Q8178">
        <v>0.18493737280368805</v>
      </c>
      <c r="R8178">
        <v>0.23754985630512238</v>
      </c>
      <c r="S8178">
        <v>0.29015609622001648</v>
      </c>
      <c r="T8178">
        <v>0.33750563859939575</v>
      </c>
      <c r="U8178" t="s">
        <v>101</v>
      </c>
      <c r="V8178" t="s">
        <v>84</v>
      </c>
      <c r="W8178">
        <v>94.562667846679688</v>
      </c>
    </row>
    <row r="8179" spans="2:23" x14ac:dyDescent="0.25">
      <c r="B8179" t="s">
        <v>14</v>
      </c>
      <c r="C8179" s="35">
        <v>42231</v>
      </c>
      <c r="D8179">
        <v>18</v>
      </c>
      <c r="E8179" t="s">
        <v>32</v>
      </c>
      <c r="F8179">
        <v>1.929347833815259</v>
      </c>
      <c r="G8179">
        <v>1.6861800707349843</v>
      </c>
      <c r="H8179">
        <v>3393</v>
      </c>
      <c r="I8179">
        <v>1.6571420910368015</v>
      </c>
      <c r="J8179">
        <v>1.4188429322647851</v>
      </c>
      <c r="K8179">
        <v>373</v>
      </c>
      <c r="L8179">
        <v>0.27220574021339417</v>
      </c>
      <c r="M8179">
        <v>14.108692169189453</v>
      </c>
      <c r="N8179">
        <v>3766</v>
      </c>
      <c r="O8179">
        <v>7.8962355852127075E-2</v>
      </c>
      <c r="P8179">
        <v>0.17100758850574493</v>
      </c>
      <c r="Q8179">
        <v>0.21893931925296783</v>
      </c>
      <c r="R8179">
        <v>0.27220574021339417</v>
      </c>
      <c r="S8179">
        <v>0.3254658579826355</v>
      </c>
      <c r="T8179">
        <v>0.37340390682220459</v>
      </c>
      <c r="U8179" t="s">
        <v>101</v>
      </c>
      <c r="V8179" t="s">
        <v>84</v>
      </c>
      <c r="W8179">
        <v>93.026817321777344</v>
      </c>
    </row>
    <row r="8180" spans="2:23" x14ac:dyDescent="0.25">
      <c r="B8180" t="s">
        <v>14</v>
      </c>
      <c r="C8180" s="35">
        <v>42231</v>
      </c>
      <c r="D8180">
        <v>19</v>
      </c>
      <c r="E8180" t="s">
        <v>32</v>
      </c>
      <c r="F8180">
        <v>1.9899582969017133</v>
      </c>
      <c r="G8180">
        <v>1.6633256409094652</v>
      </c>
      <c r="H8180">
        <v>3393</v>
      </c>
      <c r="I8180">
        <v>2.2106388742992777</v>
      </c>
      <c r="J8180">
        <v>1.7882311957425252</v>
      </c>
      <c r="K8180">
        <v>373</v>
      </c>
      <c r="L8180">
        <v>-0.22068057954311371</v>
      </c>
      <c r="M8180">
        <v>-11.08970832824707</v>
      </c>
      <c r="N8180">
        <v>3766</v>
      </c>
      <c r="O8180">
        <v>9.6894331276416779E-2</v>
      </c>
      <c r="P8180">
        <v>-0.34486034512519836</v>
      </c>
      <c r="Q8180">
        <v>-0.28604355454444885</v>
      </c>
      <c r="R8180">
        <v>-0.22068057954311371</v>
      </c>
      <c r="S8180">
        <v>-0.15532535314559937</v>
      </c>
      <c r="T8180">
        <v>-9.6500806510448456E-2</v>
      </c>
      <c r="U8180" t="s">
        <v>101</v>
      </c>
      <c r="V8180" t="s">
        <v>84</v>
      </c>
      <c r="W8180">
        <v>85.128517150878906</v>
      </c>
    </row>
    <row r="8181" spans="2:23" x14ac:dyDescent="0.25">
      <c r="B8181" t="s">
        <v>14</v>
      </c>
      <c r="C8181" s="35">
        <v>42231</v>
      </c>
      <c r="D8181">
        <v>20</v>
      </c>
      <c r="E8181" t="s">
        <v>32</v>
      </c>
      <c r="F8181">
        <v>1.857339670237043</v>
      </c>
      <c r="G8181">
        <v>1.5329459389207454</v>
      </c>
      <c r="H8181">
        <v>3393</v>
      </c>
      <c r="I8181">
        <v>2.0210624675531816</v>
      </c>
      <c r="J8181">
        <v>1.6040722362861266</v>
      </c>
      <c r="K8181">
        <v>373</v>
      </c>
      <c r="L8181">
        <v>-0.16372279822826385</v>
      </c>
      <c r="M8181">
        <v>-8.8149089813232422</v>
      </c>
      <c r="N8181">
        <v>3766</v>
      </c>
      <c r="O8181">
        <v>8.7125375866889954E-2</v>
      </c>
      <c r="P8181">
        <v>-0.27538266777992249</v>
      </c>
      <c r="Q8181">
        <v>-0.22249583899974823</v>
      </c>
      <c r="R8181">
        <v>-0.16372279822826385</v>
      </c>
      <c r="S8181">
        <v>-0.1049567312002182</v>
      </c>
      <c r="T8181">
        <v>-5.2062917500734329E-2</v>
      </c>
      <c r="U8181" t="s">
        <v>101</v>
      </c>
      <c r="V8181" t="s">
        <v>84</v>
      </c>
      <c r="W8181">
        <v>76.935737609863281</v>
      </c>
    </row>
    <row r="8182" spans="2:23" x14ac:dyDescent="0.25">
      <c r="B8182" t="s">
        <v>14</v>
      </c>
      <c r="C8182" s="35">
        <v>42231</v>
      </c>
      <c r="D8182">
        <v>21</v>
      </c>
      <c r="E8182" t="s">
        <v>32</v>
      </c>
      <c r="F8182">
        <v>1.6218588857236613</v>
      </c>
      <c r="G8182">
        <v>1.3274325257919066</v>
      </c>
      <c r="H8182">
        <v>3393</v>
      </c>
      <c r="I8182">
        <v>1.671538337432346</v>
      </c>
      <c r="J8182">
        <v>1.3157485373617737</v>
      </c>
      <c r="K8182">
        <v>373</v>
      </c>
      <c r="L8182">
        <v>-4.9679450690746307E-2</v>
      </c>
      <c r="M8182">
        <v>-3.0631179809570312</v>
      </c>
      <c r="N8182">
        <v>3766</v>
      </c>
      <c r="O8182">
        <v>7.1837306022644043E-2</v>
      </c>
      <c r="P8182">
        <v>-0.1417461484670639</v>
      </c>
      <c r="Q8182">
        <v>-9.8139457404613495E-2</v>
      </c>
      <c r="R8182">
        <v>-4.9679450690746307E-2</v>
      </c>
      <c r="S8182">
        <v>-1.225187792442739E-3</v>
      </c>
      <c r="T8182">
        <v>4.2387239634990692E-2</v>
      </c>
      <c r="U8182" t="s">
        <v>101</v>
      </c>
      <c r="V8182" t="s">
        <v>84</v>
      </c>
      <c r="W8182">
        <v>72.520980834960938</v>
      </c>
    </row>
    <row r="8183" spans="2:23" x14ac:dyDescent="0.25">
      <c r="B8183" t="s">
        <v>14</v>
      </c>
      <c r="C8183" s="35">
        <v>42231</v>
      </c>
      <c r="D8183">
        <v>22</v>
      </c>
      <c r="E8183" t="s">
        <v>32</v>
      </c>
      <c r="F8183">
        <v>1.3899878870222786</v>
      </c>
      <c r="G8183">
        <v>1.1430817920495029</v>
      </c>
      <c r="H8183">
        <v>3393</v>
      </c>
      <c r="I8183">
        <v>1.4309139418350145</v>
      </c>
      <c r="J8183">
        <v>1.1774451672588115</v>
      </c>
      <c r="K8183">
        <v>373</v>
      </c>
      <c r="L8183">
        <v>-4.0926054120063782E-2</v>
      </c>
      <c r="M8183">
        <v>-2.9443461894989014</v>
      </c>
      <c r="N8183">
        <v>3766</v>
      </c>
      <c r="O8183">
        <v>6.4046286046504974E-2</v>
      </c>
      <c r="P8183">
        <v>-0.12300777435302734</v>
      </c>
      <c r="Q8183">
        <v>-8.413039892911911E-2</v>
      </c>
      <c r="R8183">
        <v>-4.0926054120063782E-2</v>
      </c>
      <c r="S8183">
        <v>2.2731658536940813E-3</v>
      </c>
      <c r="T8183">
        <v>4.115566611289978E-2</v>
      </c>
      <c r="U8183" t="s">
        <v>101</v>
      </c>
      <c r="V8183" t="s">
        <v>84</v>
      </c>
      <c r="W8183">
        <v>70.398834228515625</v>
      </c>
    </row>
    <row r="8184" spans="2:23" x14ac:dyDescent="0.25">
      <c r="B8184" t="s">
        <v>14</v>
      </c>
      <c r="C8184" s="35">
        <v>42231</v>
      </c>
      <c r="D8184">
        <v>23</v>
      </c>
      <c r="E8184" t="s">
        <v>32</v>
      </c>
      <c r="F8184">
        <v>1.1364588858595843</v>
      </c>
      <c r="G8184">
        <v>1.0088895587512534</v>
      </c>
      <c r="H8184">
        <v>3393</v>
      </c>
      <c r="I8184">
        <v>1.0859670251769291</v>
      </c>
      <c r="J8184">
        <v>0.95118170419312487</v>
      </c>
      <c r="K8184">
        <v>373</v>
      </c>
      <c r="L8184">
        <v>5.0491861999034882E-2</v>
      </c>
      <c r="M8184">
        <v>4.4429111480712891</v>
      </c>
      <c r="N8184">
        <v>3766</v>
      </c>
      <c r="O8184">
        <v>5.2207104861736298E-2</v>
      </c>
      <c r="P8184">
        <v>-1.6416763886809349E-2</v>
      </c>
      <c r="Q8184">
        <v>1.5273992903530598E-2</v>
      </c>
      <c r="R8184">
        <v>5.0491861999034882E-2</v>
      </c>
      <c r="S8184">
        <v>8.5705555975437164E-2</v>
      </c>
      <c r="T8184">
        <v>0.11740048974752426</v>
      </c>
      <c r="U8184" t="s">
        <v>101</v>
      </c>
      <c r="V8184" t="s">
        <v>84</v>
      </c>
      <c r="W8184">
        <v>68.763412475585938</v>
      </c>
    </row>
    <row r="8185" spans="2:23" x14ac:dyDescent="0.25">
      <c r="B8185" t="s">
        <v>14</v>
      </c>
      <c r="C8185" s="35">
        <v>42231</v>
      </c>
      <c r="D8185">
        <v>24</v>
      </c>
      <c r="E8185" t="s">
        <v>32</v>
      </c>
      <c r="F8185">
        <v>0.88513754791239807</v>
      </c>
      <c r="G8185">
        <v>0.81749323606073288</v>
      </c>
      <c r="H8185">
        <v>3393</v>
      </c>
      <c r="I8185">
        <v>0.8298959781509615</v>
      </c>
      <c r="J8185">
        <v>0.72017023625257703</v>
      </c>
      <c r="K8185">
        <v>373</v>
      </c>
      <c r="L8185">
        <v>5.5241569876670837E-2</v>
      </c>
      <c r="M8185">
        <v>6.2410154342651367</v>
      </c>
      <c r="N8185">
        <v>3766</v>
      </c>
      <c r="O8185">
        <v>3.9842598140239716E-2</v>
      </c>
      <c r="P8185">
        <v>4.1792960837483406E-3</v>
      </c>
      <c r="Q8185">
        <v>2.8364550322294235E-2</v>
      </c>
      <c r="R8185">
        <v>5.5241569876670837E-2</v>
      </c>
      <c r="S8185">
        <v>8.2115404307842255E-2</v>
      </c>
      <c r="T8185">
        <v>0.10630384087562561</v>
      </c>
      <c r="U8185" t="s">
        <v>101</v>
      </c>
      <c r="V8185" t="s">
        <v>84</v>
      </c>
      <c r="W8185">
        <v>66.543548583984375</v>
      </c>
    </row>
    <row r="8186" spans="2:23" x14ac:dyDescent="0.25">
      <c r="B8186" t="s">
        <v>14</v>
      </c>
      <c r="C8186" s="35">
        <v>42255</v>
      </c>
      <c r="D8186">
        <v>1</v>
      </c>
      <c r="E8186" t="s">
        <v>32</v>
      </c>
      <c r="F8186">
        <v>0.57942826924585455</v>
      </c>
      <c r="G8186">
        <v>0.49683699273453913</v>
      </c>
      <c r="H8186">
        <v>3357</v>
      </c>
      <c r="I8186">
        <v>0.59075419871461288</v>
      </c>
      <c r="J8186">
        <v>0.59418217372588644</v>
      </c>
      <c r="K8186">
        <v>393</v>
      </c>
      <c r="L8186">
        <v>-1.1325929313898087E-2</v>
      </c>
      <c r="M8186">
        <v>-1.9546732902526855</v>
      </c>
      <c r="N8186">
        <v>3750</v>
      </c>
      <c r="O8186">
        <v>3.1175060197710991E-2</v>
      </c>
      <c r="P8186">
        <v>-5.1279887557029724E-2</v>
      </c>
      <c r="Q8186">
        <v>-3.2356001436710358E-2</v>
      </c>
      <c r="R8186">
        <v>-1.1325929313898087E-2</v>
      </c>
      <c r="S8186">
        <v>9.7016487270593643E-3</v>
      </c>
      <c r="T8186">
        <v>2.8628027066588402E-2</v>
      </c>
      <c r="U8186" t="s">
        <v>101</v>
      </c>
      <c r="V8186" t="s">
        <v>84</v>
      </c>
      <c r="W8186">
        <v>60.663467407226563</v>
      </c>
    </row>
    <row r="8187" spans="2:23" x14ac:dyDescent="0.25">
      <c r="B8187" t="s">
        <v>14</v>
      </c>
      <c r="C8187" s="35">
        <v>42255</v>
      </c>
      <c r="D8187">
        <v>2</v>
      </c>
      <c r="E8187" t="s">
        <v>32</v>
      </c>
      <c r="F8187">
        <v>0.52655269579011688</v>
      </c>
      <c r="G8187">
        <v>0.43528457651107144</v>
      </c>
      <c r="H8187">
        <v>3357</v>
      </c>
      <c r="I8187">
        <v>0.56043714999109095</v>
      </c>
      <c r="J8187">
        <v>0.55165281325077442</v>
      </c>
      <c r="K8187">
        <v>393</v>
      </c>
      <c r="L8187">
        <v>-3.3884454518556595E-2</v>
      </c>
      <c r="M8187">
        <v>-6.4351496696472168</v>
      </c>
      <c r="N8187">
        <v>3750</v>
      </c>
      <c r="O8187">
        <v>2.8823502361774445E-2</v>
      </c>
      <c r="P8187">
        <v>-7.0824652910232544E-2</v>
      </c>
      <c r="Q8187">
        <v>-5.3328212350606918E-2</v>
      </c>
      <c r="R8187">
        <v>-3.3884454518556595E-2</v>
      </c>
      <c r="S8187">
        <v>-1.4443002641201019E-2</v>
      </c>
      <c r="T8187">
        <v>3.0557462014257908E-3</v>
      </c>
      <c r="U8187" t="s">
        <v>101</v>
      </c>
      <c r="V8187" t="s">
        <v>84</v>
      </c>
      <c r="W8187">
        <v>60.076000213623047</v>
      </c>
    </row>
    <row r="8188" spans="2:23" x14ac:dyDescent="0.25">
      <c r="B8188" t="s">
        <v>14</v>
      </c>
      <c r="C8188" s="35">
        <v>42255</v>
      </c>
      <c r="D8188">
        <v>3</v>
      </c>
      <c r="E8188" t="s">
        <v>32</v>
      </c>
      <c r="F8188">
        <v>0.50175627043898141</v>
      </c>
      <c r="G8188">
        <v>0.41724737750034335</v>
      </c>
      <c r="H8188">
        <v>3357</v>
      </c>
      <c r="I8188">
        <v>0.52650127233464006</v>
      </c>
      <c r="J8188">
        <v>0.46358903239127602</v>
      </c>
      <c r="K8188">
        <v>393</v>
      </c>
      <c r="L8188">
        <v>-2.4745002388954163E-2</v>
      </c>
      <c r="M8188">
        <v>-4.9316778182983398</v>
      </c>
      <c r="N8188">
        <v>3750</v>
      </c>
      <c r="O8188">
        <v>2.4468701332807541E-2</v>
      </c>
      <c r="P8188">
        <v>-5.6104090064764023E-2</v>
      </c>
      <c r="Q8188">
        <v>-4.1251100599765778E-2</v>
      </c>
      <c r="R8188">
        <v>-2.4745002388954163E-2</v>
      </c>
      <c r="S8188">
        <v>-8.2408636808395386E-3</v>
      </c>
      <c r="T8188">
        <v>6.6140852868556976E-3</v>
      </c>
      <c r="U8188" t="s">
        <v>101</v>
      </c>
      <c r="V8188" t="s">
        <v>84</v>
      </c>
      <c r="W8188">
        <v>59.369335174560547</v>
      </c>
    </row>
    <row r="8189" spans="2:23" x14ac:dyDescent="0.25">
      <c r="B8189" t="s">
        <v>14</v>
      </c>
      <c r="C8189" s="35">
        <v>42255</v>
      </c>
      <c r="D8189">
        <v>4</v>
      </c>
      <c r="E8189" t="s">
        <v>32</v>
      </c>
      <c r="F8189">
        <v>0.50157280311388164</v>
      </c>
      <c r="G8189">
        <v>0.42734978129627232</v>
      </c>
      <c r="H8189">
        <v>3357</v>
      </c>
      <c r="I8189">
        <v>0.49982646316141249</v>
      </c>
      <c r="J8189">
        <v>0.45195752911141684</v>
      </c>
      <c r="K8189">
        <v>393</v>
      </c>
      <c r="L8189">
        <v>1.7463399562984705E-3</v>
      </c>
      <c r="M8189">
        <v>0.34817278385162354</v>
      </c>
      <c r="N8189">
        <v>3750</v>
      </c>
      <c r="O8189">
        <v>2.396167628467083E-2</v>
      </c>
      <c r="P8189">
        <v>-2.8962943702936172E-2</v>
      </c>
      <c r="Q8189">
        <v>-1.441772747784853E-2</v>
      </c>
      <c r="R8189">
        <v>1.7463399562984705E-3</v>
      </c>
      <c r="S8189">
        <v>1.7908491194248199E-2</v>
      </c>
      <c r="T8189">
        <v>3.2455623149871826E-2</v>
      </c>
      <c r="U8189" t="s">
        <v>101</v>
      </c>
      <c r="V8189" t="s">
        <v>84</v>
      </c>
      <c r="W8189">
        <v>58.904533386230469</v>
      </c>
    </row>
    <row r="8190" spans="2:23" x14ac:dyDescent="0.25">
      <c r="B8190" t="s">
        <v>14</v>
      </c>
      <c r="C8190" s="35">
        <v>42255</v>
      </c>
      <c r="D8190">
        <v>5</v>
      </c>
      <c r="E8190" t="s">
        <v>32</v>
      </c>
      <c r="F8190">
        <v>0.51193806976938594</v>
      </c>
      <c r="G8190">
        <v>0.43819590065815411</v>
      </c>
      <c r="H8190">
        <v>3357</v>
      </c>
      <c r="I8190">
        <v>0.50208218815187178</v>
      </c>
      <c r="J8190">
        <v>0.445525009648501</v>
      </c>
      <c r="K8190">
        <v>393</v>
      </c>
      <c r="L8190">
        <v>9.8558813333511353E-3</v>
      </c>
      <c r="M8190">
        <v>1.9252097606658936</v>
      </c>
      <c r="N8190">
        <v>3750</v>
      </c>
      <c r="O8190">
        <v>2.3712204769253731E-2</v>
      </c>
      <c r="P8190">
        <v>-2.053368091583252E-2</v>
      </c>
      <c r="Q8190">
        <v>-6.1398977413773537E-3</v>
      </c>
      <c r="R8190">
        <v>9.8558813333511353E-3</v>
      </c>
      <c r="S8190">
        <v>2.5849763303995132E-2</v>
      </c>
      <c r="T8190">
        <v>4.024544358253479E-2</v>
      </c>
      <c r="U8190" t="s">
        <v>101</v>
      </c>
      <c r="V8190" t="s">
        <v>84</v>
      </c>
      <c r="W8190">
        <v>58.197868347167969</v>
      </c>
    </row>
    <row r="8191" spans="2:23" x14ac:dyDescent="0.25">
      <c r="B8191" t="s">
        <v>14</v>
      </c>
      <c r="C8191" s="35">
        <v>42255</v>
      </c>
      <c r="D8191">
        <v>6</v>
      </c>
      <c r="E8191" t="s">
        <v>32</v>
      </c>
      <c r="F8191">
        <v>0.5767510872996926</v>
      </c>
      <c r="G8191">
        <v>0.52063783650932383</v>
      </c>
      <c r="H8191">
        <v>3357</v>
      </c>
      <c r="I8191">
        <v>0.56424249383299119</v>
      </c>
      <c r="J8191">
        <v>0.50007301130147108</v>
      </c>
      <c r="K8191">
        <v>393</v>
      </c>
      <c r="L8191">
        <v>1.2508593499660492E-2</v>
      </c>
      <c r="M8191">
        <v>2.1688027381896973</v>
      </c>
      <c r="N8191">
        <v>3750</v>
      </c>
      <c r="O8191">
        <v>2.6778049767017365E-2</v>
      </c>
      <c r="P8191">
        <v>-2.1810155361890793E-2</v>
      </c>
      <c r="Q8191">
        <v>-5.5553433485329151E-3</v>
      </c>
      <c r="R8191">
        <v>1.2508593499660492E-2</v>
      </c>
      <c r="S8191">
        <v>3.0570387840270996E-2</v>
      </c>
      <c r="T8191">
        <v>4.6827342361211777E-2</v>
      </c>
      <c r="U8191" t="s">
        <v>101</v>
      </c>
      <c r="V8191" t="s">
        <v>84</v>
      </c>
      <c r="W8191">
        <v>57.491199493408203</v>
      </c>
    </row>
    <row r="8192" spans="2:23" x14ac:dyDescent="0.25">
      <c r="B8192" t="s">
        <v>14</v>
      </c>
      <c r="C8192" s="35">
        <v>42255</v>
      </c>
      <c r="D8192">
        <v>7</v>
      </c>
      <c r="E8192" t="s">
        <v>32</v>
      </c>
      <c r="F8192">
        <v>0.70499746792610141</v>
      </c>
      <c r="G8192">
        <v>0.64954579909717869</v>
      </c>
      <c r="H8192">
        <v>3357</v>
      </c>
      <c r="I8192">
        <v>0.67344580154697953</v>
      </c>
      <c r="J8192">
        <v>0.59194726264892994</v>
      </c>
      <c r="K8192">
        <v>393</v>
      </c>
      <c r="L8192">
        <v>3.1551666557788849E-2</v>
      </c>
      <c r="M8192">
        <v>4.4754295349121094</v>
      </c>
      <c r="N8192">
        <v>3750</v>
      </c>
      <c r="O8192">
        <v>3.1894948333501816E-2</v>
      </c>
      <c r="P8192">
        <v>-9.3248989433050156E-3</v>
      </c>
      <c r="Q8192">
        <v>1.0035972110927105E-2</v>
      </c>
      <c r="R8192">
        <v>3.1551666557788849E-2</v>
      </c>
      <c r="S8192">
        <v>5.3064808249473572E-2</v>
      </c>
      <c r="T8192">
        <v>7.2428233921527863E-2</v>
      </c>
      <c r="U8192" t="s">
        <v>101</v>
      </c>
      <c r="V8192" t="s">
        <v>84</v>
      </c>
      <c r="W8192">
        <v>60.781333923339844</v>
      </c>
    </row>
    <row r="8193" spans="2:23" x14ac:dyDescent="0.25">
      <c r="B8193" t="s">
        <v>14</v>
      </c>
      <c r="C8193" s="35">
        <v>42255</v>
      </c>
      <c r="D8193">
        <v>8</v>
      </c>
      <c r="E8193" t="s">
        <v>32</v>
      </c>
      <c r="F8193">
        <v>0.76523869522039101</v>
      </c>
      <c r="G8193">
        <v>0.69324470345650646</v>
      </c>
      <c r="H8193">
        <v>3357</v>
      </c>
      <c r="I8193">
        <v>0.73672951629422712</v>
      </c>
      <c r="J8193">
        <v>0.67696826718569203</v>
      </c>
      <c r="K8193">
        <v>393</v>
      </c>
      <c r="L8193">
        <v>2.8509179130196571E-2</v>
      </c>
      <c r="M8193">
        <v>3.7255275249481201</v>
      </c>
      <c r="N8193">
        <v>3750</v>
      </c>
      <c r="O8193">
        <v>3.6184005439281464E-2</v>
      </c>
      <c r="P8193">
        <v>-1.7864242196083069E-2</v>
      </c>
      <c r="Q8193">
        <v>4.1001727804541588E-3</v>
      </c>
      <c r="R8193">
        <v>2.8509179130196571E-2</v>
      </c>
      <c r="S8193">
        <v>5.2915289998054504E-2</v>
      </c>
      <c r="T8193">
        <v>7.488260418176651E-2</v>
      </c>
      <c r="U8193" t="s">
        <v>101</v>
      </c>
      <c r="V8193" t="s">
        <v>84</v>
      </c>
      <c r="W8193">
        <v>68.803199768066406</v>
      </c>
    </row>
    <row r="8194" spans="2:23" x14ac:dyDescent="0.25">
      <c r="B8194" t="s">
        <v>14</v>
      </c>
      <c r="C8194" s="35">
        <v>42255</v>
      </c>
      <c r="D8194">
        <v>9</v>
      </c>
      <c r="E8194" t="s">
        <v>32</v>
      </c>
      <c r="F8194">
        <v>0.75225341062093065</v>
      </c>
      <c r="G8194">
        <v>0.72525210221442427</v>
      </c>
      <c r="H8194">
        <v>3357</v>
      </c>
      <c r="I8194">
        <v>0.74283027983421501</v>
      </c>
      <c r="J8194">
        <v>0.76279988589738168</v>
      </c>
      <c r="K8194">
        <v>393</v>
      </c>
      <c r="L8194">
        <v>9.4231311231851578E-3</v>
      </c>
      <c r="M8194">
        <v>1.2526538372039795</v>
      </c>
      <c r="N8194">
        <v>3750</v>
      </c>
      <c r="O8194">
        <v>4.0462993085384369E-2</v>
      </c>
      <c r="P8194">
        <v>-4.2434241622686386E-2</v>
      </c>
      <c r="Q8194">
        <v>-1.7872394993901253E-2</v>
      </c>
      <c r="R8194">
        <v>9.4231311231851578E-3</v>
      </c>
      <c r="S8194">
        <v>3.6715418100357056E-2</v>
      </c>
      <c r="T8194">
        <v>6.1280503869056702E-2</v>
      </c>
      <c r="U8194" t="s">
        <v>101</v>
      </c>
      <c r="V8194" t="s">
        <v>84</v>
      </c>
      <c r="W8194">
        <v>78.118133544921875</v>
      </c>
    </row>
    <row r="8195" spans="2:23" x14ac:dyDescent="0.25">
      <c r="B8195" t="s">
        <v>14</v>
      </c>
      <c r="C8195" s="35">
        <v>42255</v>
      </c>
      <c r="D8195">
        <v>10</v>
      </c>
      <c r="E8195" t="s">
        <v>32</v>
      </c>
      <c r="F8195">
        <v>0.73152305638285009</v>
      </c>
      <c r="G8195">
        <v>0.76009935386639982</v>
      </c>
      <c r="H8195">
        <v>3357</v>
      </c>
      <c r="I8195">
        <v>0.72395241730449733</v>
      </c>
      <c r="J8195">
        <v>0.86062794142402843</v>
      </c>
      <c r="K8195">
        <v>393</v>
      </c>
      <c r="L8195">
        <v>7.5706392526626587E-3</v>
      </c>
      <c r="M8195">
        <v>1.0349146127700806</v>
      </c>
      <c r="N8195">
        <v>3750</v>
      </c>
      <c r="O8195">
        <v>4.5351807028055191E-2</v>
      </c>
      <c r="P8195">
        <v>-5.0552237778902054E-2</v>
      </c>
      <c r="Q8195">
        <v>-2.3022782057523727E-2</v>
      </c>
      <c r="R8195">
        <v>7.5706392526626587E-3</v>
      </c>
      <c r="S8195">
        <v>3.8160432130098343E-2</v>
      </c>
      <c r="T8195">
        <v>6.5693512558937073E-2</v>
      </c>
      <c r="U8195" t="s">
        <v>101</v>
      </c>
      <c r="V8195" t="s">
        <v>84</v>
      </c>
      <c r="W8195">
        <v>84.530403137207031</v>
      </c>
    </row>
    <row r="8196" spans="2:23" x14ac:dyDescent="0.25">
      <c r="B8196" t="s">
        <v>14</v>
      </c>
      <c r="C8196" s="35">
        <v>42255</v>
      </c>
      <c r="D8196">
        <v>11</v>
      </c>
      <c r="E8196" t="s">
        <v>32</v>
      </c>
      <c r="F8196">
        <v>0.72218948455939269</v>
      </c>
      <c r="G8196">
        <v>0.82463803843011685</v>
      </c>
      <c r="H8196">
        <v>3357</v>
      </c>
      <c r="I8196">
        <v>0.73272926220499579</v>
      </c>
      <c r="J8196">
        <v>0.924600431866196</v>
      </c>
      <c r="K8196">
        <v>393</v>
      </c>
      <c r="L8196">
        <v>-1.053977757692337E-2</v>
      </c>
      <c r="M8196">
        <v>-1.4594199657440186</v>
      </c>
      <c r="N8196">
        <v>3750</v>
      </c>
      <c r="O8196">
        <v>4.8763226717710495E-2</v>
      </c>
      <c r="P8196">
        <v>-7.3034726083278656E-2</v>
      </c>
      <c r="Q8196">
        <v>-4.3434474617242813E-2</v>
      </c>
      <c r="R8196">
        <v>-1.053977757692337E-2</v>
      </c>
      <c r="S8196">
        <v>2.2351019084453583E-2</v>
      </c>
      <c r="T8196">
        <v>5.1955174654722214E-2</v>
      </c>
      <c r="U8196" t="s">
        <v>101</v>
      </c>
      <c r="V8196" t="s">
        <v>84</v>
      </c>
      <c r="W8196">
        <v>89.1141357421875</v>
      </c>
    </row>
    <row r="8197" spans="2:23" x14ac:dyDescent="0.25">
      <c r="B8197" t="s">
        <v>14</v>
      </c>
      <c r="C8197" s="35">
        <v>42255</v>
      </c>
      <c r="D8197">
        <v>12</v>
      </c>
      <c r="E8197" t="s">
        <v>32</v>
      </c>
      <c r="F8197">
        <v>0.74096160261622002</v>
      </c>
      <c r="G8197">
        <v>0.91112304321465565</v>
      </c>
      <c r="H8197">
        <v>3357</v>
      </c>
      <c r="I8197">
        <v>0.73409160303541698</v>
      </c>
      <c r="J8197">
        <v>0.97938041885900784</v>
      </c>
      <c r="K8197">
        <v>393</v>
      </c>
      <c r="L8197">
        <v>6.8699996918439865E-3</v>
      </c>
      <c r="M8197">
        <v>0.92717349529266357</v>
      </c>
      <c r="N8197">
        <v>3750</v>
      </c>
      <c r="O8197">
        <v>5.1845584064722061E-2</v>
      </c>
      <c r="P8197">
        <v>-5.9575300663709641E-2</v>
      </c>
      <c r="Q8197">
        <v>-2.8103994205594063E-2</v>
      </c>
      <c r="R8197">
        <v>6.8699996918439865E-3</v>
      </c>
      <c r="S8197">
        <v>4.1839845478534698E-2</v>
      </c>
      <c r="T8197">
        <v>7.3315300047397614E-2</v>
      </c>
      <c r="U8197" t="s">
        <v>101</v>
      </c>
      <c r="V8197" t="s">
        <v>84</v>
      </c>
      <c r="W8197">
        <v>91.166664123535156</v>
      </c>
    </row>
    <row r="8198" spans="2:23" x14ac:dyDescent="0.25">
      <c r="B8198" t="s">
        <v>14</v>
      </c>
      <c r="C8198" s="35">
        <v>42255</v>
      </c>
      <c r="D8198">
        <v>13</v>
      </c>
      <c r="E8198" t="s">
        <v>32</v>
      </c>
      <c r="F8198">
        <v>0.80676607109313081</v>
      </c>
      <c r="G8198">
        <v>1.0373114180146732</v>
      </c>
      <c r="H8198">
        <v>3357</v>
      </c>
      <c r="I8198">
        <v>0.81867557269580504</v>
      </c>
      <c r="J8198">
        <v>1.0518630405570302</v>
      </c>
      <c r="K8198">
        <v>393</v>
      </c>
      <c r="L8198">
        <v>-1.1909501627087593E-2</v>
      </c>
      <c r="M8198">
        <v>-1.4762026071548462</v>
      </c>
      <c r="N8198">
        <v>3750</v>
      </c>
      <c r="O8198">
        <v>5.5998537689447403E-2</v>
      </c>
      <c r="P8198">
        <v>-8.3677224814891815E-2</v>
      </c>
      <c r="Q8198">
        <v>-4.9684993922710419E-2</v>
      </c>
      <c r="R8198">
        <v>-1.1909501627087593E-2</v>
      </c>
      <c r="S8198">
        <v>2.5861512869596481E-2</v>
      </c>
      <c r="T8198">
        <v>5.9858225286006927E-2</v>
      </c>
      <c r="U8198" t="s">
        <v>101</v>
      </c>
      <c r="V8198" t="s">
        <v>84</v>
      </c>
      <c r="W8198">
        <v>92.877334594726563</v>
      </c>
    </row>
    <row r="8199" spans="2:23" x14ac:dyDescent="0.25">
      <c r="B8199" t="s">
        <v>14</v>
      </c>
      <c r="C8199" s="35">
        <v>42255</v>
      </c>
      <c r="D8199">
        <v>14</v>
      </c>
      <c r="E8199" t="s">
        <v>32</v>
      </c>
      <c r="F8199">
        <v>0.90470309799772575</v>
      </c>
      <c r="G8199">
        <v>1.1454913686953625</v>
      </c>
      <c r="H8199">
        <v>3357</v>
      </c>
      <c r="I8199">
        <v>0.81233078878684184</v>
      </c>
      <c r="J8199">
        <v>1.0224668552782505</v>
      </c>
      <c r="K8199">
        <v>393</v>
      </c>
      <c r="L8199">
        <v>9.2372305691242218E-2</v>
      </c>
      <c r="M8199">
        <v>10.210234642028809</v>
      </c>
      <c r="N8199">
        <v>3750</v>
      </c>
      <c r="O8199">
        <v>5.5236026644706726E-2</v>
      </c>
      <c r="P8199">
        <v>2.158181369304657E-2</v>
      </c>
      <c r="Q8199">
        <v>5.5111188441514969E-2</v>
      </c>
      <c r="R8199">
        <v>9.2372305691242218E-2</v>
      </c>
      <c r="S8199">
        <v>0.12962900102138519</v>
      </c>
      <c r="T8199">
        <v>0.16316279768943787</v>
      </c>
      <c r="U8199" t="s">
        <v>101</v>
      </c>
      <c r="V8199" t="s">
        <v>84</v>
      </c>
      <c r="W8199">
        <v>94.513336181640625</v>
      </c>
    </row>
    <row r="8200" spans="2:23" x14ac:dyDescent="0.25">
      <c r="B8200" t="s">
        <v>14</v>
      </c>
      <c r="C8200" s="35">
        <v>42255</v>
      </c>
      <c r="D8200">
        <v>15</v>
      </c>
      <c r="E8200" t="s">
        <v>32</v>
      </c>
      <c r="F8200">
        <v>1.0180699733589165</v>
      </c>
      <c r="G8200">
        <v>1.2260071457185497</v>
      </c>
      <c r="H8200">
        <v>3357</v>
      </c>
      <c r="I8200">
        <v>0.87453918536012731</v>
      </c>
      <c r="J8200">
        <v>0.99033193265611363</v>
      </c>
      <c r="K8200">
        <v>393</v>
      </c>
      <c r="L8200">
        <v>0.14353078603744507</v>
      </c>
      <c r="M8200">
        <v>14.098322868347168</v>
      </c>
      <c r="N8200">
        <v>3750</v>
      </c>
      <c r="O8200">
        <v>5.4252326488494873E-2</v>
      </c>
      <c r="P8200">
        <v>7.4001006782054901E-2</v>
      </c>
      <c r="Q8200">
        <v>0.10693325102329254</v>
      </c>
      <c r="R8200">
        <v>0.14353078603744507</v>
      </c>
      <c r="S8200">
        <v>0.18012398481369019</v>
      </c>
      <c r="T8200">
        <v>0.21306057274341583</v>
      </c>
      <c r="U8200" t="s">
        <v>101</v>
      </c>
      <c r="V8200" t="s">
        <v>84</v>
      </c>
      <c r="W8200">
        <v>95.052803039550781</v>
      </c>
    </row>
    <row r="8201" spans="2:23" x14ac:dyDescent="0.25">
      <c r="B8201" t="s">
        <v>14</v>
      </c>
      <c r="C8201" s="35">
        <v>42255</v>
      </c>
      <c r="D8201">
        <v>16</v>
      </c>
      <c r="E8201" t="s">
        <v>32</v>
      </c>
      <c r="F8201">
        <v>1.2589031576798362</v>
      </c>
      <c r="G8201">
        <v>1.3719229937672095</v>
      </c>
      <c r="H8201">
        <v>3357</v>
      </c>
      <c r="I8201">
        <v>1.2937821893048347</v>
      </c>
      <c r="J8201">
        <v>1.5015768560466038</v>
      </c>
      <c r="K8201">
        <v>393</v>
      </c>
      <c r="L8201">
        <v>-3.4879032522439957E-2</v>
      </c>
      <c r="M8201">
        <v>-2.7705888748168945</v>
      </c>
      <c r="N8201">
        <v>3750</v>
      </c>
      <c r="O8201">
        <v>7.9359345138072968E-2</v>
      </c>
      <c r="P8201">
        <v>-0.13658596575260162</v>
      </c>
      <c r="Q8201">
        <v>-8.8413260877132416E-2</v>
      </c>
      <c r="R8201">
        <v>-3.4879032522439957E-2</v>
      </c>
      <c r="S8201">
        <v>1.8648846074938774E-2</v>
      </c>
      <c r="T8201">
        <v>6.682790070772171E-2</v>
      </c>
      <c r="U8201" t="s">
        <v>101</v>
      </c>
      <c r="V8201" t="s">
        <v>84</v>
      </c>
      <c r="W8201">
        <v>96.052536010742188</v>
      </c>
    </row>
    <row r="8202" spans="2:23" x14ac:dyDescent="0.25">
      <c r="B8202" t="s">
        <v>14</v>
      </c>
      <c r="C8202" s="35">
        <v>42255</v>
      </c>
      <c r="D8202">
        <v>17</v>
      </c>
      <c r="E8202" t="s">
        <v>32</v>
      </c>
      <c r="F8202">
        <v>1.5468366401691238</v>
      </c>
      <c r="G8202">
        <v>1.5249615940680088</v>
      </c>
      <c r="H8202">
        <v>3357</v>
      </c>
      <c r="I8202">
        <v>1.5078941477290853</v>
      </c>
      <c r="J8202">
        <v>1.6057099540243978</v>
      </c>
      <c r="K8202">
        <v>393</v>
      </c>
      <c r="L8202">
        <v>3.8942493498325348E-2</v>
      </c>
      <c r="M8202">
        <v>2.51755690574646</v>
      </c>
      <c r="N8202">
        <v>3750</v>
      </c>
      <c r="O8202">
        <v>8.5166335105895996E-2</v>
      </c>
      <c r="P8202">
        <v>-7.0206679403781891E-2</v>
      </c>
      <c r="Q8202">
        <v>-1.8509013578295708E-2</v>
      </c>
      <c r="R8202">
        <v>3.8942493498325348E-2</v>
      </c>
      <c r="S8202">
        <v>9.6387185156345367E-2</v>
      </c>
      <c r="T8202">
        <v>0.14809167385101318</v>
      </c>
      <c r="U8202" t="s">
        <v>101</v>
      </c>
      <c r="V8202" t="s">
        <v>84</v>
      </c>
      <c r="W8202">
        <v>95.223197937011719</v>
      </c>
    </row>
    <row r="8203" spans="2:23" x14ac:dyDescent="0.25">
      <c r="B8203" t="s">
        <v>14</v>
      </c>
      <c r="C8203" s="35">
        <v>42255</v>
      </c>
      <c r="D8203">
        <v>18</v>
      </c>
      <c r="E8203" t="s">
        <v>32</v>
      </c>
      <c r="F8203">
        <v>1.7489680071152209</v>
      </c>
      <c r="G8203">
        <v>1.5471175469386256</v>
      </c>
      <c r="H8203">
        <v>3357</v>
      </c>
      <c r="I8203">
        <v>1.7273325702448243</v>
      </c>
      <c r="J8203">
        <v>1.6321567744120133</v>
      </c>
      <c r="K8203">
        <v>393</v>
      </c>
      <c r="L8203">
        <v>2.163543738424778E-2</v>
      </c>
      <c r="M8203">
        <v>1.2370401620864868</v>
      </c>
      <c r="N8203">
        <v>3750</v>
      </c>
      <c r="O8203">
        <v>8.6553290486335754E-2</v>
      </c>
      <c r="P8203">
        <v>-8.929125964641571E-2</v>
      </c>
      <c r="Q8203">
        <v>-3.6751680076122284E-2</v>
      </c>
      <c r="R8203">
        <v>2.163543738424778E-2</v>
      </c>
      <c r="S8203">
        <v>8.0015629529953003E-2</v>
      </c>
      <c r="T8203">
        <v>0.13256213068962097</v>
      </c>
      <c r="U8203" t="s">
        <v>101</v>
      </c>
      <c r="V8203" t="s">
        <v>84</v>
      </c>
      <c r="W8203">
        <v>90.249336242675781</v>
      </c>
    </row>
    <row r="8204" spans="2:23" x14ac:dyDescent="0.25">
      <c r="B8204" t="s">
        <v>14</v>
      </c>
      <c r="C8204" s="35">
        <v>42255</v>
      </c>
      <c r="D8204">
        <v>19</v>
      </c>
      <c r="E8204" t="s">
        <v>32</v>
      </c>
      <c r="F8204">
        <v>1.822795621323378</v>
      </c>
      <c r="G8204">
        <v>1.5334477697295017</v>
      </c>
      <c r="H8204">
        <v>3357</v>
      </c>
      <c r="I8204">
        <v>1.800936132637053</v>
      </c>
      <c r="J8204">
        <v>1.6775337187070336</v>
      </c>
      <c r="K8204">
        <v>393</v>
      </c>
      <c r="L8204">
        <v>2.1859489381313324E-2</v>
      </c>
      <c r="M8204">
        <v>1.1992287635803223</v>
      </c>
      <c r="N8204">
        <v>3750</v>
      </c>
      <c r="O8204">
        <v>8.8662698864936829E-2</v>
      </c>
      <c r="P8204">
        <v>-9.1770626604557037E-2</v>
      </c>
      <c r="Q8204">
        <v>-3.795059397816658E-2</v>
      </c>
      <c r="R8204">
        <v>2.1859489381313324E-2</v>
      </c>
      <c r="S8204">
        <v>8.1662476062774658E-2</v>
      </c>
      <c r="T8204">
        <v>0.13548959791660309</v>
      </c>
      <c r="U8204" t="s">
        <v>101</v>
      </c>
      <c r="V8204" t="s">
        <v>84</v>
      </c>
      <c r="W8204">
        <v>81.227470397949219</v>
      </c>
    </row>
    <row r="8205" spans="2:23" x14ac:dyDescent="0.25">
      <c r="B8205" t="s">
        <v>14</v>
      </c>
      <c r="C8205" s="35">
        <v>42255</v>
      </c>
      <c r="D8205">
        <v>20</v>
      </c>
      <c r="E8205" t="s">
        <v>32</v>
      </c>
      <c r="F8205">
        <v>1.7407201670161221</v>
      </c>
      <c r="G8205">
        <v>1.4024697191187245</v>
      </c>
      <c r="H8205">
        <v>3357</v>
      </c>
      <c r="I8205">
        <v>1.6682956746618249</v>
      </c>
      <c r="J8205">
        <v>1.4399069948051357</v>
      </c>
      <c r="K8205">
        <v>393</v>
      </c>
      <c r="L8205">
        <v>7.2424493730068207E-2</v>
      </c>
      <c r="M8205">
        <v>4.1606049537658691</v>
      </c>
      <c r="N8205">
        <v>3750</v>
      </c>
      <c r="O8205">
        <v>7.6560892164707184E-2</v>
      </c>
      <c r="P8205">
        <v>-2.569594606757164E-2</v>
      </c>
      <c r="Q8205">
        <v>2.0778046920895576E-2</v>
      </c>
      <c r="R8205">
        <v>7.2424493730068207E-2</v>
      </c>
      <c r="S8205">
        <v>0.12406481802463531</v>
      </c>
      <c r="T8205">
        <v>0.17054493725299835</v>
      </c>
      <c r="U8205" t="s">
        <v>101</v>
      </c>
      <c r="V8205" t="s">
        <v>84</v>
      </c>
      <c r="W8205">
        <v>74.934402465820312</v>
      </c>
    </row>
    <row r="8206" spans="2:23" x14ac:dyDescent="0.25">
      <c r="B8206" t="s">
        <v>14</v>
      </c>
      <c r="C8206" s="35">
        <v>42255</v>
      </c>
      <c r="D8206">
        <v>21</v>
      </c>
      <c r="E8206" t="s">
        <v>32</v>
      </c>
      <c r="F8206">
        <v>1.598141376051023</v>
      </c>
      <c r="G8206">
        <v>1.3023141704396886</v>
      </c>
      <c r="H8206">
        <v>3357</v>
      </c>
      <c r="I8206">
        <v>1.5737666664048322</v>
      </c>
      <c r="J8206">
        <v>1.3694113468665028</v>
      </c>
      <c r="K8206">
        <v>393</v>
      </c>
      <c r="L8206">
        <v>2.4374710395932198E-2</v>
      </c>
      <c r="M8206">
        <v>1.525191068649292</v>
      </c>
      <c r="N8206">
        <v>3750</v>
      </c>
      <c r="O8206">
        <v>7.2642572224140167E-2</v>
      </c>
      <c r="P8206">
        <v>-6.8724013864994049E-2</v>
      </c>
      <c r="Q8206">
        <v>-2.4628516286611557E-2</v>
      </c>
      <c r="R8206">
        <v>2.4374710395932198E-2</v>
      </c>
      <c r="S8206">
        <v>7.3372125625610352E-2</v>
      </c>
      <c r="T8206">
        <v>0.11747343093156815</v>
      </c>
      <c r="U8206" t="s">
        <v>101</v>
      </c>
      <c r="V8206" t="s">
        <v>84</v>
      </c>
      <c r="W8206">
        <v>72.2239990234375</v>
      </c>
    </row>
    <row r="8207" spans="2:23" x14ac:dyDescent="0.25">
      <c r="B8207" t="s">
        <v>14</v>
      </c>
      <c r="C8207" s="35">
        <v>42255</v>
      </c>
      <c r="D8207">
        <v>22</v>
      </c>
      <c r="E8207" t="s">
        <v>32</v>
      </c>
      <c r="F8207">
        <v>1.3496691392059537</v>
      </c>
      <c r="G8207">
        <v>1.144917504152337</v>
      </c>
      <c r="H8207">
        <v>3357</v>
      </c>
      <c r="I8207">
        <v>1.3547987280287508</v>
      </c>
      <c r="J8207">
        <v>1.1823844929774958</v>
      </c>
      <c r="K8207">
        <v>393</v>
      </c>
      <c r="L8207">
        <v>-5.1295887678861618E-3</v>
      </c>
      <c r="M8207">
        <v>-0.38006269931793213</v>
      </c>
      <c r="N8207">
        <v>3750</v>
      </c>
      <c r="O8207">
        <v>6.2831632792949677E-2</v>
      </c>
      <c r="P8207">
        <v>-8.5654608905315399E-2</v>
      </c>
      <c r="Q8207">
        <v>-4.7514550387859344E-2</v>
      </c>
      <c r="R8207">
        <v>-5.1295887678861618E-3</v>
      </c>
      <c r="S8207">
        <v>3.7250347435474396E-2</v>
      </c>
      <c r="T8207">
        <v>7.5395435094833374E-2</v>
      </c>
      <c r="U8207" t="s">
        <v>101</v>
      </c>
      <c r="V8207" t="s">
        <v>84</v>
      </c>
      <c r="W8207">
        <v>70.224266052246094</v>
      </c>
    </row>
    <row r="8208" spans="2:23" x14ac:dyDescent="0.25">
      <c r="B8208" t="s">
        <v>14</v>
      </c>
      <c r="C8208" s="35">
        <v>42255</v>
      </c>
      <c r="D8208">
        <v>23</v>
      </c>
      <c r="E8208" t="s">
        <v>32</v>
      </c>
      <c r="F8208">
        <v>1.0554728331086021</v>
      </c>
      <c r="G8208">
        <v>0.94824824107934536</v>
      </c>
      <c r="H8208">
        <v>3357</v>
      </c>
      <c r="I8208">
        <v>1.0642508907555941</v>
      </c>
      <c r="J8208">
        <v>1.0444236501044533</v>
      </c>
      <c r="K8208">
        <v>393</v>
      </c>
      <c r="L8208">
        <v>-8.7780579924583435E-3</v>
      </c>
      <c r="M8208">
        <v>-0.83167064189910889</v>
      </c>
      <c r="N8208">
        <v>3750</v>
      </c>
      <c r="O8208">
        <v>5.5167708545923233E-2</v>
      </c>
      <c r="P8208">
        <v>-7.9480990767478943E-2</v>
      </c>
      <c r="Q8208">
        <v>-4.599308967590332E-2</v>
      </c>
      <c r="R8208">
        <v>-8.7780579924583435E-3</v>
      </c>
      <c r="S8208">
        <v>2.8432561084628105E-2</v>
      </c>
      <c r="T8208">
        <v>6.1924878507852554E-2</v>
      </c>
      <c r="U8208" t="s">
        <v>101</v>
      </c>
      <c r="V8208" t="s">
        <v>84</v>
      </c>
      <c r="W8208">
        <v>69.636802673339844</v>
      </c>
    </row>
    <row r="8209" spans="2:23" x14ac:dyDescent="0.25">
      <c r="B8209" t="s">
        <v>14</v>
      </c>
      <c r="C8209" s="35">
        <v>42255</v>
      </c>
      <c r="D8209">
        <v>24</v>
      </c>
      <c r="E8209" t="s">
        <v>32</v>
      </c>
      <c r="F8209">
        <v>0.81169600849824142</v>
      </c>
      <c r="G8209">
        <v>0.74050476948837496</v>
      </c>
      <c r="H8209">
        <v>3357</v>
      </c>
      <c r="I8209">
        <v>0.849058269711365</v>
      </c>
      <c r="J8209">
        <v>0.82142692615119883</v>
      </c>
      <c r="K8209">
        <v>393</v>
      </c>
      <c r="L8209">
        <v>-3.7362262606620789E-2</v>
      </c>
      <c r="M8209">
        <v>-4.6029868125915527</v>
      </c>
      <c r="N8209">
        <v>3750</v>
      </c>
      <c r="O8209">
        <v>4.3361801654100418E-2</v>
      </c>
      <c r="P8209">
        <v>-9.2934750020503998E-2</v>
      </c>
      <c r="Q8209">
        <v>-6.6613264381885529E-2</v>
      </c>
      <c r="R8209">
        <v>-3.7362262606620789E-2</v>
      </c>
      <c r="S8209">
        <v>-8.1147272139787674E-3</v>
      </c>
      <c r="T8209">
        <v>1.8210222944617271E-2</v>
      </c>
      <c r="U8209" t="s">
        <v>101</v>
      </c>
      <c r="V8209" t="s">
        <v>84</v>
      </c>
      <c r="W8209">
        <v>67.830398559570313</v>
      </c>
    </row>
    <row r="8210" spans="2:23" x14ac:dyDescent="0.25">
      <c r="B8210" t="s">
        <v>14</v>
      </c>
      <c r="C8210" s="35">
        <v>42231</v>
      </c>
      <c r="D8210">
        <v>1</v>
      </c>
      <c r="E8210" t="s">
        <v>32</v>
      </c>
      <c r="F8210">
        <v>0.75663525833190171</v>
      </c>
      <c r="G8210">
        <v>0.71960703056533482</v>
      </c>
      <c r="H8210">
        <v>9599</v>
      </c>
      <c r="I8210">
        <v>0.73193615603268891</v>
      </c>
      <c r="J8210">
        <v>0.62622928027198399</v>
      </c>
      <c r="K8210">
        <v>1054</v>
      </c>
      <c r="L8210">
        <v>2.4699103087186813E-2</v>
      </c>
      <c r="M8210">
        <v>3.264333963394165</v>
      </c>
      <c r="N8210">
        <v>10653</v>
      </c>
      <c r="O8210">
        <v>2.064020186662674E-2</v>
      </c>
      <c r="P8210">
        <v>-1.7533795908093452E-3</v>
      </c>
      <c r="Q8210">
        <v>1.0775635950267315E-2</v>
      </c>
      <c r="R8210">
        <v>2.4699103087186813E-2</v>
      </c>
      <c r="S8210">
        <v>3.8620918989181519E-2</v>
      </c>
      <c r="T8210">
        <v>5.1151584833860397E-2</v>
      </c>
      <c r="U8210" t="s">
        <v>102</v>
      </c>
      <c r="V8210" t="s">
        <v>84</v>
      </c>
      <c r="W8210">
        <v>60.685817718505859</v>
      </c>
    </row>
    <row r="8211" spans="2:23" x14ac:dyDescent="0.25">
      <c r="B8211" t="s">
        <v>14</v>
      </c>
      <c r="C8211" s="35">
        <v>42231</v>
      </c>
      <c r="D8211">
        <v>2</v>
      </c>
      <c r="E8211" t="s">
        <v>32</v>
      </c>
      <c r="F8211">
        <v>0.66720459073096117</v>
      </c>
      <c r="G8211">
        <v>0.62889305006586671</v>
      </c>
      <c r="H8211">
        <v>9599</v>
      </c>
      <c r="I8211">
        <v>0.63753368224856155</v>
      </c>
      <c r="J8211">
        <v>0.51993811254745015</v>
      </c>
      <c r="K8211">
        <v>1054</v>
      </c>
      <c r="L8211">
        <v>2.967090904712677E-2</v>
      </c>
      <c r="M8211">
        <v>4.4470481872558594</v>
      </c>
      <c r="N8211">
        <v>10653</v>
      </c>
      <c r="O8211">
        <v>1.725364662706852E-2</v>
      </c>
      <c r="P8211">
        <v>7.5586354359984398E-3</v>
      </c>
      <c r="Q8211">
        <v>1.8031943589448929E-2</v>
      </c>
      <c r="R8211">
        <v>2.967090904712677E-2</v>
      </c>
      <c r="S8211">
        <v>4.1308492422103882E-2</v>
      </c>
      <c r="T8211">
        <v>5.1783181726932526E-2</v>
      </c>
      <c r="U8211" t="s">
        <v>102</v>
      </c>
      <c r="V8211" t="s">
        <v>84</v>
      </c>
      <c r="W8211">
        <v>60.212989807128906</v>
      </c>
    </row>
    <row r="8212" spans="2:23" x14ac:dyDescent="0.25">
      <c r="B8212" t="s">
        <v>14</v>
      </c>
      <c r="C8212" s="35">
        <v>42231</v>
      </c>
      <c r="D8212">
        <v>3</v>
      </c>
      <c r="E8212" t="s">
        <v>32</v>
      </c>
      <c r="F8212">
        <v>0.61782372918025297</v>
      </c>
      <c r="G8212">
        <v>0.57710271580041417</v>
      </c>
      <c r="H8212">
        <v>9599</v>
      </c>
      <c r="I8212">
        <v>0.58766707902812199</v>
      </c>
      <c r="J8212">
        <v>0.47134176627742719</v>
      </c>
      <c r="K8212">
        <v>1054</v>
      </c>
      <c r="L8212">
        <v>3.0156649649143219E-2</v>
      </c>
      <c r="M8212">
        <v>4.8811092376708984</v>
      </c>
      <c r="N8212">
        <v>10653</v>
      </c>
      <c r="O8212">
        <v>1.5667704865336418E-2</v>
      </c>
      <c r="P8212">
        <v>1.0076918639242649E-2</v>
      </c>
      <c r="Q8212">
        <v>1.9587529823184013E-2</v>
      </c>
      <c r="R8212">
        <v>3.0156649649143219E-2</v>
      </c>
      <c r="S8212">
        <v>4.0724515914916992E-2</v>
      </c>
      <c r="T8212">
        <v>5.0236381590366364E-2</v>
      </c>
      <c r="U8212" t="s">
        <v>102</v>
      </c>
      <c r="V8212" t="s">
        <v>84</v>
      </c>
      <c r="W8212">
        <v>59.213085174560547</v>
      </c>
    </row>
    <row r="8213" spans="2:23" x14ac:dyDescent="0.25">
      <c r="B8213" t="s">
        <v>14</v>
      </c>
      <c r="C8213" s="35">
        <v>42231</v>
      </c>
      <c r="D8213">
        <v>4</v>
      </c>
      <c r="E8213" t="s">
        <v>32</v>
      </c>
      <c r="F8213">
        <v>0.59021682217328419</v>
      </c>
      <c r="G8213">
        <v>0.56665223644017892</v>
      </c>
      <c r="H8213">
        <v>9599</v>
      </c>
      <c r="I8213">
        <v>0.56951817303737184</v>
      </c>
      <c r="J8213">
        <v>0.47782627050682835</v>
      </c>
      <c r="K8213">
        <v>1054</v>
      </c>
      <c r="L8213">
        <v>2.0698649808764458E-2</v>
      </c>
      <c r="M8213">
        <v>3.5069568157196045</v>
      </c>
      <c r="N8213">
        <v>10653</v>
      </c>
      <c r="O8213">
        <v>1.5813643112778664E-2</v>
      </c>
      <c r="P8213">
        <v>4.318848077673465E-4</v>
      </c>
      <c r="Q8213">
        <v>1.0031082667410374E-2</v>
      </c>
      <c r="R8213">
        <v>2.0698649808764458E-2</v>
      </c>
      <c r="S8213">
        <v>3.1364951282739639E-2</v>
      </c>
      <c r="T8213">
        <v>4.096541553735733E-2</v>
      </c>
      <c r="U8213" t="s">
        <v>102</v>
      </c>
      <c r="V8213" t="s">
        <v>84</v>
      </c>
      <c r="W8213">
        <v>58.041770935058594</v>
      </c>
    </row>
    <row r="8214" spans="2:23" x14ac:dyDescent="0.25">
      <c r="B8214" t="s">
        <v>14</v>
      </c>
      <c r="C8214" s="35">
        <v>42231</v>
      </c>
      <c r="D8214">
        <v>5</v>
      </c>
      <c r="E8214" t="s">
        <v>32</v>
      </c>
      <c r="F8214">
        <v>0.58626386118381302</v>
      </c>
      <c r="G8214">
        <v>0.54964408351679461</v>
      </c>
      <c r="H8214">
        <v>9599</v>
      </c>
      <c r="I8214">
        <v>0.56604024744442172</v>
      </c>
      <c r="J8214">
        <v>0.48346900597462433</v>
      </c>
      <c r="K8214">
        <v>1054</v>
      </c>
      <c r="L8214">
        <v>2.0223613828420639E-2</v>
      </c>
      <c r="M8214">
        <v>3.4495754241943359</v>
      </c>
      <c r="N8214">
        <v>10653</v>
      </c>
      <c r="O8214">
        <v>1.5913510695099831E-2</v>
      </c>
      <c r="P8214">
        <v>-1.7114148067776114E-4</v>
      </c>
      <c r="Q8214">
        <v>9.4886776059865952E-3</v>
      </c>
      <c r="R8214">
        <v>2.0223613828420639E-2</v>
      </c>
      <c r="S8214">
        <v>3.0957276001572609E-2</v>
      </c>
      <c r="T8214">
        <v>4.0618367493152618E-2</v>
      </c>
      <c r="U8214" t="s">
        <v>102</v>
      </c>
      <c r="V8214" t="s">
        <v>84</v>
      </c>
      <c r="W8214">
        <v>57.418472290039063</v>
      </c>
    </row>
    <row r="8215" spans="2:23" x14ac:dyDescent="0.25">
      <c r="B8215" t="s">
        <v>14</v>
      </c>
      <c r="C8215" s="35">
        <v>42231</v>
      </c>
      <c r="D8215">
        <v>6</v>
      </c>
      <c r="E8215" t="s">
        <v>32</v>
      </c>
      <c r="F8215">
        <v>0.61127938359285383</v>
      </c>
      <c r="G8215">
        <v>0.57432331977522266</v>
      </c>
      <c r="H8215">
        <v>9599</v>
      </c>
      <c r="I8215">
        <v>0.57669400575485419</v>
      </c>
      <c r="J8215">
        <v>0.46892476030647628</v>
      </c>
      <c r="K8215">
        <v>1054</v>
      </c>
      <c r="L8215">
        <v>3.4585379064083099E-2</v>
      </c>
      <c r="M8215">
        <v>5.657867431640625</v>
      </c>
      <c r="N8215">
        <v>10653</v>
      </c>
      <c r="O8215">
        <v>1.558805163949728E-2</v>
      </c>
      <c r="P8215">
        <v>1.4607732184231281E-2</v>
      </c>
      <c r="Q8215">
        <v>2.4069990962743759E-2</v>
      </c>
      <c r="R8215">
        <v>3.4585379064083099E-2</v>
      </c>
      <c r="S8215">
        <v>4.5099519193172455E-2</v>
      </c>
      <c r="T8215">
        <v>5.4563026875257492E-2</v>
      </c>
      <c r="U8215" t="s">
        <v>102</v>
      </c>
      <c r="V8215" t="s">
        <v>84</v>
      </c>
      <c r="W8215">
        <v>57.912136077880859</v>
      </c>
    </row>
    <row r="8216" spans="2:23" x14ac:dyDescent="0.25">
      <c r="B8216" t="s">
        <v>14</v>
      </c>
      <c r="C8216" s="35">
        <v>42231</v>
      </c>
      <c r="D8216">
        <v>7</v>
      </c>
      <c r="E8216" t="s">
        <v>32</v>
      </c>
      <c r="F8216">
        <v>0.67129889950605348</v>
      </c>
      <c r="G8216">
        <v>0.62319643623653731</v>
      </c>
      <c r="H8216">
        <v>9599</v>
      </c>
      <c r="I8216">
        <v>0.65402188410935935</v>
      </c>
      <c r="J8216">
        <v>0.5583587460698749</v>
      </c>
      <c r="K8216">
        <v>1054</v>
      </c>
      <c r="L8216">
        <v>1.7277015373110771E-2</v>
      </c>
      <c r="M8216">
        <v>2.5736696720123291</v>
      </c>
      <c r="N8216">
        <v>10653</v>
      </c>
      <c r="O8216">
        <v>1.833716407418251E-2</v>
      </c>
      <c r="P8216">
        <v>-6.223894190043211E-3</v>
      </c>
      <c r="Q8216">
        <v>4.9071311950683594E-3</v>
      </c>
      <c r="R8216">
        <v>1.7277015373110771E-2</v>
      </c>
      <c r="S8216">
        <v>2.9645431786775589E-2</v>
      </c>
      <c r="T8216">
        <v>4.0777925401926041E-2</v>
      </c>
      <c r="U8216" t="s">
        <v>102</v>
      </c>
      <c r="V8216" t="s">
        <v>84</v>
      </c>
      <c r="W8216">
        <v>62.945835113525391</v>
      </c>
    </row>
    <row r="8217" spans="2:23" x14ac:dyDescent="0.25">
      <c r="B8217" t="s">
        <v>14</v>
      </c>
      <c r="C8217" s="35">
        <v>42231</v>
      </c>
      <c r="D8217">
        <v>8</v>
      </c>
      <c r="E8217" t="s">
        <v>32</v>
      </c>
      <c r="F8217">
        <v>0.72498319888762242</v>
      </c>
      <c r="G8217">
        <v>0.71002444925352304</v>
      </c>
      <c r="H8217">
        <v>9599</v>
      </c>
      <c r="I8217">
        <v>0.719111227521679</v>
      </c>
      <c r="J8217">
        <v>0.67278886307592822</v>
      </c>
      <c r="K8217">
        <v>1054</v>
      </c>
      <c r="L8217">
        <v>5.8719711378216743E-3</v>
      </c>
      <c r="M8217">
        <v>0.80994588136672974</v>
      </c>
      <c r="N8217">
        <v>10653</v>
      </c>
      <c r="O8217">
        <v>2.1953903138637543E-2</v>
      </c>
      <c r="P8217">
        <v>-2.2264150902628899E-2</v>
      </c>
      <c r="Q8217">
        <v>-8.9376932010054588E-3</v>
      </c>
      <c r="R8217">
        <v>5.8719711378216743E-3</v>
      </c>
      <c r="S8217">
        <v>2.0679878070950508E-2</v>
      </c>
      <c r="T8217">
        <v>3.4008093178272247E-2</v>
      </c>
      <c r="U8217" t="s">
        <v>102</v>
      </c>
      <c r="V8217" t="s">
        <v>84</v>
      </c>
      <c r="W8217">
        <v>71.335395812988281</v>
      </c>
    </row>
    <row r="8218" spans="2:23" x14ac:dyDescent="0.25">
      <c r="B8218" t="s">
        <v>14</v>
      </c>
      <c r="C8218" s="35">
        <v>42231</v>
      </c>
      <c r="D8218">
        <v>9</v>
      </c>
      <c r="E8218" t="s">
        <v>32</v>
      </c>
      <c r="F8218">
        <v>0.72608777907867161</v>
      </c>
      <c r="G8218">
        <v>0.87368758760067056</v>
      </c>
      <c r="H8218">
        <v>9599</v>
      </c>
      <c r="I8218">
        <v>0.75019543278923961</v>
      </c>
      <c r="J8218">
        <v>0.94087804428021993</v>
      </c>
      <c r="K8218">
        <v>1054</v>
      </c>
      <c r="L8218">
        <v>-2.4107653647661209E-2</v>
      </c>
      <c r="M8218">
        <v>-3.3202121257781982</v>
      </c>
      <c r="N8218">
        <v>10653</v>
      </c>
      <c r="O8218">
        <v>3.0321920290589333E-2</v>
      </c>
      <c r="P8218">
        <v>-6.2968224287033081E-2</v>
      </c>
      <c r="Q8218">
        <v>-4.4562213122844696E-2</v>
      </c>
      <c r="R8218">
        <v>-2.4107653647661209E-2</v>
      </c>
      <c r="S8218">
        <v>-3.6555184051394463E-3</v>
      </c>
      <c r="T8218">
        <v>1.4752919785678387E-2</v>
      </c>
      <c r="U8218" t="s">
        <v>102</v>
      </c>
      <c r="V8218" t="s">
        <v>84</v>
      </c>
      <c r="W8218">
        <v>79.724678039550781</v>
      </c>
    </row>
    <row r="8219" spans="2:23" x14ac:dyDescent="0.25">
      <c r="B8219" t="s">
        <v>14</v>
      </c>
      <c r="C8219" s="35">
        <v>42231</v>
      </c>
      <c r="D8219">
        <v>10</v>
      </c>
      <c r="E8219" t="s">
        <v>32</v>
      </c>
      <c r="F8219">
        <v>0.68074812902686088</v>
      </c>
      <c r="G8219">
        <v>1.1118342096197404</v>
      </c>
      <c r="H8219">
        <v>9599</v>
      </c>
      <c r="I8219">
        <v>0.69464995247526651</v>
      </c>
      <c r="J8219">
        <v>1.1409165030396038</v>
      </c>
      <c r="K8219">
        <v>1054</v>
      </c>
      <c r="L8219">
        <v>-1.3901823200285435E-2</v>
      </c>
      <c r="M8219">
        <v>-2.0421390533447266</v>
      </c>
      <c r="N8219">
        <v>10653</v>
      </c>
      <c r="O8219">
        <v>3.6929421126842499E-2</v>
      </c>
      <c r="P8219">
        <v>-6.1230570077896118E-2</v>
      </c>
      <c r="Q8219">
        <v>-3.8813672959804535E-2</v>
      </c>
      <c r="R8219">
        <v>-1.3901823200285435E-2</v>
      </c>
      <c r="S8219">
        <v>1.1007071472704411E-2</v>
      </c>
      <c r="T8219">
        <v>3.3426921814680099E-2</v>
      </c>
      <c r="U8219" t="s">
        <v>102</v>
      </c>
      <c r="V8219" t="s">
        <v>84</v>
      </c>
      <c r="W8219">
        <v>84.553085327148438</v>
      </c>
    </row>
    <row r="8220" spans="2:23" x14ac:dyDescent="0.25">
      <c r="B8220" t="s">
        <v>14</v>
      </c>
      <c r="C8220" s="35">
        <v>42231</v>
      </c>
      <c r="D8220">
        <v>11</v>
      </c>
      <c r="E8220" t="s">
        <v>32</v>
      </c>
      <c r="F8220">
        <v>0.63327100933248703</v>
      </c>
      <c r="G8220">
        <v>1.3403883128106062</v>
      </c>
      <c r="H8220">
        <v>9599</v>
      </c>
      <c r="I8220">
        <v>0.65671988587525676</v>
      </c>
      <c r="J8220">
        <v>1.4032326949695377</v>
      </c>
      <c r="K8220">
        <v>1054</v>
      </c>
      <c r="L8220">
        <v>-2.3448877036571503E-2</v>
      </c>
      <c r="M8220">
        <v>-3.7028186321258545</v>
      </c>
      <c r="N8220">
        <v>10653</v>
      </c>
      <c r="O8220">
        <v>4.5335967093706131E-2</v>
      </c>
      <c r="P8220">
        <v>-8.1551454961299896E-2</v>
      </c>
      <c r="Q8220">
        <v>-5.40316142141819E-2</v>
      </c>
      <c r="R8220">
        <v>-2.3448877036571503E-2</v>
      </c>
      <c r="S8220">
        <v>7.1302326396107674E-3</v>
      </c>
      <c r="T8220">
        <v>3.4653697162866592E-2</v>
      </c>
      <c r="U8220" t="s">
        <v>102</v>
      </c>
      <c r="V8220" t="s">
        <v>84</v>
      </c>
      <c r="W8220">
        <v>87.046844482421875</v>
      </c>
    </row>
    <row r="8221" spans="2:23" x14ac:dyDescent="0.25">
      <c r="B8221" t="s">
        <v>14</v>
      </c>
      <c r="C8221" s="35">
        <v>42231</v>
      </c>
      <c r="D8221">
        <v>12</v>
      </c>
      <c r="E8221" t="s">
        <v>32</v>
      </c>
      <c r="F8221">
        <v>0.63790447542405204</v>
      </c>
      <c r="G8221">
        <v>1.4965274073726382</v>
      </c>
      <c r="H8221">
        <v>9599</v>
      </c>
      <c r="I8221">
        <v>0.70384081835284129</v>
      </c>
      <c r="J8221">
        <v>1.6155933977436447</v>
      </c>
      <c r="K8221">
        <v>1054</v>
      </c>
      <c r="L8221">
        <v>-6.5936341881752014E-2</v>
      </c>
      <c r="M8221">
        <v>-10.336397171020508</v>
      </c>
      <c r="N8221">
        <v>10653</v>
      </c>
      <c r="O8221">
        <v>5.2055075764656067E-2</v>
      </c>
      <c r="P8221">
        <v>-0.13265012204647064</v>
      </c>
      <c r="Q8221">
        <v>-0.10105165839195251</v>
      </c>
      <c r="R8221">
        <v>-6.5936341881752014E-2</v>
      </c>
      <c r="S8221">
        <v>-3.0825193971395493E-2</v>
      </c>
      <c r="T8221">
        <v>7.7744323061779141E-4</v>
      </c>
      <c r="U8221" t="s">
        <v>102</v>
      </c>
      <c r="V8221" t="s">
        <v>84</v>
      </c>
      <c r="W8221">
        <v>89.841644287109375</v>
      </c>
    </row>
    <row r="8222" spans="2:23" x14ac:dyDescent="0.25">
      <c r="B8222" t="s">
        <v>14</v>
      </c>
      <c r="C8222" s="35">
        <v>42231</v>
      </c>
      <c r="D8222">
        <v>13</v>
      </c>
      <c r="E8222" t="s">
        <v>32</v>
      </c>
      <c r="F8222">
        <v>0.74205976287930009</v>
      </c>
      <c r="G8222">
        <v>1.6525150551523822</v>
      </c>
      <c r="H8222">
        <v>9599</v>
      </c>
      <c r="I8222">
        <v>0.74671436664066904</v>
      </c>
      <c r="J8222">
        <v>1.6726173745274788</v>
      </c>
      <c r="K8222">
        <v>1054</v>
      </c>
      <c r="L8222">
        <v>-4.6546035446226597E-3</v>
      </c>
      <c r="M8222">
        <v>-0.62725454568862915</v>
      </c>
      <c r="N8222">
        <v>10653</v>
      </c>
      <c r="O8222">
        <v>5.4210741072893143E-2</v>
      </c>
      <c r="P8222">
        <v>-7.4131086468696594E-2</v>
      </c>
      <c r="Q8222">
        <v>-4.1224084794521332E-2</v>
      </c>
      <c r="R8222">
        <v>-4.6546035446226597E-3</v>
      </c>
      <c r="S8222">
        <v>3.1910542398691177E-2</v>
      </c>
      <c r="T8222">
        <v>6.4821884036064148E-2</v>
      </c>
      <c r="U8222" t="s">
        <v>102</v>
      </c>
      <c r="V8222" t="s">
        <v>84</v>
      </c>
      <c r="W8222">
        <v>90.657279968261719</v>
      </c>
    </row>
    <row r="8223" spans="2:23" x14ac:dyDescent="0.25">
      <c r="B8223" t="s">
        <v>14</v>
      </c>
      <c r="C8223" s="35">
        <v>42231</v>
      </c>
      <c r="D8223">
        <v>14</v>
      </c>
      <c r="E8223" t="s">
        <v>32</v>
      </c>
      <c r="F8223">
        <v>0.96387578873026047</v>
      </c>
      <c r="G8223">
        <v>1.7282297012398868</v>
      </c>
      <c r="H8223">
        <v>9599</v>
      </c>
      <c r="I8223">
        <v>0.99249162630390619</v>
      </c>
      <c r="J8223">
        <v>1.827312818081847</v>
      </c>
      <c r="K8223">
        <v>1054</v>
      </c>
      <c r="L8223">
        <v>-2.8615837916731834E-2</v>
      </c>
      <c r="M8223">
        <v>-2.9688303470611572</v>
      </c>
      <c r="N8223">
        <v>10653</v>
      </c>
      <c r="O8223">
        <v>5.8984365314245224E-2</v>
      </c>
      <c r="P8223">
        <v>-0.10421019792556763</v>
      </c>
      <c r="Q8223">
        <v>-6.8405508995056152E-2</v>
      </c>
      <c r="R8223">
        <v>-2.8615837916731834E-2</v>
      </c>
      <c r="S8223">
        <v>1.1169116944074631E-2</v>
      </c>
      <c r="T8223">
        <v>4.6978525817394257E-2</v>
      </c>
      <c r="U8223" t="s">
        <v>102</v>
      </c>
      <c r="V8223" t="s">
        <v>84</v>
      </c>
      <c r="W8223">
        <v>92.979255676269531</v>
      </c>
    </row>
    <row r="8224" spans="2:23" x14ac:dyDescent="0.25">
      <c r="B8224" t="s">
        <v>14</v>
      </c>
      <c r="C8224" s="35">
        <v>42231</v>
      </c>
      <c r="D8224">
        <v>15</v>
      </c>
      <c r="E8224" t="s">
        <v>32</v>
      </c>
      <c r="F8224">
        <v>1.2531686823364894</v>
      </c>
      <c r="G8224">
        <v>1.7741821038432657</v>
      </c>
      <c r="H8224">
        <v>9599</v>
      </c>
      <c r="I8224">
        <v>1.3520091349546481</v>
      </c>
      <c r="J8224">
        <v>1.8810070244540009</v>
      </c>
      <c r="K8224">
        <v>1054</v>
      </c>
      <c r="L8224">
        <v>-9.884045273065567E-2</v>
      </c>
      <c r="M8224">
        <v>-7.887242317199707</v>
      </c>
      <c r="N8224">
        <v>10653</v>
      </c>
      <c r="O8224">
        <v>6.0702849179506302E-2</v>
      </c>
      <c r="P8224">
        <v>-0.17663721740245819</v>
      </c>
      <c r="Q8224">
        <v>-0.1397893875837326</v>
      </c>
      <c r="R8224">
        <v>-9.884045273065567E-2</v>
      </c>
      <c r="S8224">
        <v>-5.7896379381418228E-2</v>
      </c>
      <c r="T8224">
        <v>-2.1043680608272552E-2</v>
      </c>
      <c r="U8224" t="s">
        <v>102</v>
      </c>
      <c r="V8224" t="s">
        <v>84</v>
      </c>
      <c r="W8224">
        <v>93.958320617675781</v>
      </c>
    </row>
    <row r="8225" spans="2:23" x14ac:dyDescent="0.25">
      <c r="B8225" t="s">
        <v>14</v>
      </c>
      <c r="C8225" s="35">
        <v>42231</v>
      </c>
      <c r="D8225">
        <v>16</v>
      </c>
      <c r="E8225" t="s">
        <v>32</v>
      </c>
      <c r="F8225">
        <v>1.5579295145648442</v>
      </c>
      <c r="G8225">
        <v>1.8280812359499523</v>
      </c>
      <c r="H8225">
        <v>9599</v>
      </c>
      <c r="I8225">
        <v>1.5023294009103318</v>
      </c>
      <c r="J8225">
        <v>1.8045925067521966</v>
      </c>
      <c r="K8225">
        <v>1054</v>
      </c>
      <c r="L8225">
        <v>5.5600114166736603E-2</v>
      </c>
      <c r="M8225">
        <v>3.5688464641571045</v>
      </c>
      <c r="N8225">
        <v>10653</v>
      </c>
      <c r="O8225">
        <v>5.8633256703615189E-2</v>
      </c>
      <c r="P8225">
        <v>-1.9544268026947975E-2</v>
      </c>
      <c r="Q8225">
        <v>1.6047291457653046E-2</v>
      </c>
      <c r="R8225">
        <v>5.5600114166736603E-2</v>
      </c>
      <c r="S8225">
        <v>9.5148243010044098E-2</v>
      </c>
      <c r="T8225">
        <v>0.13074450194835663</v>
      </c>
      <c r="U8225" t="s">
        <v>102</v>
      </c>
      <c r="V8225" t="s">
        <v>84</v>
      </c>
      <c r="W8225">
        <v>94.280387878417969</v>
      </c>
    </row>
    <row r="8226" spans="2:23" x14ac:dyDescent="0.25">
      <c r="B8226" t="s">
        <v>14</v>
      </c>
      <c r="C8226" s="35">
        <v>42231</v>
      </c>
      <c r="D8226">
        <v>17</v>
      </c>
      <c r="E8226" t="s">
        <v>32</v>
      </c>
      <c r="F8226">
        <v>1.8968147678093721</v>
      </c>
      <c r="G8226">
        <v>1.8739420154250934</v>
      </c>
      <c r="H8226">
        <v>9599</v>
      </c>
      <c r="I8226">
        <v>1.5866193145087111</v>
      </c>
      <c r="J8226">
        <v>1.611407876958191</v>
      </c>
      <c r="K8226">
        <v>1054</v>
      </c>
      <c r="L8226">
        <v>0.3101954460144043</v>
      </c>
      <c r="M8226">
        <v>16.353492736816406</v>
      </c>
      <c r="N8226">
        <v>10653</v>
      </c>
      <c r="O8226">
        <v>5.3192451596260071E-2</v>
      </c>
      <c r="P8226">
        <v>0.2420240044593811</v>
      </c>
      <c r="Q8226">
        <v>0.27431288361549377</v>
      </c>
      <c r="R8226">
        <v>0.3101954460144043</v>
      </c>
      <c r="S8226">
        <v>0.34607374668121338</v>
      </c>
      <c r="T8226">
        <v>0.37836688756942749</v>
      </c>
      <c r="U8226" t="s">
        <v>102</v>
      </c>
      <c r="V8226" t="s">
        <v>84</v>
      </c>
      <c r="W8226">
        <v>94.430961608886719</v>
      </c>
    </row>
    <row r="8227" spans="2:23" x14ac:dyDescent="0.25">
      <c r="B8227" t="s">
        <v>14</v>
      </c>
      <c r="C8227" s="35">
        <v>42231</v>
      </c>
      <c r="D8227">
        <v>18</v>
      </c>
      <c r="E8227" t="s">
        <v>32</v>
      </c>
      <c r="F8227">
        <v>2.1784726339662974</v>
      </c>
      <c r="G8227">
        <v>1.8350749577338554</v>
      </c>
      <c r="H8227">
        <v>9599</v>
      </c>
      <c r="I8227">
        <v>1.8570241666272151</v>
      </c>
      <c r="J8227">
        <v>1.5345803116896013</v>
      </c>
      <c r="K8227">
        <v>1054</v>
      </c>
      <c r="L8227">
        <v>0.32144847512245178</v>
      </c>
      <c r="M8227">
        <v>14.755681037902832</v>
      </c>
      <c r="N8227">
        <v>10653</v>
      </c>
      <c r="O8227">
        <v>5.0843909382820129E-2</v>
      </c>
      <c r="P8227">
        <v>0.25628691911697388</v>
      </c>
      <c r="Q8227">
        <v>0.28715020418167114</v>
      </c>
      <c r="R8227">
        <v>0.32144847512245178</v>
      </c>
      <c r="S8227">
        <v>0.3557426929473877</v>
      </c>
      <c r="T8227">
        <v>0.38661003112792969</v>
      </c>
      <c r="U8227" t="s">
        <v>102</v>
      </c>
      <c r="V8227" t="s">
        <v>84</v>
      </c>
      <c r="W8227">
        <v>92.903594970703125</v>
      </c>
    </row>
    <row r="8228" spans="2:23" x14ac:dyDescent="0.25">
      <c r="B8228" t="s">
        <v>14</v>
      </c>
      <c r="C8228" s="35">
        <v>42231</v>
      </c>
      <c r="D8228">
        <v>19</v>
      </c>
      <c r="E8228" t="s">
        <v>32</v>
      </c>
      <c r="F8228">
        <v>2.3098024419318706</v>
      </c>
      <c r="G8228">
        <v>1.7909039914932217</v>
      </c>
      <c r="H8228">
        <v>9599</v>
      </c>
      <c r="I8228">
        <v>2.5989505237715211</v>
      </c>
      <c r="J8228">
        <v>1.9317582955465085</v>
      </c>
      <c r="K8228">
        <v>1054</v>
      </c>
      <c r="L8228">
        <v>-0.28914809226989746</v>
      </c>
      <c r="M8228">
        <v>-12.518303871154785</v>
      </c>
      <c r="N8228">
        <v>10653</v>
      </c>
      <c r="O8228">
        <v>6.2246568500995636E-2</v>
      </c>
      <c r="P8228">
        <v>-0.36892330646514893</v>
      </c>
      <c r="Q8228">
        <v>-0.33113837242126465</v>
      </c>
      <c r="R8228">
        <v>-0.28914809226989746</v>
      </c>
      <c r="S8228">
        <v>-0.24716278910636902</v>
      </c>
      <c r="T8228">
        <v>-0.20937289297580719</v>
      </c>
      <c r="U8228" t="s">
        <v>102</v>
      </c>
      <c r="V8228" t="s">
        <v>84</v>
      </c>
      <c r="W8228">
        <v>85.137710571289063</v>
      </c>
    </row>
    <row r="8229" spans="2:23" x14ac:dyDescent="0.25">
      <c r="B8229" t="s">
        <v>14</v>
      </c>
      <c r="C8229" s="35">
        <v>42231</v>
      </c>
      <c r="D8229">
        <v>20</v>
      </c>
      <c r="E8229" t="s">
        <v>32</v>
      </c>
      <c r="F8229">
        <v>2.1699167070331193</v>
      </c>
      <c r="G8229">
        <v>1.6661491280514935</v>
      </c>
      <c r="H8229">
        <v>9599</v>
      </c>
      <c r="I8229">
        <v>2.3718745956393206</v>
      </c>
      <c r="J8229">
        <v>1.8376564641500874</v>
      </c>
      <c r="K8229">
        <v>1054</v>
      </c>
      <c r="L8229">
        <v>-0.20195788145065308</v>
      </c>
      <c r="M8229">
        <v>-9.3071727752685547</v>
      </c>
      <c r="N8229">
        <v>10653</v>
      </c>
      <c r="O8229">
        <v>5.9103041887283325E-2</v>
      </c>
      <c r="P8229">
        <v>-0.27770432829856873</v>
      </c>
      <c r="Q8229">
        <v>-0.24182760715484619</v>
      </c>
      <c r="R8229">
        <v>-0.20195788145065308</v>
      </c>
      <c r="S8229">
        <v>-0.16209287941455841</v>
      </c>
      <c r="T8229">
        <v>-0.12621141970157623</v>
      </c>
      <c r="U8229" t="s">
        <v>102</v>
      </c>
      <c r="V8229" t="s">
        <v>84</v>
      </c>
      <c r="W8229">
        <v>76.911666870117187</v>
      </c>
    </row>
    <row r="8230" spans="2:23" x14ac:dyDescent="0.25">
      <c r="B8230" t="s">
        <v>14</v>
      </c>
      <c r="C8230" s="35">
        <v>42231</v>
      </c>
      <c r="D8230">
        <v>21</v>
      </c>
      <c r="E8230" t="s">
        <v>32</v>
      </c>
      <c r="F8230">
        <v>1.8966094331231844</v>
      </c>
      <c r="G8230">
        <v>1.4976579961685195</v>
      </c>
      <c r="H8230">
        <v>9599</v>
      </c>
      <c r="I8230">
        <v>2.0131142724295437</v>
      </c>
      <c r="J8230">
        <v>1.57213203369775</v>
      </c>
      <c r="K8230">
        <v>1054</v>
      </c>
      <c r="L8230">
        <v>-0.11650484055280685</v>
      </c>
      <c r="M8230">
        <v>-6.1427955627441406</v>
      </c>
      <c r="N8230">
        <v>10653</v>
      </c>
      <c r="O8230">
        <v>5.0780300050973892E-2</v>
      </c>
      <c r="P8230">
        <v>-0.18158487975597382</v>
      </c>
      <c r="Q8230">
        <v>-0.150760218501091</v>
      </c>
      <c r="R8230">
        <v>-0.11650484055280685</v>
      </c>
      <c r="S8230">
        <v>-8.2253530621528625E-2</v>
      </c>
      <c r="T8230">
        <v>-5.142480880022049E-2</v>
      </c>
      <c r="U8230" t="s">
        <v>102</v>
      </c>
      <c r="V8230" t="s">
        <v>84</v>
      </c>
      <c r="W8230">
        <v>72.417816162109375</v>
      </c>
    </row>
    <row r="8231" spans="2:23" x14ac:dyDescent="0.25">
      <c r="B8231" t="s">
        <v>14</v>
      </c>
      <c r="C8231" s="35">
        <v>42231</v>
      </c>
      <c r="D8231">
        <v>22</v>
      </c>
      <c r="E8231" t="s">
        <v>32</v>
      </c>
      <c r="F8231">
        <v>1.6011589246730291</v>
      </c>
      <c r="G8231">
        <v>1.3452036662527673</v>
      </c>
      <c r="H8231">
        <v>9599</v>
      </c>
      <c r="I8231">
        <v>1.6731354912558134</v>
      </c>
      <c r="J8231">
        <v>1.3457633217031664</v>
      </c>
      <c r="K8231">
        <v>1054</v>
      </c>
      <c r="L8231">
        <v>-7.1976564824581146E-2</v>
      </c>
      <c r="M8231">
        <v>-4.4952793121337891</v>
      </c>
      <c r="N8231">
        <v>10653</v>
      </c>
      <c r="O8231">
        <v>4.3667010962963104E-2</v>
      </c>
      <c r="P8231">
        <v>-0.12794020771980286</v>
      </c>
      <c r="Q8231">
        <v>-0.10143345594406128</v>
      </c>
      <c r="R8231">
        <v>-7.1976564824581146E-2</v>
      </c>
      <c r="S8231">
        <v>-4.2523164302110672E-2</v>
      </c>
      <c r="T8231">
        <v>-1.6012923792004585E-2</v>
      </c>
      <c r="U8231" t="s">
        <v>102</v>
      </c>
      <c r="V8231" t="s">
        <v>84</v>
      </c>
      <c r="W8231">
        <v>70.246315002441406</v>
      </c>
    </row>
    <row r="8232" spans="2:23" x14ac:dyDescent="0.25">
      <c r="B8232" t="s">
        <v>14</v>
      </c>
      <c r="C8232" s="35">
        <v>42231</v>
      </c>
      <c r="D8232">
        <v>23</v>
      </c>
      <c r="E8232" t="s">
        <v>32</v>
      </c>
      <c r="F8232">
        <v>1.2912255629701448</v>
      </c>
      <c r="G8232">
        <v>1.1391603616596178</v>
      </c>
      <c r="H8232">
        <v>9599</v>
      </c>
      <c r="I8232">
        <v>1.314191436485026</v>
      </c>
      <c r="J8232">
        <v>1.1455808891657562</v>
      </c>
      <c r="K8232">
        <v>1054</v>
      </c>
      <c r="L8232">
        <v>-2.2965872660279274E-2</v>
      </c>
      <c r="M8232">
        <v>-1.7786104679107666</v>
      </c>
      <c r="N8232">
        <v>10653</v>
      </c>
      <c r="O8232">
        <v>3.7152510136365891E-2</v>
      </c>
      <c r="P8232">
        <v>-7.0580527186393738E-2</v>
      </c>
      <c r="Q8232">
        <v>-4.8028212040662766E-2</v>
      </c>
      <c r="R8232">
        <v>-2.2965872660279274E-2</v>
      </c>
      <c r="S8232">
        <v>2.0934953354299068E-3</v>
      </c>
      <c r="T8232">
        <v>2.4648783728480339E-2</v>
      </c>
      <c r="U8232" t="s">
        <v>102</v>
      </c>
      <c r="V8232" t="s">
        <v>84</v>
      </c>
      <c r="W8232">
        <v>68.623016357421875</v>
      </c>
    </row>
    <row r="8233" spans="2:23" x14ac:dyDescent="0.25">
      <c r="B8233" t="s">
        <v>14</v>
      </c>
      <c r="C8233" s="35">
        <v>42231</v>
      </c>
      <c r="D8233">
        <v>24</v>
      </c>
      <c r="E8233" t="s">
        <v>32</v>
      </c>
      <c r="F8233">
        <v>1.017597055013969</v>
      </c>
      <c r="G8233">
        <v>0.93990327606590862</v>
      </c>
      <c r="H8233">
        <v>9599</v>
      </c>
      <c r="I8233">
        <v>0.98729552783797003</v>
      </c>
      <c r="J8233">
        <v>0.88940737961994731</v>
      </c>
      <c r="K8233">
        <v>1054</v>
      </c>
      <c r="L8233">
        <v>3.0301528051495552E-2</v>
      </c>
      <c r="M8233">
        <v>2.9777529239654541</v>
      </c>
      <c r="N8233">
        <v>10653</v>
      </c>
      <c r="O8233">
        <v>2.9026709496974945E-2</v>
      </c>
      <c r="P8233">
        <v>-6.8991030566394329E-3</v>
      </c>
      <c r="Q8233">
        <v>1.0720690712332726E-2</v>
      </c>
      <c r="R8233">
        <v>3.0301528051495552E-2</v>
      </c>
      <c r="S8233">
        <v>4.9880042672157288E-2</v>
      </c>
      <c r="T8233">
        <v>6.7502155900001526E-2</v>
      </c>
      <c r="U8233" t="s">
        <v>102</v>
      </c>
      <c r="V8233" t="s">
        <v>84</v>
      </c>
      <c r="W8233">
        <v>66.493476867675781</v>
      </c>
    </row>
    <row r="8234" spans="2:23" x14ac:dyDescent="0.25">
      <c r="B8234" t="s">
        <v>14</v>
      </c>
      <c r="C8234" s="35">
        <v>42255</v>
      </c>
      <c r="D8234">
        <v>1</v>
      </c>
      <c r="E8234" t="s">
        <v>32</v>
      </c>
      <c r="F8234">
        <v>0.66974076805605698</v>
      </c>
      <c r="G8234">
        <v>0.65155958981365558</v>
      </c>
      <c r="H8234">
        <v>9717</v>
      </c>
      <c r="I8234">
        <v>0.65661148662181668</v>
      </c>
      <c r="J8234">
        <v>0.56855801126149863</v>
      </c>
      <c r="K8234">
        <v>1041</v>
      </c>
      <c r="L8234">
        <v>1.3129281811416149E-2</v>
      </c>
      <c r="M8234">
        <v>1.9603527784347534</v>
      </c>
      <c r="N8234">
        <v>10758</v>
      </c>
      <c r="O8234">
        <v>1.882062666118145E-2</v>
      </c>
      <c r="P8234">
        <v>-1.09912334010005E-2</v>
      </c>
      <c r="Q8234">
        <v>4.3326348531991243E-4</v>
      </c>
      <c r="R8234">
        <v>1.3129281811416149E-2</v>
      </c>
      <c r="S8234">
        <v>2.5823794305324554E-2</v>
      </c>
      <c r="T8234">
        <v>3.7249796092510223E-2</v>
      </c>
      <c r="U8234" t="s">
        <v>102</v>
      </c>
      <c r="V8234" t="s">
        <v>84</v>
      </c>
      <c r="W8234">
        <v>60.515708923339844</v>
      </c>
    </row>
    <row r="8235" spans="2:23" x14ac:dyDescent="0.25">
      <c r="B8235" t="s">
        <v>14</v>
      </c>
      <c r="C8235" s="35">
        <v>42255</v>
      </c>
      <c r="D8235">
        <v>2</v>
      </c>
      <c r="E8235" t="s">
        <v>32</v>
      </c>
      <c r="F8235">
        <v>0.60481231616136399</v>
      </c>
      <c r="G8235">
        <v>0.64526552944150006</v>
      </c>
      <c r="H8235">
        <v>9717</v>
      </c>
      <c r="I8235">
        <v>0.58853783800031223</v>
      </c>
      <c r="J8235">
        <v>0.52424267996395268</v>
      </c>
      <c r="K8235">
        <v>1041</v>
      </c>
      <c r="L8235">
        <v>1.6274478286504745E-2</v>
      </c>
      <c r="M8235">
        <v>2.690831184387207</v>
      </c>
      <c r="N8235">
        <v>10758</v>
      </c>
      <c r="O8235">
        <v>1.7517292872071266E-2</v>
      </c>
      <c r="P8235">
        <v>-6.1756842769682407E-3</v>
      </c>
      <c r="Q8235">
        <v>4.4576628133654594E-3</v>
      </c>
      <c r="R8235">
        <v>1.6274478286504745E-2</v>
      </c>
      <c r="S8235">
        <v>2.8089892119169235E-2</v>
      </c>
      <c r="T8235">
        <v>3.8724642246961594E-2</v>
      </c>
      <c r="U8235" t="s">
        <v>102</v>
      </c>
      <c r="V8235" t="s">
        <v>84</v>
      </c>
      <c r="W8235">
        <v>59.877021789550781</v>
      </c>
    </row>
    <row r="8236" spans="2:23" x14ac:dyDescent="0.25">
      <c r="B8236" t="s">
        <v>14</v>
      </c>
      <c r="C8236" s="35">
        <v>42255</v>
      </c>
      <c r="D8236">
        <v>3</v>
      </c>
      <c r="E8236" t="s">
        <v>32</v>
      </c>
      <c r="F8236">
        <v>0.56845012414864216</v>
      </c>
      <c r="G8236">
        <v>0.60772535782033277</v>
      </c>
      <c r="H8236">
        <v>9717</v>
      </c>
      <c r="I8236">
        <v>0.55585801132533008</v>
      </c>
      <c r="J8236">
        <v>0.49826546576651531</v>
      </c>
      <c r="K8236">
        <v>1041</v>
      </c>
      <c r="L8236">
        <v>1.2592112645506859E-2</v>
      </c>
      <c r="M8236">
        <v>2.2151658535003662</v>
      </c>
      <c r="N8236">
        <v>10758</v>
      </c>
      <c r="O8236">
        <v>1.6628259792923927E-2</v>
      </c>
      <c r="P8236">
        <v>-8.7186647579073906E-3</v>
      </c>
      <c r="Q8236">
        <v>1.3750211801379919E-3</v>
      </c>
      <c r="R8236">
        <v>1.2592112645506859E-2</v>
      </c>
      <c r="S8236">
        <v>2.3807873949408531E-2</v>
      </c>
      <c r="T8236">
        <v>3.3902890980243683E-2</v>
      </c>
      <c r="U8236" t="s">
        <v>102</v>
      </c>
      <c r="V8236" t="s">
        <v>84</v>
      </c>
      <c r="W8236">
        <v>59.196224212646484</v>
      </c>
    </row>
    <row r="8237" spans="2:23" x14ac:dyDescent="0.25">
      <c r="B8237" t="s">
        <v>14</v>
      </c>
      <c r="C8237" s="35">
        <v>42255</v>
      </c>
      <c r="D8237">
        <v>4</v>
      </c>
      <c r="E8237" t="s">
        <v>32</v>
      </c>
      <c r="F8237">
        <v>0.55654610857738041</v>
      </c>
      <c r="G8237">
        <v>0.59953753875714189</v>
      </c>
      <c r="H8237">
        <v>9717</v>
      </c>
      <c r="I8237">
        <v>0.52739874468130532</v>
      </c>
      <c r="J8237">
        <v>0.45188656536590299</v>
      </c>
      <c r="K8237">
        <v>1041</v>
      </c>
      <c r="L8237">
        <v>2.914736419916153E-2</v>
      </c>
      <c r="M8237">
        <v>5.237187385559082</v>
      </c>
      <c r="N8237">
        <v>10758</v>
      </c>
      <c r="O8237">
        <v>1.5269260853528976E-2</v>
      </c>
      <c r="P8237">
        <v>9.5782792195677757E-3</v>
      </c>
      <c r="Q8237">
        <v>1.88470259308815E-2</v>
      </c>
      <c r="R8237">
        <v>2.914736419916153E-2</v>
      </c>
      <c r="S8237">
        <v>3.9446480572223663E-2</v>
      </c>
      <c r="T8237">
        <v>4.8716448247432709E-2</v>
      </c>
      <c r="U8237" t="s">
        <v>102</v>
      </c>
      <c r="V8237" t="s">
        <v>84</v>
      </c>
      <c r="W8237">
        <v>58.727645874023438</v>
      </c>
    </row>
    <row r="8238" spans="2:23" x14ac:dyDescent="0.25">
      <c r="B8238" t="s">
        <v>14</v>
      </c>
      <c r="C8238" s="35">
        <v>42255</v>
      </c>
      <c r="D8238">
        <v>5</v>
      </c>
      <c r="E8238" t="s">
        <v>32</v>
      </c>
      <c r="F8238">
        <v>0.56804463874737909</v>
      </c>
      <c r="G8238">
        <v>0.55408417470970139</v>
      </c>
      <c r="H8238">
        <v>9717</v>
      </c>
      <c r="I8238">
        <v>0.53748629317237628</v>
      </c>
      <c r="J8238">
        <v>0.45708249852584143</v>
      </c>
      <c r="K8238">
        <v>1041</v>
      </c>
      <c r="L8238">
        <v>3.0558345839381218E-2</v>
      </c>
      <c r="M8238">
        <v>5.3795676231384277</v>
      </c>
      <c r="N8238">
        <v>10758</v>
      </c>
      <c r="O8238">
        <v>1.5241093933582306E-2</v>
      </c>
      <c r="P8238">
        <v>1.1025359854102135E-2</v>
      </c>
      <c r="Q8238">
        <v>2.0277008414268494E-2</v>
      </c>
      <c r="R8238">
        <v>3.0558345839381218E-2</v>
      </c>
      <c r="S8238">
        <v>4.0838465094566345E-2</v>
      </c>
      <c r="T8238">
        <v>5.009133368730545E-2</v>
      </c>
      <c r="U8238" t="s">
        <v>102</v>
      </c>
      <c r="V8238" t="s">
        <v>84</v>
      </c>
      <c r="W8238">
        <v>58.047126770019531</v>
      </c>
    </row>
    <row r="8239" spans="2:23" x14ac:dyDescent="0.25">
      <c r="B8239" t="s">
        <v>14</v>
      </c>
      <c r="C8239" s="35">
        <v>42255</v>
      </c>
      <c r="D8239">
        <v>6</v>
      </c>
      <c r="E8239" t="s">
        <v>32</v>
      </c>
      <c r="F8239">
        <v>0.62328057341312582</v>
      </c>
      <c r="G8239">
        <v>0.60320810965183491</v>
      </c>
      <c r="H8239">
        <v>9717</v>
      </c>
      <c r="I8239">
        <v>0.62388088789970586</v>
      </c>
      <c r="J8239">
        <v>0.55071141743600172</v>
      </c>
      <c r="K8239">
        <v>1041</v>
      </c>
      <c r="L8239">
        <v>-6.0031446628272533E-4</v>
      </c>
      <c r="M8239">
        <v>-9.6315287053585052E-2</v>
      </c>
      <c r="N8239">
        <v>10758</v>
      </c>
      <c r="O8239">
        <v>1.8132399767637253E-2</v>
      </c>
      <c r="P8239">
        <v>-2.3838797584176064E-2</v>
      </c>
      <c r="Q8239">
        <v>-1.2832068838179111E-2</v>
      </c>
      <c r="R8239">
        <v>-6.0031446628272533E-4</v>
      </c>
      <c r="S8239">
        <v>1.1629989370703697E-2</v>
      </c>
      <c r="T8239">
        <v>2.2638168185949326E-2</v>
      </c>
      <c r="U8239" t="s">
        <v>102</v>
      </c>
      <c r="V8239" t="s">
        <v>84</v>
      </c>
      <c r="W8239">
        <v>57.36651611328125</v>
      </c>
    </row>
    <row r="8240" spans="2:23" x14ac:dyDescent="0.25">
      <c r="B8240" t="s">
        <v>14</v>
      </c>
      <c r="C8240" s="35">
        <v>42255</v>
      </c>
      <c r="D8240">
        <v>7</v>
      </c>
      <c r="E8240" t="s">
        <v>32</v>
      </c>
      <c r="F8240">
        <v>0.76353988831886588</v>
      </c>
      <c r="G8240">
        <v>0.73111503869276617</v>
      </c>
      <c r="H8240">
        <v>9717</v>
      </c>
      <c r="I8240">
        <v>0.74750569532295019</v>
      </c>
      <c r="J8240">
        <v>0.66281391044711568</v>
      </c>
      <c r="K8240">
        <v>1041</v>
      </c>
      <c r="L8240">
        <v>1.6034193336963654E-2</v>
      </c>
      <c r="M8240">
        <v>2.0999810695648193</v>
      </c>
      <c r="N8240">
        <v>10758</v>
      </c>
      <c r="O8240">
        <v>2.1840997040271759E-2</v>
      </c>
      <c r="P8240">
        <v>-1.1957228183746338E-2</v>
      </c>
      <c r="Q8240">
        <v>1.3006936060264707E-3</v>
      </c>
      <c r="R8240">
        <v>1.6034193336963654E-2</v>
      </c>
      <c r="S8240">
        <v>3.0765945091843605E-2</v>
      </c>
      <c r="T8240">
        <v>4.4025614857673645E-2</v>
      </c>
      <c r="U8240" t="s">
        <v>102</v>
      </c>
      <c r="V8240" t="s">
        <v>84</v>
      </c>
      <c r="W8240">
        <v>60.557910919189453</v>
      </c>
    </row>
    <row r="8241" spans="2:23" x14ac:dyDescent="0.25">
      <c r="B8241" t="s">
        <v>14</v>
      </c>
      <c r="C8241" s="35">
        <v>42255</v>
      </c>
      <c r="D8241">
        <v>8</v>
      </c>
      <c r="E8241" t="s">
        <v>32</v>
      </c>
      <c r="F8241">
        <v>0.79316701513414356</v>
      </c>
      <c r="G8241">
        <v>0.75654190498391072</v>
      </c>
      <c r="H8241">
        <v>9717</v>
      </c>
      <c r="I8241">
        <v>0.75836756711389197</v>
      </c>
      <c r="J8241">
        <v>0.64502901038338623</v>
      </c>
      <c r="K8241">
        <v>1041</v>
      </c>
      <c r="L8241">
        <v>3.4799449145793915E-2</v>
      </c>
      <c r="M8241">
        <v>4.3874049186706543</v>
      </c>
      <c r="N8241">
        <v>10758</v>
      </c>
      <c r="O8241">
        <v>2.1414440125226974E-2</v>
      </c>
      <c r="P8241">
        <v>7.3547028005123138E-3</v>
      </c>
      <c r="Q8241">
        <v>2.0353695377707481E-2</v>
      </c>
      <c r="R8241">
        <v>3.4799449145793915E-2</v>
      </c>
      <c r="S8241">
        <v>4.9243487417697906E-2</v>
      </c>
      <c r="T8241">
        <v>6.2244195491075516E-2</v>
      </c>
      <c r="U8241" t="s">
        <v>102</v>
      </c>
      <c r="V8241" t="s">
        <v>84</v>
      </c>
      <c r="W8241">
        <v>68.640357971191406</v>
      </c>
    </row>
    <row r="8242" spans="2:23" x14ac:dyDescent="0.25">
      <c r="B8242" t="s">
        <v>14</v>
      </c>
      <c r="C8242" s="35">
        <v>42255</v>
      </c>
      <c r="D8242">
        <v>9</v>
      </c>
      <c r="E8242" t="s">
        <v>32</v>
      </c>
      <c r="F8242">
        <v>0.69467459102237661</v>
      </c>
      <c r="G8242">
        <v>0.80291723974133755</v>
      </c>
      <c r="H8242">
        <v>9717</v>
      </c>
      <c r="I8242">
        <v>0.68977055985950819</v>
      </c>
      <c r="J8242">
        <v>0.75102403113865523</v>
      </c>
      <c r="K8242">
        <v>1041</v>
      </c>
      <c r="L8242">
        <v>4.9040312878787518E-3</v>
      </c>
      <c r="M8242">
        <v>0.70594650506973267</v>
      </c>
      <c r="N8242">
        <v>10758</v>
      </c>
      <c r="O8242">
        <v>2.4661052972078323E-2</v>
      </c>
      <c r="P8242">
        <v>-2.670157328248024E-2</v>
      </c>
      <c r="Q8242">
        <v>-1.1731822043657303E-2</v>
      </c>
      <c r="R8242">
        <v>4.9040312878787518E-3</v>
      </c>
      <c r="S8242">
        <v>2.1537911146879196E-2</v>
      </c>
      <c r="T8242">
        <v>3.6509636789560318E-2</v>
      </c>
      <c r="U8242" t="s">
        <v>102</v>
      </c>
      <c r="V8242" t="s">
        <v>84</v>
      </c>
      <c r="W8242">
        <v>78.042388916015625</v>
      </c>
    </row>
    <row r="8243" spans="2:23" x14ac:dyDescent="0.25">
      <c r="B8243" t="s">
        <v>14</v>
      </c>
      <c r="C8243" s="35">
        <v>42255</v>
      </c>
      <c r="D8243">
        <v>10</v>
      </c>
      <c r="E8243" t="s">
        <v>32</v>
      </c>
      <c r="F8243">
        <v>0.58300979105530304</v>
      </c>
      <c r="G8243">
        <v>0.96930260616642672</v>
      </c>
      <c r="H8243">
        <v>9717</v>
      </c>
      <c r="I8243">
        <v>0.5917089769574958</v>
      </c>
      <c r="J8243">
        <v>0.94687328046813257</v>
      </c>
      <c r="K8243">
        <v>1041</v>
      </c>
      <c r="L8243">
        <v>-8.6991861462593079E-3</v>
      </c>
      <c r="M8243">
        <v>-1.4921165704727173</v>
      </c>
      <c r="N8243">
        <v>10758</v>
      </c>
      <c r="O8243">
        <v>3.0950743705034256E-2</v>
      </c>
      <c r="P8243">
        <v>-4.8365660011768341E-2</v>
      </c>
      <c r="Q8243">
        <v>-2.9577938839793205E-2</v>
      </c>
      <c r="R8243">
        <v>-8.6991861462593079E-3</v>
      </c>
      <c r="S8243">
        <v>1.2177090160548687E-2</v>
      </c>
      <c r="T8243">
        <v>3.0967287719249725E-2</v>
      </c>
      <c r="U8243" t="s">
        <v>102</v>
      </c>
      <c r="V8243" t="s">
        <v>84</v>
      </c>
      <c r="W8243">
        <v>84.403701782226563</v>
      </c>
    </row>
    <row r="8244" spans="2:23" x14ac:dyDescent="0.25">
      <c r="B8244" t="s">
        <v>14</v>
      </c>
      <c r="C8244" s="35">
        <v>42255</v>
      </c>
      <c r="D8244">
        <v>11</v>
      </c>
      <c r="E8244" t="s">
        <v>32</v>
      </c>
      <c r="F8244">
        <v>0.49360833187890296</v>
      </c>
      <c r="G8244">
        <v>1.1553728701005206</v>
      </c>
      <c r="H8244">
        <v>9717</v>
      </c>
      <c r="I8244">
        <v>0.50975627424627179</v>
      </c>
      <c r="J8244">
        <v>1.1468323324032259</v>
      </c>
      <c r="K8244">
        <v>1041</v>
      </c>
      <c r="L8244">
        <v>-1.6147943213582039E-2</v>
      </c>
      <c r="M8244">
        <v>-3.2714080810546875</v>
      </c>
      <c r="N8244">
        <v>10758</v>
      </c>
      <c r="O8244">
        <v>3.7427268922328949E-2</v>
      </c>
      <c r="P8244">
        <v>-6.4114734530448914E-2</v>
      </c>
      <c r="Q8244">
        <v>-4.1395630687475204E-2</v>
      </c>
      <c r="R8244">
        <v>-1.6147943213582039E-2</v>
      </c>
      <c r="S8244">
        <v>9.0967500582337379E-3</v>
      </c>
      <c r="T8244">
        <v>3.1818844377994537E-2</v>
      </c>
      <c r="U8244" t="s">
        <v>102</v>
      </c>
      <c r="V8244" t="s">
        <v>84</v>
      </c>
      <c r="W8244">
        <v>88.914482116699219</v>
      </c>
    </row>
    <row r="8245" spans="2:23" x14ac:dyDescent="0.25">
      <c r="B8245" t="s">
        <v>14</v>
      </c>
      <c r="C8245" s="35">
        <v>42255</v>
      </c>
      <c r="D8245">
        <v>12</v>
      </c>
      <c r="E8245" t="s">
        <v>32</v>
      </c>
      <c r="F8245">
        <v>0.46612629883504336</v>
      </c>
      <c r="G8245">
        <v>1.3247016783600738</v>
      </c>
      <c r="H8245">
        <v>9717</v>
      </c>
      <c r="I8245">
        <v>0.47489189162101669</v>
      </c>
      <c r="J8245">
        <v>1.3151473196085062</v>
      </c>
      <c r="K8245">
        <v>1041</v>
      </c>
      <c r="L8245">
        <v>-8.7655931711196899E-3</v>
      </c>
      <c r="M8245">
        <v>-1.8805187940597534</v>
      </c>
      <c r="N8245">
        <v>10758</v>
      </c>
      <c r="O8245">
        <v>4.2919524013996124E-2</v>
      </c>
      <c r="P8245">
        <v>-6.3771255314350128E-2</v>
      </c>
      <c r="Q8245">
        <v>-3.7718243896961212E-2</v>
      </c>
      <c r="R8245">
        <v>-8.7655931711196899E-3</v>
      </c>
      <c r="S8245">
        <v>2.0183626562356949E-2</v>
      </c>
      <c r="T8245">
        <v>4.6240068972110748E-2</v>
      </c>
      <c r="U8245" t="s">
        <v>102</v>
      </c>
      <c r="V8245" t="s">
        <v>84</v>
      </c>
      <c r="W8245">
        <v>91.022125244140625</v>
      </c>
    </row>
    <row r="8246" spans="2:23" x14ac:dyDescent="0.25">
      <c r="B8246" t="s">
        <v>14</v>
      </c>
      <c r="C8246" s="35">
        <v>42255</v>
      </c>
      <c r="D8246">
        <v>13</v>
      </c>
      <c r="E8246" t="s">
        <v>32</v>
      </c>
      <c r="F8246">
        <v>0.50108137028161248</v>
      </c>
      <c r="G8246">
        <v>1.4588601515968798</v>
      </c>
      <c r="H8246">
        <v>9717</v>
      </c>
      <c r="I8246">
        <v>0.50904285768128876</v>
      </c>
      <c r="J8246">
        <v>1.4645483223248221</v>
      </c>
      <c r="K8246">
        <v>1041</v>
      </c>
      <c r="L8246">
        <v>-7.9614873975515366E-3</v>
      </c>
      <c r="M8246">
        <v>-1.5888612270355225</v>
      </c>
      <c r="N8246">
        <v>10758</v>
      </c>
      <c r="O8246">
        <v>4.774358868598938E-2</v>
      </c>
      <c r="P8246">
        <v>-6.9149672985076904E-2</v>
      </c>
      <c r="Q8246">
        <v>-4.0168356150388718E-2</v>
      </c>
      <c r="R8246">
        <v>-7.9614873975515366E-3</v>
      </c>
      <c r="S8246">
        <v>2.4241562932729721E-2</v>
      </c>
      <c r="T8246">
        <v>5.3226694464683533E-2</v>
      </c>
      <c r="U8246" t="s">
        <v>102</v>
      </c>
      <c r="V8246" t="s">
        <v>84</v>
      </c>
      <c r="W8246">
        <v>92.830543518066406</v>
      </c>
    </row>
    <row r="8247" spans="2:23" x14ac:dyDescent="0.25">
      <c r="B8247" t="s">
        <v>14</v>
      </c>
      <c r="C8247" s="35">
        <v>42255</v>
      </c>
      <c r="D8247">
        <v>14</v>
      </c>
      <c r="E8247" t="s">
        <v>32</v>
      </c>
      <c r="F8247">
        <v>0.64642175539312186</v>
      </c>
      <c r="G8247">
        <v>1.574706916948871</v>
      </c>
      <c r="H8247">
        <v>9717</v>
      </c>
      <c r="I8247">
        <v>0.57017837848588571</v>
      </c>
      <c r="J8247">
        <v>1.5006334666522845</v>
      </c>
      <c r="K8247">
        <v>1041</v>
      </c>
      <c r="L8247">
        <v>7.6243378221988678E-2</v>
      </c>
      <c r="M8247">
        <v>11.794679641723633</v>
      </c>
      <c r="N8247">
        <v>10758</v>
      </c>
      <c r="O8247">
        <v>4.9177244305610657E-2</v>
      </c>
      <c r="P8247">
        <v>1.3217821717262268E-2</v>
      </c>
      <c r="Q8247">
        <v>4.3069392442703247E-2</v>
      </c>
      <c r="R8247">
        <v>7.6243378221988678E-2</v>
      </c>
      <c r="S8247">
        <v>0.10941343009471893</v>
      </c>
      <c r="T8247">
        <v>0.13926893472671509</v>
      </c>
      <c r="U8247" t="s">
        <v>102</v>
      </c>
      <c r="V8247" t="s">
        <v>84</v>
      </c>
      <c r="W8247">
        <v>94.448875427246094</v>
      </c>
    </row>
    <row r="8248" spans="2:23" x14ac:dyDescent="0.25">
      <c r="B8248" t="s">
        <v>14</v>
      </c>
      <c r="C8248" s="35">
        <v>42255</v>
      </c>
      <c r="D8248">
        <v>15</v>
      </c>
      <c r="E8248" t="s">
        <v>32</v>
      </c>
      <c r="F8248">
        <v>0.88084737117159428</v>
      </c>
      <c r="G8248">
        <v>1.6497810706559168</v>
      </c>
      <c r="H8248">
        <v>9717</v>
      </c>
      <c r="I8248">
        <v>0.7571682433851501</v>
      </c>
      <c r="J8248">
        <v>1.5246662273960352</v>
      </c>
      <c r="K8248">
        <v>1041</v>
      </c>
      <c r="L8248">
        <v>0.12367913126945496</v>
      </c>
      <c r="M8248">
        <v>14.040925979614258</v>
      </c>
      <c r="N8248">
        <v>10758</v>
      </c>
      <c r="O8248">
        <v>5.013139545917511E-2</v>
      </c>
      <c r="P8248">
        <v>5.9430733323097229E-2</v>
      </c>
      <c r="Q8248">
        <v>8.9861497282981873E-2</v>
      </c>
      <c r="R8248">
        <v>0.12367913126945496</v>
      </c>
      <c r="S8248">
        <v>0.15749275684356689</v>
      </c>
      <c r="T8248">
        <v>0.18792752921581268</v>
      </c>
      <c r="U8248" t="s">
        <v>102</v>
      </c>
      <c r="V8248" t="s">
        <v>84</v>
      </c>
      <c r="W8248">
        <v>95.107734680175781</v>
      </c>
    </row>
    <row r="8249" spans="2:23" x14ac:dyDescent="0.25">
      <c r="B8249" t="s">
        <v>14</v>
      </c>
      <c r="C8249" s="35">
        <v>42255</v>
      </c>
      <c r="D8249">
        <v>16</v>
      </c>
      <c r="E8249" t="s">
        <v>32</v>
      </c>
      <c r="F8249">
        <v>1.2592360172614872</v>
      </c>
      <c r="G8249">
        <v>1.715541940868744</v>
      </c>
      <c r="H8249">
        <v>9717</v>
      </c>
      <c r="I8249">
        <v>1.3763996136580774</v>
      </c>
      <c r="J8249">
        <v>1.8455276720184624</v>
      </c>
      <c r="K8249">
        <v>1041</v>
      </c>
      <c r="L8249">
        <v>-0.11716359853744507</v>
      </c>
      <c r="M8249">
        <v>-9.3043394088745117</v>
      </c>
      <c r="N8249">
        <v>10758</v>
      </c>
      <c r="O8249">
        <v>5.9788856655359268E-2</v>
      </c>
      <c r="P8249">
        <v>-0.19378899037837982</v>
      </c>
      <c r="Q8249">
        <v>-0.15749596059322357</v>
      </c>
      <c r="R8249">
        <v>-0.11716359853744507</v>
      </c>
      <c r="S8249">
        <v>-7.6836012303829193E-2</v>
      </c>
      <c r="T8249">
        <v>-4.0538199245929718E-2</v>
      </c>
      <c r="U8249" t="s">
        <v>102</v>
      </c>
      <c r="V8249" t="s">
        <v>84</v>
      </c>
      <c r="W8249">
        <v>96.107551574707031</v>
      </c>
    </row>
    <row r="8250" spans="2:23" x14ac:dyDescent="0.25">
      <c r="B8250" t="s">
        <v>14</v>
      </c>
      <c r="C8250" s="35">
        <v>42255</v>
      </c>
      <c r="D8250">
        <v>17</v>
      </c>
      <c r="E8250" t="s">
        <v>32</v>
      </c>
      <c r="F8250">
        <v>1.6878690335160988</v>
      </c>
      <c r="G8250">
        <v>1.743533334805196</v>
      </c>
      <c r="H8250">
        <v>9717</v>
      </c>
      <c r="I8250">
        <v>1.7498582042973778</v>
      </c>
      <c r="J8250">
        <v>1.852685715580197</v>
      </c>
      <c r="K8250">
        <v>1041</v>
      </c>
      <c r="L8250">
        <v>-6.198916956782341E-2</v>
      </c>
      <c r="M8250">
        <v>-3.6726291179656982</v>
      </c>
      <c r="N8250">
        <v>10758</v>
      </c>
      <c r="O8250">
        <v>6.0084115713834763E-2</v>
      </c>
      <c r="P8250">
        <v>-0.13899296522140503</v>
      </c>
      <c r="Q8250">
        <v>-0.10252071171998978</v>
      </c>
      <c r="R8250">
        <v>-6.198916956782341E-2</v>
      </c>
      <c r="S8250">
        <v>-2.1462433040142059E-2</v>
      </c>
      <c r="T8250">
        <v>1.5014633536338806E-2</v>
      </c>
      <c r="U8250" t="s">
        <v>102</v>
      </c>
      <c r="V8250" t="s">
        <v>84</v>
      </c>
      <c r="W8250">
        <v>95.25701904296875</v>
      </c>
    </row>
    <row r="8251" spans="2:23" x14ac:dyDescent="0.25">
      <c r="B8251" t="s">
        <v>14</v>
      </c>
      <c r="C8251" s="35">
        <v>42255</v>
      </c>
      <c r="D8251">
        <v>18</v>
      </c>
      <c r="E8251" t="s">
        <v>32</v>
      </c>
      <c r="F8251">
        <v>2.0534555993013637</v>
      </c>
      <c r="G8251">
        <v>1.7514740171274557</v>
      </c>
      <c r="H8251">
        <v>9717</v>
      </c>
      <c r="I8251">
        <v>2.047437353849483</v>
      </c>
      <c r="J8251">
        <v>1.7495841152535176</v>
      </c>
      <c r="K8251">
        <v>1041</v>
      </c>
      <c r="L8251">
        <v>6.018245592713356E-3</v>
      </c>
      <c r="M8251">
        <v>0.29307892918586731</v>
      </c>
      <c r="N8251">
        <v>10758</v>
      </c>
      <c r="O8251">
        <v>5.7062990963459015E-2</v>
      </c>
      <c r="P8251">
        <v>-6.7113682627677917E-2</v>
      </c>
      <c r="Q8251">
        <v>-3.2475307583808899E-2</v>
      </c>
      <c r="R8251">
        <v>6.018245592713356E-3</v>
      </c>
      <c r="S8251">
        <v>4.4507231563329697E-2</v>
      </c>
      <c r="T8251">
        <v>7.9150177538394928E-2</v>
      </c>
      <c r="U8251" t="s">
        <v>102</v>
      </c>
      <c r="V8251" t="s">
        <v>84</v>
      </c>
      <c r="W8251">
        <v>90.154121398925781</v>
      </c>
    </row>
    <row r="8252" spans="2:23" x14ac:dyDescent="0.25">
      <c r="B8252" t="s">
        <v>14</v>
      </c>
      <c r="C8252" s="35">
        <v>42255</v>
      </c>
      <c r="D8252">
        <v>19</v>
      </c>
      <c r="E8252" t="s">
        <v>32</v>
      </c>
      <c r="F8252">
        <v>2.1714126062817014</v>
      </c>
      <c r="G8252">
        <v>1.6909353914528173</v>
      </c>
      <c r="H8252">
        <v>9717</v>
      </c>
      <c r="I8252">
        <v>2.1901113897850406</v>
      </c>
      <c r="J8252">
        <v>1.6651955276473518</v>
      </c>
      <c r="K8252">
        <v>1041</v>
      </c>
      <c r="L8252">
        <v>-1.8698783591389656E-2</v>
      </c>
      <c r="M8252">
        <v>-0.86113452911376953</v>
      </c>
      <c r="N8252">
        <v>10758</v>
      </c>
      <c r="O8252">
        <v>5.438675731420517E-2</v>
      </c>
      <c r="P8252">
        <v>-8.8400848209857941E-2</v>
      </c>
      <c r="Q8252">
        <v>-5.5387001484632492E-2</v>
      </c>
      <c r="R8252">
        <v>-1.8698783591389656E-2</v>
      </c>
      <c r="S8252">
        <v>1.7985085025429726E-2</v>
      </c>
      <c r="T8252">
        <v>5.1003284752368927E-2</v>
      </c>
      <c r="U8252" t="s">
        <v>102</v>
      </c>
      <c r="V8252" t="s">
        <v>84</v>
      </c>
      <c r="W8252">
        <v>81.071762084960937</v>
      </c>
    </row>
    <row r="8253" spans="2:23" x14ac:dyDescent="0.25">
      <c r="B8253" t="s">
        <v>14</v>
      </c>
      <c r="C8253" s="35">
        <v>42255</v>
      </c>
      <c r="D8253">
        <v>20</v>
      </c>
      <c r="E8253" t="s">
        <v>32</v>
      </c>
      <c r="F8253">
        <v>2.0228376212755323</v>
      </c>
      <c r="G8253">
        <v>1.5416004127510416</v>
      </c>
      <c r="H8253">
        <v>9717</v>
      </c>
      <c r="I8253">
        <v>2.0621070469342935</v>
      </c>
      <c r="J8253">
        <v>1.5627615523240745</v>
      </c>
      <c r="K8253">
        <v>1041</v>
      </c>
      <c r="L8253">
        <v>-3.9269424974918365E-2</v>
      </c>
      <c r="M8253">
        <v>-1.9413038492202759</v>
      </c>
      <c r="N8253">
        <v>10758</v>
      </c>
      <c r="O8253">
        <v>5.0898045301437378E-2</v>
      </c>
      <c r="P8253">
        <v>-0.10450036078691483</v>
      </c>
      <c r="Q8253">
        <v>-7.3604226112365723E-2</v>
      </c>
      <c r="R8253">
        <v>-3.9269424974918365E-2</v>
      </c>
      <c r="S8253">
        <v>-4.9386932514607906E-3</v>
      </c>
      <c r="T8253">
        <v>2.5961508974432945E-2</v>
      </c>
      <c r="U8253" t="s">
        <v>102</v>
      </c>
      <c r="V8253" t="s">
        <v>84</v>
      </c>
      <c r="W8253">
        <v>74.752464294433594</v>
      </c>
    </row>
    <row r="8254" spans="2:23" x14ac:dyDescent="0.25">
      <c r="B8254" t="s">
        <v>14</v>
      </c>
      <c r="C8254" s="35">
        <v>42255</v>
      </c>
      <c r="D8254">
        <v>21</v>
      </c>
      <c r="E8254" t="s">
        <v>32</v>
      </c>
      <c r="F8254">
        <v>1.8321882738430366</v>
      </c>
      <c r="G8254">
        <v>1.4452468982193443</v>
      </c>
      <c r="H8254">
        <v>9717</v>
      </c>
      <c r="I8254">
        <v>1.8344873553648637</v>
      </c>
      <c r="J8254">
        <v>1.3645851097793016</v>
      </c>
      <c r="K8254">
        <v>1041</v>
      </c>
      <c r="L8254">
        <v>-2.2990815341472626E-3</v>
      </c>
      <c r="M8254">
        <v>-0.12548282742500305</v>
      </c>
      <c r="N8254">
        <v>10758</v>
      </c>
      <c r="O8254">
        <v>4.4762827455997467E-2</v>
      </c>
      <c r="P8254">
        <v>-5.966712161898613E-2</v>
      </c>
      <c r="Q8254">
        <v>-3.249518945813179E-2</v>
      </c>
      <c r="R8254">
        <v>-2.2990815341472626E-3</v>
      </c>
      <c r="S8254">
        <v>2.7893446385860443E-2</v>
      </c>
      <c r="T8254">
        <v>5.5068958550691605E-2</v>
      </c>
      <c r="U8254" t="s">
        <v>102</v>
      </c>
      <c r="V8254" t="s">
        <v>84</v>
      </c>
      <c r="W8254">
        <v>71.943672180175781</v>
      </c>
    </row>
    <row r="8255" spans="2:23" x14ac:dyDescent="0.25">
      <c r="B8255" t="s">
        <v>14</v>
      </c>
      <c r="C8255" s="35">
        <v>42255</v>
      </c>
      <c r="D8255">
        <v>22</v>
      </c>
      <c r="E8255" t="s">
        <v>32</v>
      </c>
      <c r="F8255">
        <v>1.5696295073301896</v>
      </c>
      <c r="G8255">
        <v>1.3179450327376276</v>
      </c>
      <c r="H8255">
        <v>9717</v>
      </c>
      <c r="I8255">
        <v>1.5445644770528819</v>
      </c>
      <c r="J8255">
        <v>1.3111085111212395</v>
      </c>
      <c r="K8255">
        <v>1041</v>
      </c>
      <c r="L8255">
        <v>2.506503090262413E-2</v>
      </c>
      <c r="M8255">
        <v>1.5968755483627319</v>
      </c>
      <c r="N8255">
        <v>10758</v>
      </c>
      <c r="O8255">
        <v>4.2779188603162766E-2</v>
      </c>
      <c r="P8255">
        <v>-2.9760777950286865E-2</v>
      </c>
      <c r="Q8255">
        <v>-3.7929541431367397E-3</v>
      </c>
      <c r="R8255">
        <v>2.506503090262413E-2</v>
      </c>
      <c r="S8255">
        <v>5.391959473490715E-2</v>
      </c>
      <c r="T8255">
        <v>7.9890839755535126E-2</v>
      </c>
      <c r="U8255" t="s">
        <v>102</v>
      </c>
      <c r="V8255" t="s">
        <v>84</v>
      </c>
      <c r="W8255">
        <v>69.943855285644531</v>
      </c>
    </row>
    <row r="8256" spans="2:23" x14ac:dyDescent="0.25">
      <c r="B8256" t="s">
        <v>14</v>
      </c>
      <c r="C8256" s="35">
        <v>42255</v>
      </c>
      <c r="D8256">
        <v>23</v>
      </c>
      <c r="E8256" t="s">
        <v>32</v>
      </c>
      <c r="F8256">
        <v>1.203967998461519</v>
      </c>
      <c r="G8256">
        <v>1.0799790634611808</v>
      </c>
      <c r="H8256">
        <v>9717</v>
      </c>
      <c r="I8256">
        <v>1.1622260619848608</v>
      </c>
      <c r="J8256">
        <v>0.96764840414258702</v>
      </c>
      <c r="K8256">
        <v>1041</v>
      </c>
      <c r="L8256">
        <v>4.1741937398910522E-2</v>
      </c>
      <c r="M8256">
        <v>3.4670302867889404</v>
      </c>
      <c r="N8256">
        <v>10758</v>
      </c>
      <c r="O8256">
        <v>3.1929574906826019E-2</v>
      </c>
      <c r="P8256">
        <v>8.2099420251324773E-4</v>
      </c>
      <c r="Q8256">
        <v>2.0202884450554848E-2</v>
      </c>
      <c r="R8256">
        <v>4.1741937398910522E-2</v>
      </c>
      <c r="S8256">
        <v>6.3278436660766602E-2</v>
      </c>
      <c r="T8256">
        <v>8.2662880420684814E-2</v>
      </c>
      <c r="U8256" t="s">
        <v>102</v>
      </c>
      <c r="V8256" t="s">
        <v>84</v>
      </c>
      <c r="W8256">
        <v>69.305351257324219</v>
      </c>
    </row>
    <row r="8257" spans="2:23" x14ac:dyDescent="0.25">
      <c r="B8257" t="s">
        <v>14</v>
      </c>
      <c r="C8257" s="35">
        <v>42255</v>
      </c>
      <c r="D8257">
        <v>24</v>
      </c>
      <c r="E8257" t="s">
        <v>32</v>
      </c>
      <c r="F8257">
        <v>0.93837315253657605</v>
      </c>
      <c r="G8257">
        <v>0.8910957736146794</v>
      </c>
      <c r="H8257">
        <v>9717</v>
      </c>
      <c r="I8257">
        <v>0.88076804993007496</v>
      </c>
      <c r="J8257">
        <v>0.75635137772975392</v>
      </c>
      <c r="K8257">
        <v>1041</v>
      </c>
      <c r="L8257">
        <v>5.760510265827179E-2</v>
      </c>
      <c r="M8257">
        <v>6.138826847076416</v>
      </c>
      <c r="N8257">
        <v>10758</v>
      </c>
      <c r="O8257">
        <v>2.5124773383140564E-2</v>
      </c>
      <c r="P8257">
        <v>2.5405192747712135E-2</v>
      </c>
      <c r="Q8257">
        <v>4.0656432509422302E-2</v>
      </c>
      <c r="R8257">
        <v>5.760510265827179E-2</v>
      </c>
      <c r="S8257">
        <v>7.4551761150360107E-2</v>
      </c>
      <c r="T8257">
        <v>8.9805014431476593E-2</v>
      </c>
      <c r="U8257" t="s">
        <v>102</v>
      </c>
      <c r="V8257" t="s">
        <v>84</v>
      </c>
      <c r="W8257">
        <v>67.537643432617188</v>
      </c>
    </row>
    <row r="8258" spans="2:23" x14ac:dyDescent="0.25">
      <c r="B8258" t="s">
        <v>15</v>
      </c>
      <c r="C8258" s="35">
        <v>42233</v>
      </c>
      <c r="D8258">
        <v>1</v>
      </c>
      <c r="E8258" t="s">
        <v>109</v>
      </c>
      <c r="F8258">
        <v>1.1914079341081749</v>
      </c>
      <c r="G8258">
        <v>1.1599540580376058</v>
      </c>
      <c r="H8258">
        <v>4133</v>
      </c>
      <c r="I8258">
        <v>1.2417178819553956</v>
      </c>
      <c r="J8258">
        <v>1.1265746005689585</v>
      </c>
      <c r="K8258">
        <v>1032</v>
      </c>
      <c r="L8258">
        <v>-5.0309948623180389E-2</v>
      </c>
      <c r="M8258">
        <v>-4.2227306365966797</v>
      </c>
      <c r="N8258">
        <v>10356</v>
      </c>
      <c r="O8258">
        <v>3.9438117295503616E-2</v>
      </c>
      <c r="P8258">
        <v>-0.10085383802652359</v>
      </c>
      <c r="Q8258">
        <v>-7.6914116740226746E-2</v>
      </c>
      <c r="R8258">
        <v>-5.0309948623180389E-2</v>
      </c>
      <c r="S8258">
        <v>-2.370893768966198E-2</v>
      </c>
      <c r="T8258">
        <v>2.3394249728880823E-4</v>
      </c>
      <c r="U8258" t="s">
        <v>18</v>
      </c>
      <c r="V8258" t="s">
        <v>84</v>
      </c>
      <c r="W8258">
        <v>79.219970703125</v>
      </c>
    </row>
    <row r="8259" spans="2:23" x14ac:dyDescent="0.25">
      <c r="B8259" t="s">
        <v>15</v>
      </c>
      <c r="C8259" s="35">
        <v>42233</v>
      </c>
      <c r="D8259">
        <v>1</v>
      </c>
      <c r="E8259" t="s">
        <v>109</v>
      </c>
      <c r="F8259">
        <v>1.1914079341081749</v>
      </c>
      <c r="G8259">
        <v>1.1599540580376058</v>
      </c>
      <c r="H8259">
        <v>4133</v>
      </c>
      <c r="I8259">
        <v>1.2417178819553956</v>
      </c>
      <c r="J8259">
        <v>1.1265746005689585</v>
      </c>
      <c r="K8259">
        <v>1032</v>
      </c>
      <c r="L8259">
        <v>-5.0309948623180389E-2</v>
      </c>
      <c r="M8259">
        <v>-4.2227306365966797</v>
      </c>
      <c r="N8259">
        <v>10356</v>
      </c>
      <c r="O8259">
        <v>3.9438117295503616E-2</v>
      </c>
      <c r="P8259">
        <v>-0.10085383802652359</v>
      </c>
      <c r="Q8259">
        <v>-7.6914116740226746E-2</v>
      </c>
      <c r="R8259">
        <v>-5.0309948623180389E-2</v>
      </c>
      <c r="S8259">
        <v>-2.370893768966198E-2</v>
      </c>
      <c r="T8259">
        <v>2.3394249728880823E-4</v>
      </c>
      <c r="U8259" t="s">
        <v>102</v>
      </c>
      <c r="V8259" t="s">
        <v>84</v>
      </c>
      <c r="W8259">
        <v>79.219970703125</v>
      </c>
    </row>
    <row r="8260" spans="2:23" x14ac:dyDescent="0.25">
      <c r="B8260" t="s">
        <v>15</v>
      </c>
      <c r="C8260" s="35">
        <v>42233</v>
      </c>
      <c r="D8260">
        <v>2</v>
      </c>
      <c r="E8260" t="s">
        <v>109</v>
      </c>
      <c r="F8260">
        <v>0.98618174713314388</v>
      </c>
      <c r="G8260">
        <v>0.99132360040881939</v>
      </c>
      <c r="H8260">
        <v>4133</v>
      </c>
      <c r="I8260">
        <v>1.0048879492891774</v>
      </c>
      <c r="J8260">
        <v>0.93704101531947903</v>
      </c>
      <c r="K8260">
        <v>1032</v>
      </c>
      <c r="L8260">
        <v>-1.8706202507019043E-2</v>
      </c>
      <c r="M8260">
        <v>-1.8968311548233032</v>
      </c>
      <c r="N8260">
        <v>10356</v>
      </c>
      <c r="O8260">
        <v>3.2993853092193604E-2</v>
      </c>
      <c r="P8260">
        <v>-6.099112331867218E-2</v>
      </c>
      <c r="Q8260">
        <v>-4.0963195264339447E-2</v>
      </c>
      <c r="R8260">
        <v>-1.8706202507019043E-2</v>
      </c>
      <c r="S8260">
        <v>3.5481513477861881E-3</v>
      </c>
      <c r="T8260">
        <v>2.3578720167279243E-2</v>
      </c>
      <c r="U8260" t="s">
        <v>18</v>
      </c>
      <c r="V8260" t="s">
        <v>84</v>
      </c>
      <c r="W8260">
        <v>77.349845886230469</v>
      </c>
    </row>
    <row r="8261" spans="2:23" x14ac:dyDescent="0.25">
      <c r="B8261" t="s">
        <v>15</v>
      </c>
      <c r="C8261" s="35">
        <v>42233</v>
      </c>
      <c r="D8261">
        <v>2</v>
      </c>
      <c r="E8261" t="s">
        <v>109</v>
      </c>
      <c r="F8261">
        <v>0.98618174713314388</v>
      </c>
      <c r="G8261">
        <v>0.99132360040881939</v>
      </c>
      <c r="H8261">
        <v>4133</v>
      </c>
      <c r="I8261">
        <v>1.0048879492891774</v>
      </c>
      <c r="J8261">
        <v>0.93704101531947903</v>
      </c>
      <c r="K8261">
        <v>1032</v>
      </c>
      <c r="L8261">
        <v>-1.8706202507019043E-2</v>
      </c>
      <c r="M8261">
        <v>-1.8968311548233032</v>
      </c>
      <c r="N8261">
        <v>10356</v>
      </c>
      <c r="O8261">
        <v>3.2993853092193604E-2</v>
      </c>
      <c r="P8261">
        <v>-6.099112331867218E-2</v>
      </c>
      <c r="Q8261">
        <v>-4.0963195264339447E-2</v>
      </c>
      <c r="R8261">
        <v>-1.8706202507019043E-2</v>
      </c>
      <c r="S8261">
        <v>3.5481513477861881E-3</v>
      </c>
      <c r="T8261">
        <v>2.3578720167279243E-2</v>
      </c>
      <c r="U8261" t="s">
        <v>102</v>
      </c>
      <c r="V8261" t="s">
        <v>84</v>
      </c>
      <c r="W8261">
        <v>77.349845886230469</v>
      </c>
    </row>
    <row r="8262" spans="2:23" x14ac:dyDescent="0.25">
      <c r="B8262" t="s">
        <v>15</v>
      </c>
      <c r="C8262" s="35">
        <v>42233</v>
      </c>
      <c r="D8262">
        <v>3</v>
      </c>
      <c r="E8262" t="s">
        <v>109</v>
      </c>
      <c r="F8262">
        <v>0.86496454102127784</v>
      </c>
      <c r="G8262">
        <v>0.87076307337902681</v>
      </c>
      <c r="H8262">
        <v>4133</v>
      </c>
      <c r="I8262">
        <v>0.88624732787216454</v>
      </c>
      <c r="J8262">
        <v>0.82699841101081661</v>
      </c>
      <c r="K8262">
        <v>1032</v>
      </c>
      <c r="L8262">
        <v>-2.1282786503434181E-2</v>
      </c>
      <c r="M8262">
        <v>-2.4605386257171631</v>
      </c>
      <c r="N8262">
        <v>10356</v>
      </c>
      <c r="O8262">
        <v>2.908911369740963E-2</v>
      </c>
      <c r="P8262">
        <v>-5.8563396334648132E-2</v>
      </c>
      <c r="Q8262">
        <v>-4.0905721485614777E-2</v>
      </c>
      <c r="R8262">
        <v>-2.1282786503434181E-2</v>
      </c>
      <c r="S8262">
        <v>-1.6621793620288372E-3</v>
      </c>
      <c r="T8262">
        <v>1.5997821465134621E-2</v>
      </c>
      <c r="U8262" t="s">
        <v>18</v>
      </c>
      <c r="V8262" t="s">
        <v>84</v>
      </c>
      <c r="W8262">
        <v>76.220451354980469</v>
      </c>
    </row>
    <row r="8263" spans="2:23" x14ac:dyDescent="0.25">
      <c r="B8263" t="s">
        <v>15</v>
      </c>
      <c r="C8263" s="35">
        <v>42233</v>
      </c>
      <c r="D8263">
        <v>3</v>
      </c>
      <c r="E8263" t="s">
        <v>109</v>
      </c>
      <c r="F8263">
        <v>0.86496454102127784</v>
      </c>
      <c r="G8263">
        <v>0.87076307337902681</v>
      </c>
      <c r="H8263">
        <v>4133</v>
      </c>
      <c r="I8263">
        <v>0.88624732787216454</v>
      </c>
      <c r="J8263">
        <v>0.82699841101081661</v>
      </c>
      <c r="K8263">
        <v>1032</v>
      </c>
      <c r="L8263">
        <v>-2.1282786503434181E-2</v>
      </c>
      <c r="M8263">
        <v>-2.4605386257171631</v>
      </c>
      <c r="N8263">
        <v>10356</v>
      </c>
      <c r="O8263">
        <v>2.908911369740963E-2</v>
      </c>
      <c r="P8263">
        <v>-5.8563396334648132E-2</v>
      </c>
      <c r="Q8263">
        <v>-4.0905721485614777E-2</v>
      </c>
      <c r="R8263">
        <v>-2.1282786503434181E-2</v>
      </c>
      <c r="S8263">
        <v>-1.6621793620288372E-3</v>
      </c>
      <c r="T8263">
        <v>1.5997821465134621E-2</v>
      </c>
      <c r="U8263" t="s">
        <v>102</v>
      </c>
      <c r="V8263" t="s">
        <v>84</v>
      </c>
      <c r="W8263">
        <v>76.220451354980469</v>
      </c>
    </row>
    <row r="8264" spans="2:23" x14ac:dyDescent="0.25">
      <c r="B8264" t="s">
        <v>15</v>
      </c>
      <c r="C8264" s="35">
        <v>42233</v>
      </c>
      <c r="D8264">
        <v>4</v>
      </c>
      <c r="E8264" t="s">
        <v>109</v>
      </c>
      <c r="F8264">
        <v>0.78843331710858322</v>
      </c>
      <c r="G8264">
        <v>0.78315440652923041</v>
      </c>
      <c r="H8264">
        <v>4133</v>
      </c>
      <c r="I8264">
        <v>0.78892623880075197</v>
      </c>
      <c r="J8264">
        <v>0.72437517636150361</v>
      </c>
      <c r="K8264">
        <v>1032</v>
      </c>
      <c r="L8264">
        <v>-4.9292168114334345E-4</v>
      </c>
      <c r="M8264">
        <v>-6.25191330909729E-2</v>
      </c>
      <c r="N8264">
        <v>10356</v>
      </c>
      <c r="O8264">
        <v>2.5629036128520966E-2</v>
      </c>
      <c r="P8264">
        <v>-3.3339094370603561E-2</v>
      </c>
      <c r="Q8264">
        <v>-1.7781756818294525E-2</v>
      </c>
      <c r="R8264">
        <v>-4.9292168114334345E-4</v>
      </c>
      <c r="S8264">
        <v>1.6793863847851753E-2</v>
      </c>
      <c r="T8264">
        <v>3.2353252172470093E-2</v>
      </c>
      <c r="U8264" t="s">
        <v>18</v>
      </c>
      <c r="V8264" t="s">
        <v>84</v>
      </c>
      <c r="W8264">
        <v>75.480201721191406</v>
      </c>
    </row>
    <row r="8265" spans="2:23" x14ac:dyDescent="0.25">
      <c r="B8265" t="s">
        <v>15</v>
      </c>
      <c r="C8265" s="35">
        <v>42233</v>
      </c>
      <c r="D8265">
        <v>4</v>
      </c>
      <c r="E8265" t="s">
        <v>109</v>
      </c>
      <c r="F8265">
        <v>0.78843331710858322</v>
      </c>
      <c r="G8265">
        <v>0.78315440652923041</v>
      </c>
      <c r="H8265">
        <v>4133</v>
      </c>
      <c r="I8265">
        <v>0.78892623880075197</v>
      </c>
      <c r="J8265">
        <v>0.72437517636150361</v>
      </c>
      <c r="K8265">
        <v>1032</v>
      </c>
      <c r="L8265">
        <v>-4.9292168114334345E-4</v>
      </c>
      <c r="M8265">
        <v>-6.25191330909729E-2</v>
      </c>
      <c r="N8265">
        <v>10356</v>
      </c>
      <c r="O8265">
        <v>2.5629036128520966E-2</v>
      </c>
      <c r="P8265">
        <v>-3.3339094370603561E-2</v>
      </c>
      <c r="Q8265">
        <v>-1.7781756818294525E-2</v>
      </c>
      <c r="R8265">
        <v>-4.9292168114334345E-4</v>
      </c>
      <c r="S8265">
        <v>1.6793863847851753E-2</v>
      </c>
      <c r="T8265">
        <v>3.2353252172470093E-2</v>
      </c>
      <c r="U8265" t="s">
        <v>102</v>
      </c>
      <c r="V8265" t="s">
        <v>84</v>
      </c>
      <c r="W8265">
        <v>75.480201721191406</v>
      </c>
    </row>
    <row r="8266" spans="2:23" x14ac:dyDescent="0.25">
      <c r="B8266" t="s">
        <v>15</v>
      </c>
      <c r="C8266" s="35">
        <v>42233</v>
      </c>
      <c r="D8266">
        <v>5</v>
      </c>
      <c r="E8266" t="s">
        <v>109</v>
      </c>
      <c r="F8266">
        <v>0.74355619368152837</v>
      </c>
      <c r="G8266">
        <v>0.72491140432855383</v>
      </c>
      <c r="H8266">
        <v>4133</v>
      </c>
      <c r="I8266">
        <v>0.75090233258046046</v>
      </c>
      <c r="J8266">
        <v>0.67574868555876422</v>
      </c>
      <c r="K8266">
        <v>1032</v>
      </c>
      <c r="L8266">
        <v>-7.3461388237774372E-3</v>
      </c>
      <c r="M8266">
        <v>-0.98797357082366943</v>
      </c>
      <c r="N8266">
        <v>10356</v>
      </c>
      <c r="O8266">
        <v>2.3866787552833557E-2</v>
      </c>
      <c r="P8266">
        <v>-3.7933815270662308E-2</v>
      </c>
      <c r="Q8266">
        <v>-2.3446196690201759E-2</v>
      </c>
      <c r="R8266">
        <v>-7.3461388237774372E-3</v>
      </c>
      <c r="S8266">
        <v>8.7520098313689232E-3</v>
      </c>
      <c r="T8266">
        <v>2.3241536691784859E-2</v>
      </c>
      <c r="U8266" t="s">
        <v>18</v>
      </c>
      <c r="V8266" t="s">
        <v>84</v>
      </c>
      <c r="W8266">
        <v>75.350326538085938</v>
      </c>
    </row>
    <row r="8267" spans="2:23" x14ac:dyDescent="0.25">
      <c r="B8267" t="s">
        <v>15</v>
      </c>
      <c r="C8267" s="35">
        <v>42233</v>
      </c>
      <c r="D8267">
        <v>5</v>
      </c>
      <c r="E8267" t="s">
        <v>109</v>
      </c>
      <c r="F8267">
        <v>0.74355619368152837</v>
      </c>
      <c r="G8267">
        <v>0.72491140432855383</v>
      </c>
      <c r="H8267">
        <v>4133</v>
      </c>
      <c r="I8267">
        <v>0.75090233258046046</v>
      </c>
      <c r="J8267">
        <v>0.67574868555876422</v>
      </c>
      <c r="K8267">
        <v>1032</v>
      </c>
      <c r="L8267">
        <v>-7.3461388237774372E-3</v>
      </c>
      <c r="M8267">
        <v>-0.98797357082366943</v>
      </c>
      <c r="N8267">
        <v>10356</v>
      </c>
      <c r="O8267">
        <v>2.3866787552833557E-2</v>
      </c>
      <c r="P8267">
        <v>-3.7933815270662308E-2</v>
      </c>
      <c r="Q8267">
        <v>-2.3446196690201759E-2</v>
      </c>
      <c r="R8267">
        <v>-7.3461388237774372E-3</v>
      </c>
      <c r="S8267">
        <v>8.7520098313689232E-3</v>
      </c>
      <c r="T8267">
        <v>2.3241536691784859E-2</v>
      </c>
      <c r="U8267" t="s">
        <v>102</v>
      </c>
      <c r="V8267" t="s">
        <v>84</v>
      </c>
      <c r="W8267">
        <v>75.350326538085938</v>
      </c>
    </row>
    <row r="8268" spans="2:23" x14ac:dyDescent="0.25">
      <c r="B8268" t="s">
        <v>15</v>
      </c>
      <c r="C8268" s="35">
        <v>42233</v>
      </c>
      <c r="D8268">
        <v>6</v>
      </c>
      <c r="E8268" t="s">
        <v>109</v>
      </c>
      <c r="F8268">
        <v>0.74034891687909665</v>
      </c>
      <c r="G8268">
        <v>0.69519688635064281</v>
      </c>
      <c r="H8268">
        <v>4133</v>
      </c>
      <c r="I8268">
        <v>0.73077735647884168</v>
      </c>
      <c r="J8268">
        <v>0.64847924782722133</v>
      </c>
      <c r="K8268">
        <v>1032</v>
      </c>
      <c r="L8268">
        <v>9.5715606585144997E-3</v>
      </c>
      <c r="M8268">
        <v>1.2928445339202881</v>
      </c>
      <c r="N8268">
        <v>10356</v>
      </c>
      <c r="O8268">
        <v>2.290026843547821E-2</v>
      </c>
      <c r="P8268">
        <v>-1.9777422770857811E-2</v>
      </c>
      <c r="Q8268">
        <v>-5.876502487808466E-3</v>
      </c>
      <c r="R8268">
        <v>9.5715606585144997E-3</v>
      </c>
      <c r="S8268">
        <v>2.5017792358994484E-2</v>
      </c>
      <c r="T8268">
        <v>3.892054408788681E-2</v>
      </c>
      <c r="U8268" t="s">
        <v>18</v>
      </c>
      <c r="V8268" t="s">
        <v>84</v>
      </c>
      <c r="W8268">
        <v>73.6099853515625</v>
      </c>
    </row>
    <row r="8269" spans="2:23" x14ac:dyDescent="0.25">
      <c r="B8269" t="s">
        <v>15</v>
      </c>
      <c r="C8269" s="35">
        <v>42233</v>
      </c>
      <c r="D8269">
        <v>6</v>
      </c>
      <c r="E8269" t="s">
        <v>109</v>
      </c>
      <c r="F8269">
        <v>0.74034891687909665</v>
      </c>
      <c r="G8269">
        <v>0.69519688635064281</v>
      </c>
      <c r="H8269">
        <v>4133</v>
      </c>
      <c r="I8269">
        <v>0.73077735647884168</v>
      </c>
      <c r="J8269">
        <v>0.64847924782722133</v>
      </c>
      <c r="K8269">
        <v>1032</v>
      </c>
      <c r="L8269">
        <v>9.5715606585144997E-3</v>
      </c>
      <c r="M8269">
        <v>1.2928445339202881</v>
      </c>
      <c r="N8269">
        <v>10356</v>
      </c>
      <c r="O8269">
        <v>2.290026843547821E-2</v>
      </c>
      <c r="P8269">
        <v>-1.9777422770857811E-2</v>
      </c>
      <c r="Q8269">
        <v>-5.876502487808466E-3</v>
      </c>
      <c r="R8269">
        <v>9.5715606585144997E-3</v>
      </c>
      <c r="S8269">
        <v>2.5017792358994484E-2</v>
      </c>
      <c r="T8269">
        <v>3.892054408788681E-2</v>
      </c>
      <c r="U8269" t="s">
        <v>102</v>
      </c>
      <c r="V8269" t="s">
        <v>84</v>
      </c>
      <c r="W8269">
        <v>73.6099853515625</v>
      </c>
    </row>
    <row r="8270" spans="2:23" x14ac:dyDescent="0.25">
      <c r="B8270" t="s">
        <v>15</v>
      </c>
      <c r="C8270" s="35">
        <v>42233</v>
      </c>
      <c r="D8270">
        <v>7</v>
      </c>
      <c r="E8270" t="s">
        <v>109</v>
      </c>
      <c r="F8270">
        <v>0.80008880506969648</v>
      </c>
      <c r="G8270">
        <v>0.74061752056448382</v>
      </c>
      <c r="H8270">
        <v>4133</v>
      </c>
      <c r="I8270">
        <v>0.79783828977633731</v>
      </c>
      <c r="J8270">
        <v>0.7101927135472057</v>
      </c>
      <c r="K8270">
        <v>1032</v>
      </c>
      <c r="L8270">
        <v>2.2505153901875019E-3</v>
      </c>
      <c r="M8270">
        <v>0.28128319978713989</v>
      </c>
      <c r="N8270">
        <v>10356</v>
      </c>
      <c r="O8270">
        <v>2.4928897619247437E-2</v>
      </c>
      <c r="P8270">
        <v>-2.9698360711336136E-2</v>
      </c>
      <c r="Q8270">
        <v>-1.4566020108759403E-2</v>
      </c>
      <c r="R8270">
        <v>2.2505153901875019E-3</v>
      </c>
      <c r="S8270">
        <v>1.9065055996179581E-2</v>
      </c>
      <c r="T8270">
        <v>3.4199390560388565E-2</v>
      </c>
      <c r="U8270" t="s">
        <v>18</v>
      </c>
      <c r="V8270" t="s">
        <v>84</v>
      </c>
      <c r="W8270">
        <v>76.869544982910156</v>
      </c>
    </row>
    <row r="8271" spans="2:23" x14ac:dyDescent="0.25">
      <c r="B8271" t="s">
        <v>15</v>
      </c>
      <c r="C8271" s="35">
        <v>42233</v>
      </c>
      <c r="D8271">
        <v>7</v>
      </c>
      <c r="E8271" t="s">
        <v>109</v>
      </c>
      <c r="F8271">
        <v>0.80008880506969648</v>
      </c>
      <c r="G8271">
        <v>0.74061752056448382</v>
      </c>
      <c r="H8271">
        <v>4133</v>
      </c>
      <c r="I8271">
        <v>0.79783828977633731</v>
      </c>
      <c r="J8271">
        <v>0.7101927135472057</v>
      </c>
      <c r="K8271">
        <v>1032</v>
      </c>
      <c r="L8271">
        <v>2.2505153901875019E-3</v>
      </c>
      <c r="M8271">
        <v>0.28128319978713989</v>
      </c>
      <c r="N8271">
        <v>10356</v>
      </c>
      <c r="O8271">
        <v>2.4928897619247437E-2</v>
      </c>
      <c r="P8271">
        <v>-2.9698360711336136E-2</v>
      </c>
      <c r="Q8271">
        <v>-1.4566020108759403E-2</v>
      </c>
      <c r="R8271">
        <v>2.2505153901875019E-3</v>
      </c>
      <c r="S8271">
        <v>1.9065055996179581E-2</v>
      </c>
      <c r="T8271">
        <v>3.4199390560388565E-2</v>
      </c>
      <c r="U8271" t="s">
        <v>102</v>
      </c>
      <c r="V8271" t="s">
        <v>84</v>
      </c>
      <c r="W8271">
        <v>76.869544982910156</v>
      </c>
    </row>
    <row r="8272" spans="2:23" x14ac:dyDescent="0.25">
      <c r="B8272" t="s">
        <v>15</v>
      </c>
      <c r="C8272" s="35">
        <v>42233</v>
      </c>
      <c r="D8272">
        <v>8</v>
      </c>
      <c r="E8272" t="s">
        <v>109</v>
      </c>
      <c r="F8272">
        <v>0.81583020188147026</v>
      </c>
      <c r="G8272">
        <v>0.80335107857501209</v>
      </c>
      <c r="H8272">
        <v>4133</v>
      </c>
      <c r="I8272">
        <v>0.82230476195091751</v>
      </c>
      <c r="J8272">
        <v>0.77026290251995677</v>
      </c>
      <c r="K8272">
        <v>1032</v>
      </c>
      <c r="L8272">
        <v>-6.4745601266622543E-3</v>
      </c>
      <c r="M8272">
        <v>-0.79361611604690552</v>
      </c>
      <c r="N8272">
        <v>10356</v>
      </c>
      <c r="O8272">
        <v>2.7038104832172394E-2</v>
      </c>
      <c r="P8272">
        <v>-4.1126593947410583E-2</v>
      </c>
      <c r="Q8272">
        <v>-2.4713924154639244E-2</v>
      </c>
      <c r="R8272">
        <v>-6.4745601266622543E-3</v>
      </c>
      <c r="S8272">
        <v>1.1762641370296478E-2</v>
      </c>
      <c r="T8272">
        <v>2.8177475556731224E-2</v>
      </c>
      <c r="U8272" t="s">
        <v>18</v>
      </c>
      <c r="V8272" t="s">
        <v>84</v>
      </c>
      <c r="W8272">
        <v>81.389053344726562</v>
      </c>
    </row>
    <row r="8273" spans="2:23" x14ac:dyDescent="0.25">
      <c r="B8273" t="s">
        <v>15</v>
      </c>
      <c r="C8273" s="35">
        <v>42233</v>
      </c>
      <c r="D8273">
        <v>8</v>
      </c>
      <c r="E8273" t="s">
        <v>109</v>
      </c>
      <c r="F8273">
        <v>0.81583020188147026</v>
      </c>
      <c r="G8273">
        <v>0.80335107857501209</v>
      </c>
      <c r="H8273">
        <v>4133</v>
      </c>
      <c r="I8273">
        <v>0.82230476195091751</v>
      </c>
      <c r="J8273">
        <v>0.77026290251995677</v>
      </c>
      <c r="K8273">
        <v>1032</v>
      </c>
      <c r="L8273">
        <v>-6.4745601266622543E-3</v>
      </c>
      <c r="M8273">
        <v>-0.79361611604690552</v>
      </c>
      <c r="N8273">
        <v>10356</v>
      </c>
      <c r="O8273">
        <v>2.7038104832172394E-2</v>
      </c>
      <c r="P8273">
        <v>-4.1126593947410583E-2</v>
      </c>
      <c r="Q8273">
        <v>-2.4713924154639244E-2</v>
      </c>
      <c r="R8273">
        <v>-6.4745601266622543E-3</v>
      </c>
      <c r="S8273">
        <v>1.1762641370296478E-2</v>
      </c>
      <c r="T8273">
        <v>2.8177475556731224E-2</v>
      </c>
      <c r="U8273" t="s">
        <v>102</v>
      </c>
      <c r="V8273" t="s">
        <v>84</v>
      </c>
      <c r="W8273">
        <v>81.389053344726562</v>
      </c>
    </row>
    <row r="8274" spans="2:23" x14ac:dyDescent="0.25">
      <c r="B8274" t="s">
        <v>15</v>
      </c>
      <c r="C8274" s="35">
        <v>42233</v>
      </c>
      <c r="D8274">
        <v>9</v>
      </c>
      <c r="E8274" t="s">
        <v>109</v>
      </c>
      <c r="F8274">
        <v>0.79961581912560031</v>
      </c>
      <c r="G8274">
        <v>0.8751335441473812</v>
      </c>
      <c r="H8274">
        <v>4133</v>
      </c>
      <c r="I8274">
        <v>0.8002602527920879</v>
      </c>
      <c r="J8274">
        <v>0.87482745742956913</v>
      </c>
      <c r="K8274">
        <v>1032</v>
      </c>
      <c r="L8274">
        <v>-6.4443366136401892E-4</v>
      </c>
      <c r="M8274">
        <v>-8.0592907965183258E-2</v>
      </c>
      <c r="N8274">
        <v>10356</v>
      </c>
      <c r="O8274">
        <v>3.0444957315921783E-2</v>
      </c>
      <c r="P8274">
        <v>-3.9662692695856094E-2</v>
      </c>
      <c r="Q8274">
        <v>-2.1181993186473846E-2</v>
      </c>
      <c r="R8274">
        <v>-6.4443366136401892E-4</v>
      </c>
      <c r="S8274">
        <v>1.9890690222382545E-2</v>
      </c>
      <c r="T8274">
        <v>3.8373824208974838E-2</v>
      </c>
      <c r="U8274" t="s">
        <v>18</v>
      </c>
      <c r="V8274" t="s">
        <v>84</v>
      </c>
      <c r="W8274">
        <v>84.77886962890625</v>
      </c>
    </row>
    <row r="8275" spans="2:23" x14ac:dyDescent="0.25">
      <c r="B8275" t="s">
        <v>15</v>
      </c>
      <c r="C8275" s="35">
        <v>42233</v>
      </c>
      <c r="D8275">
        <v>9</v>
      </c>
      <c r="E8275" t="s">
        <v>109</v>
      </c>
      <c r="F8275">
        <v>0.79961581912560031</v>
      </c>
      <c r="G8275">
        <v>0.8751335441473812</v>
      </c>
      <c r="H8275">
        <v>4133</v>
      </c>
      <c r="I8275">
        <v>0.8002602527920879</v>
      </c>
      <c r="J8275">
        <v>0.87482745742956913</v>
      </c>
      <c r="K8275">
        <v>1032</v>
      </c>
      <c r="L8275">
        <v>-6.4443366136401892E-4</v>
      </c>
      <c r="M8275">
        <v>-8.0592907965183258E-2</v>
      </c>
      <c r="N8275">
        <v>10356</v>
      </c>
      <c r="O8275">
        <v>3.0444957315921783E-2</v>
      </c>
      <c r="P8275">
        <v>-3.9662692695856094E-2</v>
      </c>
      <c r="Q8275">
        <v>-2.1181993186473846E-2</v>
      </c>
      <c r="R8275">
        <v>-6.4443366136401892E-4</v>
      </c>
      <c r="S8275">
        <v>1.9890690222382545E-2</v>
      </c>
      <c r="T8275">
        <v>3.8373824208974838E-2</v>
      </c>
      <c r="U8275" t="s">
        <v>102</v>
      </c>
      <c r="V8275" t="s">
        <v>84</v>
      </c>
      <c r="W8275">
        <v>84.77886962890625</v>
      </c>
    </row>
    <row r="8276" spans="2:23" x14ac:dyDescent="0.25">
      <c r="B8276" t="s">
        <v>15</v>
      </c>
      <c r="C8276" s="35">
        <v>42233</v>
      </c>
      <c r="D8276">
        <v>10</v>
      </c>
      <c r="E8276" t="s">
        <v>109</v>
      </c>
      <c r="F8276">
        <v>0.86211963981733497</v>
      </c>
      <c r="G8276">
        <v>1.0849015092756669</v>
      </c>
      <c r="H8276">
        <v>4133</v>
      </c>
      <c r="I8276">
        <v>0.87532827996702189</v>
      </c>
      <c r="J8276">
        <v>1.1359211507386311</v>
      </c>
      <c r="K8276">
        <v>1032</v>
      </c>
      <c r="L8276">
        <v>-1.3208639807999134E-2</v>
      </c>
      <c r="M8276">
        <v>-1.5321122407913208</v>
      </c>
      <c r="N8276">
        <v>10356</v>
      </c>
      <c r="O8276">
        <v>3.918023407459259E-2</v>
      </c>
      <c r="P8276">
        <v>-6.3422024250030518E-2</v>
      </c>
      <c r="Q8276">
        <v>-3.9638843387365341E-2</v>
      </c>
      <c r="R8276">
        <v>-1.3208639807999134E-2</v>
      </c>
      <c r="S8276">
        <v>1.3218428008258343E-2</v>
      </c>
      <c r="T8276">
        <v>3.7004746496677399E-2</v>
      </c>
      <c r="U8276" t="s">
        <v>18</v>
      </c>
      <c r="V8276" t="s">
        <v>84</v>
      </c>
      <c r="W8276">
        <v>87.909034729003906</v>
      </c>
    </row>
    <row r="8277" spans="2:23" x14ac:dyDescent="0.25">
      <c r="B8277" t="s">
        <v>15</v>
      </c>
      <c r="C8277" s="35">
        <v>42233</v>
      </c>
      <c r="D8277">
        <v>10</v>
      </c>
      <c r="E8277" t="s">
        <v>109</v>
      </c>
      <c r="F8277">
        <v>0.86211963981733497</v>
      </c>
      <c r="G8277">
        <v>1.0849015092756669</v>
      </c>
      <c r="H8277">
        <v>4133</v>
      </c>
      <c r="I8277">
        <v>0.87532827996702189</v>
      </c>
      <c r="J8277">
        <v>1.1359211507386311</v>
      </c>
      <c r="K8277">
        <v>1032</v>
      </c>
      <c r="L8277">
        <v>-1.3208639807999134E-2</v>
      </c>
      <c r="M8277">
        <v>-1.5321122407913208</v>
      </c>
      <c r="N8277">
        <v>10356</v>
      </c>
      <c r="O8277">
        <v>3.918023407459259E-2</v>
      </c>
      <c r="P8277">
        <v>-6.3422024250030518E-2</v>
      </c>
      <c r="Q8277">
        <v>-3.9638843387365341E-2</v>
      </c>
      <c r="R8277">
        <v>-1.3208639807999134E-2</v>
      </c>
      <c r="S8277">
        <v>1.3218428008258343E-2</v>
      </c>
      <c r="T8277">
        <v>3.7004746496677399E-2</v>
      </c>
      <c r="U8277" t="s">
        <v>102</v>
      </c>
      <c r="V8277" t="s">
        <v>84</v>
      </c>
      <c r="W8277">
        <v>87.909034729003906</v>
      </c>
    </row>
    <row r="8278" spans="2:23" x14ac:dyDescent="0.25">
      <c r="B8278" t="s">
        <v>15</v>
      </c>
      <c r="C8278" s="35">
        <v>42233</v>
      </c>
      <c r="D8278">
        <v>11</v>
      </c>
      <c r="E8278" t="s">
        <v>109</v>
      </c>
      <c r="F8278">
        <v>0.98519452424049792</v>
      </c>
      <c r="G8278">
        <v>1.323450485292418</v>
      </c>
      <c r="H8278">
        <v>4133</v>
      </c>
      <c r="I8278">
        <v>1.0139222543210638</v>
      </c>
      <c r="J8278">
        <v>1.3290443748194054</v>
      </c>
      <c r="K8278">
        <v>1032</v>
      </c>
      <c r="L8278">
        <v>-2.8727730736136436E-2</v>
      </c>
      <c r="M8278">
        <v>-2.9159450531005859</v>
      </c>
      <c r="N8278">
        <v>10356</v>
      </c>
      <c r="O8278">
        <v>4.6210143715143204E-2</v>
      </c>
      <c r="P8278">
        <v>-8.7950654327869415E-2</v>
      </c>
      <c r="Q8278">
        <v>-5.990016832947731E-2</v>
      </c>
      <c r="R8278">
        <v>-2.8727730736136436E-2</v>
      </c>
      <c r="S8278">
        <v>2.4410111363977194E-3</v>
      </c>
      <c r="T8278">
        <v>3.0495189130306244E-2</v>
      </c>
      <c r="U8278" t="s">
        <v>18</v>
      </c>
      <c r="V8278" t="s">
        <v>84</v>
      </c>
      <c r="W8278">
        <v>91.909034729003906</v>
      </c>
    </row>
    <row r="8279" spans="2:23" x14ac:dyDescent="0.25">
      <c r="B8279" t="s">
        <v>15</v>
      </c>
      <c r="C8279" s="35">
        <v>42233</v>
      </c>
      <c r="D8279">
        <v>11</v>
      </c>
      <c r="E8279" t="s">
        <v>109</v>
      </c>
      <c r="F8279">
        <v>0.98519452424049792</v>
      </c>
      <c r="G8279">
        <v>1.323450485292418</v>
      </c>
      <c r="H8279">
        <v>4133</v>
      </c>
      <c r="I8279">
        <v>1.0139222543210638</v>
      </c>
      <c r="J8279">
        <v>1.3290443748194054</v>
      </c>
      <c r="K8279">
        <v>1032</v>
      </c>
      <c r="L8279">
        <v>-2.8727730736136436E-2</v>
      </c>
      <c r="M8279">
        <v>-2.9159450531005859</v>
      </c>
      <c r="N8279">
        <v>10356</v>
      </c>
      <c r="O8279">
        <v>4.6210143715143204E-2</v>
      </c>
      <c r="P8279">
        <v>-8.7950654327869415E-2</v>
      </c>
      <c r="Q8279">
        <v>-5.990016832947731E-2</v>
      </c>
      <c r="R8279">
        <v>-2.8727730736136436E-2</v>
      </c>
      <c r="S8279">
        <v>2.4410111363977194E-3</v>
      </c>
      <c r="T8279">
        <v>3.0495189130306244E-2</v>
      </c>
      <c r="U8279" t="s">
        <v>102</v>
      </c>
      <c r="V8279" t="s">
        <v>84</v>
      </c>
      <c r="W8279">
        <v>91.909034729003906</v>
      </c>
    </row>
    <row r="8280" spans="2:23" x14ac:dyDescent="0.25">
      <c r="B8280" t="s">
        <v>15</v>
      </c>
      <c r="C8280" s="35">
        <v>42233</v>
      </c>
      <c r="D8280">
        <v>12</v>
      </c>
      <c r="E8280" t="s">
        <v>109</v>
      </c>
      <c r="F8280">
        <v>1.22954928186753</v>
      </c>
      <c r="G8280">
        <v>1.5725481565876662</v>
      </c>
      <c r="H8280">
        <v>4133</v>
      </c>
      <c r="I8280">
        <v>1.1608151601668468</v>
      </c>
      <c r="J8280">
        <v>1.5037896391582013</v>
      </c>
      <c r="K8280">
        <v>1032</v>
      </c>
      <c r="L8280">
        <v>6.8734124302864075E-2</v>
      </c>
      <c r="M8280">
        <v>5.5901885032653809</v>
      </c>
      <c r="N8280">
        <v>10356</v>
      </c>
      <c r="O8280">
        <v>5.2816618233919144E-2</v>
      </c>
      <c r="P8280">
        <v>1.0443463688716292E-3</v>
      </c>
      <c r="Q8280">
        <v>3.3105090260505676E-2</v>
      </c>
      <c r="R8280">
        <v>6.8734124302864075E-2</v>
      </c>
      <c r="S8280">
        <v>0.10435893386602402</v>
      </c>
      <c r="T8280">
        <v>0.13642390072345734</v>
      </c>
      <c r="U8280" t="s">
        <v>18</v>
      </c>
      <c r="V8280" t="s">
        <v>84</v>
      </c>
      <c r="W8280">
        <v>94.908843994140625</v>
      </c>
    </row>
    <row r="8281" spans="2:23" x14ac:dyDescent="0.25">
      <c r="B8281" t="s">
        <v>15</v>
      </c>
      <c r="C8281" s="35">
        <v>42233</v>
      </c>
      <c r="D8281">
        <v>12</v>
      </c>
      <c r="E8281" t="s">
        <v>109</v>
      </c>
      <c r="F8281">
        <v>1.22954928186753</v>
      </c>
      <c r="G8281">
        <v>1.5725481565876662</v>
      </c>
      <c r="H8281">
        <v>4133</v>
      </c>
      <c r="I8281">
        <v>1.1608151601668468</v>
      </c>
      <c r="J8281">
        <v>1.5037896391582013</v>
      </c>
      <c r="K8281">
        <v>1032</v>
      </c>
      <c r="L8281">
        <v>6.8734124302864075E-2</v>
      </c>
      <c r="M8281">
        <v>5.5901885032653809</v>
      </c>
      <c r="N8281">
        <v>10356</v>
      </c>
      <c r="O8281">
        <v>5.2816618233919144E-2</v>
      </c>
      <c r="P8281">
        <v>1.0443463688716292E-3</v>
      </c>
      <c r="Q8281">
        <v>3.3105090260505676E-2</v>
      </c>
      <c r="R8281">
        <v>6.8734124302864075E-2</v>
      </c>
      <c r="S8281">
        <v>0.10435893386602402</v>
      </c>
      <c r="T8281">
        <v>0.13642390072345734</v>
      </c>
      <c r="U8281" t="s">
        <v>102</v>
      </c>
      <c r="V8281" t="s">
        <v>84</v>
      </c>
      <c r="W8281">
        <v>94.908843994140625</v>
      </c>
    </row>
    <row r="8282" spans="2:23" x14ac:dyDescent="0.25">
      <c r="B8282" t="s">
        <v>15</v>
      </c>
      <c r="C8282" s="35">
        <v>42233</v>
      </c>
      <c r="D8282">
        <v>13</v>
      </c>
      <c r="E8282" t="s">
        <v>109</v>
      </c>
      <c r="F8282">
        <v>1.5809772693324176</v>
      </c>
      <c r="G8282">
        <v>1.8044660744702996</v>
      </c>
      <c r="H8282">
        <v>4133</v>
      </c>
      <c r="I8282">
        <v>1.2872599605348984</v>
      </c>
      <c r="J8282">
        <v>1.5681022097280217</v>
      </c>
      <c r="K8282">
        <v>1032</v>
      </c>
      <c r="L8282">
        <v>0.29371729493141174</v>
      </c>
      <c r="M8282">
        <v>18.578212738037109</v>
      </c>
      <c r="N8282">
        <v>10356</v>
      </c>
      <c r="O8282">
        <v>5.6307435035705566E-2</v>
      </c>
      <c r="P8282">
        <v>0.22155368328094482</v>
      </c>
      <c r="Q8282">
        <v>0.2557334303855896</v>
      </c>
      <c r="R8282">
        <v>0.29371729493141174</v>
      </c>
      <c r="S8282">
        <v>0.33169665932655334</v>
      </c>
      <c r="T8282">
        <v>0.36588090658187866</v>
      </c>
      <c r="U8282" t="s">
        <v>18</v>
      </c>
      <c r="V8282" t="s">
        <v>84</v>
      </c>
      <c r="W8282">
        <v>97.649093627929688</v>
      </c>
    </row>
    <row r="8283" spans="2:23" x14ac:dyDescent="0.25">
      <c r="B8283" t="s">
        <v>15</v>
      </c>
      <c r="C8283" s="35">
        <v>42233</v>
      </c>
      <c r="D8283">
        <v>13</v>
      </c>
      <c r="E8283" t="s">
        <v>109</v>
      </c>
      <c r="F8283">
        <v>1.5809772693324176</v>
      </c>
      <c r="G8283">
        <v>1.8044660744702996</v>
      </c>
      <c r="H8283">
        <v>4133</v>
      </c>
      <c r="I8283">
        <v>1.2872599605348984</v>
      </c>
      <c r="J8283">
        <v>1.5681022097280217</v>
      </c>
      <c r="K8283">
        <v>1032</v>
      </c>
      <c r="L8283">
        <v>0.29371729493141174</v>
      </c>
      <c r="M8283">
        <v>18.578212738037109</v>
      </c>
      <c r="N8283">
        <v>10356</v>
      </c>
      <c r="O8283">
        <v>5.6307435035705566E-2</v>
      </c>
      <c r="P8283">
        <v>0.22155368328094482</v>
      </c>
      <c r="Q8283">
        <v>0.2557334303855896</v>
      </c>
      <c r="R8283">
        <v>0.29371729493141174</v>
      </c>
      <c r="S8283">
        <v>0.33169665932655334</v>
      </c>
      <c r="T8283">
        <v>0.36588090658187866</v>
      </c>
      <c r="U8283" t="s">
        <v>102</v>
      </c>
      <c r="V8283" t="s">
        <v>84</v>
      </c>
      <c r="W8283">
        <v>97.649093627929688</v>
      </c>
    </row>
    <row r="8284" spans="2:23" x14ac:dyDescent="0.25">
      <c r="B8284" t="s">
        <v>15</v>
      </c>
      <c r="C8284" s="35">
        <v>42233</v>
      </c>
      <c r="D8284">
        <v>14</v>
      </c>
      <c r="E8284" t="s">
        <v>109</v>
      </c>
      <c r="F8284">
        <v>1.9362883913073079</v>
      </c>
      <c r="G8284">
        <v>1.9742967285306676</v>
      </c>
      <c r="H8284">
        <v>4133</v>
      </c>
      <c r="I8284">
        <v>1.9991360542001153</v>
      </c>
      <c r="J8284">
        <v>2.0202013723099252</v>
      </c>
      <c r="K8284">
        <v>1032</v>
      </c>
      <c r="L8284">
        <v>-6.2847666442394257E-2</v>
      </c>
      <c r="M8284">
        <v>-3.2457799911499023</v>
      </c>
      <c r="N8284">
        <v>10356</v>
      </c>
      <c r="O8284">
        <v>6.9984056055545807E-2</v>
      </c>
      <c r="P8284">
        <v>-0.15253923833370209</v>
      </c>
      <c r="Q8284">
        <v>-0.11005751043558121</v>
      </c>
      <c r="R8284">
        <v>-6.2847666442394257E-2</v>
      </c>
      <c r="S8284">
        <v>-1.5643421560525894E-2</v>
      </c>
      <c r="T8284">
        <v>2.6843899860978127E-2</v>
      </c>
      <c r="U8284" t="s">
        <v>18</v>
      </c>
      <c r="V8284" t="s">
        <v>84</v>
      </c>
      <c r="W8284">
        <v>100.25965881347656</v>
      </c>
    </row>
    <row r="8285" spans="2:23" x14ac:dyDescent="0.25">
      <c r="B8285" t="s">
        <v>15</v>
      </c>
      <c r="C8285" s="35">
        <v>42233</v>
      </c>
      <c r="D8285">
        <v>14</v>
      </c>
      <c r="E8285" t="s">
        <v>109</v>
      </c>
      <c r="F8285">
        <v>1.9362883913073079</v>
      </c>
      <c r="G8285">
        <v>1.9742967285306676</v>
      </c>
      <c r="H8285">
        <v>4133</v>
      </c>
      <c r="I8285">
        <v>1.9991360542001153</v>
      </c>
      <c r="J8285">
        <v>2.0202013723099252</v>
      </c>
      <c r="K8285">
        <v>1032</v>
      </c>
      <c r="L8285">
        <v>-6.2847666442394257E-2</v>
      </c>
      <c r="M8285">
        <v>-3.2457799911499023</v>
      </c>
      <c r="N8285">
        <v>10356</v>
      </c>
      <c r="O8285">
        <v>6.9984056055545807E-2</v>
      </c>
      <c r="P8285">
        <v>-0.15253923833370209</v>
      </c>
      <c r="Q8285">
        <v>-0.11005751043558121</v>
      </c>
      <c r="R8285">
        <v>-6.2847666442394257E-2</v>
      </c>
      <c r="S8285">
        <v>-1.5643421560525894E-2</v>
      </c>
      <c r="T8285">
        <v>2.6843899860978127E-2</v>
      </c>
      <c r="U8285" t="s">
        <v>102</v>
      </c>
      <c r="V8285" t="s">
        <v>84</v>
      </c>
      <c r="W8285">
        <v>100.25965881347656</v>
      </c>
    </row>
    <row r="8286" spans="2:23" x14ac:dyDescent="0.25">
      <c r="B8286" t="s">
        <v>15</v>
      </c>
      <c r="C8286" s="35">
        <v>42233</v>
      </c>
      <c r="D8286">
        <v>15</v>
      </c>
      <c r="E8286" t="s">
        <v>109</v>
      </c>
      <c r="F8286">
        <v>2.3519593330322865</v>
      </c>
      <c r="G8286">
        <v>2.0588491798633863</v>
      </c>
      <c r="H8286">
        <v>4133</v>
      </c>
      <c r="I8286">
        <v>2.3441315839151735</v>
      </c>
      <c r="J8286">
        <v>2.1481190113284883</v>
      </c>
      <c r="K8286">
        <v>1032</v>
      </c>
      <c r="L8286">
        <v>7.8277494758367538E-3</v>
      </c>
      <c r="M8286">
        <v>0.33281821012496948</v>
      </c>
      <c r="N8286">
        <v>10356</v>
      </c>
      <c r="O8286">
        <v>7.414139062166214E-2</v>
      </c>
      <c r="P8286">
        <v>-8.7191857397556305E-2</v>
      </c>
      <c r="Q8286">
        <v>-4.2186550796031952E-2</v>
      </c>
      <c r="R8286">
        <v>7.8277494758367538E-3</v>
      </c>
      <c r="S8286">
        <v>5.7836119085550308E-2</v>
      </c>
      <c r="T8286">
        <v>0.10284735262393951</v>
      </c>
      <c r="U8286" t="s">
        <v>18</v>
      </c>
      <c r="V8286" t="s">
        <v>84</v>
      </c>
      <c r="W8286">
        <v>102.12958526611328</v>
      </c>
    </row>
    <row r="8287" spans="2:23" x14ac:dyDescent="0.25">
      <c r="B8287" t="s">
        <v>15</v>
      </c>
      <c r="C8287" s="35">
        <v>42233</v>
      </c>
      <c r="D8287">
        <v>15</v>
      </c>
      <c r="E8287" t="s">
        <v>109</v>
      </c>
      <c r="F8287">
        <v>2.3519593330322865</v>
      </c>
      <c r="G8287">
        <v>2.0588491798633863</v>
      </c>
      <c r="H8287">
        <v>4133</v>
      </c>
      <c r="I8287">
        <v>2.3441315839151735</v>
      </c>
      <c r="J8287">
        <v>2.1481190113284883</v>
      </c>
      <c r="K8287">
        <v>1032</v>
      </c>
      <c r="L8287">
        <v>7.8277494758367538E-3</v>
      </c>
      <c r="M8287">
        <v>0.33281821012496948</v>
      </c>
      <c r="N8287">
        <v>10356</v>
      </c>
      <c r="O8287">
        <v>7.414139062166214E-2</v>
      </c>
      <c r="P8287">
        <v>-8.7191857397556305E-2</v>
      </c>
      <c r="Q8287">
        <v>-4.2186550796031952E-2</v>
      </c>
      <c r="R8287">
        <v>7.8277494758367538E-3</v>
      </c>
      <c r="S8287">
        <v>5.7836119085550308E-2</v>
      </c>
      <c r="T8287">
        <v>0.10284735262393951</v>
      </c>
      <c r="U8287" t="s">
        <v>102</v>
      </c>
      <c r="V8287" t="s">
        <v>84</v>
      </c>
      <c r="W8287">
        <v>102.12958526611328</v>
      </c>
    </row>
    <row r="8288" spans="2:23" x14ac:dyDescent="0.25">
      <c r="B8288" t="s">
        <v>15</v>
      </c>
      <c r="C8288" s="35">
        <v>42233</v>
      </c>
      <c r="D8288">
        <v>16</v>
      </c>
      <c r="E8288" t="s">
        <v>109</v>
      </c>
      <c r="F8288">
        <v>2.7643710877292129</v>
      </c>
      <c r="G8288">
        <v>2.0879805011188313</v>
      </c>
      <c r="H8288">
        <v>4133</v>
      </c>
      <c r="I8288">
        <v>2.7984611277506137</v>
      </c>
      <c r="J8288">
        <v>2.1658520885538439</v>
      </c>
      <c r="K8288">
        <v>1032</v>
      </c>
      <c r="L8288">
        <v>-3.4090038388967514E-2</v>
      </c>
      <c r="M8288">
        <v>-1.2331932783126831</v>
      </c>
      <c r="N8288">
        <v>10356</v>
      </c>
      <c r="O8288">
        <v>7.4835166335105896E-2</v>
      </c>
      <c r="P8288">
        <v>-0.12999878823757172</v>
      </c>
      <c r="Q8288">
        <v>-8.4572345018386841E-2</v>
      </c>
      <c r="R8288">
        <v>-3.4090038388967514E-2</v>
      </c>
      <c r="S8288">
        <v>1.6386281698942184E-2</v>
      </c>
      <c r="T8288">
        <v>6.1818711459636688E-2</v>
      </c>
      <c r="U8288" t="s">
        <v>18</v>
      </c>
      <c r="V8288" t="s">
        <v>84</v>
      </c>
      <c r="W8288">
        <v>102.12958526611328</v>
      </c>
    </row>
    <row r="8289" spans="2:23" x14ac:dyDescent="0.25">
      <c r="B8289" t="s">
        <v>15</v>
      </c>
      <c r="C8289" s="35">
        <v>42233</v>
      </c>
      <c r="D8289">
        <v>16</v>
      </c>
      <c r="E8289" t="s">
        <v>109</v>
      </c>
      <c r="F8289">
        <v>2.7643710877292129</v>
      </c>
      <c r="G8289">
        <v>2.0879805011188313</v>
      </c>
      <c r="H8289">
        <v>4133</v>
      </c>
      <c r="I8289">
        <v>2.7984611277506137</v>
      </c>
      <c r="J8289">
        <v>2.1658520885538439</v>
      </c>
      <c r="K8289">
        <v>1032</v>
      </c>
      <c r="L8289">
        <v>-3.4090038388967514E-2</v>
      </c>
      <c r="M8289">
        <v>-1.2331932783126831</v>
      </c>
      <c r="N8289">
        <v>10356</v>
      </c>
      <c r="O8289">
        <v>7.4835166335105896E-2</v>
      </c>
      <c r="P8289">
        <v>-0.12999878823757172</v>
      </c>
      <c r="Q8289">
        <v>-8.4572345018386841E-2</v>
      </c>
      <c r="R8289">
        <v>-3.4090038388967514E-2</v>
      </c>
      <c r="S8289">
        <v>1.6386281698942184E-2</v>
      </c>
      <c r="T8289">
        <v>6.1818711459636688E-2</v>
      </c>
      <c r="U8289" t="s">
        <v>102</v>
      </c>
      <c r="V8289" t="s">
        <v>84</v>
      </c>
      <c r="W8289">
        <v>102.12958526611328</v>
      </c>
    </row>
    <row r="8290" spans="2:23" x14ac:dyDescent="0.25">
      <c r="B8290" t="s">
        <v>15</v>
      </c>
      <c r="C8290" s="35">
        <v>42233</v>
      </c>
      <c r="D8290">
        <v>17</v>
      </c>
      <c r="E8290" t="s">
        <v>109</v>
      </c>
      <c r="F8290">
        <v>3.0874869552243958</v>
      </c>
      <c r="G8290">
        <v>2.070856331206484</v>
      </c>
      <c r="H8290">
        <v>4133</v>
      </c>
      <c r="I8290">
        <v>3.1005187559882592</v>
      </c>
      <c r="J8290">
        <v>2.0589977558707875</v>
      </c>
      <c r="K8290">
        <v>1032</v>
      </c>
      <c r="L8290">
        <v>-1.3031801208853722E-2</v>
      </c>
      <c r="M8290">
        <v>-0.42208439111709595</v>
      </c>
      <c r="N8290">
        <v>10356</v>
      </c>
      <c r="O8290">
        <v>7.17330202460289E-2</v>
      </c>
      <c r="P8290">
        <v>-0.10496483743190765</v>
      </c>
      <c r="Q8290">
        <v>-6.1421461403369904E-2</v>
      </c>
      <c r="R8290">
        <v>-1.3031801208853722E-2</v>
      </c>
      <c r="S8290">
        <v>3.5352122038602829E-2</v>
      </c>
      <c r="T8290">
        <v>7.8901238739490509E-2</v>
      </c>
      <c r="U8290" t="s">
        <v>18</v>
      </c>
      <c r="V8290" t="s">
        <v>84</v>
      </c>
      <c r="W8290">
        <v>101.87002563476562</v>
      </c>
    </row>
    <row r="8291" spans="2:23" x14ac:dyDescent="0.25">
      <c r="B8291" t="s">
        <v>15</v>
      </c>
      <c r="C8291" s="35">
        <v>42233</v>
      </c>
      <c r="D8291">
        <v>17</v>
      </c>
      <c r="E8291" t="s">
        <v>109</v>
      </c>
      <c r="F8291">
        <v>3.0874869552243958</v>
      </c>
      <c r="G8291">
        <v>2.070856331206484</v>
      </c>
      <c r="H8291">
        <v>4133</v>
      </c>
      <c r="I8291">
        <v>3.1005187559882592</v>
      </c>
      <c r="J8291">
        <v>2.0589977558707875</v>
      </c>
      <c r="K8291">
        <v>1032</v>
      </c>
      <c r="L8291">
        <v>-1.3031801208853722E-2</v>
      </c>
      <c r="M8291">
        <v>-0.42208439111709595</v>
      </c>
      <c r="N8291">
        <v>10356</v>
      </c>
      <c r="O8291">
        <v>7.17330202460289E-2</v>
      </c>
      <c r="P8291">
        <v>-0.10496483743190765</v>
      </c>
      <c r="Q8291">
        <v>-6.1421461403369904E-2</v>
      </c>
      <c r="R8291">
        <v>-1.3031801208853722E-2</v>
      </c>
      <c r="S8291">
        <v>3.5352122038602829E-2</v>
      </c>
      <c r="T8291">
        <v>7.8901238739490509E-2</v>
      </c>
      <c r="U8291" t="s">
        <v>102</v>
      </c>
      <c r="V8291" t="s">
        <v>84</v>
      </c>
      <c r="W8291">
        <v>101.87002563476562</v>
      </c>
    </row>
    <row r="8292" spans="2:23" x14ac:dyDescent="0.25">
      <c r="B8292" t="s">
        <v>15</v>
      </c>
      <c r="C8292" s="35">
        <v>42233</v>
      </c>
      <c r="D8292">
        <v>18</v>
      </c>
      <c r="E8292" t="s">
        <v>109</v>
      </c>
      <c r="F8292">
        <v>3.3108130205439457</v>
      </c>
      <c r="G8292">
        <v>2.0436011044023936</v>
      </c>
      <c r="H8292">
        <v>4133</v>
      </c>
      <c r="I8292">
        <v>3.2804651125464717</v>
      </c>
      <c r="J8292">
        <v>2.0169118512300885</v>
      </c>
      <c r="K8292">
        <v>1032</v>
      </c>
      <c r="L8292">
        <v>3.0347907915711403E-2</v>
      </c>
      <c r="M8292">
        <v>0.9166300892829895</v>
      </c>
      <c r="N8292">
        <v>10356</v>
      </c>
      <c r="O8292">
        <v>7.0372395217418671E-2</v>
      </c>
      <c r="P8292">
        <v>-5.9841353446245193E-2</v>
      </c>
      <c r="Q8292">
        <v>-1.7123902216553688E-2</v>
      </c>
      <c r="R8292">
        <v>3.0347907915711403E-2</v>
      </c>
      <c r="S8292">
        <v>7.7814087271690369E-2</v>
      </c>
      <c r="T8292">
        <v>0.120537169277668</v>
      </c>
      <c r="U8292" t="s">
        <v>18</v>
      </c>
      <c r="V8292" t="s">
        <v>84</v>
      </c>
      <c r="W8292">
        <v>99.86993408203125</v>
      </c>
    </row>
    <row r="8293" spans="2:23" x14ac:dyDescent="0.25">
      <c r="B8293" t="s">
        <v>15</v>
      </c>
      <c r="C8293" s="35">
        <v>42233</v>
      </c>
      <c r="D8293">
        <v>18</v>
      </c>
      <c r="E8293" t="s">
        <v>109</v>
      </c>
      <c r="F8293">
        <v>3.3108130205439457</v>
      </c>
      <c r="G8293">
        <v>2.0436011044023936</v>
      </c>
      <c r="H8293">
        <v>4133</v>
      </c>
      <c r="I8293">
        <v>3.2804651125464717</v>
      </c>
      <c r="J8293">
        <v>2.0169118512300885</v>
      </c>
      <c r="K8293">
        <v>1032</v>
      </c>
      <c r="L8293">
        <v>3.0347907915711403E-2</v>
      </c>
      <c r="M8293">
        <v>0.9166300892829895</v>
      </c>
      <c r="N8293">
        <v>10356</v>
      </c>
      <c r="O8293">
        <v>7.0372395217418671E-2</v>
      </c>
      <c r="P8293">
        <v>-5.9841353446245193E-2</v>
      </c>
      <c r="Q8293">
        <v>-1.7123902216553688E-2</v>
      </c>
      <c r="R8293">
        <v>3.0347907915711403E-2</v>
      </c>
      <c r="S8293">
        <v>7.7814087271690369E-2</v>
      </c>
      <c r="T8293">
        <v>0.120537169277668</v>
      </c>
      <c r="U8293" t="s">
        <v>102</v>
      </c>
      <c r="V8293" t="s">
        <v>84</v>
      </c>
      <c r="W8293">
        <v>99.86993408203125</v>
      </c>
    </row>
    <row r="8294" spans="2:23" x14ac:dyDescent="0.25">
      <c r="B8294" t="s">
        <v>15</v>
      </c>
      <c r="C8294" s="35">
        <v>42233</v>
      </c>
      <c r="D8294">
        <v>19</v>
      </c>
      <c r="E8294" t="s">
        <v>109</v>
      </c>
      <c r="F8294">
        <v>3.3411697251898733</v>
      </c>
      <c r="G8294">
        <v>1.9822265679507654</v>
      </c>
      <c r="H8294">
        <v>4133</v>
      </c>
      <c r="I8294">
        <v>3.3093254606066318</v>
      </c>
      <c r="J8294">
        <v>1.982025530589113</v>
      </c>
      <c r="K8294">
        <v>1032</v>
      </c>
      <c r="L8294">
        <v>3.1844265758991241E-2</v>
      </c>
      <c r="M8294">
        <v>0.95308732986450195</v>
      </c>
      <c r="N8294">
        <v>10356</v>
      </c>
      <c r="O8294">
        <v>6.8973243236541748E-2</v>
      </c>
      <c r="P8294">
        <v>-5.6551843881607056E-2</v>
      </c>
      <c r="Q8294">
        <v>-1.4683704823255539E-2</v>
      </c>
      <c r="R8294">
        <v>3.1844265758991241E-2</v>
      </c>
      <c r="S8294">
        <v>7.8366719186306E-2</v>
      </c>
      <c r="T8294">
        <v>0.12024037539958954</v>
      </c>
      <c r="U8294" t="s">
        <v>18</v>
      </c>
      <c r="V8294" t="s">
        <v>84</v>
      </c>
      <c r="W8294">
        <v>94.869544982910156</v>
      </c>
    </row>
    <row r="8295" spans="2:23" x14ac:dyDescent="0.25">
      <c r="B8295" t="s">
        <v>15</v>
      </c>
      <c r="C8295" s="35">
        <v>42233</v>
      </c>
      <c r="D8295">
        <v>19</v>
      </c>
      <c r="E8295" t="s">
        <v>109</v>
      </c>
      <c r="F8295">
        <v>3.3411697251898733</v>
      </c>
      <c r="G8295">
        <v>1.9822265679507654</v>
      </c>
      <c r="H8295">
        <v>4133</v>
      </c>
      <c r="I8295">
        <v>3.3093254606066318</v>
      </c>
      <c r="J8295">
        <v>1.982025530589113</v>
      </c>
      <c r="K8295">
        <v>1032</v>
      </c>
      <c r="L8295">
        <v>3.1844265758991241E-2</v>
      </c>
      <c r="M8295">
        <v>0.95308732986450195</v>
      </c>
      <c r="N8295">
        <v>10356</v>
      </c>
      <c r="O8295">
        <v>6.8973243236541748E-2</v>
      </c>
      <c r="P8295">
        <v>-5.6551843881607056E-2</v>
      </c>
      <c r="Q8295">
        <v>-1.4683704823255539E-2</v>
      </c>
      <c r="R8295">
        <v>3.1844265758991241E-2</v>
      </c>
      <c r="S8295">
        <v>7.8366719186306E-2</v>
      </c>
      <c r="T8295">
        <v>0.12024037539958954</v>
      </c>
      <c r="U8295" t="s">
        <v>102</v>
      </c>
      <c r="V8295" t="s">
        <v>84</v>
      </c>
      <c r="W8295">
        <v>94.869544982910156</v>
      </c>
    </row>
    <row r="8296" spans="2:23" x14ac:dyDescent="0.25">
      <c r="B8296" t="s">
        <v>15</v>
      </c>
      <c r="C8296" s="35">
        <v>42233</v>
      </c>
      <c r="D8296">
        <v>20</v>
      </c>
      <c r="E8296" t="s">
        <v>109</v>
      </c>
      <c r="F8296">
        <v>3.1234292287139569</v>
      </c>
      <c r="G8296">
        <v>1.9099258670854542</v>
      </c>
      <c r="H8296">
        <v>4133</v>
      </c>
      <c r="I8296">
        <v>3.1349853264907357</v>
      </c>
      <c r="J8296">
        <v>1.9241062863865925</v>
      </c>
      <c r="K8296">
        <v>1032</v>
      </c>
      <c r="L8296">
        <v>-1.1556098237633705E-2</v>
      </c>
      <c r="M8296">
        <v>-0.36998111009597778</v>
      </c>
      <c r="N8296">
        <v>10356</v>
      </c>
      <c r="O8296">
        <v>6.685803085565567E-2</v>
      </c>
      <c r="P8296">
        <v>-9.7241349518299103E-2</v>
      </c>
      <c r="Q8296">
        <v>-5.6657187640666962E-2</v>
      </c>
      <c r="R8296">
        <v>-1.1556098237633705E-2</v>
      </c>
      <c r="S8296">
        <v>3.3539645373821259E-2</v>
      </c>
      <c r="T8296">
        <v>7.4129156768321991E-2</v>
      </c>
      <c r="U8296" t="s">
        <v>18</v>
      </c>
      <c r="V8296" t="s">
        <v>84</v>
      </c>
      <c r="W8296">
        <v>89.998939514160156</v>
      </c>
    </row>
    <row r="8297" spans="2:23" x14ac:dyDescent="0.25">
      <c r="B8297" t="s">
        <v>15</v>
      </c>
      <c r="C8297" s="35">
        <v>42233</v>
      </c>
      <c r="D8297">
        <v>20</v>
      </c>
      <c r="E8297" t="s">
        <v>109</v>
      </c>
      <c r="F8297">
        <v>3.1234292287139569</v>
      </c>
      <c r="G8297">
        <v>1.9099258670854542</v>
      </c>
      <c r="H8297">
        <v>4133</v>
      </c>
      <c r="I8297">
        <v>3.1349853264907357</v>
      </c>
      <c r="J8297">
        <v>1.9241062863865925</v>
      </c>
      <c r="K8297">
        <v>1032</v>
      </c>
      <c r="L8297">
        <v>-1.1556098237633705E-2</v>
      </c>
      <c r="M8297">
        <v>-0.36998111009597778</v>
      </c>
      <c r="N8297">
        <v>10356</v>
      </c>
      <c r="O8297">
        <v>6.685803085565567E-2</v>
      </c>
      <c r="P8297">
        <v>-9.7241349518299103E-2</v>
      </c>
      <c r="Q8297">
        <v>-5.6657187640666962E-2</v>
      </c>
      <c r="R8297">
        <v>-1.1556098237633705E-2</v>
      </c>
      <c r="S8297">
        <v>3.3539645373821259E-2</v>
      </c>
      <c r="T8297">
        <v>7.4129156768321991E-2</v>
      </c>
      <c r="U8297" t="s">
        <v>102</v>
      </c>
      <c r="V8297" t="s">
        <v>84</v>
      </c>
      <c r="W8297">
        <v>89.998939514160156</v>
      </c>
    </row>
    <row r="8298" spans="2:23" x14ac:dyDescent="0.25">
      <c r="B8298" t="s">
        <v>15</v>
      </c>
      <c r="C8298" s="35">
        <v>42233</v>
      </c>
      <c r="D8298">
        <v>21</v>
      </c>
      <c r="E8298" t="s">
        <v>109</v>
      </c>
      <c r="F8298">
        <v>2.8312034802493438</v>
      </c>
      <c r="G8298">
        <v>1.8345958433000564</v>
      </c>
      <c r="H8298">
        <v>4133</v>
      </c>
      <c r="I8298">
        <v>2.8544262392760666</v>
      </c>
      <c r="J8298">
        <v>1.7889567895505263</v>
      </c>
      <c r="K8298">
        <v>1032</v>
      </c>
      <c r="L8298">
        <v>-2.3222759366035461E-2</v>
      </c>
      <c r="M8298">
        <v>-0.82024335861206055</v>
      </c>
      <c r="N8298">
        <v>10356</v>
      </c>
      <c r="O8298">
        <v>6.2573865056037903E-2</v>
      </c>
      <c r="P8298">
        <v>-0.10341742634773254</v>
      </c>
      <c r="Q8298">
        <v>-6.5433837473392487E-2</v>
      </c>
      <c r="R8298">
        <v>-2.3222759366035461E-2</v>
      </c>
      <c r="S8298">
        <v>1.8983311951160431E-2</v>
      </c>
      <c r="T8298">
        <v>5.6971907615661621E-2</v>
      </c>
      <c r="U8298" t="s">
        <v>18</v>
      </c>
      <c r="V8298" t="s">
        <v>84</v>
      </c>
      <c r="W8298">
        <v>86.258499145507813</v>
      </c>
    </row>
    <row r="8299" spans="2:23" x14ac:dyDescent="0.25">
      <c r="B8299" t="s">
        <v>15</v>
      </c>
      <c r="C8299" s="35">
        <v>42233</v>
      </c>
      <c r="D8299">
        <v>21</v>
      </c>
      <c r="E8299" t="s">
        <v>109</v>
      </c>
      <c r="F8299">
        <v>2.8312034802493438</v>
      </c>
      <c r="G8299">
        <v>1.8345958433000564</v>
      </c>
      <c r="H8299">
        <v>4133</v>
      </c>
      <c r="I8299">
        <v>2.8544262392760666</v>
      </c>
      <c r="J8299">
        <v>1.7889567895505263</v>
      </c>
      <c r="K8299">
        <v>1032</v>
      </c>
      <c r="L8299">
        <v>-2.3222759366035461E-2</v>
      </c>
      <c r="M8299">
        <v>-0.82024335861206055</v>
      </c>
      <c r="N8299">
        <v>10356</v>
      </c>
      <c r="O8299">
        <v>6.2573865056037903E-2</v>
      </c>
      <c r="P8299">
        <v>-0.10341742634773254</v>
      </c>
      <c r="Q8299">
        <v>-6.5433837473392487E-2</v>
      </c>
      <c r="R8299">
        <v>-2.3222759366035461E-2</v>
      </c>
      <c r="S8299">
        <v>1.8983311951160431E-2</v>
      </c>
      <c r="T8299">
        <v>5.6971907615661621E-2</v>
      </c>
      <c r="U8299" t="s">
        <v>102</v>
      </c>
      <c r="V8299" t="s">
        <v>84</v>
      </c>
      <c r="W8299">
        <v>86.258499145507813</v>
      </c>
    </row>
    <row r="8300" spans="2:23" x14ac:dyDescent="0.25">
      <c r="B8300" t="s">
        <v>15</v>
      </c>
      <c r="C8300" s="35">
        <v>42233</v>
      </c>
      <c r="D8300">
        <v>22</v>
      </c>
      <c r="E8300" t="s">
        <v>109</v>
      </c>
      <c r="F8300">
        <v>2.4278552933247819</v>
      </c>
      <c r="G8300">
        <v>1.7340377391896091</v>
      </c>
      <c r="H8300">
        <v>4133</v>
      </c>
      <c r="I8300">
        <v>2.4479220594024498</v>
      </c>
      <c r="J8300">
        <v>1.6956655771126561</v>
      </c>
      <c r="K8300">
        <v>1032</v>
      </c>
      <c r="L8300">
        <v>-2.0066766068339348E-2</v>
      </c>
      <c r="M8300">
        <v>-0.8265223503112793</v>
      </c>
      <c r="N8300">
        <v>10356</v>
      </c>
      <c r="O8300">
        <v>5.927610769867897E-2</v>
      </c>
      <c r="P8300">
        <v>-9.6035026013851166E-2</v>
      </c>
      <c r="Q8300">
        <v>-6.0053244233131409E-2</v>
      </c>
      <c r="R8300">
        <v>-2.0066766068339348E-2</v>
      </c>
      <c r="S8300">
        <v>1.9914967939257622E-2</v>
      </c>
      <c r="T8300">
        <v>5.590149387717247E-2</v>
      </c>
      <c r="U8300" t="s">
        <v>18</v>
      </c>
      <c r="V8300" t="s">
        <v>84</v>
      </c>
      <c r="W8300">
        <v>81.388565063476563</v>
      </c>
    </row>
    <row r="8301" spans="2:23" x14ac:dyDescent="0.25">
      <c r="B8301" t="s">
        <v>15</v>
      </c>
      <c r="C8301" s="35">
        <v>42233</v>
      </c>
      <c r="D8301">
        <v>22</v>
      </c>
      <c r="E8301" t="s">
        <v>109</v>
      </c>
      <c r="F8301">
        <v>2.4278552933247819</v>
      </c>
      <c r="G8301">
        <v>1.7340377391896091</v>
      </c>
      <c r="H8301">
        <v>4133</v>
      </c>
      <c r="I8301">
        <v>2.4479220594024498</v>
      </c>
      <c r="J8301">
        <v>1.6956655771126561</v>
      </c>
      <c r="K8301">
        <v>1032</v>
      </c>
      <c r="L8301">
        <v>-2.0066766068339348E-2</v>
      </c>
      <c r="M8301">
        <v>-0.8265223503112793</v>
      </c>
      <c r="N8301">
        <v>10356</v>
      </c>
      <c r="O8301">
        <v>5.927610769867897E-2</v>
      </c>
      <c r="P8301">
        <v>-9.6035026013851166E-2</v>
      </c>
      <c r="Q8301">
        <v>-6.0053244233131409E-2</v>
      </c>
      <c r="R8301">
        <v>-2.0066766068339348E-2</v>
      </c>
      <c r="S8301">
        <v>1.9914967939257622E-2</v>
      </c>
      <c r="T8301">
        <v>5.590149387717247E-2</v>
      </c>
      <c r="U8301" t="s">
        <v>102</v>
      </c>
      <c r="V8301" t="s">
        <v>84</v>
      </c>
      <c r="W8301">
        <v>81.388565063476563</v>
      </c>
    </row>
    <row r="8302" spans="2:23" x14ac:dyDescent="0.25">
      <c r="B8302" t="s">
        <v>15</v>
      </c>
      <c r="C8302" s="35">
        <v>42233</v>
      </c>
      <c r="D8302">
        <v>23</v>
      </c>
      <c r="E8302" t="s">
        <v>109</v>
      </c>
      <c r="F8302">
        <v>1.8656893892377917</v>
      </c>
      <c r="G8302">
        <v>1.5109591011741415</v>
      </c>
      <c r="H8302">
        <v>4133</v>
      </c>
      <c r="I8302">
        <v>1.9220236154310903</v>
      </c>
      <c r="J8302">
        <v>1.4617361901861576</v>
      </c>
      <c r="K8302">
        <v>1032</v>
      </c>
      <c r="L8302">
        <v>-5.6334227323532104E-2</v>
      </c>
      <c r="M8302">
        <v>-3.0194857120513916</v>
      </c>
      <c r="N8302">
        <v>10356</v>
      </c>
      <c r="O8302">
        <v>5.1213297992944717E-2</v>
      </c>
      <c r="P8302">
        <v>-0.12196919322013855</v>
      </c>
      <c r="Q8302">
        <v>-9.0881690382957458E-2</v>
      </c>
      <c r="R8302">
        <v>-5.6334227323532104E-2</v>
      </c>
      <c r="S8302">
        <v>-2.179085835814476E-2</v>
      </c>
      <c r="T8302">
        <v>9.300735779106617E-3</v>
      </c>
      <c r="U8302" t="s">
        <v>18</v>
      </c>
      <c r="V8302" t="s">
        <v>84</v>
      </c>
      <c r="W8302">
        <v>77.518539428710938</v>
      </c>
    </row>
    <row r="8303" spans="2:23" x14ac:dyDescent="0.25">
      <c r="B8303" t="s">
        <v>15</v>
      </c>
      <c r="C8303" s="35">
        <v>42233</v>
      </c>
      <c r="D8303">
        <v>23</v>
      </c>
      <c r="E8303" t="s">
        <v>109</v>
      </c>
      <c r="F8303">
        <v>1.8656893892377917</v>
      </c>
      <c r="G8303">
        <v>1.5109591011741415</v>
      </c>
      <c r="H8303">
        <v>4133</v>
      </c>
      <c r="I8303">
        <v>1.9220236154310903</v>
      </c>
      <c r="J8303">
        <v>1.4617361901861576</v>
      </c>
      <c r="K8303">
        <v>1032</v>
      </c>
      <c r="L8303">
        <v>-5.6334227323532104E-2</v>
      </c>
      <c r="M8303">
        <v>-3.0194857120513916</v>
      </c>
      <c r="N8303">
        <v>10356</v>
      </c>
      <c r="O8303">
        <v>5.1213297992944717E-2</v>
      </c>
      <c r="P8303">
        <v>-0.12196919322013855</v>
      </c>
      <c r="Q8303">
        <v>-9.0881690382957458E-2</v>
      </c>
      <c r="R8303">
        <v>-5.6334227323532104E-2</v>
      </c>
      <c r="S8303">
        <v>-2.179085835814476E-2</v>
      </c>
      <c r="T8303">
        <v>9.300735779106617E-3</v>
      </c>
      <c r="U8303" t="s">
        <v>102</v>
      </c>
      <c r="V8303" t="s">
        <v>84</v>
      </c>
      <c r="W8303">
        <v>77.518539428710938</v>
      </c>
    </row>
    <row r="8304" spans="2:23" x14ac:dyDescent="0.25">
      <c r="B8304" t="s">
        <v>15</v>
      </c>
      <c r="C8304" s="35">
        <v>42233</v>
      </c>
      <c r="D8304">
        <v>24</v>
      </c>
      <c r="E8304" t="s">
        <v>109</v>
      </c>
      <c r="F8304">
        <v>1.400319615264201</v>
      </c>
      <c r="G8304">
        <v>1.2753716256183443</v>
      </c>
      <c r="H8304">
        <v>4133</v>
      </c>
      <c r="I8304">
        <v>1.4350944611814196</v>
      </c>
      <c r="J8304">
        <v>1.2362213006825145</v>
      </c>
      <c r="K8304">
        <v>1032</v>
      </c>
      <c r="L8304">
        <v>-3.4774847328662872E-2</v>
      </c>
      <c r="M8304">
        <v>-2.4833505153656006</v>
      </c>
      <c r="N8304">
        <v>10356</v>
      </c>
      <c r="O8304">
        <v>4.3294493108987808E-2</v>
      </c>
      <c r="P8304">
        <v>-9.0261071920394897E-2</v>
      </c>
      <c r="Q8304">
        <v>-6.3980445265769958E-2</v>
      </c>
      <c r="R8304">
        <v>-3.4774847328662872E-2</v>
      </c>
      <c r="S8304">
        <v>-5.5727115832269192E-3</v>
      </c>
      <c r="T8304">
        <v>2.0711375400424004E-2</v>
      </c>
      <c r="U8304" t="s">
        <v>18</v>
      </c>
      <c r="V8304" t="s">
        <v>84</v>
      </c>
      <c r="W8304">
        <v>74.869735717773437</v>
      </c>
    </row>
    <row r="8305" spans="2:23" x14ac:dyDescent="0.25">
      <c r="B8305" t="s">
        <v>15</v>
      </c>
      <c r="C8305" s="35">
        <v>42233</v>
      </c>
      <c r="D8305">
        <v>24</v>
      </c>
      <c r="E8305" t="s">
        <v>109</v>
      </c>
      <c r="F8305">
        <v>1.400319615264201</v>
      </c>
      <c r="G8305">
        <v>1.2753716256183443</v>
      </c>
      <c r="H8305">
        <v>4133</v>
      </c>
      <c r="I8305">
        <v>1.4350944611814196</v>
      </c>
      <c r="J8305">
        <v>1.2362213006825145</v>
      </c>
      <c r="K8305">
        <v>1032</v>
      </c>
      <c r="L8305">
        <v>-3.4774847328662872E-2</v>
      </c>
      <c r="M8305">
        <v>-2.4833505153656006</v>
      </c>
      <c r="N8305">
        <v>10356</v>
      </c>
      <c r="O8305">
        <v>4.3294493108987808E-2</v>
      </c>
      <c r="P8305">
        <v>-9.0261071920394897E-2</v>
      </c>
      <c r="Q8305">
        <v>-6.3980445265769958E-2</v>
      </c>
      <c r="R8305">
        <v>-3.4774847328662872E-2</v>
      </c>
      <c r="S8305">
        <v>-5.5727115832269192E-3</v>
      </c>
      <c r="T8305">
        <v>2.0711375400424004E-2</v>
      </c>
      <c r="U8305" t="s">
        <v>102</v>
      </c>
      <c r="V8305" t="s">
        <v>84</v>
      </c>
      <c r="W8305">
        <v>74.869735717773437</v>
      </c>
    </row>
    <row r="8306" spans="2:23" x14ac:dyDescent="0.25">
      <c r="B8306" t="s">
        <v>15</v>
      </c>
      <c r="C8306" s="35">
        <v>42180</v>
      </c>
      <c r="D8306">
        <v>1</v>
      </c>
      <c r="E8306" t="s">
        <v>110</v>
      </c>
      <c r="F8306">
        <v>0.99042256952921837</v>
      </c>
      <c r="G8306">
        <v>0.97247608766120675</v>
      </c>
      <c r="H8306">
        <v>8231</v>
      </c>
      <c r="I8306">
        <v>0.98553958307259781</v>
      </c>
      <c r="J8306">
        <v>0.96752018249205007</v>
      </c>
      <c r="K8306">
        <v>1012</v>
      </c>
      <c r="L8306">
        <v>4.8829866573214531E-3</v>
      </c>
      <c r="M8306">
        <v>0.49302050471305847</v>
      </c>
      <c r="N8306">
        <v>10315</v>
      </c>
      <c r="O8306">
        <v>3.2247349619865417E-2</v>
      </c>
      <c r="P8306">
        <v>-3.6445215344429016E-2</v>
      </c>
      <c r="Q8306">
        <v>-1.6870429739356041E-2</v>
      </c>
      <c r="R8306">
        <v>4.8829866573214531E-3</v>
      </c>
      <c r="S8306">
        <v>2.6633823290467262E-2</v>
      </c>
      <c r="T8306">
        <v>4.6211190521717072E-2</v>
      </c>
      <c r="U8306" t="s">
        <v>18</v>
      </c>
      <c r="V8306" t="s">
        <v>84</v>
      </c>
      <c r="W8306">
        <v>76.219100952148438</v>
      </c>
    </row>
    <row r="8307" spans="2:23" x14ac:dyDescent="0.25">
      <c r="B8307" t="s">
        <v>15</v>
      </c>
      <c r="C8307" s="35">
        <v>42180</v>
      </c>
      <c r="D8307">
        <v>1</v>
      </c>
      <c r="E8307" t="s">
        <v>110</v>
      </c>
      <c r="F8307">
        <v>0.99042256952921837</v>
      </c>
      <c r="G8307">
        <v>0.97247608766120675</v>
      </c>
      <c r="H8307">
        <v>8231</v>
      </c>
      <c r="I8307">
        <v>0.98553958307259781</v>
      </c>
      <c r="J8307">
        <v>0.96752018249205007</v>
      </c>
      <c r="K8307">
        <v>1012</v>
      </c>
      <c r="L8307">
        <v>4.8829866573214531E-3</v>
      </c>
      <c r="M8307">
        <v>0.49302050471305847</v>
      </c>
      <c r="N8307">
        <v>10315</v>
      </c>
      <c r="O8307">
        <v>3.2247349619865417E-2</v>
      </c>
      <c r="P8307">
        <v>-3.6445215344429016E-2</v>
      </c>
      <c r="Q8307">
        <v>-1.6870429739356041E-2</v>
      </c>
      <c r="R8307">
        <v>4.8829866573214531E-3</v>
      </c>
      <c r="S8307">
        <v>2.6633823290467262E-2</v>
      </c>
      <c r="T8307">
        <v>4.6211190521717072E-2</v>
      </c>
      <c r="U8307" t="s">
        <v>102</v>
      </c>
      <c r="V8307" t="s">
        <v>84</v>
      </c>
      <c r="W8307">
        <v>76.219100952148438</v>
      </c>
    </row>
    <row r="8308" spans="2:23" x14ac:dyDescent="0.25">
      <c r="B8308" t="s">
        <v>15</v>
      </c>
      <c r="C8308" s="35">
        <v>42180</v>
      </c>
      <c r="D8308">
        <v>2</v>
      </c>
      <c r="E8308" t="s">
        <v>110</v>
      </c>
      <c r="F8308">
        <v>0.82667747922646095</v>
      </c>
      <c r="G8308">
        <v>0.83152051201337696</v>
      </c>
      <c r="H8308">
        <v>8231</v>
      </c>
      <c r="I8308">
        <v>0.81908382939121449</v>
      </c>
      <c r="J8308">
        <v>0.80795362022806472</v>
      </c>
      <c r="K8308">
        <v>1012</v>
      </c>
      <c r="L8308">
        <v>7.5936499051749706E-3</v>
      </c>
      <c r="M8308">
        <v>0.91857463121414185</v>
      </c>
      <c r="N8308">
        <v>10315</v>
      </c>
      <c r="O8308">
        <v>2.7000948786735535E-2</v>
      </c>
      <c r="P8308">
        <v>-2.7010766789317131E-2</v>
      </c>
      <c r="Q8308">
        <v>-1.062064990401268E-2</v>
      </c>
      <c r="R8308">
        <v>7.5936499051749706E-3</v>
      </c>
      <c r="S8308">
        <v>2.5805789977312088E-2</v>
      </c>
      <c r="T8308">
        <v>4.2198065668344498E-2</v>
      </c>
      <c r="U8308" t="s">
        <v>18</v>
      </c>
      <c r="V8308" t="s">
        <v>84</v>
      </c>
      <c r="W8308">
        <v>74.349197387695313</v>
      </c>
    </row>
    <row r="8309" spans="2:23" x14ac:dyDescent="0.25">
      <c r="B8309" t="s">
        <v>15</v>
      </c>
      <c r="C8309" s="35">
        <v>42180</v>
      </c>
      <c r="D8309">
        <v>2</v>
      </c>
      <c r="E8309" t="s">
        <v>110</v>
      </c>
      <c r="F8309">
        <v>0.82667747922646095</v>
      </c>
      <c r="G8309">
        <v>0.83152051201337696</v>
      </c>
      <c r="H8309">
        <v>8231</v>
      </c>
      <c r="I8309">
        <v>0.81908382939121449</v>
      </c>
      <c r="J8309">
        <v>0.80795362022806472</v>
      </c>
      <c r="K8309">
        <v>1012</v>
      </c>
      <c r="L8309">
        <v>7.5936499051749706E-3</v>
      </c>
      <c r="M8309">
        <v>0.91857463121414185</v>
      </c>
      <c r="N8309">
        <v>10315</v>
      </c>
      <c r="O8309">
        <v>2.7000948786735535E-2</v>
      </c>
      <c r="P8309">
        <v>-2.7010766789317131E-2</v>
      </c>
      <c r="Q8309">
        <v>-1.062064990401268E-2</v>
      </c>
      <c r="R8309">
        <v>7.5936499051749706E-3</v>
      </c>
      <c r="S8309">
        <v>2.5805789977312088E-2</v>
      </c>
      <c r="T8309">
        <v>4.2198065668344498E-2</v>
      </c>
      <c r="U8309" t="s">
        <v>102</v>
      </c>
      <c r="V8309" t="s">
        <v>84</v>
      </c>
      <c r="W8309">
        <v>74.349197387695313</v>
      </c>
    </row>
    <row r="8310" spans="2:23" x14ac:dyDescent="0.25">
      <c r="B8310" t="s">
        <v>15</v>
      </c>
      <c r="C8310" s="35">
        <v>42180</v>
      </c>
      <c r="D8310">
        <v>3</v>
      </c>
      <c r="E8310" t="s">
        <v>110</v>
      </c>
      <c r="F8310">
        <v>0.73191003908189101</v>
      </c>
      <c r="G8310">
        <v>0.73372054850875579</v>
      </c>
      <c r="H8310">
        <v>8231</v>
      </c>
      <c r="I8310">
        <v>0.73171607072513012</v>
      </c>
      <c r="J8310">
        <v>0.71294595601286193</v>
      </c>
      <c r="K8310">
        <v>1012</v>
      </c>
      <c r="L8310">
        <v>1.9396835705265403E-4</v>
      </c>
      <c r="M8310">
        <v>2.6501666754484177E-2</v>
      </c>
      <c r="N8310">
        <v>10315</v>
      </c>
      <c r="O8310">
        <v>2.3825814947485924E-2</v>
      </c>
      <c r="P8310">
        <v>-3.0341196805238724E-2</v>
      </c>
      <c r="Q8310">
        <v>-1.5878450125455856E-2</v>
      </c>
      <c r="R8310">
        <v>1.9396835705265403E-4</v>
      </c>
      <c r="S8310">
        <v>1.6264481469988823E-2</v>
      </c>
      <c r="T8310">
        <v>3.0729133635759354E-2</v>
      </c>
      <c r="U8310" t="s">
        <v>18</v>
      </c>
      <c r="V8310" t="s">
        <v>84</v>
      </c>
      <c r="W8310">
        <v>72.4794921875</v>
      </c>
    </row>
    <row r="8311" spans="2:23" x14ac:dyDescent="0.25">
      <c r="B8311" t="s">
        <v>15</v>
      </c>
      <c r="C8311" s="35">
        <v>42180</v>
      </c>
      <c r="D8311">
        <v>3</v>
      </c>
      <c r="E8311" t="s">
        <v>110</v>
      </c>
      <c r="F8311">
        <v>0.73191003908189101</v>
      </c>
      <c r="G8311">
        <v>0.73372054850875579</v>
      </c>
      <c r="H8311">
        <v>8231</v>
      </c>
      <c r="I8311">
        <v>0.73171607072513012</v>
      </c>
      <c r="J8311">
        <v>0.71294595601286193</v>
      </c>
      <c r="K8311">
        <v>1012</v>
      </c>
      <c r="L8311">
        <v>1.9396835705265403E-4</v>
      </c>
      <c r="M8311">
        <v>2.6501666754484177E-2</v>
      </c>
      <c r="N8311">
        <v>10315</v>
      </c>
      <c r="O8311">
        <v>2.3825814947485924E-2</v>
      </c>
      <c r="P8311">
        <v>-3.0341196805238724E-2</v>
      </c>
      <c r="Q8311">
        <v>-1.5878450125455856E-2</v>
      </c>
      <c r="R8311">
        <v>1.9396835705265403E-4</v>
      </c>
      <c r="S8311">
        <v>1.6264481469988823E-2</v>
      </c>
      <c r="T8311">
        <v>3.0729133635759354E-2</v>
      </c>
      <c r="U8311" t="s">
        <v>102</v>
      </c>
      <c r="V8311" t="s">
        <v>84</v>
      </c>
      <c r="W8311">
        <v>72.4794921875</v>
      </c>
    </row>
    <row r="8312" spans="2:23" x14ac:dyDescent="0.25">
      <c r="B8312" t="s">
        <v>15</v>
      </c>
      <c r="C8312" s="35">
        <v>42180</v>
      </c>
      <c r="D8312">
        <v>4</v>
      </c>
      <c r="E8312" t="s">
        <v>110</v>
      </c>
      <c r="F8312">
        <v>0.67505683925105819</v>
      </c>
      <c r="G8312">
        <v>0.66314259944210197</v>
      </c>
      <c r="H8312">
        <v>8231</v>
      </c>
      <c r="I8312">
        <v>0.68067232136443656</v>
      </c>
      <c r="J8312">
        <v>0.67892285338959923</v>
      </c>
      <c r="K8312">
        <v>1012</v>
      </c>
      <c r="L8312">
        <v>-5.6154821068048477E-3</v>
      </c>
      <c r="M8312">
        <v>-0.83185321092605591</v>
      </c>
      <c r="N8312">
        <v>10315</v>
      </c>
      <c r="O8312">
        <v>2.2558759897947311E-2</v>
      </c>
      <c r="P8312">
        <v>-3.452678769826889E-2</v>
      </c>
      <c r="Q8312">
        <v>-2.0833170041441917E-2</v>
      </c>
      <c r="R8312">
        <v>-5.6154821068048477E-3</v>
      </c>
      <c r="S8312">
        <v>9.6004018560051918E-3</v>
      </c>
      <c r="T8312">
        <v>2.3295825347304344E-2</v>
      </c>
      <c r="U8312" t="s">
        <v>18</v>
      </c>
      <c r="V8312" t="s">
        <v>84</v>
      </c>
      <c r="W8312">
        <v>71.479591369628906</v>
      </c>
    </row>
    <row r="8313" spans="2:23" x14ac:dyDescent="0.25">
      <c r="B8313" t="s">
        <v>15</v>
      </c>
      <c r="C8313" s="35">
        <v>42180</v>
      </c>
      <c r="D8313">
        <v>4</v>
      </c>
      <c r="E8313" t="s">
        <v>110</v>
      </c>
      <c r="F8313">
        <v>0.67505683925105819</v>
      </c>
      <c r="G8313">
        <v>0.66314259944210197</v>
      </c>
      <c r="H8313">
        <v>8231</v>
      </c>
      <c r="I8313">
        <v>0.68067232136443656</v>
      </c>
      <c r="J8313">
        <v>0.67892285338959923</v>
      </c>
      <c r="K8313">
        <v>1012</v>
      </c>
      <c r="L8313">
        <v>-5.6154821068048477E-3</v>
      </c>
      <c r="M8313">
        <v>-0.83185321092605591</v>
      </c>
      <c r="N8313">
        <v>10315</v>
      </c>
      <c r="O8313">
        <v>2.2558759897947311E-2</v>
      </c>
      <c r="P8313">
        <v>-3.452678769826889E-2</v>
      </c>
      <c r="Q8313">
        <v>-2.0833170041441917E-2</v>
      </c>
      <c r="R8313">
        <v>-5.6154821068048477E-3</v>
      </c>
      <c r="S8313">
        <v>9.6004018560051918E-3</v>
      </c>
      <c r="T8313">
        <v>2.3295825347304344E-2</v>
      </c>
      <c r="U8313" t="s">
        <v>102</v>
      </c>
      <c r="V8313" t="s">
        <v>84</v>
      </c>
      <c r="W8313">
        <v>71.479591369628906</v>
      </c>
    </row>
    <row r="8314" spans="2:23" x14ac:dyDescent="0.25">
      <c r="B8314" t="s">
        <v>15</v>
      </c>
      <c r="C8314" s="35">
        <v>42180</v>
      </c>
      <c r="D8314">
        <v>5</v>
      </c>
      <c r="E8314" t="s">
        <v>110</v>
      </c>
      <c r="F8314">
        <v>0.64978242534362463</v>
      </c>
      <c r="G8314">
        <v>0.61877157343278777</v>
      </c>
      <c r="H8314">
        <v>8231</v>
      </c>
      <c r="I8314">
        <v>0.6603162699546492</v>
      </c>
      <c r="J8314">
        <v>0.65223062592455827</v>
      </c>
      <c r="K8314">
        <v>1012</v>
      </c>
      <c r="L8314">
        <v>-1.053384505212307E-2</v>
      </c>
      <c r="M8314">
        <v>-1.6211341619491577</v>
      </c>
      <c r="N8314">
        <v>10315</v>
      </c>
      <c r="O8314">
        <v>2.1607339382171631E-2</v>
      </c>
      <c r="P8314">
        <v>-3.8225810974836349E-2</v>
      </c>
      <c r="Q8314">
        <v>-2.5109723210334778E-2</v>
      </c>
      <c r="R8314">
        <v>-1.053384505212307E-2</v>
      </c>
      <c r="S8314">
        <v>4.0403055027127266E-3</v>
      </c>
      <c r="T8314">
        <v>1.715812087059021E-2</v>
      </c>
      <c r="U8314" t="s">
        <v>18</v>
      </c>
      <c r="V8314" t="s">
        <v>84</v>
      </c>
      <c r="W8314">
        <v>70.609596252441406</v>
      </c>
    </row>
    <row r="8315" spans="2:23" x14ac:dyDescent="0.25">
      <c r="B8315" t="s">
        <v>15</v>
      </c>
      <c r="C8315" s="35">
        <v>42180</v>
      </c>
      <c r="D8315">
        <v>5</v>
      </c>
      <c r="E8315" t="s">
        <v>110</v>
      </c>
      <c r="F8315">
        <v>0.64978242534362463</v>
      </c>
      <c r="G8315">
        <v>0.61877157343278777</v>
      </c>
      <c r="H8315">
        <v>8231</v>
      </c>
      <c r="I8315">
        <v>0.6603162699546492</v>
      </c>
      <c r="J8315">
        <v>0.65223062592455827</v>
      </c>
      <c r="K8315">
        <v>1012</v>
      </c>
      <c r="L8315">
        <v>-1.053384505212307E-2</v>
      </c>
      <c r="M8315">
        <v>-1.6211341619491577</v>
      </c>
      <c r="N8315">
        <v>10315</v>
      </c>
      <c r="O8315">
        <v>2.1607339382171631E-2</v>
      </c>
      <c r="P8315">
        <v>-3.8225810974836349E-2</v>
      </c>
      <c r="Q8315">
        <v>-2.5109723210334778E-2</v>
      </c>
      <c r="R8315">
        <v>-1.053384505212307E-2</v>
      </c>
      <c r="S8315">
        <v>4.0403055027127266E-3</v>
      </c>
      <c r="T8315">
        <v>1.715812087059021E-2</v>
      </c>
      <c r="U8315" t="s">
        <v>102</v>
      </c>
      <c r="V8315" t="s">
        <v>84</v>
      </c>
      <c r="W8315">
        <v>70.609596252441406</v>
      </c>
    </row>
    <row r="8316" spans="2:23" x14ac:dyDescent="0.25">
      <c r="B8316" t="s">
        <v>15</v>
      </c>
      <c r="C8316" s="35">
        <v>42180</v>
      </c>
      <c r="D8316">
        <v>6</v>
      </c>
      <c r="E8316" t="s">
        <v>110</v>
      </c>
      <c r="F8316">
        <v>0.66333693220972734</v>
      </c>
      <c r="G8316">
        <v>0.61684228000828933</v>
      </c>
      <c r="H8316">
        <v>8231</v>
      </c>
      <c r="I8316">
        <v>0.67391656743322403</v>
      </c>
      <c r="J8316">
        <v>0.64760594421489837</v>
      </c>
      <c r="K8316">
        <v>1012</v>
      </c>
      <c r="L8316">
        <v>-1.0579635389149189E-2</v>
      </c>
      <c r="M8316">
        <v>-1.5949112176895142</v>
      </c>
      <c r="N8316">
        <v>10315</v>
      </c>
      <c r="O8316">
        <v>2.146269753575325E-2</v>
      </c>
      <c r="P8316">
        <v>-3.808622807264328E-2</v>
      </c>
      <c r="Q8316">
        <v>-2.5057941675186157E-2</v>
      </c>
      <c r="R8316">
        <v>-1.0579635389149189E-2</v>
      </c>
      <c r="S8316">
        <v>3.8969540037214756E-3</v>
      </c>
      <c r="T8316">
        <v>1.6926957294344902E-2</v>
      </c>
      <c r="U8316" t="s">
        <v>18</v>
      </c>
      <c r="V8316" t="s">
        <v>84</v>
      </c>
      <c r="W8316">
        <v>70.129714965820313</v>
      </c>
    </row>
    <row r="8317" spans="2:23" x14ac:dyDescent="0.25">
      <c r="B8317" t="s">
        <v>15</v>
      </c>
      <c r="C8317" s="35">
        <v>42180</v>
      </c>
      <c r="D8317">
        <v>6</v>
      </c>
      <c r="E8317" t="s">
        <v>110</v>
      </c>
      <c r="F8317">
        <v>0.66333693220972734</v>
      </c>
      <c r="G8317">
        <v>0.61684228000828933</v>
      </c>
      <c r="H8317">
        <v>8231</v>
      </c>
      <c r="I8317">
        <v>0.67391656743322403</v>
      </c>
      <c r="J8317">
        <v>0.64760594421489837</v>
      </c>
      <c r="K8317">
        <v>1012</v>
      </c>
      <c r="L8317">
        <v>-1.0579635389149189E-2</v>
      </c>
      <c r="M8317">
        <v>-1.5949112176895142</v>
      </c>
      <c r="N8317">
        <v>10315</v>
      </c>
      <c r="O8317">
        <v>2.146269753575325E-2</v>
      </c>
      <c r="P8317">
        <v>-3.808622807264328E-2</v>
      </c>
      <c r="Q8317">
        <v>-2.5057941675186157E-2</v>
      </c>
      <c r="R8317">
        <v>-1.0579635389149189E-2</v>
      </c>
      <c r="S8317">
        <v>3.8969540037214756E-3</v>
      </c>
      <c r="T8317">
        <v>1.6926957294344902E-2</v>
      </c>
      <c r="U8317" t="s">
        <v>102</v>
      </c>
      <c r="V8317" t="s">
        <v>84</v>
      </c>
      <c r="W8317">
        <v>70.129714965820313</v>
      </c>
    </row>
    <row r="8318" spans="2:23" x14ac:dyDescent="0.25">
      <c r="B8318" t="s">
        <v>15</v>
      </c>
      <c r="C8318" s="35">
        <v>42180</v>
      </c>
      <c r="D8318">
        <v>7</v>
      </c>
      <c r="E8318" t="s">
        <v>110</v>
      </c>
      <c r="F8318">
        <v>0.70488292634872174</v>
      </c>
      <c r="G8318">
        <v>0.67960786575015752</v>
      </c>
      <c r="H8318">
        <v>8231</v>
      </c>
      <c r="I8318">
        <v>0.69974067471477286</v>
      </c>
      <c r="J8318">
        <v>0.64448763897488792</v>
      </c>
      <c r="K8318">
        <v>1012</v>
      </c>
      <c r="L8318">
        <v>5.1422514952719212E-3</v>
      </c>
      <c r="M8318">
        <v>0.72951853275299072</v>
      </c>
      <c r="N8318">
        <v>10315</v>
      </c>
      <c r="O8318">
        <v>2.1599818021059036E-2</v>
      </c>
      <c r="P8318">
        <v>-2.2540075704455376E-2</v>
      </c>
      <c r="Q8318">
        <v>-9.4285532832145691E-3</v>
      </c>
      <c r="R8318">
        <v>5.1422514952719212E-3</v>
      </c>
      <c r="S8318">
        <v>1.97113286703825E-2</v>
      </c>
      <c r="T8318">
        <v>3.2824579626321793E-2</v>
      </c>
      <c r="U8318" t="s">
        <v>18</v>
      </c>
      <c r="V8318" t="s">
        <v>84</v>
      </c>
      <c r="W8318">
        <v>72.910133361816406</v>
      </c>
    </row>
    <row r="8319" spans="2:23" x14ac:dyDescent="0.25">
      <c r="B8319" t="s">
        <v>15</v>
      </c>
      <c r="C8319" s="35">
        <v>42180</v>
      </c>
      <c r="D8319">
        <v>7</v>
      </c>
      <c r="E8319" t="s">
        <v>110</v>
      </c>
      <c r="F8319">
        <v>0.70488292634872174</v>
      </c>
      <c r="G8319">
        <v>0.67960786575015752</v>
      </c>
      <c r="H8319">
        <v>8231</v>
      </c>
      <c r="I8319">
        <v>0.69974067471477286</v>
      </c>
      <c r="J8319">
        <v>0.64448763897488792</v>
      </c>
      <c r="K8319">
        <v>1012</v>
      </c>
      <c r="L8319">
        <v>5.1422514952719212E-3</v>
      </c>
      <c r="M8319">
        <v>0.72951853275299072</v>
      </c>
      <c r="N8319">
        <v>10315</v>
      </c>
      <c r="O8319">
        <v>2.1599818021059036E-2</v>
      </c>
      <c r="P8319">
        <v>-2.2540075704455376E-2</v>
      </c>
      <c r="Q8319">
        <v>-9.4285532832145691E-3</v>
      </c>
      <c r="R8319">
        <v>5.1422514952719212E-3</v>
      </c>
      <c r="S8319">
        <v>1.97113286703825E-2</v>
      </c>
      <c r="T8319">
        <v>3.2824579626321793E-2</v>
      </c>
      <c r="U8319" t="s">
        <v>102</v>
      </c>
      <c r="V8319" t="s">
        <v>84</v>
      </c>
      <c r="W8319">
        <v>72.910133361816406</v>
      </c>
    </row>
    <row r="8320" spans="2:23" x14ac:dyDescent="0.25">
      <c r="B8320" t="s">
        <v>15</v>
      </c>
      <c r="C8320" s="35">
        <v>42180</v>
      </c>
      <c r="D8320">
        <v>8</v>
      </c>
      <c r="E8320" t="s">
        <v>110</v>
      </c>
      <c r="F8320">
        <v>0.7422696630211989</v>
      </c>
      <c r="G8320">
        <v>0.77157541424713849</v>
      </c>
      <c r="H8320">
        <v>8231</v>
      </c>
      <c r="I8320">
        <v>0.75367033742605394</v>
      </c>
      <c r="J8320">
        <v>0.8252066670328172</v>
      </c>
      <c r="K8320">
        <v>1012</v>
      </c>
      <c r="L8320">
        <v>-1.1400674469769001E-2</v>
      </c>
      <c r="M8320">
        <v>-1.5359208583831787</v>
      </c>
      <c r="N8320">
        <v>10315</v>
      </c>
      <c r="O8320">
        <v>2.7298698201775551E-2</v>
      </c>
      <c r="P8320">
        <v>-4.6386685222387314E-2</v>
      </c>
      <c r="Q8320">
        <v>-2.9815830290317535E-2</v>
      </c>
      <c r="R8320">
        <v>-1.1400674469769001E-2</v>
      </c>
      <c r="S8320">
        <v>7.0122973993420601E-3</v>
      </c>
      <c r="T8320">
        <v>2.3585336282849312E-2</v>
      </c>
      <c r="U8320" t="s">
        <v>18</v>
      </c>
      <c r="V8320" t="s">
        <v>84</v>
      </c>
      <c r="W8320">
        <v>77.040428161621094</v>
      </c>
    </row>
    <row r="8321" spans="2:23" x14ac:dyDescent="0.25">
      <c r="B8321" t="s">
        <v>15</v>
      </c>
      <c r="C8321" s="35">
        <v>42180</v>
      </c>
      <c r="D8321">
        <v>8</v>
      </c>
      <c r="E8321" t="s">
        <v>110</v>
      </c>
      <c r="F8321">
        <v>0.7422696630211989</v>
      </c>
      <c r="G8321">
        <v>0.77157541424713849</v>
      </c>
      <c r="H8321">
        <v>8231</v>
      </c>
      <c r="I8321">
        <v>0.75367033742605394</v>
      </c>
      <c r="J8321">
        <v>0.8252066670328172</v>
      </c>
      <c r="K8321">
        <v>1012</v>
      </c>
      <c r="L8321">
        <v>-1.1400674469769001E-2</v>
      </c>
      <c r="M8321">
        <v>-1.5359208583831787</v>
      </c>
      <c r="N8321">
        <v>10315</v>
      </c>
      <c r="O8321">
        <v>2.7298698201775551E-2</v>
      </c>
      <c r="P8321">
        <v>-4.6386685222387314E-2</v>
      </c>
      <c r="Q8321">
        <v>-2.9815830290317535E-2</v>
      </c>
      <c r="R8321">
        <v>-1.1400674469769001E-2</v>
      </c>
      <c r="S8321">
        <v>7.0122973993420601E-3</v>
      </c>
      <c r="T8321">
        <v>2.3585336282849312E-2</v>
      </c>
      <c r="U8321" t="s">
        <v>102</v>
      </c>
      <c r="V8321" t="s">
        <v>84</v>
      </c>
      <c r="W8321">
        <v>77.040428161621094</v>
      </c>
    </row>
    <row r="8322" spans="2:23" x14ac:dyDescent="0.25">
      <c r="B8322" t="s">
        <v>15</v>
      </c>
      <c r="C8322" s="35">
        <v>42180</v>
      </c>
      <c r="D8322">
        <v>9</v>
      </c>
      <c r="E8322" t="s">
        <v>110</v>
      </c>
      <c r="F8322">
        <v>0.78502467036861823</v>
      </c>
      <c r="G8322">
        <v>0.95497105161224782</v>
      </c>
      <c r="H8322">
        <v>8231</v>
      </c>
      <c r="I8322">
        <v>0.78026230125387541</v>
      </c>
      <c r="J8322">
        <v>0.91148843205143459</v>
      </c>
      <c r="K8322">
        <v>1012</v>
      </c>
      <c r="L8322">
        <v>4.7623692080378532E-3</v>
      </c>
      <c r="M8322">
        <v>0.60665214061737061</v>
      </c>
      <c r="N8322">
        <v>10315</v>
      </c>
      <c r="O8322">
        <v>3.0524687841534615E-2</v>
      </c>
      <c r="P8322">
        <v>-3.435806930065155E-2</v>
      </c>
      <c r="Q8322">
        <v>-1.5828974545001984E-2</v>
      </c>
      <c r="R8322">
        <v>4.7623692080378532E-3</v>
      </c>
      <c r="S8322">
        <v>2.5351271033287048E-2</v>
      </c>
      <c r="T8322">
        <v>4.3882809579372406E-2</v>
      </c>
      <c r="U8322" t="s">
        <v>18</v>
      </c>
      <c r="V8322" t="s">
        <v>84</v>
      </c>
      <c r="W8322">
        <v>81.170722961425781</v>
      </c>
    </row>
    <row r="8323" spans="2:23" x14ac:dyDescent="0.25">
      <c r="B8323" t="s">
        <v>15</v>
      </c>
      <c r="C8323" s="35">
        <v>42180</v>
      </c>
      <c r="D8323">
        <v>9</v>
      </c>
      <c r="E8323" t="s">
        <v>110</v>
      </c>
      <c r="F8323">
        <v>0.78502467036861823</v>
      </c>
      <c r="G8323">
        <v>0.95497105161224782</v>
      </c>
      <c r="H8323">
        <v>8231</v>
      </c>
      <c r="I8323">
        <v>0.78026230125387541</v>
      </c>
      <c r="J8323">
        <v>0.91148843205143459</v>
      </c>
      <c r="K8323">
        <v>1012</v>
      </c>
      <c r="L8323">
        <v>4.7623692080378532E-3</v>
      </c>
      <c r="M8323">
        <v>0.60665214061737061</v>
      </c>
      <c r="N8323">
        <v>10315</v>
      </c>
      <c r="O8323">
        <v>3.0524687841534615E-2</v>
      </c>
      <c r="P8323">
        <v>-3.435806930065155E-2</v>
      </c>
      <c r="Q8323">
        <v>-1.5828974545001984E-2</v>
      </c>
      <c r="R8323">
        <v>4.7623692080378532E-3</v>
      </c>
      <c r="S8323">
        <v>2.5351271033287048E-2</v>
      </c>
      <c r="T8323">
        <v>4.3882809579372406E-2</v>
      </c>
      <c r="U8323" t="s">
        <v>102</v>
      </c>
      <c r="V8323" t="s">
        <v>84</v>
      </c>
      <c r="W8323">
        <v>81.170722961425781</v>
      </c>
    </row>
    <row r="8324" spans="2:23" x14ac:dyDescent="0.25">
      <c r="B8324" t="s">
        <v>15</v>
      </c>
      <c r="C8324" s="35">
        <v>42180</v>
      </c>
      <c r="D8324">
        <v>10</v>
      </c>
      <c r="E8324" t="s">
        <v>110</v>
      </c>
      <c r="F8324">
        <v>0.8630565097489139</v>
      </c>
      <c r="G8324">
        <v>1.1868482023628866</v>
      </c>
      <c r="H8324">
        <v>8231</v>
      </c>
      <c r="I8324">
        <v>0.83638759917737571</v>
      </c>
      <c r="J8324">
        <v>1.1393549433407568</v>
      </c>
      <c r="K8324">
        <v>1012</v>
      </c>
      <c r="L8324">
        <v>2.6668909937143326E-2</v>
      </c>
      <c r="M8324">
        <v>3.0900537967681885</v>
      </c>
      <c r="N8324">
        <v>10315</v>
      </c>
      <c r="O8324">
        <v>3.8129664957523346E-2</v>
      </c>
      <c r="P8324">
        <v>-2.2198067978024483E-2</v>
      </c>
      <c r="Q8324">
        <v>9.4740057829767466E-4</v>
      </c>
      <c r="R8324">
        <v>2.6668909937143326E-2</v>
      </c>
      <c r="S8324">
        <v>5.2387367933988571E-2</v>
      </c>
      <c r="T8324">
        <v>7.5535885989665985E-2</v>
      </c>
      <c r="U8324" t="s">
        <v>18</v>
      </c>
      <c r="V8324" t="s">
        <v>84</v>
      </c>
      <c r="W8324">
        <v>85.170623779296875</v>
      </c>
    </row>
    <row r="8325" spans="2:23" x14ac:dyDescent="0.25">
      <c r="B8325" t="s">
        <v>15</v>
      </c>
      <c r="C8325" s="35">
        <v>42180</v>
      </c>
      <c r="D8325">
        <v>10</v>
      </c>
      <c r="E8325" t="s">
        <v>110</v>
      </c>
      <c r="F8325">
        <v>0.8630565097489139</v>
      </c>
      <c r="G8325">
        <v>1.1868482023628866</v>
      </c>
      <c r="H8325">
        <v>8231</v>
      </c>
      <c r="I8325">
        <v>0.83638759917737571</v>
      </c>
      <c r="J8325">
        <v>1.1393549433407568</v>
      </c>
      <c r="K8325">
        <v>1012</v>
      </c>
      <c r="L8325">
        <v>2.6668909937143326E-2</v>
      </c>
      <c r="M8325">
        <v>3.0900537967681885</v>
      </c>
      <c r="N8325">
        <v>10315</v>
      </c>
      <c r="O8325">
        <v>3.8129664957523346E-2</v>
      </c>
      <c r="P8325">
        <v>-2.2198067978024483E-2</v>
      </c>
      <c r="Q8325">
        <v>9.4740057829767466E-4</v>
      </c>
      <c r="R8325">
        <v>2.6668909937143326E-2</v>
      </c>
      <c r="S8325">
        <v>5.2387367933988571E-2</v>
      </c>
      <c r="T8325">
        <v>7.5535885989665985E-2</v>
      </c>
      <c r="U8325" t="s">
        <v>102</v>
      </c>
      <c r="V8325" t="s">
        <v>84</v>
      </c>
      <c r="W8325">
        <v>85.170623779296875</v>
      </c>
    </row>
    <row r="8326" spans="2:23" x14ac:dyDescent="0.25">
      <c r="B8326" t="s">
        <v>15</v>
      </c>
      <c r="C8326" s="35">
        <v>42180</v>
      </c>
      <c r="D8326">
        <v>11</v>
      </c>
      <c r="E8326" t="s">
        <v>110</v>
      </c>
      <c r="F8326">
        <v>0.99551014925133008</v>
      </c>
      <c r="G8326">
        <v>1.4100700954573613</v>
      </c>
      <c r="H8326">
        <v>8231</v>
      </c>
      <c r="I8326">
        <v>0.97791031775054404</v>
      </c>
      <c r="J8326">
        <v>1.3979092830374029</v>
      </c>
      <c r="K8326">
        <v>1012</v>
      </c>
      <c r="L8326">
        <v>1.7599832266569138E-2</v>
      </c>
      <c r="M8326">
        <v>1.7679208517074585</v>
      </c>
      <c r="N8326">
        <v>10315</v>
      </c>
      <c r="O8326">
        <v>4.6610523015260696E-2</v>
      </c>
      <c r="P8326">
        <v>-4.2136214673519135E-2</v>
      </c>
      <c r="Q8326">
        <v>-1.3842694461345673E-2</v>
      </c>
      <c r="R8326">
        <v>1.7599832266569138E-2</v>
      </c>
      <c r="S8326">
        <v>4.9038629978895187E-2</v>
      </c>
      <c r="T8326">
        <v>7.733587920665741E-2</v>
      </c>
      <c r="U8326" t="s">
        <v>18</v>
      </c>
      <c r="V8326" t="s">
        <v>84</v>
      </c>
      <c r="W8326">
        <v>87.170524597167969</v>
      </c>
    </row>
    <row r="8327" spans="2:23" x14ac:dyDescent="0.25">
      <c r="B8327" t="s">
        <v>15</v>
      </c>
      <c r="C8327" s="35">
        <v>42180</v>
      </c>
      <c r="D8327">
        <v>11</v>
      </c>
      <c r="E8327" t="s">
        <v>110</v>
      </c>
      <c r="F8327">
        <v>0.99551014925133008</v>
      </c>
      <c r="G8327">
        <v>1.4100700954573613</v>
      </c>
      <c r="H8327">
        <v>8231</v>
      </c>
      <c r="I8327">
        <v>0.97791031775054404</v>
      </c>
      <c r="J8327">
        <v>1.3979092830374029</v>
      </c>
      <c r="K8327">
        <v>1012</v>
      </c>
      <c r="L8327">
        <v>1.7599832266569138E-2</v>
      </c>
      <c r="M8327">
        <v>1.7679208517074585</v>
      </c>
      <c r="N8327">
        <v>10315</v>
      </c>
      <c r="O8327">
        <v>4.6610523015260696E-2</v>
      </c>
      <c r="P8327">
        <v>-4.2136214673519135E-2</v>
      </c>
      <c r="Q8327">
        <v>-1.3842694461345673E-2</v>
      </c>
      <c r="R8327">
        <v>1.7599832266569138E-2</v>
      </c>
      <c r="S8327">
        <v>4.9038629978895187E-2</v>
      </c>
      <c r="T8327">
        <v>7.733587920665741E-2</v>
      </c>
      <c r="U8327" t="s">
        <v>102</v>
      </c>
      <c r="V8327" t="s">
        <v>84</v>
      </c>
      <c r="W8327">
        <v>87.170524597167969</v>
      </c>
    </row>
    <row r="8328" spans="2:23" x14ac:dyDescent="0.25">
      <c r="B8328" t="s">
        <v>15</v>
      </c>
      <c r="C8328" s="35">
        <v>42180</v>
      </c>
      <c r="D8328">
        <v>12</v>
      </c>
      <c r="E8328" t="s">
        <v>110</v>
      </c>
      <c r="F8328">
        <v>1.2217489498039569</v>
      </c>
      <c r="G8328">
        <v>1.6426281522335038</v>
      </c>
      <c r="H8328">
        <v>8231</v>
      </c>
      <c r="I8328">
        <v>1.1968376980772888</v>
      </c>
      <c r="J8328">
        <v>1.6197680804247794</v>
      </c>
      <c r="K8328">
        <v>1012</v>
      </c>
      <c r="L8328">
        <v>2.4911250919103622E-2</v>
      </c>
      <c r="M8328">
        <v>2.0389828681945801</v>
      </c>
      <c r="N8328">
        <v>10315</v>
      </c>
      <c r="O8328">
        <v>5.4040271788835526E-2</v>
      </c>
      <c r="P8328">
        <v>-4.4346760958433151E-2</v>
      </c>
      <c r="Q8328">
        <v>-1.1543235741555691E-2</v>
      </c>
      <c r="R8328">
        <v>2.4911250919103622E-2</v>
      </c>
      <c r="S8328">
        <v>6.1361413449048996E-2</v>
      </c>
      <c r="T8328">
        <v>9.4169266521930695E-2</v>
      </c>
      <c r="U8328" t="s">
        <v>18</v>
      </c>
      <c r="V8328" t="s">
        <v>84</v>
      </c>
      <c r="W8328">
        <v>91.040328979492187</v>
      </c>
    </row>
    <row r="8329" spans="2:23" x14ac:dyDescent="0.25">
      <c r="B8329" t="s">
        <v>15</v>
      </c>
      <c r="C8329" s="35">
        <v>42180</v>
      </c>
      <c r="D8329">
        <v>12</v>
      </c>
      <c r="E8329" t="s">
        <v>110</v>
      </c>
      <c r="F8329">
        <v>1.2217489498039569</v>
      </c>
      <c r="G8329">
        <v>1.6426281522335038</v>
      </c>
      <c r="H8329">
        <v>8231</v>
      </c>
      <c r="I8329">
        <v>1.1968376980772888</v>
      </c>
      <c r="J8329">
        <v>1.6197680804247794</v>
      </c>
      <c r="K8329">
        <v>1012</v>
      </c>
      <c r="L8329">
        <v>2.4911250919103622E-2</v>
      </c>
      <c r="M8329">
        <v>2.0389828681945801</v>
      </c>
      <c r="N8329">
        <v>10315</v>
      </c>
      <c r="O8329">
        <v>5.4040271788835526E-2</v>
      </c>
      <c r="P8329">
        <v>-4.4346760958433151E-2</v>
      </c>
      <c r="Q8329">
        <v>-1.1543235741555691E-2</v>
      </c>
      <c r="R8329">
        <v>2.4911250919103622E-2</v>
      </c>
      <c r="S8329">
        <v>6.1361413449048996E-2</v>
      </c>
      <c r="T8329">
        <v>9.4169266521930695E-2</v>
      </c>
      <c r="U8329" t="s">
        <v>102</v>
      </c>
      <c r="V8329" t="s">
        <v>84</v>
      </c>
      <c r="W8329">
        <v>91.040328979492187</v>
      </c>
    </row>
    <row r="8330" spans="2:23" x14ac:dyDescent="0.25">
      <c r="B8330" t="s">
        <v>15</v>
      </c>
      <c r="C8330" s="35">
        <v>42180</v>
      </c>
      <c r="D8330">
        <v>13</v>
      </c>
      <c r="E8330" t="s">
        <v>110</v>
      </c>
      <c r="F8330">
        <v>1.5120684659303831</v>
      </c>
      <c r="G8330">
        <v>1.8193202807054276</v>
      </c>
      <c r="H8330">
        <v>8231</v>
      </c>
      <c r="I8330">
        <v>1.5078536706957744</v>
      </c>
      <c r="J8330">
        <v>1.7651089955355566</v>
      </c>
      <c r="K8330">
        <v>1012</v>
      </c>
      <c r="L8330">
        <v>4.2147953063249588E-3</v>
      </c>
      <c r="M8330">
        <v>0.2787436842918396</v>
      </c>
      <c r="N8330">
        <v>10315</v>
      </c>
      <c r="O8330">
        <v>5.8998264372348785E-2</v>
      </c>
      <c r="P8330">
        <v>-7.1397379040718079E-2</v>
      </c>
      <c r="Q8330">
        <v>-3.5584252327680588E-2</v>
      </c>
      <c r="R8330">
        <v>4.2147953063249588E-3</v>
      </c>
      <c r="S8330">
        <v>4.4009122997522354E-2</v>
      </c>
      <c r="T8330">
        <v>7.9826973378658295E-2</v>
      </c>
      <c r="U8330" t="s">
        <v>18</v>
      </c>
      <c r="V8330" t="s">
        <v>84</v>
      </c>
      <c r="W8330">
        <v>94.520118713378906</v>
      </c>
    </row>
    <row r="8331" spans="2:23" x14ac:dyDescent="0.25">
      <c r="B8331" t="s">
        <v>15</v>
      </c>
      <c r="C8331" s="35">
        <v>42180</v>
      </c>
      <c r="D8331">
        <v>13</v>
      </c>
      <c r="E8331" t="s">
        <v>110</v>
      </c>
      <c r="F8331">
        <v>1.5120684659303831</v>
      </c>
      <c r="G8331">
        <v>1.8193202807054276</v>
      </c>
      <c r="H8331">
        <v>8231</v>
      </c>
      <c r="I8331">
        <v>1.5078536706957744</v>
      </c>
      <c r="J8331">
        <v>1.7651089955355566</v>
      </c>
      <c r="K8331">
        <v>1012</v>
      </c>
      <c r="L8331">
        <v>4.2147953063249588E-3</v>
      </c>
      <c r="M8331">
        <v>0.2787436842918396</v>
      </c>
      <c r="N8331">
        <v>10315</v>
      </c>
      <c r="O8331">
        <v>5.8998264372348785E-2</v>
      </c>
      <c r="P8331">
        <v>-7.1397379040718079E-2</v>
      </c>
      <c r="Q8331">
        <v>-3.5584252327680588E-2</v>
      </c>
      <c r="R8331">
        <v>4.2147953063249588E-3</v>
      </c>
      <c r="S8331">
        <v>4.4009122997522354E-2</v>
      </c>
      <c r="T8331">
        <v>7.9826973378658295E-2</v>
      </c>
      <c r="U8331" t="s">
        <v>102</v>
      </c>
      <c r="V8331" t="s">
        <v>84</v>
      </c>
      <c r="W8331">
        <v>94.520118713378906</v>
      </c>
    </row>
    <row r="8332" spans="2:23" x14ac:dyDescent="0.25">
      <c r="B8332" t="s">
        <v>15</v>
      </c>
      <c r="C8332" s="35">
        <v>42180</v>
      </c>
      <c r="D8332">
        <v>14</v>
      </c>
      <c r="E8332" t="s">
        <v>110</v>
      </c>
      <c r="F8332">
        <v>1.8621122981306004</v>
      </c>
      <c r="G8332">
        <v>1.9818454610448677</v>
      </c>
      <c r="H8332">
        <v>8231</v>
      </c>
      <c r="I8332">
        <v>1.8571616073970274</v>
      </c>
      <c r="J8332">
        <v>1.90483471836476</v>
      </c>
      <c r="K8332">
        <v>1012</v>
      </c>
      <c r="L8332">
        <v>4.9506905488669872E-3</v>
      </c>
      <c r="M8332">
        <v>0.26586425304412842</v>
      </c>
      <c r="N8332">
        <v>10315</v>
      </c>
      <c r="O8332">
        <v>6.3738182187080383E-2</v>
      </c>
      <c r="P8332">
        <v>-7.6736167073249817E-2</v>
      </c>
      <c r="Q8332">
        <v>-3.8045812398195267E-2</v>
      </c>
      <c r="R8332">
        <v>4.9506905488669872E-3</v>
      </c>
      <c r="S8332">
        <v>4.7942094504833221E-2</v>
      </c>
      <c r="T8332">
        <v>8.6637541651725769E-2</v>
      </c>
      <c r="U8332" t="s">
        <v>18</v>
      </c>
      <c r="V8332" t="s">
        <v>84</v>
      </c>
      <c r="W8332">
        <v>98.129814147949219</v>
      </c>
    </row>
    <row r="8333" spans="2:23" x14ac:dyDescent="0.25">
      <c r="B8333" t="s">
        <v>15</v>
      </c>
      <c r="C8333" s="35">
        <v>42180</v>
      </c>
      <c r="D8333">
        <v>14</v>
      </c>
      <c r="E8333" t="s">
        <v>110</v>
      </c>
      <c r="F8333">
        <v>1.8621122981306004</v>
      </c>
      <c r="G8333">
        <v>1.9818454610448677</v>
      </c>
      <c r="H8333">
        <v>8231</v>
      </c>
      <c r="I8333">
        <v>1.8571616073970274</v>
      </c>
      <c r="J8333">
        <v>1.90483471836476</v>
      </c>
      <c r="K8333">
        <v>1012</v>
      </c>
      <c r="L8333">
        <v>4.9506905488669872E-3</v>
      </c>
      <c r="M8333">
        <v>0.26586425304412842</v>
      </c>
      <c r="N8333">
        <v>10315</v>
      </c>
      <c r="O8333">
        <v>6.3738182187080383E-2</v>
      </c>
      <c r="P8333">
        <v>-7.6736167073249817E-2</v>
      </c>
      <c r="Q8333">
        <v>-3.8045812398195267E-2</v>
      </c>
      <c r="R8333">
        <v>4.9506905488669872E-3</v>
      </c>
      <c r="S8333">
        <v>4.7942094504833221E-2</v>
      </c>
      <c r="T8333">
        <v>8.6637541651725769E-2</v>
      </c>
      <c r="U8333" t="s">
        <v>102</v>
      </c>
      <c r="V8333" t="s">
        <v>84</v>
      </c>
      <c r="W8333">
        <v>98.129814147949219</v>
      </c>
    </row>
    <row r="8334" spans="2:23" x14ac:dyDescent="0.25">
      <c r="B8334" t="s">
        <v>15</v>
      </c>
      <c r="C8334" s="35">
        <v>42180</v>
      </c>
      <c r="D8334">
        <v>15</v>
      </c>
      <c r="E8334" t="s">
        <v>110</v>
      </c>
      <c r="F8334">
        <v>2.2387679405059395</v>
      </c>
      <c r="G8334">
        <v>2.0968777769413118</v>
      </c>
      <c r="H8334">
        <v>8231</v>
      </c>
      <c r="I8334">
        <v>2.0872795635392736</v>
      </c>
      <c r="J8334">
        <v>1.9208552628965967</v>
      </c>
      <c r="K8334">
        <v>1012</v>
      </c>
      <c r="L8334">
        <v>0.15148837864398956</v>
      </c>
      <c r="M8334">
        <v>6.7665958404541016</v>
      </c>
      <c r="N8334">
        <v>10315</v>
      </c>
      <c r="O8334">
        <v>6.4653858542442322E-2</v>
      </c>
      <c r="P8334">
        <v>6.8627990782260895E-2</v>
      </c>
      <c r="Q8334">
        <v>0.10787417739629745</v>
      </c>
      <c r="R8334">
        <v>0.15148837864398956</v>
      </c>
      <c r="S8334">
        <v>0.19509740173816681</v>
      </c>
      <c r="T8334">
        <v>0.23434875905513763</v>
      </c>
      <c r="U8334" t="s">
        <v>18</v>
      </c>
      <c r="V8334" t="s">
        <v>84</v>
      </c>
      <c r="W8334">
        <v>99.999809265136719</v>
      </c>
    </row>
    <row r="8335" spans="2:23" x14ac:dyDescent="0.25">
      <c r="B8335" t="s">
        <v>15</v>
      </c>
      <c r="C8335" s="35">
        <v>42180</v>
      </c>
      <c r="D8335">
        <v>15</v>
      </c>
      <c r="E8335" t="s">
        <v>110</v>
      </c>
      <c r="F8335">
        <v>2.2387679405059395</v>
      </c>
      <c r="G8335">
        <v>2.0968777769413118</v>
      </c>
      <c r="H8335">
        <v>8231</v>
      </c>
      <c r="I8335">
        <v>2.0872795635392736</v>
      </c>
      <c r="J8335">
        <v>1.9208552628965967</v>
      </c>
      <c r="K8335">
        <v>1012</v>
      </c>
      <c r="L8335">
        <v>0.15148837864398956</v>
      </c>
      <c r="M8335">
        <v>6.7665958404541016</v>
      </c>
      <c r="N8335">
        <v>10315</v>
      </c>
      <c r="O8335">
        <v>6.4653858542442322E-2</v>
      </c>
      <c r="P8335">
        <v>6.8627990782260895E-2</v>
      </c>
      <c r="Q8335">
        <v>0.10787417739629745</v>
      </c>
      <c r="R8335">
        <v>0.15148837864398956</v>
      </c>
      <c r="S8335">
        <v>0.19509740173816681</v>
      </c>
      <c r="T8335">
        <v>0.23434875905513763</v>
      </c>
      <c r="U8335" t="s">
        <v>102</v>
      </c>
      <c r="V8335" t="s">
        <v>84</v>
      </c>
      <c r="W8335">
        <v>99.999809265136719</v>
      </c>
    </row>
    <row r="8336" spans="2:23" x14ac:dyDescent="0.25">
      <c r="B8336" t="s">
        <v>15</v>
      </c>
      <c r="C8336" s="35">
        <v>42180</v>
      </c>
      <c r="D8336">
        <v>16</v>
      </c>
      <c r="E8336" t="s">
        <v>110</v>
      </c>
      <c r="F8336">
        <v>2.5698913290901695</v>
      </c>
      <c r="G8336">
        <v>2.1320852104794819</v>
      </c>
      <c r="H8336">
        <v>8231</v>
      </c>
      <c r="I8336">
        <v>2.0001128974074294</v>
      </c>
      <c r="J8336">
        <v>1.755262424940139</v>
      </c>
      <c r="K8336">
        <v>1012</v>
      </c>
      <c r="L8336">
        <v>0.5697784423828125</v>
      </c>
      <c r="M8336">
        <v>22.171304702758789</v>
      </c>
      <c r="N8336">
        <v>10315</v>
      </c>
      <c r="O8336">
        <v>5.9972409158945084E-2</v>
      </c>
      <c r="P8336">
        <v>0.49291780591011047</v>
      </c>
      <c r="Q8336">
        <v>0.52932226657867432</v>
      </c>
      <c r="R8336">
        <v>0.5697784423828125</v>
      </c>
      <c r="S8336">
        <v>0.61022984981536865</v>
      </c>
      <c r="T8336">
        <v>0.64663910865783691</v>
      </c>
      <c r="U8336" t="s">
        <v>18</v>
      </c>
      <c r="V8336" t="s">
        <v>84</v>
      </c>
      <c r="W8336">
        <v>100.12981414794922</v>
      </c>
    </row>
    <row r="8337" spans="2:23" x14ac:dyDescent="0.25">
      <c r="B8337" t="s">
        <v>15</v>
      </c>
      <c r="C8337" s="35">
        <v>42180</v>
      </c>
      <c r="D8337">
        <v>16</v>
      </c>
      <c r="E8337" t="s">
        <v>110</v>
      </c>
      <c r="F8337">
        <v>2.5698913290901695</v>
      </c>
      <c r="G8337">
        <v>2.1320852104794819</v>
      </c>
      <c r="H8337">
        <v>8231</v>
      </c>
      <c r="I8337">
        <v>2.0001128974074294</v>
      </c>
      <c r="J8337">
        <v>1.755262424940139</v>
      </c>
      <c r="K8337">
        <v>1012</v>
      </c>
      <c r="L8337">
        <v>0.5697784423828125</v>
      </c>
      <c r="M8337">
        <v>22.171304702758789</v>
      </c>
      <c r="N8337">
        <v>10315</v>
      </c>
      <c r="O8337">
        <v>5.9972409158945084E-2</v>
      </c>
      <c r="P8337">
        <v>0.49291780591011047</v>
      </c>
      <c r="Q8337">
        <v>0.52932226657867432</v>
      </c>
      <c r="R8337">
        <v>0.5697784423828125</v>
      </c>
      <c r="S8337">
        <v>0.61022984981536865</v>
      </c>
      <c r="T8337">
        <v>0.64663910865783691</v>
      </c>
      <c r="U8337" t="s">
        <v>102</v>
      </c>
      <c r="V8337" t="s">
        <v>84</v>
      </c>
      <c r="W8337">
        <v>100.12981414794922</v>
      </c>
    </row>
    <row r="8338" spans="2:23" x14ac:dyDescent="0.25">
      <c r="B8338" t="s">
        <v>15</v>
      </c>
      <c r="C8338" s="35">
        <v>42180</v>
      </c>
      <c r="D8338">
        <v>17</v>
      </c>
      <c r="E8338" t="s">
        <v>110</v>
      </c>
      <c r="F8338">
        <v>2.8769460063851242</v>
      </c>
      <c r="G8338">
        <v>2.1372341387000073</v>
      </c>
      <c r="H8338">
        <v>8231</v>
      </c>
      <c r="I8338">
        <v>2.1920418654441369</v>
      </c>
      <c r="J8338">
        <v>1.7005922611621498</v>
      </c>
      <c r="K8338">
        <v>1012</v>
      </c>
      <c r="L8338">
        <v>0.68490415811538696</v>
      </c>
      <c r="M8338">
        <v>23.806638717651367</v>
      </c>
      <c r="N8338">
        <v>10315</v>
      </c>
      <c r="O8338">
        <v>5.8418050408363342E-2</v>
      </c>
      <c r="P8338">
        <v>0.61003559827804565</v>
      </c>
      <c r="Q8338">
        <v>0.64549648761749268</v>
      </c>
      <c r="R8338">
        <v>0.68490415811538696</v>
      </c>
      <c r="S8338">
        <v>0.72430711984634399</v>
      </c>
      <c r="T8338">
        <v>0.75977271795272827</v>
      </c>
      <c r="U8338" t="s">
        <v>18</v>
      </c>
      <c r="V8338" t="s">
        <v>84</v>
      </c>
      <c r="W8338">
        <v>99.259910583496094</v>
      </c>
    </row>
    <row r="8339" spans="2:23" x14ac:dyDescent="0.25">
      <c r="B8339" t="s">
        <v>15</v>
      </c>
      <c r="C8339" s="35">
        <v>42180</v>
      </c>
      <c r="D8339">
        <v>17</v>
      </c>
      <c r="E8339" t="s">
        <v>110</v>
      </c>
      <c r="F8339">
        <v>2.8769460063851242</v>
      </c>
      <c r="G8339">
        <v>2.1372341387000073</v>
      </c>
      <c r="H8339">
        <v>8231</v>
      </c>
      <c r="I8339">
        <v>2.1920418654441369</v>
      </c>
      <c r="J8339">
        <v>1.7005922611621498</v>
      </c>
      <c r="K8339">
        <v>1012</v>
      </c>
      <c r="L8339">
        <v>0.68490415811538696</v>
      </c>
      <c r="M8339">
        <v>23.806638717651367</v>
      </c>
      <c r="N8339">
        <v>10315</v>
      </c>
      <c r="O8339">
        <v>5.8418050408363342E-2</v>
      </c>
      <c r="P8339">
        <v>0.61003559827804565</v>
      </c>
      <c r="Q8339">
        <v>0.64549648761749268</v>
      </c>
      <c r="R8339">
        <v>0.68490415811538696</v>
      </c>
      <c r="S8339">
        <v>0.72430711984634399</v>
      </c>
      <c r="T8339">
        <v>0.75977271795272827</v>
      </c>
      <c r="U8339" t="s">
        <v>102</v>
      </c>
      <c r="V8339" t="s">
        <v>84</v>
      </c>
      <c r="W8339">
        <v>99.259910583496094</v>
      </c>
    </row>
    <row r="8340" spans="2:23" x14ac:dyDescent="0.25">
      <c r="B8340" t="s">
        <v>15</v>
      </c>
      <c r="C8340" s="35">
        <v>42180</v>
      </c>
      <c r="D8340">
        <v>18</v>
      </c>
      <c r="E8340" t="s">
        <v>110</v>
      </c>
      <c r="F8340">
        <v>3.0812247682198164</v>
      </c>
      <c r="G8340">
        <v>2.0883607283721695</v>
      </c>
      <c r="H8340">
        <v>8231</v>
      </c>
      <c r="I8340">
        <v>2.3448471225347101</v>
      </c>
      <c r="J8340">
        <v>1.6095004716730097</v>
      </c>
      <c r="K8340">
        <v>1012</v>
      </c>
      <c r="L8340">
        <v>0.73637765645980835</v>
      </c>
      <c r="M8340">
        <v>23.898860931396484</v>
      </c>
      <c r="N8340">
        <v>10315</v>
      </c>
      <c r="O8340">
        <v>5.558444932103157E-2</v>
      </c>
      <c r="P8340">
        <v>0.66514062881469727</v>
      </c>
      <c r="Q8340">
        <v>0.69888150691986084</v>
      </c>
      <c r="R8340">
        <v>0.73637765645980835</v>
      </c>
      <c r="S8340">
        <v>0.77386939525604248</v>
      </c>
      <c r="T8340">
        <v>0.80761468410491943</v>
      </c>
      <c r="U8340" t="s">
        <v>18</v>
      </c>
      <c r="V8340" t="s">
        <v>84</v>
      </c>
      <c r="W8340">
        <v>98.259910583496094</v>
      </c>
    </row>
    <row r="8341" spans="2:23" x14ac:dyDescent="0.25">
      <c r="B8341" t="s">
        <v>15</v>
      </c>
      <c r="C8341" s="35">
        <v>42180</v>
      </c>
      <c r="D8341">
        <v>18</v>
      </c>
      <c r="E8341" t="s">
        <v>110</v>
      </c>
      <c r="F8341">
        <v>3.0812247682198164</v>
      </c>
      <c r="G8341">
        <v>2.0883607283721695</v>
      </c>
      <c r="H8341">
        <v>8231</v>
      </c>
      <c r="I8341">
        <v>2.3448471225347101</v>
      </c>
      <c r="J8341">
        <v>1.6095004716730097</v>
      </c>
      <c r="K8341">
        <v>1012</v>
      </c>
      <c r="L8341">
        <v>0.73637765645980835</v>
      </c>
      <c r="M8341">
        <v>23.898860931396484</v>
      </c>
      <c r="N8341">
        <v>10315</v>
      </c>
      <c r="O8341">
        <v>5.558444932103157E-2</v>
      </c>
      <c r="P8341">
        <v>0.66514062881469727</v>
      </c>
      <c r="Q8341">
        <v>0.69888150691986084</v>
      </c>
      <c r="R8341">
        <v>0.73637765645980835</v>
      </c>
      <c r="S8341">
        <v>0.77386939525604248</v>
      </c>
      <c r="T8341">
        <v>0.80761468410491943</v>
      </c>
      <c r="U8341" t="s">
        <v>102</v>
      </c>
      <c r="V8341" t="s">
        <v>84</v>
      </c>
      <c r="W8341">
        <v>98.259910583496094</v>
      </c>
    </row>
    <row r="8342" spans="2:23" x14ac:dyDescent="0.25">
      <c r="B8342" t="s">
        <v>15</v>
      </c>
      <c r="C8342" s="35">
        <v>42180</v>
      </c>
      <c r="D8342">
        <v>19</v>
      </c>
      <c r="E8342" t="s">
        <v>110</v>
      </c>
      <c r="F8342">
        <v>3.1263703099242099</v>
      </c>
      <c r="G8342">
        <v>2.0308236976596974</v>
      </c>
      <c r="H8342">
        <v>8231</v>
      </c>
      <c r="I8342">
        <v>3.2085148808073551</v>
      </c>
      <c r="J8342">
        <v>1.9856343904823472</v>
      </c>
      <c r="K8342">
        <v>1012</v>
      </c>
      <c r="L8342">
        <v>-8.2144573330879211E-2</v>
      </c>
      <c r="M8342">
        <v>-2.6274740695953369</v>
      </c>
      <c r="N8342">
        <v>10315</v>
      </c>
      <c r="O8342">
        <v>6.6310286521911621E-2</v>
      </c>
      <c r="P8342">
        <v>-0.1671278327703476</v>
      </c>
      <c r="Q8342">
        <v>-0.12687616050243378</v>
      </c>
      <c r="R8342">
        <v>-8.2144573330879211E-2</v>
      </c>
      <c r="S8342">
        <v>-3.7418283522129059E-2</v>
      </c>
      <c r="T8342">
        <v>2.8386898338794708E-3</v>
      </c>
      <c r="U8342" t="s">
        <v>18</v>
      </c>
      <c r="V8342" t="s">
        <v>84</v>
      </c>
      <c r="W8342">
        <v>94.259719848632813</v>
      </c>
    </row>
    <row r="8343" spans="2:23" x14ac:dyDescent="0.25">
      <c r="B8343" t="s">
        <v>15</v>
      </c>
      <c r="C8343" s="35">
        <v>42180</v>
      </c>
      <c r="D8343">
        <v>19</v>
      </c>
      <c r="E8343" t="s">
        <v>110</v>
      </c>
      <c r="F8343">
        <v>3.1263703099242099</v>
      </c>
      <c r="G8343">
        <v>2.0308236976596974</v>
      </c>
      <c r="H8343">
        <v>8231</v>
      </c>
      <c r="I8343">
        <v>3.2085148808073551</v>
      </c>
      <c r="J8343">
        <v>1.9856343904823472</v>
      </c>
      <c r="K8343">
        <v>1012</v>
      </c>
      <c r="L8343">
        <v>-8.2144573330879211E-2</v>
      </c>
      <c r="M8343">
        <v>-2.6274740695953369</v>
      </c>
      <c r="N8343">
        <v>10315</v>
      </c>
      <c r="O8343">
        <v>6.6310286521911621E-2</v>
      </c>
      <c r="P8343">
        <v>-0.1671278327703476</v>
      </c>
      <c r="Q8343">
        <v>-0.12687616050243378</v>
      </c>
      <c r="R8343">
        <v>-8.2144573330879211E-2</v>
      </c>
      <c r="S8343">
        <v>-3.7418283522129059E-2</v>
      </c>
      <c r="T8343">
        <v>2.8386898338794708E-3</v>
      </c>
      <c r="U8343" t="s">
        <v>102</v>
      </c>
      <c r="V8343" t="s">
        <v>84</v>
      </c>
      <c r="W8343">
        <v>94.259719848632813</v>
      </c>
    </row>
    <row r="8344" spans="2:23" x14ac:dyDescent="0.25">
      <c r="B8344" t="s">
        <v>15</v>
      </c>
      <c r="C8344" s="35">
        <v>42180</v>
      </c>
      <c r="D8344">
        <v>20</v>
      </c>
      <c r="E8344" t="s">
        <v>110</v>
      </c>
      <c r="F8344">
        <v>2.9688291400288094</v>
      </c>
      <c r="G8344">
        <v>1.9554000287256508</v>
      </c>
      <c r="H8344">
        <v>8231</v>
      </c>
      <c r="I8344">
        <v>3.201831745321353</v>
      </c>
      <c r="J8344">
        <v>2.0300875574729815</v>
      </c>
      <c r="K8344">
        <v>1012</v>
      </c>
      <c r="L8344">
        <v>-0.23300260305404663</v>
      </c>
      <c r="M8344">
        <v>-7.848299503326416</v>
      </c>
      <c r="N8344">
        <v>10315</v>
      </c>
      <c r="O8344">
        <v>6.7356675863265991E-2</v>
      </c>
      <c r="P8344">
        <v>-0.31932690739631653</v>
      </c>
      <c r="Q8344">
        <v>-0.27844005823135376</v>
      </c>
      <c r="R8344">
        <v>-0.23300260305404663</v>
      </c>
      <c r="S8344">
        <v>-0.18757052719593048</v>
      </c>
      <c r="T8344">
        <v>-0.14667828381061554</v>
      </c>
      <c r="U8344" t="s">
        <v>18</v>
      </c>
      <c r="V8344" t="s">
        <v>84</v>
      </c>
      <c r="W8344">
        <v>89.129325866699219</v>
      </c>
    </row>
    <row r="8345" spans="2:23" x14ac:dyDescent="0.25">
      <c r="B8345" t="s">
        <v>15</v>
      </c>
      <c r="C8345" s="35">
        <v>42180</v>
      </c>
      <c r="D8345">
        <v>20</v>
      </c>
      <c r="E8345" t="s">
        <v>110</v>
      </c>
      <c r="F8345">
        <v>2.9688291400288094</v>
      </c>
      <c r="G8345">
        <v>1.9554000287256508</v>
      </c>
      <c r="H8345">
        <v>8231</v>
      </c>
      <c r="I8345">
        <v>3.201831745321353</v>
      </c>
      <c r="J8345">
        <v>2.0300875574729815</v>
      </c>
      <c r="K8345">
        <v>1012</v>
      </c>
      <c r="L8345">
        <v>-0.23300260305404663</v>
      </c>
      <c r="M8345">
        <v>-7.848299503326416</v>
      </c>
      <c r="N8345">
        <v>10315</v>
      </c>
      <c r="O8345">
        <v>6.7356675863265991E-2</v>
      </c>
      <c r="P8345">
        <v>-0.31932690739631653</v>
      </c>
      <c r="Q8345">
        <v>-0.27844005823135376</v>
      </c>
      <c r="R8345">
        <v>-0.23300260305404663</v>
      </c>
      <c r="S8345">
        <v>-0.18757052719593048</v>
      </c>
      <c r="T8345">
        <v>-0.14667828381061554</v>
      </c>
      <c r="U8345" t="s">
        <v>102</v>
      </c>
      <c r="V8345" t="s">
        <v>84</v>
      </c>
      <c r="W8345">
        <v>89.129325866699219</v>
      </c>
    </row>
    <row r="8346" spans="2:23" x14ac:dyDescent="0.25">
      <c r="B8346" t="s">
        <v>15</v>
      </c>
      <c r="C8346" s="35">
        <v>42180</v>
      </c>
      <c r="D8346">
        <v>21</v>
      </c>
      <c r="E8346" t="s">
        <v>110</v>
      </c>
      <c r="F8346">
        <v>2.6360624089388156</v>
      </c>
      <c r="G8346">
        <v>1.8308342100257209</v>
      </c>
      <c r="H8346">
        <v>8231</v>
      </c>
      <c r="I8346">
        <v>2.7643090269657438</v>
      </c>
      <c r="J8346">
        <v>1.9025421439317025</v>
      </c>
      <c r="K8346">
        <v>1012</v>
      </c>
      <c r="L8346">
        <v>-0.12824662029743195</v>
      </c>
      <c r="M8346">
        <v>-4.8650827407836914</v>
      </c>
      <c r="N8346">
        <v>10315</v>
      </c>
      <c r="O8346">
        <v>6.3118785619735718E-2</v>
      </c>
      <c r="P8346">
        <v>-0.20913966000080109</v>
      </c>
      <c r="Q8346">
        <v>-0.1708252876996994</v>
      </c>
      <c r="R8346">
        <v>-0.12824662029743195</v>
      </c>
      <c r="S8346">
        <v>-8.5672996938228607E-2</v>
      </c>
      <c r="T8346">
        <v>-4.7353584319353104E-2</v>
      </c>
      <c r="U8346" t="s">
        <v>18</v>
      </c>
      <c r="V8346" t="s">
        <v>84</v>
      </c>
      <c r="W8346">
        <v>84.999221801757813</v>
      </c>
    </row>
    <row r="8347" spans="2:23" x14ac:dyDescent="0.25">
      <c r="B8347" t="s">
        <v>15</v>
      </c>
      <c r="C8347" s="35">
        <v>42180</v>
      </c>
      <c r="D8347">
        <v>21</v>
      </c>
      <c r="E8347" t="s">
        <v>110</v>
      </c>
      <c r="F8347">
        <v>2.6360624089388156</v>
      </c>
      <c r="G8347">
        <v>1.8308342100257209</v>
      </c>
      <c r="H8347">
        <v>8231</v>
      </c>
      <c r="I8347">
        <v>2.7643090269657438</v>
      </c>
      <c r="J8347">
        <v>1.9025421439317025</v>
      </c>
      <c r="K8347">
        <v>1012</v>
      </c>
      <c r="L8347">
        <v>-0.12824662029743195</v>
      </c>
      <c r="M8347">
        <v>-4.8650827407836914</v>
      </c>
      <c r="N8347">
        <v>10315</v>
      </c>
      <c r="O8347">
        <v>6.3118785619735718E-2</v>
      </c>
      <c r="P8347">
        <v>-0.20913966000080109</v>
      </c>
      <c r="Q8347">
        <v>-0.1708252876996994</v>
      </c>
      <c r="R8347">
        <v>-0.12824662029743195</v>
      </c>
      <c r="S8347">
        <v>-8.5672996938228607E-2</v>
      </c>
      <c r="T8347">
        <v>-4.7353584319353104E-2</v>
      </c>
      <c r="U8347" t="s">
        <v>102</v>
      </c>
      <c r="V8347" t="s">
        <v>84</v>
      </c>
      <c r="W8347">
        <v>84.999221801757813</v>
      </c>
    </row>
    <row r="8348" spans="2:23" x14ac:dyDescent="0.25">
      <c r="B8348" t="s">
        <v>15</v>
      </c>
      <c r="C8348" s="35">
        <v>42180</v>
      </c>
      <c r="D8348">
        <v>22</v>
      </c>
      <c r="E8348" t="s">
        <v>110</v>
      </c>
      <c r="F8348">
        <v>2.2975846238431474</v>
      </c>
      <c r="G8348">
        <v>1.711073580154937</v>
      </c>
      <c r="H8348">
        <v>8231</v>
      </c>
      <c r="I8348">
        <v>2.387753273657649</v>
      </c>
      <c r="J8348">
        <v>1.7841282021187972</v>
      </c>
      <c r="K8348">
        <v>1012</v>
      </c>
      <c r="L8348">
        <v>-9.0168647468090057E-2</v>
      </c>
      <c r="M8348">
        <v>-3.9244973659515381</v>
      </c>
      <c r="N8348">
        <v>10315</v>
      </c>
      <c r="O8348">
        <v>5.9169840067625046E-2</v>
      </c>
      <c r="P8348">
        <v>-0.16600070893764496</v>
      </c>
      <c r="Q8348">
        <v>-0.13008344173431396</v>
      </c>
      <c r="R8348">
        <v>-9.0168647468090057E-2</v>
      </c>
      <c r="S8348">
        <v>-5.0258591771125793E-2</v>
      </c>
      <c r="T8348">
        <v>-1.4336580410599709E-2</v>
      </c>
      <c r="U8348" t="s">
        <v>18</v>
      </c>
      <c r="V8348" t="s">
        <v>84</v>
      </c>
      <c r="W8348">
        <v>82.999130249023438</v>
      </c>
    </row>
    <row r="8349" spans="2:23" x14ac:dyDescent="0.25">
      <c r="B8349" t="s">
        <v>15</v>
      </c>
      <c r="C8349" s="35">
        <v>42180</v>
      </c>
      <c r="D8349">
        <v>22</v>
      </c>
      <c r="E8349" t="s">
        <v>110</v>
      </c>
      <c r="F8349">
        <v>2.2975846238431474</v>
      </c>
      <c r="G8349">
        <v>1.711073580154937</v>
      </c>
      <c r="H8349">
        <v>8231</v>
      </c>
      <c r="I8349">
        <v>2.387753273657649</v>
      </c>
      <c r="J8349">
        <v>1.7841282021187972</v>
      </c>
      <c r="K8349">
        <v>1012</v>
      </c>
      <c r="L8349">
        <v>-9.0168647468090057E-2</v>
      </c>
      <c r="M8349">
        <v>-3.9244973659515381</v>
      </c>
      <c r="N8349">
        <v>10315</v>
      </c>
      <c r="O8349">
        <v>5.9169840067625046E-2</v>
      </c>
      <c r="P8349">
        <v>-0.16600070893764496</v>
      </c>
      <c r="Q8349">
        <v>-0.13008344173431396</v>
      </c>
      <c r="R8349">
        <v>-9.0168647468090057E-2</v>
      </c>
      <c r="S8349">
        <v>-5.0258591771125793E-2</v>
      </c>
      <c r="T8349">
        <v>-1.4336580410599709E-2</v>
      </c>
      <c r="U8349" t="s">
        <v>102</v>
      </c>
      <c r="V8349" t="s">
        <v>84</v>
      </c>
      <c r="W8349">
        <v>82.999130249023438</v>
      </c>
    </row>
    <row r="8350" spans="2:23" x14ac:dyDescent="0.25">
      <c r="B8350" t="s">
        <v>15</v>
      </c>
      <c r="C8350" s="35">
        <v>42180</v>
      </c>
      <c r="D8350">
        <v>23</v>
      </c>
      <c r="E8350" t="s">
        <v>110</v>
      </c>
      <c r="F8350">
        <v>1.8850523205748462</v>
      </c>
      <c r="G8350">
        <v>1.5585548776810176</v>
      </c>
      <c r="H8350">
        <v>8231</v>
      </c>
      <c r="I8350">
        <v>1.9837094244317286</v>
      </c>
      <c r="J8350">
        <v>1.6604084968663906</v>
      </c>
      <c r="K8350">
        <v>1012</v>
      </c>
      <c r="L8350">
        <v>-9.8657101392745972E-2</v>
      </c>
      <c r="M8350">
        <v>-5.2336535453796387</v>
      </c>
      <c r="N8350">
        <v>10315</v>
      </c>
      <c r="O8350">
        <v>5.4948888719081879E-2</v>
      </c>
      <c r="P8350">
        <v>-0.16907960176467896</v>
      </c>
      <c r="Q8350">
        <v>-0.13572452962398529</v>
      </c>
      <c r="R8350">
        <v>-9.8657101392745972E-2</v>
      </c>
      <c r="S8350">
        <v>-6.1594076454639435E-2</v>
      </c>
      <c r="T8350">
        <v>-2.8234604746103287E-2</v>
      </c>
      <c r="U8350" t="s">
        <v>18</v>
      </c>
      <c r="V8350" t="s">
        <v>84</v>
      </c>
      <c r="W8350">
        <v>80.869216918945313</v>
      </c>
    </row>
    <row r="8351" spans="2:23" x14ac:dyDescent="0.25">
      <c r="B8351" t="s">
        <v>15</v>
      </c>
      <c r="C8351" s="35">
        <v>42180</v>
      </c>
      <c r="D8351">
        <v>23</v>
      </c>
      <c r="E8351" t="s">
        <v>110</v>
      </c>
      <c r="F8351">
        <v>1.8850523205748462</v>
      </c>
      <c r="G8351">
        <v>1.5585548776810176</v>
      </c>
      <c r="H8351">
        <v>8231</v>
      </c>
      <c r="I8351">
        <v>1.9837094244317286</v>
      </c>
      <c r="J8351">
        <v>1.6604084968663906</v>
      </c>
      <c r="K8351">
        <v>1012</v>
      </c>
      <c r="L8351">
        <v>-9.8657101392745972E-2</v>
      </c>
      <c r="M8351">
        <v>-5.2336535453796387</v>
      </c>
      <c r="N8351">
        <v>10315</v>
      </c>
      <c r="O8351">
        <v>5.4948888719081879E-2</v>
      </c>
      <c r="P8351">
        <v>-0.16907960176467896</v>
      </c>
      <c r="Q8351">
        <v>-0.13572452962398529</v>
      </c>
      <c r="R8351">
        <v>-9.8657101392745972E-2</v>
      </c>
      <c r="S8351">
        <v>-6.1594076454639435E-2</v>
      </c>
      <c r="T8351">
        <v>-2.8234604746103287E-2</v>
      </c>
      <c r="U8351" t="s">
        <v>102</v>
      </c>
      <c r="V8351" t="s">
        <v>84</v>
      </c>
      <c r="W8351">
        <v>80.869216918945313</v>
      </c>
    </row>
    <row r="8352" spans="2:23" x14ac:dyDescent="0.25">
      <c r="B8352" t="s">
        <v>15</v>
      </c>
      <c r="C8352" s="35">
        <v>42180</v>
      </c>
      <c r="D8352">
        <v>24</v>
      </c>
      <c r="E8352" t="s">
        <v>110</v>
      </c>
      <c r="F8352">
        <v>1.4738440157898844</v>
      </c>
      <c r="G8352">
        <v>1.3415898636939541</v>
      </c>
      <c r="H8352">
        <v>8231</v>
      </c>
      <c r="I8352">
        <v>1.5571833333021943</v>
      </c>
      <c r="J8352">
        <v>1.4470747606690948</v>
      </c>
      <c r="K8352">
        <v>1012</v>
      </c>
      <c r="L8352">
        <v>-8.3339318633079529E-2</v>
      </c>
      <c r="M8352">
        <v>-5.6545548439025879</v>
      </c>
      <c r="N8352">
        <v>10315</v>
      </c>
      <c r="O8352">
        <v>4.7831621021032333E-2</v>
      </c>
      <c r="P8352">
        <v>-0.14464032649993896</v>
      </c>
      <c r="Q8352">
        <v>-0.11560557037591934</v>
      </c>
      <c r="R8352">
        <v>-8.3339318633079529E-2</v>
      </c>
      <c r="S8352">
        <v>-5.1076889038085938E-2</v>
      </c>
      <c r="T8352">
        <v>-2.2038312628865242E-2</v>
      </c>
      <c r="U8352" t="s">
        <v>18</v>
      </c>
      <c r="V8352" t="s">
        <v>84</v>
      </c>
      <c r="W8352">
        <v>80.218902587890625</v>
      </c>
    </row>
    <row r="8353" spans="2:23" x14ac:dyDescent="0.25">
      <c r="B8353" t="s">
        <v>15</v>
      </c>
      <c r="C8353" s="35">
        <v>42180</v>
      </c>
      <c r="D8353">
        <v>24</v>
      </c>
      <c r="E8353" t="s">
        <v>110</v>
      </c>
      <c r="F8353">
        <v>1.4738440157898844</v>
      </c>
      <c r="G8353">
        <v>1.3415898636939541</v>
      </c>
      <c r="H8353">
        <v>8231</v>
      </c>
      <c r="I8353">
        <v>1.5571833333021943</v>
      </c>
      <c r="J8353">
        <v>1.4470747606690948</v>
      </c>
      <c r="K8353">
        <v>1012</v>
      </c>
      <c r="L8353">
        <v>-8.3339318633079529E-2</v>
      </c>
      <c r="M8353">
        <v>-5.6545548439025879</v>
      </c>
      <c r="N8353">
        <v>10315</v>
      </c>
      <c r="O8353">
        <v>4.7831621021032333E-2</v>
      </c>
      <c r="P8353">
        <v>-0.14464032649993896</v>
      </c>
      <c r="Q8353">
        <v>-0.11560557037591934</v>
      </c>
      <c r="R8353">
        <v>-8.3339318633079529E-2</v>
      </c>
      <c r="S8353">
        <v>-5.1076889038085938E-2</v>
      </c>
      <c r="T8353">
        <v>-2.2038312628865242E-2</v>
      </c>
      <c r="U8353" t="s">
        <v>102</v>
      </c>
      <c r="V8353" t="s">
        <v>84</v>
      </c>
      <c r="W8353">
        <v>80.218902587890625</v>
      </c>
    </row>
    <row r="8354" spans="2:23" x14ac:dyDescent="0.25">
      <c r="B8354" t="s">
        <v>15</v>
      </c>
      <c r="C8354" s="35">
        <v>42233</v>
      </c>
      <c r="D8354">
        <v>1</v>
      </c>
      <c r="E8354" t="s">
        <v>110</v>
      </c>
      <c r="F8354">
        <v>1.1914079341081749</v>
      </c>
      <c r="G8354">
        <v>1.1599540580376058</v>
      </c>
      <c r="H8354">
        <v>4133</v>
      </c>
      <c r="I8354">
        <v>1.1461346900588869</v>
      </c>
      <c r="J8354">
        <v>1.0905666158724281</v>
      </c>
      <c r="K8354">
        <v>1036</v>
      </c>
      <c r="L8354">
        <v>4.5273244380950928E-2</v>
      </c>
      <c r="M8354">
        <v>3.799978494644165</v>
      </c>
      <c r="N8354">
        <v>10356</v>
      </c>
      <c r="O8354">
        <v>3.8386926054954529E-2</v>
      </c>
      <c r="P8354">
        <v>-3.9234398864209652E-3</v>
      </c>
      <c r="Q8354">
        <v>1.9378192722797394E-2</v>
      </c>
      <c r="R8354">
        <v>4.5273244380950928E-2</v>
      </c>
      <c r="S8354">
        <v>7.1165226399898529E-2</v>
      </c>
      <c r="T8354">
        <v>9.4469927251338959E-2</v>
      </c>
      <c r="U8354" t="s">
        <v>18</v>
      </c>
      <c r="V8354" t="s">
        <v>84</v>
      </c>
      <c r="W8354">
        <v>79.219970703125</v>
      </c>
    </row>
    <row r="8355" spans="2:23" x14ac:dyDescent="0.25">
      <c r="B8355" t="s">
        <v>15</v>
      </c>
      <c r="C8355" s="35">
        <v>42233</v>
      </c>
      <c r="D8355">
        <v>1</v>
      </c>
      <c r="E8355" t="s">
        <v>110</v>
      </c>
      <c r="F8355">
        <v>1.1914079341081749</v>
      </c>
      <c r="G8355">
        <v>1.1599540580376058</v>
      </c>
      <c r="H8355">
        <v>4133</v>
      </c>
      <c r="I8355">
        <v>1.1461346900588869</v>
      </c>
      <c r="J8355">
        <v>1.0905666158724281</v>
      </c>
      <c r="K8355">
        <v>1036</v>
      </c>
      <c r="L8355">
        <v>4.5273244380950928E-2</v>
      </c>
      <c r="M8355">
        <v>3.799978494644165</v>
      </c>
      <c r="N8355">
        <v>10356</v>
      </c>
      <c r="O8355">
        <v>3.8386926054954529E-2</v>
      </c>
      <c r="P8355">
        <v>-3.9234398864209652E-3</v>
      </c>
      <c r="Q8355">
        <v>1.9378192722797394E-2</v>
      </c>
      <c r="R8355">
        <v>4.5273244380950928E-2</v>
      </c>
      <c r="S8355">
        <v>7.1165226399898529E-2</v>
      </c>
      <c r="T8355">
        <v>9.4469927251338959E-2</v>
      </c>
      <c r="U8355" t="s">
        <v>102</v>
      </c>
      <c r="V8355" t="s">
        <v>84</v>
      </c>
      <c r="W8355">
        <v>79.219970703125</v>
      </c>
    </row>
    <row r="8356" spans="2:23" x14ac:dyDescent="0.25">
      <c r="B8356" t="s">
        <v>15</v>
      </c>
      <c r="C8356" s="35">
        <v>42233</v>
      </c>
      <c r="D8356">
        <v>2</v>
      </c>
      <c r="E8356" t="s">
        <v>110</v>
      </c>
      <c r="F8356">
        <v>0.98618174713314388</v>
      </c>
      <c r="G8356">
        <v>0.99132360040881939</v>
      </c>
      <c r="H8356">
        <v>4133</v>
      </c>
      <c r="I8356">
        <v>0.95120930245074764</v>
      </c>
      <c r="J8356">
        <v>0.93642772564530619</v>
      </c>
      <c r="K8356">
        <v>1036</v>
      </c>
      <c r="L8356">
        <v>3.4972444176673889E-2</v>
      </c>
      <c r="M8356">
        <v>3.5462474822998047</v>
      </c>
      <c r="N8356">
        <v>10356</v>
      </c>
      <c r="O8356">
        <v>3.2927196472883224E-2</v>
      </c>
      <c r="P8356">
        <v>-7.227050606161356E-3</v>
      </c>
      <c r="Q8356">
        <v>1.276041567325592E-2</v>
      </c>
      <c r="R8356">
        <v>3.4972444176673889E-2</v>
      </c>
      <c r="S8356">
        <v>5.7181838899850845E-2</v>
      </c>
      <c r="T8356">
        <v>7.7171936631202698E-2</v>
      </c>
      <c r="U8356" t="s">
        <v>18</v>
      </c>
      <c r="V8356" t="s">
        <v>84</v>
      </c>
      <c r="W8356">
        <v>77.349845886230469</v>
      </c>
    </row>
    <row r="8357" spans="2:23" x14ac:dyDescent="0.25">
      <c r="B8357" t="s">
        <v>15</v>
      </c>
      <c r="C8357" s="35">
        <v>42233</v>
      </c>
      <c r="D8357">
        <v>2</v>
      </c>
      <c r="E8357" t="s">
        <v>110</v>
      </c>
      <c r="F8357">
        <v>0.98618174713314388</v>
      </c>
      <c r="G8357">
        <v>0.99132360040881939</v>
      </c>
      <c r="H8357">
        <v>4133</v>
      </c>
      <c r="I8357">
        <v>0.95120930245074764</v>
      </c>
      <c r="J8357">
        <v>0.93642772564530619</v>
      </c>
      <c r="K8357">
        <v>1036</v>
      </c>
      <c r="L8357">
        <v>3.4972444176673889E-2</v>
      </c>
      <c r="M8357">
        <v>3.5462474822998047</v>
      </c>
      <c r="N8357">
        <v>10356</v>
      </c>
      <c r="O8357">
        <v>3.2927196472883224E-2</v>
      </c>
      <c r="P8357">
        <v>-7.227050606161356E-3</v>
      </c>
      <c r="Q8357">
        <v>1.276041567325592E-2</v>
      </c>
      <c r="R8357">
        <v>3.4972444176673889E-2</v>
      </c>
      <c r="S8357">
        <v>5.7181838899850845E-2</v>
      </c>
      <c r="T8357">
        <v>7.7171936631202698E-2</v>
      </c>
      <c r="U8357" t="s">
        <v>102</v>
      </c>
      <c r="V8357" t="s">
        <v>84</v>
      </c>
      <c r="W8357">
        <v>77.349845886230469</v>
      </c>
    </row>
    <row r="8358" spans="2:23" x14ac:dyDescent="0.25">
      <c r="B8358" t="s">
        <v>15</v>
      </c>
      <c r="C8358" s="35">
        <v>42233</v>
      </c>
      <c r="D8358">
        <v>3</v>
      </c>
      <c r="E8358" t="s">
        <v>110</v>
      </c>
      <c r="F8358">
        <v>0.86496454102127784</v>
      </c>
      <c r="G8358">
        <v>0.87076307337902681</v>
      </c>
      <c r="H8358">
        <v>4133</v>
      </c>
      <c r="I8358">
        <v>0.83960581370352583</v>
      </c>
      <c r="J8358">
        <v>0.82280360224113136</v>
      </c>
      <c r="K8358">
        <v>1036</v>
      </c>
      <c r="L8358">
        <v>2.535872720181942E-2</v>
      </c>
      <c r="M8358">
        <v>2.9317648410797119</v>
      </c>
      <c r="N8358">
        <v>10356</v>
      </c>
      <c r="O8358">
        <v>2.8929874300956726E-2</v>
      </c>
      <c r="P8358">
        <v>-1.1717800050973892E-2</v>
      </c>
      <c r="Q8358">
        <v>5.843212828040123E-3</v>
      </c>
      <c r="R8358">
        <v>2.535872720181942E-2</v>
      </c>
      <c r="S8358">
        <v>4.4871926307678223E-2</v>
      </c>
      <c r="T8358">
        <v>6.2435254454612732E-2</v>
      </c>
      <c r="U8358" t="s">
        <v>18</v>
      </c>
      <c r="V8358" t="s">
        <v>84</v>
      </c>
      <c r="W8358">
        <v>76.220451354980469</v>
      </c>
    </row>
    <row r="8359" spans="2:23" x14ac:dyDescent="0.25">
      <c r="B8359" t="s">
        <v>15</v>
      </c>
      <c r="C8359" s="35">
        <v>42233</v>
      </c>
      <c r="D8359">
        <v>3</v>
      </c>
      <c r="E8359" t="s">
        <v>110</v>
      </c>
      <c r="F8359">
        <v>0.86496454102127784</v>
      </c>
      <c r="G8359">
        <v>0.87076307337902681</v>
      </c>
      <c r="H8359">
        <v>4133</v>
      </c>
      <c r="I8359">
        <v>0.83960581370352583</v>
      </c>
      <c r="J8359">
        <v>0.82280360224113136</v>
      </c>
      <c r="K8359">
        <v>1036</v>
      </c>
      <c r="L8359">
        <v>2.535872720181942E-2</v>
      </c>
      <c r="M8359">
        <v>2.9317648410797119</v>
      </c>
      <c r="N8359">
        <v>10356</v>
      </c>
      <c r="O8359">
        <v>2.8929874300956726E-2</v>
      </c>
      <c r="P8359">
        <v>-1.1717800050973892E-2</v>
      </c>
      <c r="Q8359">
        <v>5.843212828040123E-3</v>
      </c>
      <c r="R8359">
        <v>2.535872720181942E-2</v>
      </c>
      <c r="S8359">
        <v>4.4871926307678223E-2</v>
      </c>
      <c r="T8359">
        <v>6.2435254454612732E-2</v>
      </c>
      <c r="U8359" t="s">
        <v>102</v>
      </c>
      <c r="V8359" t="s">
        <v>84</v>
      </c>
      <c r="W8359">
        <v>76.220451354980469</v>
      </c>
    </row>
    <row r="8360" spans="2:23" x14ac:dyDescent="0.25">
      <c r="B8360" t="s">
        <v>15</v>
      </c>
      <c r="C8360" s="35">
        <v>42233</v>
      </c>
      <c r="D8360">
        <v>4</v>
      </c>
      <c r="E8360" t="s">
        <v>110</v>
      </c>
      <c r="F8360">
        <v>0.78843331710858322</v>
      </c>
      <c r="G8360">
        <v>0.78315440652923041</v>
      </c>
      <c r="H8360">
        <v>4133</v>
      </c>
      <c r="I8360">
        <v>0.76385067835546994</v>
      </c>
      <c r="J8360">
        <v>0.75215993106188683</v>
      </c>
      <c r="K8360">
        <v>1036</v>
      </c>
      <c r="L8360">
        <v>2.4582639336585999E-2</v>
      </c>
      <c r="M8360">
        <v>3.1179096698760986</v>
      </c>
      <c r="N8360">
        <v>10356</v>
      </c>
      <c r="O8360">
        <v>2.6353063061833382E-2</v>
      </c>
      <c r="P8360">
        <v>-9.1914460062980652E-3</v>
      </c>
      <c r="Q8360">
        <v>6.8053901195526123E-3</v>
      </c>
      <c r="R8360">
        <v>2.4582639336585999E-2</v>
      </c>
      <c r="S8360">
        <v>4.2357780039310455E-2</v>
      </c>
      <c r="T8360">
        <v>5.8356724679470062E-2</v>
      </c>
      <c r="U8360" t="s">
        <v>18</v>
      </c>
      <c r="V8360" t="s">
        <v>84</v>
      </c>
      <c r="W8360">
        <v>75.480201721191406</v>
      </c>
    </row>
    <row r="8361" spans="2:23" x14ac:dyDescent="0.25">
      <c r="B8361" t="s">
        <v>15</v>
      </c>
      <c r="C8361" s="35">
        <v>42233</v>
      </c>
      <c r="D8361">
        <v>4</v>
      </c>
      <c r="E8361" t="s">
        <v>110</v>
      </c>
      <c r="F8361">
        <v>0.78843331710858322</v>
      </c>
      <c r="G8361">
        <v>0.78315440652923041</v>
      </c>
      <c r="H8361">
        <v>4133</v>
      </c>
      <c r="I8361">
        <v>0.76385067835546994</v>
      </c>
      <c r="J8361">
        <v>0.75215993106188683</v>
      </c>
      <c r="K8361">
        <v>1036</v>
      </c>
      <c r="L8361">
        <v>2.4582639336585999E-2</v>
      </c>
      <c r="M8361">
        <v>3.1179096698760986</v>
      </c>
      <c r="N8361">
        <v>10356</v>
      </c>
      <c r="O8361">
        <v>2.6353063061833382E-2</v>
      </c>
      <c r="P8361">
        <v>-9.1914460062980652E-3</v>
      </c>
      <c r="Q8361">
        <v>6.8053901195526123E-3</v>
      </c>
      <c r="R8361">
        <v>2.4582639336585999E-2</v>
      </c>
      <c r="S8361">
        <v>4.2357780039310455E-2</v>
      </c>
      <c r="T8361">
        <v>5.8356724679470062E-2</v>
      </c>
      <c r="U8361" t="s">
        <v>102</v>
      </c>
      <c r="V8361" t="s">
        <v>84</v>
      </c>
      <c r="W8361">
        <v>75.480201721191406</v>
      </c>
    </row>
    <row r="8362" spans="2:23" x14ac:dyDescent="0.25">
      <c r="B8362" t="s">
        <v>15</v>
      </c>
      <c r="C8362" s="35">
        <v>42233</v>
      </c>
      <c r="D8362">
        <v>5</v>
      </c>
      <c r="E8362" t="s">
        <v>110</v>
      </c>
      <c r="F8362">
        <v>0.74355619368152837</v>
      </c>
      <c r="G8362">
        <v>0.72491140432855383</v>
      </c>
      <c r="H8362">
        <v>4133</v>
      </c>
      <c r="I8362">
        <v>0.72173536839153474</v>
      </c>
      <c r="J8362">
        <v>0.69612074590750661</v>
      </c>
      <c r="K8362">
        <v>1036</v>
      </c>
      <c r="L8362">
        <v>2.1820824593305588E-2</v>
      </c>
      <c r="M8362">
        <v>2.934657096862793</v>
      </c>
      <c r="N8362">
        <v>10356</v>
      </c>
      <c r="O8362">
        <v>2.4390403181314468E-2</v>
      </c>
      <c r="P8362">
        <v>-9.4379158690571785E-3</v>
      </c>
      <c r="Q8362">
        <v>5.3675463423132896E-3</v>
      </c>
      <c r="R8362">
        <v>2.1820824593305588E-2</v>
      </c>
      <c r="S8362">
        <v>3.8272149860858917E-2</v>
      </c>
      <c r="T8362">
        <v>5.3079564124345779E-2</v>
      </c>
      <c r="U8362" t="s">
        <v>18</v>
      </c>
      <c r="V8362" t="s">
        <v>84</v>
      </c>
      <c r="W8362">
        <v>75.350326538085938</v>
      </c>
    </row>
    <row r="8363" spans="2:23" x14ac:dyDescent="0.25">
      <c r="B8363" t="s">
        <v>15</v>
      </c>
      <c r="C8363" s="35">
        <v>42233</v>
      </c>
      <c r="D8363">
        <v>5</v>
      </c>
      <c r="E8363" t="s">
        <v>110</v>
      </c>
      <c r="F8363">
        <v>0.74355619368152837</v>
      </c>
      <c r="G8363">
        <v>0.72491140432855383</v>
      </c>
      <c r="H8363">
        <v>4133</v>
      </c>
      <c r="I8363">
        <v>0.72173536839153474</v>
      </c>
      <c r="J8363">
        <v>0.69612074590750661</v>
      </c>
      <c r="K8363">
        <v>1036</v>
      </c>
      <c r="L8363">
        <v>2.1820824593305588E-2</v>
      </c>
      <c r="M8363">
        <v>2.934657096862793</v>
      </c>
      <c r="N8363">
        <v>10356</v>
      </c>
      <c r="O8363">
        <v>2.4390403181314468E-2</v>
      </c>
      <c r="P8363">
        <v>-9.4379158690571785E-3</v>
      </c>
      <c r="Q8363">
        <v>5.3675463423132896E-3</v>
      </c>
      <c r="R8363">
        <v>2.1820824593305588E-2</v>
      </c>
      <c r="S8363">
        <v>3.8272149860858917E-2</v>
      </c>
      <c r="T8363">
        <v>5.3079564124345779E-2</v>
      </c>
      <c r="U8363" t="s">
        <v>102</v>
      </c>
      <c r="V8363" t="s">
        <v>84</v>
      </c>
      <c r="W8363">
        <v>75.350326538085938</v>
      </c>
    </row>
    <row r="8364" spans="2:23" x14ac:dyDescent="0.25">
      <c r="B8364" t="s">
        <v>15</v>
      </c>
      <c r="C8364" s="35">
        <v>42233</v>
      </c>
      <c r="D8364">
        <v>6</v>
      </c>
      <c r="E8364" t="s">
        <v>110</v>
      </c>
      <c r="F8364">
        <v>0.74034891687909665</v>
      </c>
      <c r="G8364">
        <v>0.69519688635064281</v>
      </c>
      <c r="H8364">
        <v>4133</v>
      </c>
      <c r="I8364">
        <v>0.72351957356344387</v>
      </c>
      <c r="J8364">
        <v>0.70007373649851623</v>
      </c>
      <c r="K8364">
        <v>1036</v>
      </c>
      <c r="L8364">
        <v>1.6829343512654305E-2</v>
      </c>
      <c r="M8364">
        <v>2.2731637954711914</v>
      </c>
      <c r="N8364">
        <v>10356</v>
      </c>
      <c r="O8364">
        <v>2.429010346531868E-2</v>
      </c>
      <c r="P8364">
        <v>-1.430085301399231E-2</v>
      </c>
      <c r="Q8364">
        <v>4.4372552656568587E-4</v>
      </c>
      <c r="R8364">
        <v>1.6829343512654305E-2</v>
      </c>
      <c r="S8364">
        <v>3.3213019371032715E-2</v>
      </c>
      <c r="T8364">
        <v>4.7959540039300919E-2</v>
      </c>
      <c r="U8364" t="s">
        <v>18</v>
      </c>
      <c r="V8364" t="s">
        <v>84</v>
      </c>
      <c r="W8364">
        <v>73.6099853515625</v>
      </c>
    </row>
    <row r="8365" spans="2:23" x14ac:dyDescent="0.25">
      <c r="B8365" t="s">
        <v>15</v>
      </c>
      <c r="C8365" s="35">
        <v>42233</v>
      </c>
      <c r="D8365">
        <v>6</v>
      </c>
      <c r="E8365" t="s">
        <v>110</v>
      </c>
      <c r="F8365">
        <v>0.74034891687909665</v>
      </c>
      <c r="G8365">
        <v>0.69519688635064281</v>
      </c>
      <c r="H8365">
        <v>4133</v>
      </c>
      <c r="I8365">
        <v>0.72351957356344387</v>
      </c>
      <c r="J8365">
        <v>0.70007373649851623</v>
      </c>
      <c r="K8365">
        <v>1036</v>
      </c>
      <c r="L8365">
        <v>1.6829343512654305E-2</v>
      </c>
      <c r="M8365">
        <v>2.2731637954711914</v>
      </c>
      <c r="N8365">
        <v>10356</v>
      </c>
      <c r="O8365">
        <v>2.429010346531868E-2</v>
      </c>
      <c r="P8365">
        <v>-1.430085301399231E-2</v>
      </c>
      <c r="Q8365">
        <v>4.4372552656568587E-4</v>
      </c>
      <c r="R8365">
        <v>1.6829343512654305E-2</v>
      </c>
      <c r="S8365">
        <v>3.3213019371032715E-2</v>
      </c>
      <c r="T8365">
        <v>4.7959540039300919E-2</v>
      </c>
      <c r="U8365" t="s">
        <v>102</v>
      </c>
      <c r="V8365" t="s">
        <v>84</v>
      </c>
      <c r="W8365">
        <v>73.6099853515625</v>
      </c>
    </row>
    <row r="8366" spans="2:23" x14ac:dyDescent="0.25">
      <c r="B8366" t="s">
        <v>15</v>
      </c>
      <c r="C8366" s="35">
        <v>42233</v>
      </c>
      <c r="D8366">
        <v>7</v>
      </c>
      <c r="E8366" t="s">
        <v>110</v>
      </c>
      <c r="F8366">
        <v>0.80008880506969648</v>
      </c>
      <c r="G8366">
        <v>0.74061752056448382</v>
      </c>
      <c r="H8366">
        <v>4133</v>
      </c>
      <c r="I8366">
        <v>0.79004176369980128</v>
      </c>
      <c r="J8366">
        <v>0.72452196330576724</v>
      </c>
      <c r="K8366">
        <v>1036</v>
      </c>
      <c r="L8366">
        <v>1.0047041811048985E-2</v>
      </c>
      <c r="M8366">
        <v>1.255740761756897</v>
      </c>
      <c r="N8366">
        <v>10356</v>
      </c>
      <c r="O8366">
        <v>2.5286497548222542E-2</v>
      </c>
      <c r="P8366">
        <v>-2.236013300716877E-2</v>
      </c>
      <c r="Q8366">
        <v>-7.0107239298522472E-3</v>
      </c>
      <c r="R8366">
        <v>1.0047041811048985E-2</v>
      </c>
      <c r="S8366">
        <v>2.7102785184979439E-2</v>
      </c>
      <c r="T8366">
        <v>4.2454216629266739E-2</v>
      </c>
      <c r="U8366" t="s">
        <v>18</v>
      </c>
      <c r="V8366" t="s">
        <v>84</v>
      </c>
      <c r="W8366">
        <v>76.869544982910156</v>
      </c>
    </row>
    <row r="8367" spans="2:23" x14ac:dyDescent="0.25">
      <c r="B8367" t="s">
        <v>15</v>
      </c>
      <c r="C8367" s="35">
        <v>42233</v>
      </c>
      <c r="D8367">
        <v>7</v>
      </c>
      <c r="E8367" t="s">
        <v>110</v>
      </c>
      <c r="F8367">
        <v>0.80008880506969648</v>
      </c>
      <c r="G8367">
        <v>0.74061752056448382</v>
      </c>
      <c r="H8367">
        <v>4133</v>
      </c>
      <c r="I8367">
        <v>0.79004176369980128</v>
      </c>
      <c r="J8367">
        <v>0.72452196330576724</v>
      </c>
      <c r="K8367">
        <v>1036</v>
      </c>
      <c r="L8367">
        <v>1.0047041811048985E-2</v>
      </c>
      <c r="M8367">
        <v>1.255740761756897</v>
      </c>
      <c r="N8367">
        <v>10356</v>
      </c>
      <c r="O8367">
        <v>2.5286497548222542E-2</v>
      </c>
      <c r="P8367">
        <v>-2.236013300716877E-2</v>
      </c>
      <c r="Q8367">
        <v>-7.0107239298522472E-3</v>
      </c>
      <c r="R8367">
        <v>1.0047041811048985E-2</v>
      </c>
      <c r="S8367">
        <v>2.7102785184979439E-2</v>
      </c>
      <c r="T8367">
        <v>4.2454216629266739E-2</v>
      </c>
      <c r="U8367" t="s">
        <v>102</v>
      </c>
      <c r="V8367" t="s">
        <v>84</v>
      </c>
      <c r="W8367">
        <v>76.869544982910156</v>
      </c>
    </row>
    <row r="8368" spans="2:23" x14ac:dyDescent="0.25">
      <c r="B8368" t="s">
        <v>15</v>
      </c>
      <c r="C8368" s="35">
        <v>42233</v>
      </c>
      <c r="D8368">
        <v>8</v>
      </c>
      <c r="E8368" t="s">
        <v>110</v>
      </c>
      <c r="F8368">
        <v>0.81583020188147026</v>
      </c>
      <c r="G8368">
        <v>0.80335107857501209</v>
      </c>
      <c r="H8368">
        <v>4133</v>
      </c>
      <c r="I8368">
        <v>0.79670465089883113</v>
      </c>
      <c r="J8368">
        <v>0.73192136190753265</v>
      </c>
      <c r="K8368">
        <v>1036</v>
      </c>
      <c r="L8368">
        <v>1.9125550985336304E-2</v>
      </c>
      <c r="M8368">
        <v>2.3443052768707275</v>
      </c>
      <c r="N8368">
        <v>10356</v>
      </c>
      <c r="O8368">
        <v>2.5946959853172302E-2</v>
      </c>
      <c r="P8368">
        <v>-1.4128073118627071E-2</v>
      </c>
      <c r="Q8368">
        <v>1.6222507692873478E-3</v>
      </c>
      <c r="R8368">
        <v>1.9125550985336304E-2</v>
      </c>
      <c r="S8368">
        <v>3.6626774817705154E-2</v>
      </c>
      <c r="T8368">
        <v>5.2379176020622253E-2</v>
      </c>
      <c r="U8368" t="s">
        <v>18</v>
      </c>
      <c r="V8368" t="s">
        <v>84</v>
      </c>
      <c r="W8368">
        <v>81.389053344726562</v>
      </c>
    </row>
    <row r="8369" spans="2:23" x14ac:dyDescent="0.25">
      <c r="B8369" t="s">
        <v>15</v>
      </c>
      <c r="C8369" s="35">
        <v>42233</v>
      </c>
      <c r="D8369">
        <v>8</v>
      </c>
      <c r="E8369" t="s">
        <v>110</v>
      </c>
      <c r="F8369">
        <v>0.81583020188147026</v>
      </c>
      <c r="G8369">
        <v>0.80335107857501209</v>
      </c>
      <c r="H8369">
        <v>4133</v>
      </c>
      <c r="I8369">
        <v>0.79670465089883113</v>
      </c>
      <c r="J8369">
        <v>0.73192136190753265</v>
      </c>
      <c r="K8369">
        <v>1036</v>
      </c>
      <c r="L8369">
        <v>1.9125550985336304E-2</v>
      </c>
      <c r="M8369">
        <v>2.3443052768707275</v>
      </c>
      <c r="N8369">
        <v>10356</v>
      </c>
      <c r="O8369">
        <v>2.5946959853172302E-2</v>
      </c>
      <c r="P8369">
        <v>-1.4128073118627071E-2</v>
      </c>
      <c r="Q8369">
        <v>1.6222507692873478E-3</v>
      </c>
      <c r="R8369">
        <v>1.9125550985336304E-2</v>
      </c>
      <c r="S8369">
        <v>3.6626774817705154E-2</v>
      </c>
      <c r="T8369">
        <v>5.2379176020622253E-2</v>
      </c>
      <c r="U8369" t="s">
        <v>102</v>
      </c>
      <c r="V8369" t="s">
        <v>84</v>
      </c>
      <c r="W8369">
        <v>81.389053344726562</v>
      </c>
    </row>
    <row r="8370" spans="2:23" x14ac:dyDescent="0.25">
      <c r="B8370" t="s">
        <v>15</v>
      </c>
      <c r="C8370" s="35">
        <v>42233</v>
      </c>
      <c r="D8370">
        <v>9</v>
      </c>
      <c r="E8370" t="s">
        <v>110</v>
      </c>
      <c r="F8370">
        <v>0.79961581912560031</v>
      </c>
      <c r="G8370">
        <v>0.8751335441473812</v>
      </c>
      <c r="H8370">
        <v>4133</v>
      </c>
      <c r="I8370">
        <v>0.75406414734011895</v>
      </c>
      <c r="J8370">
        <v>0.83601725269705618</v>
      </c>
      <c r="K8370">
        <v>1036</v>
      </c>
      <c r="L8370">
        <v>4.5551672577857971E-2</v>
      </c>
      <c r="M8370">
        <v>5.6966948509216309</v>
      </c>
      <c r="N8370">
        <v>10356</v>
      </c>
      <c r="O8370">
        <v>2.9324755072593689E-2</v>
      </c>
      <c r="P8370">
        <v>7.9690665006637573E-3</v>
      </c>
      <c r="Q8370">
        <v>2.5769779458642006E-2</v>
      </c>
      <c r="R8370">
        <v>4.5551672577857971E-2</v>
      </c>
      <c r="S8370">
        <v>6.5331220626831055E-2</v>
      </c>
      <c r="T8370">
        <v>8.3134278655052185E-2</v>
      </c>
      <c r="U8370" t="s">
        <v>18</v>
      </c>
      <c r="V8370" t="s">
        <v>84</v>
      </c>
      <c r="W8370">
        <v>84.77886962890625</v>
      </c>
    </row>
    <row r="8371" spans="2:23" x14ac:dyDescent="0.25">
      <c r="B8371" t="s">
        <v>15</v>
      </c>
      <c r="C8371" s="35">
        <v>42233</v>
      </c>
      <c r="D8371">
        <v>9</v>
      </c>
      <c r="E8371" t="s">
        <v>110</v>
      </c>
      <c r="F8371">
        <v>0.79961581912560031</v>
      </c>
      <c r="G8371">
        <v>0.8751335441473812</v>
      </c>
      <c r="H8371">
        <v>4133</v>
      </c>
      <c r="I8371">
        <v>0.75406414734011895</v>
      </c>
      <c r="J8371">
        <v>0.83601725269705618</v>
      </c>
      <c r="K8371">
        <v>1036</v>
      </c>
      <c r="L8371">
        <v>4.5551672577857971E-2</v>
      </c>
      <c r="M8371">
        <v>5.6966948509216309</v>
      </c>
      <c r="N8371">
        <v>10356</v>
      </c>
      <c r="O8371">
        <v>2.9324755072593689E-2</v>
      </c>
      <c r="P8371">
        <v>7.9690665006637573E-3</v>
      </c>
      <c r="Q8371">
        <v>2.5769779458642006E-2</v>
      </c>
      <c r="R8371">
        <v>4.5551672577857971E-2</v>
      </c>
      <c r="S8371">
        <v>6.5331220626831055E-2</v>
      </c>
      <c r="T8371">
        <v>8.3134278655052185E-2</v>
      </c>
      <c r="U8371" t="s">
        <v>102</v>
      </c>
      <c r="V8371" t="s">
        <v>84</v>
      </c>
      <c r="W8371">
        <v>84.77886962890625</v>
      </c>
    </row>
    <row r="8372" spans="2:23" x14ac:dyDescent="0.25">
      <c r="B8372" t="s">
        <v>15</v>
      </c>
      <c r="C8372" s="35">
        <v>42233</v>
      </c>
      <c r="D8372">
        <v>10</v>
      </c>
      <c r="E8372" t="s">
        <v>110</v>
      </c>
      <c r="F8372">
        <v>0.86211963981733497</v>
      </c>
      <c r="G8372">
        <v>1.0849015092756669</v>
      </c>
      <c r="H8372">
        <v>4133</v>
      </c>
      <c r="I8372">
        <v>0.81661782922428872</v>
      </c>
      <c r="J8372">
        <v>1.0310418462289657</v>
      </c>
      <c r="K8372">
        <v>1036</v>
      </c>
      <c r="L8372">
        <v>4.5501809567213058E-2</v>
      </c>
      <c r="M8372">
        <v>5.2778997421264648</v>
      </c>
      <c r="N8372">
        <v>10356</v>
      </c>
      <c r="O8372">
        <v>3.6206230521202087E-2</v>
      </c>
      <c r="P8372">
        <v>-9.0009544510394335E-4</v>
      </c>
      <c r="Q8372">
        <v>2.1077809855341911E-2</v>
      </c>
      <c r="R8372">
        <v>4.5501809567213058E-2</v>
      </c>
      <c r="S8372">
        <v>6.9922909140586853E-2</v>
      </c>
      <c r="T8372">
        <v>9.1903716325759888E-2</v>
      </c>
      <c r="U8372" t="s">
        <v>18</v>
      </c>
      <c r="V8372" t="s">
        <v>84</v>
      </c>
      <c r="W8372">
        <v>87.909034729003906</v>
      </c>
    </row>
    <row r="8373" spans="2:23" x14ac:dyDescent="0.25">
      <c r="B8373" t="s">
        <v>15</v>
      </c>
      <c r="C8373" s="35">
        <v>42233</v>
      </c>
      <c r="D8373">
        <v>10</v>
      </c>
      <c r="E8373" t="s">
        <v>110</v>
      </c>
      <c r="F8373">
        <v>0.86211963981733497</v>
      </c>
      <c r="G8373">
        <v>1.0849015092756669</v>
      </c>
      <c r="H8373">
        <v>4133</v>
      </c>
      <c r="I8373">
        <v>0.81661782922428872</v>
      </c>
      <c r="J8373">
        <v>1.0310418462289657</v>
      </c>
      <c r="K8373">
        <v>1036</v>
      </c>
      <c r="L8373">
        <v>4.5501809567213058E-2</v>
      </c>
      <c r="M8373">
        <v>5.2778997421264648</v>
      </c>
      <c r="N8373">
        <v>10356</v>
      </c>
      <c r="O8373">
        <v>3.6206230521202087E-2</v>
      </c>
      <c r="P8373">
        <v>-9.0009544510394335E-4</v>
      </c>
      <c r="Q8373">
        <v>2.1077809855341911E-2</v>
      </c>
      <c r="R8373">
        <v>4.5501809567213058E-2</v>
      </c>
      <c r="S8373">
        <v>6.9922909140586853E-2</v>
      </c>
      <c r="T8373">
        <v>9.1903716325759888E-2</v>
      </c>
      <c r="U8373" t="s">
        <v>102</v>
      </c>
      <c r="V8373" t="s">
        <v>84</v>
      </c>
      <c r="W8373">
        <v>87.909034729003906</v>
      </c>
    </row>
    <row r="8374" spans="2:23" x14ac:dyDescent="0.25">
      <c r="B8374" t="s">
        <v>15</v>
      </c>
      <c r="C8374" s="35">
        <v>42233</v>
      </c>
      <c r="D8374">
        <v>11</v>
      </c>
      <c r="E8374" t="s">
        <v>110</v>
      </c>
      <c r="F8374">
        <v>0.98519452424049792</v>
      </c>
      <c r="G8374">
        <v>1.323450485292418</v>
      </c>
      <c r="H8374">
        <v>4133</v>
      </c>
      <c r="I8374">
        <v>0.98315804214753233</v>
      </c>
      <c r="J8374">
        <v>1.3274642446876677</v>
      </c>
      <c r="K8374">
        <v>1036</v>
      </c>
      <c r="L8374">
        <v>2.0364820957183838E-3</v>
      </c>
      <c r="M8374">
        <v>0.206708624958992</v>
      </c>
      <c r="N8374">
        <v>10356</v>
      </c>
      <c r="O8374">
        <v>4.6094655990600586E-2</v>
      </c>
      <c r="P8374">
        <v>-5.7038430124521255E-2</v>
      </c>
      <c r="Q8374">
        <v>-2.9058050364255905E-2</v>
      </c>
      <c r="R8374">
        <v>2.0364820957183838E-3</v>
      </c>
      <c r="S8374">
        <v>3.3127326518297195E-2</v>
      </c>
      <c r="T8374">
        <v>6.1111394315958023E-2</v>
      </c>
      <c r="U8374" t="s">
        <v>18</v>
      </c>
      <c r="V8374" t="s">
        <v>84</v>
      </c>
      <c r="W8374">
        <v>91.909034729003906</v>
      </c>
    </row>
    <row r="8375" spans="2:23" x14ac:dyDescent="0.25">
      <c r="B8375" t="s">
        <v>15</v>
      </c>
      <c r="C8375" s="35">
        <v>42233</v>
      </c>
      <c r="D8375">
        <v>11</v>
      </c>
      <c r="E8375" t="s">
        <v>110</v>
      </c>
      <c r="F8375">
        <v>0.98519452424049792</v>
      </c>
      <c r="G8375">
        <v>1.323450485292418</v>
      </c>
      <c r="H8375">
        <v>4133</v>
      </c>
      <c r="I8375">
        <v>0.98315804214753233</v>
      </c>
      <c r="J8375">
        <v>1.3274642446876677</v>
      </c>
      <c r="K8375">
        <v>1036</v>
      </c>
      <c r="L8375">
        <v>2.0364820957183838E-3</v>
      </c>
      <c r="M8375">
        <v>0.206708624958992</v>
      </c>
      <c r="N8375">
        <v>10356</v>
      </c>
      <c r="O8375">
        <v>4.6094655990600586E-2</v>
      </c>
      <c r="P8375">
        <v>-5.7038430124521255E-2</v>
      </c>
      <c r="Q8375">
        <v>-2.9058050364255905E-2</v>
      </c>
      <c r="R8375">
        <v>2.0364820957183838E-3</v>
      </c>
      <c r="S8375">
        <v>3.3127326518297195E-2</v>
      </c>
      <c r="T8375">
        <v>6.1111394315958023E-2</v>
      </c>
      <c r="U8375" t="s">
        <v>102</v>
      </c>
      <c r="V8375" t="s">
        <v>84</v>
      </c>
      <c r="W8375">
        <v>91.909034729003906</v>
      </c>
    </row>
    <row r="8376" spans="2:23" x14ac:dyDescent="0.25">
      <c r="B8376" t="s">
        <v>15</v>
      </c>
      <c r="C8376" s="35">
        <v>42233</v>
      </c>
      <c r="D8376">
        <v>12</v>
      </c>
      <c r="E8376" t="s">
        <v>110</v>
      </c>
      <c r="F8376">
        <v>1.22954928186753</v>
      </c>
      <c r="G8376">
        <v>1.5725481565876662</v>
      </c>
      <c r="H8376">
        <v>4133</v>
      </c>
      <c r="I8376">
        <v>1.2292359498372525</v>
      </c>
      <c r="J8376">
        <v>1.5749607340259606</v>
      </c>
      <c r="K8376">
        <v>1036</v>
      </c>
      <c r="L8376">
        <v>3.1333204242400825E-4</v>
      </c>
      <c r="M8376">
        <v>2.5483487173914909E-2</v>
      </c>
      <c r="N8376">
        <v>10356</v>
      </c>
      <c r="O8376">
        <v>5.4705016314983368E-2</v>
      </c>
      <c r="P8376">
        <v>-6.9796614348888397E-2</v>
      </c>
      <c r="Q8376">
        <v>-3.6589577794075012E-2</v>
      </c>
      <c r="R8376">
        <v>3.1333204242400825E-4</v>
      </c>
      <c r="S8376">
        <v>3.7211865186691284E-2</v>
      </c>
      <c r="T8376">
        <v>7.042328268289566E-2</v>
      </c>
      <c r="U8376" t="s">
        <v>18</v>
      </c>
      <c r="V8376" t="s">
        <v>84</v>
      </c>
      <c r="W8376">
        <v>94.908843994140625</v>
      </c>
    </row>
    <row r="8377" spans="2:23" x14ac:dyDescent="0.25">
      <c r="B8377" t="s">
        <v>15</v>
      </c>
      <c r="C8377" s="35">
        <v>42233</v>
      </c>
      <c r="D8377">
        <v>12</v>
      </c>
      <c r="E8377" t="s">
        <v>110</v>
      </c>
      <c r="F8377">
        <v>1.22954928186753</v>
      </c>
      <c r="G8377">
        <v>1.5725481565876662</v>
      </c>
      <c r="H8377">
        <v>4133</v>
      </c>
      <c r="I8377">
        <v>1.2292359498372525</v>
      </c>
      <c r="J8377">
        <v>1.5749607340259606</v>
      </c>
      <c r="K8377">
        <v>1036</v>
      </c>
      <c r="L8377">
        <v>3.1333204242400825E-4</v>
      </c>
      <c r="M8377">
        <v>2.5483487173914909E-2</v>
      </c>
      <c r="N8377">
        <v>10356</v>
      </c>
      <c r="O8377">
        <v>5.4705016314983368E-2</v>
      </c>
      <c r="P8377">
        <v>-6.9796614348888397E-2</v>
      </c>
      <c r="Q8377">
        <v>-3.6589577794075012E-2</v>
      </c>
      <c r="R8377">
        <v>3.1333204242400825E-4</v>
      </c>
      <c r="S8377">
        <v>3.7211865186691284E-2</v>
      </c>
      <c r="T8377">
        <v>7.042328268289566E-2</v>
      </c>
      <c r="U8377" t="s">
        <v>102</v>
      </c>
      <c r="V8377" t="s">
        <v>84</v>
      </c>
      <c r="W8377">
        <v>94.908843994140625</v>
      </c>
    </row>
    <row r="8378" spans="2:23" x14ac:dyDescent="0.25">
      <c r="B8378" t="s">
        <v>15</v>
      </c>
      <c r="C8378" s="35">
        <v>42233</v>
      </c>
      <c r="D8378">
        <v>13</v>
      </c>
      <c r="E8378" t="s">
        <v>110</v>
      </c>
      <c r="F8378">
        <v>1.5809772693324176</v>
      </c>
      <c r="G8378">
        <v>1.8044660744702996</v>
      </c>
      <c r="H8378">
        <v>4133</v>
      </c>
      <c r="I8378">
        <v>1.5204771324733337</v>
      </c>
      <c r="J8378">
        <v>1.7117924167450476</v>
      </c>
      <c r="K8378">
        <v>1036</v>
      </c>
      <c r="L8378">
        <v>6.0500137507915497E-2</v>
      </c>
      <c r="M8378">
        <v>3.8267555236816406</v>
      </c>
      <c r="N8378">
        <v>10356</v>
      </c>
      <c r="O8378">
        <v>6.013517826795578E-2</v>
      </c>
      <c r="P8378">
        <v>-1.65691077709198E-2</v>
      </c>
      <c r="Q8378">
        <v>1.9934149459004402E-2</v>
      </c>
      <c r="R8378">
        <v>6.0500137507915497E-2</v>
      </c>
      <c r="S8378">
        <v>0.10106131434440613</v>
      </c>
      <c r="T8378">
        <v>0.13756938278675079</v>
      </c>
      <c r="U8378" t="s">
        <v>18</v>
      </c>
      <c r="V8378" t="s">
        <v>84</v>
      </c>
      <c r="W8378">
        <v>97.649093627929688</v>
      </c>
    </row>
    <row r="8379" spans="2:23" x14ac:dyDescent="0.25">
      <c r="B8379" t="s">
        <v>15</v>
      </c>
      <c r="C8379" s="35">
        <v>42233</v>
      </c>
      <c r="D8379">
        <v>13</v>
      </c>
      <c r="E8379" t="s">
        <v>110</v>
      </c>
      <c r="F8379">
        <v>1.5809772693324176</v>
      </c>
      <c r="G8379">
        <v>1.8044660744702996</v>
      </c>
      <c r="H8379">
        <v>4133</v>
      </c>
      <c r="I8379">
        <v>1.5204771324733337</v>
      </c>
      <c r="J8379">
        <v>1.7117924167450476</v>
      </c>
      <c r="K8379">
        <v>1036</v>
      </c>
      <c r="L8379">
        <v>6.0500137507915497E-2</v>
      </c>
      <c r="M8379">
        <v>3.8267555236816406</v>
      </c>
      <c r="N8379">
        <v>10356</v>
      </c>
      <c r="O8379">
        <v>6.013517826795578E-2</v>
      </c>
      <c r="P8379">
        <v>-1.65691077709198E-2</v>
      </c>
      <c r="Q8379">
        <v>1.9934149459004402E-2</v>
      </c>
      <c r="R8379">
        <v>6.0500137507915497E-2</v>
      </c>
      <c r="S8379">
        <v>0.10106131434440613</v>
      </c>
      <c r="T8379">
        <v>0.13756938278675079</v>
      </c>
      <c r="U8379" t="s">
        <v>102</v>
      </c>
      <c r="V8379" t="s">
        <v>84</v>
      </c>
      <c r="W8379">
        <v>97.649093627929688</v>
      </c>
    </row>
    <row r="8380" spans="2:23" x14ac:dyDescent="0.25">
      <c r="B8380" t="s">
        <v>15</v>
      </c>
      <c r="C8380" s="35">
        <v>42233</v>
      </c>
      <c r="D8380">
        <v>14</v>
      </c>
      <c r="E8380" t="s">
        <v>110</v>
      </c>
      <c r="F8380">
        <v>1.9362883913073079</v>
      </c>
      <c r="G8380">
        <v>1.9742967285306676</v>
      </c>
      <c r="H8380">
        <v>4133</v>
      </c>
      <c r="I8380">
        <v>1.7631983530845083</v>
      </c>
      <c r="J8380">
        <v>1.8574804149395798</v>
      </c>
      <c r="K8380">
        <v>1036</v>
      </c>
      <c r="L8380">
        <v>0.17309004068374634</v>
      </c>
      <c r="M8380">
        <v>8.9392690658569336</v>
      </c>
      <c r="N8380">
        <v>10356</v>
      </c>
      <c r="O8380">
        <v>6.5371587872505188E-2</v>
      </c>
      <c r="P8380">
        <v>8.9309811592102051E-2</v>
      </c>
      <c r="Q8380">
        <v>0.12899167835712433</v>
      </c>
      <c r="R8380">
        <v>0.17309004068374634</v>
      </c>
      <c r="S8380">
        <v>0.21718317270278931</v>
      </c>
      <c r="T8380">
        <v>0.25687026977539063</v>
      </c>
      <c r="U8380" t="s">
        <v>18</v>
      </c>
      <c r="V8380" t="s">
        <v>84</v>
      </c>
      <c r="W8380">
        <v>100.25965881347656</v>
      </c>
    </row>
    <row r="8381" spans="2:23" x14ac:dyDescent="0.25">
      <c r="B8381" t="s">
        <v>15</v>
      </c>
      <c r="C8381" s="35">
        <v>42233</v>
      </c>
      <c r="D8381">
        <v>14</v>
      </c>
      <c r="E8381" t="s">
        <v>110</v>
      </c>
      <c r="F8381">
        <v>1.9362883913073079</v>
      </c>
      <c r="G8381">
        <v>1.9742967285306676</v>
      </c>
      <c r="H8381">
        <v>4133</v>
      </c>
      <c r="I8381">
        <v>1.7631983530845083</v>
      </c>
      <c r="J8381">
        <v>1.8574804149395798</v>
      </c>
      <c r="K8381">
        <v>1036</v>
      </c>
      <c r="L8381">
        <v>0.17309004068374634</v>
      </c>
      <c r="M8381">
        <v>8.9392690658569336</v>
      </c>
      <c r="N8381">
        <v>10356</v>
      </c>
      <c r="O8381">
        <v>6.5371587872505188E-2</v>
      </c>
      <c r="P8381">
        <v>8.9309811592102051E-2</v>
      </c>
      <c r="Q8381">
        <v>0.12899167835712433</v>
      </c>
      <c r="R8381">
        <v>0.17309004068374634</v>
      </c>
      <c r="S8381">
        <v>0.21718317270278931</v>
      </c>
      <c r="T8381">
        <v>0.25687026977539063</v>
      </c>
      <c r="U8381" t="s">
        <v>102</v>
      </c>
      <c r="V8381" t="s">
        <v>84</v>
      </c>
      <c r="W8381">
        <v>100.25965881347656</v>
      </c>
    </row>
    <row r="8382" spans="2:23" x14ac:dyDescent="0.25">
      <c r="B8382" t="s">
        <v>15</v>
      </c>
      <c r="C8382" s="35">
        <v>42233</v>
      </c>
      <c r="D8382">
        <v>15</v>
      </c>
      <c r="E8382" t="s">
        <v>110</v>
      </c>
      <c r="F8382">
        <v>2.3519593330322865</v>
      </c>
      <c r="G8382">
        <v>2.0588491798633863</v>
      </c>
      <c r="H8382">
        <v>4133</v>
      </c>
      <c r="I8382">
        <v>1.8335567833388275</v>
      </c>
      <c r="J8382">
        <v>1.713875477885374</v>
      </c>
      <c r="K8382">
        <v>1036</v>
      </c>
      <c r="L8382">
        <v>0.5184025764465332</v>
      </c>
      <c r="M8382">
        <v>22.041305541992188</v>
      </c>
      <c r="N8382">
        <v>10356</v>
      </c>
      <c r="O8382">
        <v>6.2136236578226089E-2</v>
      </c>
      <c r="P8382">
        <v>0.43876877427101135</v>
      </c>
      <c r="Q8382">
        <v>0.47648671269416809</v>
      </c>
      <c r="R8382">
        <v>0.5184025764465332</v>
      </c>
      <c r="S8382">
        <v>0.56031346321105957</v>
      </c>
      <c r="T8382">
        <v>0.59803634881973267</v>
      </c>
      <c r="U8382" t="s">
        <v>18</v>
      </c>
      <c r="V8382" t="s">
        <v>84</v>
      </c>
      <c r="W8382">
        <v>102.12958526611328</v>
      </c>
    </row>
    <row r="8383" spans="2:23" x14ac:dyDescent="0.25">
      <c r="B8383" t="s">
        <v>15</v>
      </c>
      <c r="C8383" s="35">
        <v>42233</v>
      </c>
      <c r="D8383">
        <v>15</v>
      </c>
      <c r="E8383" t="s">
        <v>110</v>
      </c>
      <c r="F8383">
        <v>2.3519593330322865</v>
      </c>
      <c r="G8383">
        <v>2.0588491798633863</v>
      </c>
      <c r="H8383">
        <v>4133</v>
      </c>
      <c r="I8383">
        <v>1.8335567833388275</v>
      </c>
      <c r="J8383">
        <v>1.713875477885374</v>
      </c>
      <c r="K8383">
        <v>1036</v>
      </c>
      <c r="L8383">
        <v>0.5184025764465332</v>
      </c>
      <c r="M8383">
        <v>22.041305541992188</v>
      </c>
      <c r="N8383">
        <v>10356</v>
      </c>
      <c r="O8383">
        <v>6.2136236578226089E-2</v>
      </c>
      <c r="P8383">
        <v>0.43876877427101135</v>
      </c>
      <c r="Q8383">
        <v>0.47648671269416809</v>
      </c>
      <c r="R8383">
        <v>0.5184025764465332</v>
      </c>
      <c r="S8383">
        <v>0.56031346321105957</v>
      </c>
      <c r="T8383">
        <v>0.59803634881973267</v>
      </c>
      <c r="U8383" t="s">
        <v>102</v>
      </c>
      <c r="V8383" t="s">
        <v>84</v>
      </c>
      <c r="W8383">
        <v>102.12958526611328</v>
      </c>
    </row>
    <row r="8384" spans="2:23" x14ac:dyDescent="0.25">
      <c r="B8384" t="s">
        <v>15</v>
      </c>
      <c r="C8384" s="35">
        <v>42233</v>
      </c>
      <c r="D8384">
        <v>16</v>
      </c>
      <c r="E8384" t="s">
        <v>110</v>
      </c>
      <c r="F8384">
        <v>2.7643710877292129</v>
      </c>
      <c r="G8384">
        <v>2.0879805011188313</v>
      </c>
      <c r="H8384">
        <v>4133</v>
      </c>
      <c r="I8384">
        <v>2.7864139527102867</v>
      </c>
      <c r="J8384">
        <v>2.0979263795154939</v>
      </c>
      <c r="K8384">
        <v>1036</v>
      </c>
      <c r="L8384">
        <v>-2.2042864933609962E-2</v>
      </c>
      <c r="M8384">
        <v>-0.79739165306091309</v>
      </c>
      <c r="N8384">
        <v>10356</v>
      </c>
      <c r="O8384">
        <v>7.2823047637939453E-2</v>
      </c>
      <c r="P8384">
        <v>-0.11537288129329681</v>
      </c>
      <c r="Q8384">
        <v>-7.1167834103107452E-2</v>
      </c>
      <c r="R8384">
        <v>-2.2042864933609962E-2</v>
      </c>
      <c r="S8384">
        <v>2.7076281607151031E-2</v>
      </c>
      <c r="T8384">
        <v>7.1287155151367188E-2</v>
      </c>
      <c r="U8384" t="s">
        <v>18</v>
      </c>
      <c r="V8384" t="s">
        <v>84</v>
      </c>
      <c r="W8384">
        <v>102.12958526611328</v>
      </c>
    </row>
    <row r="8385" spans="2:23" x14ac:dyDescent="0.25">
      <c r="B8385" t="s">
        <v>15</v>
      </c>
      <c r="C8385" s="35">
        <v>42233</v>
      </c>
      <c r="D8385">
        <v>16</v>
      </c>
      <c r="E8385" t="s">
        <v>110</v>
      </c>
      <c r="F8385">
        <v>2.7643710877292129</v>
      </c>
      <c r="G8385">
        <v>2.0879805011188313</v>
      </c>
      <c r="H8385">
        <v>4133</v>
      </c>
      <c r="I8385">
        <v>2.7864139527102867</v>
      </c>
      <c r="J8385">
        <v>2.0979263795154939</v>
      </c>
      <c r="K8385">
        <v>1036</v>
      </c>
      <c r="L8385">
        <v>-2.2042864933609962E-2</v>
      </c>
      <c r="M8385">
        <v>-0.79739165306091309</v>
      </c>
      <c r="N8385">
        <v>10356</v>
      </c>
      <c r="O8385">
        <v>7.2823047637939453E-2</v>
      </c>
      <c r="P8385">
        <v>-0.11537288129329681</v>
      </c>
      <c r="Q8385">
        <v>-7.1167834103107452E-2</v>
      </c>
      <c r="R8385">
        <v>-2.2042864933609962E-2</v>
      </c>
      <c r="S8385">
        <v>2.7076281607151031E-2</v>
      </c>
      <c r="T8385">
        <v>7.1287155151367188E-2</v>
      </c>
      <c r="U8385" t="s">
        <v>102</v>
      </c>
      <c r="V8385" t="s">
        <v>84</v>
      </c>
      <c r="W8385">
        <v>102.12958526611328</v>
      </c>
    </row>
    <row r="8386" spans="2:23" x14ac:dyDescent="0.25">
      <c r="B8386" t="s">
        <v>15</v>
      </c>
      <c r="C8386" s="35">
        <v>42233</v>
      </c>
      <c r="D8386">
        <v>17</v>
      </c>
      <c r="E8386" t="s">
        <v>110</v>
      </c>
      <c r="F8386">
        <v>3.0874869552243958</v>
      </c>
      <c r="G8386">
        <v>2.070856331206484</v>
      </c>
      <c r="H8386">
        <v>4133</v>
      </c>
      <c r="I8386">
        <v>3.148011628102652</v>
      </c>
      <c r="J8386">
        <v>2.0862946132889557</v>
      </c>
      <c r="K8386">
        <v>1036</v>
      </c>
      <c r="L8386">
        <v>-6.0524672269821167E-2</v>
      </c>
      <c r="M8386">
        <v>-1.9603215456008911</v>
      </c>
      <c r="N8386">
        <v>10356</v>
      </c>
      <c r="O8386">
        <v>7.238084077835083E-2</v>
      </c>
      <c r="P8386">
        <v>-0.15328796207904816</v>
      </c>
      <c r="Q8386">
        <v>-0.10935133695602417</v>
      </c>
      <c r="R8386">
        <v>-6.0524672269821167E-2</v>
      </c>
      <c r="S8386">
        <v>-1.1703794822096825E-2</v>
      </c>
      <c r="T8386">
        <v>3.2238613814115524E-2</v>
      </c>
      <c r="U8386" t="s">
        <v>18</v>
      </c>
      <c r="V8386" t="s">
        <v>84</v>
      </c>
      <c r="W8386">
        <v>101.87002563476562</v>
      </c>
    </row>
    <row r="8387" spans="2:23" x14ac:dyDescent="0.25">
      <c r="B8387" t="s">
        <v>15</v>
      </c>
      <c r="C8387" s="35">
        <v>42233</v>
      </c>
      <c r="D8387">
        <v>17</v>
      </c>
      <c r="E8387" t="s">
        <v>110</v>
      </c>
      <c r="F8387">
        <v>3.0874869552243958</v>
      </c>
      <c r="G8387">
        <v>2.070856331206484</v>
      </c>
      <c r="H8387">
        <v>4133</v>
      </c>
      <c r="I8387">
        <v>3.148011628102652</v>
      </c>
      <c r="J8387">
        <v>2.0862946132889557</v>
      </c>
      <c r="K8387">
        <v>1036</v>
      </c>
      <c r="L8387">
        <v>-6.0524672269821167E-2</v>
      </c>
      <c r="M8387">
        <v>-1.9603215456008911</v>
      </c>
      <c r="N8387">
        <v>10356</v>
      </c>
      <c r="O8387">
        <v>7.238084077835083E-2</v>
      </c>
      <c r="P8387">
        <v>-0.15328796207904816</v>
      </c>
      <c r="Q8387">
        <v>-0.10935133695602417</v>
      </c>
      <c r="R8387">
        <v>-6.0524672269821167E-2</v>
      </c>
      <c r="S8387">
        <v>-1.1703794822096825E-2</v>
      </c>
      <c r="T8387">
        <v>3.2238613814115524E-2</v>
      </c>
      <c r="U8387" t="s">
        <v>102</v>
      </c>
      <c r="V8387" t="s">
        <v>84</v>
      </c>
      <c r="W8387">
        <v>101.87002563476562</v>
      </c>
    </row>
    <row r="8388" spans="2:23" x14ac:dyDescent="0.25">
      <c r="B8388" t="s">
        <v>15</v>
      </c>
      <c r="C8388" s="35">
        <v>42233</v>
      </c>
      <c r="D8388">
        <v>18</v>
      </c>
      <c r="E8388" t="s">
        <v>110</v>
      </c>
      <c r="F8388">
        <v>3.3108130205439457</v>
      </c>
      <c r="G8388">
        <v>2.0436011044023936</v>
      </c>
      <c r="H8388">
        <v>4133</v>
      </c>
      <c r="I8388">
        <v>3.3046263576043473</v>
      </c>
      <c r="J8388">
        <v>2.0396537156250187</v>
      </c>
      <c r="K8388">
        <v>1036</v>
      </c>
      <c r="L8388">
        <v>6.186662707477808E-3</v>
      </c>
      <c r="M8388">
        <v>0.18686234951019287</v>
      </c>
      <c r="N8388">
        <v>10356</v>
      </c>
      <c r="O8388">
        <v>7.0895008742809296E-2</v>
      </c>
      <c r="P8388">
        <v>-8.4672383964061737E-2</v>
      </c>
      <c r="Q8388">
        <v>-4.1637692600488663E-2</v>
      </c>
      <c r="R8388">
        <v>6.186662707477808E-3</v>
      </c>
      <c r="S8388">
        <v>5.4005347192287445E-2</v>
      </c>
      <c r="T8388">
        <v>9.704570472240448E-2</v>
      </c>
      <c r="U8388" t="s">
        <v>18</v>
      </c>
      <c r="V8388" t="s">
        <v>84</v>
      </c>
      <c r="W8388">
        <v>99.86993408203125</v>
      </c>
    </row>
    <row r="8389" spans="2:23" x14ac:dyDescent="0.25">
      <c r="B8389" t="s">
        <v>15</v>
      </c>
      <c r="C8389" s="35">
        <v>42233</v>
      </c>
      <c r="D8389">
        <v>18</v>
      </c>
      <c r="E8389" t="s">
        <v>110</v>
      </c>
      <c r="F8389">
        <v>3.3108130205439457</v>
      </c>
      <c r="G8389">
        <v>2.0436011044023936</v>
      </c>
      <c r="H8389">
        <v>4133</v>
      </c>
      <c r="I8389">
        <v>3.3046263576043473</v>
      </c>
      <c r="J8389">
        <v>2.0396537156250187</v>
      </c>
      <c r="K8389">
        <v>1036</v>
      </c>
      <c r="L8389">
        <v>6.186662707477808E-3</v>
      </c>
      <c r="M8389">
        <v>0.18686234951019287</v>
      </c>
      <c r="N8389">
        <v>10356</v>
      </c>
      <c r="O8389">
        <v>7.0895008742809296E-2</v>
      </c>
      <c r="P8389">
        <v>-8.4672383964061737E-2</v>
      </c>
      <c r="Q8389">
        <v>-4.1637692600488663E-2</v>
      </c>
      <c r="R8389">
        <v>6.186662707477808E-3</v>
      </c>
      <c r="S8389">
        <v>5.4005347192287445E-2</v>
      </c>
      <c r="T8389">
        <v>9.704570472240448E-2</v>
      </c>
      <c r="U8389" t="s">
        <v>102</v>
      </c>
      <c r="V8389" t="s">
        <v>84</v>
      </c>
      <c r="W8389">
        <v>99.86993408203125</v>
      </c>
    </row>
    <row r="8390" spans="2:23" x14ac:dyDescent="0.25">
      <c r="B8390" t="s">
        <v>15</v>
      </c>
      <c r="C8390" s="35">
        <v>42233</v>
      </c>
      <c r="D8390">
        <v>19</v>
      </c>
      <c r="E8390" t="s">
        <v>110</v>
      </c>
      <c r="F8390">
        <v>3.3411697251898733</v>
      </c>
      <c r="G8390">
        <v>1.9822265679507654</v>
      </c>
      <c r="H8390">
        <v>4133</v>
      </c>
      <c r="I8390">
        <v>3.337939340670625</v>
      </c>
      <c r="J8390">
        <v>2.0616466710899215</v>
      </c>
      <c r="K8390">
        <v>1036</v>
      </c>
      <c r="L8390">
        <v>3.2303845509886742E-3</v>
      </c>
      <c r="M8390">
        <v>9.668423980474472E-2</v>
      </c>
      <c r="N8390">
        <v>10356</v>
      </c>
      <c r="O8390">
        <v>7.1087166666984558E-2</v>
      </c>
      <c r="P8390">
        <v>-8.7874926626682281E-2</v>
      </c>
      <c r="Q8390">
        <v>-4.4723596423864365E-2</v>
      </c>
      <c r="R8390">
        <v>3.2303845509886742E-3</v>
      </c>
      <c r="S8390">
        <v>5.1178678870201111E-2</v>
      </c>
      <c r="T8390">
        <v>9.4335697591304779E-2</v>
      </c>
      <c r="U8390" t="s">
        <v>18</v>
      </c>
      <c r="V8390" t="s">
        <v>84</v>
      </c>
      <c r="W8390">
        <v>94.869544982910156</v>
      </c>
    </row>
    <row r="8391" spans="2:23" x14ac:dyDescent="0.25">
      <c r="B8391" t="s">
        <v>15</v>
      </c>
      <c r="C8391" s="35">
        <v>42233</v>
      </c>
      <c r="D8391">
        <v>19</v>
      </c>
      <c r="E8391" t="s">
        <v>110</v>
      </c>
      <c r="F8391">
        <v>3.3411697251898733</v>
      </c>
      <c r="G8391">
        <v>1.9822265679507654</v>
      </c>
      <c r="H8391">
        <v>4133</v>
      </c>
      <c r="I8391">
        <v>3.337939340670625</v>
      </c>
      <c r="J8391">
        <v>2.0616466710899215</v>
      </c>
      <c r="K8391">
        <v>1036</v>
      </c>
      <c r="L8391">
        <v>3.2303845509886742E-3</v>
      </c>
      <c r="M8391">
        <v>9.668423980474472E-2</v>
      </c>
      <c r="N8391">
        <v>10356</v>
      </c>
      <c r="O8391">
        <v>7.1087166666984558E-2</v>
      </c>
      <c r="P8391">
        <v>-8.7874926626682281E-2</v>
      </c>
      <c r="Q8391">
        <v>-4.4723596423864365E-2</v>
      </c>
      <c r="R8391">
        <v>3.2303845509886742E-3</v>
      </c>
      <c r="S8391">
        <v>5.1178678870201111E-2</v>
      </c>
      <c r="T8391">
        <v>9.4335697591304779E-2</v>
      </c>
      <c r="U8391" t="s">
        <v>102</v>
      </c>
      <c r="V8391" t="s">
        <v>84</v>
      </c>
      <c r="W8391">
        <v>94.869544982910156</v>
      </c>
    </row>
    <row r="8392" spans="2:23" x14ac:dyDescent="0.25">
      <c r="B8392" t="s">
        <v>15</v>
      </c>
      <c r="C8392" s="35">
        <v>42233</v>
      </c>
      <c r="D8392">
        <v>20</v>
      </c>
      <c r="E8392" t="s">
        <v>110</v>
      </c>
      <c r="F8392">
        <v>3.1234292287139569</v>
      </c>
      <c r="G8392">
        <v>1.9099258670854542</v>
      </c>
      <c r="H8392">
        <v>4133</v>
      </c>
      <c r="I8392">
        <v>3.1321605608898575</v>
      </c>
      <c r="J8392">
        <v>1.9432436262915549</v>
      </c>
      <c r="K8392">
        <v>1036</v>
      </c>
      <c r="L8392">
        <v>-8.7313326075673103E-3</v>
      </c>
      <c r="M8392">
        <v>-0.27954313158988953</v>
      </c>
      <c r="N8392">
        <v>10356</v>
      </c>
      <c r="O8392">
        <v>6.7287325859069824E-2</v>
      </c>
      <c r="P8392">
        <v>-9.4966769218444824E-2</v>
      </c>
      <c r="Q8392">
        <v>-5.4122015833854675E-2</v>
      </c>
      <c r="R8392">
        <v>-8.7313326075673103E-3</v>
      </c>
      <c r="S8392">
        <v>3.6653969436883926E-2</v>
      </c>
      <c r="T8392">
        <v>7.7504105865955353E-2</v>
      </c>
      <c r="U8392" t="s">
        <v>18</v>
      </c>
      <c r="V8392" t="s">
        <v>84</v>
      </c>
      <c r="W8392">
        <v>89.998939514160156</v>
      </c>
    </row>
    <row r="8393" spans="2:23" x14ac:dyDescent="0.25">
      <c r="B8393" t="s">
        <v>15</v>
      </c>
      <c r="C8393" s="35">
        <v>42233</v>
      </c>
      <c r="D8393">
        <v>20</v>
      </c>
      <c r="E8393" t="s">
        <v>110</v>
      </c>
      <c r="F8393">
        <v>3.1234292287139569</v>
      </c>
      <c r="G8393">
        <v>1.9099258670854542</v>
      </c>
      <c r="H8393">
        <v>4133</v>
      </c>
      <c r="I8393">
        <v>3.1321605608898575</v>
      </c>
      <c r="J8393">
        <v>1.9432436262915549</v>
      </c>
      <c r="K8393">
        <v>1036</v>
      </c>
      <c r="L8393">
        <v>-8.7313326075673103E-3</v>
      </c>
      <c r="M8393">
        <v>-0.27954313158988953</v>
      </c>
      <c r="N8393">
        <v>10356</v>
      </c>
      <c r="O8393">
        <v>6.7287325859069824E-2</v>
      </c>
      <c r="P8393">
        <v>-9.4966769218444824E-2</v>
      </c>
      <c r="Q8393">
        <v>-5.4122015833854675E-2</v>
      </c>
      <c r="R8393">
        <v>-8.7313326075673103E-3</v>
      </c>
      <c r="S8393">
        <v>3.6653969436883926E-2</v>
      </c>
      <c r="T8393">
        <v>7.7504105865955353E-2</v>
      </c>
      <c r="U8393" t="s">
        <v>102</v>
      </c>
      <c r="V8393" t="s">
        <v>84</v>
      </c>
      <c r="W8393">
        <v>89.998939514160156</v>
      </c>
    </row>
    <row r="8394" spans="2:23" x14ac:dyDescent="0.25">
      <c r="B8394" t="s">
        <v>15</v>
      </c>
      <c r="C8394" s="35">
        <v>42233</v>
      </c>
      <c r="D8394">
        <v>21</v>
      </c>
      <c r="E8394" t="s">
        <v>110</v>
      </c>
      <c r="F8394">
        <v>2.8312034802493438</v>
      </c>
      <c r="G8394">
        <v>1.8345958433000564</v>
      </c>
      <c r="H8394">
        <v>4133</v>
      </c>
      <c r="I8394">
        <v>2.7972051360749166</v>
      </c>
      <c r="J8394">
        <v>1.8075368090350024</v>
      </c>
      <c r="K8394">
        <v>1036</v>
      </c>
      <c r="L8394">
        <v>3.3998344093561172E-2</v>
      </c>
      <c r="M8394">
        <v>1.2008442878723145</v>
      </c>
      <c r="N8394">
        <v>10356</v>
      </c>
      <c r="O8394">
        <v>6.2992185354232788E-2</v>
      </c>
      <c r="P8394">
        <v>-4.6732440590858459E-2</v>
      </c>
      <c r="Q8394">
        <v>-8.4949247539043427E-3</v>
      </c>
      <c r="R8394">
        <v>3.3998344093561172E-2</v>
      </c>
      <c r="S8394">
        <v>7.6486572623252869E-2</v>
      </c>
      <c r="T8394">
        <v>0.1147291287779808</v>
      </c>
      <c r="U8394" t="s">
        <v>18</v>
      </c>
      <c r="V8394" t="s">
        <v>84</v>
      </c>
      <c r="W8394">
        <v>86.258499145507813</v>
      </c>
    </row>
    <row r="8395" spans="2:23" x14ac:dyDescent="0.25">
      <c r="B8395" t="s">
        <v>15</v>
      </c>
      <c r="C8395" s="35">
        <v>42233</v>
      </c>
      <c r="D8395">
        <v>21</v>
      </c>
      <c r="E8395" t="s">
        <v>110</v>
      </c>
      <c r="F8395">
        <v>2.8312034802493438</v>
      </c>
      <c r="G8395">
        <v>1.8345958433000564</v>
      </c>
      <c r="H8395">
        <v>4133</v>
      </c>
      <c r="I8395">
        <v>2.7972051360749166</v>
      </c>
      <c r="J8395">
        <v>1.8075368090350024</v>
      </c>
      <c r="K8395">
        <v>1036</v>
      </c>
      <c r="L8395">
        <v>3.3998344093561172E-2</v>
      </c>
      <c r="M8395">
        <v>1.2008442878723145</v>
      </c>
      <c r="N8395">
        <v>10356</v>
      </c>
      <c r="O8395">
        <v>6.2992185354232788E-2</v>
      </c>
      <c r="P8395">
        <v>-4.6732440590858459E-2</v>
      </c>
      <c r="Q8395">
        <v>-8.4949247539043427E-3</v>
      </c>
      <c r="R8395">
        <v>3.3998344093561172E-2</v>
      </c>
      <c r="S8395">
        <v>7.6486572623252869E-2</v>
      </c>
      <c r="T8395">
        <v>0.1147291287779808</v>
      </c>
      <c r="U8395" t="s">
        <v>102</v>
      </c>
      <c r="V8395" t="s">
        <v>84</v>
      </c>
      <c r="W8395">
        <v>86.258499145507813</v>
      </c>
    </row>
    <row r="8396" spans="2:23" x14ac:dyDescent="0.25">
      <c r="B8396" t="s">
        <v>15</v>
      </c>
      <c r="C8396" s="35">
        <v>42233</v>
      </c>
      <c r="D8396">
        <v>22</v>
      </c>
      <c r="E8396" t="s">
        <v>110</v>
      </c>
      <c r="F8396">
        <v>2.4278552933247819</v>
      </c>
      <c r="G8396">
        <v>1.7340377391896091</v>
      </c>
      <c r="H8396">
        <v>4133</v>
      </c>
      <c r="I8396">
        <v>2.3549815893381196</v>
      </c>
      <c r="J8396">
        <v>1.6775259800546429</v>
      </c>
      <c r="K8396">
        <v>1036</v>
      </c>
      <c r="L8396">
        <v>7.2873704135417938E-2</v>
      </c>
      <c r="M8396">
        <v>3.0015671253204346</v>
      </c>
      <c r="N8396">
        <v>10356</v>
      </c>
      <c r="O8396">
        <v>5.8684218674898148E-2</v>
      </c>
      <c r="P8396">
        <v>-2.3359905462712049E-3</v>
      </c>
      <c r="Q8396">
        <v>3.3286504447460175E-2</v>
      </c>
      <c r="R8396">
        <v>7.2873704135417938E-2</v>
      </c>
      <c r="S8396">
        <v>0.11245620995759964</v>
      </c>
      <c r="T8396">
        <v>0.1480834037065506</v>
      </c>
      <c r="U8396" t="s">
        <v>18</v>
      </c>
      <c r="V8396" t="s">
        <v>84</v>
      </c>
      <c r="W8396">
        <v>81.388565063476563</v>
      </c>
    </row>
    <row r="8397" spans="2:23" x14ac:dyDescent="0.25">
      <c r="B8397" t="s">
        <v>15</v>
      </c>
      <c r="C8397" s="35">
        <v>42233</v>
      </c>
      <c r="D8397">
        <v>22</v>
      </c>
      <c r="E8397" t="s">
        <v>110</v>
      </c>
      <c r="F8397">
        <v>2.4278552933247819</v>
      </c>
      <c r="G8397">
        <v>1.7340377391896091</v>
      </c>
      <c r="H8397">
        <v>4133</v>
      </c>
      <c r="I8397">
        <v>2.3549815893381196</v>
      </c>
      <c r="J8397">
        <v>1.6775259800546429</v>
      </c>
      <c r="K8397">
        <v>1036</v>
      </c>
      <c r="L8397">
        <v>7.2873704135417938E-2</v>
      </c>
      <c r="M8397">
        <v>3.0015671253204346</v>
      </c>
      <c r="N8397">
        <v>10356</v>
      </c>
      <c r="O8397">
        <v>5.8684218674898148E-2</v>
      </c>
      <c r="P8397">
        <v>-2.3359905462712049E-3</v>
      </c>
      <c r="Q8397">
        <v>3.3286504447460175E-2</v>
      </c>
      <c r="R8397">
        <v>7.2873704135417938E-2</v>
      </c>
      <c r="S8397">
        <v>0.11245620995759964</v>
      </c>
      <c r="T8397">
        <v>0.1480834037065506</v>
      </c>
      <c r="U8397" t="s">
        <v>102</v>
      </c>
      <c r="V8397" t="s">
        <v>84</v>
      </c>
      <c r="W8397">
        <v>81.388565063476563</v>
      </c>
    </row>
    <row r="8398" spans="2:23" x14ac:dyDescent="0.25">
      <c r="B8398" t="s">
        <v>15</v>
      </c>
      <c r="C8398" s="35">
        <v>42233</v>
      </c>
      <c r="D8398">
        <v>23</v>
      </c>
      <c r="E8398" t="s">
        <v>110</v>
      </c>
      <c r="F8398">
        <v>1.8656893892377917</v>
      </c>
      <c r="G8398">
        <v>1.5109591011741415</v>
      </c>
      <c r="H8398">
        <v>4133</v>
      </c>
      <c r="I8398">
        <v>1.8039109499013506</v>
      </c>
      <c r="J8398">
        <v>1.4779866802157515</v>
      </c>
      <c r="K8398">
        <v>1036</v>
      </c>
      <c r="L8398">
        <v>6.1778441071510315E-2</v>
      </c>
      <c r="M8398">
        <v>3.3112928867340088</v>
      </c>
      <c r="N8398">
        <v>10356</v>
      </c>
      <c r="O8398">
        <v>5.1584105938673019E-2</v>
      </c>
      <c r="P8398">
        <v>-4.3317489326000214E-3</v>
      </c>
      <c r="Q8398">
        <v>2.698083408176899E-2</v>
      </c>
      <c r="R8398">
        <v>6.1778441071510315E-2</v>
      </c>
      <c r="S8398">
        <v>9.6571922302246094E-2</v>
      </c>
      <c r="T8398">
        <v>0.12788863480091095</v>
      </c>
      <c r="U8398" t="s">
        <v>18</v>
      </c>
      <c r="V8398" t="s">
        <v>84</v>
      </c>
      <c r="W8398">
        <v>77.518539428710938</v>
      </c>
    </row>
    <row r="8399" spans="2:23" x14ac:dyDescent="0.25">
      <c r="B8399" t="s">
        <v>15</v>
      </c>
      <c r="C8399" s="35">
        <v>42233</v>
      </c>
      <c r="D8399">
        <v>23</v>
      </c>
      <c r="E8399" t="s">
        <v>110</v>
      </c>
      <c r="F8399">
        <v>1.8656893892377917</v>
      </c>
      <c r="G8399">
        <v>1.5109591011741415</v>
      </c>
      <c r="H8399">
        <v>4133</v>
      </c>
      <c r="I8399">
        <v>1.8039109499013506</v>
      </c>
      <c r="J8399">
        <v>1.4779866802157515</v>
      </c>
      <c r="K8399">
        <v>1036</v>
      </c>
      <c r="L8399">
        <v>6.1778441071510315E-2</v>
      </c>
      <c r="M8399">
        <v>3.3112928867340088</v>
      </c>
      <c r="N8399">
        <v>10356</v>
      </c>
      <c r="O8399">
        <v>5.1584105938673019E-2</v>
      </c>
      <c r="P8399">
        <v>-4.3317489326000214E-3</v>
      </c>
      <c r="Q8399">
        <v>2.698083408176899E-2</v>
      </c>
      <c r="R8399">
        <v>6.1778441071510315E-2</v>
      </c>
      <c r="S8399">
        <v>9.6571922302246094E-2</v>
      </c>
      <c r="T8399">
        <v>0.12788863480091095</v>
      </c>
      <c r="U8399" t="s">
        <v>102</v>
      </c>
      <c r="V8399" t="s">
        <v>84</v>
      </c>
      <c r="W8399">
        <v>77.518539428710938</v>
      </c>
    </row>
    <row r="8400" spans="2:23" x14ac:dyDescent="0.25">
      <c r="B8400" t="s">
        <v>15</v>
      </c>
      <c r="C8400" s="35">
        <v>42233</v>
      </c>
      <c r="D8400">
        <v>24</v>
      </c>
      <c r="E8400" t="s">
        <v>110</v>
      </c>
      <c r="F8400">
        <v>1.400319615264201</v>
      </c>
      <c r="G8400">
        <v>1.2753716256183443</v>
      </c>
      <c r="H8400">
        <v>4133</v>
      </c>
      <c r="I8400">
        <v>1.4114614337674796</v>
      </c>
      <c r="J8400">
        <v>1.2703361607487769</v>
      </c>
      <c r="K8400">
        <v>1036</v>
      </c>
      <c r="L8400">
        <v>-1.1141818948090076E-2</v>
      </c>
      <c r="M8400">
        <v>-0.795662522315979</v>
      </c>
      <c r="N8400">
        <v>10356</v>
      </c>
      <c r="O8400">
        <v>4.4172786176204681E-2</v>
      </c>
      <c r="P8400">
        <v>-6.7753665149211884E-2</v>
      </c>
      <c r="Q8400">
        <v>-4.0939897298812866E-2</v>
      </c>
      <c r="R8400">
        <v>-1.1141818948090076E-2</v>
      </c>
      <c r="S8400">
        <v>1.8652725964784622E-2</v>
      </c>
      <c r="T8400">
        <v>4.5470025390386581E-2</v>
      </c>
      <c r="U8400" t="s">
        <v>18</v>
      </c>
      <c r="V8400" t="s">
        <v>84</v>
      </c>
      <c r="W8400">
        <v>74.869735717773437</v>
      </c>
    </row>
    <row r="8401" spans="2:23" x14ac:dyDescent="0.25">
      <c r="B8401" t="s">
        <v>15</v>
      </c>
      <c r="C8401" s="35">
        <v>42233</v>
      </c>
      <c r="D8401">
        <v>24</v>
      </c>
      <c r="E8401" t="s">
        <v>110</v>
      </c>
      <c r="F8401">
        <v>1.400319615264201</v>
      </c>
      <c r="G8401">
        <v>1.2753716256183443</v>
      </c>
      <c r="H8401">
        <v>4133</v>
      </c>
      <c r="I8401">
        <v>1.4114614337674796</v>
      </c>
      <c r="J8401">
        <v>1.2703361607487769</v>
      </c>
      <c r="K8401">
        <v>1036</v>
      </c>
      <c r="L8401">
        <v>-1.1141818948090076E-2</v>
      </c>
      <c r="M8401">
        <v>-0.795662522315979</v>
      </c>
      <c r="N8401">
        <v>10356</v>
      </c>
      <c r="O8401">
        <v>4.4172786176204681E-2</v>
      </c>
      <c r="P8401">
        <v>-6.7753665149211884E-2</v>
      </c>
      <c r="Q8401">
        <v>-4.0939897298812866E-2</v>
      </c>
      <c r="R8401">
        <v>-1.1141818948090076E-2</v>
      </c>
      <c r="S8401">
        <v>1.8652725964784622E-2</v>
      </c>
      <c r="T8401">
        <v>4.5470025390386581E-2</v>
      </c>
      <c r="U8401" t="s">
        <v>102</v>
      </c>
      <c r="V8401" t="s">
        <v>84</v>
      </c>
      <c r="W8401">
        <v>74.869735717773437</v>
      </c>
    </row>
    <row r="8402" spans="2:23" x14ac:dyDescent="0.25">
      <c r="B8402" t="s">
        <v>15</v>
      </c>
      <c r="C8402" s="35">
        <v>42233</v>
      </c>
      <c r="D8402">
        <v>1</v>
      </c>
      <c r="E8402" t="s">
        <v>111</v>
      </c>
      <c r="F8402">
        <v>1.1914079341081749</v>
      </c>
      <c r="G8402">
        <v>1.1599540580376058</v>
      </c>
      <c r="H8402">
        <v>4133</v>
      </c>
      <c r="I8402">
        <v>1.1510720235592784</v>
      </c>
      <c r="J8402">
        <v>1.0903441544572965</v>
      </c>
      <c r="K8402">
        <v>1015</v>
      </c>
      <c r="L8402">
        <v>4.0335912257432938E-2</v>
      </c>
      <c r="M8402">
        <v>3.3855667114257813</v>
      </c>
      <c r="N8402">
        <v>10356</v>
      </c>
      <c r="O8402">
        <v>3.8688886910676956E-2</v>
      </c>
      <c r="P8402">
        <v>-9.2477649450302124E-3</v>
      </c>
      <c r="Q8402">
        <v>1.4237162657082081E-2</v>
      </c>
      <c r="R8402">
        <v>4.0335912257432938E-2</v>
      </c>
      <c r="S8402">
        <v>6.6431567072868347E-2</v>
      </c>
      <c r="T8402">
        <v>8.9919589459896088E-2</v>
      </c>
      <c r="U8402" t="s">
        <v>18</v>
      </c>
      <c r="V8402" t="s">
        <v>84</v>
      </c>
      <c r="W8402">
        <v>79.219970703125</v>
      </c>
    </row>
    <row r="8403" spans="2:23" x14ac:dyDescent="0.25">
      <c r="B8403" t="s">
        <v>15</v>
      </c>
      <c r="C8403" s="35">
        <v>42233</v>
      </c>
      <c r="D8403">
        <v>1</v>
      </c>
      <c r="E8403" t="s">
        <v>111</v>
      </c>
      <c r="F8403">
        <v>1.1914079341081749</v>
      </c>
      <c r="G8403">
        <v>1.1599540580376058</v>
      </c>
      <c r="H8403">
        <v>4133</v>
      </c>
      <c r="I8403">
        <v>1.1510720235592784</v>
      </c>
      <c r="J8403">
        <v>1.0903441544572965</v>
      </c>
      <c r="K8403">
        <v>1015</v>
      </c>
      <c r="L8403">
        <v>4.0335912257432938E-2</v>
      </c>
      <c r="M8403">
        <v>3.3855667114257813</v>
      </c>
      <c r="N8403">
        <v>10356</v>
      </c>
      <c r="O8403">
        <v>3.8688886910676956E-2</v>
      </c>
      <c r="P8403">
        <v>-9.2477649450302124E-3</v>
      </c>
      <c r="Q8403">
        <v>1.4237162657082081E-2</v>
      </c>
      <c r="R8403">
        <v>4.0335912257432938E-2</v>
      </c>
      <c r="S8403">
        <v>6.6431567072868347E-2</v>
      </c>
      <c r="T8403">
        <v>8.9919589459896088E-2</v>
      </c>
      <c r="U8403" t="s">
        <v>102</v>
      </c>
      <c r="V8403" t="s">
        <v>84</v>
      </c>
      <c r="W8403">
        <v>79.219970703125</v>
      </c>
    </row>
    <row r="8404" spans="2:23" x14ac:dyDescent="0.25">
      <c r="B8404" t="s">
        <v>15</v>
      </c>
      <c r="C8404" s="35">
        <v>42233</v>
      </c>
      <c r="D8404">
        <v>2</v>
      </c>
      <c r="E8404" t="s">
        <v>111</v>
      </c>
      <c r="F8404">
        <v>0.98618174713314388</v>
      </c>
      <c r="G8404">
        <v>0.99132360040881939</v>
      </c>
      <c r="H8404">
        <v>4133</v>
      </c>
      <c r="I8404">
        <v>0.96376319438841074</v>
      </c>
      <c r="J8404">
        <v>0.91539019140769429</v>
      </c>
      <c r="K8404">
        <v>1015</v>
      </c>
      <c r="L8404">
        <v>2.241855300962925E-2</v>
      </c>
      <c r="M8404">
        <v>2.2732677459716797</v>
      </c>
      <c r="N8404">
        <v>10356</v>
      </c>
      <c r="O8404">
        <v>3.2608747482299805E-2</v>
      </c>
      <c r="P8404">
        <v>-1.9372817128896713E-2</v>
      </c>
      <c r="Q8404">
        <v>4.2134412797167897E-4</v>
      </c>
      <c r="R8404">
        <v>2.241855300962925E-2</v>
      </c>
      <c r="S8404">
        <v>4.4413153082132339E-2</v>
      </c>
      <c r="T8404">
        <v>6.4209923148155212E-2</v>
      </c>
      <c r="U8404" t="s">
        <v>18</v>
      </c>
      <c r="V8404" t="s">
        <v>84</v>
      </c>
      <c r="W8404">
        <v>77.349845886230469</v>
      </c>
    </row>
    <row r="8405" spans="2:23" x14ac:dyDescent="0.25">
      <c r="B8405" t="s">
        <v>15</v>
      </c>
      <c r="C8405" s="35">
        <v>42233</v>
      </c>
      <c r="D8405">
        <v>2</v>
      </c>
      <c r="E8405" t="s">
        <v>111</v>
      </c>
      <c r="F8405">
        <v>0.98618174713314388</v>
      </c>
      <c r="G8405">
        <v>0.99132360040881939</v>
      </c>
      <c r="H8405">
        <v>4133</v>
      </c>
      <c r="I8405">
        <v>0.96376319438841074</v>
      </c>
      <c r="J8405">
        <v>0.91539019140769429</v>
      </c>
      <c r="K8405">
        <v>1015</v>
      </c>
      <c r="L8405">
        <v>2.241855300962925E-2</v>
      </c>
      <c r="M8405">
        <v>2.2732677459716797</v>
      </c>
      <c r="N8405">
        <v>10356</v>
      </c>
      <c r="O8405">
        <v>3.2608747482299805E-2</v>
      </c>
      <c r="P8405">
        <v>-1.9372817128896713E-2</v>
      </c>
      <c r="Q8405">
        <v>4.2134412797167897E-4</v>
      </c>
      <c r="R8405">
        <v>2.241855300962925E-2</v>
      </c>
      <c r="S8405">
        <v>4.4413153082132339E-2</v>
      </c>
      <c r="T8405">
        <v>6.4209923148155212E-2</v>
      </c>
      <c r="U8405" t="s">
        <v>102</v>
      </c>
      <c r="V8405" t="s">
        <v>84</v>
      </c>
      <c r="W8405">
        <v>77.349845886230469</v>
      </c>
    </row>
    <row r="8406" spans="2:23" x14ac:dyDescent="0.25">
      <c r="B8406" t="s">
        <v>15</v>
      </c>
      <c r="C8406" s="35">
        <v>42233</v>
      </c>
      <c r="D8406">
        <v>3</v>
      </c>
      <c r="E8406" t="s">
        <v>111</v>
      </c>
      <c r="F8406">
        <v>0.86496454102127784</v>
      </c>
      <c r="G8406">
        <v>0.87076307337902681</v>
      </c>
      <c r="H8406">
        <v>4133</v>
      </c>
      <c r="I8406">
        <v>0.83614940501940582</v>
      </c>
      <c r="J8406">
        <v>0.80422456221261995</v>
      </c>
      <c r="K8406">
        <v>1015</v>
      </c>
      <c r="L8406">
        <v>2.8815135359764099E-2</v>
      </c>
      <c r="M8406">
        <v>3.3313660621643066</v>
      </c>
      <c r="N8406">
        <v>10356</v>
      </c>
      <c r="O8406">
        <v>2.8647443279623985E-2</v>
      </c>
      <c r="P8406">
        <v>-7.8994277864694595E-3</v>
      </c>
      <c r="Q8406">
        <v>9.4901435077190399E-3</v>
      </c>
      <c r="R8406">
        <v>2.8815135359764099E-2</v>
      </c>
      <c r="S8406">
        <v>4.8137836158275604E-2</v>
      </c>
      <c r="T8406">
        <v>6.5529696643352509E-2</v>
      </c>
      <c r="U8406" t="s">
        <v>18</v>
      </c>
      <c r="V8406" t="s">
        <v>84</v>
      </c>
      <c r="W8406">
        <v>76.220451354980469</v>
      </c>
    </row>
    <row r="8407" spans="2:23" x14ac:dyDescent="0.25">
      <c r="B8407" t="s">
        <v>15</v>
      </c>
      <c r="C8407" s="35">
        <v>42233</v>
      </c>
      <c r="D8407">
        <v>3</v>
      </c>
      <c r="E8407" t="s">
        <v>111</v>
      </c>
      <c r="F8407">
        <v>0.86496454102127784</v>
      </c>
      <c r="G8407">
        <v>0.87076307337902681</v>
      </c>
      <c r="H8407">
        <v>4133</v>
      </c>
      <c r="I8407">
        <v>0.83614940501940582</v>
      </c>
      <c r="J8407">
        <v>0.80422456221261995</v>
      </c>
      <c r="K8407">
        <v>1015</v>
      </c>
      <c r="L8407">
        <v>2.8815135359764099E-2</v>
      </c>
      <c r="M8407">
        <v>3.3313660621643066</v>
      </c>
      <c r="N8407">
        <v>10356</v>
      </c>
      <c r="O8407">
        <v>2.8647443279623985E-2</v>
      </c>
      <c r="P8407">
        <v>-7.8994277864694595E-3</v>
      </c>
      <c r="Q8407">
        <v>9.4901435077190399E-3</v>
      </c>
      <c r="R8407">
        <v>2.8815135359764099E-2</v>
      </c>
      <c r="S8407">
        <v>4.8137836158275604E-2</v>
      </c>
      <c r="T8407">
        <v>6.5529696643352509E-2</v>
      </c>
      <c r="U8407" t="s">
        <v>102</v>
      </c>
      <c r="V8407" t="s">
        <v>84</v>
      </c>
      <c r="W8407">
        <v>76.220451354980469</v>
      </c>
    </row>
    <row r="8408" spans="2:23" x14ac:dyDescent="0.25">
      <c r="B8408" t="s">
        <v>15</v>
      </c>
      <c r="C8408" s="35">
        <v>42233</v>
      </c>
      <c r="D8408">
        <v>4</v>
      </c>
      <c r="E8408" t="s">
        <v>111</v>
      </c>
      <c r="F8408">
        <v>0.78843331710858322</v>
      </c>
      <c r="G8408">
        <v>0.78315440652923041</v>
      </c>
      <c r="H8408">
        <v>4133</v>
      </c>
      <c r="I8408">
        <v>0.76139781768515979</v>
      </c>
      <c r="J8408">
        <v>0.69409106112856378</v>
      </c>
      <c r="K8408">
        <v>1015</v>
      </c>
      <c r="L8408">
        <v>2.703549899160862E-2</v>
      </c>
      <c r="M8408">
        <v>3.4290153980255127</v>
      </c>
      <c r="N8408">
        <v>10356</v>
      </c>
      <c r="O8408">
        <v>2.4960793554782867E-2</v>
      </c>
      <c r="P8408">
        <v>-4.9542542546987534E-3</v>
      </c>
      <c r="Q8408">
        <v>1.0197446681559086E-2</v>
      </c>
      <c r="R8408">
        <v>2.703549899160862E-2</v>
      </c>
      <c r="S8408">
        <v>4.3871555477380753E-2</v>
      </c>
      <c r="T8408">
        <v>5.9025250375270844E-2</v>
      </c>
      <c r="U8408" t="s">
        <v>18</v>
      </c>
      <c r="V8408" t="s">
        <v>84</v>
      </c>
      <c r="W8408">
        <v>75.480201721191406</v>
      </c>
    </row>
    <row r="8409" spans="2:23" x14ac:dyDescent="0.25">
      <c r="B8409" t="s">
        <v>15</v>
      </c>
      <c r="C8409" s="35">
        <v>42233</v>
      </c>
      <c r="D8409">
        <v>4</v>
      </c>
      <c r="E8409" t="s">
        <v>111</v>
      </c>
      <c r="F8409">
        <v>0.78843331710858322</v>
      </c>
      <c r="G8409">
        <v>0.78315440652923041</v>
      </c>
      <c r="H8409">
        <v>4133</v>
      </c>
      <c r="I8409">
        <v>0.76139781768515979</v>
      </c>
      <c r="J8409">
        <v>0.69409106112856378</v>
      </c>
      <c r="K8409">
        <v>1015</v>
      </c>
      <c r="L8409">
        <v>2.703549899160862E-2</v>
      </c>
      <c r="M8409">
        <v>3.4290153980255127</v>
      </c>
      <c r="N8409">
        <v>10356</v>
      </c>
      <c r="O8409">
        <v>2.4960793554782867E-2</v>
      </c>
      <c r="P8409">
        <v>-4.9542542546987534E-3</v>
      </c>
      <c r="Q8409">
        <v>1.0197446681559086E-2</v>
      </c>
      <c r="R8409">
        <v>2.703549899160862E-2</v>
      </c>
      <c r="S8409">
        <v>4.3871555477380753E-2</v>
      </c>
      <c r="T8409">
        <v>5.9025250375270844E-2</v>
      </c>
      <c r="U8409" t="s">
        <v>102</v>
      </c>
      <c r="V8409" t="s">
        <v>84</v>
      </c>
      <c r="W8409">
        <v>75.480201721191406</v>
      </c>
    </row>
    <row r="8410" spans="2:23" x14ac:dyDescent="0.25">
      <c r="B8410" t="s">
        <v>15</v>
      </c>
      <c r="C8410" s="35">
        <v>42233</v>
      </c>
      <c r="D8410">
        <v>5</v>
      </c>
      <c r="E8410" t="s">
        <v>111</v>
      </c>
      <c r="F8410">
        <v>0.74355619368152837</v>
      </c>
      <c r="G8410">
        <v>0.72491140432855383</v>
      </c>
      <c r="H8410">
        <v>4133</v>
      </c>
      <c r="I8410">
        <v>0.71355972206430029</v>
      </c>
      <c r="J8410">
        <v>0.66813161054970593</v>
      </c>
      <c r="K8410">
        <v>1015</v>
      </c>
      <c r="L8410">
        <v>2.9996471479535103E-2</v>
      </c>
      <c r="M8410">
        <v>4.0341901779174805</v>
      </c>
      <c r="N8410">
        <v>10356</v>
      </c>
      <c r="O8410">
        <v>2.3810697719454765E-2</v>
      </c>
      <c r="P8410">
        <v>-5.1931873895227909E-4</v>
      </c>
      <c r="Q8410">
        <v>1.3934250921010971E-2</v>
      </c>
      <c r="R8410">
        <v>2.9996471479535103E-2</v>
      </c>
      <c r="S8410">
        <v>4.6056788414716721E-2</v>
      </c>
      <c r="T8410">
        <v>6.051226332783699E-2</v>
      </c>
      <c r="U8410" t="s">
        <v>18</v>
      </c>
      <c r="V8410" t="s">
        <v>84</v>
      </c>
      <c r="W8410">
        <v>75.350326538085938</v>
      </c>
    </row>
    <row r="8411" spans="2:23" x14ac:dyDescent="0.25">
      <c r="B8411" t="s">
        <v>15</v>
      </c>
      <c r="C8411" s="35">
        <v>42233</v>
      </c>
      <c r="D8411">
        <v>5</v>
      </c>
      <c r="E8411" t="s">
        <v>111</v>
      </c>
      <c r="F8411">
        <v>0.74355619368152837</v>
      </c>
      <c r="G8411">
        <v>0.72491140432855383</v>
      </c>
      <c r="H8411">
        <v>4133</v>
      </c>
      <c r="I8411">
        <v>0.71355972206430029</v>
      </c>
      <c r="J8411">
        <v>0.66813161054970593</v>
      </c>
      <c r="K8411">
        <v>1015</v>
      </c>
      <c r="L8411">
        <v>2.9996471479535103E-2</v>
      </c>
      <c r="M8411">
        <v>4.0341901779174805</v>
      </c>
      <c r="N8411">
        <v>10356</v>
      </c>
      <c r="O8411">
        <v>2.3810697719454765E-2</v>
      </c>
      <c r="P8411">
        <v>-5.1931873895227909E-4</v>
      </c>
      <c r="Q8411">
        <v>1.3934250921010971E-2</v>
      </c>
      <c r="R8411">
        <v>2.9996471479535103E-2</v>
      </c>
      <c r="S8411">
        <v>4.6056788414716721E-2</v>
      </c>
      <c r="T8411">
        <v>6.051226332783699E-2</v>
      </c>
      <c r="U8411" t="s">
        <v>102</v>
      </c>
      <c r="V8411" t="s">
        <v>84</v>
      </c>
      <c r="W8411">
        <v>75.350326538085938</v>
      </c>
    </row>
    <row r="8412" spans="2:23" x14ac:dyDescent="0.25">
      <c r="B8412" t="s">
        <v>15</v>
      </c>
      <c r="C8412" s="35">
        <v>42233</v>
      </c>
      <c r="D8412">
        <v>6</v>
      </c>
      <c r="E8412" t="s">
        <v>111</v>
      </c>
      <c r="F8412">
        <v>0.74034891687909665</v>
      </c>
      <c r="G8412">
        <v>0.69519688635064281</v>
      </c>
      <c r="H8412">
        <v>4133</v>
      </c>
      <c r="I8412">
        <v>0.73403174600636512</v>
      </c>
      <c r="J8412">
        <v>0.66721608132472254</v>
      </c>
      <c r="K8412">
        <v>1015</v>
      </c>
      <c r="L8412">
        <v>6.3171708025038242E-3</v>
      </c>
      <c r="M8412">
        <v>0.85326939821243286</v>
      </c>
      <c r="N8412">
        <v>10356</v>
      </c>
      <c r="O8412">
        <v>2.3569786921143532E-2</v>
      </c>
      <c r="P8412">
        <v>-2.3889867588877678E-2</v>
      </c>
      <c r="Q8412">
        <v>-9.5825362950563431E-3</v>
      </c>
      <c r="R8412">
        <v>6.3171708025038242E-3</v>
      </c>
      <c r="S8412">
        <v>2.2214991971850395E-2</v>
      </c>
      <c r="T8412">
        <v>3.6524210125207901E-2</v>
      </c>
      <c r="U8412" t="s">
        <v>18</v>
      </c>
      <c r="V8412" t="s">
        <v>84</v>
      </c>
      <c r="W8412">
        <v>73.6099853515625</v>
      </c>
    </row>
    <row r="8413" spans="2:23" x14ac:dyDescent="0.25">
      <c r="B8413" t="s">
        <v>15</v>
      </c>
      <c r="C8413" s="35">
        <v>42233</v>
      </c>
      <c r="D8413">
        <v>6</v>
      </c>
      <c r="E8413" t="s">
        <v>111</v>
      </c>
      <c r="F8413">
        <v>0.74034891687909665</v>
      </c>
      <c r="G8413">
        <v>0.69519688635064281</v>
      </c>
      <c r="H8413">
        <v>4133</v>
      </c>
      <c r="I8413">
        <v>0.73403174600636512</v>
      </c>
      <c r="J8413">
        <v>0.66721608132472254</v>
      </c>
      <c r="K8413">
        <v>1015</v>
      </c>
      <c r="L8413">
        <v>6.3171708025038242E-3</v>
      </c>
      <c r="M8413">
        <v>0.85326939821243286</v>
      </c>
      <c r="N8413">
        <v>10356</v>
      </c>
      <c r="O8413">
        <v>2.3569786921143532E-2</v>
      </c>
      <c r="P8413">
        <v>-2.3889867588877678E-2</v>
      </c>
      <c r="Q8413">
        <v>-9.5825362950563431E-3</v>
      </c>
      <c r="R8413">
        <v>6.3171708025038242E-3</v>
      </c>
      <c r="S8413">
        <v>2.2214991971850395E-2</v>
      </c>
      <c r="T8413">
        <v>3.6524210125207901E-2</v>
      </c>
      <c r="U8413" t="s">
        <v>102</v>
      </c>
      <c r="V8413" t="s">
        <v>84</v>
      </c>
      <c r="W8413">
        <v>73.6099853515625</v>
      </c>
    </row>
    <row r="8414" spans="2:23" x14ac:dyDescent="0.25">
      <c r="B8414" t="s">
        <v>15</v>
      </c>
      <c r="C8414" s="35">
        <v>42233</v>
      </c>
      <c r="D8414">
        <v>7</v>
      </c>
      <c r="E8414" t="s">
        <v>111</v>
      </c>
      <c r="F8414">
        <v>0.80008880506969648</v>
      </c>
      <c r="G8414">
        <v>0.74061752056448382</v>
      </c>
      <c r="H8414">
        <v>4133</v>
      </c>
      <c r="I8414">
        <v>0.79392857207230183</v>
      </c>
      <c r="J8414">
        <v>0.75777335097314935</v>
      </c>
      <c r="K8414">
        <v>1015</v>
      </c>
      <c r="L8414">
        <v>6.1602331697940826E-3</v>
      </c>
      <c r="M8414">
        <v>0.76994365453720093</v>
      </c>
      <c r="N8414">
        <v>10356</v>
      </c>
      <c r="O8414">
        <v>2.6428207755088806E-2</v>
      </c>
      <c r="P8414">
        <v>-2.7710158377885818E-2</v>
      </c>
      <c r="Q8414">
        <v>-1.1667707003653049E-2</v>
      </c>
      <c r="R8414">
        <v>6.1602331697940826E-3</v>
      </c>
      <c r="S8414">
        <v>2.3986060172319412E-2</v>
      </c>
      <c r="T8414">
        <v>4.0030624717473984E-2</v>
      </c>
      <c r="U8414" t="s">
        <v>18</v>
      </c>
      <c r="V8414" t="s">
        <v>84</v>
      </c>
      <c r="W8414">
        <v>76.869544982910156</v>
      </c>
    </row>
    <row r="8415" spans="2:23" x14ac:dyDescent="0.25">
      <c r="B8415" t="s">
        <v>15</v>
      </c>
      <c r="C8415" s="35">
        <v>42233</v>
      </c>
      <c r="D8415">
        <v>7</v>
      </c>
      <c r="E8415" t="s">
        <v>111</v>
      </c>
      <c r="F8415">
        <v>0.80008880506969648</v>
      </c>
      <c r="G8415">
        <v>0.74061752056448382</v>
      </c>
      <c r="H8415">
        <v>4133</v>
      </c>
      <c r="I8415">
        <v>0.79392857207230183</v>
      </c>
      <c r="J8415">
        <v>0.75777335097314935</v>
      </c>
      <c r="K8415">
        <v>1015</v>
      </c>
      <c r="L8415">
        <v>6.1602331697940826E-3</v>
      </c>
      <c r="M8415">
        <v>0.76994365453720093</v>
      </c>
      <c r="N8415">
        <v>10356</v>
      </c>
      <c r="O8415">
        <v>2.6428207755088806E-2</v>
      </c>
      <c r="P8415">
        <v>-2.7710158377885818E-2</v>
      </c>
      <c r="Q8415">
        <v>-1.1667707003653049E-2</v>
      </c>
      <c r="R8415">
        <v>6.1602331697940826E-3</v>
      </c>
      <c r="S8415">
        <v>2.3986060172319412E-2</v>
      </c>
      <c r="T8415">
        <v>4.0030624717473984E-2</v>
      </c>
      <c r="U8415" t="s">
        <v>102</v>
      </c>
      <c r="V8415" t="s">
        <v>84</v>
      </c>
      <c r="W8415">
        <v>76.869544982910156</v>
      </c>
    </row>
    <row r="8416" spans="2:23" x14ac:dyDescent="0.25">
      <c r="B8416" t="s">
        <v>15</v>
      </c>
      <c r="C8416" s="35">
        <v>42233</v>
      </c>
      <c r="D8416">
        <v>8</v>
      </c>
      <c r="E8416" t="s">
        <v>111</v>
      </c>
      <c r="F8416">
        <v>0.81583020188147026</v>
      </c>
      <c r="G8416">
        <v>0.80335107857501209</v>
      </c>
      <c r="H8416">
        <v>4133</v>
      </c>
      <c r="I8416">
        <v>0.84659464334700985</v>
      </c>
      <c r="J8416">
        <v>0.81676896220713391</v>
      </c>
      <c r="K8416">
        <v>1015</v>
      </c>
      <c r="L8416">
        <v>-3.0764441937208176E-2</v>
      </c>
      <c r="M8416">
        <v>-3.7709367275238037</v>
      </c>
      <c r="N8416">
        <v>10356</v>
      </c>
      <c r="O8416">
        <v>2.8520237654447556E-2</v>
      </c>
      <c r="P8416">
        <v>-6.7315980792045593E-2</v>
      </c>
      <c r="Q8416">
        <v>-5.0003625452518463E-2</v>
      </c>
      <c r="R8416">
        <v>-3.0764441937208176E-2</v>
      </c>
      <c r="S8416">
        <v>-1.1527542024850845E-2</v>
      </c>
      <c r="T8416">
        <v>5.7870945893228054E-3</v>
      </c>
      <c r="U8416" t="s">
        <v>18</v>
      </c>
      <c r="V8416" t="s">
        <v>84</v>
      </c>
      <c r="W8416">
        <v>81.389053344726562</v>
      </c>
    </row>
    <row r="8417" spans="2:23" x14ac:dyDescent="0.25">
      <c r="B8417" t="s">
        <v>15</v>
      </c>
      <c r="C8417" s="35">
        <v>42233</v>
      </c>
      <c r="D8417">
        <v>8</v>
      </c>
      <c r="E8417" t="s">
        <v>111</v>
      </c>
      <c r="F8417">
        <v>0.81583020188147026</v>
      </c>
      <c r="G8417">
        <v>0.80335107857501209</v>
      </c>
      <c r="H8417">
        <v>4133</v>
      </c>
      <c r="I8417">
        <v>0.84659464334700985</v>
      </c>
      <c r="J8417">
        <v>0.81676896220713391</v>
      </c>
      <c r="K8417">
        <v>1015</v>
      </c>
      <c r="L8417">
        <v>-3.0764441937208176E-2</v>
      </c>
      <c r="M8417">
        <v>-3.7709367275238037</v>
      </c>
      <c r="N8417">
        <v>10356</v>
      </c>
      <c r="O8417">
        <v>2.8520237654447556E-2</v>
      </c>
      <c r="P8417">
        <v>-6.7315980792045593E-2</v>
      </c>
      <c r="Q8417">
        <v>-5.0003625452518463E-2</v>
      </c>
      <c r="R8417">
        <v>-3.0764441937208176E-2</v>
      </c>
      <c r="S8417">
        <v>-1.1527542024850845E-2</v>
      </c>
      <c r="T8417">
        <v>5.7870945893228054E-3</v>
      </c>
      <c r="U8417" t="s">
        <v>102</v>
      </c>
      <c r="V8417" t="s">
        <v>84</v>
      </c>
      <c r="W8417">
        <v>81.389053344726562</v>
      </c>
    </row>
    <row r="8418" spans="2:23" x14ac:dyDescent="0.25">
      <c r="B8418" t="s">
        <v>15</v>
      </c>
      <c r="C8418" s="35">
        <v>42233</v>
      </c>
      <c r="D8418">
        <v>9</v>
      </c>
      <c r="E8418" t="s">
        <v>111</v>
      </c>
      <c r="F8418">
        <v>0.79961581912560031</v>
      </c>
      <c r="G8418">
        <v>0.8751335441473812</v>
      </c>
      <c r="H8418">
        <v>4133</v>
      </c>
      <c r="I8418">
        <v>0.82907619012744449</v>
      </c>
      <c r="J8418">
        <v>0.92193245424727532</v>
      </c>
      <c r="K8418">
        <v>1015</v>
      </c>
      <c r="L8418">
        <v>-2.9460370540618896E-2</v>
      </c>
      <c r="M8418">
        <v>-3.6843156814575195</v>
      </c>
      <c r="N8418">
        <v>10356</v>
      </c>
      <c r="O8418">
        <v>3.197970986366272E-2</v>
      </c>
      <c r="P8418">
        <v>-7.044556736946106E-2</v>
      </c>
      <c r="Q8418">
        <v>-5.1033243536949158E-2</v>
      </c>
      <c r="R8418">
        <v>-2.9460370540618896E-2</v>
      </c>
      <c r="S8418">
        <v>-7.890055887401104E-3</v>
      </c>
      <c r="T8418">
        <v>1.1524825356900692E-2</v>
      </c>
      <c r="U8418" t="s">
        <v>18</v>
      </c>
      <c r="V8418" t="s">
        <v>84</v>
      </c>
      <c r="W8418">
        <v>84.77886962890625</v>
      </c>
    </row>
    <row r="8419" spans="2:23" x14ac:dyDescent="0.25">
      <c r="B8419" t="s">
        <v>15</v>
      </c>
      <c r="C8419" s="35">
        <v>42233</v>
      </c>
      <c r="D8419">
        <v>9</v>
      </c>
      <c r="E8419" t="s">
        <v>111</v>
      </c>
      <c r="F8419">
        <v>0.79961581912560031</v>
      </c>
      <c r="G8419">
        <v>0.8751335441473812</v>
      </c>
      <c r="H8419">
        <v>4133</v>
      </c>
      <c r="I8419">
        <v>0.82907619012744449</v>
      </c>
      <c r="J8419">
        <v>0.92193245424727532</v>
      </c>
      <c r="K8419">
        <v>1015</v>
      </c>
      <c r="L8419">
        <v>-2.9460370540618896E-2</v>
      </c>
      <c r="M8419">
        <v>-3.6843156814575195</v>
      </c>
      <c r="N8419">
        <v>10356</v>
      </c>
      <c r="O8419">
        <v>3.197970986366272E-2</v>
      </c>
      <c r="P8419">
        <v>-7.044556736946106E-2</v>
      </c>
      <c r="Q8419">
        <v>-5.1033243536949158E-2</v>
      </c>
      <c r="R8419">
        <v>-2.9460370540618896E-2</v>
      </c>
      <c r="S8419">
        <v>-7.890055887401104E-3</v>
      </c>
      <c r="T8419">
        <v>1.1524825356900692E-2</v>
      </c>
      <c r="U8419" t="s">
        <v>102</v>
      </c>
      <c r="V8419" t="s">
        <v>84</v>
      </c>
      <c r="W8419">
        <v>84.77886962890625</v>
      </c>
    </row>
    <row r="8420" spans="2:23" x14ac:dyDescent="0.25">
      <c r="B8420" t="s">
        <v>15</v>
      </c>
      <c r="C8420" s="35">
        <v>42233</v>
      </c>
      <c r="D8420">
        <v>10</v>
      </c>
      <c r="E8420" t="s">
        <v>111</v>
      </c>
      <c r="F8420">
        <v>0.86211963981733497</v>
      </c>
      <c r="G8420">
        <v>1.0849015092756669</v>
      </c>
      <c r="H8420">
        <v>4133</v>
      </c>
      <c r="I8420">
        <v>0.90765347134955809</v>
      </c>
      <c r="J8420">
        <v>1.1654172369872173</v>
      </c>
      <c r="K8420">
        <v>1015</v>
      </c>
      <c r="L8420">
        <v>-4.5533832162618637E-2</v>
      </c>
      <c r="M8420">
        <v>-5.281613826751709</v>
      </c>
      <c r="N8420">
        <v>10356</v>
      </c>
      <c r="O8420">
        <v>4.0285348892211914E-2</v>
      </c>
      <c r="P8420">
        <v>-9.716353565454483E-2</v>
      </c>
      <c r="Q8420">
        <v>-7.2709523141384125E-2</v>
      </c>
      <c r="R8420">
        <v>-4.5533832162618637E-2</v>
      </c>
      <c r="S8420">
        <v>-1.8361363559961319E-2</v>
      </c>
      <c r="T8420">
        <v>6.0958708636462688E-3</v>
      </c>
      <c r="U8420" t="s">
        <v>18</v>
      </c>
      <c r="V8420" t="s">
        <v>84</v>
      </c>
      <c r="W8420">
        <v>87.909034729003906</v>
      </c>
    </row>
    <row r="8421" spans="2:23" x14ac:dyDescent="0.25">
      <c r="B8421" t="s">
        <v>15</v>
      </c>
      <c r="C8421" s="35">
        <v>42233</v>
      </c>
      <c r="D8421">
        <v>10</v>
      </c>
      <c r="E8421" t="s">
        <v>111</v>
      </c>
      <c r="F8421">
        <v>0.86211963981733497</v>
      </c>
      <c r="G8421">
        <v>1.0849015092756669</v>
      </c>
      <c r="H8421">
        <v>4133</v>
      </c>
      <c r="I8421">
        <v>0.90765347134955809</v>
      </c>
      <c r="J8421">
        <v>1.1654172369872173</v>
      </c>
      <c r="K8421">
        <v>1015</v>
      </c>
      <c r="L8421">
        <v>-4.5533832162618637E-2</v>
      </c>
      <c r="M8421">
        <v>-5.281613826751709</v>
      </c>
      <c r="N8421">
        <v>10356</v>
      </c>
      <c r="O8421">
        <v>4.0285348892211914E-2</v>
      </c>
      <c r="P8421">
        <v>-9.716353565454483E-2</v>
      </c>
      <c r="Q8421">
        <v>-7.2709523141384125E-2</v>
      </c>
      <c r="R8421">
        <v>-4.5533832162618637E-2</v>
      </c>
      <c r="S8421">
        <v>-1.8361363559961319E-2</v>
      </c>
      <c r="T8421">
        <v>6.0958708636462688E-3</v>
      </c>
      <c r="U8421" t="s">
        <v>102</v>
      </c>
      <c r="V8421" t="s">
        <v>84</v>
      </c>
      <c r="W8421">
        <v>87.909034729003906</v>
      </c>
    </row>
    <row r="8422" spans="2:23" x14ac:dyDescent="0.25">
      <c r="B8422" t="s">
        <v>15</v>
      </c>
      <c r="C8422" s="35">
        <v>42233</v>
      </c>
      <c r="D8422">
        <v>11</v>
      </c>
      <c r="E8422" t="s">
        <v>111</v>
      </c>
      <c r="F8422">
        <v>0.98519452424049792</v>
      </c>
      <c r="G8422">
        <v>1.323450485292418</v>
      </c>
      <c r="H8422">
        <v>4133</v>
      </c>
      <c r="I8422">
        <v>1.0786818449895774</v>
      </c>
      <c r="J8422">
        <v>1.4823605076838031</v>
      </c>
      <c r="K8422">
        <v>1015</v>
      </c>
      <c r="L8422">
        <v>-9.3487322330474854E-2</v>
      </c>
      <c r="M8422">
        <v>-9.4892244338989258</v>
      </c>
      <c r="N8422">
        <v>10356</v>
      </c>
      <c r="O8422">
        <v>5.0879348069429398E-2</v>
      </c>
      <c r="P8422">
        <v>-0.15869429707527161</v>
      </c>
      <c r="Q8422">
        <v>-0.12780950963497162</v>
      </c>
      <c r="R8422">
        <v>-9.3487322330474854E-2</v>
      </c>
      <c r="S8422">
        <v>-5.9169203042984009E-2</v>
      </c>
      <c r="T8422">
        <v>-2.828034944832325E-2</v>
      </c>
      <c r="U8422" t="s">
        <v>18</v>
      </c>
      <c r="V8422" t="s">
        <v>84</v>
      </c>
      <c r="W8422">
        <v>91.909034729003906</v>
      </c>
    </row>
    <row r="8423" spans="2:23" x14ac:dyDescent="0.25">
      <c r="B8423" t="s">
        <v>15</v>
      </c>
      <c r="C8423" s="35">
        <v>42233</v>
      </c>
      <c r="D8423">
        <v>11</v>
      </c>
      <c r="E8423" t="s">
        <v>111</v>
      </c>
      <c r="F8423">
        <v>0.98519452424049792</v>
      </c>
      <c r="G8423">
        <v>1.323450485292418</v>
      </c>
      <c r="H8423">
        <v>4133</v>
      </c>
      <c r="I8423">
        <v>1.0786818449895774</v>
      </c>
      <c r="J8423">
        <v>1.4823605076838031</v>
      </c>
      <c r="K8423">
        <v>1015</v>
      </c>
      <c r="L8423">
        <v>-9.3487322330474854E-2</v>
      </c>
      <c r="M8423">
        <v>-9.4892244338989258</v>
      </c>
      <c r="N8423">
        <v>10356</v>
      </c>
      <c r="O8423">
        <v>5.0879348069429398E-2</v>
      </c>
      <c r="P8423">
        <v>-0.15869429707527161</v>
      </c>
      <c r="Q8423">
        <v>-0.12780950963497162</v>
      </c>
      <c r="R8423">
        <v>-9.3487322330474854E-2</v>
      </c>
      <c r="S8423">
        <v>-5.9169203042984009E-2</v>
      </c>
      <c r="T8423">
        <v>-2.828034944832325E-2</v>
      </c>
      <c r="U8423" t="s">
        <v>102</v>
      </c>
      <c r="V8423" t="s">
        <v>84</v>
      </c>
      <c r="W8423">
        <v>91.909034729003906</v>
      </c>
    </row>
    <row r="8424" spans="2:23" x14ac:dyDescent="0.25">
      <c r="B8424" t="s">
        <v>15</v>
      </c>
      <c r="C8424" s="35">
        <v>42233</v>
      </c>
      <c r="D8424">
        <v>12</v>
      </c>
      <c r="E8424" t="s">
        <v>111</v>
      </c>
      <c r="F8424">
        <v>1.22954928186753</v>
      </c>
      <c r="G8424">
        <v>1.5725481565876662</v>
      </c>
      <c r="H8424">
        <v>4133</v>
      </c>
      <c r="I8424">
        <v>1.2826597216405067</v>
      </c>
      <c r="J8424">
        <v>1.664763909222307</v>
      </c>
      <c r="K8424">
        <v>1015</v>
      </c>
      <c r="L8424">
        <v>-5.3110439330339432E-2</v>
      </c>
      <c r="M8424">
        <v>-4.3195047378540039</v>
      </c>
      <c r="N8424">
        <v>10356</v>
      </c>
      <c r="O8424">
        <v>5.7695876806974411E-2</v>
      </c>
      <c r="P8424">
        <v>-0.12705346941947937</v>
      </c>
      <c r="Q8424">
        <v>-9.2030927538871765E-2</v>
      </c>
      <c r="R8424">
        <v>-5.3110439330339432E-2</v>
      </c>
      <c r="S8424">
        <v>-1.4194570481777191E-2</v>
      </c>
      <c r="T8424">
        <v>2.0832596346735954E-2</v>
      </c>
      <c r="U8424" t="s">
        <v>18</v>
      </c>
      <c r="V8424" t="s">
        <v>84</v>
      </c>
      <c r="W8424">
        <v>94.908843994140625</v>
      </c>
    </row>
    <row r="8425" spans="2:23" x14ac:dyDescent="0.25">
      <c r="B8425" t="s">
        <v>15</v>
      </c>
      <c r="C8425" s="35">
        <v>42233</v>
      </c>
      <c r="D8425">
        <v>12</v>
      </c>
      <c r="E8425" t="s">
        <v>111</v>
      </c>
      <c r="F8425">
        <v>1.22954928186753</v>
      </c>
      <c r="G8425">
        <v>1.5725481565876662</v>
      </c>
      <c r="H8425">
        <v>4133</v>
      </c>
      <c r="I8425">
        <v>1.2826597216405067</v>
      </c>
      <c r="J8425">
        <v>1.664763909222307</v>
      </c>
      <c r="K8425">
        <v>1015</v>
      </c>
      <c r="L8425">
        <v>-5.3110439330339432E-2</v>
      </c>
      <c r="M8425">
        <v>-4.3195047378540039</v>
      </c>
      <c r="N8425">
        <v>10356</v>
      </c>
      <c r="O8425">
        <v>5.7695876806974411E-2</v>
      </c>
      <c r="P8425">
        <v>-0.12705346941947937</v>
      </c>
      <c r="Q8425">
        <v>-9.2030927538871765E-2</v>
      </c>
      <c r="R8425">
        <v>-5.3110439330339432E-2</v>
      </c>
      <c r="S8425">
        <v>-1.4194570481777191E-2</v>
      </c>
      <c r="T8425">
        <v>2.0832596346735954E-2</v>
      </c>
      <c r="U8425" t="s">
        <v>102</v>
      </c>
      <c r="V8425" t="s">
        <v>84</v>
      </c>
      <c r="W8425">
        <v>94.908843994140625</v>
      </c>
    </row>
    <row r="8426" spans="2:23" x14ac:dyDescent="0.25">
      <c r="B8426" t="s">
        <v>15</v>
      </c>
      <c r="C8426" s="35">
        <v>42233</v>
      </c>
      <c r="D8426">
        <v>13</v>
      </c>
      <c r="E8426" t="s">
        <v>111</v>
      </c>
      <c r="F8426">
        <v>1.5809772693324176</v>
      </c>
      <c r="G8426">
        <v>1.8044660744702996</v>
      </c>
      <c r="H8426">
        <v>4133</v>
      </c>
      <c r="I8426">
        <v>1.5282518842134807</v>
      </c>
      <c r="J8426">
        <v>1.8432542411830108</v>
      </c>
      <c r="K8426">
        <v>1015</v>
      </c>
      <c r="L8426">
        <v>5.2725385874509811E-2</v>
      </c>
      <c r="M8426">
        <v>3.3349869251251221</v>
      </c>
      <c r="N8426">
        <v>10356</v>
      </c>
      <c r="O8426">
        <v>6.4305558800697327E-2</v>
      </c>
      <c r="P8426">
        <v>-2.9688619077205658E-2</v>
      </c>
      <c r="Q8426">
        <v>9.3461424112319946E-3</v>
      </c>
      <c r="R8426">
        <v>5.2725385874509811E-2</v>
      </c>
      <c r="S8426">
        <v>9.6099488437175751E-2</v>
      </c>
      <c r="T8426">
        <v>0.13513939082622528</v>
      </c>
      <c r="U8426" t="s">
        <v>18</v>
      </c>
      <c r="V8426" t="s">
        <v>84</v>
      </c>
      <c r="W8426">
        <v>97.649093627929688</v>
      </c>
    </row>
    <row r="8427" spans="2:23" x14ac:dyDescent="0.25">
      <c r="B8427" t="s">
        <v>15</v>
      </c>
      <c r="C8427" s="35">
        <v>42233</v>
      </c>
      <c r="D8427">
        <v>13</v>
      </c>
      <c r="E8427" t="s">
        <v>111</v>
      </c>
      <c r="F8427">
        <v>1.5809772693324176</v>
      </c>
      <c r="G8427">
        <v>1.8044660744702996</v>
      </c>
      <c r="H8427">
        <v>4133</v>
      </c>
      <c r="I8427">
        <v>1.5282518842134807</v>
      </c>
      <c r="J8427">
        <v>1.8432542411830108</v>
      </c>
      <c r="K8427">
        <v>1015</v>
      </c>
      <c r="L8427">
        <v>5.2725385874509811E-2</v>
      </c>
      <c r="M8427">
        <v>3.3349869251251221</v>
      </c>
      <c r="N8427">
        <v>10356</v>
      </c>
      <c r="O8427">
        <v>6.4305558800697327E-2</v>
      </c>
      <c r="P8427">
        <v>-2.9688619077205658E-2</v>
      </c>
      <c r="Q8427">
        <v>9.3461424112319946E-3</v>
      </c>
      <c r="R8427">
        <v>5.2725385874509811E-2</v>
      </c>
      <c r="S8427">
        <v>9.6099488437175751E-2</v>
      </c>
      <c r="T8427">
        <v>0.13513939082622528</v>
      </c>
      <c r="U8427" t="s">
        <v>102</v>
      </c>
      <c r="V8427" t="s">
        <v>84</v>
      </c>
      <c r="W8427">
        <v>97.649093627929688</v>
      </c>
    </row>
    <row r="8428" spans="2:23" x14ac:dyDescent="0.25">
      <c r="B8428" t="s">
        <v>15</v>
      </c>
      <c r="C8428" s="35">
        <v>42233</v>
      </c>
      <c r="D8428">
        <v>14</v>
      </c>
      <c r="E8428" t="s">
        <v>111</v>
      </c>
      <c r="F8428">
        <v>1.9362883913073079</v>
      </c>
      <c r="G8428">
        <v>1.9742967285306676</v>
      </c>
      <c r="H8428">
        <v>4133</v>
      </c>
      <c r="I8428">
        <v>1.6655677581293877</v>
      </c>
      <c r="J8428">
        <v>1.8060185126173556</v>
      </c>
      <c r="K8428">
        <v>1015</v>
      </c>
      <c r="L8428">
        <v>0.27072063088417053</v>
      </c>
      <c r="M8428">
        <v>13.98142147064209</v>
      </c>
      <c r="N8428">
        <v>10356</v>
      </c>
      <c r="O8428">
        <v>6.4471729099750519E-2</v>
      </c>
      <c r="P8428">
        <v>0.18809366226196289</v>
      </c>
      <c r="Q8428">
        <v>0.22722929716110229</v>
      </c>
      <c r="R8428">
        <v>0.27072063088417053</v>
      </c>
      <c r="S8428">
        <v>0.3142068088054657</v>
      </c>
      <c r="T8428">
        <v>0.35334759950637817</v>
      </c>
      <c r="U8428" t="s">
        <v>18</v>
      </c>
      <c r="V8428" t="s">
        <v>84</v>
      </c>
      <c r="W8428">
        <v>100.25965881347656</v>
      </c>
    </row>
    <row r="8429" spans="2:23" x14ac:dyDescent="0.25">
      <c r="B8429" t="s">
        <v>15</v>
      </c>
      <c r="C8429" s="35">
        <v>42233</v>
      </c>
      <c r="D8429">
        <v>14</v>
      </c>
      <c r="E8429" t="s">
        <v>111</v>
      </c>
      <c r="F8429">
        <v>1.9362883913073079</v>
      </c>
      <c r="G8429">
        <v>1.9742967285306676</v>
      </c>
      <c r="H8429">
        <v>4133</v>
      </c>
      <c r="I8429">
        <v>1.6655677581293877</v>
      </c>
      <c r="J8429">
        <v>1.8060185126173556</v>
      </c>
      <c r="K8429">
        <v>1015</v>
      </c>
      <c r="L8429">
        <v>0.27072063088417053</v>
      </c>
      <c r="M8429">
        <v>13.98142147064209</v>
      </c>
      <c r="N8429">
        <v>10356</v>
      </c>
      <c r="O8429">
        <v>6.4471729099750519E-2</v>
      </c>
      <c r="P8429">
        <v>0.18809366226196289</v>
      </c>
      <c r="Q8429">
        <v>0.22722929716110229</v>
      </c>
      <c r="R8429">
        <v>0.27072063088417053</v>
      </c>
      <c r="S8429">
        <v>0.3142068088054657</v>
      </c>
      <c r="T8429">
        <v>0.35334759950637817</v>
      </c>
      <c r="U8429" t="s">
        <v>102</v>
      </c>
      <c r="V8429" t="s">
        <v>84</v>
      </c>
      <c r="W8429">
        <v>100.25965881347656</v>
      </c>
    </row>
    <row r="8430" spans="2:23" x14ac:dyDescent="0.25">
      <c r="B8430" t="s">
        <v>15</v>
      </c>
      <c r="C8430" s="35">
        <v>42233</v>
      </c>
      <c r="D8430">
        <v>15</v>
      </c>
      <c r="E8430" t="s">
        <v>111</v>
      </c>
      <c r="F8430">
        <v>2.3519593330322865</v>
      </c>
      <c r="G8430">
        <v>2.0588491798633863</v>
      </c>
      <c r="H8430">
        <v>4133</v>
      </c>
      <c r="I8430">
        <v>2.530726785582742</v>
      </c>
      <c r="J8430">
        <v>2.1160835906269857</v>
      </c>
      <c r="K8430">
        <v>1015</v>
      </c>
      <c r="L8430">
        <v>-0.17876745760440826</v>
      </c>
      <c r="M8430">
        <v>-7.6007885932922363</v>
      </c>
      <c r="N8430">
        <v>10356</v>
      </c>
      <c r="O8430">
        <v>7.3737703263759613E-2</v>
      </c>
      <c r="P8430">
        <v>-0.27326971292495728</v>
      </c>
      <c r="Q8430">
        <v>-0.22850944101810455</v>
      </c>
      <c r="R8430">
        <v>-0.17876745760440826</v>
      </c>
      <c r="S8430">
        <v>-0.12903137505054474</v>
      </c>
      <c r="T8430">
        <v>-8.4265217185020447E-2</v>
      </c>
      <c r="U8430" t="s">
        <v>18</v>
      </c>
      <c r="V8430" t="s">
        <v>84</v>
      </c>
      <c r="W8430">
        <v>102.12958526611328</v>
      </c>
    </row>
    <row r="8431" spans="2:23" x14ac:dyDescent="0.25">
      <c r="B8431" t="s">
        <v>15</v>
      </c>
      <c r="C8431" s="35">
        <v>42233</v>
      </c>
      <c r="D8431">
        <v>15</v>
      </c>
      <c r="E8431" t="s">
        <v>111</v>
      </c>
      <c r="F8431">
        <v>2.3519593330322865</v>
      </c>
      <c r="G8431">
        <v>2.0588491798633863</v>
      </c>
      <c r="H8431">
        <v>4133</v>
      </c>
      <c r="I8431">
        <v>2.530726785582742</v>
      </c>
      <c r="J8431">
        <v>2.1160835906269857</v>
      </c>
      <c r="K8431">
        <v>1015</v>
      </c>
      <c r="L8431">
        <v>-0.17876745760440826</v>
      </c>
      <c r="M8431">
        <v>-7.6007885932922363</v>
      </c>
      <c r="N8431">
        <v>10356</v>
      </c>
      <c r="O8431">
        <v>7.3737703263759613E-2</v>
      </c>
      <c r="P8431">
        <v>-0.27326971292495728</v>
      </c>
      <c r="Q8431">
        <v>-0.22850944101810455</v>
      </c>
      <c r="R8431">
        <v>-0.17876745760440826</v>
      </c>
      <c r="S8431">
        <v>-0.12903137505054474</v>
      </c>
      <c r="T8431">
        <v>-8.4265217185020447E-2</v>
      </c>
      <c r="U8431" t="s">
        <v>102</v>
      </c>
      <c r="V8431" t="s">
        <v>84</v>
      </c>
      <c r="W8431">
        <v>102.12958526611328</v>
      </c>
    </row>
    <row r="8432" spans="2:23" x14ac:dyDescent="0.25">
      <c r="B8432" t="s">
        <v>15</v>
      </c>
      <c r="C8432" s="35">
        <v>42233</v>
      </c>
      <c r="D8432">
        <v>16</v>
      </c>
      <c r="E8432" t="s">
        <v>111</v>
      </c>
      <c r="F8432">
        <v>2.7643710877292129</v>
      </c>
      <c r="G8432">
        <v>2.0879805011188313</v>
      </c>
      <c r="H8432">
        <v>4133</v>
      </c>
      <c r="I8432">
        <v>2.9349863079792073</v>
      </c>
      <c r="J8432">
        <v>2.1737401926944009</v>
      </c>
      <c r="K8432">
        <v>1015</v>
      </c>
      <c r="L8432">
        <v>-0.17061522603034973</v>
      </c>
      <c r="M8432">
        <v>-6.17193603515625</v>
      </c>
      <c r="N8432">
        <v>10356</v>
      </c>
      <c r="O8432">
        <v>7.556559145450592E-2</v>
      </c>
      <c r="P8432">
        <v>-0.26746007800102234</v>
      </c>
      <c r="Q8432">
        <v>-0.22159026563167572</v>
      </c>
      <c r="R8432">
        <v>-0.17061522603034973</v>
      </c>
      <c r="S8432">
        <v>-0.11964623630046844</v>
      </c>
      <c r="T8432">
        <v>-7.3770366609096527E-2</v>
      </c>
      <c r="U8432" t="s">
        <v>18</v>
      </c>
      <c r="V8432" t="s">
        <v>84</v>
      </c>
      <c r="W8432">
        <v>102.12958526611328</v>
      </c>
    </row>
    <row r="8433" spans="2:23" x14ac:dyDescent="0.25">
      <c r="B8433" t="s">
        <v>15</v>
      </c>
      <c r="C8433" s="35">
        <v>42233</v>
      </c>
      <c r="D8433">
        <v>16</v>
      </c>
      <c r="E8433" t="s">
        <v>111</v>
      </c>
      <c r="F8433">
        <v>2.7643710877292129</v>
      </c>
      <c r="G8433">
        <v>2.0879805011188313</v>
      </c>
      <c r="H8433">
        <v>4133</v>
      </c>
      <c r="I8433">
        <v>2.9349863079792073</v>
      </c>
      <c r="J8433">
        <v>2.1737401926944009</v>
      </c>
      <c r="K8433">
        <v>1015</v>
      </c>
      <c r="L8433">
        <v>-0.17061522603034973</v>
      </c>
      <c r="M8433">
        <v>-6.17193603515625</v>
      </c>
      <c r="N8433">
        <v>10356</v>
      </c>
      <c r="O8433">
        <v>7.556559145450592E-2</v>
      </c>
      <c r="P8433">
        <v>-0.26746007800102234</v>
      </c>
      <c r="Q8433">
        <v>-0.22159026563167572</v>
      </c>
      <c r="R8433">
        <v>-0.17061522603034973</v>
      </c>
      <c r="S8433">
        <v>-0.11964623630046844</v>
      </c>
      <c r="T8433">
        <v>-7.3770366609096527E-2</v>
      </c>
      <c r="U8433" t="s">
        <v>102</v>
      </c>
      <c r="V8433" t="s">
        <v>84</v>
      </c>
      <c r="W8433">
        <v>102.12958526611328</v>
      </c>
    </row>
    <row r="8434" spans="2:23" x14ac:dyDescent="0.25">
      <c r="B8434" t="s">
        <v>15</v>
      </c>
      <c r="C8434" s="35">
        <v>42233</v>
      </c>
      <c r="D8434">
        <v>17</v>
      </c>
      <c r="E8434" t="s">
        <v>111</v>
      </c>
      <c r="F8434">
        <v>3.0874869552243958</v>
      </c>
      <c r="G8434">
        <v>2.070856331206484</v>
      </c>
      <c r="H8434">
        <v>4133</v>
      </c>
      <c r="I8434">
        <v>3.1817541669900082</v>
      </c>
      <c r="J8434">
        <v>2.0893852303004325</v>
      </c>
      <c r="K8434">
        <v>1015</v>
      </c>
      <c r="L8434">
        <v>-9.4267211854457855E-2</v>
      </c>
      <c r="M8434">
        <v>-3.0532019138336182</v>
      </c>
      <c r="N8434">
        <v>10356</v>
      </c>
      <c r="O8434">
        <v>7.3065906763076782E-2</v>
      </c>
      <c r="P8434">
        <v>-0.18790847063064575</v>
      </c>
      <c r="Q8434">
        <v>-0.14355601370334625</v>
      </c>
      <c r="R8434">
        <v>-9.4267211854457855E-2</v>
      </c>
      <c r="S8434">
        <v>-4.4984258711338043E-2</v>
      </c>
      <c r="T8434">
        <v>-6.259457441046834E-4</v>
      </c>
      <c r="U8434" t="s">
        <v>18</v>
      </c>
      <c r="V8434" t="s">
        <v>84</v>
      </c>
      <c r="W8434">
        <v>101.87002563476562</v>
      </c>
    </row>
    <row r="8435" spans="2:23" x14ac:dyDescent="0.25">
      <c r="B8435" t="s">
        <v>15</v>
      </c>
      <c r="C8435" s="35">
        <v>42233</v>
      </c>
      <c r="D8435">
        <v>17</v>
      </c>
      <c r="E8435" t="s">
        <v>111</v>
      </c>
      <c r="F8435">
        <v>3.0874869552243958</v>
      </c>
      <c r="G8435">
        <v>2.070856331206484</v>
      </c>
      <c r="H8435">
        <v>4133</v>
      </c>
      <c r="I8435">
        <v>3.1817541669900082</v>
      </c>
      <c r="J8435">
        <v>2.0893852303004325</v>
      </c>
      <c r="K8435">
        <v>1015</v>
      </c>
      <c r="L8435">
        <v>-9.4267211854457855E-2</v>
      </c>
      <c r="M8435">
        <v>-3.0532019138336182</v>
      </c>
      <c r="N8435">
        <v>10356</v>
      </c>
      <c r="O8435">
        <v>7.3065906763076782E-2</v>
      </c>
      <c r="P8435">
        <v>-0.18790847063064575</v>
      </c>
      <c r="Q8435">
        <v>-0.14355601370334625</v>
      </c>
      <c r="R8435">
        <v>-9.4267211854457855E-2</v>
      </c>
      <c r="S8435">
        <v>-4.4984258711338043E-2</v>
      </c>
      <c r="T8435">
        <v>-6.259457441046834E-4</v>
      </c>
      <c r="U8435" t="s">
        <v>102</v>
      </c>
      <c r="V8435" t="s">
        <v>84</v>
      </c>
      <c r="W8435">
        <v>101.87002563476562</v>
      </c>
    </row>
    <row r="8436" spans="2:23" x14ac:dyDescent="0.25">
      <c r="B8436" t="s">
        <v>15</v>
      </c>
      <c r="C8436" s="35">
        <v>42233</v>
      </c>
      <c r="D8436">
        <v>18</v>
      </c>
      <c r="E8436" t="s">
        <v>111</v>
      </c>
      <c r="F8436">
        <v>3.3108130205439457</v>
      </c>
      <c r="G8436">
        <v>2.0436011044023936</v>
      </c>
      <c r="H8436">
        <v>4133</v>
      </c>
      <c r="I8436">
        <v>3.3716206334545538</v>
      </c>
      <c r="J8436">
        <v>2.0104051130538805</v>
      </c>
      <c r="K8436">
        <v>1015</v>
      </c>
      <c r="L8436">
        <v>-6.0807611793279648E-2</v>
      </c>
      <c r="M8436">
        <v>-1.8366369009017944</v>
      </c>
      <c r="N8436">
        <v>10356</v>
      </c>
      <c r="O8436">
        <v>7.0657461881637573E-2</v>
      </c>
      <c r="P8436">
        <v>-0.15136221051216125</v>
      </c>
      <c r="Q8436">
        <v>-0.10847172141075134</v>
      </c>
      <c r="R8436">
        <v>-6.0807611793279648E-2</v>
      </c>
      <c r="S8436">
        <v>-1.314915344119072E-2</v>
      </c>
      <c r="T8436">
        <v>2.9746990650892258E-2</v>
      </c>
      <c r="U8436" t="s">
        <v>18</v>
      </c>
      <c r="V8436" t="s">
        <v>84</v>
      </c>
      <c r="W8436">
        <v>99.86993408203125</v>
      </c>
    </row>
    <row r="8437" spans="2:23" x14ac:dyDescent="0.25">
      <c r="B8437" t="s">
        <v>15</v>
      </c>
      <c r="C8437" s="35">
        <v>42233</v>
      </c>
      <c r="D8437">
        <v>18</v>
      </c>
      <c r="E8437" t="s">
        <v>111</v>
      </c>
      <c r="F8437">
        <v>3.3108130205439457</v>
      </c>
      <c r="G8437">
        <v>2.0436011044023936</v>
      </c>
      <c r="H8437">
        <v>4133</v>
      </c>
      <c r="I8437">
        <v>3.3716206334545538</v>
      </c>
      <c r="J8437">
        <v>2.0104051130538805</v>
      </c>
      <c r="K8437">
        <v>1015</v>
      </c>
      <c r="L8437">
        <v>-6.0807611793279648E-2</v>
      </c>
      <c r="M8437">
        <v>-1.8366369009017944</v>
      </c>
      <c r="N8437">
        <v>10356</v>
      </c>
      <c r="O8437">
        <v>7.0657461881637573E-2</v>
      </c>
      <c r="P8437">
        <v>-0.15136221051216125</v>
      </c>
      <c r="Q8437">
        <v>-0.10847172141075134</v>
      </c>
      <c r="R8437">
        <v>-6.0807611793279648E-2</v>
      </c>
      <c r="S8437">
        <v>-1.314915344119072E-2</v>
      </c>
      <c r="T8437">
        <v>2.9746990650892258E-2</v>
      </c>
      <c r="U8437" t="s">
        <v>102</v>
      </c>
      <c r="V8437" t="s">
        <v>84</v>
      </c>
      <c r="W8437">
        <v>99.86993408203125</v>
      </c>
    </row>
    <row r="8438" spans="2:23" x14ac:dyDescent="0.25">
      <c r="B8438" t="s">
        <v>15</v>
      </c>
      <c r="C8438" s="35">
        <v>42233</v>
      </c>
      <c r="D8438">
        <v>19</v>
      </c>
      <c r="E8438" t="s">
        <v>111</v>
      </c>
      <c r="F8438">
        <v>3.3411697251898733</v>
      </c>
      <c r="G8438">
        <v>1.9822265679507654</v>
      </c>
      <c r="H8438">
        <v>4133</v>
      </c>
      <c r="I8438">
        <v>3.425771725469966</v>
      </c>
      <c r="J8438">
        <v>1.9714515173984148</v>
      </c>
      <c r="K8438">
        <v>1015</v>
      </c>
      <c r="L8438">
        <v>-8.4601998329162598E-2</v>
      </c>
      <c r="M8438">
        <v>-2.5321071147918701</v>
      </c>
      <c r="N8438">
        <v>10356</v>
      </c>
      <c r="O8438">
        <v>6.9136664271354675E-2</v>
      </c>
      <c r="P8438">
        <v>-0.17320755124092102</v>
      </c>
      <c r="Q8438">
        <v>-0.13124020397663116</v>
      </c>
      <c r="R8438">
        <v>-8.4601998329162598E-2</v>
      </c>
      <c r="S8438">
        <v>-3.796931728720665E-2</v>
      </c>
      <c r="T8438">
        <v>4.0035503916442394E-3</v>
      </c>
      <c r="U8438" t="s">
        <v>18</v>
      </c>
      <c r="V8438" t="s">
        <v>84</v>
      </c>
      <c r="W8438">
        <v>94.869544982910156</v>
      </c>
    </row>
    <row r="8439" spans="2:23" x14ac:dyDescent="0.25">
      <c r="B8439" t="s">
        <v>15</v>
      </c>
      <c r="C8439" s="35">
        <v>42233</v>
      </c>
      <c r="D8439">
        <v>19</v>
      </c>
      <c r="E8439" t="s">
        <v>111</v>
      </c>
      <c r="F8439">
        <v>3.3411697251898733</v>
      </c>
      <c r="G8439">
        <v>1.9822265679507654</v>
      </c>
      <c r="H8439">
        <v>4133</v>
      </c>
      <c r="I8439">
        <v>3.425771725469966</v>
      </c>
      <c r="J8439">
        <v>1.9714515173984148</v>
      </c>
      <c r="K8439">
        <v>1015</v>
      </c>
      <c r="L8439">
        <v>-8.4601998329162598E-2</v>
      </c>
      <c r="M8439">
        <v>-2.5321071147918701</v>
      </c>
      <c r="N8439">
        <v>10356</v>
      </c>
      <c r="O8439">
        <v>6.9136664271354675E-2</v>
      </c>
      <c r="P8439">
        <v>-0.17320755124092102</v>
      </c>
      <c r="Q8439">
        <v>-0.13124020397663116</v>
      </c>
      <c r="R8439">
        <v>-8.4601998329162598E-2</v>
      </c>
      <c r="S8439">
        <v>-3.796931728720665E-2</v>
      </c>
      <c r="T8439">
        <v>4.0035503916442394E-3</v>
      </c>
      <c r="U8439" t="s">
        <v>102</v>
      </c>
      <c r="V8439" t="s">
        <v>84</v>
      </c>
      <c r="W8439">
        <v>94.869544982910156</v>
      </c>
    </row>
    <row r="8440" spans="2:23" x14ac:dyDescent="0.25">
      <c r="B8440" t="s">
        <v>15</v>
      </c>
      <c r="C8440" s="35">
        <v>42233</v>
      </c>
      <c r="D8440">
        <v>20</v>
      </c>
      <c r="E8440" t="s">
        <v>111</v>
      </c>
      <c r="F8440">
        <v>3.1234292287139569</v>
      </c>
      <c r="G8440">
        <v>1.9099258670854542</v>
      </c>
      <c r="H8440">
        <v>4133</v>
      </c>
      <c r="I8440">
        <v>3.2267192463187446</v>
      </c>
      <c r="J8440">
        <v>1.9361746510234603</v>
      </c>
      <c r="K8440">
        <v>1015</v>
      </c>
      <c r="L8440">
        <v>-0.10329001396894455</v>
      </c>
      <c r="M8440">
        <v>-3.3069427013397217</v>
      </c>
      <c r="N8440">
        <v>10356</v>
      </c>
      <c r="O8440">
        <v>6.7645981907844543E-2</v>
      </c>
      <c r="P8440">
        <v>-0.18998511135578156</v>
      </c>
      <c r="Q8440">
        <v>-0.1489226371049881</v>
      </c>
      <c r="R8440">
        <v>-0.10329001396894455</v>
      </c>
      <c r="S8440">
        <v>-5.7662799954414368E-2</v>
      </c>
      <c r="T8440">
        <v>-1.6594924032688141E-2</v>
      </c>
      <c r="U8440" t="s">
        <v>18</v>
      </c>
      <c r="V8440" t="s">
        <v>84</v>
      </c>
      <c r="W8440">
        <v>89.998939514160156</v>
      </c>
    </row>
    <row r="8441" spans="2:23" x14ac:dyDescent="0.25">
      <c r="B8441" t="s">
        <v>15</v>
      </c>
      <c r="C8441" s="35">
        <v>42233</v>
      </c>
      <c r="D8441">
        <v>20</v>
      </c>
      <c r="E8441" t="s">
        <v>111</v>
      </c>
      <c r="F8441">
        <v>3.1234292287139569</v>
      </c>
      <c r="G8441">
        <v>1.9099258670854542</v>
      </c>
      <c r="H8441">
        <v>4133</v>
      </c>
      <c r="I8441">
        <v>3.2267192463187446</v>
      </c>
      <c r="J8441">
        <v>1.9361746510234603</v>
      </c>
      <c r="K8441">
        <v>1015</v>
      </c>
      <c r="L8441">
        <v>-0.10329001396894455</v>
      </c>
      <c r="M8441">
        <v>-3.3069427013397217</v>
      </c>
      <c r="N8441">
        <v>10356</v>
      </c>
      <c r="O8441">
        <v>6.7645981907844543E-2</v>
      </c>
      <c r="P8441">
        <v>-0.18998511135578156</v>
      </c>
      <c r="Q8441">
        <v>-0.1489226371049881</v>
      </c>
      <c r="R8441">
        <v>-0.10329001396894455</v>
      </c>
      <c r="S8441">
        <v>-5.7662799954414368E-2</v>
      </c>
      <c r="T8441">
        <v>-1.6594924032688141E-2</v>
      </c>
      <c r="U8441" t="s">
        <v>102</v>
      </c>
      <c r="V8441" t="s">
        <v>84</v>
      </c>
      <c r="W8441">
        <v>89.998939514160156</v>
      </c>
    </row>
    <row r="8442" spans="2:23" x14ac:dyDescent="0.25">
      <c r="B8442" t="s">
        <v>15</v>
      </c>
      <c r="C8442" s="35">
        <v>42233</v>
      </c>
      <c r="D8442">
        <v>21</v>
      </c>
      <c r="E8442" t="s">
        <v>111</v>
      </c>
      <c r="F8442">
        <v>2.8312034802493438</v>
      </c>
      <c r="G8442">
        <v>1.8345958433000564</v>
      </c>
      <c r="H8442">
        <v>4133</v>
      </c>
      <c r="I8442">
        <v>2.8957837304280849</v>
      </c>
      <c r="J8442">
        <v>1.8829479690663085</v>
      </c>
      <c r="K8442">
        <v>1015</v>
      </c>
      <c r="L8442">
        <v>-6.4580246806144714E-2</v>
      </c>
      <c r="M8442">
        <v>-2.281017541885376</v>
      </c>
      <c r="N8442">
        <v>10356</v>
      </c>
      <c r="O8442">
        <v>6.5631203353404999E-2</v>
      </c>
      <c r="P8442">
        <v>-0.14869320392608643</v>
      </c>
      <c r="Q8442">
        <v>-0.10885374248027802</v>
      </c>
      <c r="R8442">
        <v>-6.4580246806144714E-2</v>
      </c>
      <c r="S8442">
        <v>-2.0312000066041946E-2</v>
      </c>
      <c r="T8442">
        <v>1.95327028632164E-2</v>
      </c>
      <c r="U8442" t="s">
        <v>18</v>
      </c>
      <c r="V8442" t="s">
        <v>84</v>
      </c>
      <c r="W8442">
        <v>86.258499145507813</v>
      </c>
    </row>
    <row r="8443" spans="2:23" x14ac:dyDescent="0.25">
      <c r="B8443" t="s">
        <v>15</v>
      </c>
      <c r="C8443" s="35">
        <v>42233</v>
      </c>
      <c r="D8443">
        <v>21</v>
      </c>
      <c r="E8443" t="s">
        <v>111</v>
      </c>
      <c r="F8443">
        <v>2.8312034802493438</v>
      </c>
      <c r="G8443">
        <v>1.8345958433000564</v>
      </c>
      <c r="H8443">
        <v>4133</v>
      </c>
      <c r="I8443">
        <v>2.8957837304280849</v>
      </c>
      <c r="J8443">
        <v>1.8829479690663085</v>
      </c>
      <c r="K8443">
        <v>1015</v>
      </c>
      <c r="L8443">
        <v>-6.4580246806144714E-2</v>
      </c>
      <c r="M8443">
        <v>-2.281017541885376</v>
      </c>
      <c r="N8443">
        <v>10356</v>
      </c>
      <c r="O8443">
        <v>6.5631203353404999E-2</v>
      </c>
      <c r="P8443">
        <v>-0.14869320392608643</v>
      </c>
      <c r="Q8443">
        <v>-0.10885374248027802</v>
      </c>
      <c r="R8443">
        <v>-6.4580246806144714E-2</v>
      </c>
      <c r="S8443">
        <v>-2.0312000066041946E-2</v>
      </c>
      <c r="T8443">
        <v>1.95327028632164E-2</v>
      </c>
      <c r="U8443" t="s">
        <v>102</v>
      </c>
      <c r="V8443" t="s">
        <v>84</v>
      </c>
      <c r="W8443">
        <v>86.258499145507813</v>
      </c>
    </row>
    <row r="8444" spans="2:23" x14ac:dyDescent="0.25">
      <c r="B8444" t="s">
        <v>15</v>
      </c>
      <c r="C8444" s="35">
        <v>42233</v>
      </c>
      <c r="D8444">
        <v>22</v>
      </c>
      <c r="E8444" t="s">
        <v>111</v>
      </c>
      <c r="F8444">
        <v>2.4278552933247819</v>
      </c>
      <c r="G8444">
        <v>1.7340377391896091</v>
      </c>
      <c r="H8444">
        <v>4133</v>
      </c>
      <c r="I8444">
        <v>2.4497796617045546</v>
      </c>
      <c r="J8444">
        <v>1.7117714022116928</v>
      </c>
      <c r="K8444">
        <v>1015</v>
      </c>
      <c r="L8444">
        <v>-2.1924369037151337E-2</v>
      </c>
      <c r="M8444">
        <v>-0.90303438901901245</v>
      </c>
      <c r="N8444">
        <v>10356</v>
      </c>
      <c r="O8444">
        <v>6.0119796544313431E-2</v>
      </c>
      <c r="P8444">
        <v>-9.8973900079727173E-2</v>
      </c>
      <c r="Q8444">
        <v>-6.2479980289936066E-2</v>
      </c>
      <c r="R8444">
        <v>-2.1924369037151337E-2</v>
      </c>
      <c r="S8444">
        <v>1.8626432865858078E-2</v>
      </c>
      <c r="T8444">
        <v>5.51251620054245E-2</v>
      </c>
      <c r="U8444" t="s">
        <v>18</v>
      </c>
      <c r="V8444" t="s">
        <v>84</v>
      </c>
      <c r="W8444">
        <v>81.388565063476563</v>
      </c>
    </row>
    <row r="8445" spans="2:23" x14ac:dyDescent="0.25">
      <c r="B8445" t="s">
        <v>15</v>
      </c>
      <c r="C8445" s="35">
        <v>42233</v>
      </c>
      <c r="D8445">
        <v>22</v>
      </c>
      <c r="E8445" t="s">
        <v>111</v>
      </c>
      <c r="F8445">
        <v>2.4278552933247819</v>
      </c>
      <c r="G8445">
        <v>1.7340377391896091</v>
      </c>
      <c r="H8445">
        <v>4133</v>
      </c>
      <c r="I8445">
        <v>2.4497796617045546</v>
      </c>
      <c r="J8445">
        <v>1.7117714022116928</v>
      </c>
      <c r="K8445">
        <v>1015</v>
      </c>
      <c r="L8445">
        <v>-2.1924369037151337E-2</v>
      </c>
      <c r="M8445">
        <v>-0.90303438901901245</v>
      </c>
      <c r="N8445">
        <v>10356</v>
      </c>
      <c r="O8445">
        <v>6.0119796544313431E-2</v>
      </c>
      <c r="P8445">
        <v>-9.8973900079727173E-2</v>
      </c>
      <c r="Q8445">
        <v>-6.2479980289936066E-2</v>
      </c>
      <c r="R8445">
        <v>-2.1924369037151337E-2</v>
      </c>
      <c r="S8445">
        <v>1.8626432865858078E-2</v>
      </c>
      <c r="T8445">
        <v>5.51251620054245E-2</v>
      </c>
      <c r="U8445" t="s">
        <v>102</v>
      </c>
      <c r="V8445" t="s">
        <v>84</v>
      </c>
      <c r="W8445">
        <v>81.388565063476563</v>
      </c>
    </row>
    <row r="8446" spans="2:23" x14ac:dyDescent="0.25">
      <c r="B8446" t="s">
        <v>15</v>
      </c>
      <c r="C8446" s="35">
        <v>42233</v>
      </c>
      <c r="D8446">
        <v>23</v>
      </c>
      <c r="E8446" t="s">
        <v>111</v>
      </c>
      <c r="F8446">
        <v>1.8656893892377917</v>
      </c>
      <c r="G8446">
        <v>1.5109591011741415</v>
      </c>
      <c r="H8446">
        <v>4133</v>
      </c>
      <c r="I8446">
        <v>1.7954768851079885</v>
      </c>
      <c r="J8446">
        <v>1.4717737325178397</v>
      </c>
      <c r="K8446">
        <v>1015</v>
      </c>
      <c r="L8446">
        <v>7.0212505757808685E-2</v>
      </c>
      <c r="M8446">
        <v>3.7633545398712158</v>
      </c>
      <c r="N8446">
        <v>10356</v>
      </c>
      <c r="O8446">
        <v>5.1831349730491638E-2</v>
      </c>
      <c r="P8446">
        <v>3.7854479160159826E-3</v>
      </c>
      <c r="Q8446">
        <v>3.5248115658760071E-2</v>
      </c>
      <c r="R8446">
        <v>7.0212505757808685E-2</v>
      </c>
      <c r="S8446">
        <v>0.10517275333404541</v>
      </c>
      <c r="T8446">
        <v>0.13663956522941589</v>
      </c>
      <c r="U8446" t="s">
        <v>18</v>
      </c>
      <c r="V8446" t="s">
        <v>84</v>
      </c>
      <c r="W8446">
        <v>77.518539428710938</v>
      </c>
    </row>
    <row r="8447" spans="2:23" x14ac:dyDescent="0.25">
      <c r="B8447" t="s">
        <v>15</v>
      </c>
      <c r="C8447" s="35">
        <v>42233</v>
      </c>
      <c r="D8447">
        <v>23</v>
      </c>
      <c r="E8447" t="s">
        <v>111</v>
      </c>
      <c r="F8447">
        <v>1.8656893892377917</v>
      </c>
      <c r="G8447">
        <v>1.5109591011741415</v>
      </c>
      <c r="H8447">
        <v>4133</v>
      </c>
      <c r="I8447">
        <v>1.7954768851079885</v>
      </c>
      <c r="J8447">
        <v>1.4717737325178397</v>
      </c>
      <c r="K8447">
        <v>1015</v>
      </c>
      <c r="L8447">
        <v>7.0212505757808685E-2</v>
      </c>
      <c r="M8447">
        <v>3.7633545398712158</v>
      </c>
      <c r="N8447">
        <v>10356</v>
      </c>
      <c r="O8447">
        <v>5.1831349730491638E-2</v>
      </c>
      <c r="P8447">
        <v>3.7854479160159826E-3</v>
      </c>
      <c r="Q8447">
        <v>3.5248115658760071E-2</v>
      </c>
      <c r="R8447">
        <v>7.0212505757808685E-2</v>
      </c>
      <c r="S8447">
        <v>0.10517275333404541</v>
      </c>
      <c r="T8447">
        <v>0.13663956522941589</v>
      </c>
      <c r="U8447" t="s">
        <v>102</v>
      </c>
      <c r="V8447" t="s">
        <v>84</v>
      </c>
      <c r="W8447">
        <v>77.518539428710938</v>
      </c>
    </row>
    <row r="8448" spans="2:23" x14ac:dyDescent="0.25">
      <c r="B8448" t="s">
        <v>15</v>
      </c>
      <c r="C8448" s="35">
        <v>42233</v>
      </c>
      <c r="D8448">
        <v>24</v>
      </c>
      <c r="E8448" t="s">
        <v>111</v>
      </c>
      <c r="F8448">
        <v>1.400319615264201</v>
      </c>
      <c r="G8448">
        <v>1.2753716256183443</v>
      </c>
      <c r="H8448">
        <v>4133</v>
      </c>
      <c r="I8448">
        <v>1.3318487106457106</v>
      </c>
      <c r="J8448">
        <v>1.1805667736975507</v>
      </c>
      <c r="K8448">
        <v>1015</v>
      </c>
      <c r="L8448">
        <v>6.8470902740955353E-2</v>
      </c>
      <c r="M8448">
        <v>4.8896627426147461</v>
      </c>
      <c r="N8448">
        <v>10356</v>
      </c>
      <c r="O8448">
        <v>4.2032107710838318E-2</v>
      </c>
      <c r="P8448">
        <v>1.4602553099393845E-2</v>
      </c>
      <c r="Q8448">
        <v>4.0116883814334869E-2</v>
      </c>
      <c r="R8448">
        <v>6.8470902740955353E-2</v>
      </c>
      <c r="S8448">
        <v>9.6821561455726624E-2</v>
      </c>
      <c r="T8448">
        <v>0.12233924865722656</v>
      </c>
      <c r="U8448" t="s">
        <v>18</v>
      </c>
      <c r="V8448" t="s">
        <v>84</v>
      </c>
      <c r="W8448">
        <v>74.869735717773437</v>
      </c>
    </row>
    <row r="8449" spans="2:23" x14ac:dyDescent="0.25">
      <c r="B8449" t="s">
        <v>15</v>
      </c>
      <c r="C8449" s="35">
        <v>42233</v>
      </c>
      <c r="D8449">
        <v>24</v>
      </c>
      <c r="E8449" t="s">
        <v>111</v>
      </c>
      <c r="F8449">
        <v>1.400319615264201</v>
      </c>
      <c r="G8449">
        <v>1.2753716256183443</v>
      </c>
      <c r="H8449">
        <v>4133</v>
      </c>
      <c r="I8449">
        <v>1.3318487106457106</v>
      </c>
      <c r="J8449">
        <v>1.1805667736975507</v>
      </c>
      <c r="K8449">
        <v>1015</v>
      </c>
      <c r="L8449">
        <v>6.8470902740955353E-2</v>
      </c>
      <c r="M8449">
        <v>4.8896627426147461</v>
      </c>
      <c r="N8449">
        <v>10356</v>
      </c>
      <c r="O8449">
        <v>4.2032107710838318E-2</v>
      </c>
      <c r="P8449">
        <v>1.4602553099393845E-2</v>
      </c>
      <c r="Q8449">
        <v>4.0116883814334869E-2</v>
      </c>
      <c r="R8449">
        <v>6.8470902740955353E-2</v>
      </c>
      <c r="S8449">
        <v>9.6821561455726624E-2</v>
      </c>
      <c r="T8449">
        <v>0.12233924865722656</v>
      </c>
      <c r="U8449" t="s">
        <v>102</v>
      </c>
      <c r="V8449" t="s">
        <v>84</v>
      </c>
      <c r="W8449">
        <v>74.869735717773437</v>
      </c>
    </row>
    <row r="8450" spans="2:23" x14ac:dyDescent="0.25">
      <c r="B8450" t="s">
        <v>15</v>
      </c>
      <c r="C8450" s="35">
        <v>42233</v>
      </c>
      <c r="D8450">
        <v>1</v>
      </c>
      <c r="E8450" t="s">
        <v>112</v>
      </c>
      <c r="F8450">
        <v>1.1914079341081749</v>
      </c>
      <c r="G8450">
        <v>1.1599540580376058</v>
      </c>
      <c r="H8450">
        <v>4133</v>
      </c>
      <c r="I8450">
        <v>1.2092162519266099</v>
      </c>
      <c r="J8450">
        <v>1.1917317377451553</v>
      </c>
      <c r="K8450">
        <v>1047</v>
      </c>
      <c r="L8450">
        <v>-1.7808318138122559E-2</v>
      </c>
      <c r="M8450">
        <v>-1.4947288036346436</v>
      </c>
      <c r="N8450">
        <v>10356</v>
      </c>
      <c r="O8450">
        <v>4.101242870092392E-2</v>
      </c>
      <c r="P8450">
        <v>-7.0369847118854523E-2</v>
      </c>
      <c r="Q8450">
        <v>-4.5474480837583542E-2</v>
      </c>
      <c r="R8450">
        <v>-1.7808318138122559E-2</v>
      </c>
      <c r="S8450">
        <v>9.8545653745532036E-3</v>
      </c>
      <c r="T8450">
        <v>3.4753210842609406E-2</v>
      </c>
      <c r="U8450" t="s">
        <v>18</v>
      </c>
      <c r="V8450" t="s">
        <v>84</v>
      </c>
      <c r="W8450">
        <v>79.219970703125</v>
      </c>
    </row>
    <row r="8451" spans="2:23" x14ac:dyDescent="0.25">
      <c r="B8451" t="s">
        <v>15</v>
      </c>
      <c r="C8451" s="35">
        <v>42233</v>
      </c>
      <c r="D8451">
        <v>1</v>
      </c>
      <c r="E8451" t="s">
        <v>112</v>
      </c>
      <c r="F8451">
        <v>1.1914079341081749</v>
      </c>
      <c r="G8451">
        <v>1.1599540580376058</v>
      </c>
      <c r="H8451">
        <v>4133</v>
      </c>
      <c r="I8451">
        <v>1.2092162519266099</v>
      </c>
      <c r="J8451">
        <v>1.1917317377451553</v>
      </c>
      <c r="K8451">
        <v>1047</v>
      </c>
      <c r="L8451">
        <v>-1.7808318138122559E-2</v>
      </c>
      <c r="M8451">
        <v>-1.4947288036346436</v>
      </c>
      <c r="N8451">
        <v>10356</v>
      </c>
      <c r="O8451">
        <v>4.101242870092392E-2</v>
      </c>
      <c r="P8451">
        <v>-7.0369847118854523E-2</v>
      </c>
      <c r="Q8451">
        <v>-4.5474480837583542E-2</v>
      </c>
      <c r="R8451">
        <v>-1.7808318138122559E-2</v>
      </c>
      <c r="S8451">
        <v>9.8545653745532036E-3</v>
      </c>
      <c r="T8451">
        <v>3.4753210842609406E-2</v>
      </c>
      <c r="U8451" t="s">
        <v>102</v>
      </c>
      <c r="V8451" t="s">
        <v>84</v>
      </c>
      <c r="W8451">
        <v>79.219970703125</v>
      </c>
    </row>
    <row r="8452" spans="2:23" x14ac:dyDescent="0.25">
      <c r="B8452" t="s">
        <v>15</v>
      </c>
      <c r="C8452" s="35">
        <v>42233</v>
      </c>
      <c r="D8452">
        <v>2</v>
      </c>
      <c r="E8452" t="s">
        <v>112</v>
      </c>
      <c r="F8452">
        <v>0.98618174713314388</v>
      </c>
      <c r="G8452">
        <v>0.99132360040881939</v>
      </c>
      <c r="H8452">
        <v>4133</v>
      </c>
      <c r="I8452">
        <v>1.0344757175375134</v>
      </c>
      <c r="J8452">
        <v>1.0701155655650783</v>
      </c>
      <c r="K8452">
        <v>1047</v>
      </c>
      <c r="L8452">
        <v>-4.829397052526474E-2</v>
      </c>
      <c r="M8452">
        <v>-4.8970661163330078</v>
      </c>
      <c r="N8452">
        <v>10356</v>
      </c>
      <c r="O8452">
        <v>3.6489944905042648E-2</v>
      </c>
      <c r="P8452">
        <v>-9.5059484243392944E-2</v>
      </c>
      <c r="Q8452">
        <v>-7.2909355163574219E-2</v>
      </c>
      <c r="R8452">
        <v>-4.829397052526474E-2</v>
      </c>
      <c r="S8452">
        <v>-2.3681502789258957E-2</v>
      </c>
      <c r="T8452">
        <v>-1.5284571563825011E-3</v>
      </c>
      <c r="U8452" t="s">
        <v>18</v>
      </c>
      <c r="V8452" t="s">
        <v>84</v>
      </c>
      <c r="W8452">
        <v>77.349845886230469</v>
      </c>
    </row>
    <row r="8453" spans="2:23" x14ac:dyDescent="0.25">
      <c r="B8453" t="s">
        <v>15</v>
      </c>
      <c r="C8453" s="35">
        <v>42233</v>
      </c>
      <c r="D8453">
        <v>2</v>
      </c>
      <c r="E8453" t="s">
        <v>112</v>
      </c>
      <c r="F8453">
        <v>0.98618174713314388</v>
      </c>
      <c r="G8453">
        <v>0.99132360040881939</v>
      </c>
      <c r="H8453">
        <v>4133</v>
      </c>
      <c r="I8453">
        <v>1.0344757175375134</v>
      </c>
      <c r="J8453">
        <v>1.0701155655650783</v>
      </c>
      <c r="K8453">
        <v>1047</v>
      </c>
      <c r="L8453">
        <v>-4.829397052526474E-2</v>
      </c>
      <c r="M8453">
        <v>-4.8970661163330078</v>
      </c>
      <c r="N8453">
        <v>10356</v>
      </c>
      <c r="O8453">
        <v>3.6489944905042648E-2</v>
      </c>
      <c r="P8453">
        <v>-9.5059484243392944E-2</v>
      </c>
      <c r="Q8453">
        <v>-7.2909355163574219E-2</v>
      </c>
      <c r="R8453">
        <v>-4.829397052526474E-2</v>
      </c>
      <c r="S8453">
        <v>-2.3681502789258957E-2</v>
      </c>
      <c r="T8453">
        <v>-1.5284571563825011E-3</v>
      </c>
      <c r="U8453" t="s">
        <v>102</v>
      </c>
      <c r="V8453" t="s">
        <v>84</v>
      </c>
      <c r="W8453">
        <v>77.349845886230469</v>
      </c>
    </row>
    <row r="8454" spans="2:23" x14ac:dyDescent="0.25">
      <c r="B8454" t="s">
        <v>15</v>
      </c>
      <c r="C8454" s="35">
        <v>42233</v>
      </c>
      <c r="D8454">
        <v>3</v>
      </c>
      <c r="E8454" t="s">
        <v>112</v>
      </c>
      <c r="F8454">
        <v>0.86496454102127784</v>
      </c>
      <c r="G8454">
        <v>0.87076307337902681</v>
      </c>
      <c r="H8454">
        <v>4133</v>
      </c>
      <c r="I8454">
        <v>0.88429369047904161</v>
      </c>
      <c r="J8454">
        <v>0.89659729846773006</v>
      </c>
      <c r="K8454">
        <v>1047</v>
      </c>
      <c r="L8454">
        <v>-1.9329149276018143E-2</v>
      </c>
      <c r="M8454">
        <v>-2.234675407409668</v>
      </c>
      <c r="N8454">
        <v>10356</v>
      </c>
      <c r="O8454">
        <v>3.0842458829283714E-2</v>
      </c>
      <c r="P8454">
        <v>-5.8856844902038574E-2</v>
      </c>
      <c r="Q8454">
        <v>-4.013485461473465E-2</v>
      </c>
      <c r="R8454">
        <v>-1.9329149276018143E-2</v>
      </c>
      <c r="S8454">
        <v>1.4740892220288515E-3</v>
      </c>
      <c r="T8454">
        <v>2.0198546350002289E-2</v>
      </c>
      <c r="U8454" t="s">
        <v>18</v>
      </c>
      <c r="V8454" t="s">
        <v>84</v>
      </c>
      <c r="W8454">
        <v>76.220451354980469</v>
      </c>
    </row>
    <row r="8455" spans="2:23" x14ac:dyDescent="0.25">
      <c r="B8455" t="s">
        <v>15</v>
      </c>
      <c r="C8455" s="35">
        <v>42233</v>
      </c>
      <c r="D8455">
        <v>3</v>
      </c>
      <c r="E8455" t="s">
        <v>112</v>
      </c>
      <c r="F8455">
        <v>0.86496454102127784</v>
      </c>
      <c r="G8455">
        <v>0.87076307337902681</v>
      </c>
      <c r="H8455">
        <v>4133</v>
      </c>
      <c r="I8455">
        <v>0.88429369047904161</v>
      </c>
      <c r="J8455">
        <v>0.89659729846773006</v>
      </c>
      <c r="K8455">
        <v>1047</v>
      </c>
      <c r="L8455">
        <v>-1.9329149276018143E-2</v>
      </c>
      <c r="M8455">
        <v>-2.234675407409668</v>
      </c>
      <c r="N8455">
        <v>10356</v>
      </c>
      <c r="O8455">
        <v>3.0842458829283714E-2</v>
      </c>
      <c r="P8455">
        <v>-5.8856844902038574E-2</v>
      </c>
      <c r="Q8455">
        <v>-4.013485461473465E-2</v>
      </c>
      <c r="R8455">
        <v>-1.9329149276018143E-2</v>
      </c>
      <c r="S8455">
        <v>1.4740892220288515E-3</v>
      </c>
      <c r="T8455">
        <v>2.0198546350002289E-2</v>
      </c>
      <c r="U8455" t="s">
        <v>102</v>
      </c>
      <c r="V8455" t="s">
        <v>84</v>
      </c>
      <c r="W8455">
        <v>76.220451354980469</v>
      </c>
    </row>
    <row r="8456" spans="2:23" x14ac:dyDescent="0.25">
      <c r="B8456" t="s">
        <v>15</v>
      </c>
      <c r="C8456" s="35">
        <v>42233</v>
      </c>
      <c r="D8456">
        <v>4</v>
      </c>
      <c r="E8456" t="s">
        <v>112</v>
      </c>
      <c r="F8456">
        <v>0.78843331710858322</v>
      </c>
      <c r="G8456">
        <v>0.78315440652923041</v>
      </c>
      <c r="H8456">
        <v>4133</v>
      </c>
      <c r="I8456">
        <v>0.81185105159695259</v>
      </c>
      <c r="J8456">
        <v>0.80595691693932847</v>
      </c>
      <c r="K8456">
        <v>1047</v>
      </c>
      <c r="L8456">
        <v>-2.3417733609676361E-2</v>
      </c>
      <c r="M8456">
        <v>-2.9701604843139648</v>
      </c>
      <c r="N8456">
        <v>10356</v>
      </c>
      <c r="O8456">
        <v>2.7727348729968071E-2</v>
      </c>
      <c r="P8456">
        <v>-5.8953102678060532E-2</v>
      </c>
      <c r="Q8456">
        <v>-4.2122047394514084E-2</v>
      </c>
      <c r="R8456">
        <v>-2.3417733609676361E-2</v>
      </c>
      <c r="S8456">
        <v>-4.7156368382275105E-3</v>
      </c>
      <c r="T8456">
        <v>1.2117636390030384E-2</v>
      </c>
      <c r="U8456" t="s">
        <v>18</v>
      </c>
      <c r="V8456" t="s">
        <v>84</v>
      </c>
      <c r="W8456">
        <v>75.480201721191406</v>
      </c>
    </row>
    <row r="8457" spans="2:23" x14ac:dyDescent="0.25">
      <c r="B8457" t="s">
        <v>15</v>
      </c>
      <c r="C8457" s="35">
        <v>42233</v>
      </c>
      <c r="D8457">
        <v>4</v>
      </c>
      <c r="E8457" t="s">
        <v>112</v>
      </c>
      <c r="F8457">
        <v>0.78843331710858322</v>
      </c>
      <c r="G8457">
        <v>0.78315440652923041</v>
      </c>
      <c r="H8457">
        <v>4133</v>
      </c>
      <c r="I8457">
        <v>0.81185105159695259</v>
      </c>
      <c r="J8457">
        <v>0.80595691693932847</v>
      </c>
      <c r="K8457">
        <v>1047</v>
      </c>
      <c r="L8457">
        <v>-2.3417733609676361E-2</v>
      </c>
      <c r="M8457">
        <v>-2.9701604843139648</v>
      </c>
      <c r="N8457">
        <v>10356</v>
      </c>
      <c r="O8457">
        <v>2.7727348729968071E-2</v>
      </c>
      <c r="P8457">
        <v>-5.8953102678060532E-2</v>
      </c>
      <c r="Q8457">
        <v>-4.2122047394514084E-2</v>
      </c>
      <c r="R8457">
        <v>-2.3417733609676361E-2</v>
      </c>
      <c r="S8457">
        <v>-4.7156368382275105E-3</v>
      </c>
      <c r="T8457">
        <v>1.2117636390030384E-2</v>
      </c>
      <c r="U8457" t="s">
        <v>102</v>
      </c>
      <c r="V8457" t="s">
        <v>84</v>
      </c>
      <c r="W8457">
        <v>75.480201721191406</v>
      </c>
    </row>
    <row r="8458" spans="2:23" x14ac:dyDescent="0.25">
      <c r="B8458" t="s">
        <v>15</v>
      </c>
      <c r="C8458" s="35">
        <v>42233</v>
      </c>
      <c r="D8458">
        <v>5</v>
      </c>
      <c r="E8458" t="s">
        <v>112</v>
      </c>
      <c r="F8458">
        <v>0.74355619368152837</v>
      </c>
      <c r="G8458">
        <v>0.72491140432855383</v>
      </c>
      <c r="H8458">
        <v>4133</v>
      </c>
      <c r="I8458">
        <v>0.74201061159256032</v>
      </c>
      <c r="J8458">
        <v>0.71383919339716295</v>
      </c>
      <c r="K8458">
        <v>1047</v>
      </c>
      <c r="L8458">
        <v>1.5455820830538869E-3</v>
      </c>
      <c r="M8458">
        <v>0.20786352455615997</v>
      </c>
      <c r="N8458">
        <v>10356</v>
      </c>
      <c r="O8458">
        <v>2.4775762110948563E-2</v>
      </c>
      <c r="P8458">
        <v>-3.0207034200429916E-2</v>
      </c>
      <c r="Q8458">
        <v>-1.5167651697993279E-2</v>
      </c>
      <c r="R8458">
        <v>1.5455820830538869E-3</v>
      </c>
      <c r="S8458">
        <v>1.8256833776831627E-2</v>
      </c>
      <c r="T8458">
        <v>3.3298198133707047E-2</v>
      </c>
      <c r="U8458" t="s">
        <v>18</v>
      </c>
      <c r="V8458" t="s">
        <v>84</v>
      </c>
      <c r="W8458">
        <v>75.350326538085938</v>
      </c>
    </row>
    <row r="8459" spans="2:23" x14ac:dyDescent="0.25">
      <c r="B8459" t="s">
        <v>15</v>
      </c>
      <c r="C8459" s="35">
        <v>42233</v>
      </c>
      <c r="D8459">
        <v>5</v>
      </c>
      <c r="E8459" t="s">
        <v>112</v>
      </c>
      <c r="F8459">
        <v>0.74355619368152837</v>
      </c>
      <c r="G8459">
        <v>0.72491140432855383</v>
      </c>
      <c r="H8459">
        <v>4133</v>
      </c>
      <c r="I8459">
        <v>0.74201061159256032</v>
      </c>
      <c r="J8459">
        <v>0.71383919339716295</v>
      </c>
      <c r="K8459">
        <v>1047</v>
      </c>
      <c r="L8459">
        <v>1.5455820830538869E-3</v>
      </c>
      <c r="M8459">
        <v>0.20786352455615997</v>
      </c>
      <c r="N8459">
        <v>10356</v>
      </c>
      <c r="O8459">
        <v>2.4775762110948563E-2</v>
      </c>
      <c r="P8459">
        <v>-3.0207034200429916E-2</v>
      </c>
      <c r="Q8459">
        <v>-1.5167651697993279E-2</v>
      </c>
      <c r="R8459">
        <v>1.5455820830538869E-3</v>
      </c>
      <c r="S8459">
        <v>1.8256833776831627E-2</v>
      </c>
      <c r="T8459">
        <v>3.3298198133707047E-2</v>
      </c>
      <c r="U8459" t="s">
        <v>102</v>
      </c>
      <c r="V8459" t="s">
        <v>84</v>
      </c>
      <c r="W8459">
        <v>75.350326538085938</v>
      </c>
    </row>
    <row r="8460" spans="2:23" x14ac:dyDescent="0.25">
      <c r="B8460" t="s">
        <v>15</v>
      </c>
      <c r="C8460" s="35">
        <v>42233</v>
      </c>
      <c r="D8460">
        <v>6</v>
      </c>
      <c r="E8460" t="s">
        <v>112</v>
      </c>
      <c r="F8460">
        <v>0.74034891687909665</v>
      </c>
      <c r="G8460">
        <v>0.69519688635064281</v>
      </c>
      <c r="H8460">
        <v>4133</v>
      </c>
      <c r="I8460">
        <v>0.73985238983699542</v>
      </c>
      <c r="J8460">
        <v>0.68686344366955476</v>
      </c>
      <c r="K8460">
        <v>1047</v>
      </c>
      <c r="L8460">
        <v>4.9652706366032362E-4</v>
      </c>
      <c r="M8460">
        <v>6.7066624760627747E-2</v>
      </c>
      <c r="N8460">
        <v>10356</v>
      </c>
      <c r="O8460">
        <v>2.3823089897632599E-2</v>
      </c>
      <c r="P8460">
        <v>-3.0035145580768585E-2</v>
      </c>
      <c r="Q8460">
        <v>-1.5574052929878235E-2</v>
      </c>
      <c r="R8460">
        <v>4.9652706366032362E-4</v>
      </c>
      <c r="S8460">
        <v>1.6565201804041862E-2</v>
      </c>
      <c r="T8460">
        <v>3.1028199940919876E-2</v>
      </c>
      <c r="U8460" t="s">
        <v>18</v>
      </c>
      <c r="V8460" t="s">
        <v>84</v>
      </c>
      <c r="W8460">
        <v>73.6099853515625</v>
      </c>
    </row>
    <row r="8461" spans="2:23" x14ac:dyDescent="0.25">
      <c r="B8461" t="s">
        <v>15</v>
      </c>
      <c r="C8461" s="35">
        <v>42233</v>
      </c>
      <c r="D8461">
        <v>6</v>
      </c>
      <c r="E8461" t="s">
        <v>112</v>
      </c>
      <c r="F8461">
        <v>0.74034891687909665</v>
      </c>
      <c r="G8461">
        <v>0.69519688635064281</v>
      </c>
      <c r="H8461">
        <v>4133</v>
      </c>
      <c r="I8461">
        <v>0.73985238983699542</v>
      </c>
      <c r="J8461">
        <v>0.68686344366955476</v>
      </c>
      <c r="K8461">
        <v>1047</v>
      </c>
      <c r="L8461">
        <v>4.9652706366032362E-4</v>
      </c>
      <c r="M8461">
        <v>6.7066624760627747E-2</v>
      </c>
      <c r="N8461">
        <v>10356</v>
      </c>
      <c r="O8461">
        <v>2.3823089897632599E-2</v>
      </c>
      <c r="P8461">
        <v>-3.0035145580768585E-2</v>
      </c>
      <c r="Q8461">
        <v>-1.5574052929878235E-2</v>
      </c>
      <c r="R8461">
        <v>4.9652706366032362E-4</v>
      </c>
      <c r="S8461">
        <v>1.6565201804041862E-2</v>
      </c>
      <c r="T8461">
        <v>3.1028199940919876E-2</v>
      </c>
      <c r="U8461" t="s">
        <v>102</v>
      </c>
      <c r="V8461" t="s">
        <v>84</v>
      </c>
      <c r="W8461">
        <v>73.6099853515625</v>
      </c>
    </row>
    <row r="8462" spans="2:23" x14ac:dyDescent="0.25">
      <c r="B8462" t="s">
        <v>15</v>
      </c>
      <c r="C8462" s="35">
        <v>42233</v>
      </c>
      <c r="D8462">
        <v>7</v>
      </c>
      <c r="E8462" t="s">
        <v>112</v>
      </c>
      <c r="F8462">
        <v>0.80008880506969648</v>
      </c>
      <c r="G8462">
        <v>0.74061752056448382</v>
      </c>
      <c r="H8462">
        <v>4133</v>
      </c>
      <c r="I8462">
        <v>0.79766338405878112</v>
      </c>
      <c r="J8462">
        <v>0.69807955158954904</v>
      </c>
      <c r="K8462">
        <v>1047</v>
      </c>
      <c r="L8462">
        <v>2.4254210293292999E-3</v>
      </c>
      <c r="M8462">
        <v>0.30314397811889648</v>
      </c>
      <c r="N8462">
        <v>10356</v>
      </c>
      <c r="O8462">
        <v>2.4457210674881935E-2</v>
      </c>
      <c r="P8462">
        <v>-2.891894057393074E-2</v>
      </c>
      <c r="Q8462">
        <v>-1.4072923921048641E-2</v>
      </c>
      <c r="R8462">
        <v>2.4254210293292999E-3</v>
      </c>
      <c r="S8462">
        <v>1.8921809270977974E-2</v>
      </c>
      <c r="T8462">
        <v>3.376978263258934E-2</v>
      </c>
      <c r="U8462" t="s">
        <v>18</v>
      </c>
      <c r="V8462" t="s">
        <v>84</v>
      </c>
      <c r="W8462">
        <v>76.869544982910156</v>
      </c>
    </row>
    <row r="8463" spans="2:23" x14ac:dyDescent="0.25">
      <c r="B8463" t="s">
        <v>15</v>
      </c>
      <c r="C8463" s="35">
        <v>42233</v>
      </c>
      <c r="D8463">
        <v>7</v>
      </c>
      <c r="E8463" t="s">
        <v>112</v>
      </c>
      <c r="F8463">
        <v>0.80008880506969648</v>
      </c>
      <c r="G8463">
        <v>0.74061752056448382</v>
      </c>
      <c r="H8463">
        <v>4133</v>
      </c>
      <c r="I8463">
        <v>0.79766338405878112</v>
      </c>
      <c r="J8463">
        <v>0.69807955158954904</v>
      </c>
      <c r="K8463">
        <v>1047</v>
      </c>
      <c r="L8463">
        <v>2.4254210293292999E-3</v>
      </c>
      <c r="M8463">
        <v>0.30314397811889648</v>
      </c>
      <c r="N8463">
        <v>10356</v>
      </c>
      <c r="O8463">
        <v>2.4457210674881935E-2</v>
      </c>
      <c r="P8463">
        <v>-2.891894057393074E-2</v>
      </c>
      <c r="Q8463">
        <v>-1.4072923921048641E-2</v>
      </c>
      <c r="R8463">
        <v>2.4254210293292999E-3</v>
      </c>
      <c r="S8463">
        <v>1.8921809270977974E-2</v>
      </c>
      <c r="T8463">
        <v>3.376978263258934E-2</v>
      </c>
      <c r="U8463" t="s">
        <v>102</v>
      </c>
      <c r="V8463" t="s">
        <v>84</v>
      </c>
      <c r="W8463">
        <v>76.869544982910156</v>
      </c>
    </row>
    <row r="8464" spans="2:23" x14ac:dyDescent="0.25">
      <c r="B8464" t="s">
        <v>15</v>
      </c>
      <c r="C8464" s="35">
        <v>42233</v>
      </c>
      <c r="D8464">
        <v>8</v>
      </c>
      <c r="E8464" t="s">
        <v>112</v>
      </c>
      <c r="F8464">
        <v>0.81583020188147026</v>
      </c>
      <c r="G8464">
        <v>0.80335107857501209</v>
      </c>
      <c r="H8464">
        <v>4133</v>
      </c>
      <c r="I8464">
        <v>0.83501395788398469</v>
      </c>
      <c r="J8464">
        <v>0.821519292535979</v>
      </c>
      <c r="K8464">
        <v>1047</v>
      </c>
      <c r="L8464">
        <v>-1.9183756783604622E-2</v>
      </c>
      <c r="M8464">
        <v>-2.3514397144317627</v>
      </c>
      <c r="N8464">
        <v>10356</v>
      </c>
      <c r="O8464">
        <v>2.8297509998083115E-2</v>
      </c>
      <c r="P8464">
        <v>-5.5449847131967545E-2</v>
      </c>
      <c r="Q8464">
        <v>-3.8272690027952194E-2</v>
      </c>
      <c r="R8464">
        <v>-1.9183756783604622E-2</v>
      </c>
      <c r="S8464">
        <v>-9.7086289315484464E-5</v>
      </c>
      <c r="T8464">
        <v>1.7082331702113152E-2</v>
      </c>
      <c r="U8464" t="s">
        <v>18</v>
      </c>
      <c r="V8464" t="s">
        <v>84</v>
      </c>
      <c r="W8464">
        <v>81.389053344726562</v>
      </c>
    </row>
    <row r="8465" spans="2:23" x14ac:dyDescent="0.25">
      <c r="B8465" t="s">
        <v>15</v>
      </c>
      <c r="C8465" s="35">
        <v>42233</v>
      </c>
      <c r="D8465">
        <v>8</v>
      </c>
      <c r="E8465" t="s">
        <v>112</v>
      </c>
      <c r="F8465">
        <v>0.81583020188147026</v>
      </c>
      <c r="G8465">
        <v>0.80335107857501209</v>
      </c>
      <c r="H8465">
        <v>4133</v>
      </c>
      <c r="I8465">
        <v>0.83501395788398469</v>
      </c>
      <c r="J8465">
        <v>0.821519292535979</v>
      </c>
      <c r="K8465">
        <v>1047</v>
      </c>
      <c r="L8465">
        <v>-1.9183756783604622E-2</v>
      </c>
      <c r="M8465">
        <v>-2.3514397144317627</v>
      </c>
      <c r="N8465">
        <v>10356</v>
      </c>
      <c r="O8465">
        <v>2.8297509998083115E-2</v>
      </c>
      <c r="P8465">
        <v>-5.5449847131967545E-2</v>
      </c>
      <c r="Q8465">
        <v>-3.8272690027952194E-2</v>
      </c>
      <c r="R8465">
        <v>-1.9183756783604622E-2</v>
      </c>
      <c r="S8465">
        <v>-9.7086289315484464E-5</v>
      </c>
      <c r="T8465">
        <v>1.7082331702113152E-2</v>
      </c>
      <c r="U8465" t="s">
        <v>102</v>
      </c>
      <c r="V8465" t="s">
        <v>84</v>
      </c>
      <c r="W8465">
        <v>81.389053344726562</v>
      </c>
    </row>
    <row r="8466" spans="2:23" x14ac:dyDescent="0.25">
      <c r="B8466" t="s">
        <v>15</v>
      </c>
      <c r="C8466" s="35">
        <v>42233</v>
      </c>
      <c r="D8466">
        <v>9</v>
      </c>
      <c r="E8466" t="s">
        <v>112</v>
      </c>
      <c r="F8466">
        <v>0.79961581912560031</v>
      </c>
      <c r="G8466">
        <v>0.8751335441473812</v>
      </c>
      <c r="H8466">
        <v>4133</v>
      </c>
      <c r="I8466">
        <v>0.85257246595693326</v>
      </c>
      <c r="J8466">
        <v>0.94899528564280711</v>
      </c>
      <c r="K8466">
        <v>1047</v>
      </c>
      <c r="L8466">
        <v>-5.2956648170948029E-2</v>
      </c>
      <c r="M8466">
        <v>-6.6227612495422363</v>
      </c>
      <c r="N8466">
        <v>10356</v>
      </c>
      <c r="O8466">
        <v>3.2333690673112869E-2</v>
      </c>
      <c r="P8466">
        <v>-9.4395503401756287E-2</v>
      </c>
      <c r="Q8466">
        <v>-7.4768312275409698E-2</v>
      </c>
      <c r="R8466">
        <v>-5.2956648170948029E-2</v>
      </c>
      <c r="S8466">
        <v>-3.114757314324379E-2</v>
      </c>
      <c r="T8466">
        <v>-1.1517790146172047E-2</v>
      </c>
      <c r="U8466" t="s">
        <v>18</v>
      </c>
      <c r="V8466" t="s">
        <v>84</v>
      </c>
      <c r="W8466">
        <v>84.77886962890625</v>
      </c>
    </row>
    <row r="8467" spans="2:23" x14ac:dyDescent="0.25">
      <c r="B8467" t="s">
        <v>15</v>
      </c>
      <c r="C8467" s="35">
        <v>42233</v>
      </c>
      <c r="D8467">
        <v>9</v>
      </c>
      <c r="E8467" t="s">
        <v>112</v>
      </c>
      <c r="F8467">
        <v>0.79961581912560031</v>
      </c>
      <c r="G8467">
        <v>0.8751335441473812</v>
      </c>
      <c r="H8467">
        <v>4133</v>
      </c>
      <c r="I8467">
        <v>0.85257246595693326</v>
      </c>
      <c r="J8467">
        <v>0.94899528564280711</v>
      </c>
      <c r="K8467">
        <v>1047</v>
      </c>
      <c r="L8467">
        <v>-5.2956648170948029E-2</v>
      </c>
      <c r="M8467">
        <v>-6.6227612495422363</v>
      </c>
      <c r="N8467">
        <v>10356</v>
      </c>
      <c r="O8467">
        <v>3.2333690673112869E-2</v>
      </c>
      <c r="P8467">
        <v>-9.4395503401756287E-2</v>
      </c>
      <c r="Q8467">
        <v>-7.4768312275409698E-2</v>
      </c>
      <c r="R8467">
        <v>-5.2956648170948029E-2</v>
      </c>
      <c r="S8467">
        <v>-3.114757314324379E-2</v>
      </c>
      <c r="T8467">
        <v>-1.1517790146172047E-2</v>
      </c>
      <c r="U8467" t="s">
        <v>102</v>
      </c>
      <c r="V8467" t="s">
        <v>84</v>
      </c>
      <c r="W8467">
        <v>84.77886962890625</v>
      </c>
    </row>
    <row r="8468" spans="2:23" x14ac:dyDescent="0.25">
      <c r="B8468" t="s">
        <v>15</v>
      </c>
      <c r="C8468" s="35">
        <v>42233</v>
      </c>
      <c r="D8468">
        <v>10</v>
      </c>
      <c r="E8468" t="s">
        <v>112</v>
      </c>
      <c r="F8468">
        <v>0.86211963981733497</v>
      </c>
      <c r="G8468">
        <v>1.0849015092756669</v>
      </c>
      <c r="H8468">
        <v>4133</v>
      </c>
      <c r="I8468">
        <v>0.86328460801443285</v>
      </c>
      <c r="J8468">
        <v>1.1625109660881496</v>
      </c>
      <c r="K8468">
        <v>1047</v>
      </c>
      <c r="L8468">
        <v>-1.1649682419374585E-3</v>
      </c>
      <c r="M8468">
        <v>-0.13512836396694183</v>
      </c>
      <c r="N8468">
        <v>10356</v>
      </c>
      <c r="O8468">
        <v>3.9693191647529602E-2</v>
      </c>
      <c r="P8468">
        <v>-5.203576385974884E-2</v>
      </c>
      <c r="Q8468">
        <v>-2.7941200882196426E-2</v>
      </c>
      <c r="R8468">
        <v>-1.1649682419374585E-3</v>
      </c>
      <c r="S8468">
        <v>2.5608088821172714E-2</v>
      </c>
      <c r="T8468">
        <v>4.9705825746059418E-2</v>
      </c>
      <c r="U8468" t="s">
        <v>18</v>
      </c>
      <c r="V8468" t="s">
        <v>84</v>
      </c>
      <c r="W8468">
        <v>87.909034729003906</v>
      </c>
    </row>
    <row r="8469" spans="2:23" x14ac:dyDescent="0.25">
      <c r="B8469" t="s">
        <v>15</v>
      </c>
      <c r="C8469" s="35">
        <v>42233</v>
      </c>
      <c r="D8469">
        <v>10</v>
      </c>
      <c r="E8469" t="s">
        <v>112</v>
      </c>
      <c r="F8469">
        <v>0.86211963981733497</v>
      </c>
      <c r="G8469">
        <v>1.0849015092756669</v>
      </c>
      <c r="H8469">
        <v>4133</v>
      </c>
      <c r="I8469">
        <v>0.86328460801443285</v>
      </c>
      <c r="J8469">
        <v>1.1625109660881496</v>
      </c>
      <c r="K8469">
        <v>1047</v>
      </c>
      <c r="L8469">
        <v>-1.1649682419374585E-3</v>
      </c>
      <c r="M8469">
        <v>-0.13512836396694183</v>
      </c>
      <c r="N8469">
        <v>10356</v>
      </c>
      <c r="O8469">
        <v>3.9693191647529602E-2</v>
      </c>
      <c r="P8469">
        <v>-5.203576385974884E-2</v>
      </c>
      <c r="Q8469">
        <v>-2.7941200882196426E-2</v>
      </c>
      <c r="R8469">
        <v>-1.1649682419374585E-3</v>
      </c>
      <c r="S8469">
        <v>2.5608088821172714E-2</v>
      </c>
      <c r="T8469">
        <v>4.9705825746059418E-2</v>
      </c>
      <c r="U8469" t="s">
        <v>102</v>
      </c>
      <c r="V8469" t="s">
        <v>84</v>
      </c>
      <c r="W8469">
        <v>87.909034729003906</v>
      </c>
    </row>
    <row r="8470" spans="2:23" x14ac:dyDescent="0.25">
      <c r="B8470" t="s">
        <v>15</v>
      </c>
      <c r="C8470" s="35">
        <v>42233</v>
      </c>
      <c r="D8470">
        <v>11</v>
      </c>
      <c r="E8470" t="s">
        <v>112</v>
      </c>
      <c r="F8470">
        <v>0.98519452424049792</v>
      </c>
      <c r="G8470">
        <v>1.323450485292418</v>
      </c>
      <c r="H8470">
        <v>4133</v>
      </c>
      <c r="I8470">
        <v>1.0125857552925679</v>
      </c>
      <c r="J8470">
        <v>1.4081861004049758</v>
      </c>
      <c r="K8470">
        <v>1047</v>
      </c>
      <c r="L8470">
        <v>-2.7391230687499046E-2</v>
      </c>
      <c r="M8470">
        <v>-2.7802865505218506</v>
      </c>
      <c r="N8470">
        <v>10356</v>
      </c>
      <c r="O8470">
        <v>4.814312607049942E-2</v>
      </c>
      <c r="P8470">
        <v>-8.9091457426548004E-2</v>
      </c>
      <c r="Q8470">
        <v>-5.9867620468139648E-2</v>
      </c>
      <c r="R8470">
        <v>-2.7391230687499046E-2</v>
      </c>
      <c r="S8470">
        <v>5.0813080742955208E-3</v>
      </c>
      <c r="T8470">
        <v>3.430899977684021E-2</v>
      </c>
      <c r="U8470" t="s">
        <v>18</v>
      </c>
      <c r="V8470" t="s">
        <v>84</v>
      </c>
      <c r="W8470">
        <v>91.909034729003906</v>
      </c>
    </row>
    <row r="8471" spans="2:23" x14ac:dyDescent="0.25">
      <c r="B8471" t="s">
        <v>15</v>
      </c>
      <c r="C8471" s="35">
        <v>42233</v>
      </c>
      <c r="D8471">
        <v>11</v>
      </c>
      <c r="E8471" t="s">
        <v>112</v>
      </c>
      <c r="F8471">
        <v>0.98519452424049792</v>
      </c>
      <c r="G8471">
        <v>1.323450485292418</v>
      </c>
      <c r="H8471">
        <v>4133</v>
      </c>
      <c r="I8471">
        <v>1.0125857552925679</v>
      </c>
      <c r="J8471">
        <v>1.4081861004049758</v>
      </c>
      <c r="K8471">
        <v>1047</v>
      </c>
      <c r="L8471">
        <v>-2.7391230687499046E-2</v>
      </c>
      <c r="M8471">
        <v>-2.7802865505218506</v>
      </c>
      <c r="N8471">
        <v>10356</v>
      </c>
      <c r="O8471">
        <v>4.814312607049942E-2</v>
      </c>
      <c r="P8471">
        <v>-8.9091457426548004E-2</v>
      </c>
      <c r="Q8471">
        <v>-5.9867620468139648E-2</v>
      </c>
      <c r="R8471">
        <v>-2.7391230687499046E-2</v>
      </c>
      <c r="S8471">
        <v>5.0813080742955208E-3</v>
      </c>
      <c r="T8471">
        <v>3.430899977684021E-2</v>
      </c>
      <c r="U8471" t="s">
        <v>102</v>
      </c>
      <c r="V8471" t="s">
        <v>84</v>
      </c>
      <c r="W8471">
        <v>91.909034729003906</v>
      </c>
    </row>
    <row r="8472" spans="2:23" x14ac:dyDescent="0.25">
      <c r="B8472" t="s">
        <v>15</v>
      </c>
      <c r="C8472" s="35">
        <v>42233</v>
      </c>
      <c r="D8472">
        <v>12</v>
      </c>
      <c r="E8472" t="s">
        <v>112</v>
      </c>
      <c r="F8472">
        <v>1.22954928186753</v>
      </c>
      <c r="G8472">
        <v>1.5725481565876662</v>
      </c>
      <c r="H8472">
        <v>4133</v>
      </c>
      <c r="I8472">
        <v>1.2659532500755972</v>
      </c>
      <c r="J8472">
        <v>1.6462671010910559</v>
      </c>
      <c r="K8472">
        <v>1047</v>
      </c>
      <c r="L8472">
        <v>-3.6403968930244446E-2</v>
      </c>
      <c r="M8472">
        <v>-2.9607572555541992</v>
      </c>
      <c r="N8472">
        <v>10356</v>
      </c>
      <c r="O8472">
        <v>5.6452337652444839E-2</v>
      </c>
      <c r="P8472">
        <v>-0.10875328630208969</v>
      </c>
      <c r="Q8472">
        <v>-7.448558509349823E-2</v>
      </c>
      <c r="R8472">
        <v>-3.6403968930244446E-2</v>
      </c>
      <c r="S8472">
        <v>1.6731327632442117E-3</v>
      </c>
      <c r="T8472">
        <v>3.59453484416008E-2</v>
      </c>
      <c r="U8472" t="s">
        <v>18</v>
      </c>
      <c r="V8472" t="s">
        <v>84</v>
      </c>
      <c r="W8472">
        <v>94.908843994140625</v>
      </c>
    </row>
    <row r="8473" spans="2:23" x14ac:dyDescent="0.25">
      <c r="B8473" t="s">
        <v>15</v>
      </c>
      <c r="C8473" s="35">
        <v>42233</v>
      </c>
      <c r="D8473">
        <v>12</v>
      </c>
      <c r="E8473" t="s">
        <v>112</v>
      </c>
      <c r="F8473">
        <v>1.22954928186753</v>
      </c>
      <c r="G8473">
        <v>1.5725481565876662</v>
      </c>
      <c r="H8473">
        <v>4133</v>
      </c>
      <c r="I8473">
        <v>1.2659532500755972</v>
      </c>
      <c r="J8473">
        <v>1.6462671010910559</v>
      </c>
      <c r="K8473">
        <v>1047</v>
      </c>
      <c r="L8473">
        <v>-3.6403968930244446E-2</v>
      </c>
      <c r="M8473">
        <v>-2.9607572555541992</v>
      </c>
      <c r="N8473">
        <v>10356</v>
      </c>
      <c r="O8473">
        <v>5.6452337652444839E-2</v>
      </c>
      <c r="P8473">
        <v>-0.10875328630208969</v>
      </c>
      <c r="Q8473">
        <v>-7.448558509349823E-2</v>
      </c>
      <c r="R8473">
        <v>-3.6403968930244446E-2</v>
      </c>
      <c r="S8473">
        <v>1.6731327632442117E-3</v>
      </c>
      <c r="T8473">
        <v>3.59453484416008E-2</v>
      </c>
      <c r="U8473" t="s">
        <v>102</v>
      </c>
      <c r="V8473" t="s">
        <v>84</v>
      </c>
      <c r="W8473">
        <v>94.908843994140625</v>
      </c>
    </row>
    <row r="8474" spans="2:23" x14ac:dyDescent="0.25">
      <c r="B8474" t="s">
        <v>15</v>
      </c>
      <c r="C8474" s="35">
        <v>42233</v>
      </c>
      <c r="D8474">
        <v>13</v>
      </c>
      <c r="E8474" t="s">
        <v>112</v>
      </c>
      <c r="F8474">
        <v>1.5809772693324176</v>
      </c>
      <c r="G8474">
        <v>1.8044660744702996</v>
      </c>
      <c r="H8474">
        <v>4133</v>
      </c>
      <c r="I8474">
        <v>1.5733409176015016</v>
      </c>
      <c r="J8474">
        <v>1.8306525962370976</v>
      </c>
      <c r="K8474">
        <v>1047</v>
      </c>
      <c r="L8474">
        <v>7.6363515108823776E-3</v>
      </c>
      <c r="M8474">
        <v>0.48301464319229126</v>
      </c>
      <c r="N8474">
        <v>10356</v>
      </c>
      <c r="O8474">
        <v>6.3155986368656158E-2</v>
      </c>
      <c r="P8474">
        <v>-7.3304362595081329E-2</v>
      </c>
      <c r="Q8474">
        <v>-3.4967415034770966E-2</v>
      </c>
      <c r="R8474">
        <v>7.6363515108823776E-3</v>
      </c>
      <c r="S8474">
        <v>5.0235062837600708E-2</v>
      </c>
      <c r="T8474">
        <v>8.8577061891555786E-2</v>
      </c>
      <c r="U8474" t="s">
        <v>18</v>
      </c>
      <c r="V8474" t="s">
        <v>84</v>
      </c>
      <c r="W8474">
        <v>97.649093627929688</v>
      </c>
    </row>
    <row r="8475" spans="2:23" x14ac:dyDescent="0.25">
      <c r="B8475" t="s">
        <v>15</v>
      </c>
      <c r="C8475" s="35">
        <v>42233</v>
      </c>
      <c r="D8475">
        <v>13</v>
      </c>
      <c r="E8475" t="s">
        <v>112</v>
      </c>
      <c r="F8475">
        <v>1.5809772693324176</v>
      </c>
      <c r="G8475">
        <v>1.8044660744702996</v>
      </c>
      <c r="H8475">
        <v>4133</v>
      </c>
      <c r="I8475">
        <v>1.5733409176015016</v>
      </c>
      <c r="J8475">
        <v>1.8306525962370976</v>
      </c>
      <c r="K8475">
        <v>1047</v>
      </c>
      <c r="L8475">
        <v>7.6363515108823776E-3</v>
      </c>
      <c r="M8475">
        <v>0.48301464319229126</v>
      </c>
      <c r="N8475">
        <v>10356</v>
      </c>
      <c r="O8475">
        <v>6.3155986368656158E-2</v>
      </c>
      <c r="P8475">
        <v>-7.3304362595081329E-2</v>
      </c>
      <c r="Q8475">
        <v>-3.4967415034770966E-2</v>
      </c>
      <c r="R8475">
        <v>7.6363515108823776E-3</v>
      </c>
      <c r="S8475">
        <v>5.0235062837600708E-2</v>
      </c>
      <c r="T8475">
        <v>8.8577061891555786E-2</v>
      </c>
      <c r="U8475" t="s">
        <v>102</v>
      </c>
      <c r="V8475" t="s">
        <v>84</v>
      </c>
      <c r="W8475">
        <v>97.649093627929688</v>
      </c>
    </row>
    <row r="8476" spans="2:23" x14ac:dyDescent="0.25">
      <c r="B8476" t="s">
        <v>15</v>
      </c>
      <c r="C8476" s="35">
        <v>42233</v>
      </c>
      <c r="D8476">
        <v>14</v>
      </c>
      <c r="E8476" t="s">
        <v>112</v>
      </c>
      <c r="F8476">
        <v>1.9362883913073079</v>
      </c>
      <c r="G8476">
        <v>1.9742967285306676</v>
      </c>
      <c r="H8476">
        <v>4133</v>
      </c>
      <c r="I8476">
        <v>1.9845597509804351</v>
      </c>
      <c r="J8476">
        <v>2.0017876439703737</v>
      </c>
      <c r="K8476">
        <v>1047</v>
      </c>
      <c r="L8476">
        <v>-4.8271358013153076E-2</v>
      </c>
      <c r="M8476">
        <v>-2.4929840564727783</v>
      </c>
      <c r="N8476">
        <v>10356</v>
      </c>
      <c r="O8476">
        <v>6.9067902863025665E-2</v>
      </c>
      <c r="P8476">
        <v>-0.13678878545761108</v>
      </c>
      <c r="Q8476">
        <v>-9.4863183796405792E-2</v>
      </c>
      <c r="R8476">
        <v>-4.8271358013153076E-2</v>
      </c>
      <c r="S8476">
        <v>-1.6850575339049101E-3</v>
      </c>
      <c r="T8476">
        <v>4.0246065706014633E-2</v>
      </c>
      <c r="U8476" t="s">
        <v>18</v>
      </c>
      <c r="V8476" t="s">
        <v>84</v>
      </c>
      <c r="W8476">
        <v>100.25965881347656</v>
      </c>
    </row>
    <row r="8477" spans="2:23" x14ac:dyDescent="0.25">
      <c r="B8477" t="s">
        <v>15</v>
      </c>
      <c r="C8477" s="35">
        <v>42233</v>
      </c>
      <c r="D8477">
        <v>14</v>
      </c>
      <c r="E8477" t="s">
        <v>112</v>
      </c>
      <c r="F8477">
        <v>1.9362883913073079</v>
      </c>
      <c r="G8477">
        <v>1.9742967285306676</v>
      </c>
      <c r="H8477">
        <v>4133</v>
      </c>
      <c r="I8477">
        <v>1.9845597509804351</v>
      </c>
      <c r="J8477">
        <v>2.0017876439703737</v>
      </c>
      <c r="K8477">
        <v>1047</v>
      </c>
      <c r="L8477">
        <v>-4.8271358013153076E-2</v>
      </c>
      <c r="M8477">
        <v>-2.4929840564727783</v>
      </c>
      <c r="N8477">
        <v>10356</v>
      </c>
      <c r="O8477">
        <v>6.9067902863025665E-2</v>
      </c>
      <c r="P8477">
        <v>-0.13678878545761108</v>
      </c>
      <c r="Q8477">
        <v>-9.4863183796405792E-2</v>
      </c>
      <c r="R8477">
        <v>-4.8271358013153076E-2</v>
      </c>
      <c r="S8477">
        <v>-1.6850575339049101E-3</v>
      </c>
      <c r="T8477">
        <v>4.0246065706014633E-2</v>
      </c>
      <c r="U8477" t="s">
        <v>102</v>
      </c>
      <c r="V8477" t="s">
        <v>84</v>
      </c>
      <c r="W8477">
        <v>100.25965881347656</v>
      </c>
    </row>
    <row r="8478" spans="2:23" x14ac:dyDescent="0.25">
      <c r="B8478" t="s">
        <v>15</v>
      </c>
      <c r="C8478" s="35">
        <v>42233</v>
      </c>
      <c r="D8478">
        <v>15</v>
      </c>
      <c r="E8478" t="s">
        <v>112</v>
      </c>
      <c r="F8478">
        <v>2.3519593330322865</v>
      </c>
      <c r="G8478">
        <v>2.0588491798633863</v>
      </c>
      <c r="H8478">
        <v>4133</v>
      </c>
      <c r="I8478">
        <v>2.1810899613557684</v>
      </c>
      <c r="J8478">
        <v>1.9328626339577704</v>
      </c>
      <c r="K8478">
        <v>1047</v>
      </c>
      <c r="L8478">
        <v>0.1708693653345108</v>
      </c>
      <c r="M8478">
        <v>7.2649798393249512</v>
      </c>
      <c r="N8478">
        <v>10356</v>
      </c>
      <c r="O8478">
        <v>6.7778043448925018E-2</v>
      </c>
      <c r="P8478">
        <v>8.4005028009414673E-2</v>
      </c>
      <c r="Q8478">
        <v>0.12514765560626984</v>
      </c>
      <c r="R8478">
        <v>0.1708693653345108</v>
      </c>
      <c r="S8478">
        <v>0.21658565104007721</v>
      </c>
      <c r="T8478">
        <v>0.25773370265960693</v>
      </c>
      <c r="U8478" t="s">
        <v>18</v>
      </c>
      <c r="V8478" t="s">
        <v>84</v>
      </c>
      <c r="W8478">
        <v>102.12958526611328</v>
      </c>
    </row>
    <row r="8479" spans="2:23" x14ac:dyDescent="0.25">
      <c r="B8479" t="s">
        <v>15</v>
      </c>
      <c r="C8479" s="35">
        <v>42233</v>
      </c>
      <c r="D8479">
        <v>15</v>
      </c>
      <c r="E8479" t="s">
        <v>112</v>
      </c>
      <c r="F8479">
        <v>2.3519593330322865</v>
      </c>
      <c r="G8479">
        <v>2.0588491798633863</v>
      </c>
      <c r="H8479">
        <v>4133</v>
      </c>
      <c r="I8479">
        <v>2.1810899613557684</v>
      </c>
      <c r="J8479">
        <v>1.9328626339577704</v>
      </c>
      <c r="K8479">
        <v>1047</v>
      </c>
      <c r="L8479">
        <v>0.1708693653345108</v>
      </c>
      <c r="M8479">
        <v>7.2649798393249512</v>
      </c>
      <c r="N8479">
        <v>10356</v>
      </c>
      <c r="O8479">
        <v>6.7778043448925018E-2</v>
      </c>
      <c r="P8479">
        <v>8.4005028009414673E-2</v>
      </c>
      <c r="Q8479">
        <v>0.12514765560626984</v>
      </c>
      <c r="R8479">
        <v>0.1708693653345108</v>
      </c>
      <c r="S8479">
        <v>0.21658565104007721</v>
      </c>
      <c r="T8479">
        <v>0.25773370265960693</v>
      </c>
      <c r="U8479" t="s">
        <v>102</v>
      </c>
      <c r="V8479" t="s">
        <v>84</v>
      </c>
      <c r="W8479">
        <v>102.12958526611328</v>
      </c>
    </row>
    <row r="8480" spans="2:23" x14ac:dyDescent="0.25">
      <c r="B8480" t="s">
        <v>15</v>
      </c>
      <c r="C8480" s="35">
        <v>42233</v>
      </c>
      <c r="D8480">
        <v>16</v>
      </c>
      <c r="E8480" t="s">
        <v>112</v>
      </c>
      <c r="F8480">
        <v>2.7643710877292129</v>
      </c>
      <c r="G8480">
        <v>2.0879805011188313</v>
      </c>
      <c r="H8480">
        <v>4133</v>
      </c>
      <c r="I8480">
        <v>2.145397897412868</v>
      </c>
      <c r="J8480">
        <v>1.8063973704390688</v>
      </c>
      <c r="K8480">
        <v>1047</v>
      </c>
      <c r="L8480">
        <v>0.61897319555282593</v>
      </c>
      <c r="M8480">
        <v>22.391103744506836</v>
      </c>
      <c r="N8480">
        <v>10356</v>
      </c>
      <c r="O8480">
        <v>6.4586639404296875E-2</v>
      </c>
      <c r="P8480">
        <v>0.53619897365570068</v>
      </c>
      <c r="Q8480">
        <v>0.57540434598922729</v>
      </c>
      <c r="R8480">
        <v>0.61897319555282593</v>
      </c>
      <c r="S8480">
        <v>0.6625368595123291</v>
      </c>
      <c r="T8480">
        <v>0.70174741744995117</v>
      </c>
      <c r="U8480" t="s">
        <v>18</v>
      </c>
      <c r="V8480" t="s">
        <v>84</v>
      </c>
      <c r="W8480">
        <v>102.12958526611328</v>
      </c>
    </row>
    <row r="8481" spans="2:23" x14ac:dyDescent="0.25">
      <c r="B8481" t="s">
        <v>15</v>
      </c>
      <c r="C8481" s="35">
        <v>42233</v>
      </c>
      <c r="D8481">
        <v>16</v>
      </c>
      <c r="E8481" t="s">
        <v>112</v>
      </c>
      <c r="F8481">
        <v>2.7643710877292129</v>
      </c>
      <c r="G8481">
        <v>2.0879805011188313</v>
      </c>
      <c r="H8481">
        <v>4133</v>
      </c>
      <c r="I8481">
        <v>2.145397897412868</v>
      </c>
      <c r="J8481">
        <v>1.8063973704390688</v>
      </c>
      <c r="K8481">
        <v>1047</v>
      </c>
      <c r="L8481">
        <v>0.61897319555282593</v>
      </c>
      <c r="M8481">
        <v>22.391103744506836</v>
      </c>
      <c r="N8481">
        <v>10356</v>
      </c>
      <c r="O8481">
        <v>6.4586639404296875E-2</v>
      </c>
      <c r="P8481">
        <v>0.53619897365570068</v>
      </c>
      <c r="Q8481">
        <v>0.57540434598922729</v>
      </c>
      <c r="R8481">
        <v>0.61897319555282593</v>
      </c>
      <c r="S8481">
        <v>0.6625368595123291</v>
      </c>
      <c r="T8481">
        <v>0.70174741744995117</v>
      </c>
      <c r="U8481" t="s">
        <v>102</v>
      </c>
      <c r="V8481" t="s">
        <v>84</v>
      </c>
      <c r="W8481">
        <v>102.12958526611328</v>
      </c>
    </row>
    <row r="8482" spans="2:23" x14ac:dyDescent="0.25">
      <c r="B8482" t="s">
        <v>15</v>
      </c>
      <c r="C8482" s="35">
        <v>42233</v>
      </c>
      <c r="D8482">
        <v>17</v>
      </c>
      <c r="E8482" t="s">
        <v>112</v>
      </c>
      <c r="F8482">
        <v>3.0874869552243958</v>
      </c>
      <c r="G8482">
        <v>2.070856331206484</v>
      </c>
      <c r="H8482">
        <v>4133</v>
      </c>
      <c r="I8482">
        <v>2.4026739019465264</v>
      </c>
      <c r="J8482">
        <v>1.7415319226753438</v>
      </c>
      <c r="K8482">
        <v>1047</v>
      </c>
      <c r="L8482">
        <v>0.68481308221817017</v>
      </c>
      <c r="M8482">
        <v>22.180273056030273</v>
      </c>
      <c r="N8482">
        <v>10356</v>
      </c>
      <c r="O8482">
        <v>6.2724761664867401E-2</v>
      </c>
      <c r="P8482">
        <v>0.60442501306533813</v>
      </c>
      <c r="Q8482">
        <v>0.64250022172927856</v>
      </c>
      <c r="R8482">
        <v>0.68481308221817017</v>
      </c>
      <c r="S8482">
        <v>0.72712093591690063</v>
      </c>
      <c r="T8482">
        <v>0.7652011513710022</v>
      </c>
      <c r="U8482" t="s">
        <v>18</v>
      </c>
      <c r="V8482" t="s">
        <v>84</v>
      </c>
      <c r="W8482">
        <v>101.87002563476562</v>
      </c>
    </row>
    <row r="8483" spans="2:23" x14ac:dyDescent="0.25">
      <c r="B8483" t="s">
        <v>15</v>
      </c>
      <c r="C8483" s="35">
        <v>42233</v>
      </c>
      <c r="D8483">
        <v>17</v>
      </c>
      <c r="E8483" t="s">
        <v>112</v>
      </c>
      <c r="F8483">
        <v>3.0874869552243958</v>
      </c>
      <c r="G8483">
        <v>2.070856331206484</v>
      </c>
      <c r="H8483">
        <v>4133</v>
      </c>
      <c r="I8483">
        <v>2.4026739019465264</v>
      </c>
      <c r="J8483">
        <v>1.7415319226753438</v>
      </c>
      <c r="K8483">
        <v>1047</v>
      </c>
      <c r="L8483">
        <v>0.68481308221817017</v>
      </c>
      <c r="M8483">
        <v>22.180273056030273</v>
      </c>
      <c r="N8483">
        <v>10356</v>
      </c>
      <c r="O8483">
        <v>6.2724761664867401E-2</v>
      </c>
      <c r="P8483">
        <v>0.60442501306533813</v>
      </c>
      <c r="Q8483">
        <v>0.64250022172927856</v>
      </c>
      <c r="R8483">
        <v>0.68481308221817017</v>
      </c>
      <c r="S8483">
        <v>0.72712093591690063</v>
      </c>
      <c r="T8483">
        <v>0.7652011513710022</v>
      </c>
      <c r="U8483" t="s">
        <v>102</v>
      </c>
      <c r="V8483" t="s">
        <v>84</v>
      </c>
      <c r="W8483">
        <v>101.87002563476562</v>
      </c>
    </row>
    <row r="8484" spans="2:23" x14ac:dyDescent="0.25">
      <c r="B8484" t="s">
        <v>15</v>
      </c>
      <c r="C8484" s="35">
        <v>42233</v>
      </c>
      <c r="D8484">
        <v>18</v>
      </c>
      <c r="E8484" t="s">
        <v>112</v>
      </c>
      <c r="F8484">
        <v>3.3108130205439457</v>
      </c>
      <c r="G8484">
        <v>2.0436011044023936</v>
      </c>
      <c r="H8484">
        <v>4133</v>
      </c>
      <c r="I8484">
        <v>2.5141938816210518</v>
      </c>
      <c r="J8484">
        <v>1.6578762548218375</v>
      </c>
      <c r="K8484">
        <v>1047</v>
      </c>
      <c r="L8484">
        <v>0.79661911725997925</v>
      </c>
      <c r="M8484">
        <v>24.061134338378906</v>
      </c>
      <c r="N8484">
        <v>10356</v>
      </c>
      <c r="O8484">
        <v>6.0296341776847839E-2</v>
      </c>
      <c r="P8484">
        <v>0.71934330463409424</v>
      </c>
      <c r="Q8484">
        <v>0.75594443082809448</v>
      </c>
      <c r="R8484">
        <v>0.79661911725997925</v>
      </c>
      <c r="S8484">
        <v>0.83728897571563721</v>
      </c>
      <c r="T8484">
        <v>0.87389492988586426</v>
      </c>
      <c r="U8484" t="s">
        <v>18</v>
      </c>
      <c r="V8484" t="s">
        <v>84</v>
      </c>
      <c r="W8484">
        <v>99.86993408203125</v>
      </c>
    </row>
    <row r="8485" spans="2:23" x14ac:dyDescent="0.25">
      <c r="B8485" t="s">
        <v>15</v>
      </c>
      <c r="C8485" s="35">
        <v>42233</v>
      </c>
      <c r="D8485">
        <v>18</v>
      </c>
      <c r="E8485" t="s">
        <v>112</v>
      </c>
      <c r="F8485">
        <v>3.3108130205439457</v>
      </c>
      <c r="G8485">
        <v>2.0436011044023936</v>
      </c>
      <c r="H8485">
        <v>4133</v>
      </c>
      <c r="I8485">
        <v>2.5141938816210518</v>
      </c>
      <c r="J8485">
        <v>1.6578762548218375</v>
      </c>
      <c r="K8485">
        <v>1047</v>
      </c>
      <c r="L8485">
        <v>0.79661911725997925</v>
      </c>
      <c r="M8485">
        <v>24.061134338378906</v>
      </c>
      <c r="N8485">
        <v>10356</v>
      </c>
      <c r="O8485">
        <v>6.0296341776847839E-2</v>
      </c>
      <c r="P8485">
        <v>0.71934330463409424</v>
      </c>
      <c r="Q8485">
        <v>0.75594443082809448</v>
      </c>
      <c r="R8485">
        <v>0.79661911725997925</v>
      </c>
      <c r="S8485">
        <v>0.83728897571563721</v>
      </c>
      <c r="T8485">
        <v>0.87389492988586426</v>
      </c>
      <c r="U8485" t="s">
        <v>102</v>
      </c>
      <c r="V8485" t="s">
        <v>84</v>
      </c>
      <c r="W8485">
        <v>99.86993408203125</v>
      </c>
    </row>
    <row r="8486" spans="2:23" x14ac:dyDescent="0.25">
      <c r="B8486" t="s">
        <v>15</v>
      </c>
      <c r="C8486" s="35">
        <v>42233</v>
      </c>
      <c r="D8486">
        <v>19</v>
      </c>
      <c r="E8486" t="s">
        <v>112</v>
      </c>
      <c r="F8486">
        <v>3.3411697251898733</v>
      </c>
      <c r="G8486">
        <v>1.9822265679507654</v>
      </c>
      <c r="H8486">
        <v>4133</v>
      </c>
      <c r="I8486">
        <v>3.429251720790456</v>
      </c>
      <c r="J8486">
        <v>2.0267213623226308</v>
      </c>
      <c r="K8486">
        <v>1047</v>
      </c>
      <c r="L8486">
        <v>-8.8081993162631989E-2</v>
      </c>
      <c r="M8486">
        <v>-2.6362621784210205</v>
      </c>
      <c r="N8486">
        <v>10356</v>
      </c>
      <c r="O8486">
        <v>6.9813348352909088E-2</v>
      </c>
      <c r="P8486">
        <v>-0.17755478620529175</v>
      </c>
      <c r="Q8486">
        <v>-0.13517668843269348</v>
      </c>
      <c r="R8486">
        <v>-8.8081993162631989E-2</v>
      </c>
      <c r="S8486">
        <v>-4.0992889553308487E-2</v>
      </c>
      <c r="T8486">
        <v>1.3907940592616796E-3</v>
      </c>
      <c r="U8486" t="s">
        <v>18</v>
      </c>
      <c r="V8486" t="s">
        <v>84</v>
      </c>
      <c r="W8486">
        <v>94.869544982910156</v>
      </c>
    </row>
    <row r="8487" spans="2:23" x14ac:dyDescent="0.25">
      <c r="B8487" t="s">
        <v>15</v>
      </c>
      <c r="C8487" s="35">
        <v>42233</v>
      </c>
      <c r="D8487">
        <v>19</v>
      </c>
      <c r="E8487" t="s">
        <v>112</v>
      </c>
      <c r="F8487">
        <v>3.3411697251898733</v>
      </c>
      <c r="G8487">
        <v>1.9822265679507654</v>
      </c>
      <c r="H8487">
        <v>4133</v>
      </c>
      <c r="I8487">
        <v>3.429251720790456</v>
      </c>
      <c r="J8487">
        <v>2.0267213623226308</v>
      </c>
      <c r="K8487">
        <v>1047</v>
      </c>
      <c r="L8487">
        <v>-8.8081993162631989E-2</v>
      </c>
      <c r="M8487">
        <v>-2.6362621784210205</v>
      </c>
      <c r="N8487">
        <v>10356</v>
      </c>
      <c r="O8487">
        <v>6.9813348352909088E-2</v>
      </c>
      <c r="P8487">
        <v>-0.17755478620529175</v>
      </c>
      <c r="Q8487">
        <v>-0.13517668843269348</v>
      </c>
      <c r="R8487">
        <v>-8.8081993162631989E-2</v>
      </c>
      <c r="S8487">
        <v>-4.0992889553308487E-2</v>
      </c>
      <c r="T8487">
        <v>1.3907940592616796E-3</v>
      </c>
      <c r="U8487" t="s">
        <v>102</v>
      </c>
      <c r="V8487" t="s">
        <v>84</v>
      </c>
      <c r="W8487">
        <v>94.869544982910156</v>
      </c>
    </row>
    <row r="8488" spans="2:23" x14ac:dyDescent="0.25">
      <c r="B8488" t="s">
        <v>15</v>
      </c>
      <c r="C8488" s="35">
        <v>42233</v>
      </c>
      <c r="D8488">
        <v>20</v>
      </c>
      <c r="E8488" t="s">
        <v>112</v>
      </c>
      <c r="F8488">
        <v>3.1234292287139569</v>
      </c>
      <c r="G8488">
        <v>1.9099258670854542</v>
      </c>
      <c r="H8488">
        <v>4133</v>
      </c>
      <c r="I8488">
        <v>3.4982040175509499</v>
      </c>
      <c r="J8488">
        <v>2.0486783238192086</v>
      </c>
      <c r="K8488">
        <v>1047</v>
      </c>
      <c r="L8488">
        <v>-0.37477478384971619</v>
      </c>
      <c r="M8488">
        <v>-11.998824119567871</v>
      </c>
      <c r="N8488">
        <v>10356</v>
      </c>
      <c r="O8488">
        <v>6.9937705993652344E-2</v>
      </c>
      <c r="P8488">
        <v>-0.46440693736076355</v>
      </c>
      <c r="Q8488">
        <v>-0.42195335030555725</v>
      </c>
      <c r="R8488">
        <v>-0.37477478384971619</v>
      </c>
      <c r="S8488">
        <v>-0.32760179042816162</v>
      </c>
      <c r="T8488">
        <v>-0.28514263033866882</v>
      </c>
      <c r="U8488" t="s">
        <v>18</v>
      </c>
      <c r="V8488" t="s">
        <v>84</v>
      </c>
      <c r="W8488">
        <v>89.998939514160156</v>
      </c>
    </row>
    <row r="8489" spans="2:23" x14ac:dyDescent="0.25">
      <c r="B8489" t="s">
        <v>15</v>
      </c>
      <c r="C8489" s="35">
        <v>42233</v>
      </c>
      <c r="D8489">
        <v>20</v>
      </c>
      <c r="E8489" t="s">
        <v>112</v>
      </c>
      <c r="F8489">
        <v>3.1234292287139569</v>
      </c>
      <c r="G8489">
        <v>1.9099258670854542</v>
      </c>
      <c r="H8489">
        <v>4133</v>
      </c>
      <c r="I8489">
        <v>3.4982040175509499</v>
      </c>
      <c r="J8489">
        <v>2.0486783238192086</v>
      </c>
      <c r="K8489">
        <v>1047</v>
      </c>
      <c r="L8489">
        <v>-0.37477478384971619</v>
      </c>
      <c r="M8489">
        <v>-11.998824119567871</v>
      </c>
      <c r="N8489">
        <v>10356</v>
      </c>
      <c r="O8489">
        <v>6.9937705993652344E-2</v>
      </c>
      <c r="P8489">
        <v>-0.46440693736076355</v>
      </c>
      <c r="Q8489">
        <v>-0.42195335030555725</v>
      </c>
      <c r="R8489">
        <v>-0.37477478384971619</v>
      </c>
      <c r="S8489">
        <v>-0.32760179042816162</v>
      </c>
      <c r="T8489">
        <v>-0.28514263033866882</v>
      </c>
      <c r="U8489" t="s">
        <v>102</v>
      </c>
      <c r="V8489" t="s">
        <v>84</v>
      </c>
      <c r="W8489">
        <v>89.998939514160156</v>
      </c>
    </row>
    <row r="8490" spans="2:23" x14ac:dyDescent="0.25">
      <c r="B8490" t="s">
        <v>15</v>
      </c>
      <c r="C8490" s="35">
        <v>42233</v>
      </c>
      <c r="D8490">
        <v>21</v>
      </c>
      <c r="E8490" t="s">
        <v>112</v>
      </c>
      <c r="F8490">
        <v>2.8312034802493438</v>
      </c>
      <c r="G8490">
        <v>1.8345958433000564</v>
      </c>
      <c r="H8490">
        <v>4133</v>
      </c>
      <c r="I8490">
        <v>3.0717945519488592</v>
      </c>
      <c r="J8490">
        <v>1.9354503825304616</v>
      </c>
      <c r="K8490">
        <v>1047</v>
      </c>
      <c r="L8490">
        <v>-0.24059107899665833</v>
      </c>
      <c r="M8490">
        <v>-8.4978370666503906</v>
      </c>
      <c r="N8490">
        <v>10356</v>
      </c>
      <c r="O8490">
        <v>6.6273443400859833E-2</v>
      </c>
      <c r="P8490">
        <v>-0.3255271315574646</v>
      </c>
      <c r="Q8490">
        <v>-0.28529781103134155</v>
      </c>
      <c r="R8490">
        <v>-0.24059107899665833</v>
      </c>
      <c r="S8490">
        <v>-0.19588963687419891</v>
      </c>
      <c r="T8490">
        <v>-0.15565504133701324</v>
      </c>
      <c r="U8490" t="s">
        <v>18</v>
      </c>
      <c r="V8490" t="s">
        <v>84</v>
      </c>
      <c r="W8490">
        <v>86.258499145507813</v>
      </c>
    </row>
    <row r="8491" spans="2:23" x14ac:dyDescent="0.25">
      <c r="B8491" t="s">
        <v>15</v>
      </c>
      <c r="C8491" s="35">
        <v>42233</v>
      </c>
      <c r="D8491">
        <v>21</v>
      </c>
      <c r="E8491" t="s">
        <v>112</v>
      </c>
      <c r="F8491">
        <v>2.8312034802493438</v>
      </c>
      <c r="G8491">
        <v>1.8345958433000564</v>
      </c>
      <c r="H8491">
        <v>4133</v>
      </c>
      <c r="I8491">
        <v>3.0717945519488592</v>
      </c>
      <c r="J8491">
        <v>1.9354503825304616</v>
      </c>
      <c r="K8491">
        <v>1047</v>
      </c>
      <c r="L8491">
        <v>-0.24059107899665833</v>
      </c>
      <c r="M8491">
        <v>-8.4978370666503906</v>
      </c>
      <c r="N8491">
        <v>10356</v>
      </c>
      <c r="O8491">
        <v>6.6273443400859833E-2</v>
      </c>
      <c r="P8491">
        <v>-0.3255271315574646</v>
      </c>
      <c r="Q8491">
        <v>-0.28529781103134155</v>
      </c>
      <c r="R8491">
        <v>-0.24059107899665833</v>
      </c>
      <c r="S8491">
        <v>-0.19588963687419891</v>
      </c>
      <c r="T8491">
        <v>-0.15565504133701324</v>
      </c>
      <c r="U8491" t="s">
        <v>102</v>
      </c>
      <c r="V8491" t="s">
        <v>84</v>
      </c>
      <c r="W8491">
        <v>86.258499145507813</v>
      </c>
    </row>
    <row r="8492" spans="2:23" x14ac:dyDescent="0.25">
      <c r="B8492" t="s">
        <v>15</v>
      </c>
      <c r="C8492" s="35">
        <v>42233</v>
      </c>
      <c r="D8492">
        <v>22</v>
      </c>
      <c r="E8492" t="s">
        <v>112</v>
      </c>
      <c r="F8492">
        <v>2.4278552933247819</v>
      </c>
      <c r="G8492">
        <v>1.7340377391896091</v>
      </c>
      <c r="H8492">
        <v>4133</v>
      </c>
      <c r="I8492">
        <v>2.595372944881265</v>
      </c>
      <c r="J8492">
        <v>1.7545114805142306</v>
      </c>
      <c r="K8492">
        <v>1047</v>
      </c>
      <c r="L8492">
        <v>-0.16751764714717865</v>
      </c>
      <c r="M8492">
        <v>-6.8998203277587891</v>
      </c>
      <c r="N8492">
        <v>10356</v>
      </c>
      <c r="O8492">
        <v>6.0561176389455795E-2</v>
      </c>
      <c r="P8492">
        <v>-0.24513284862041473</v>
      </c>
      <c r="Q8492">
        <v>-0.20837099850177765</v>
      </c>
      <c r="R8492">
        <v>-0.16751764714717865</v>
      </c>
      <c r="S8492">
        <v>-0.12666913866996765</v>
      </c>
      <c r="T8492">
        <v>-8.9902445673942566E-2</v>
      </c>
      <c r="U8492" t="s">
        <v>18</v>
      </c>
      <c r="V8492" t="s">
        <v>84</v>
      </c>
      <c r="W8492">
        <v>81.388565063476563</v>
      </c>
    </row>
    <row r="8493" spans="2:23" x14ac:dyDescent="0.25">
      <c r="B8493" t="s">
        <v>15</v>
      </c>
      <c r="C8493" s="35">
        <v>42233</v>
      </c>
      <c r="D8493">
        <v>22</v>
      </c>
      <c r="E8493" t="s">
        <v>112</v>
      </c>
      <c r="F8493">
        <v>2.4278552933247819</v>
      </c>
      <c r="G8493">
        <v>1.7340377391896091</v>
      </c>
      <c r="H8493">
        <v>4133</v>
      </c>
      <c r="I8493">
        <v>2.595372944881265</v>
      </c>
      <c r="J8493">
        <v>1.7545114805142306</v>
      </c>
      <c r="K8493">
        <v>1047</v>
      </c>
      <c r="L8493">
        <v>-0.16751764714717865</v>
      </c>
      <c r="M8493">
        <v>-6.8998203277587891</v>
      </c>
      <c r="N8493">
        <v>10356</v>
      </c>
      <c r="O8493">
        <v>6.0561176389455795E-2</v>
      </c>
      <c r="P8493">
        <v>-0.24513284862041473</v>
      </c>
      <c r="Q8493">
        <v>-0.20837099850177765</v>
      </c>
      <c r="R8493">
        <v>-0.16751764714717865</v>
      </c>
      <c r="S8493">
        <v>-0.12666913866996765</v>
      </c>
      <c r="T8493">
        <v>-8.9902445673942566E-2</v>
      </c>
      <c r="U8493" t="s">
        <v>102</v>
      </c>
      <c r="V8493" t="s">
        <v>84</v>
      </c>
      <c r="W8493">
        <v>81.388565063476563</v>
      </c>
    </row>
    <row r="8494" spans="2:23" x14ac:dyDescent="0.25">
      <c r="B8494" t="s">
        <v>15</v>
      </c>
      <c r="C8494" s="35">
        <v>42233</v>
      </c>
      <c r="D8494">
        <v>23</v>
      </c>
      <c r="E8494" t="s">
        <v>112</v>
      </c>
      <c r="F8494">
        <v>1.8656893892377917</v>
      </c>
      <c r="G8494">
        <v>1.5109591011741415</v>
      </c>
      <c r="H8494">
        <v>4133</v>
      </c>
      <c r="I8494">
        <v>2.016486041680714</v>
      </c>
      <c r="J8494">
        <v>1.5986080398571401</v>
      </c>
      <c r="K8494">
        <v>1047</v>
      </c>
      <c r="L8494">
        <v>-0.15079665184020996</v>
      </c>
      <c r="M8494">
        <v>-8.0826234817504883</v>
      </c>
      <c r="N8494">
        <v>10356</v>
      </c>
      <c r="O8494">
        <v>5.4710250347852707E-2</v>
      </c>
      <c r="P8494">
        <v>-0.22091330587863922</v>
      </c>
      <c r="Q8494">
        <v>-0.18770308792591095</v>
      </c>
      <c r="R8494">
        <v>-0.15079665184020996</v>
      </c>
      <c r="S8494">
        <v>-0.11389458924531937</v>
      </c>
      <c r="T8494">
        <v>-8.0679997801780701E-2</v>
      </c>
      <c r="U8494" t="s">
        <v>18</v>
      </c>
      <c r="V8494" t="s">
        <v>84</v>
      </c>
      <c r="W8494">
        <v>77.518539428710938</v>
      </c>
    </row>
    <row r="8495" spans="2:23" x14ac:dyDescent="0.25">
      <c r="B8495" t="s">
        <v>15</v>
      </c>
      <c r="C8495" s="35">
        <v>42233</v>
      </c>
      <c r="D8495">
        <v>23</v>
      </c>
      <c r="E8495" t="s">
        <v>112</v>
      </c>
      <c r="F8495">
        <v>1.8656893892377917</v>
      </c>
      <c r="G8495">
        <v>1.5109591011741415</v>
      </c>
      <c r="H8495">
        <v>4133</v>
      </c>
      <c r="I8495">
        <v>2.016486041680714</v>
      </c>
      <c r="J8495">
        <v>1.5986080398571401</v>
      </c>
      <c r="K8495">
        <v>1047</v>
      </c>
      <c r="L8495">
        <v>-0.15079665184020996</v>
      </c>
      <c r="M8495">
        <v>-8.0826234817504883</v>
      </c>
      <c r="N8495">
        <v>10356</v>
      </c>
      <c r="O8495">
        <v>5.4710250347852707E-2</v>
      </c>
      <c r="P8495">
        <v>-0.22091330587863922</v>
      </c>
      <c r="Q8495">
        <v>-0.18770308792591095</v>
      </c>
      <c r="R8495">
        <v>-0.15079665184020996</v>
      </c>
      <c r="S8495">
        <v>-0.11389458924531937</v>
      </c>
      <c r="T8495">
        <v>-8.0679997801780701E-2</v>
      </c>
      <c r="U8495" t="s">
        <v>102</v>
      </c>
      <c r="V8495" t="s">
        <v>84</v>
      </c>
      <c r="W8495">
        <v>77.518539428710938</v>
      </c>
    </row>
    <row r="8496" spans="2:23" x14ac:dyDescent="0.25">
      <c r="B8496" t="s">
        <v>15</v>
      </c>
      <c r="C8496" s="35">
        <v>42233</v>
      </c>
      <c r="D8496">
        <v>24</v>
      </c>
      <c r="E8496" t="s">
        <v>112</v>
      </c>
      <c r="F8496">
        <v>1.400319615264201</v>
      </c>
      <c r="G8496">
        <v>1.2753716256183443</v>
      </c>
      <c r="H8496">
        <v>4133</v>
      </c>
      <c r="I8496">
        <v>1.4948785858666249</v>
      </c>
      <c r="J8496">
        <v>1.342408125013778</v>
      </c>
      <c r="K8496">
        <v>1047</v>
      </c>
      <c r="L8496">
        <v>-9.4558969140052795E-2</v>
      </c>
      <c r="M8496">
        <v>-6.7526707649230957</v>
      </c>
      <c r="N8496">
        <v>10356</v>
      </c>
      <c r="O8496">
        <v>4.5986108481884003E-2</v>
      </c>
      <c r="P8496">
        <v>-0.15349476039409637</v>
      </c>
      <c r="Q8496">
        <v>-0.12558028101921082</v>
      </c>
      <c r="R8496">
        <v>-9.4558969140052795E-2</v>
      </c>
      <c r="S8496">
        <v>-6.3541337847709656E-2</v>
      </c>
      <c r="T8496">
        <v>-3.5623174160718918E-2</v>
      </c>
      <c r="U8496" t="s">
        <v>18</v>
      </c>
      <c r="V8496" t="s">
        <v>84</v>
      </c>
      <c r="W8496">
        <v>74.869735717773437</v>
      </c>
    </row>
    <row r="8497" spans="2:23" x14ac:dyDescent="0.25">
      <c r="B8497" t="s">
        <v>15</v>
      </c>
      <c r="C8497" s="35">
        <v>42233</v>
      </c>
      <c r="D8497">
        <v>24</v>
      </c>
      <c r="E8497" t="s">
        <v>112</v>
      </c>
      <c r="F8497">
        <v>1.400319615264201</v>
      </c>
      <c r="G8497">
        <v>1.2753716256183443</v>
      </c>
      <c r="H8497">
        <v>4133</v>
      </c>
      <c r="I8497">
        <v>1.4948785858666249</v>
      </c>
      <c r="J8497">
        <v>1.342408125013778</v>
      </c>
      <c r="K8497">
        <v>1047</v>
      </c>
      <c r="L8497">
        <v>-9.4558969140052795E-2</v>
      </c>
      <c r="M8497">
        <v>-6.7526707649230957</v>
      </c>
      <c r="N8497">
        <v>10356</v>
      </c>
      <c r="O8497">
        <v>4.5986108481884003E-2</v>
      </c>
      <c r="P8497">
        <v>-0.15349476039409637</v>
      </c>
      <c r="Q8497">
        <v>-0.12558028101921082</v>
      </c>
      <c r="R8497">
        <v>-9.4558969140052795E-2</v>
      </c>
      <c r="S8497">
        <v>-6.3541337847709656E-2</v>
      </c>
      <c r="T8497">
        <v>-3.5623174160718918E-2</v>
      </c>
      <c r="U8497" t="s">
        <v>102</v>
      </c>
      <c r="V8497" t="s">
        <v>84</v>
      </c>
      <c r="W8497">
        <v>74.869735717773437</v>
      </c>
    </row>
    <row r="8498" spans="2:23" x14ac:dyDescent="0.25">
      <c r="B8498" t="s">
        <v>15</v>
      </c>
      <c r="C8498" s="35">
        <v>42180</v>
      </c>
      <c r="D8498">
        <v>1</v>
      </c>
      <c r="E8498" t="s">
        <v>113</v>
      </c>
      <c r="F8498">
        <v>0.99042256952921837</v>
      </c>
      <c r="G8498">
        <v>0.97247608766120675</v>
      </c>
      <c r="H8498">
        <v>8231</v>
      </c>
      <c r="I8498">
        <v>1.013474202843387</v>
      </c>
      <c r="J8498">
        <v>0.99626151927975748</v>
      </c>
      <c r="K8498">
        <v>1072</v>
      </c>
      <c r="L8498">
        <v>-2.3051632568240166E-2</v>
      </c>
      <c r="M8498">
        <v>-2.3274543285369873</v>
      </c>
      <c r="N8498">
        <v>10315</v>
      </c>
      <c r="O8498">
        <v>3.2260969281196594E-2</v>
      </c>
      <c r="P8498">
        <v>-6.4397290349006653E-2</v>
      </c>
      <c r="Q8498">
        <v>-4.4814236462116241E-2</v>
      </c>
      <c r="R8498">
        <v>-2.3051632568240166E-2</v>
      </c>
      <c r="S8498">
        <v>-1.2916087871417403E-3</v>
      </c>
      <c r="T8498">
        <v>1.8294025212526321E-2</v>
      </c>
      <c r="U8498" t="s">
        <v>18</v>
      </c>
      <c r="V8498" t="s">
        <v>84</v>
      </c>
      <c r="W8498">
        <v>76.219100952148438</v>
      </c>
    </row>
    <row r="8499" spans="2:23" x14ac:dyDescent="0.25">
      <c r="B8499" t="s">
        <v>15</v>
      </c>
      <c r="C8499" s="35">
        <v>42180</v>
      </c>
      <c r="D8499">
        <v>1</v>
      </c>
      <c r="E8499" t="s">
        <v>113</v>
      </c>
      <c r="F8499">
        <v>0.99042256952921837</v>
      </c>
      <c r="G8499">
        <v>0.97247608766120675</v>
      </c>
      <c r="H8499">
        <v>8231</v>
      </c>
      <c r="I8499">
        <v>1.013474202843387</v>
      </c>
      <c r="J8499">
        <v>0.99626151927975748</v>
      </c>
      <c r="K8499">
        <v>1072</v>
      </c>
      <c r="L8499">
        <v>-2.3051632568240166E-2</v>
      </c>
      <c r="M8499">
        <v>-2.3274543285369873</v>
      </c>
      <c r="N8499">
        <v>10315</v>
      </c>
      <c r="O8499">
        <v>3.2260969281196594E-2</v>
      </c>
      <c r="P8499">
        <v>-6.4397290349006653E-2</v>
      </c>
      <c r="Q8499">
        <v>-4.4814236462116241E-2</v>
      </c>
      <c r="R8499">
        <v>-2.3051632568240166E-2</v>
      </c>
      <c r="S8499">
        <v>-1.2916087871417403E-3</v>
      </c>
      <c r="T8499">
        <v>1.8294025212526321E-2</v>
      </c>
      <c r="U8499" t="s">
        <v>102</v>
      </c>
      <c r="V8499" t="s">
        <v>84</v>
      </c>
      <c r="W8499">
        <v>76.219100952148438</v>
      </c>
    </row>
    <row r="8500" spans="2:23" x14ac:dyDescent="0.25">
      <c r="B8500" t="s">
        <v>15</v>
      </c>
      <c r="C8500" s="35">
        <v>42180</v>
      </c>
      <c r="D8500">
        <v>2</v>
      </c>
      <c r="E8500" t="s">
        <v>113</v>
      </c>
      <c r="F8500">
        <v>0.82667747922646095</v>
      </c>
      <c r="G8500">
        <v>0.83152051201337696</v>
      </c>
      <c r="H8500">
        <v>8231</v>
      </c>
      <c r="I8500">
        <v>0.87543818009787577</v>
      </c>
      <c r="J8500">
        <v>0.84721076116885286</v>
      </c>
      <c r="K8500">
        <v>1072</v>
      </c>
      <c r="L8500">
        <v>-4.8760700970888138E-2</v>
      </c>
      <c r="M8500">
        <v>-5.8983945846557617</v>
      </c>
      <c r="N8500">
        <v>10315</v>
      </c>
      <c r="O8500">
        <v>2.7451058849692345E-2</v>
      </c>
      <c r="P8500">
        <v>-8.3941981196403503E-2</v>
      </c>
      <c r="Q8500">
        <v>-6.7278638482093811E-2</v>
      </c>
      <c r="R8500">
        <v>-4.8760700970888138E-2</v>
      </c>
      <c r="S8500">
        <v>-3.0244961380958557E-2</v>
      </c>
      <c r="T8500">
        <v>-1.3579423539340496E-2</v>
      </c>
      <c r="U8500" t="s">
        <v>18</v>
      </c>
      <c r="V8500" t="s">
        <v>84</v>
      </c>
      <c r="W8500">
        <v>74.349197387695313</v>
      </c>
    </row>
    <row r="8501" spans="2:23" x14ac:dyDescent="0.25">
      <c r="B8501" t="s">
        <v>15</v>
      </c>
      <c r="C8501" s="35">
        <v>42180</v>
      </c>
      <c r="D8501">
        <v>2</v>
      </c>
      <c r="E8501" t="s">
        <v>113</v>
      </c>
      <c r="F8501">
        <v>0.82667747922646095</v>
      </c>
      <c r="G8501">
        <v>0.83152051201337696</v>
      </c>
      <c r="H8501">
        <v>8231</v>
      </c>
      <c r="I8501">
        <v>0.87543818009787577</v>
      </c>
      <c r="J8501">
        <v>0.84721076116885286</v>
      </c>
      <c r="K8501">
        <v>1072</v>
      </c>
      <c r="L8501">
        <v>-4.8760700970888138E-2</v>
      </c>
      <c r="M8501">
        <v>-5.8983945846557617</v>
      </c>
      <c r="N8501">
        <v>10315</v>
      </c>
      <c r="O8501">
        <v>2.7451058849692345E-2</v>
      </c>
      <c r="P8501">
        <v>-8.3941981196403503E-2</v>
      </c>
      <c r="Q8501">
        <v>-6.7278638482093811E-2</v>
      </c>
      <c r="R8501">
        <v>-4.8760700970888138E-2</v>
      </c>
      <c r="S8501">
        <v>-3.0244961380958557E-2</v>
      </c>
      <c r="T8501">
        <v>-1.3579423539340496E-2</v>
      </c>
      <c r="U8501" t="s">
        <v>102</v>
      </c>
      <c r="V8501" t="s">
        <v>84</v>
      </c>
      <c r="W8501">
        <v>74.349197387695313</v>
      </c>
    </row>
    <row r="8502" spans="2:23" x14ac:dyDescent="0.25">
      <c r="B8502" t="s">
        <v>15</v>
      </c>
      <c r="C8502" s="35">
        <v>42180</v>
      </c>
      <c r="D8502">
        <v>3</v>
      </c>
      <c r="E8502" t="s">
        <v>113</v>
      </c>
      <c r="F8502">
        <v>0.73191003908189101</v>
      </c>
      <c r="G8502">
        <v>0.73372054850875579</v>
      </c>
      <c r="H8502">
        <v>8231</v>
      </c>
      <c r="I8502">
        <v>0.75725028178079012</v>
      </c>
      <c r="J8502">
        <v>0.71349576213612398</v>
      </c>
      <c r="K8502">
        <v>1072</v>
      </c>
      <c r="L8502">
        <v>-2.5340242311358452E-2</v>
      </c>
      <c r="M8502">
        <v>-3.4622073173522949</v>
      </c>
      <c r="N8502">
        <v>10315</v>
      </c>
      <c r="O8502">
        <v>2.3244122043251991E-2</v>
      </c>
      <c r="P8502">
        <v>-5.512990802526474E-2</v>
      </c>
      <c r="Q8502">
        <v>-4.1020262986421585E-2</v>
      </c>
      <c r="R8502">
        <v>-2.5340242311358452E-2</v>
      </c>
      <c r="S8502">
        <v>-9.6620824187994003E-3</v>
      </c>
      <c r="T8502">
        <v>4.4494243338704109E-3</v>
      </c>
      <c r="U8502" t="s">
        <v>18</v>
      </c>
      <c r="V8502" t="s">
        <v>84</v>
      </c>
      <c r="W8502">
        <v>72.4794921875</v>
      </c>
    </row>
    <row r="8503" spans="2:23" x14ac:dyDescent="0.25">
      <c r="B8503" t="s">
        <v>15</v>
      </c>
      <c r="C8503" s="35">
        <v>42180</v>
      </c>
      <c r="D8503">
        <v>3</v>
      </c>
      <c r="E8503" t="s">
        <v>113</v>
      </c>
      <c r="F8503">
        <v>0.73191003908189101</v>
      </c>
      <c r="G8503">
        <v>0.73372054850875579</v>
      </c>
      <c r="H8503">
        <v>8231</v>
      </c>
      <c r="I8503">
        <v>0.75725028178079012</v>
      </c>
      <c r="J8503">
        <v>0.71349576213612398</v>
      </c>
      <c r="K8503">
        <v>1072</v>
      </c>
      <c r="L8503">
        <v>-2.5340242311358452E-2</v>
      </c>
      <c r="M8503">
        <v>-3.4622073173522949</v>
      </c>
      <c r="N8503">
        <v>10315</v>
      </c>
      <c r="O8503">
        <v>2.3244122043251991E-2</v>
      </c>
      <c r="P8503">
        <v>-5.512990802526474E-2</v>
      </c>
      <c r="Q8503">
        <v>-4.1020262986421585E-2</v>
      </c>
      <c r="R8503">
        <v>-2.5340242311358452E-2</v>
      </c>
      <c r="S8503">
        <v>-9.6620824187994003E-3</v>
      </c>
      <c r="T8503">
        <v>4.4494243338704109E-3</v>
      </c>
      <c r="U8503" t="s">
        <v>102</v>
      </c>
      <c r="V8503" t="s">
        <v>84</v>
      </c>
      <c r="W8503">
        <v>72.4794921875</v>
      </c>
    </row>
    <row r="8504" spans="2:23" x14ac:dyDescent="0.25">
      <c r="B8504" t="s">
        <v>15</v>
      </c>
      <c r="C8504" s="35">
        <v>42180</v>
      </c>
      <c r="D8504">
        <v>4</v>
      </c>
      <c r="E8504" t="s">
        <v>113</v>
      </c>
      <c r="F8504">
        <v>0.67505683925105819</v>
      </c>
      <c r="G8504">
        <v>0.66314259944210197</v>
      </c>
      <c r="H8504">
        <v>8231</v>
      </c>
      <c r="I8504">
        <v>0.68632392134274411</v>
      </c>
      <c r="J8504">
        <v>0.60108139679127048</v>
      </c>
      <c r="K8504">
        <v>1072</v>
      </c>
      <c r="L8504">
        <v>-1.1267081834375858E-2</v>
      </c>
      <c r="M8504">
        <v>-1.66905677318573</v>
      </c>
      <c r="N8504">
        <v>10315</v>
      </c>
      <c r="O8504">
        <v>1.9760049879550934E-2</v>
      </c>
      <c r="P8504">
        <v>-3.6591563373804092E-2</v>
      </c>
      <c r="Q8504">
        <v>-2.4596815928816795E-2</v>
      </c>
      <c r="R8504">
        <v>-1.1267081834375858E-2</v>
      </c>
      <c r="S8504">
        <v>2.0610718056559563E-3</v>
      </c>
      <c r="T8504">
        <v>1.4057397842407227E-2</v>
      </c>
      <c r="U8504" t="s">
        <v>18</v>
      </c>
      <c r="V8504" t="s">
        <v>84</v>
      </c>
      <c r="W8504">
        <v>71.479591369628906</v>
      </c>
    </row>
    <row r="8505" spans="2:23" x14ac:dyDescent="0.25">
      <c r="B8505" t="s">
        <v>15</v>
      </c>
      <c r="C8505" s="35">
        <v>42180</v>
      </c>
      <c r="D8505">
        <v>4</v>
      </c>
      <c r="E8505" t="s">
        <v>113</v>
      </c>
      <c r="F8505">
        <v>0.67505683925105819</v>
      </c>
      <c r="G8505">
        <v>0.66314259944210197</v>
      </c>
      <c r="H8505">
        <v>8231</v>
      </c>
      <c r="I8505">
        <v>0.68632392134274411</v>
      </c>
      <c r="J8505">
        <v>0.60108139679127048</v>
      </c>
      <c r="K8505">
        <v>1072</v>
      </c>
      <c r="L8505">
        <v>-1.1267081834375858E-2</v>
      </c>
      <c r="M8505">
        <v>-1.66905677318573</v>
      </c>
      <c r="N8505">
        <v>10315</v>
      </c>
      <c r="O8505">
        <v>1.9760049879550934E-2</v>
      </c>
      <c r="P8505">
        <v>-3.6591563373804092E-2</v>
      </c>
      <c r="Q8505">
        <v>-2.4596815928816795E-2</v>
      </c>
      <c r="R8505">
        <v>-1.1267081834375858E-2</v>
      </c>
      <c r="S8505">
        <v>2.0610718056559563E-3</v>
      </c>
      <c r="T8505">
        <v>1.4057397842407227E-2</v>
      </c>
      <c r="U8505" t="s">
        <v>102</v>
      </c>
      <c r="V8505" t="s">
        <v>84</v>
      </c>
      <c r="W8505">
        <v>71.479591369628906</v>
      </c>
    </row>
    <row r="8506" spans="2:23" x14ac:dyDescent="0.25">
      <c r="B8506" t="s">
        <v>15</v>
      </c>
      <c r="C8506" s="35">
        <v>42180</v>
      </c>
      <c r="D8506">
        <v>5</v>
      </c>
      <c r="E8506" t="s">
        <v>113</v>
      </c>
      <c r="F8506">
        <v>0.64978242534362463</v>
      </c>
      <c r="G8506">
        <v>0.61877157343278777</v>
      </c>
      <c r="H8506">
        <v>8231</v>
      </c>
      <c r="I8506">
        <v>0.65558133205614733</v>
      </c>
      <c r="J8506">
        <v>0.55943080833753822</v>
      </c>
      <c r="K8506">
        <v>1072</v>
      </c>
      <c r="L8506">
        <v>-5.7989065535366535E-3</v>
      </c>
      <c r="M8506">
        <v>-0.89243823289871216</v>
      </c>
      <c r="N8506">
        <v>10315</v>
      </c>
      <c r="O8506">
        <v>1.8397269770503044E-2</v>
      </c>
      <c r="P8506">
        <v>-2.9376847669482231E-2</v>
      </c>
      <c r="Q8506">
        <v>-1.8209336325526237E-2</v>
      </c>
      <c r="R8506">
        <v>-5.7989065535366535E-3</v>
      </c>
      <c r="S8506">
        <v>6.610051728785038E-3</v>
      </c>
      <c r="T8506">
        <v>1.7779033631086349E-2</v>
      </c>
      <c r="U8506" t="s">
        <v>18</v>
      </c>
      <c r="V8506" t="s">
        <v>84</v>
      </c>
      <c r="W8506">
        <v>70.609596252441406</v>
      </c>
    </row>
    <row r="8507" spans="2:23" x14ac:dyDescent="0.25">
      <c r="B8507" t="s">
        <v>15</v>
      </c>
      <c r="C8507" s="35">
        <v>42180</v>
      </c>
      <c r="D8507">
        <v>5</v>
      </c>
      <c r="E8507" t="s">
        <v>113</v>
      </c>
      <c r="F8507">
        <v>0.64978242534362463</v>
      </c>
      <c r="G8507">
        <v>0.61877157343278777</v>
      </c>
      <c r="H8507">
        <v>8231</v>
      </c>
      <c r="I8507">
        <v>0.65558133205614733</v>
      </c>
      <c r="J8507">
        <v>0.55943080833753822</v>
      </c>
      <c r="K8507">
        <v>1072</v>
      </c>
      <c r="L8507">
        <v>-5.7989065535366535E-3</v>
      </c>
      <c r="M8507">
        <v>-0.89243823289871216</v>
      </c>
      <c r="N8507">
        <v>10315</v>
      </c>
      <c r="O8507">
        <v>1.8397269770503044E-2</v>
      </c>
      <c r="P8507">
        <v>-2.9376847669482231E-2</v>
      </c>
      <c r="Q8507">
        <v>-1.8209336325526237E-2</v>
      </c>
      <c r="R8507">
        <v>-5.7989065535366535E-3</v>
      </c>
      <c r="S8507">
        <v>6.610051728785038E-3</v>
      </c>
      <c r="T8507">
        <v>1.7779033631086349E-2</v>
      </c>
      <c r="U8507" t="s">
        <v>102</v>
      </c>
      <c r="V8507" t="s">
        <v>84</v>
      </c>
      <c r="W8507">
        <v>70.609596252441406</v>
      </c>
    </row>
    <row r="8508" spans="2:23" x14ac:dyDescent="0.25">
      <c r="B8508" t="s">
        <v>15</v>
      </c>
      <c r="C8508" s="35">
        <v>42180</v>
      </c>
      <c r="D8508">
        <v>6</v>
      </c>
      <c r="E8508" t="s">
        <v>113</v>
      </c>
      <c r="F8508">
        <v>0.66333693220972734</v>
      </c>
      <c r="G8508">
        <v>0.61684228000828933</v>
      </c>
      <c r="H8508">
        <v>8231</v>
      </c>
      <c r="I8508">
        <v>0.68599634143848742</v>
      </c>
      <c r="J8508">
        <v>0.60918579367623604</v>
      </c>
      <c r="K8508">
        <v>1072</v>
      </c>
      <c r="L8508">
        <v>-2.2659409791231155E-2</v>
      </c>
      <c r="M8508">
        <v>-3.4159727096557617</v>
      </c>
      <c r="N8508">
        <v>10315</v>
      </c>
      <c r="O8508">
        <v>1.9809320569038391E-2</v>
      </c>
      <c r="P8508">
        <v>-4.8047035932540894E-2</v>
      </c>
      <c r="Q8508">
        <v>-3.6022379994392395E-2</v>
      </c>
      <c r="R8508">
        <v>-2.2659409791231155E-2</v>
      </c>
      <c r="S8508">
        <v>-9.2980228364467621E-3</v>
      </c>
      <c r="T8508">
        <v>2.7282154187560081E-3</v>
      </c>
      <c r="U8508" t="s">
        <v>18</v>
      </c>
      <c r="V8508" t="s">
        <v>84</v>
      </c>
      <c r="W8508">
        <v>70.129714965820313</v>
      </c>
    </row>
    <row r="8509" spans="2:23" x14ac:dyDescent="0.25">
      <c r="B8509" t="s">
        <v>15</v>
      </c>
      <c r="C8509" s="35">
        <v>42180</v>
      </c>
      <c r="D8509">
        <v>6</v>
      </c>
      <c r="E8509" t="s">
        <v>113</v>
      </c>
      <c r="F8509">
        <v>0.66333693220972734</v>
      </c>
      <c r="G8509">
        <v>0.61684228000828933</v>
      </c>
      <c r="H8509">
        <v>8231</v>
      </c>
      <c r="I8509">
        <v>0.68599634143848742</v>
      </c>
      <c r="J8509">
        <v>0.60918579367623604</v>
      </c>
      <c r="K8509">
        <v>1072</v>
      </c>
      <c r="L8509">
        <v>-2.2659409791231155E-2</v>
      </c>
      <c r="M8509">
        <v>-3.4159727096557617</v>
      </c>
      <c r="N8509">
        <v>10315</v>
      </c>
      <c r="O8509">
        <v>1.9809320569038391E-2</v>
      </c>
      <c r="P8509">
        <v>-4.8047035932540894E-2</v>
      </c>
      <c r="Q8509">
        <v>-3.6022379994392395E-2</v>
      </c>
      <c r="R8509">
        <v>-2.2659409791231155E-2</v>
      </c>
      <c r="S8509">
        <v>-9.2980228364467621E-3</v>
      </c>
      <c r="T8509">
        <v>2.7282154187560081E-3</v>
      </c>
      <c r="U8509" t="s">
        <v>102</v>
      </c>
      <c r="V8509" t="s">
        <v>84</v>
      </c>
      <c r="W8509">
        <v>70.129714965820313</v>
      </c>
    </row>
    <row r="8510" spans="2:23" x14ac:dyDescent="0.25">
      <c r="B8510" t="s">
        <v>15</v>
      </c>
      <c r="C8510" s="35">
        <v>42180</v>
      </c>
      <c r="D8510">
        <v>7</v>
      </c>
      <c r="E8510" t="s">
        <v>113</v>
      </c>
      <c r="F8510">
        <v>0.70488292634872174</v>
      </c>
      <c r="G8510">
        <v>0.67960786575015752</v>
      </c>
      <c r="H8510">
        <v>8231</v>
      </c>
      <c r="I8510">
        <v>0.7476220449356209</v>
      </c>
      <c r="J8510">
        <v>0.76038698948317696</v>
      </c>
      <c r="K8510">
        <v>1072</v>
      </c>
      <c r="L8510">
        <v>-4.2739119380712509E-2</v>
      </c>
      <c r="M8510">
        <v>-6.0632929801940918</v>
      </c>
      <c r="N8510">
        <v>10315</v>
      </c>
      <c r="O8510">
        <v>2.4402210488915443E-2</v>
      </c>
      <c r="P8510">
        <v>-7.4012994766235352E-2</v>
      </c>
      <c r="Q8510">
        <v>-5.9200361371040344E-2</v>
      </c>
      <c r="R8510">
        <v>-4.2739119380712509E-2</v>
      </c>
      <c r="S8510">
        <v>-2.6279827579855919E-2</v>
      </c>
      <c r="T8510">
        <v>-1.1465246789157391E-2</v>
      </c>
      <c r="U8510" t="s">
        <v>18</v>
      </c>
      <c r="V8510" t="s">
        <v>84</v>
      </c>
      <c r="W8510">
        <v>72.910133361816406</v>
      </c>
    </row>
    <row r="8511" spans="2:23" x14ac:dyDescent="0.25">
      <c r="B8511" t="s">
        <v>15</v>
      </c>
      <c r="C8511" s="35">
        <v>42180</v>
      </c>
      <c r="D8511">
        <v>7</v>
      </c>
      <c r="E8511" t="s">
        <v>113</v>
      </c>
      <c r="F8511">
        <v>0.70488292634872174</v>
      </c>
      <c r="G8511">
        <v>0.67960786575015752</v>
      </c>
      <c r="H8511">
        <v>8231</v>
      </c>
      <c r="I8511">
        <v>0.7476220449356209</v>
      </c>
      <c r="J8511">
        <v>0.76038698948317696</v>
      </c>
      <c r="K8511">
        <v>1072</v>
      </c>
      <c r="L8511">
        <v>-4.2739119380712509E-2</v>
      </c>
      <c r="M8511">
        <v>-6.0632929801940918</v>
      </c>
      <c r="N8511">
        <v>10315</v>
      </c>
      <c r="O8511">
        <v>2.4402210488915443E-2</v>
      </c>
      <c r="P8511">
        <v>-7.4012994766235352E-2</v>
      </c>
      <c r="Q8511">
        <v>-5.9200361371040344E-2</v>
      </c>
      <c r="R8511">
        <v>-4.2739119380712509E-2</v>
      </c>
      <c r="S8511">
        <v>-2.6279827579855919E-2</v>
      </c>
      <c r="T8511">
        <v>-1.1465246789157391E-2</v>
      </c>
      <c r="U8511" t="s">
        <v>102</v>
      </c>
      <c r="V8511" t="s">
        <v>84</v>
      </c>
      <c r="W8511">
        <v>72.910133361816406</v>
      </c>
    </row>
    <row r="8512" spans="2:23" x14ac:dyDescent="0.25">
      <c r="B8512" t="s">
        <v>15</v>
      </c>
      <c r="C8512" s="35">
        <v>42180</v>
      </c>
      <c r="D8512">
        <v>8</v>
      </c>
      <c r="E8512" t="s">
        <v>113</v>
      </c>
      <c r="F8512">
        <v>0.7422696630211989</v>
      </c>
      <c r="G8512">
        <v>0.77157541424713849</v>
      </c>
      <c r="H8512">
        <v>8231</v>
      </c>
      <c r="I8512">
        <v>0.76097335838185642</v>
      </c>
      <c r="J8512">
        <v>0.77488963526616128</v>
      </c>
      <c r="K8512">
        <v>1072</v>
      </c>
      <c r="L8512">
        <v>-1.8703695386648178E-2</v>
      </c>
      <c r="M8512">
        <v>-2.5197978019714355</v>
      </c>
      <c r="N8512">
        <v>10315</v>
      </c>
      <c r="O8512">
        <v>2.5148609653115273E-2</v>
      </c>
      <c r="P8512">
        <v>-5.0934154540300369E-2</v>
      </c>
      <c r="Q8512">
        <v>-3.5668443888425827E-2</v>
      </c>
      <c r="R8512">
        <v>-1.8703695386648178E-2</v>
      </c>
      <c r="S8512">
        <v>-1.7409581923857331E-3</v>
      </c>
      <c r="T8512">
        <v>1.3526762835681438E-2</v>
      </c>
      <c r="U8512" t="s">
        <v>18</v>
      </c>
      <c r="V8512" t="s">
        <v>84</v>
      </c>
      <c r="W8512">
        <v>77.040428161621094</v>
      </c>
    </row>
    <row r="8513" spans="2:23" x14ac:dyDescent="0.25">
      <c r="B8513" t="s">
        <v>15</v>
      </c>
      <c r="C8513" s="35">
        <v>42180</v>
      </c>
      <c r="D8513">
        <v>8</v>
      </c>
      <c r="E8513" t="s">
        <v>113</v>
      </c>
      <c r="F8513">
        <v>0.7422696630211989</v>
      </c>
      <c r="G8513">
        <v>0.77157541424713849</v>
      </c>
      <c r="H8513">
        <v>8231</v>
      </c>
      <c r="I8513">
        <v>0.76097335838185642</v>
      </c>
      <c r="J8513">
        <v>0.77488963526616128</v>
      </c>
      <c r="K8513">
        <v>1072</v>
      </c>
      <c r="L8513">
        <v>-1.8703695386648178E-2</v>
      </c>
      <c r="M8513">
        <v>-2.5197978019714355</v>
      </c>
      <c r="N8513">
        <v>10315</v>
      </c>
      <c r="O8513">
        <v>2.5148609653115273E-2</v>
      </c>
      <c r="P8513">
        <v>-5.0934154540300369E-2</v>
      </c>
      <c r="Q8513">
        <v>-3.5668443888425827E-2</v>
      </c>
      <c r="R8513">
        <v>-1.8703695386648178E-2</v>
      </c>
      <c r="S8513">
        <v>-1.7409581923857331E-3</v>
      </c>
      <c r="T8513">
        <v>1.3526762835681438E-2</v>
      </c>
      <c r="U8513" t="s">
        <v>102</v>
      </c>
      <c r="V8513" t="s">
        <v>84</v>
      </c>
      <c r="W8513">
        <v>77.040428161621094</v>
      </c>
    </row>
    <row r="8514" spans="2:23" x14ac:dyDescent="0.25">
      <c r="B8514" t="s">
        <v>15</v>
      </c>
      <c r="C8514" s="35">
        <v>42180</v>
      </c>
      <c r="D8514">
        <v>9</v>
      </c>
      <c r="E8514" t="s">
        <v>113</v>
      </c>
      <c r="F8514">
        <v>0.78502467036861823</v>
      </c>
      <c r="G8514">
        <v>0.95497105161224782</v>
      </c>
      <c r="H8514">
        <v>8231</v>
      </c>
      <c r="I8514">
        <v>0.78908855536433609</v>
      </c>
      <c r="J8514">
        <v>0.94348371491358152</v>
      </c>
      <c r="K8514">
        <v>1072</v>
      </c>
      <c r="L8514">
        <v>-4.0638851933181286E-3</v>
      </c>
      <c r="M8514">
        <v>-0.51767611503601074</v>
      </c>
      <c r="N8514">
        <v>10315</v>
      </c>
      <c r="O8514">
        <v>3.0678518116474152E-2</v>
      </c>
      <c r="P8514">
        <v>-4.3381474912166595E-2</v>
      </c>
      <c r="Q8514">
        <v>-2.4759000167250633E-2</v>
      </c>
      <c r="R8514">
        <v>-4.0638851933181286E-3</v>
      </c>
      <c r="S8514">
        <v>1.6628775745630264E-2</v>
      </c>
      <c r="T8514">
        <v>3.5253703594207764E-2</v>
      </c>
      <c r="U8514" t="s">
        <v>18</v>
      </c>
      <c r="V8514" t="s">
        <v>84</v>
      </c>
      <c r="W8514">
        <v>81.170722961425781</v>
      </c>
    </row>
    <row r="8515" spans="2:23" x14ac:dyDescent="0.25">
      <c r="B8515" t="s">
        <v>15</v>
      </c>
      <c r="C8515" s="35">
        <v>42180</v>
      </c>
      <c r="D8515">
        <v>9</v>
      </c>
      <c r="E8515" t="s">
        <v>113</v>
      </c>
      <c r="F8515">
        <v>0.78502467036861823</v>
      </c>
      <c r="G8515">
        <v>0.95497105161224782</v>
      </c>
      <c r="H8515">
        <v>8231</v>
      </c>
      <c r="I8515">
        <v>0.78908855536433609</v>
      </c>
      <c r="J8515">
        <v>0.94348371491358152</v>
      </c>
      <c r="K8515">
        <v>1072</v>
      </c>
      <c r="L8515">
        <v>-4.0638851933181286E-3</v>
      </c>
      <c r="M8515">
        <v>-0.51767611503601074</v>
      </c>
      <c r="N8515">
        <v>10315</v>
      </c>
      <c r="O8515">
        <v>3.0678518116474152E-2</v>
      </c>
      <c r="P8515">
        <v>-4.3381474912166595E-2</v>
      </c>
      <c r="Q8515">
        <v>-2.4759000167250633E-2</v>
      </c>
      <c r="R8515">
        <v>-4.0638851933181286E-3</v>
      </c>
      <c r="S8515">
        <v>1.6628775745630264E-2</v>
      </c>
      <c r="T8515">
        <v>3.5253703594207764E-2</v>
      </c>
      <c r="U8515" t="s">
        <v>102</v>
      </c>
      <c r="V8515" t="s">
        <v>84</v>
      </c>
      <c r="W8515">
        <v>81.170722961425781</v>
      </c>
    </row>
    <row r="8516" spans="2:23" x14ac:dyDescent="0.25">
      <c r="B8516" t="s">
        <v>15</v>
      </c>
      <c r="C8516" s="35">
        <v>42180</v>
      </c>
      <c r="D8516">
        <v>10</v>
      </c>
      <c r="E8516" t="s">
        <v>113</v>
      </c>
      <c r="F8516">
        <v>0.8630565097489139</v>
      </c>
      <c r="G8516">
        <v>1.1868482023628866</v>
      </c>
      <c r="H8516">
        <v>8231</v>
      </c>
      <c r="I8516">
        <v>0.87625178218283695</v>
      </c>
      <c r="J8516">
        <v>1.1993198518066304</v>
      </c>
      <c r="K8516">
        <v>1072</v>
      </c>
      <c r="L8516">
        <v>-1.3195272535085678E-2</v>
      </c>
      <c r="M8516">
        <v>-1.528900146484375</v>
      </c>
      <c r="N8516">
        <v>10315</v>
      </c>
      <c r="O8516">
        <v>3.889596089720726E-2</v>
      </c>
      <c r="P8516">
        <v>-6.3044339418411255E-2</v>
      </c>
      <c r="Q8516">
        <v>-3.9433710277080536E-2</v>
      </c>
      <c r="R8516">
        <v>-1.3195272535085678E-2</v>
      </c>
      <c r="S8516">
        <v>1.3040052726864815E-2</v>
      </c>
      <c r="T8516">
        <v>3.66537906229496E-2</v>
      </c>
      <c r="U8516" t="s">
        <v>18</v>
      </c>
      <c r="V8516" t="s">
        <v>84</v>
      </c>
      <c r="W8516">
        <v>85.170623779296875</v>
      </c>
    </row>
    <row r="8517" spans="2:23" x14ac:dyDescent="0.25">
      <c r="B8517" t="s">
        <v>15</v>
      </c>
      <c r="C8517" s="35">
        <v>42180</v>
      </c>
      <c r="D8517">
        <v>10</v>
      </c>
      <c r="E8517" t="s">
        <v>113</v>
      </c>
      <c r="F8517">
        <v>0.8630565097489139</v>
      </c>
      <c r="G8517">
        <v>1.1868482023628866</v>
      </c>
      <c r="H8517">
        <v>8231</v>
      </c>
      <c r="I8517">
        <v>0.87625178218283695</v>
      </c>
      <c r="J8517">
        <v>1.1993198518066304</v>
      </c>
      <c r="K8517">
        <v>1072</v>
      </c>
      <c r="L8517">
        <v>-1.3195272535085678E-2</v>
      </c>
      <c r="M8517">
        <v>-1.528900146484375</v>
      </c>
      <c r="N8517">
        <v>10315</v>
      </c>
      <c r="O8517">
        <v>3.889596089720726E-2</v>
      </c>
      <c r="P8517">
        <v>-6.3044339418411255E-2</v>
      </c>
      <c r="Q8517">
        <v>-3.9433710277080536E-2</v>
      </c>
      <c r="R8517">
        <v>-1.3195272535085678E-2</v>
      </c>
      <c r="S8517">
        <v>1.3040052726864815E-2</v>
      </c>
      <c r="T8517">
        <v>3.66537906229496E-2</v>
      </c>
      <c r="U8517" t="s">
        <v>102</v>
      </c>
      <c r="V8517" t="s">
        <v>84</v>
      </c>
      <c r="W8517">
        <v>85.170623779296875</v>
      </c>
    </row>
    <row r="8518" spans="2:23" x14ac:dyDescent="0.25">
      <c r="B8518" t="s">
        <v>15</v>
      </c>
      <c r="C8518" s="35">
        <v>42180</v>
      </c>
      <c r="D8518">
        <v>11</v>
      </c>
      <c r="E8518" t="s">
        <v>113</v>
      </c>
      <c r="F8518">
        <v>0.99551014925133008</v>
      </c>
      <c r="G8518">
        <v>1.4100700954573613</v>
      </c>
      <c r="H8518">
        <v>8231</v>
      </c>
      <c r="I8518">
        <v>1.0071612570091439</v>
      </c>
      <c r="J8518">
        <v>1.472706646296873</v>
      </c>
      <c r="K8518">
        <v>1072</v>
      </c>
      <c r="L8518">
        <v>-1.1651108041405678E-2</v>
      </c>
      <c r="M8518">
        <v>-1.170365571975708</v>
      </c>
      <c r="N8518">
        <v>10315</v>
      </c>
      <c r="O8518">
        <v>4.7589462250471115E-2</v>
      </c>
      <c r="P8518">
        <v>-7.2641760110855103E-2</v>
      </c>
      <c r="Q8518">
        <v>-4.3754007667303085E-2</v>
      </c>
      <c r="R8518">
        <v>-1.1651108041405678E-2</v>
      </c>
      <c r="S8518">
        <v>2.0447984337806702E-2</v>
      </c>
      <c r="T8518">
        <v>4.9339547753334045E-2</v>
      </c>
      <c r="U8518" t="s">
        <v>18</v>
      </c>
      <c r="V8518" t="s">
        <v>84</v>
      </c>
      <c r="W8518">
        <v>87.170524597167969</v>
      </c>
    </row>
    <row r="8519" spans="2:23" x14ac:dyDescent="0.25">
      <c r="B8519" t="s">
        <v>15</v>
      </c>
      <c r="C8519" s="35">
        <v>42180</v>
      </c>
      <c r="D8519">
        <v>11</v>
      </c>
      <c r="E8519" t="s">
        <v>113</v>
      </c>
      <c r="F8519">
        <v>0.99551014925133008</v>
      </c>
      <c r="G8519">
        <v>1.4100700954573613</v>
      </c>
      <c r="H8519">
        <v>8231</v>
      </c>
      <c r="I8519">
        <v>1.0071612570091439</v>
      </c>
      <c r="J8519">
        <v>1.472706646296873</v>
      </c>
      <c r="K8519">
        <v>1072</v>
      </c>
      <c r="L8519">
        <v>-1.1651108041405678E-2</v>
      </c>
      <c r="M8519">
        <v>-1.170365571975708</v>
      </c>
      <c r="N8519">
        <v>10315</v>
      </c>
      <c r="O8519">
        <v>4.7589462250471115E-2</v>
      </c>
      <c r="P8519">
        <v>-7.2641760110855103E-2</v>
      </c>
      <c r="Q8519">
        <v>-4.3754007667303085E-2</v>
      </c>
      <c r="R8519">
        <v>-1.1651108041405678E-2</v>
      </c>
      <c r="S8519">
        <v>2.0447984337806702E-2</v>
      </c>
      <c r="T8519">
        <v>4.9339547753334045E-2</v>
      </c>
      <c r="U8519" t="s">
        <v>102</v>
      </c>
      <c r="V8519" t="s">
        <v>84</v>
      </c>
      <c r="W8519">
        <v>87.170524597167969</v>
      </c>
    </row>
    <row r="8520" spans="2:23" x14ac:dyDescent="0.25">
      <c r="B8520" t="s">
        <v>15</v>
      </c>
      <c r="C8520" s="35">
        <v>42180</v>
      </c>
      <c r="D8520">
        <v>12</v>
      </c>
      <c r="E8520" t="s">
        <v>113</v>
      </c>
      <c r="F8520">
        <v>1.2217489498039569</v>
      </c>
      <c r="G8520">
        <v>1.6426281522335038</v>
      </c>
      <c r="H8520">
        <v>8231</v>
      </c>
      <c r="I8520">
        <v>1.2092972801586717</v>
      </c>
      <c r="J8520">
        <v>1.6603318539220759</v>
      </c>
      <c r="K8520">
        <v>1072</v>
      </c>
      <c r="L8520">
        <v>1.2451669201254845E-2</v>
      </c>
      <c r="M8520">
        <v>1.0191676616668701</v>
      </c>
      <c r="N8520">
        <v>10315</v>
      </c>
      <c r="O8520">
        <v>5.3845733404159546E-2</v>
      </c>
      <c r="P8520">
        <v>-5.6557022035121918E-2</v>
      </c>
      <c r="Q8520">
        <v>-2.3871585726737976E-2</v>
      </c>
      <c r="R8520">
        <v>1.2451669201254845E-2</v>
      </c>
      <c r="S8520">
        <v>4.8770617693662643E-2</v>
      </c>
      <c r="T8520">
        <v>8.1460364162921906E-2</v>
      </c>
      <c r="U8520" t="s">
        <v>18</v>
      </c>
      <c r="V8520" t="s">
        <v>84</v>
      </c>
      <c r="W8520">
        <v>91.040328979492187</v>
      </c>
    </row>
    <row r="8521" spans="2:23" x14ac:dyDescent="0.25">
      <c r="B8521" t="s">
        <v>15</v>
      </c>
      <c r="C8521" s="35">
        <v>42180</v>
      </c>
      <c r="D8521">
        <v>12</v>
      </c>
      <c r="E8521" t="s">
        <v>113</v>
      </c>
      <c r="F8521">
        <v>1.2217489498039569</v>
      </c>
      <c r="G8521">
        <v>1.6426281522335038</v>
      </c>
      <c r="H8521">
        <v>8231</v>
      </c>
      <c r="I8521">
        <v>1.2092972801586717</v>
      </c>
      <c r="J8521">
        <v>1.6603318539220759</v>
      </c>
      <c r="K8521">
        <v>1072</v>
      </c>
      <c r="L8521">
        <v>1.2451669201254845E-2</v>
      </c>
      <c r="M8521">
        <v>1.0191676616668701</v>
      </c>
      <c r="N8521">
        <v>10315</v>
      </c>
      <c r="O8521">
        <v>5.3845733404159546E-2</v>
      </c>
      <c r="P8521">
        <v>-5.6557022035121918E-2</v>
      </c>
      <c r="Q8521">
        <v>-2.3871585726737976E-2</v>
      </c>
      <c r="R8521">
        <v>1.2451669201254845E-2</v>
      </c>
      <c r="S8521">
        <v>4.8770617693662643E-2</v>
      </c>
      <c r="T8521">
        <v>8.1460364162921906E-2</v>
      </c>
      <c r="U8521" t="s">
        <v>102</v>
      </c>
      <c r="V8521" t="s">
        <v>84</v>
      </c>
      <c r="W8521">
        <v>91.040328979492187</v>
      </c>
    </row>
    <row r="8522" spans="2:23" x14ac:dyDescent="0.25">
      <c r="B8522" t="s">
        <v>15</v>
      </c>
      <c r="C8522" s="35">
        <v>42180</v>
      </c>
      <c r="D8522">
        <v>13</v>
      </c>
      <c r="E8522" t="s">
        <v>113</v>
      </c>
      <c r="F8522">
        <v>1.5120684659303831</v>
      </c>
      <c r="G8522">
        <v>1.8193202807054276</v>
      </c>
      <c r="H8522">
        <v>8231</v>
      </c>
      <c r="I8522">
        <v>1.4602181982613864</v>
      </c>
      <c r="J8522">
        <v>1.8090332384824932</v>
      </c>
      <c r="K8522">
        <v>1072</v>
      </c>
      <c r="L8522">
        <v>5.1850266754627228E-2</v>
      </c>
      <c r="M8522">
        <v>3.4290952682495117</v>
      </c>
      <c r="N8522">
        <v>10315</v>
      </c>
      <c r="O8522">
        <v>5.8778643608093262E-2</v>
      </c>
      <c r="P8522">
        <v>-2.348044328391552E-2</v>
      </c>
      <c r="Q8522">
        <v>1.2199369259178638E-2</v>
      </c>
      <c r="R8522">
        <v>5.1850266754627228E-2</v>
      </c>
      <c r="S8522">
        <v>9.1496460139751434E-2</v>
      </c>
      <c r="T8522">
        <v>0.12718097865581512</v>
      </c>
      <c r="U8522" t="s">
        <v>18</v>
      </c>
      <c r="V8522" t="s">
        <v>84</v>
      </c>
      <c r="W8522">
        <v>94.520118713378906</v>
      </c>
    </row>
    <row r="8523" spans="2:23" x14ac:dyDescent="0.25">
      <c r="B8523" t="s">
        <v>15</v>
      </c>
      <c r="C8523" s="35">
        <v>42180</v>
      </c>
      <c r="D8523">
        <v>13</v>
      </c>
      <c r="E8523" t="s">
        <v>113</v>
      </c>
      <c r="F8523">
        <v>1.5120684659303831</v>
      </c>
      <c r="G8523">
        <v>1.8193202807054276</v>
      </c>
      <c r="H8523">
        <v>8231</v>
      </c>
      <c r="I8523">
        <v>1.4602181982613864</v>
      </c>
      <c r="J8523">
        <v>1.8090332384824932</v>
      </c>
      <c r="K8523">
        <v>1072</v>
      </c>
      <c r="L8523">
        <v>5.1850266754627228E-2</v>
      </c>
      <c r="M8523">
        <v>3.4290952682495117</v>
      </c>
      <c r="N8523">
        <v>10315</v>
      </c>
      <c r="O8523">
        <v>5.8778643608093262E-2</v>
      </c>
      <c r="P8523">
        <v>-2.348044328391552E-2</v>
      </c>
      <c r="Q8523">
        <v>1.2199369259178638E-2</v>
      </c>
      <c r="R8523">
        <v>5.1850266754627228E-2</v>
      </c>
      <c r="S8523">
        <v>9.1496460139751434E-2</v>
      </c>
      <c r="T8523">
        <v>0.12718097865581512</v>
      </c>
      <c r="U8523" t="s">
        <v>102</v>
      </c>
      <c r="V8523" t="s">
        <v>84</v>
      </c>
      <c r="W8523">
        <v>94.520118713378906</v>
      </c>
    </row>
    <row r="8524" spans="2:23" x14ac:dyDescent="0.25">
      <c r="B8524" t="s">
        <v>15</v>
      </c>
      <c r="C8524" s="35">
        <v>42180</v>
      </c>
      <c r="D8524">
        <v>14</v>
      </c>
      <c r="E8524" t="s">
        <v>113</v>
      </c>
      <c r="F8524">
        <v>1.8621122981306004</v>
      </c>
      <c r="G8524">
        <v>1.9818454610448677</v>
      </c>
      <c r="H8524">
        <v>8231</v>
      </c>
      <c r="I8524">
        <v>1.5412936225479472</v>
      </c>
      <c r="J8524">
        <v>1.6959874989938337</v>
      </c>
      <c r="K8524">
        <v>1072</v>
      </c>
      <c r="L8524">
        <v>0.32081866264343262</v>
      </c>
      <c r="M8524">
        <v>17.228750228881836</v>
      </c>
      <c r="N8524">
        <v>10315</v>
      </c>
      <c r="O8524">
        <v>5.6217163801193237E-2</v>
      </c>
      <c r="P8524">
        <v>0.24877074360847473</v>
      </c>
      <c r="Q8524">
        <v>0.28289568424224854</v>
      </c>
      <c r="R8524">
        <v>0.32081866264343262</v>
      </c>
      <c r="S8524">
        <v>0.35873714089393616</v>
      </c>
      <c r="T8524">
        <v>0.3928665816783905</v>
      </c>
      <c r="U8524" t="s">
        <v>18</v>
      </c>
      <c r="V8524" t="s">
        <v>84</v>
      </c>
      <c r="W8524">
        <v>98.129814147949219</v>
      </c>
    </row>
    <row r="8525" spans="2:23" x14ac:dyDescent="0.25">
      <c r="B8525" t="s">
        <v>15</v>
      </c>
      <c r="C8525" s="35">
        <v>42180</v>
      </c>
      <c r="D8525">
        <v>14</v>
      </c>
      <c r="E8525" t="s">
        <v>113</v>
      </c>
      <c r="F8525">
        <v>1.8621122981306004</v>
      </c>
      <c r="G8525">
        <v>1.9818454610448677</v>
      </c>
      <c r="H8525">
        <v>8231</v>
      </c>
      <c r="I8525">
        <v>1.5412936225479472</v>
      </c>
      <c r="J8525">
        <v>1.6959874989938337</v>
      </c>
      <c r="K8525">
        <v>1072</v>
      </c>
      <c r="L8525">
        <v>0.32081866264343262</v>
      </c>
      <c r="M8525">
        <v>17.228750228881836</v>
      </c>
      <c r="N8525">
        <v>10315</v>
      </c>
      <c r="O8525">
        <v>5.6217163801193237E-2</v>
      </c>
      <c r="P8525">
        <v>0.24877074360847473</v>
      </c>
      <c r="Q8525">
        <v>0.28289568424224854</v>
      </c>
      <c r="R8525">
        <v>0.32081866264343262</v>
      </c>
      <c r="S8525">
        <v>0.35873714089393616</v>
      </c>
      <c r="T8525">
        <v>0.3928665816783905</v>
      </c>
      <c r="U8525" t="s">
        <v>102</v>
      </c>
      <c r="V8525" t="s">
        <v>84</v>
      </c>
      <c r="W8525">
        <v>98.129814147949219</v>
      </c>
    </row>
    <row r="8526" spans="2:23" x14ac:dyDescent="0.25">
      <c r="B8526" t="s">
        <v>15</v>
      </c>
      <c r="C8526" s="35">
        <v>42180</v>
      </c>
      <c r="D8526">
        <v>15</v>
      </c>
      <c r="E8526" t="s">
        <v>113</v>
      </c>
      <c r="F8526">
        <v>2.2387679405059395</v>
      </c>
      <c r="G8526">
        <v>2.0968777769413118</v>
      </c>
      <c r="H8526">
        <v>8231</v>
      </c>
      <c r="I8526">
        <v>1.7816453093537818</v>
      </c>
      <c r="J8526">
        <v>1.734754610292172</v>
      </c>
      <c r="K8526">
        <v>1072</v>
      </c>
      <c r="L8526">
        <v>0.45712262392044067</v>
      </c>
      <c r="M8526">
        <v>20.418491363525391</v>
      </c>
      <c r="N8526">
        <v>10315</v>
      </c>
      <c r="O8526">
        <v>5.7805180549621582E-2</v>
      </c>
      <c r="P8526">
        <v>0.38303950428962708</v>
      </c>
      <c r="Q8526">
        <v>0.41812840104103088</v>
      </c>
      <c r="R8526">
        <v>0.45712262392044067</v>
      </c>
      <c r="S8526">
        <v>0.49611222743988037</v>
      </c>
      <c r="T8526">
        <v>0.53120571374893188</v>
      </c>
      <c r="U8526" t="s">
        <v>18</v>
      </c>
      <c r="V8526" t="s">
        <v>84</v>
      </c>
      <c r="W8526">
        <v>99.999809265136719</v>
      </c>
    </row>
    <row r="8527" spans="2:23" x14ac:dyDescent="0.25">
      <c r="B8527" t="s">
        <v>15</v>
      </c>
      <c r="C8527" s="35">
        <v>42180</v>
      </c>
      <c r="D8527">
        <v>15</v>
      </c>
      <c r="E8527" t="s">
        <v>113</v>
      </c>
      <c r="F8527">
        <v>2.2387679405059395</v>
      </c>
      <c r="G8527">
        <v>2.0968777769413118</v>
      </c>
      <c r="H8527">
        <v>8231</v>
      </c>
      <c r="I8527">
        <v>1.7816453093537818</v>
      </c>
      <c r="J8527">
        <v>1.734754610292172</v>
      </c>
      <c r="K8527">
        <v>1072</v>
      </c>
      <c r="L8527">
        <v>0.45712262392044067</v>
      </c>
      <c r="M8527">
        <v>20.418491363525391</v>
      </c>
      <c r="N8527">
        <v>10315</v>
      </c>
      <c r="O8527">
        <v>5.7805180549621582E-2</v>
      </c>
      <c r="P8527">
        <v>0.38303950428962708</v>
      </c>
      <c r="Q8527">
        <v>0.41812840104103088</v>
      </c>
      <c r="R8527">
        <v>0.45712262392044067</v>
      </c>
      <c r="S8527">
        <v>0.49611222743988037</v>
      </c>
      <c r="T8527">
        <v>0.53120571374893188</v>
      </c>
      <c r="U8527" t="s">
        <v>102</v>
      </c>
      <c r="V8527" t="s">
        <v>84</v>
      </c>
      <c r="W8527">
        <v>99.999809265136719</v>
      </c>
    </row>
    <row r="8528" spans="2:23" x14ac:dyDescent="0.25">
      <c r="B8528" t="s">
        <v>15</v>
      </c>
      <c r="C8528" s="35">
        <v>42180</v>
      </c>
      <c r="D8528">
        <v>16</v>
      </c>
      <c r="E8528" t="s">
        <v>113</v>
      </c>
      <c r="F8528">
        <v>2.5698913290901695</v>
      </c>
      <c r="G8528">
        <v>2.1320852104794819</v>
      </c>
      <c r="H8528">
        <v>8231</v>
      </c>
      <c r="I8528">
        <v>2.7068236395317387</v>
      </c>
      <c r="J8528">
        <v>2.1324644560685075</v>
      </c>
      <c r="K8528">
        <v>1072</v>
      </c>
      <c r="L8528">
        <v>-0.13693231344223022</v>
      </c>
      <c r="M8528">
        <v>-5.3283309936523438</v>
      </c>
      <c r="N8528">
        <v>10315</v>
      </c>
      <c r="O8528">
        <v>6.9240584969520569E-2</v>
      </c>
      <c r="P8528">
        <v>-0.22567105293273926</v>
      </c>
      <c r="Q8528">
        <v>-0.18364062905311584</v>
      </c>
      <c r="R8528">
        <v>-0.13693231344223022</v>
      </c>
      <c r="S8528">
        <v>-9.0229541063308716E-2</v>
      </c>
      <c r="T8528">
        <v>-4.8193581402301788E-2</v>
      </c>
      <c r="U8528" t="s">
        <v>18</v>
      </c>
      <c r="V8528" t="s">
        <v>84</v>
      </c>
      <c r="W8528">
        <v>100.12981414794922</v>
      </c>
    </row>
    <row r="8529" spans="2:23" x14ac:dyDescent="0.25">
      <c r="B8529" t="s">
        <v>15</v>
      </c>
      <c r="C8529" s="35">
        <v>42180</v>
      </c>
      <c r="D8529">
        <v>16</v>
      </c>
      <c r="E8529" t="s">
        <v>113</v>
      </c>
      <c r="F8529">
        <v>2.5698913290901695</v>
      </c>
      <c r="G8529">
        <v>2.1320852104794819</v>
      </c>
      <c r="H8529">
        <v>8231</v>
      </c>
      <c r="I8529">
        <v>2.7068236395317387</v>
      </c>
      <c r="J8529">
        <v>2.1324644560685075</v>
      </c>
      <c r="K8529">
        <v>1072</v>
      </c>
      <c r="L8529">
        <v>-0.13693231344223022</v>
      </c>
      <c r="M8529">
        <v>-5.3283309936523438</v>
      </c>
      <c r="N8529">
        <v>10315</v>
      </c>
      <c r="O8529">
        <v>6.9240584969520569E-2</v>
      </c>
      <c r="P8529">
        <v>-0.22567105293273926</v>
      </c>
      <c r="Q8529">
        <v>-0.18364062905311584</v>
      </c>
      <c r="R8529">
        <v>-0.13693231344223022</v>
      </c>
      <c r="S8529">
        <v>-9.0229541063308716E-2</v>
      </c>
      <c r="T8529">
        <v>-4.8193581402301788E-2</v>
      </c>
      <c r="U8529" t="s">
        <v>102</v>
      </c>
      <c r="V8529" t="s">
        <v>84</v>
      </c>
      <c r="W8529">
        <v>100.12981414794922</v>
      </c>
    </row>
    <row r="8530" spans="2:23" x14ac:dyDescent="0.25">
      <c r="B8530" t="s">
        <v>15</v>
      </c>
      <c r="C8530" s="35">
        <v>42180</v>
      </c>
      <c r="D8530">
        <v>17</v>
      </c>
      <c r="E8530" t="s">
        <v>113</v>
      </c>
      <c r="F8530">
        <v>2.8769460063851242</v>
      </c>
      <c r="G8530">
        <v>2.1372341387000073</v>
      </c>
      <c r="H8530">
        <v>8231</v>
      </c>
      <c r="I8530">
        <v>3.0507990616418827</v>
      </c>
      <c r="J8530">
        <v>2.172029226875912</v>
      </c>
      <c r="K8530">
        <v>1072</v>
      </c>
      <c r="L8530">
        <v>-0.17385305464267731</v>
      </c>
      <c r="M8530">
        <v>-6.0429725646972656</v>
      </c>
      <c r="N8530">
        <v>10315</v>
      </c>
      <c r="O8530">
        <v>7.0397421717643738E-2</v>
      </c>
      <c r="P8530">
        <v>-0.26407438516616821</v>
      </c>
      <c r="Q8530">
        <v>-0.22134174406528473</v>
      </c>
      <c r="R8530">
        <v>-0.17385305464267731</v>
      </c>
      <c r="S8530">
        <v>-0.12636999785900116</v>
      </c>
      <c r="T8530">
        <v>-8.3631716668605804E-2</v>
      </c>
      <c r="U8530" t="s">
        <v>18</v>
      </c>
      <c r="V8530" t="s">
        <v>84</v>
      </c>
      <c r="W8530">
        <v>99.259910583496094</v>
      </c>
    </row>
    <row r="8531" spans="2:23" x14ac:dyDescent="0.25">
      <c r="B8531" t="s">
        <v>15</v>
      </c>
      <c r="C8531" s="35">
        <v>42180</v>
      </c>
      <c r="D8531">
        <v>17</v>
      </c>
      <c r="E8531" t="s">
        <v>113</v>
      </c>
      <c r="F8531">
        <v>2.8769460063851242</v>
      </c>
      <c r="G8531">
        <v>2.1372341387000073</v>
      </c>
      <c r="H8531">
        <v>8231</v>
      </c>
      <c r="I8531">
        <v>3.0507990616418827</v>
      </c>
      <c r="J8531">
        <v>2.172029226875912</v>
      </c>
      <c r="K8531">
        <v>1072</v>
      </c>
      <c r="L8531">
        <v>-0.17385305464267731</v>
      </c>
      <c r="M8531">
        <v>-6.0429725646972656</v>
      </c>
      <c r="N8531">
        <v>10315</v>
      </c>
      <c r="O8531">
        <v>7.0397421717643738E-2</v>
      </c>
      <c r="P8531">
        <v>-0.26407438516616821</v>
      </c>
      <c r="Q8531">
        <v>-0.22134174406528473</v>
      </c>
      <c r="R8531">
        <v>-0.17385305464267731</v>
      </c>
      <c r="S8531">
        <v>-0.12636999785900116</v>
      </c>
      <c r="T8531">
        <v>-8.3631716668605804E-2</v>
      </c>
      <c r="U8531" t="s">
        <v>102</v>
      </c>
      <c r="V8531" t="s">
        <v>84</v>
      </c>
      <c r="W8531">
        <v>99.259910583496094</v>
      </c>
    </row>
    <row r="8532" spans="2:23" x14ac:dyDescent="0.25">
      <c r="B8532" t="s">
        <v>15</v>
      </c>
      <c r="C8532" s="35">
        <v>42180</v>
      </c>
      <c r="D8532">
        <v>18</v>
      </c>
      <c r="E8532" t="s">
        <v>113</v>
      </c>
      <c r="F8532">
        <v>3.0812247682198164</v>
      </c>
      <c r="G8532">
        <v>2.0883607283721695</v>
      </c>
      <c r="H8532">
        <v>8231</v>
      </c>
      <c r="I8532">
        <v>3.1941801140699559</v>
      </c>
      <c r="J8532">
        <v>2.0908181795183838</v>
      </c>
      <c r="K8532">
        <v>1072</v>
      </c>
      <c r="L8532">
        <v>-0.11295534670352936</v>
      </c>
      <c r="M8532">
        <v>-3.6659235954284668</v>
      </c>
      <c r="N8532">
        <v>10315</v>
      </c>
      <c r="O8532">
        <v>6.7880541086196899E-2</v>
      </c>
      <c r="P8532">
        <v>-0.19995105266571045</v>
      </c>
      <c r="Q8532">
        <v>-0.15874619781970978</v>
      </c>
      <c r="R8532">
        <v>-0.11295534670352936</v>
      </c>
      <c r="S8532">
        <v>-6.7169919610023499E-2</v>
      </c>
      <c r="T8532">
        <v>-2.5959644466638565E-2</v>
      </c>
      <c r="U8532" t="s">
        <v>18</v>
      </c>
      <c r="V8532" t="s">
        <v>84</v>
      </c>
      <c r="W8532">
        <v>98.259910583496094</v>
      </c>
    </row>
    <row r="8533" spans="2:23" x14ac:dyDescent="0.25">
      <c r="B8533" t="s">
        <v>15</v>
      </c>
      <c r="C8533" s="35">
        <v>42180</v>
      </c>
      <c r="D8533">
        <v>18</v>
      </c>
      <c r="E8533" t="s">
        <v>113</v>
      </c>
      <c r="F8533">
        <v>3.0812247682198164</v>
      </c>
      <c r="G8533">
        <v>2.0883607283721695</v>
      </c>
      <c r="H8533">
        <v>8231</v>
      </c>
      <c r="I8533">
        <v>3.1941801140699559</v>
      </c>
      <c r="J8533">
        <v>2.0908181795183838</v>
      </c>
      <c r="K8533">
        <v>1072</v>
      </c>
      <c r="L8533">
        <v>-0.11295534670352936</v>
      </c>
      <c r="M8533">
        <v>-3.6659235954284668</v>
      </c>
      <c r="N8533">
        <v>10315</v>
      </c>
      <c r="O8533">
        <v>6.7880541086196899E-2</v>
      </c>
      <c r="P8533">
        <v>-0.19995105266571045</v>
      </c>
      <c r="Q8533">
        <v>-0.15874619781970978</v>
      </c>
      <c r="R8533">
        <v>-0.11295534670352936</v>
      </c>
      <c r="S8533">
        <v>-6.7169919610023499E-2</v>
      </c>
      <c r="T8533">
        <v>-2.5959644466638565E-2</v>
      </c>
      <c r="U8533" t="s">
        <v>102</v>
      </c>
      <c r="V8533" t="s">
        <v>84</v>
      </c>
      <c r="W8533">
        <v>98.259910583496094</v>
      </c>
    </row>
    <row r="8534" spans="2:23" x14ac:dyDescent="0.25">
      <c r="B8534" t="s">
        <v>15</v>
      </c>
      <c r="C8534" s="35">
        <v>42180</v>
      </c>
      <c r="D8534">
        <v>19</v>
      </c>
      <c r="E8534" t="s">
        <v>113</v>
      </c>
      <c r="F8534">
        <v>3.1263703099242099</v>
      </c>
      <c r="G8534">
        <v>2.0308236976596974</v>
      </c>
      <c r="H8534">
        <v>8231</v>
      </c>
      <c r="I8534">
        <v>3.2234882763988564</v>
      </c>
      <c r="J8534">
        <v>2.0388839240613743</v>
      </c>
      <c r="K8534">
        <v>1072</v>
      </c>
      <c r="L8534">
        <v>-9.7117967903614044E-2</v>
      </c>
      <c r="M8534">
        <v>-3.1064126491546631</v>
      </c>
      <c r="N8534">
        <v>10315</v>
      </c>
      <c r="O8534">
        <v>6.617330014705658E-2</v>
      </c>
      <c r="P8534">
        <v>-0.18192566931247711</v>
      </c>
      <c r="Q8534">
        <v>-0.14175714552402496</v>
      </c>
      <c r="R8534">
        <v>-9.7117967903614044E-2</v>
      </c>
      <c r="S8534">
        <v>-5.2484076470136642E-2</v>
      </c>
      <c r="T8534">
        <v>-1.2310266494750977E-2</v>
      </c>
      <c r="U8534" t="s">
        <v>18</v>
      </c>
      <c r="V8534" t="s">
        <v>84</v>
      </c>
      <c r="W8534">
        <v>94.259719848632813</v>
      </c>
    </row>
    <row r="8535" spans="2:23" x14ac:dyDescent="0.25">
      <c r="B8535" t="s">
        <v>15</v>
      </c>
      <c r="C8535" s="35">
        <v>42180</v>
      </c>
      <c r="D8535">
        <v>19</v>
      </c>
      <c r="E8535" t="s">
        <v>113</v>
      </c>
      <c r="F8535">
        <v>3.1263703099242099</v>
      </c>
      <c r="G8535">
        <v>2.0308236976596974</v>
      </c>
      <c r="H8535">
        <v>8231</v>
      </c>
      <c r="I8535">
        <v>3.2234882763988564</v>
      </c>
      <c r="J8535">
        <v>2.0388839240613743</v>
      </c>
      <c r="K8535">
        <v>1072</v>
      </c>
      <c r="L8535">
        <v>-9.7117967903614044E-2</v>
      </c>
      <c r="M8535">
        <v>-3.1064126491546631</v>
      </c>
      <c r="N8535">
        <v>10315</v>
      </c>
      <c r="O8535">
        <v>6.617330014705658E-2</v>
      </c>
      <c r="P8535">
        <v>-0.18192566931247711</v>
      </c>
      <c r="Q8535">
        <v>-0.14175714552402496</v>
      </c>
      <c r="R8535">
        <v>-9.7117967903614044E-2</v>
      </c>
      <c r="S8535">
        <v>-5.2484076470136642E-2</v>
      </c>
      <c r="T8535">
        <v>-1.2310266494750977E-2</v>
      </c>
      <c r="U8535" t="s">
        <v>102</v>
      </c>
      <c r="V8535" t="s">
        <v>84</v>
      </c>
      <c r="W8535">
        <v>94.259719848632813</v>
      </c>
    </row>
    <row r="8536" spans="2:23" x14ac:dyDescent="0.25">
      <c r="B8536" t="s">
        <v>15</v>
      </c>
      <c r="C8536" s="35">
        <v>42180</v>
      </c>
      <c r="D8536">
        <v>20</v>
      </c>
      <c r="E8536" t="s">
        <v>113</v>
      </c>
      <c r="F8536">
        <v>2.9688291400288094</v>
      </c>
      <c r="G8536">
        <v>1.9554000287256508</v>
      </c>
      <c r="H8536">
        <v>8231</v>
      </c>
      <c r="I8536">
        <v>3.0764028155207335</v>
      </c>
      <c r="J8536">
        <v>1.9214001537412824</v>
      </c>
      <c r="K8536">
        <v>1072</v>
      </c>
      <c r="L8536">
        <v>-0.10757367312908173</v>
      </c>
      <c r="M8536">
        <v>-3.6234376430511475</v>
      </c>
      <c r="N8536">
        <v>10315</v>
      </c>
      <c r="O8536">
        <v>6.2516868114471436E-2</v>
      </c>
      <c r="P8536">
        <v>-0.18769529461860657</v>
      </c>
      <c r="Q8536">
        <v>-0.14974629878997803</v>
      </c>
      <c r="R8536">
        <v>-0.10757367312908173</v>
      </c>
      <c r="S8536">
        <v>-6.5406046807765961E-2</v>
      </c>
      <c r="T8536">
        <v>-2.7452055364847183E-2</v>
      </c>
      <c r="U8536" t="s">
        <v>18</v>
      </c>
      <c r="V8536" t="s">
        <v>84</v>
      </c>
      <c r="W8536">
        <v>89.129325866699219</v>
      </c>
    </row>
    <row r="8537" spans="2:23" x14ac:dyDescent="0.25">
      <c r="B8537" t="s">
        <v>15</v>
      </c>
      <c r="C8537" s="35">
        <v>42180</v>
      </c>
      <c r="D8537">
        <v>20</v>
      </c>
      <c r="E8537" t="s">
        <v>113</v>
      </c>
      <c r="F8537">
        <v>2.9688291400288094</v>
      </c>
      <c r="G8537">
        <v>1.9554000287256508</v>
      </c>
      <c r="H8537">
        <v>8231</v>
      </c>
      <c r="I8537">
        <v>3.0764028155207335</v>
      </c>
      <c r="J8537">
        <v>1.9214001537412824</v>
      </c>
      <c r="K8537">
        <v>1072</v>
      </c>
      <c r="L8537">
        <v>-0.10757367312908173</v>
      </c>
      <c r="M8537">
        <v>-3.6234376430511475</v>
      </c>
      <c r="N8537">
        <v>10315</v>
      </c>
      <c r="O8537">
        <v>6.2516868114471436E-2</v>
      </c>
      <c r="P8537">
        <v>-0.18769529461860657</v>
      </c>
      <c r="Q8537">
        <v>-0.14974629878997803</v>
      </c>
      <c r="R8537">
        <v>-0.10757367312908173</v>
      </c>
      <c r="S8537">
        <v>-6.5406046807765961E-2</v>
      </c>
      <c r="T8537">
        <v>-2.7452055364847183E-2</v>
      </c>
      <c r="U8537" t="s">
        <v>102</v>
      </c>
      <c r="V8537" t="s">
        <v>84</v>
      </c>
      <c r="W8537">
        <v>89.129325866699219</v>
      </c>
    </row>
    <row r="8538" spans="2:23" x14ac:dyDescent="0.25">
      <c r="B8538" t="s">
        <v>15</v>
      </c>
      <c r="C8538" s="35">
        <v>42180</v>
      </c>
      <c r="D8538">
        <v>21</v>
      </c>
      <c r="E8538" t="s">
        <v>113</v>
      </c>
      <c r="F8538">
        <v>2.6360624089388156</v>
      </c>
      <c r="G8538">
        <v>1.8308342100257209</v>
      </c>
      <c r="H8538">
        <v>8231</v>
      </c>
      <c r="I8538">
        <v>2.6753833962329994</v>
      </c>
      <c r="J8538">
        <v>1.7620656006070814</v>
      </c>
      <c r="K8538">
        <v>1072</v>
      </c>
      <c r="L8538">
        <v>-3.9320986717939377E-2</v>
      </c>
      <c r="M8538">
        <v>-1.4916561841964722</v>
      </c>
      <c r="N8538">
        <v>10315</v>
      </c>
      <c r="O8538">
        <v>5.7476725429296494E-2</v>
      </c>
      <c r="P8538">
        <v>-0.11298315972089767</v>
      </c>
      <c r="Q8538">
        <v>-7.8093633055686951E-2</v>
      </c>
      <c r="R8538">
        <v>-3.9320986717939377E-2</v>
      </c>
      <c r="S8538">
        <v>-5.5293540935963392E-4</v>
      </c>
      <c r="T8538">
        <v>3.4341186285018921E-2</v>
      </c>
      <c r="U8538" t="s">
        <v>18</v>
      </c>
      <c r="V8538" t="s">
        <v>84</v>
      </c>
      <c r="W8538">
        <v>84.999221801757813</v>
      </c>
    </row>
    <row r="8539" spans="2:23" x14ac:dyDescent="0.25">
      <c r="B8539" t="s">
        <v>15</v>
      </c>
      <c r="C8539" s="35">
        <v>42180</v>
      </c>
      <c r="D8539">
        <v>21</v>
      </c>
      <c r="E8539" t="s">
        <v>113</v>
      </c>
      <c r="F8539">
        <v>2.6360624089388156</v>
      </c>
      <c r="G8539">
        <v>1.8308342100257209</v>
      </c>
      <c r="H8539">
        <v>8231</v>
      </c>
      <c r="I8539">
        <v>2.6753833962329994</v>
      </c>
      <c r="J8539">
        <v>1.7620656006070814</v>
      </c>
      <c r="K8539">
        <v>1072</v>
      </c>
      <c r="L8539">
        <v>-3.9320986717939377E-2</v>
      </c>
      <c r="M8539">
        <v>-1.4916561841964722</v>
      </c>
      <c r="N8539">
        <v>10315</v>
      </c>
      <c r="O8539">
        <v>5.7476725429296494E-2</v>
      </c>
      <c r="P8539">
        <v>-0.11298315972089767</v>
      </c>
      <c r="Q8539">
        <v>-7.8093633055686951E-2</v>
      </c>
      <c r="R8539">
        <v>-3.9320986717939377E-2</v>
      </c>
      <c r="S8539">
        <v>-5.5293540935963392E-4</v>
      </c>
      <c r="T8539">
        <v>3.4341186285018921E-2</v>
      </c>
      <c r="U8539" t="s">
        <v>102</v>
      </c>
      <c r="V8539" t="s">
        <v>84</v>
      </c>
      <c r="W8539">
        <v>84.999221801757813</v>
      </c>
    </row>
    <row r="8540" spans="2:23" x14ac:dyDescent="0.25">
      <c r="B8540" t="s">
        <v>15</v>
      </c>
      <c r="C8540" s="35">
        <v>42180</v>
      </c>
      <c r="D8540">
        <v>22</v>
      </c>
      <c r="E8540" t="s">
        <v>113</v>
      </c>
      <c r="F8540">
        <v>2.2975846238431474</v>
      </c>
      <c r="G8540">
        <v>1.711073580154937</v>
      </c>
      <c r="H8540">
        <v>8231</v>
      </c>
      <c r="I8540">
        <v>2.335244747624154</v>
      </c>
      <c r="J8540">
        <v>1.6717193971216573</v>
      </c>
      <c r="K8540">
        <v>1072</v>
      </c>
      <c r="L8540">
        <v>-3.7660125643014908E-2</v>
      </c>
      <c r="M8540">
        <v>-1.6391180753707886</v>
      </c>
      <c r="N8540">
        <v>10315</v>
      </c>
      <c r="O8540">
        <v>5.4430197924375534E-2</v>
      </c>
      <c r="P8540">
        <v>-0.10741786658763885</v>
      </c>
      <c r="Q8540">
        <v>-7.4377648532390594E-2</v>
      </c>
      <c r="R8540">
        <v>-3.7660125643014908E-2</v>
      </c>
      <c r="S8540">
        <v>-9.4695715233683586E-4</v>
      </c>
      <c r="T8540">
        <v>3.2097615301609039E-2</v>
      </c>
      <c r="U8540" t="s">
        <v>18</v>
      </c>
      <c r="V8540" t="s">
        <v>84</v>
      </c>
      <c r="W8540">
        <v>82.999130249023438</v>
      </c>
    </row>
    <row r="8541" spans="2:23" x14ac:dyDescent="0.25">
      <c r="B8541" t="s">
        <v>15</v>
      </c>
      <c r="C8541" s="35">
        <v>42180</v>
      </c>
      <c r="D8541">
        <v>22</v>
      </c>
      <c r="E8541" t="s">
        <v>113</v>
      </c>
      <c r="F8541">
        <v>2.2975846238431474</v>
      </c>
      <c r="G8541">
        <v>1.711073580154937</v>
      </c>
      <c r="H8541">
        <v>8231</v>
      </c>
      <c r="I8541">
        <v>2.335244747624154</v>
      </c>
      <c r="J8541">
        <v>1.6717193971216573</v>
      </c>
      <c r="K8541">
        <v>1072</v>
      </c>
      <c r="L8541">
        <v>-3.7660125643014908E-2</v>
      </c>
      <c r="M8541">
        <v>-1.6391180753707886</v>
      </c>
      <c r="N8541">
        <v>10315</v>
      </c>
      <c r="O8541">
        <v>5.4430197924375534E-2</v>
      </c>
      <c r="P8541">
        <v>-0.10741786658763885</v>
      </c>
      <c r="Q8541">
        <v>-7.4377648532390594E-2</v>
      </c>
      <c r="R8541">
        <v>-3.7660125643014908E-2</v>
      </c>
      <c r="S8541">
        <v>-9.4695715233683586E-4</v>
      </c>
      <c r="T8541">
        <v>3.2097615301609039E-2</v>
      </c>
      <c r="U8541" t="s">
        <v>102</v>
      </c>
      <c r="V8541" t="s">
        <v>84</v>
      </c>
      <c r="W8541">
        <v>82.999130249023438</v>
      </c>
    </row>
    <row r="8542" spans="2:23" x14ac:dyDescent="0.25">
      <c r="B8542" t="s">
        <v>15</v>
      </c>
      <c r="C8542" s="35">
        <v>42180</v>
      </c>
      <c r="D8542">
        <v>23</v>
      </c>
      <c r="E8542" t="s">
        <v>113</v>
      </c>
      <c r="F8542">
        <v>1.8850523205748462</v>
      </c>
      <c r="G8542">
        <v>1.5585548776810176</v>
      </c>
      <c r="H8542">
        <v>8231</v>
      </c>
      <c r="I8542">
        <v>1.9684124761522603</v>
      </c>
      <c r="J8542">
        <v>1.5811613852058521</v>
      </c>
      <c r="K8542">
        <v>1072</v>
      </c>
      <c r="L8542">
        <v>-8.3360157907009125E-2</v>
      </c>
      <c r="M8542">
        <v>-4.4221668243408203</v>
      </c>
      <c r="N8542">
        <v>10315</v>
      </c>
      <c r="O8542">
        <v>5.1256913691759109E-2</v>
      </c>
      <c r="P8542">
        <v>-0.14905102550983429</v>
      </c>
      <c r="Q8542">
        <v>-0.11793704330921173</v>
      </c>
      <c r="R8542">
        <v>-8.3360157907009125E-2</v>
      </c>
      <c r="S8542">
        <v>-4.8787370324134827E-2</v>
      </c>
      <c r="T8542">
        <v>-1.7669297754764557E-2</v>
      </c>
      <c r="U8542" t="s">
        <v>18</v>
      </c>
      <c r="V8542" t="s">
        <v>84</v>
      </c>
      <c r="W8542">
        <v>80.869216918945313</v>
      </c>
    </row>
    <row r="8543" spans="2:23" x14ac:dyDescent="0.25">
      <c r="B8543" t="s">
        <v>15</v>
      </c>
      <c r="C8543" s="35">
        <v>42180</v>
      </c>
      <c r="D8543">
        <v>23</v>
      </c>
      <c r="E8543" t="s">
        <v>113</v>
      </c>
      <c r="F8543">
        <v>1.8850523205748462</v>
      </c>
      <c r="G8543">
        <v>1.5585548776810176</v>
      </c>
      <c r="H8543">
        <v>8231</v>
      </c>
      <c r="I8543">
        <v>1.9684124761522603</v>
      </c>
      <c r="J8543">
        <v>1.5811613852058521</v>
      </c>
      <c r="K8543">
        <v>1072</v>
      </c>
      <c r="L8543">
        <v>-8.3360157907009125E-2</v>
      </c>
      <c r="M8543">
        <v>-4.4221668243408203</v>
      </c>
      <c r="N8543">
        <v>10315</v>
      </c>
      <c r="O8543">
        <v>5.1256913691759109E-2</v>
      </c>
      <c r="P8543">
        <v>-0.14905102550983429</v>
      </c>
      <c r="Q8543">
        <v>-0.11793704330921173</v>
      </c>
      <c r="R8543">
        <v>-8.3360157907009125E-2</v>
      </c>
      <c r="S8543">
        <v>-4.8787370324134827E-2</v>
      </c>
      <c r="T8543">
        <v>-1.7669297754764557E-2</v>
      </c>
      <c r="U8543" t="s">
        <v>102</v>
      </c>
      <c r="V8543" t="s">
        <v>84</v>
      </c>
      <c r="W8543">
        <v>80.869216918945313</v>
      </c>
    </row>
    <row r="8544" spans="2:23" x14ac:dyDescent="0.25">
      <c r="B8544" t="s">
        <v>15</v>
      </c>
      <c r="C8544" s="35">
        <v>42180</v>
      </c>
      <c r="D8544">
        <v>24</v>
      </c>
      <c r="E8544" t="s">
        <v>113</v>
      </c>
      <c r="F8544">
        <v>1.4738440157898844</v>
      </c>
      <c r="G8544">
        <v>1.3415898636939541</v>
      </c>
      <c r="H8544">
        <v>8231</v>
      </c>
      <c r="I8544">
        <v>1.5179124770765786</v>
      </c>
      <c r="J8544">
        <v>1.3452238934666279</v>
      </c>
      <c r="K8544">
        <v>1072</v>
      </c>
      <c r="L8544">
        <v>-4.4068463146686554E-2</v>
      </c>
      <c r="M8544">
        <v>-2.9900355339050293</v>
      </c>
      <c r="N8544">
        <v>10315</v>
      </c>
      <c r="O8544">
        <v>4.3666396290063858E-2</v>
      </c>
      <c r="P8544">
        <v>-0.10003131628036499</v>
      </c>
      <c r="Q8544">
        <v>-7.3524937033653259E-2</v>
      </c>
      <c r="R8544">
        <v>-4.4068463146686554E-2</v>
      </c>
      <c r="S8544">
        <v>-1.4615478925406933E-2</v>
      </c>
      <c r="T8544">
        <v>1.1894389986991882E-2</v>
      </c>
      <c r="U8544" t="s">
        <v>18</v>
      </c>
      <c r="V8544" t="s">
        <v>84</v>
      </c>
      <c r="W8544">
        <v>80.218902587890625</v>
      </c>
    </row>
    <row r="8545" spans="2:23" x14ac:dyDescent="0.25">
      <c r="B8545" t="s">
        <v>15</v>
      </c>
      <c r="C8545" s="35">
        <v>42180</v>
      </c>
      <c r="D8545">
        <v>24</v>
      </c>
      <c r="E8545" t="s">
        <v>113</v>
      </c>
      <c r="F8545">
        <v>1.4738440157898844</v>
      </c>
      <c r="G8545">
        <v>1.3415898636939541</v>
      </c>
      <c r="H8545">
        <v>8231</v>
      </c>
      <c r="I8545">
        <v>1.5179124770765786</v>
      </c>
      <c r="J8545">
        <v>1.3452238934666279</v>
      </c>
      <c r="K8545">
        <v>1072</v>
      </c>
      <c r="L8545">
        <v>-4.4068463146686554E-2</v>
      </c>
      <c r="M8545">
        <v>-2.9900355339050293</v>
      </c>
      <c r="N8545">
        <v>10315</v>
      </c>
      <c r="O8545">
        <v>4.3666396290063858E-2</v>
      </c>
      <c r="P8545">
        <v>-0.10003131628036499</v>
      </c>
      <c r="Q8545">
        <v>-7.3524937033653259E-2</v>
      </c>
      <c r="R8545">
        <v>-4.4068463146686554E-2</v>
      </c>
      <c r="S8545">
        <v>-1.4615478925406933E-2</v>
      </c>
      <c r="T8545">
        <v>1.1894389986991882E-2</v>
      </c>
      <c r="U8545" t="s">
        <v>102</v>
      </c>
      <c r="V8545" t="s">
        <v>84</v>
      </c>
      <c r="W8545">
        <v>80.218902587890625</v>
      </c>
    </row>
    <row r="8546" spans="2:23" x14ac:dyDescent="0.25">
      <c r="B8546" t="s">
        <v>15</v>
      </c>
      <c r="C8546" s="35">
        <v>42233</v>
      </c>
      <c r="D8546">
        <v>1</v>
      </c>
      <c r="E8546" t="s">
        <v>113</v>
      </c>
      <c r="F8546">
        <v>1.1914079341081749</v>
      </c>
      <c r="G8546">
        <v>1.1599540580376058</v>
      </c>
      <c r="H8546">
        <v>4133</v>
      </c>
      <c r="I8546">
        <v>1.2158166671753825</v>
      </c>
      <c r="J8546">
        <v>1.1039981311999232</v>
      </c>
      <c r="K8546">
        <v>1074</v>
      </c>
      <c r="L8546">
        <v>-2.440873347222805E-2</v>
      </c>
      <c r="M8546">
        <v>-2.0487301349639893</v>
      </c>
      <c r="N8546">
        <v>10356</v>
      </c>
      <c r="O8546">
        <v>3.821495920419693E-2</v>
      </c>
      <c r="P8546">
        <v>-7.3385022580623627E-2</v>
      </c>
      <c r="Q8546">
        <v>-5.0187781453132629E-2</v>
      </c>
      <c r="R8546">
        <v>-2.440873347222805E-2</v>
      </c>
      <c r="S8546">
        <v>1.367256511002779E-3</v>
      </c>
      <c r="T8546">
        <v>2.4567557498812675E-2</v>
      </c>
      <c r="U8546" t="s">
        <v>18</v>
      </c>
      <c r="V8546" t="s">
        <v>84</v>
      </c>
      <c r="W8546">
        <v>79.219970703125</v>
      </c>
    </row>
    <row r="8547" spans="2:23" x14ac:dyDescent="0.25">
      <c r="B8547" t="s">
        <v>15</v>
      </c>
      <c r="C8547" s="35">
        <v>42233</v>
      </c>
      <c r="D8547">
        <v>1</v>
      </c>
      <c r="E8547" t="s">
        <v>113</v>
      </c>
      <c r="F8547">
        <v>1.1914079341081749</v>
      </c>
      <c r="G8547">
        <v>1.1599540580376058</v>
      </c>
      <c r="H8547">
        <v>4133</v>
      </c>
      <c r="I8547">
        <v>1.2158166671753825</v>
      </c>
      <c r="J8547">
        <v>1.1039981311999232</v>
      </c>
      <c r="K8547">
        <v>1074</v>
      </c>
      <c r="L8547">
        <v>-2.440873347222805E-2</v>
      </c>
      <c r="M8547">
        <v>-2.0487301349639893</v>
      </c>
      <c r="N8547">
        <v>10356</v>
      </c>
      <c r="O8547">
        <v>3.821495920419693E-2</v>
      </c>
      <c r="P8547">
        <v>-7.3385022580623627E-2</v>
      </c>
      <c r="Q8547">
        <v>-5.0187781453132629E-2</v>
      </c>
      <c r="R8547">
        <v>-2.440873347222805E-2</v>
      </c>
      <c r="S8547">
        <v>1.367256511002779E-3</v>
      </c>
      <c r="T8547">
        <v>2.4567557498812675E-2</v>
      </c>
      <c r="U8547" t="s">
        <v>102</v>
      </c>
      <c r="V8547" t="s">
        <v>84</v>
      </c>
      <c r="W8547">
        <v>79.219970703125</v>
      </c>
    </row>
    <row r="8548" spans="2:23" x14ac:dyDescent="0.25">
      <c r="B8548" t="s">
        <v>15</v>
      </c>
      <c r="C8548" s="35">
        <v>42233</v>
      </c>
      <c r="D8548">
        <v>2</v>
      </c>
      <c r="E8548" t="s">
        <v>113</v>
      </c>
      <c r="F8548">
        <v>0.98618174713314388</v>
      </c>
      <c r="G8548">
        <v>0.99132360040881939</v>
      </c>
      <c r="H8548">
        <v>4133</v>
      </c>
      <c r="I8548">
        <v>0.99572640472161733</v>
      </c>
      <c r="J8548">
        <v>0.92921537281054634</v>
      </c>
      <c r="K8548">
        <v>1074</v>
      </c>
      <c r="L8548">
        <v>-9.5446575433015823E-3</v>
      </c>
      <c r="M8548">
        <v>-0.96783959865570068</v>
      </c>
      <c r="N8548">
        <v>10356</v>
      </c>
      <c r="O8548">
        <v>3.2275743782520294E-2</v>
      </c>
      <c r="P8548">
        <v>-5.0909250974655151E-2</v>
      </c>
      <c r="Q8548">
        <v>-3.1317230314016342E-2</v>
      </c>
      <c r="R8548">
        <v>-9.5446575433015823E-3</v>
      </c>
      <c r="S8548">
        <v>1.2225331738591194E-2</v>
      </c>
      <c r="T8548">
        <v>3.1819935888051987E-2</v>
      </c>
      <c r="U8548" t="s">
        <v>18</v>
      </c>
      <c r="V8548" t="s">
        <v>84</v>
      </c>
      <c r="W8548">
        <v>77.349845886230469</v>
      </c>
    </row>
    <row r="8549" spans="2:23" x14ac:dyDescent="0.25">
      <c r="B8549" t="s">
        <v>15</v>
      </c>
      <c r="C8549" s="35">
        <v>42233</v>
      </c>
      <c r="D8549">
        <v>2</v>
      </c>
      <c r="E8549" t="s">
        <v>113</v>
      </c>
      <c r="F8549">
        <v>0.98618174713314388</v>
      </c>
      <c r="G8549">
        <v>0.99132360040881939</v>
      </c>
      <c r="H8549">
        <v>4133</v>
      </c>
      <c r="I8549">
        <v>0.99572640472161733</v>
      </c>
      <c r="J8549">
        <v>0.92921537281054634</v>
      </c>
      <c r="K8549">
        <v>1074</v>
      </c>
      <c r="L8549">
        <v>-9.5446575433015823E-3</v>
      </c>
      <c r="M8549">
        <v>-0.96783959865570068</v>
      </c>
      <c r="N8549">
        <v>10356</v>
      </c>
      <c r="O8549">
        <v>3.2275743782520294E-2</v>
      </c>
      <c r="P8549">
        <v>-5.0909250974655151E-2</v>
      </c>
      <c r="Q8549">
        <v>-3.1317230314016342E-2</v>
      </c>
      <c r="R8549">
        <v>-9.5446575433015823E-3</v>
      </c>
      <c r="S8549">
        <v>1.2225331738591194E-2</v>
      </c>
      <c r="T8549">
        <v>3.1819935888051987E-2</v>
      </c>
      <c r="U8549" t="s">
        <v>102</v>
      </c>
      <c r="V8549" t="s">
        <v>84</v>
      </c>
      <c r="W8549">
        <v>77.349845886230469</v>
      </c>
    </row>
    <row r="8550" spans="2:23" x14ac:dyDescent="0.25">
      <c r="B8550" t="s">
        <v>15</v>
      </c>
      <c r="C8550" s="35">
        <v>42233</v>
      </c>
      <c r="D8550">
        <v>3</v>
      </c>
      <c r="E8550" t="s">
        <v>113</v>
      </c>
      <c r="F8550">
        <v>0.86496454102127784</v>
      </c>
      <c r="G8550">
        <v>0.87076307337902681</v>
      </c>
      <c r="H8550">
        <v>4133</v>
      </c>
      <c r="I8550">
        <v>0.87593951251257907</v>
      </c>
      <c r="J8550">
        <v>0.82599216278976784</v>
      </c>
      <c r="K8550">
        <v>1074</v>
      </c>
      <c r="L8550">
        <v>-1.0974971577525139E-2</v>
      </c>
      <c r="M8550">
        <v>-1.2688348293304443</v>
      </c>
      <c r="N8550">
        <v>10356</v>
      </c>
      <c r="O8550">
        <v>2.8613133355975151E-2</v>
      </c>
      <c r="P8550">
        <v>-4.7645565122365952E-2</v>
      </c>
      <c r="Q8550">
        <v>-3.0276818200945854E-2</v>
      </c>
      <c r="R8550">
        <v>-1.0974971577525139E-2</v>
      </c>
      <c r="S8550">
        <v>8.3245867863297462E-3</v>
      </c>
      <c r="T8550">
        <v>2.5695620104670525E-2</v>
      </c>
      <c r="U8550" t="s">
        <v>18</v>
      </c>
      <c r="V8550" t="s">
        <v>84</v>
      </c>
      <c r="W8550">
        <v>76.220451354980469</v>
      </c>
    </row>
    <row r="8551" spans="2:23" x14ac:dyDescent="0.25">
      <c r="B8551" t="s">
        <v>15</v>
      </c>
      <c r="C8551" s="35">
        <v>42233</v>
      </c>
      <c r="D8551">
        <v>3</v>
      </c>
      <c r="E8551" t="s">
        <v>113</v>
      </c>
      <c r="F8551">
        <v>0.86496454102127784</v>
      </c>
      <c r="G8551">
        <v>0.87076307337902681</v>
      </c>
      <c r="H8551">
        <v>4133</v>
      </c>
      <c r="I8551">
        <v>0.87593951251257907</v>
      </c>
      <c r="J8551">
        <v>0.82599216278976784</v>
      </c>
      <c r="K8551">
        <v>1074</v>
      </c>
      <c r="L8551">
        <v>-1.0974971577525139E-2</v>
      </c>
      <c r="M8551">
        <v>-1.2688348293304443</v>
      </c>
      <c r="N8551">
        <v>10356</v>
      </c>
      <c r="O8551">
        <v>2.8613133355975151E-2</v>
      </c>
      <c r="P8551">
        <v>-4.7645565122365952E-2</v>
      </c>
      <c r="Q8551">
        <v>-3.0276818200945854E-2</v>
      </c>
      <c r="R8551">
        <v>-1.0974971577525139E-2</v>
      </c>
      <c r="S8551">
        <v>8.3245867863297462E-3</v>
      </c>
      <c r="T8551">
        <v>2.5695620104670525E-2</v>
      </c>
      <c r="U8551" t="s">
        <v>102</v>
      </c>
      <c r="V8551" t="s">
        <v>84</v>
      </c>
      <c r="W8551">
        <v>76.220451354980469</v>
      </c>
    </row>
    <row r="8552" spans="2:23" x14ac:dyDescent="0.25">
      <c r="B8552" t="s">
        <v>15</v>
      </c>
      <c r="C8552" s="35">
        <v>42233</v>
      </c>
      <c r="D8552">
        <v>4</v>
      </c>
      <c r="E8552" t="s">
        <v>113</v>
      </c>
      <c r="F8552">
        <v>0.78843331710858322</v>
      </c>
      <c r="G8552">
        <v>0.78315440652923041</v>
      </c>
      <c r="H8552">
        <v>4133</v>
      </c>
      <c r="I8552">
        <v>0.76901975667335987</v>
      </c>
      <c r="J8552">
        <v>0.68554146470859756</v>
      </c>
      <c r="K8552">
        <v>1074</v>
      </c>
      <c r="L8552">
        <v>1.9413560628890991E-2</v>
      </c>
      <c r="M8552">
        <v>2.4622957706451416</v>
      </c>
      <c r="N8552">
        <v>10356</v>
      </c>
      <c r="O8552">
        <v>2.4207111448049545E-2</v>
      </c>
      <c r="P8552">
        <v>-1.1610273271799088E-2</v>
      </c>
      <c r="Q8552">
        <v>3.0839273240417242E-3</v>
      </c>
      <c r="R8552">
        <v>1.9413560628890991E-2</v>
      </c>
      <c r="S8552">
        <v>3.5741258412599564E-2</v>
      </c>
      <c r="T8552">
        <v>5.043739452958107E-2</v>
      </c>
      <c r="U8552" t="s">
        <v>18</v>
      </c>
      <c r="V8552" t="s">
        <v>84</v>
      </c>
      <c r="W8552">
        <v>75.480201721191406</v>
      </c>
    </row>
    <row r="8553" spans="2:23" x14ac:dyDescent="0.25">
      <c r="B8553" t="s">
        <v>15</v>
      </c>
      <c r="C8553" s="35">
        <v>42233</v>
      </c>
      <c r="D8553">
        <v>4</v>
      </c>
      <c r="E8553" t="s">
        <v>113</v>
      </c>
      <c r="F8553">
        <v>0.78843331710858322</v>
      </c>
      <c r="G8553">
        <v>0.78315440652923041</v>
      </c>
      <c r="H8553">
        <v>4133</v>
      </c>
      <c r="I8553">
        <v>0.76901975667335987</v>
      </c>
      <c r="J8553">
        <v>0.68554146470859756</v>
      </c>
      <c r="K8553">
        <v>1074</v>
      </c>
      <c r="L8553">
        <v>1.9413560628890991E-2</v>
      </c>
      <c r="M8553">
        <v>2.4622957706451416</v>
      </c>
      <c r="N8553">
        <v>10356</v>
      </c>
      <c r="O8553">
        <v>2.4207111448049545E-2</v>
      </c>
      <c r="P8553">
        <v>-1.1610273271799088E-2</v>
      </c>
      <c r="Q8553">
        <v>3.0839273240417242E-3</v>
      </c>
      <c r="R8553">
        <v>1.9413560628890991E-2</v>
      </c>
      <c r="S8553">
        <v>3.5741258412599564E-2</v>
      </c>
      <c r="T8553">
        <v>5.043739452958107E-2</v>
      </c>
      <c r="U8553" t="s">
        <v>102</v>
      </c>
      <c r="V8553" t="s">
        <v>84</v>
      </c>
      <c r="W8553">
        <v>75.480201721191406</v>
      </c>
    </row>
    <row r="8554" spans="2:23" x14ac:dyDescent="0.25">
      <c r="B8554" t="s">
        <v>15</v>
      </c>
      <c r="C8554" s="35">
        <v>42233</v>
      </c>
      <c r="D8554">
        <v>5</v>
      </c>
      <c r="E8554" t="s">
        <v>113</v>
      </c>
      <c r="F8554">
        <v>0.74355619368152837</v>
      </c>
      <c r="G8554">
        <v>0.72491140432855383</v>
      </c>
      <c r="H8554">
        <v>4133</v>
      </c>
      <c r="I8554">
        <v>0.72569363311872936</v>
      </c>
      <c r="J8554">
        <v>0.65952355326183176</v>
      </c>
      <c r="K8554">
        <v>1074</v>
      </c>
      <c r="L8554">
        <v>1.7862560227513313E-2</v>
      </c>
      <c r="M8554">
        <v>2.4023149013519287</v>
      </c>
      <c r="N8554">
        <v>10356</v>
      </c>
      <c r="O8554">
        <v>2.3068327456712723E-2</v>
      </c>
      <c r="P8554">
        <v>-1.170180831104517E-2</v>
      </c>
      <c r="Q8554">
        <v>2.3011278826743364E-3</v>
      </c>
      <c r="R8554">
        <v>1.7862560227513313E-2</v>
      </c>
      <c r="S8554">
        <v>3.3422145992517471E-2</v>
      </c>
      <c r="T8554">
        <v>4.7426927834749222E-2</v>
      </c>
      <c r="U8554" t="s">
        <v>18</v>
      </c>
      <c r="V8554" t="s">
        <v>84</v>
      </c>
      <c r="W8554">
        <v>75.350326538085938</v>
      </c>
    </row>
    <row r="8555" spans="2:23" x14ac:dyDescent="0.25">
      <c r="B8555" t="s">
        <v>15</v>
      </c>
      <c r="C8555" s="35">
        <v>42233</v>
      </c>
      <c r="D8555">
        <v>5</v>
      </c>
      <c r="E8555" t="s">
        <v>113</v>
      </c>
      <c r="F8555">
        <v>0.74355619368152837</v>
      </c>
      <c r="G8555">
        <v>0.72491140432855383</v>
      </c>
      <c r="H8555">
        <v>4133</v>
      </c>
      <c r="I8555">
        <v>0.72569363311872936</v>
      </c>
      <c r="J8555">
        <v>0.65952355326183176</v>
      </c>
      <c r="K8555">
        <v>1074</v>
      </c>
      <c r="L8555">
        <v>1.7862560227513313E-2</v>
      </c>
      <c r="M8555">
        <v>2.4023149013519287</v>
      </c>
      <c r="N8555">
        <v>10356</v>
      </c>
      <c r="O8555">
        <v>2.3068327456712723E-2</v>
      </c>
      <c r="P8555">
        <v>-1.170180831104517E-2</v>
      </c>
      <c r="Q8555">
        <v>2.3011278826743364E-3</v>
      </c>
      <c r="R8555">
        <v>1.7862560227513313E-2</v>
      </c>
      <c r="S8555">
        <v>3.3422145992517471E-2</v>
      </c>
      <c r="T8555">
        <v>4.7426927834749222E-2</v>
      </c>
      <c r="U8555" t="s">
        <v>102</v>
      </c>
      <c r="V8555" t="s">
        <v>84</v>
      </c>
      <c r="W8555">
        <v>75.350326538085938</v>
      </c>
    </row>
    <row r="8556" spans="2:23" x14ac:dyDescent="0.25">
      <c r="B8556" t="s">
        <v>15</v>
      </c>
      <c r="C8556" s="35">
        <v>42233</v>
      </c>
      <c r="D8556">
        <v>6</v>
      </c>
      <c r="E8556" t="s">
        <v>113</v>
      </c>
      <c r="F8556">
        <v>0.74034891687909665</v>
      </c>
      <c r="G8556">
        <v>0.69519688635064281</v>
      </c>
      <c r="H8556">
        <v>4133</v>
      </c>
      <c r="I8556">
        <v>0.73879653547566926</v>
      </c>
      <c r="J8556">
        <v>0.65553590270283169</v>
      </c>
      <c r="K8556">
        <v>1074</v>
      </c>
      <c r="L8556">
        <v>1.5523814363405108E-3</v>
      </c>
      <c r="M8556">
        <v>0.2096824049949646</v>
      </c>
      <c r="N8556">
        <v>10356</v>
      </c>
      <c r="O8556">
        <v>2.2738846018910408E-2</v>
      </c>
      <c r="P8556">
        <v>-2.7589723467826843E-2</v>
      </c>
      <c r="Q8556">
        <v>-1.3786789029836655E-2</v>
      </c>
      <c r="R8556">
        <v>1.5523814363405108E-3</v>
      </c>
      <c r="S8556">
        <v>1.6889732331037521E-2</v>
      </c>
      <c r="T8556">
        <v>3.0694486573338509E-2</v>
      </c>
      <c r="U8556" t="s">
        <v>18</v>
      </c>
      <c r="V8556" t="s">
        <v>84</v>
      </c>
      <c r="W8556">
        <v>73.6099853515625</v>
      </c>
    </row>
    <row r="8557" spans="2:23" x14ac:dyDescent="0.25">
      <c r="B8557" t="s">
        <v>15</v>
      </c>
      <c r="C8557" s="35">
        <v>42233</v>
      </c>
      <c r="D8557">
        <v>6</v>
      </c>
      <c r="E8557" t="s">
        <v>113</v>
      </c>
      <c r="F8557">
        <v>0.74034891687909665</v>
      </c>
      <c r="G8557">
        <v>0.69519688635064281</v>
      </c>
      <c r="H8557">
        <v>4133</v>
      </c>
      <c r="I8557">
        <v>0.73879653547566926</v>
      </c>
      <c r="J8557">
        <v>0.65553590270283169</v>
      </c>
      <c r="K8557">
        <v>1074</v>
      </c>
      <c r="L8557">
        <v>1.5523814363405108E-3</v>
      </c>
      <c r="M8557">
        <v>0.2096824049949646</v>
      </c>
      <c r="N8557">
        <v>10356</v>
      </c>
      <c r="O8557">
        <v>2.2738846018910408E-2</v>
      </c>
      <c r="P8557">
        <v>-2.7589723467826843E-2</v>
      </c>
      <c r="Q8557">
        <v>-1.3786789029836655E-2</v>
      </c>
      <c r="R8557">
        <v>1.5523814363405108E-3</v>
      </c>
      <c r="S8557">
        <v>1.6889732331037521E-2</v>
      </c>
      <c r="T8557">
        <v>3.0694486573338509E-2</v>
      </c>
      <c r="U8557" t="s">
        <v>102</v>
      </c>
      <c r="V8557" t="s">
        <v>84</v>
      </c>
      <c r="W8557">
        <v>73.6099853515625</v>
      </c>
    </row>
    <row r="8558" spans="2:23" x14ac:dyDescent="0.25">
      <c r="B8558" t="s">
        <v>15</v>
      </c>
      <c r="C8558" s="35">
        <v>42233</v>
      </c>
      <c r="D8558">
        <v>7</v>
      </c>
      <c r="E8558" t="s">
        <v>113</v>
      </c>
      <c r="F8558">
        <v>0.80008880506969648</v>
      </c>
      <c r="G8558">
        <v>0.74061752056448382</v>
      </c>
      <c r="H8558">
        <v>4133</v>
      </c>
      <c r="I8558">
        <v>0.82489466296485803</v>
      </c>
      <c r="J8558">
        <v>0.78145948601939785</v>
      </c>
      <c r="K8558">
        <v>1074</v>
      </c>
      <c r="L8558">
        <v>-2.4805858731269836E-2</v>
      </c>
      <c r="M8558">
        <v>-3.1003880500793457</v>
      </c>
      <c r="N8558">
        <v>10356</v>
      </c>
      <c r="O8558">
        <v>2.6482412591576576E-2</v>
      </c>
      <c r="P8558">
        <v>-5.8745719492435455E-2</v>
      </c>
      <c r="Q8558">
        <v>-4.2670365422964096E-2</v>
      </c>
      <c r="R8558">
        <v>-2.4805858731269836E-2</v>
      </c>
      <c r="S8558">
        <v>-6.9434712640941143E-3</v>
      </c>
      <c r="T8558">
        <v>9.1340010985732079E-3</v>
      </c>
      <c r="U8558" t="s">
        <v>18</v>
      </c>
      <c r="V8558" t="s">
        <v>84</v>
      </c>
      <c r="W8558">
        <v>76.869544982910156</v>
      </c>
    </row>
    <row r="8559" spans="2:23" x14ac:dyDescent="0.25">
      <c r="B8559" t="s">
        <v>15</v>
      </c>
      <c r="C8559" s="35">
        <v>42233</v>
      </c>
      <c r="D8559">
        <v>7</v>
      </c>
      <c r="E8559" t="s">
        <v>113</v>
      </c>
      <c r="F8559">
        <v>0.80008880506969648</v>
      </c>
      <c r="G8559">
        <v>0.74061752056448382</v>
      </c>
      <c r="H8559">
        <v>4133</v>
      </c>
      <c r="I8559">
        <v>0.82489466296485803</v>
      </c>
      <c r="J8559">
        <v>0.78145948601939785</v>
      </c>
      <c r="K8559">
        <v>1074</v>
      </c>
      <c r="L8559">
        <v>-2.4805858731269836E-2</v>
      </c>
      <c r="M8559">
        <v>-3.1003880500793457</v>
      </c>
      <c r="N8559">
        <v>10356</v>
      </c>
      <c r="O8559">
        <v>2.6482412591576576E-2</v>
      </c>
      <c r="P8559">
        <v>-5.8745719492435455E-2</v>
      </c>
      <c r="Q8559">
        <v>-4.2670365422964096E-2</v>
      </c>
      <c r="R8559">
        <v>-2.4805858731269836E-2</v>
      </c>
      <c r="S8559">
        <v>-6.9434712640941143E-3</v>
      </c>
      <c r="T8559">
        <v>9.1340010985732079E-3</v>
      </c>
      <c r="U8559" t="s">
        <v>102</v>
      </c>
      <c r="V8559" t="s">
        <v>84</v>
      </c>
      <c r="W8559">
        <v>76.869544982910156</v>
      </c>
    </row>
    <row r="8560" spans="2:23" x14ac:dyDescent="0.25">
      <c r="B8560" t="s">
        <v>15</v>
      </c>
      <c r="C8560" s="35">
        <v>42233</v>
      </c>
      <c r="D8560">
        <v>8</v>
      </c>
      <c r="E8560" t="s">
        <v>113</v>
      </c>
      <c r="F8560">
        <v>0.81583020188147026</v>
      </c>
      <c r="G8560">
        <v>0.80335107857501209</v>
      </c>
      <c r="H8560">
        <v>4133</v>
      </c>
      <c r="I8560">
        <v>0.80986048715424352</v>
      </c>
      <c r="J8560">
        <v>0.79207188344551294</v>
      </c>
      <c r="K8560">
        <v>1074</v>
      </c>
      <c r="L8560">
        <v>5.9697148390114307E-3</v>
      </c>
      <c r="M8560">
        <v>0.73173493146896362</v>
      </c>
      <c r="N8560">
        <v>10356</v>
      </c>
      <c r="O8560">
        <v>2.7208490297198296E-2</v>
      </c>
      <c r="P8560">
        <v>-2.8900686651468277E-2</v>
      </c>
      <c r="Q8560">
        <v>-1.2384588830173016E-2</v>
      </c>
      <c r="R8560">
        <v>5.9697148390114307E-3</v>
      </c>
      <c r="S8560">
        <v>2.4321841076016426E-2</v>
      </c>
      <c r="T8560">
        <v>4.0840115398168564E-2</v>
      </c>
      <c r="U8560" t="s">
        <v>18</v>
      </c>
      <c r="V8560" t="s">
        <v>84</v>
      </c>
      <c r="W8560">
        <v>81.389053344726562</v>
      </c>
    </row>
    <row r="8561" spans="2:23" x14ac:dyDescent="0.25">
      <c r="B8561" t="s">
        <v>15</v>
      </c>
      <c r="C8561" s="35">
        <v>42233</v>
      </c>
      <c r="D8561">
        <v>8</v>
      </c>
      <c r="E8561" t="s">
        <v>113</v>
      </c>
      <c r="F8561">
        <v>0.81583020188147026</v>
      </c>
      <c r="G8561">
        <v>0.80335107857501209</v>
      </c>
      <c r="H8561">
        <v>4133</v>
      </c>
      <c r="I8561">
        <v>0.80986048715424352</v>
      </c>
      <c r="J8561">
        <v>0.79207188344551294</v>
      </c>
      <c r="K8561">
        <v>1074</v>
      </c>
      <c r="L8561">
        <v>5.9697148390114307E-3</v>
      </c>
      <c r="M8561">
        <v>0.73173493146896362</v>
      </c>
      <c r="N8561">
        <v>10356</v>
      </c>
      <c r="O8561">
        <v>2.7208490297198296E-2</v>
      </c>
      <c r="P8561">
        <v>-2.8900686651468277E-2</v>
      </c>
      <c r="Q8561">
        <v>-1.2384588830173016E-2</v>
      </c>
      <c r="R8561">
        <v>5.9697148390114307E-3</v>
      </c>
      <c r="S8561">
        <v>2.4321841076016426E-2</v>
      </c>
      <c r="T8561">
        <v>4.0840115398168564E-2</v>
      </c>
      <c r="U8561" t="s">
        <v>102</v>
      </c>
      <c r="V8561" t="s">
        <v>84</v>
      </c>
      <c r="W8561">
        <v>81.389053344726562</v>
      </c>
    </row>
    <row r="8562" spans="2:23" x14ac:dyDescent="0.25">
      <c r="B8562" t="s">
        <v>15</v>
      </c>
      <c r="C8562" s="35">
        <v>42233</v>
      </c>
      <c r="D8562">
        <v>9</v>
      </c>
      <c r="E8562" t="s">
        <v>113</v>
      </c>
      <c r="F8562">
        <v>0.79961581912560031</v>
      </c>
      <c r="G8562">
        <v>0.8751335441473812</v>
      </c>
      <c r="H8562">
        <v>4133</v>
      </c>
      <c r="I8562">
        <v>0.77597359571804247</v>
      </c>
      <c r="J8562">
        <v>0.85750679472888613</v>
      </c>
      <c r="K8562">
        <v>1074</v>
      </c>
      <c r="L8562">
        <v>2.3642223328351974E-2</v>
      </c>
      <c r="M8562">
        <v>2.9566977024078369</v>
      </c>
      <c r="N8562">
        <v>10356</v>
      </c>
      <c r="O8562">
        <v>2.9495030641555786E-2</v>
      </c>
      <c r="P8562">
        <v>-1.4158608391880989E-2</v>
      </c>
      <c r="Q8562">
        <v>3.7454655393958092E-3</v>
      </c>
      <c r="R8562">
        <v>2.3642223328351974E-2</v>
      </c>
      <c r="S8562">
        <v>4.3536622077226639E-2</v>
      </c>
      <c r="T8562">
        <v>6.1443053185939789E-2</v>
      </c>
      <c r="U8562" t="s">
        <v>18</v>
      </c>
      <c r="V8562" t="s">
        <v>84</v>
      </c>
      <c r="W8562">
        <v>84.77886962890625</v>
      </c>
    </row>
    <row r="8563" spans="2:23" x14ac:dyDescent="0.25">
      <c r="B8563" t="s">
        <v>15</v>
      </c>
      <c r="C8563" s="35">
        <v>42233</v>
      </c>
      <c r="D8563">
        <v>9</v>
      </c>
      <c r="E8563" t="s">
        <v>113</v>
      </c>
      <c r="F8563">
        <v>0.79961581912560031</v>
      </c>
      <c r="G8563">
        <v>0.8751335441473812</v>
      </c>
      <c r="H8563">
        <v>4133</v>
      </c>
      <c r="I8563">
        <v>0.77597359571804247</v>
      </c>
      <c r="J8563">
        <v>0.85750679472888613</v>
      </c>
      <c r="K8563">
        <v>1074</v>
      </c>
      <c r="L8563">
        <v>2.3642223328351974E-2</v>
      </c>
      <c r="M8563">
        <v>2.9566977024078369</v>
      </c>
      <c r="N8563">
        <v>10356</v>
      </c>
      <c r="O8563">
        <v>2.9495030641555786E-2</v>
      </c>
      <c r="P8563">
        <v>-1.4158608391880989E-2</v>
      </c>
      <c r="Q8563">
        <v>3.7454655393958092E-3</v>
      </c>
      <c r="R8563">
        <v>2.3642223328351974E-2</v>
      </c>
      <c r="S8563">
        <v>4.3536622077226639E-2</v>
      </c>
      <c r="T8563">
        <v>6.1443053185939789E-2</v>
      </c>
      <c r="U8563" t="s">
        <v>102</v>
      </c>
      <c r="V8563" t="s">
        <v>84</v>
      </c>
      <c r="W8563">
        <v>84.77886962890625</v>
      </c>
    </row>
    <row r="8564" spans="2:23" x14ac:dyDescent="0.25">
      <c r="B8564" t="s">
        <v>15</v>
      </c>
      <c r="C8564" s="35">
        <v>42233</v>
      </c>
      <c r="D8564">
        <v>10</v>
      </c>
      <c r="E8564" t="s">
        <v>113</v>
      </c>
      <c r="F8564">
        <v>0.86211963981733497</v>
      </c>
      <c r="G8564">
        <v>1.0849015092756669</v>
      </c>
      <c r="H8564">
        <v>4133</v>
      </c>
      <c r="I8564">
        <v>0.81722088020357331</v>
      </c>
      <c r="J8564">
        <v>1.077606492870776</v>
      </c>
      <c r="K8564">
        <v>1074</v>
      </c>
      <c r="L8564">
        <v>4.4898759573698044E-2</v>
      </c>
      <c r="M8564">
        <v>5.2079501152038574</v>
      </c>
      <c r="N8564">
        <v>10356</v>
      </c>
      <c r="O8564">
        <v>3.6959558725357056E-2</v>
      </c>
      <c r="P8564">
        <v>-2.4686108808964491E-3</v>
      </c>
      <c r="Q8564">
        <v>1.9966579973697662E-2</v>
      </c>
      <c r="R8564">
        <v>4.4898759573698044E-2</v>
      </c>
      <c r="S8564">
        <v>6.9827981293201447E-2</v>
      </c>
      <c r="T8564">
        <v>9.2266127467155457E-2</v>
      </c>
      <c r="U8564" t="s">
        <v>18</v>
      </c>
      <c r="V8564" t="s">
        <v>84</v>
      </c>
      <c r="W8564">
        <v>87.909034729003906</v>
      </c>
    </row>
    <row r="8565" spans="2:23" x14ac:dyDescent="0.25">
      <c r="B8565" t="s">
        <v>15</v>
      </c>
      <c r="C8565" s="35">
        <v>42233</v>
      </c>
      <c r="D8565">
        <v>10</v>
      </c>
      <c r="E8565" t="s">
        <v>113</v>
      </c>
      <c r="F8565">
        <v>0.86211963981733497</v>
      </c>
      <c r="G8565">
        <v>1.0849015092756669</v>
      </c>
      <c r="H8565">
        <v>4133</v>
      </c>
      <c r="I8565">
        <v>0.81722088020357331</v>
      </c>
      <c r="J8565">
        <v>1.077606492870776</v>
      </c>
      <c r="K8565">
        <v>1074</v>
      </c>
      <c r="L8565">
        <v>4.4898759573698044E-2</v>
      </c>
      <c r="M8565">
        <v>5.2079501152038574</v>
      </c>
      <c r="N8565">
        <v>10356</v>
      </c>
      <c r="O8565">
        <v>3.6959558725357056E-2</v>
      </c>
      <c r="P8565">
        <v>-2.4686108808964491E-3</v>
      </c>
      <c r="Q8565">
        <v>1.9966579973697662E-2</v>
      </c>
      <c r="R8565">
        <v>4.4898759573698044E-2</v>
      </c>
      <c r="S8565">
        <v>6.9827981293201447E-2</v>
      </c>
      <c r="T8565">
        <v>9.2266127467155457E-2</v>
      </c>
      <c r="U8565" t="s">
        <v>102</v>
      </c>
      <c r="V8565" t="s">
        <v>84</v>
      </c>
      <c r="W8565">
        <v>87.909034729003906</v>
      </c>
    </row>
    <row r="8566" spans="2:23" x14ac:dyDescent="0.25">
      <c r="B8566" t="s">
        <v>15</v>
      </c>
      <c r="C8566" s="35">
        <v>42233</v>
      </c>
      <c r="D8566">
        <v>11</v>
      </c>
      <c r="E8566" t="s">
        <v>113</v>
      </c>
      <c r="F8566">
        <v>0.98519452424049792</v>
      </c>
      <c r="G8566">
        <v>1.323450485292418</v>
      </c>
      <c r="H8566">
        <v>4133</v>
      </c>
      <c r="I8566">
        <v>0.92299316423923727</v>
      </c>
      <c r="J8566">
        <v>1.3223950242145996</v>
      </c>
      <c r="K8566">
        <v>1074</v>
      </c>
      <c r="L8566">
        <v>6.2201358377933502E-2</v>
      </c>
      <c r="M8566">
        <v>6.3136119842529297</v>
      </c>
      <c r="N8566">
        <v>10356</v>
      </c>
      <c r="O8566">
        <v>4.5299317687749863E-2</v>
      </c>
      <c r="P8566">
        <v>4.1457526385784149E-3</v>
      </c>
      <c r="Q8566">
        <v>3.1643345952033997E-2</v>
      </c>
      <c r="R8566">
        <v>6.2201358377933502E-2</v>
      </c>
      <c r="S8566">
        <v>9.2755749821662903E-2</v>
      </c>
      <c r="T8566">
        <v>0.12025696039199829</v>
      </c>
      <c r="U8566" t="s">
        <v>18</v>
      </c>
      <c r="V8566" t="s">
        <v>84</v>
      </c>
      <c r="W8566">
        <v>91.909034729003906</v>
      </c>
    </row>
    <row r="8567" spans="2:23" x14ac:dyDescent="0.25">
      <c r="B8567" t="s">
        <v>15</v>
      </c>
      <c r="C8567" s="35">
        <v>42233</v>
      </c>
      <c r="D8567">
        <v>11</v>
      </c>
      <c r="E8567" t="s">
        <v>113</v>
      </c>
      <c r="F8567">
        <v>0.98519452424049792</v>
      </c>
      <c r="G8567">
        <v>1.323450485292418</v>
      </c>
      <c r="H8567">
        <v>4133</v>
      </c>
      <c r="I8567">
        <v>0.92299316423923727</v>
      </c>
      <c r="J8567">
        <v>1.3223950242145996</v>
      </c>
      <c r="K8567">
        <v>1074</v>
      </c>
      <c r="L8567">
        <v>6.2201358377933502E-2</v>
      </c>
      <c r="M8567">
        <v>6.3136119842529297</v>
      </c>
      <c r="N8567">
        <v>10356</v>
      </c>
      <c r="O8567">
        <v>4.5299317687749863E-2</v>
      </c>
      <c r="P8567">
        <v>4.1457526385784149E-3</v>
      </c>
      <c r="Q8567">
        <v>3.1643345952033997E-2</v>
      </c>
      <c r="R8567">
        <v>6.2201358377933502E-2</v>
      </c>
      <c r="S8567">
        <v>9.2755749821662903E-2</v>
      </c>
      <c r="T8567">
        <v>0.12025696039199829</v>
      </c>
      <c r="U8567" t="s">
        <v>102</v>
      </c>
      <c r="V8567" t="s">
        <v>84</v>
      </c>
      <c r="W8567">
        <v>91.909034729003906</v>
      </c>
    </row>
    <row r="8568" spans="2:23" x14ac:dyDescent="0.25">
      <c r="B8568" t="s">
        <v>15</v>
      </c>
      <c r="C8568" s="35">
        <v>42233</v>
      </c>
      <c r="D8568">
        <v>12</v>
      </c>
      <c r="E8568" t="s">
        <v>113</v>
      </c>
      <c r="F8568">
        <v>1.22954928186753</v>
      </c>
      <c r="G8568">
        <v>1.5725481565876662</v>
      </c>
      <c r="H8568">
        <v>4133</v>
      </c>
      <c r="I8568">
        <v>1.1638925097088124</v>
      </c>
      <c r="J8568">
        <v>1.5566024246265573</v>
      </c>
      <c r="K8568">
        <v>1074</v>
      </c>
      <c r="L8568">
        <v>6.5656773746013641E-2</v>
      </c>
      <c r="M8568">
        <v>5.3399057388305664</v>
      </c>
      <c r="N8568">
        <v>10356</v>
      </c>
      <c r="O8568">
        <v>5.3426537662744522E-2</v>
      </c>
      <c r="P8568">
        <v>-2.814676845446229E-3</v>
      </c>
      <c r="Q8568">
        <v>2.9616300016641617E-2</v>
      </c>
      <c r="R8568">
        <v>6.5656773746013641E-2</v>
      </c>
      <c r="S8568">
        <v>0.10169297456741333</v>
      </c>
      <c r="T8568">
        <v>0.13412822782993317</v>
      </c>
      <c r="U8568" t="s">
        <v>18</v>
      </c>
      <c r="V8568" t="s">
        <v>84</v>
      </c>
      <c r="W8568">
        <v>94.908843994140625</v>
      </c>
    </row>
    <row r="8569" spans="2:23" x14ac:dyDescent="0.25">
      <c r="B8569" t="s">
        <v>15</v>
      </c>
      <c r="C8569" s="35">
        <v>42233</v>
      </c>
      <c r="D8569">
        <v>12</v>
      </c>
      <c r="E8569" t="s">
        <v>113</v>
      </c>
      <c r="F8569">
        <v>1.22954928186753</v>
      </c>
      <c r="G8569">
        <v>1.5725481565876662</v>
      </c>
      <c r="H8569">
        <v>4133</v>
      </c>
      <c r="I8569">
        <v>1.1638925097088124</v>
      </c>
      <c r="J8569">
        <v>1.5566024246265573</v>
      </c>
      <c r="K8569">
        <v>1074</v>
      </c>
      <c r="L8569">
        <v>6.5656773746013641E-2</v>
      </c>
      <c r="M8569">
        <v>5.3399057388305664</v>
      </c>
      <c r="N8569">
        <v>10356</v>
      </c>
      <c r="O8569">
        <v>5.3426537662744522E-2</v>
      </c>
      <c r="P8569">
        <v>-2.814676845446229E-3</v>
      </c>
      <c r="Q8569">
        <v>2.9616300016641617E-2</v>
      </c>
      <c r="R8569">
        <v>6.5656773746013641E-2</v>
      </c>
      <c r="S8569">
        <v>0.10169297456741333</v>
      </c>
      <c r="T8569">
        <v>0.13412822782993317</v>
      </c>
      <c r="U8569" t="s">
        <v>102</v>
      </c>
      <c r="V8569" t="s">
        <v>84</v>
      </c>
      <c r="W8569">
        <v>94.908843994140625</v>
      </c>
    </row>
    <row r="8570" spans="2:23" x14ac:dyDescent="0.25">
      <c r="B8570" t="s">
        <v>15</v>
      </c>
      <c r="C8570" s="35">
        <v>42233</v>
      </c>
      <c r="D8570">
        <v>13</v>
      </c>
      <c r="E8570" t="s">
        <v>113</v>
      </c>
      <c r="F8570">
        <v>1.5809772693324176</v>
      </c>
      <c r="G8570">
        <v>1.8044660744702996</v>
      </c>
      <c r="H8570">
        <v>4133</v>
      </c>
      <c r="I8570">
        <v>1.4903528088211788</v>
      </c>
      <c r="J8570">
        <v>1.7999375028236015</v>
      </c>
      <c r="K8570">
        <v>1074</v>
      </c>
      <c r="L8570">
        <v>9.0624459087848663E-2</v>
      </c>
      <c r="M8570">
        <v>5.7321796417236328</v>
      </c>
      <c r="N8570">
        <v>10356</v>
      </c>
      <c r="O8570">
        <v>6.1679650098085403E-2</v>
      </c>
      <c r="P8570">
        <v>1.1575819924473763E-2</v>
      </c>
      <c r="Q8570">
        <v>4.9016602337360382E-2</v>
      </c>
      <c r="R8570">
        <v>9.0624459087848663E-2</v>
      </c>
      <c r="S8570">
        <v>0.13222737610340118</v>
      </c>
      <c r="T8570">
        <v>0.16967310011386871</v>
      </c>
      <c r="U8570" t="s">
        <v>18</v>
      </c>
      <c r="V8570" t="s">
        <v>84</v>
      </c>
      <c r="W8570">
        <v>97.649093627929688</v>
      </c>
    </row>
    <row r="8571" spans="2:23" x14ac:dyDescent="0.25">
      <c r="B8571" t="s">
        <v>15</v>
      </c>
      <c r="C8571" s="35">
        <v>42233</v>
      </c>
      <c r="D8571">
        <v>13</v>
      </c>
      <c r="E8571" t="s">
        <v>113</v>
      </c>
      <c r="F8571">
        <v>1.5809772693324176</v>
      </c>
      <c r="G8571">
        <v>1.8044660744702996</v>
      </c>
      <c r="H8571">
        <v>4133</v>
      </c>
      <c r="I8571">
        <v>1.4903528088211788</v>
      </c>
      <c r="J8571">
        <v>1.7999375028236015</v>
      </c>
      <c r="K8571">
        <v>1074</v>
      </c>
      <c r="L8571">
        <v>9.0624459087848663E-2</v>
      </c>
      <c r="M8571">
        <v>5.7321796417236328</v>
      </c>
      <c r="N8571">
        <v>10356</v>
      </c>
      <c r="O8571">
        <v>6.1679650098085403E-2</v>
      </c>
      <c r="P8571">
        <v>1.1575819924473763E-2</v>
      </c>
      <c r="Q8571">
        <v>4.9016602337360382E-2</v>
      </c>
      <c r="R8571">
        <v>9.0624459087848663E-2</v>
      </c>
      <c r="S8571">
        <v>0.13222737610340118</v>
      </c>
      <c r="T8571">
        <v>0.16967310011386871</v>
      </c>
      <c r="U8571" t="s">
        <v>102</v>
      </c>
      <c r="V8571" t="s">
        <v>84</v>
      </c>
      <c r="W8571">
        <v>97.649093627929688</v>
      </c>
    </row>
    <row r="8572" spans="2:23" x14ac:dyDescent="0.25">
      <c r="B8572" t="s">
        <v>15</v>
      </c>
      <c r="C8572" s="35">
        <v>42233</v>
      </c>
      <c r="D8572">
        <v>14</v>
      </c>
      <c r="E8572" t="s">
        <v>113</v>
      </c>
      <c r="F8572">
        <v>1.9362883913073079</v>
      </c>
      <c r="G8572">
        <v>1.9742967285306676</v>
      </c>
      <c r="H8572">
        <v>4133</v>
      </c>
      <c r="I8572">
        <v>1.8641509360641946</v>
      </c>
      <c r="J8572">
        <v>1.9759266421927739</v>
      </c>
      <c r="K8572">
        <v>1074</v>
      </c>
      <c r="L8572">
        <v>7.2137452661991119E-2</v>
      </c>
      <c r="M8572">
        <v>3.7255532741546631</v>
      </c>
      <c r="N8572">
        <v>10356</v>
      </c>
      <c r="O8572">
        <v>6.7663721740245819E-2</v>
      </c>
      <c r="P8572">
        <v>-1.4580372720956802E-2</v>
      </c>
      <c r="Q8572">
        <v>2.6492860168218613E-2</v>
      </c>
      <c r="R8572">
        <v>7.2137452661991119E-2</v>
      </c>
      <c r="S8572">
        <v>0.11777663230895996</v>
      </c>
      <c r="T8572">
        <v>0.15885527431964874</v>
      </c>
      <c r="U8572" t="s">
        <v>18</v>
      </c>
      <c r="V8572" t="s">
        <v>84</v>
      </c>
      <c r="W8572">
        <v>100.25965881347656</v>
      </c>
    </row>
    <row r="8573" spans="2:23" x14ac:dyDescent="0.25">
      <c r="B8573" t="s">
        <v>15</v>
      </c>
      <c r="C8573" s="35">
        <v>42233</v>
      </c>
      <c r="D8573">
        <v>14</v>
      </c>
      <c r="E8573" t="s">
        <v>113</v>
      </c>
      <c r="F8573">
        <v>1.9362883913073079</v>
      </c>
      <c r="G8573">
        <v>1.9742967285306676</v>
      </c>
      <c r="H8573">
        <v>4133</v>
      </c>
      <c r="I8573">
        <v>1.8641509360641946</v>
      </c>
      <c r="J8573">
        <v>1.9759266421927739</v>
      </c>
      <c r="K8573">
        <v>1074</v>
      </c>
      <c r="L8573">
        <v>7.2137452661991119E-2</v>
      </c>
      <c r="M8573">
        <v>3.7255532741546631</v>
      </c>
      <c r="N8573">
        <v>10356</v>
      </c>
      <c r="O8573">
        <v>6.7663721740245819E-2</v>
      </c>
      <c r="P8573">
        <v>-1.4580372720956802E-2</v>
      </c>
      <c r="Q8573">
        <v>2.6492860168218613E-2</v>
      </c>
      <c r="R8573">
        <v>7.2137452661991119E-2</v>
      </c>
      <c r="S8573">
        <v>0.11777663230895996</v>
      </c>
      <c r="T8573">
        <v>0.15885527431964874</v>
      </c>
      <c r="U8573" t="s">
        <v>102</v>
      </c>
      <c r="V8573" t="s">
        <v>84</v>
      </c>
      <c r="W8573">
        <v>100.25965881347656</v>
      </c>
    </row>
    <row r="8574" spans="2:23" x14ac:dyDescent="0.25">
      <c r="B8574" t="s">
        <v>15</v>
      </c>
      <c r="C8574" s="35">
        <v>42233</v>
      </c>
      <c r="D8574">
        <v>15</v>
      </c>
      <c r="E8574" t="s">
        <v>113</v>
      </c>
      <c r="F8574">
        <v>2.3519593330322865</v>
      </c>
      <c r="G8574">
        <v>2.0588491798633863</v>
      </c>
      <c r="H8574">
        <v>4133</v>
      </c>
      <c r="I8574">
        <v>2.2529079590303938</v>
      </c>
      <c r="J8574">
        <v>2.1193521047830903</v>
      </c>
      <c r="K8574">
        <v>1074</v>
      </c>
      <c r="L8574">
        <v>9.9051371216773987E-2</v>
      </c>
      <c r="M8574">
        <v>4.2114405632019043</v>
      </c>
      <c r="N8574">
        <v>10356</v>
      </c>
      <c r="O8574">
        <v>7.216499000787735E-2</v>
      </c>
      <c r="P8574">
        <v>6.5647200681269169E-3</v>
      </c>
      <c r="Q8574">
        <v>5.0370313227176666E-2</v>
      </c>
      <c r="R8574">
        <v>9.9051371216773987E-2</v>
      </c>
      <c r="S8574">
        <v>0.14772665500640869</v>
      </c>
      <c r="T8574">
        <v>0.19153802096843719</v>
      </c>
      <c r="U8574" t="s">
        <v>18</v>
      </c>
      <c r="V8574" t="s">
        <v>84</v>
      </c>
      <c r="W8574">
        <v>102.12958526611328</v>
      </c>
    </row>
    <row r="8575" spans="2:23" x14ac:dyDescent="0.25">
      <c r="B8575" t="s">
        <v>15</v>
      </c>
      <c r="C8575" s="35">
        <v>42233</v>
      </c>
      <c r="D8575">
        <v>15</v>
      </c>
      <c r="E8575" t="s">
        <v>113</v>
      </c>
      <c r="F8575">
        <v>2.3519593330322865</v>
      </c>
      <c r="G8575">
        <v>2.0588491798633863</v>
      </c>
      <c r="H8575">
        <v>4133</v>
      </c>
      <c r="I8575">
        <v>2.2529079590303938</v>
      </c>
      <c r="J8575">
        <v>2.1193521047830903</v>
      </c>
      <c r="K8575">
        <v>1074</v>
      </c>
      <c r="L8575">
        <v>9.9051371216773987E-2</v>
      </c>
      <c r="M8575">
        <v>4.2114405632019043</v>
      </c>
      <c r="N8575">
        <v>10356</v>
      </c>
      <c r="O8575">
        <v>7.216499000787735E-2</v>
      </c>
      <c r="P8575">
        <v>6.5647200681269169E-3</v>
      </c>
      <c r="Q8575">
        <v>5.0370313227176666E-2</v>
      </c>
      <c r="R8575">
        <v>9.9051371216773987E-2</v>
      </c>
      <c r="S8575">
        <v>0.14772665500640869</v>
      </c>
      <c r="T8575">
        <v>0.19153802096843719</v>
      </c>
      <c r="U8575" t="s">
        <v>102</v>
      </c>
      <c r="V8575" t="s">
        <v>84</v>
      </c>
      <c r="W8575">
        <v>102.12958526611328</v>
      </c>
    </row>
    <row r="8576" spans="2:23" x14ac:dyDescent="0.25">
      <c r="B8576" t="s">
        <v>15</v>
      </c>
      <c r="C8576" s="35">
        <v>42233</v>
      </c>
      <c r="D8576">
        <v>16</v>
      </c>
      <c r="E8576" t="s">
        <v>113</v>
      </c>
      <c r="F8576">
        <v>2.7643710877292129</v>
      </c>
      <c r="G8576">
        <v>2.0879805011188313</v>
      </c>
      <c r="H8576">
        <v>4133</v>
      </c>
      <c r="I8576">
        <v>2.7025951312930321</v>
      </c>
      <c r="J8576">
        <v>2.1361329509817462</v>
      </c>
      <c r="K8576">
        <v>1074</v>
      </c>
      <c r="L8576">
        <v>6.1775956302881241E-2</v>
      </c>
      <c r="M8576">
        <v>2.23471999168396</v>
      </c>
      <c r="N8576">
        <v>10356</v>
      </c>
      <c r="O8576">
        <v>7.2825171053409576E-2</v>
      </c>
      <c r="P8576">
        <v>-3.1556781381368637E-2</v>
      </c>
      <c r="Q8576">
        <v>1.2649551965296268E-2</v>
      </c>
      <c r="R8576">
        <v>6.1775956302881241E-2</v>
      </c>
      <c r="S8576">
        <v>0.11089653521776199</v>
      </c>
      <c r="T8576">
        <v>0.15510869026184082</v>
      </c>
      <c r="U8576" t="s">
        <v>18</v>
      </c>
      <c r="V8576" t="s">
        <v>84</v>
      </c>
      <c r="W8576">
        <v>102.12958526611328</v>
      </c>
    </row>
    <row r="8577" spans="2:23" x14ac:dyDescent="0.25">
      <c r="B8577" t="s">
        <v>15</v>
      </c>
      <c r="C8577" s="35">
        <v>42233</v>
      </c>
      <c r="D8577">
        <v>16</v>
      </c>
      <c r="E8577" t="s">
        <v>113</v>
      </c>
      <c r="F8577">
        <v>2.7643710877292129</v>
      </c>
      <c r="G8577">
        <v>2.0879805011188313</v>
      </c>
      <c r="H8577">
        <v>4133</v>
      </c>
      <c r="I8577">
        <v>2.7025951312930321</v>
      </c>
      <c r="J8577">
        <v>2.1361329509817462</v>
      </c>
      <c r="K8577">
        <v>1074</v>
      </c>
      <c r="L8577">
        <v>6.1775956302881241E-2</v>
      </c>
      <c r="M8577">
        <v>2.23471999168396</v>
      </c>
      <c r="N8577">
        <v>10356</v>
      </c>
      <c r="O8577">
        <v>7.2825171053409576E-2</v>
      </c>
      <c r="P8577">
        <v>-3.1556781381368637E-2</v>
      </c>
      <c r="Q8577">
        <v>1.2649551965296268E-2</v>
      </c>
      <c r="R8577">
        <v>6.1775956302881241E-2</v>
      </c>
      <c r="S8577">
        <v>0.11089653521776199</v>
      </c>
      <c r="T8577">
        <v>0.15510869026184082</v>
      </c>
      <c r="U8577" t="s">
        <v>102</v>
      </c>
      <c r="V8577" t="s">
        <v>84</v>
      </c>
      <c r="W8577">
        <v>102.12958526611328</v>
      </c>
    </row>
    <row r="8578" spans="2:23" x14ac:dyDescent="0.25">
      <c r="B8578" t="s">
        <v>15</v>
      </c>
      <c r="C8578" s="35">
        <v>42233</v>
      </c>
      <c r="D8578">
        <v>17</v>
      </c>
      <c r="E8578" t="s">
        <v>113</v>
      </c>
      <c r="F8578">
        <v>3.0874869552243958</v>
      </c>
      <c r="G8578">
        <v>2.070856331206484</v>
      </c>
      <c r="H8578">
        <v>4133</v>
      </c>
      <c r="I8578">
        <v>3.1181108616752291</v>
      </c>
      <c r="J8578">
        <v>2.0863766922065521</v>
      </c>
      <c r="K8578">
        <v>1074</v>
      </c>
      <c r="L8578">
        <v>-3.0623907223343849E-2</v>
      </c>
      <c r="M8578">
        <v>-0.99187159538269043</v>
      </c>
      <c r="N8578">
        <v>10356</v>
      </c>
      <c r="O8578">
        <v>7.1348816156387329E-2</v>
      </c>
      <c r="P8578">
        <v>-0.12206455320119858</v>
      </c>
      <c r="Q8578">
        <v>-7.8754395246505737E-2</v>
      </c>
      <c r="R8578">
        <v>-3.0623907223343849E-2</v>
      </c>
      <c r="S8578">
        <v>1.7500869929790497E-2</v>
      </c>
      <c r="T8578">
        <v>6.0816735029220581E-2</v>
      </c>
      <c r="U8578" t="s">
        <v>18</v>
      </c>
      <c r="V8578" t="s">
        <v>84</v>
      </c>
      <c r="W8578">
        <v>101.87002563476562</v>
      </c>
    </row>
    <row r="8579" spans="2:23" x14ac:dyDescent="0.25">
      <c r="B8579" t="s">
        <v>15</v>
      </c>
      <c r="C8579" s="35">
        <v>42233</v>
      </c>
      <c r="D8579">
        <v>17</v>
      </c>
      <c r="E8579" t="s">
        <v>113</v>
      </c>
      <c r="F8579">
        <v>3.0874869552243958</v>
      </c>
      <c r="G8579">
        <v>2.070856331206484</v>
      </c>
      <c r="H8579">
        <v>4133</v>
      </c>
      <c r="I8579">
        <v>3.1181108616752291</v>
      </c>
      <c r="J8579">
        <v>2.0863766922065521</v>
      </c>
      <c r="K8579">
        <v>1074</v>
      </c>
      <c r="L8579">
        <v>-3.0623907223343849E-2</v>
      </c>
      <c r="M8579">
        <v>-0.99187159538269043</v>
      </c>
      <c r="N8579">
        <v>10356</v>
      </c>
      <c r="O8579">
        <v>7.1348816156387329E-2</v>
      </c>
      <c r="P8579">
        <v>-0.12206455320119858</v>
      </c>
      <c r="Q8579">
        <v>-7.8754395246505737E-2</v>
      </c>
      <c r="R8579">
        <v>-3.0623907223343849E-2</v>
      </c>
      <c r="S8579">
        <v>1.7500869929790497E-2</v>
      </c>
      <c r="T8579">
        <v>6.0816735029220581E-2</v>
      </c>
      <c r="U8579" t="s">
        <v>102</v>
      </c>
      <c r="V8579" t="s">
        <v>84</v>
      </c>
      <c r="W8579">
        <v>101.87002563476562</v>
      </c>
    </row>
    <row r="8580" spans="2:23" x14ac:dyDescent="0.25">
      <c r="B8580" t="s">
        <v>15</v>
      </c>
      <c r="C8580" s="35">
        <v>42233</v>
      </c>
      <c r="D8580">
        <v>18</v>
      </c>
      <c r="E8580" t="s">
        <v>113</v>
      </c>
      <c r="F8580">
        <v>3.3108130205439457</v>
      </c>
      <c r="G8580">
        <v>2.0436011044023936</v>
      </c>
      <c r="H8580">
        <v>4133</v>
      </c>
      <c r="I8580">
        <v>3.1376344582106066</v>
      </c>
      <c r="J8580">
        <v>1.9649636273675561</v>
      </c>
      <c r="K8580">
        <v>1074</v>
      </c>
      <c r="L8580">
        <v>0.17317856848239899</v>
      </c>
      <c r="M8580">
        <v>5.2306957244873047</v>
      </c>
      <c r="N8580">
        <v>10356</v>
      </c>
      <c r="O8580">
        <v>6.7864030599594116E-2</v>
      </c>
      <c r="P8580">
        <v>8.6204029619693756E-2</v>
      </c>
      <c r="Q8580">
        <v>0.12739884853363037</v>
      </c>
      <c r="R8580">
        <v>0.17317856848239899</v>
      </c>
      <c r="S8580">
        <v>0.21895286440849304</v>
      </c>
      <c r="T8580">
        <v>0.26015311479568481</v>
      </c>
      <c r="U8580" t="s">
        <v>18</v>
      </c>
      <c r="V8580" t="s">
        <v>84</v>
      </c>
      <c r="W8580">
        <v>99.86993408203125</v>
      </c>
    </row>
    <row r="8581" spans="2:23" x14ac:dyDescent="0.25">
      <c r="B8581" t="s">
        <v>15</v>
      </c>
      <c r="C8581" s="35">
        <v>42233</v>
      </c>
      <c r="D8581">
        <v>18</v>
      </c>
      <c r="E8581" t="s">
        <v>113</v>
      </c>
      <c r="F8581">
        <v>3.3108130205439457</v>
      </c>
      <c r="G8581">
        <v>2.0436011044023936</v>
      </c>
      <c r="H8581">
        <v>4133</v>
      </c>
      <c r="I8581">
        <v>3.1376344582106066</v>
      </c>
      <c r="J8581">
        <v>1.9649636273675561</v>
      </c>
      <c r="K8581">
        <v>1074</v>
      </c>
      <c r="L8581">
        <v>0.17317856848239899</v>
      </c>
      <c r="M8581">
        <v>5.2306957244873047</v>
      </c>
      <c r="N8581">
        <v>10356</v>
      </c>
      <c r="O8581">
        <v>6.7864030599594116E-2</v>
      </c>
      <c r="P8581">
        <v>8.6204029619693756E-2</v>
      </c>
      <c r="Q8581">
        <v>0.12739884853363037</v>
      </c>
      <c r="R8581">
        <v>0.17317856848239899</v>
      </c>
      <c r="S8581">
        <v>0.21895286440849304</v>
      </c>
      <c r="T8581">
        <v>0.26015311479568481</v>
      </c>
      <c r="U8581" t="s">
        <v>102</v>
      </c>
      <c r="V8581" t="s">
        <v>84</v>
      </c>
      <c r="W8581">
        <v>99.86993408203125</v>
      </c>
    </row>
    <row r="8582" spans="2:23" x14ac:dyDescent="0.25">
      <c r="B8582" t="s">
        <v>15</v>
      </c>
      <c r="C8582" s="35">
        <v>42233</v>
      </c>
      <c r="D8582">
        <v>19</v>
      </c>
      <c r="E8582" t="s">
        <v>113</v>
      </c>
      <c r="F8582">
        <v>3.3411697251898733</v>
      </c>
      <c r="G8582">
        <v>1.9822265679507654</v>
      </c>
      <c r="H8582">
        <v>4133</v>
      </c>
      <c r="I8582">
        <v>2.6760588946246626</v>
      </c>
      <c r="J8582">
        <v>1.6187515104444292</v>
      </c>
      <c r="K8582">
        <v>1074</v>
      </c>
      <c r="L8582">
        <v>0.66511082649230957</v>
      </c>
      <c r="M8582">
        <v>19.906526565551758</v>
      </c>
      <c r="N8582">
        <v>10356</v>
      </c>
      <c r="O8582">
        <v>5.8228045701980591E-2</v>
      </c>
      <c r="P8582">
        <v>0.59048575162887573</v>
      </c>
      <c r="Q8582">
        <v>0.62583136558532715</v>
      </c>
      <c r="R8582">
        <v>0.66511082649230957</v>
      </c>
      <c r="S8582">
        <v>0.70438563823699951</v>
      </c>
      <c r="T8582">
        <v>0.73973590135574341</v>
      </c>
      <c r="U8582" t="s">
        <v>18</v>
      </c>
      <c r="V8582" t="s">
        <v>84</v>
      </c>
      <c r="W8582">
        <v>94.869544982910156</v>
      </c>
    </row>
    <row r="8583" spans="2:23" x14ac:dyDescent="0.25">
      <c r="B8583" t="s">
        <v>15</v>
      </c>
      <c r="C8583" s="35">
        <v>42233</v>
      </c>
      <c r="D8583">
        <v>19</v>
      </c>
      <c r="E8583" t="s">
        <v>113</v>
      </c>
      <c r="F8583">
        <v>3.3411697251898733</v>
      </c>
      <c r="G8583">
        <v>1.9822265679507654</v>
      </c>
      <c r="H8583">
        <v>4133</v>
      </c>
      <c r="I8583">
        <v>2.6760588946246626</v>
      </c>
      <c r="J8583">
        <v>1.6187515104444292</v>
      </c>
      <c r="K8583">
        <v>1074</v>
      </c>
      <c r="L8583">
        <v>0.66511082649230957</v>
      </c>
      <c r="M8583">
        <v>19.906526565551758</v>
      </c>
      <c r="N8583">
        <v>10356</v>
      </c>
      <c r="O8583">
        <v>5.8228045701980591E-2</v>
      </c>
      <c r="P8583">
        <v>0.59048575162887573</v>
      </c>
      <c r="Q8583">
        <v>0.62583136558532715</v>
      </c>
      <c r="R8583">
        <v>0.66511082649230957</v>
      </c>
      <c r="S8583">
        <v>0.70438563823699951</v>
      </c>
      <c r="T8583">
        <v>0.73973590135574341</v>
      </c>
      <c r="U8583" t="s">
        <v>102</v>
      </c>
      <c r="V8583" t="s">
        <v>84</v>
      </c>
      <c r="W8583">
        <v>94.869544982910156</v>
      </c>
    </row>
    <row r="8584" spans="2:23" x14ac:dyDescent="0.25">
      <c r="B8584" t="s">
        <v>15</v>
      </c>
      <c r="C8584" s="35">
        <v>42233</v>
      </c>
      <c r="D8584">
        <v>20</v>
      </c>
      <c r="E8584" t="s">
        <v>113</v>
      </c>
      <c r="F8584">
        <v>3.1234292287139569</v>
      </c>
      <c r="G8584">
        <v>1.9099258670854542</v>
      </c>
      <c r="H8584">
        <v>4133</v>
      </c>
      <c r="I8584">
        <v>3.367446627910081</v>
      </c>
      <c r="J8584">
        <v>1.933877376278639</v>
      </c>
      <c r="K8584">
        <v>1074</v>
      </c>
      <c r="L8584">
        <v>-0.24401739239692688</v>
      </c>
      <c r="M8584">
        <v>-7.8124837875366211</v>
      </c>
      <c r="N8584">
        <v>10356</v>
      </c>
      <c r="O8584">
        <v>6.60666823387146E-2</v>
      </c>
      <c r="P8584">
        <v>-0.32868844270706177</v>
      </c>
      <c r="Q8584">
        <v>-0.28858464956283569</v>
      </c>
      <c r="R8584">
        <v>-0.24401739239692688</v>
      </c>
      <c r="S8584">
        <v>-0.19945541024208069</v>
      </c>
      <c r="T8584">
        <v>-0.1593463271856308</v>
      </c>
      <c r="U8584" t="s">
        <v>18</v>
      </c>
      <c r="V8584" t="s">
        <v>84</v>
      </c>
      <c r="W8584">
        <v>89.998939514160156</v>
      </c>
    </row>
    <row r="8585" spans="2:23" x14ac:dyDescent="0.25">
      <c r="B8585" t="s">
        <v>15</v>
      </c>
      <c r="C8585" s="35">
        <v>42233</v>
      </c>
      <c r="D8585">
        <v>20</v>
      </c>
      <c r="E8585" t="s">
        <v>113</v>
      </c>
      <c r="F8585">
        <v>3.1234292287139569</v>
      </c>
      <c r="G8585">
        <v>1.9099258670854542</v>
      </c>
      <c r="H8585">
        <v>4133</v>
      </c>
      <c r="I8585">
        <v>3.367446627910081</v>
      </c>
      <c r="J8585">
        <v>1.933877376278639</v>
      </c>
      <c r="K8585">
        <v>1074</v>
      </c>
      <c r="L8585">
        <v>-0.24401739239692688</v>
      </c>
      <c r="M8585">
        <v>-7.8124837875366211</v>
      </c>
      <c r="N8585">
        <v>10356</v>
      </c>
      <c r="O8585">
        <v>6.60666823387146E-2</v>
      </c>
      <c r="P8585">
        <v>-0.32868844270706177</v>
      </c>
      <c r="Q8585">
        <v>-0.28858464956283569</v>
      </c>
      <c r="R8585">
        <v>-0.24401739239692688</v>
      </c>
      <c r="S8585">
        <v>-0.19945541024208069</v>
      </c>
      <c r="T8585">
        <v>-0.1593463271856308</v>
      </c>
      <c r="U8585" t="s">
        <v>102</v>
      </c>
      <c r="V8585" t="s">
        <v>84</v>
      </c>
      <c r="W8585">
        <v>89.998939514160156</v>
      </c>
    </row>
    <row r="8586" spans="2:23" x14ac:dyDescent="0.25">
      <c r="B8586" t="s">
        <v>15</v>
      </c>
      <c r="C8586" s="35">
        <v>42233</v>
      </c>
      <c r="D8586">
        <v>21</v>
      </c>
      <c r="E8586" t="s">
        <v>113</v>
      </c>
      <c r="F8586">
        <v>2.8312034802493438</v>
      </c>
      <c r="G8586">
        <v>1.8345958433000564</v>
      </c>
      <c r="H8586">
        <v>4133</v>
      </c>
      <c r="I8586">
        <v>3.0551651682134469</v>
      </c>
      <c r="J8586">
        <v>1.8924403977235444</v>
      </c>
      <c r="K8586">
        <v>1074</v>
      </c>
      <c r="L8586">
        <v>-0.22396168112754822</v>
      </c>
      <c r="M8586">
        <v>-7.9104766845703125</v>
      </c>
      <c r="N8586">
        <v>10356</v>
      </c>
      <c r="O8586">
        <v>6.44121915102005E-2</v>
      </c>
      <c r="P8586">
        <v>-0.30651235580444336</v>
      </c>
      <c r="Q8586">
        <v>-0.26741287112236023</v>
      </c>
      <c r="R8586">
        <v>-0.22396168112754822</v>
      </c>
      <c r="S8586">
        <v>-0.18051566183567047</v>
      </c>
      <c r="T8586">
        <v>-0.14141102135181427</v>
      </c>
      <c r="U8586" t="s">
        <v>18</v>
      </c>
      <c r="V8586" t="s">
        <v>84</v>
      </c>
      <c r="W8586">
        <v>86.258499145507813</v>
      </c>
    </row>
    <row r="8587" spans="2:23" x14ac:dyDescent="0.25">
      <c r="B8587" t="s">
        <v>15</v>
      </c>
      <c r="C8587" s="35">
        <v>42233</v>
      </c>
      <c r="D8587">
        <v>21</v>
      </c>
      <c r="E8587" t="s">
        <v>113</v>
      </c>
      <c r="F8587">
        <v>2.8312034802493438</v>
      </c>
      <c r="G8587">
        <v>1.8345958433000564</v>
      </c>
      <c r="H8587">
        <v>4133</v>
      </c>
      <c r="I8587">
        <v>3.0551651682134469</v>
      </c>
      <c r="J8587">
        <v>1.8924403977235444</v>
      </c>
      <c r="K8587">
        <v>1074</v>
      </c>
      <c r="L8587">
        <v>-0.22396168112754822</v>
      </c>
      <c r="M8587">
        <v>-7.9104766845703125</v>
      </c>
      <c r="N8587">
        <v>10356</v>
      </c>
      <c r="O8587">
        <v>6.44121915102005E-2</v>
      </c>
      <c r="P8587">
        <v>-0.30651235580444336</v>
      </c>
      <c r="Q8587">
        <v>-0.26741287112236023</v>
      </c>
      <c r="R8587">
        <v>-0.22396168112754822</v>
      </c>
      <c r="S8587">
        <v>-0.18051566183567047</v>
      </c>
      <c r="T8587">
        <v>-0.14141102135181427</v>
      </c>
      <c r="U8587" t="s">
        <v>102</v>
      </c>
      <c r="V8587" t="s">
        <v>84</v>
      </c>
      <c r="W8587">
        <v>86.258499145507813</v>
      </c>
    </row>
    <row r="8588" spans="2:23" x14ac:dyDescent="0.25">
      <c r="B8588" t="s">
        <v>15</v>
      </c>
      <c r="C8588" s="35">
        <v>42233</v>
      </c>
      <c r="D8588">
        <v>22</v>
      </c>
      <c r="E8588" t="s">
        <v>113</v>
      </c>
      <c r="F8588">
        <v>2.4278552933247819</v>
      </c>
      <c r="G8588">
        <v>1.7340377391896091</v>
      </c>
      <c r="H8588">
        <v>4133</v>
      </c>
      <c r="I8588">
        <v>2.5808010282915186</v>
      </c>
      <c r="J8588">
        <v>1.7534323476589793</v>
      </c>
      <c r="K8588">
        <v>1074</v>
      </c>
      <c r="L8588">
        <v>-0.15294574201107025</v>
      </c>
      <c r="M8588">
        <v>-6.2996230125427246</v>
      </c>
      <c r="N8588">
        <v>10356</v>
      </c>
      <c r="O8588">
        <v>5.9918422251939774E-2</v>
      </c>
      <c r="P8588">
        <v>-0.22973719239234924</v>
      </c>
      <c r="Q8588">
        <v>-0.19336551427841187</v>
      </c>
      <c r="R8588">
        <v>-0.15294574201107025</v>
      </c>
      <c r="S8588">
        <v>-0.11253076791763306</v>
      </c>
      <c r="T8588">
        <v>-7.615429162979126E-2</v>
      </c>
      <c r="U8588" t="s">
        <v>18</v>
      </c>
      <c r="V8588" t="s">
        <v>84</v>
      </c>
      <c r="W8588">
        <v>81.388565063476563</v>
      </c>
    </row>
    <row r="8589" spans="2:23" x14ac:dyDescent="0.25">
      <c r="B8589" t="s">
        <v>15</v>
      </c>
      <c r="C8589" s="35">
        <v>42233</v>
      </c>
      <c r="D8589">
        <v>22</v>
      </c>
      <c r="E8589" t="s">
        <v>113</v>
      </c>
      <c r="F8589">
        <v>2.4278552933247819</v>
      </c>
      <c r="G8589">
        <v>1.7340377391896091</v>
      </c>
      <c r="H8589">
        <v>4133</v>
      </c>
      <c r="I8589">
        <v>2.5808010282915186</v>
      </c>
      <c r="J8589">
        <v>1.7534323476589793</v>
      </c>
      <c r="K8589">
        <v>1074</v>
      </c>
      <c r="L8589">
        <v>-0.15294574201107025</v>
      </c>
      <c r="M8589">
        <v>-6.2996230125427246</v>
      </c>
      <c r="N8589">
        <v>10356</v>
      </c>
      <c r="O8589">
        <v>5.9918422251939774E-2</v>
      </c>
      <c r="P8589">
        <v>-0.22973719239234924</v>
      </c>
      <c r="Q8589">
        <v>-0.19336551427841187</v>
      </c>
      <c r="R8589">
        <v>-0.15294574201107025</v>
      </c>
      <c r="S8589">
        <v>-0.11253076791763306</v>
      </c>
      <c r="T8589">
        <v>-7.615429162979126E-2</v>
      </c>
      <c r="U8589" t="s">
        <v>102</v>
      </c>
      <c r="V8589" t="s">
        <v>84</v>
      </c>
      <c r="W8589">
        <v>81.388565063476563</v>
      </c>
    </row>
    <row r="8590" spans="2:23" x14ac:dyDescent="0.25">
      <c r="B8590" t="s">
        <v>15</v>
      </c>
      <c r="C8590" s="35">
        <v>42233</v>
      </c>
      <c r="D8590">
        <v>23</v>
      </c>
      <c r="E8590" t="s">
        <v>113</v>
      </c>
      <c r="F8590">
        <v>1.8656893892377917</v>
      </c>
      <c r="G8590">
        <v>1.5109591011741415</v>
      </c>
      <c r="H8590">
        <v>4133</v>
      </c>
      <c r="I8590">
        <v>1.9335305240874421</v>
      </c>
      <c r="J8590">
        <v>1.5597193343799682</v>
      </c>
      <c r="K8590">
        <v>1074</v>
      </c>
      <c r="L8590">
        <v>-6.7841134965419769E-2</v>
      </c>
      <c r="M8590">
        <v>-3.6362502574920654</v>
      </c>
      <c r="N8590">
        <v>10356</v>
      </c>
      <c r="O8590">
        <v>5.3080026060342789E-2</v>
      </c>
      <c r="P8590">
        <v>-0.13586848974227905</v>
      </c>
      <c r="Q8590">
        <v>-0.1036478579044342</v>
      </c>
      <c r="R8590">
        <v>-6.7841134965419769E-2</v>
      </c>
      <c r="S8590">
        <v>-3.2038658857345581E-2</v>
      </c>
      <c r="T8590">
        <v>1.8622643256094307E-4</v>
      </c>
      <c r="U8590" t="s">
        <v>18</v>
      </c>
      <c r="V8590" t="s">
        <v>84</v>
      </c>
      <c r="W8590">
        <v>77.518539428710938</v>
      </c>
    </row>
    <row r="8591" spans="2:23" x14ac:dyDescent="0.25">
      <c r="B8591" t="s">
        <v>15</v>
      </c>
      <c r="C8591" s="35">
        <v>42233</v>
      </c>
      <c r="D8591">
        <v>23</v>
      </c>
      <c r="E8591" t="s">
        <v>113</v>
      </c>
      <c r="F8591">
        <v>1.8656893892377917</v>
      </c>
      <c r="G8591">
        <v>1.5109591011741415</v>
      </c>
      <c r="H8591">
        <v>4133</v>
      </c>
      <c r="I8591">
        <v>1.9335305240874421</v>
      </c>
      <c r="J8591">
        <v>1.5597193343799682</v>
      </c>
      <c r="K8591">
        <v>1074</v>
      </c>
      <c r="L8591">
        <v>-6.7841134965419769E-2</v>
      </c>
      <c r="M8591">
        <v>-3.6362502574920654</v>
      </c>
      <c r="N8591">
        <v>10356</v>
      </c>
      <c r="O8591">
        <v>5.3080026060342789E-2</v>
      </c>
      <c r="P8591">
        <v>-0.13586848974227905</v>
      </c>
      <c r="Q8591">
        <v>-0.1036478579044342</v>
      </c>
      <c r="R8591">
        <v>-6.7841134965419769E-2</v>
      </c>
      <c r="S8591">
        <v>-3.2038658857345581E-2</v>
      </c>
      <c r="T8591">
        <v>1.8622643256094307E-4</v>
      </c>
      <c r="U8591" t="s">
        <v>102</v>
      </c>
      <c r="V8591" t="s">
        <v>84</v>
      </c>
      <c r="W8591">
        <v>77.518539428710938</v>
      </c>
    </row>
    <row r="8592" spans="2:23" x14ac:dyDescent="0.25">
      <c r="B8592" t="s">
        <v>15</v>
      </c>
      <c r="C8592" s="35">
        <v>42233</v>
      </c>
      <c r="D8592">
        <v>24</v>
      </c>
      <c r="E8592" t="s">
        <v>113</v>
      </c>
      <c r="F8592">
        <v>1.400319615264201</v>
      </c>
      <c r="G8592">
        <v>1.2753716256183443</v>
      </c>
      <c r="H8592">
        <v>4133</v>
      </c>
      <c r="I8592">
        <v>1.4452991566187867</v>
      </c>
      <c r="J8592">
        <v>1.263144562887154</v>
      </c>
      <c r="K8592">
        <v>1074</v>
      </c>
      <c r="L8592">
        <v>-4.497954249382019E-2</v>
      </c>
      <c r="M8592">
        <v>-3.2120909690856934</v>
      </c>
      <c r="N8592">
        <v>10356</v>
      </c>
      <c r="O8592">
        <v>4.3349247425794601E-2</v>
      </c>
      <c r="P8592">
        <v>-0.10053593665361404</v>
      </c>
      <c r="Q8592">
        <v>-7.4222080409526825E-2</v>
      </c>
      <c r="R8592">
        <v>-4.497954249382019E-2</v>
      </c>
      <c r="S8592">
        <v>-1.5740474686026573E-2</v>
      </c>
      <c r="T8592">
        <v>1.0576852597296238E-2</v>
      </c>
      <c r="U8592" t="s">
        <v>18</v>
      </c>
      <c r="V8592" t="s">
        <v>84</v>
      </c>
      <c r="W8592">
        <v>74.869735717773437</v>
      </c>
    </row>
    <row r="8593" spans="2:23" x14ac:dyDescent="0.25">
      <c r="B8593" t="s">
        <v>15</v>
      </c>
      <c r="C8593" s="35">
        <v>42233</v>
      </c>
      <c r="D8593">
        <v>24</v>
      </c>
      <c r="E8593" t="s">
        <v>113</v>
      </c>
      <c r="F8593">
        <v>1.400319615264201</v>
      </c>
      <c r="G8593">
        <v>1.2753716256183443</v>
      </c>
      <c r="H8593">
        <v>4133</v>
      </c>
      <c r="I8593">
        <v>1.4452991566187867</v>
      </c>
      <c r="J8593">
        <v>1.263144562887154</v>
      </c>
      <c r="K8593">
        <v>1074</v>
      </c>
      <c r="L8593">
        <v>-4.497954249382019E-2</v>
      </c>
      <c r="M8593">
        <v>-3.2120909690856934</v>
      </c>
      <c r="N8593">
        <v>10356</v>
      </c>
      <c r="O8593">
        <v>4.3349247425794601E-2</v>
      </c>
      <c r="P8593">
        <v>-0.10053593665361404</v>
      </c>
      <c r="Q8593">
        <v>-7.4222080409526825E-2</v>
      </c>
      <c r="R8593">
        <v>-4.497954249382019E-2</v>
      </c>
      <c r="S8593">
        <v>-1.5740474686026573E-2</v>
      </c>
      <c r="T8593">
        <v>1.0576852597296238E-2</v>
      </c>
      <c r="U8593" t="s">
        <v>102</v>
      </c>
      <c r="V8593" t="s">
        <v>84</v>
      </c>
      <c r="W8593">
        <v>74.869735717773437</v>
      </c>
    </row>
    <row r="8594" spans="2:23" x14ac:dyDescent="0.25">
      <c r="B8594" t="s">
        <v>15</v>
      </c>
      <c r="C8594" s="35">
        <v>42233</v>
      </c>
      <c r="D8594">
        <v>1</v>
      </c>
      <c r="E8594" t="s">
        <v>114</v>
      </c>
      <c r="F8594">
        <v>1.1914079341081749</v>
      </c>
      <c r="G8594">
        <v>1.1599540580376058</v>
      </c>
      <c r="H8594">
        <v>4133</v>
      </c>
      <c r="I8594">
        <v>1.1650261852711208</v>
      </c>
      <c r="J8594">
        <v>1.1223207074304895</v>
      </c>
      <c r="K8594">
        <v>1019</v>
      </c>
      <c r="L8594">
        <v>2.6381749659776688E-2</v>
      </c>
      <c r="M8594">
        <v>2.2143337726593018</v>
      </c>
      <c r="N8594">
        <v>10356</v>
      </c>
      <c r="O8594">
        <v>3.9517924189567566E-2</v>
      </c>
      <c r="P8594">
        <v>-2.4264421314001083E-2</v>
      </c>
      <c r="Q8594">
        <v>-2.7625163784250617E-4</v>
      </c>
      <c r="R8594">
        <v>2.6381749659776688E-2</v>
      </c>
      <c r="S8594">
        <v>5.3036589175462723E-2</v>
      </c>
      <c r="T8594">
        <v>7.7027924358844757E-2</v>
      </c>
      <c r="U8594" t="s">
        <v>18</v>
      </c>
      <c r="V8594" t="s">
        <v>84</v>
      </c>
      <c r="W8594">
        <v>79.219970703125</v>
      </c>
    </row>
    <row r="8595" spans="2:23" x14ac:dyDescent="0.25">
      <c r="B8595" t="s">
        <v>15</v>
      </c>
      <c r="C8595" s="35">
        <v>42233</v>
      </c>
      <c r="D8595">
        <v>1</v>
      </c>
      <c r="E8595" t="s">
        <v>114</v>
      </c>
      <c r="F8595">
        <v>1.1914079341081749</v>
      </c>
      <c r="G8595">
        <v>1.1599540580376058</v>
      </c>
      <c r="H8595">
        <v>4133</v>
      </c>
      <c r="I8595">
        <v>1.1650261852711208</v>
      </c>
      <c r="J8595">
        <v>1.1223207074304895</v>
      </c>
      <c r="K8595">
        <v>1019</v>
      </c>
      <c r="L8595">
        <v>2.6381749659776688E-2</v>
      </c>
      <c r="M8595">
        <v>2.2143337726593018</v>
      </c>
      <c r="N8595">
        <v>10356</v>
      </c>
      <c r="O8595">
        <v>3.9517924189567566E-2</v>
      </c>
      <c r="P8595">
        <v>-2.4264421314001083E-2</v>
      </c>
      <c r="Q8595">
        <v>-2.7625163784250617E-4</v>
      </c>
      <c r="R8595">
        <v>2.6381749659776688E-2</v>
      </c>
      <c r="S8595">
        <v>5.3036589175462723E-2</v>
      </c>
      <c r="T8595">
        <v>7.7027924358844757E-2</v>
      </c>
      <c r="U8595" t="s">
        <v>102</v>
      </c>
      <c r="V8595" t="s">
        <v>84</v>
      </c>
      <c r="W8595">
        <v>79.219970703125</v>
      </c>
    </row>
    <row r="8596" spans="2:23" x14ac:dyDescent="0.25">
      <c r="B8596" t="s">
        <v>15</v>
      </c>
      <c r="C8596" s="35">
        <v>42233</v>
      </c>
      <c r="D8596">
        <v>2</v>
      </c>
      <c r="E8596" t="s">
        <v>114</v>
      </c>
      <c r="F8596">
        <v>0.98618174713314388</v>
      </c>
      <c r="G8596">
        <v>0.99132360040881939</v>
      </c>
      <c r="H8596">
        <v>4133</v>
      </c>
      <c r="I8596">
        <v>0.9952873521812593</v>
      </c>
      <c r="J8596">
        <v>0.97654382454441857</v>
      </c>
      <c r="K8596">
        <v>1019</v>
      </c>
      <c r="L8596">
        <v>-9.1056050732731819E-3</v>
      </c>
      <c r="M8596">
        <v>-0.92331916093826294</v>
      </c>
      <c r="N8596">
        <v>10356</v>
      </c>
      <c r="O8596">
        <v>3.4258302301168442E-2</v>
      </c>
      <c r="P8596">
        <v>-5.3011044859886169E-2</v>
      </c>
      <c r="Q8596">
        <v>-3.2215569168329239E-2</v>
      </c>
      <c r="R8596">
        <v>-9.1056050732731819E-3</v>
      </c>
      <c r="S8596">
        <v>1.4001620002090931E-2</v>
      </c>
      <c r="T8596">
        <v>3.4799836575984955E-2</v>
      </c>
      <c r="U8596" t="s">
        <v>18</v>
      </c>
      <c r="V8596" t="s">
        <v>84</v>
      </c>
      <c r="W8596">
        <v>77.349845886230469</v>
      </c>
    </row>
    <row r="8597" spans="2:23" x14ac:dyDescent="0.25">
      <c r="B8597" t="s">
        <v>15</v>
      </c>
      <c r="C8597" s="35">
        <v>42233</v>
      </c>
      <c r="D8597">
        <v>2</v>
      </c>
      <c r="E8597" t="s">
        <v>114</v>
      </c>
      <c r="F8597">
        <v>0.98618174713314388</v>
      </c>
      <c r="G8597">
        <v>0.99132360040881939</v>
      </c>
      <c r="H8597">
        <v>4133</v>
      </c>
      <c r="I8597">
        <v>0.9952873521812593</v>
      </c>
      <c r="J8597">
        <v>0.97654382454441857</v>
      </c>
      <c r="K8597">
        <v>1019</v>
      </c>
      <c r="L8597">
        <v>-9.1056050732731819E-3</v>
      </c>
      <c r="M8597">
        <v>-0.92331916093826294</v>
      </c>
      <c r="N8597">
        <v>10356</v>
      </c>
      <c r="O8597">
        <v>3.4258302301168442E-2</v>
      </c>
      <c r="P8597">
        <v>-5.3011044859886169E-2</v>
      </c>
      <c r="Q8597">
        <v>-3.2215569168329239E-2</v>
      </c>
      <c r="R8597">
        <v>-9.1056050732731819E-3</v>
      </c>
      <c r="S8597">
        <v>1.4001620002090931E-2</v>
      </c>
      <c r="T8597">
        <v>3.4799836575984955E-2</v>
      </c>
      <c r="U8597" t="s">
        <v>102</v>
      </c>
      <c r="V8597" t="s">
        <v>84</v>
      </c>
      <c r="W8597">
        <v>77.349845886230469</v>
      </c>
    </row>
    <row r="8598" spans="2:23" x14ac:dyDescent="0.25">
      <c r="B8598" t="s">
        <v>15</v>
      </c>
      <c r="C8598" s="35">
        <v>42233</v>
      </c>
      <c r="D8598">
        <v>3</v>
      </c>
      <c r="E8598" t="s">
        <v>114</v>
      </c>
      <c r="F8598">
        <v>0.86496454102127784</v>
      </c>
      <c r="G8598">
        <v>0.87076307337902681</v>
      </c>
      <c r="H8598">
        <v>4133</v>
      </c>
      <c r="I8598">
        <v>0.85302361681654582</v>
      </c>
      <c r="J8598">
        <v>0.86187680732800098</v>
      </c>
      <c r="K8598">
        <v>1019</v>
      </c>
      <c r="L8598">
        <v>1.1940924450755119E-2</v>
      </c>
      <c r="M8598">
        <v>1.3805102109909058</v>
      </c>
      <c r="N8598">
        <v>10356</v>
      </c>
      <c r="O8598">
        <v>3.0206590890884399E-2</v>
      </c>
      <c r="P8598">
        <v>-2.6771841570734978E-2</v>
      </c>
      <c r="Q8598">
        <v>-8.4358379244804382E-3</v>
      </c>
      <c r="R8598">
        <v>1.1940924450755119E-2</v>
      </c>
      <c r="S8598">
        <v>3.2315269112586975E-2</v>
      </c>
      <c r="T8598">
        <v>5.0653692334890366E-2</v>
      </c>
      <c r="U8598" t="s">
        <v>18</v>
      </c>
      <c r="V8598" t="s">
        <v>84</v>
      </c>
      <c r="W8598">
        <v>76.220451354980469</v>
      </c>
    </row>
    <row r="8599" spans="2:23" x14ac:dyDescent="0.25">
      <c r="B8599" t="s">
        <v>15</v>
      </c>
      <c r="C8599" s="35">
        <v>42233</v>
      </c>
      <c r="D8599">
        <v>3</v>
      </c>
      <c r="E8599" t="s">
        <v>114</v>
      </c>
      <c r="F8599">
        <v>0.86496454102127784</v>
      </c>
      <c r="G8599">
        <v>0.87076307337902681</v>
      </c>
      <c r="H8599">
        <v>4133</v>
      </c>
      <c r="I8599">
        <v>0.85302361681654582</v>
      </c>
      <c r="J8599">
        <v>0.86187680732800098</v>
      </c>
      <c r="K8599">
        <v>1019</v>
      </c>
      <c r="L8599">
        <v>1.1940924450755119E-2</v>
      </c>
      <c r="M8599">
        <v>1.3805102109909058</v>
      </c>
      <c r="N8599">
        <v>10356</v>
      </c>
      <c r="O8599">
        <v>3.0206590890884399E-2</v>
      </c>
      <c r="P8599">
        <v>-2.6771841570734978E-2</v>
      </c>
      <c r="Q8599">
        <v>-8.4358379244804382E-3</v>
      </c>
      <c r="R8599">
        <v>1.1940924450755119E-2</v>
      </c>
      <c r="S8599">
        <v>3.2315269112586975E-2</v>
      </c>
      <c r="T8599">
        <v>5.0653692334890366E-2</v>
      </c>
      <c r="U8599" t="s">
        <v>102</v>
      </c>
      <c r="V8599" t="s">
        <v>84</v>
      </c>
      <c r="W8599">
        <v>76.220451354980469</v>
      </c>
    </row>
    <row r="8600" spans="2:23" x14ac:dyDescent="0.25">
      <c r="B8600" t="s">
        <v>15</v>
      </c>
      <c r="C8600" s="35">
        <v>42233</v>
      </c>
      <c r="D8600">
        <v>4</v>
      </c>
      <c r="E8600" t="s">
        <v>114</v>
      </c>
      <c r="F8600">
        <v>0.78843331710858322</v>
      </c>
      <c r="G8600">
        <v>0.78315440652923041</v>
      </c>
      <c r="H8600">
        <v>4133</v>
      </c>
      <c r="I8600">
        <v>0.78009120549359356</v>
      </c>
      <c r="J8600">
        <v>0.7747448024483794</v>
      </c>
      <c r="K8600">
        <v>1019</v>
      </c>
      <c r="L8600">
        <v>8.3421114832162857E-3</v>
      </c>
      <c r="M8600">
        <v>1.0580618381500244</v>
      </c>
      <c r="N8600">
        <v>10356</v>
      </c>
      <c r="O8600">
        <v>2.715577743947506E-2</v>
      </c>
      <c r="P8600">
        <v>-2.6460733264684677E-2</v>
      </c>
      <c r="Q8600">
        <v>-9.9766328930854797E-3</v>
      </c>
      <c r="R8600">
        <v>8.3421114832162857E-3</v>
      </c>
      <c r="S8600">
        <v>2.6658684015274048E-2</v>
      </c>
      <c r="T8600">
        <v>4.3144956231117249E-2</v>
      </c>
      <c r="U8600" t="s">
        <v>18</v>
      </c>
      <c r="V8600" t="s">
        <v>84</v>
      </c>
      <c r="W8600">
        <v>75.480201721191406</v>
      </c>
    </row>
    <row r="8601" spans="2:23" x14ac:dyDescent="0.25">
      <c r="B8601" t="s">
        <v>15</v>
      </c>
      <c r="C8601" s="35">
        <v>42233</v>
      </c>
      <c r="D8601">
        <v>4</v>
      </c>
      <c r="E8601" t="s">
        <v>114</v>
      </c>
      <c r="F8601">
        <v>0.78843331710858322</v>
      </c>
      <c r="G8601">
        <v>0.78315440652923041</v>
      </c>
      <c r="H8601">
        <v>4133</v>
      </c>
      <c r="I8601">
        <v>0.78009120549359356</v>
      </c>
      <c r="J8601">
        <v>0.7747448024483794</v>
      </c>
      <c r="K8601">
        <v>1019</v>
      </c>
      <c r="L8601">
        <v>8.3421114832162857E-3</v>
      </c>
      <c r="M8601">
        <v>1.0580618381500244</v>
      </c>
      <c r="N8601">
        <v>10356</v>
      </c>
      <c r="O8601">
        <v>2.715577743947506E-2</v>
      </c>
      <c r="P8601">
        <v>-2.6460733264684677E-2</v>
      </c>
      <c r="Q8601">
        <v>-9.9766328930854797E-3</v>
      </c>
      <c r="R8601">
        <v>8.3421114832162857E-3</v>
      </c>
      <c r="S8601">
        <v>2.6658684015274048E-2</v>
      </c>
      <c r="T8601">
        <v>4.3144956231117249E-2</v>
      </c>
      <c r="U8601" t="s">
        <v>102</v>
      </c>
      <c r="V8601" t="s">
        <v>84</v>
      </c>
      <c r="W8601">
        <v>75.480201721191406</v>
      </c>
    </row>
    <row r="8602" spans="2:23" x14ac:dyDescent="0.25">
      <c r="B8602" t="s">
        <v>15</v>
      </c>
      <c r="C8602" s="35">
        <v>42233</v>
      </c>
      <c r="D8602">
        <v>5</v>
      </c>
      <c r="E8602" t="s">
        <v>114</v>
      </c>
      <c r="F8602">
        <v>0.74355619368152837</v>
      </c>
      <c r="G8602">
        <v>0.72491140432855383</v>
      </c>
      <c r="H8602">
        <v>4133</v>
      </c>
      <c r="I8602">
        <v>0.72950750953148702</v>
      </c>
      <c r="J8602">
        <v>0.66756869996594159</v>
      </c>
      <c r="K8602">
        <v>1019</v>
      </c>
      <c r="L8602">
        <v>1.4048684388399124E-2</v>
      </c>
      <c r="M8602">
        <v>1.8893910646438599</v>
      </c>
      <c r="N8602">
        <v>10356</v>
      </c>
      <c r="O8602">
        <v>2.3758893832564354E-2</v>
      </c>
      <c r="P8602">
        <v>-1.6400713473558426E-2</v>
      </c>
      <c r="Q8602">
        <v>-1.978590153157711E-3</v>
      </c>
      <c r="R8602">
        <v>1.4048684388399124E-2</v>
      </c>
      <c r="S8602">
        <v>3.0074058100581169E-2</v>
      </c>
      <c r="T8602">
        <v>4.4498082250356674E-2</v>
      </c>
      <c r="U8602" t="s">
        <v>18</v>
      </c>
      <c r="V8602" t="s">
        <v>84</v>
      </c>
      <c r="W8602">
        <v>75.350326538085938</v>
      </c>
    </row>
    <row r="8603" spans="2:23" x14ac:dyDescent="0.25">
      <c r="B8603" t="s">
        <v>15</v>
      </c>
      <c r="C8603" s="35">
        <v>42233</v>
      </c>
      <c r="D8603">
        <v>5</v>
      </c>
      <c r="E8603" t="s">
        <v>114</v>
      </c>
      <c r="F8603">
        <v>0.74355619368152837</v>
      </c>
      <c r="G8603">
        <v>0.72491140432855383</v>
      </c>
      <c r="H8603">
        <v>4133</v>
      </c>
      <c r="I8603">
        <v>0.72950750953148702</v>
      </c>
      <c r="J8603">
        <v>0.66756869996594159</v>
      </c>
      <c r="K8603">
        <v>1019</v>
      </c>
      <c r="L8603">
        <v>1.4048684388399124E-2</v>
      </c>
      <c r="M8603">
        <v>1.8893910646438599</v>
      </c>
      <c r="N8603">
        <v>10356</v>
      </c>
      <c r="O8603">
        <v>2.3758893832564354E-2</v>
      </c>
      <c r="P8603">
        <v>-1.6400713473558426E-2</v>
      </c>
      <c r="Q8603">
        <v>-1.978590153157711E-3</v>
      </c>
      <c r="R8603">
        <v>1.4048684388399124E-2</v>
      </c>
      <c r="S8603">
        <v>3.0074058100581169E-2</v>
      </c>
      <c r="T8603">
        <v>4.4498082250356674E-2</v>
      </c>
      <c r="U8603" t="s">
        <v>102</v>
      </c>
      <c r="V8603" t="s">
        <v>84</v>
      </c>
      <c r="W8603">
        <v>75.350326538085938</v>
      </c>
    </row>
    <row r="8604" spans="2:23" x14ac:dyDescent="0.25">
      <c r="B8604" t="s">
        <v>15</v>
      </c>
      <c r="C8604" s="35">
        <v>42233</v>
      </c>
      <c r="D8604">
        <v>6</v>
      </c>
      <c r="E8604" t="s">
        <v>114</v>
      </c>
      <c r="F8604">
        <v>0.74034891687909665</v>
      </c>
      <c r="G8604">
        <v>0.69519688635064281</v>
      </c>
      <c r="H8604">
        <v>4133</v>
      </c>
      <c r="I8604">
        <v>0.73106245099825673</v>
      </c>
      <c r="J8604">
        <v>0.66651628488670245</v>
      </c>
      <c r="K8604">
        <v>1019</v>
      </c>
      <c r="L8604">
        <v>9.2864660546183586E-3</v>
      </c>
      <c r="M8604">
        <v>1.2543363571166992</v>
      </c>
      <c r="N8604">
        <v>10356</v>
      </c>
      <c r="O8604">
        <v>2.3513767868280411E-2</v>
      </c>
      <c r="P8604">
        <v>-2.0848779007792473E-2</v>
      </c>
      <c r="Q8604">
        <v>-6.575451698154211E-3</v>
      </c>
      <c r="R8604">
        <v>9.2864660546183586E-3</v>
      </c>
      <c r="S8604">
        <v>2.5146503001451492E-2</v>
      </c>
      <c r="T8604">
        <v>3.942171111702919E-2</v>
      </c>
      <c r="U8604" t="s">
        <v>18</v>
      </c>
      <c r="V8604" t="s">
        <v>84</v>
      </c>
      <c r="W8604">
        <v>73.6099853515625</v>
      </c>
    </row>
    <row r="8605" spans="2:23" x14ac:dyDescent="0.25">
      <c r="B8605" t="s">
        <v>15</v>
      </c>
      <c r="C8605" s="35">
        <v>42233</v>
      </c>
      <c r="D8605">
        <v>6</v>
      </c>
      <c r="E8605" t="s">
        <v>114</v>
      </c>
      <c r="F8605">
        <v>0.74034891687909665</v>
      </c>
      <c r="G8605">
        <v>0.69519688635064281</v>
      </c>
      <c r="H8605">
        <v>4133</v>
      </c>
      <c r="I8605">
        <v>0.73106245099825673</v>
      </c>
      <c r="J8605">
        <v>0.66651628488670245</v>
      </c>
      <c r="K8605">
        <v>1019</v>
      </c>
      <c r="L8605">
        <v>9.2864660546183586E-3</v>
      </c>
      <c r="M8605">
        <v>1.2543363571166992</v>
      </c>
      <c r="N8605">
        <v>10356</v>
      </c>
      <c r="O8605">
        <v>2.3513767868280411E-2</v>
      </c>
      <c r="P8605">
        <v>-2.0848779007792473E-2</v>
      </c>
      <c r="Q8605">
        <v>-6.575451698154211E-3</v>
      </c>
      <c r="R8605">
        <v>9.2864660546183586E-3</v>
      </c>
      <c r="S8605">
        <v>2.5146503001451492E-2</v>
      </c>
      <c r="T8605">
        <v>3.942171111702919E-2</v>
      </c>
      <c r="U8605" t="s">
        <v>102</v>
      </c>
      <c r="V8605" t="s">
        <v>84</v>
      </c>
      <c r="W8605">
        <v>73.6099853515625</v>
      </c>
    </row>
    <row r="8606" spans="2:23" x14ac:dyDescent="0.25">
      <c r="B8606" t="s">
        <v>15</v>
      </c>
      <c r="C8606" s="35">
        <v>42233</v>
      </c>
      <c r="D8606">
        <v>7</v>
      </c>
      <c r="E8606" t="s">
        <v>114</v>
      </c>
      <c r="F8606">
        <v>0.80008880506969648</v>
      </c>
      <c r="G8606">
        <v>0.74061752056448382</v>
      </c>
      <c r="H8606">
        <v>4133</v>
      </c>
      <c r="I8606">
        <v>0.79592549422546455</v>
      </c>
      <c r="J8606">
        <v>0.72349336557144417</v>
      </c>
      <c r="K8606">
        <v>1019</v>
      </c>
      <c r="L8606">
        <v>4.1633108630776405E-3</v>
      </c>
      <c r="M8606">
        <v>0.52035611867904663</v>
      </c>
      <c r="N8606">
        <v>10356</v>
      </c>
      <c r="O8606">
        <v>2.5424366816878319E-2</v>
      </c>
      <c r="P8606">
        <v>-2.8420558199286461E-2</v>
      </c>
      <c r="Q8606">
        <v>-1.2987458147108555E-2</v>
      </c>
      <c r="R8606">
        <v>4.1633108630776405E-3</v>
      </c>
      <c r="S8606">
        <v>2.131204679608345E-2</v>
      </c>
      <c r="T8606">
        <v>3.6747179925441742E-2</v>
      </c>
      <c r="U8606" t="s">
        <v>18</v>
      </c>
      <c r="V8606" t="s">
        <v>84</v>
      </c>
      <c r="W8606">
        <v>76.869544982910156</v>
      </c>
    </row>
    <row r="8607" spans="2:23" x14ac:dyDescent="0.25">
      <c r="B8607" t="s">
        <v>15</v>
      </c>
      <c r="C8607" s="35">
        <v>42233</v>
      </c>
      <c r="D8607">
        <v>7</v>
      </c>
      <c r="E8607" t="s">
        <v>114</v>
      </c>
      <c r="F8607">
        <v>0.80008880506969648</v>
      </c>
      <c r="G8607">
        <v>0.74061752056448382</v>
      </c>
      <c r="H8607">
        <v>4133</v>
      </c>
      <c r="I8607">
        <v>0.79592549422546455</v>
      </c>
      <c r="J8607">
        <v>0.72349336557144417</v>
      </c>
      <c r="K8607">
        <v>1019</v>
      </c>
      <c r="L8607">
        <v>4.1633108630776405E-3</v>
      </c>
      <c r="M8607">
        <v>0.52035611867904663</v>
      </c>
      <c r="N8607">
        <v>10356</v>
      </c>
      <c r="O8607">
        <v>2.5424366816878319E-2</v>
      </c>
      <c r="P8607">
        <v>-2.8420558199286461E-2</v>
      </c>
      <c r="Q8607">
        <v>-1.2987458147108555E-2</v>
      </c>
      <c r="R8607">
        <v>4.1633108630776405E-3</v>
      </c>
      <c r="S8607">
        <v>2.131204679608345E-2</v>
      </c>
      <c r="T8607">
        <v>3.6747179925441742E-2</v>
      </c>
      <c r="U8607" t="s">
        <v>102</v>
      </c>
      <c r="V8607" t="s">
        <v>84</v>
      </c>
      <c r="W8607">
        <v>76.869544982910156</v>
      </c>
    </row>
    <row r="8608" spans="2:23" x14ac:dyDescent="0.25">
      <c r="B8608" t="s">
        <v>15</v>
      </c>
      <c r="C8608" s="35">
        <v>42233</v>
      </c>
      <c r="D8608">
        <v>8</v>
      </c>
      <c r="E8608" t="s">
        <v>114</v>
      </c>
      <c r="F8608">
        <v>0.81583020188147026</v>
      </c>
      <c r="G8608">
        <v>0.80335107857501209</v>
      </c>
      <c r="H8608">
        <v>4133</v>
      </c>
      <c r="I8608">
        <v>0.82857549434359634</v>
      </c>
      <c r="J8608">
        <v>0.83790692126083965</v>
      </c>
      <c r="K8608">
        <v>1019</v>
      </c>
      <c r="L8608">
        <v>-1.2745292857289314E-2</v>
      </c>
      <c r="M8608">
        <v>-1.5622482299804687</v>
      </c>
      <c r="N8608">
        <v>10356</v>
      </c>
      <c r="O8608">
        <v>2.907143346965313E-2</v>
      </c>
      <c r="P8608">
        <v>-5.0003241747617722E-2</v>
      </c>
      <c r="Q8608">
        <v>-3.2356299459934235E-2</v>
      </c>
      <c r="R8608">
        <v>-1.2745292857289314E-2</v>
      </c>
      <c r="S8608">
        <v>6.8633891642093658E-3</v>
      </c>
      <c r="T8608">
        <v>2.4512656033039093E-2</v>
      </c>
      <c r="U8608" t="s">
        <v>18</v>
      </c>
      <c r="V8608" t="s">
        <v>84</v>
      </c>
      <c r="W8608">
        <v>81.389053344726562</v>
      </c>
    </row>
    <row r="8609" spans="2:23" x14ac:dyDescent="0.25">
      <c r="B8609" t="s">
        <v>15</v>
      </c>
      <c r="C8609" s="35">
        <v>42233</v>
      </c>
      <c r="D8609">
        <v>8</v>
      </c>
      <c r="E8609" t="s">
        <v>114</v>
      </c>
      <c r="F8609">
        <v>0.81583020188147026</v>
      </c>
      <c r="G8609">
        <v>0.80335107857501209</v>
      </c>
      <c r="H8609">
        <v>4133</v>
      </c>
      <c r="I8609">
        <v>0.82857549434359634</v>
      </c>
      <c r="J8609">
        <v>0.83790692126083965</v>
      </c>
      <c r="K8609">
        <v>1019</v>
      </c>
      <c r="L8609">
        <v>-1.2745292857289314E-2</v>
      </c>
      <c r="M8609">
        <v>-1.5622482299804687</v>
      </c>
      <c r="N8609">
        <v>10356</v>
      </c>
      <c r="O8609">
        <v>2.907143346965313E-2</v>
      </c>
      <c r="P8609">
        <v>-5.0003241747617722E-2</v>
      </c>
      <c r="Q8609">
        <v>-3.2356299459934235E-2</v>
      </c>
      <c r="R8609">
        <v>-1.2745292857289314E-2</v>
      </c>
      <c r="S8609">
        <v>6.8633891642093658E-3</v>
      </c>
      <c r="T8609">
        <v>2.4512656033039093E-2</v>
      </c>
      <c r="U8609" t="s">
        <v>102</v>
      </c>
      <c r="V8609" t="s">
        <v>84</v>
      </c>
      <c r="W8609">
        <v>81.389053344726562</v>
      </c>
    </row>
    <row r="8610" spans="2:23" x14ac:dyDescent="0.25">
      <c r="B8610" t="s">
        <v>15</v>
      </c>
      <c r="C8610" s="35">
        <v>42233</v>
      </c>
      <c r="D8610">
        <v>9</v>
      </c>
      <c r="E8610" t="s">
        <v>114</v>
      </c>
      <c r="F8610">
        <v>0.79961581912560031</v>
      </c>
      <c r="G8610">
        <v>0.8751335441473812</v>
      </c>
      <c r="H8610">
        <v>4133</v>
      </c>
      <c r="I8610">
        <v>0.80737401145397403</v>
      </c>
      <c r="J8610">
        <v>0.85885030819888319</v>
      </c>
      <c r="K8610">
        <v>1019</v>
      </c>
      <c r="L8610">
        <v>-7.7581922523677349E-3</v>
      </c>
      <c r="M8610">
        <v>-0.97023999691009521</v>
      </c>
      <c r="N8610">
        <v>10356</v>
      </c>
      <c r="O8610">
        <v>3.0152507126331329E-2</v>
      </c>
      <c r="P8610">
        <v>-4.6401645988225937E-2</v>
      </c>
      <c r="Q8610">
        <v>-2.8098469600081444E-2</v>
      </c>
      <c r="R8610">
        <v>-7.7581922523677349E-3</v>
      </c>
      <c r="S8610">
        <v>1.2579673901200294E-2</v>
      </c>
      <c r="T8610">
        <v>3.0885260552167892E-2</v>
      </c>
      <c r="U8610" t="s">
        <v>18</v>
      </c>
      <c r="V8610" t="s">
        <v>84</v>
      </c>
      <c r="W8610">
        <v>84.77886962890625</v>
      </c>
    </row>
    <row r="8611" spans="2:23" x14ac:dyDescent="0.25">
      <c r="B8611" t="s">
        <v>15</v>
      </c>
      <c r="C8611" s="35">
        <v>42233</v>
      </c>
      <c r="D8611">
        <v>9</v>
      </c>
      <c r="E8611" t="s">
        <v>114</v>
      </c>
      <c r="F8611">
        <v>0.79961581912560031</v>
      </c>
      <c r="G8611">
        <v>0.8751335441473812</v>
      </c>
      <c r="H8611">
        <v>4133</v>
      </c>
      <c r="I8611">
        <v>0.80737401145397403</v>
      </c>
      <c r="J8611">
        <v>0.85885030819888319</v>
      </c>
      <c r="K8611">
        <v>1019</v>
      </c>
      <c r="L8611">
        <v>-7.7581922523677349E-3</v>
      </c>
      <c r="M8611">
        <v>-0.97023999691009521</v>
      </c>
      <c r="N8611">
        <v>10356</v>
      </c>
      <c r="O8611">
        <v>3.0152507126331329E-2</v>
      </c>
      <c r="P8611">
        <v>-4.6401645988225937E-2</v>
      </c>
      <c r="Q8611">
        <v>-2.8098469600081444E-2</v>
      </c>
      <c r="R8611">
        <v>-7.7581922523677349E-3</v>
      </c>
      <c r="S8611">
        <v>1.2579673901200294E-2</v>
      </c>
      <c r="T8611">
        <v>3.0885260552167892E-2</v>
      </c>
      <c r="U8611" t="s">
        <v>102</v>
      </c>
      <c r="V8611" t="s">
        <v>84</v>
      </c>
      <c r="W8611">
        <v>84.77886962890625</v>
      </c>
    </row>
    <row r="8612" spans="2:23" x14ac:dyDescent="0.25">
      <c r="B8612" t="s">
        <v>15</v>
      </c>
      <c r="C8612" s="35">
        <v>42233</v>
      </c>
      <c r="D8612">
        <v>10</v>
      </c>
      <c r="E8612" t="s">
        <v>114</v>
      </c>
      <c r="F8612">
        <v>0.86211963981733497</v>
      </c>
      <c r="G8612">
        <v>1.0849015092756669</v>
      </c>
      <c r="H8612">
        <v>4133</v>
      </c>
      <c r="I8612">
        <v>0.93636798443864444</v>
      </c>
      <c r="J8612">
        <v>1.12492921053409</v>
      </c>
      <c r="K8612">
        <v>1019</v>
      </c>
      <c r="L8612">
        <v>-7.4248343706130981E-2</v>
      </c>
      <c r="M8612">
        <v>-8.6123018264770508</v>
      </c>
      <c r="N8612">
        <v>10356</v>
      </c>
      <c r="O8612">
        <v>3.9072420448064804E-2</v>
      </c>
      <c r="P8612">
        <v>-0.12432355433702469</v>
      </c>
      <c r="Q8612">
        <v>-0.10060581564903259</v>
      </c>
      <c r="R8612">
        <v>-7.4248343706130981E-2</v>
      </c>
      <c r="S8612">
        <v>-4.789399728178978E-2</v>
      </c>
      <c r="T8612">
        <v>-2.4173129349946976E-2</v>
      </c>
      <c r="U8612" t="s">
        <v>18</v>
      </c>
      <c r="V8612" t="s">
        <v>84</v>
      </c>
      <c r="W8612">
        <v>87.909034729003906</v>
      </c>
    </row>
    <row r="8613" spans="2:23" x14ac:dyDescent="0.25">
      <c r="B8613" t="s">
        <v>15</v>
      </c>
      <c r="C8613" s="35">
        <v>42233</v>
      </c>
      <c r="D8613">
        <v>10</v>
      </c>
      <c r="E8613" t="s">
        <v>114</v>
      </c>
      <c r="F8613">
        <v>0.86211963981733497</v>
      </c>
      <c r="G8613">
        <v>1.0849015092756669</v>
      </c>
      <c r="H8613">
        <v>4133</v>
      </c>
      <c r="I8613">
        <v>0.93636798443864444</v>
      </c>
      <c r="J8613">
        <v>1.12492921053409</v>
      </c>
      <c r="K8613">
        <v>1019</v>
      </c>
      <c r="L8613">
        <v>-7.4248343706130981E-2</v>
      </c>
      <c r="M8613">
        <v>-8.6123018264770508</v>
      </c>
      <c r="N8613">
        <v>10356</v>
      </c>
      <c r="O8613">
        <v>3.9072420448064804E-2</v>
      </c>
      <c r="P8613">
        <v>-0.12432355433702469</v>
      </c>
      <c r="Q8613">
        <v>-0.10060581564903259</v>
      </c>
      <c r="R8613">
        <v>-7.4248343706130981E-2</v>
      </c>
      <c r="S8613">
        <v>-4.789399728178978E-2</v>
      </c>
      <c r="T8613">
        <v>-2.4173129349946976E-2</v>
      </c>
      <c r="U8613" t="s">
        <v>102</v>
      </c>
      <c r="V8613" t="s">
        <v>84</v>
      </c>
      <c r="W8613">
        <v>87.909034729003906</v>
      </c>
    </row>
    <row r="8614" spans="2:23" x14ac:dyDescent="0.25">
      <c r="B8614" t="s">
        <v>15</v>
      </c>
      <c r="C8614" s="35">
        <v>42233</v>
      </c>
      <c r="D8614">
        <v>11</v>
      </c>
      <c r="E8614" t="s">
        <v>114</v>
      </c>
      <c r="F8614">
        <v>0.98519452424049792</v>
      </c>
      <c r="G8614">
        <v>1.323450485292418</v>
      </c>
      <c r="H8614">
        <v>4133</v>
      </c>
      <c r="I8614">
        <v>1.0643610673763952</v>
      </c>
      <c r="J8614">
        <v>1.3644380918927674</v>
      </c>
      <c r="K8614">
        <v>1019</v>
      </c>
      <c r="L8614">
        <v>-7.916654646396637E-2</v>
      </c>
      <c r="M8614">
        <v>-8.0356254577636719</v>
      </c>
      <c r="N8614">
        <v>10356</v>
      </c>
      <c r="O8614">
        <v>4.7442261129617691E-2</v>
      </c>
      <c r="P8614">
        <v>-0.13996854424476624</v>
      </c>
      <c r="Q8614">
        <v>-0.11117015033960342</v>
      </c>
      <c r="R8614">
        <v>-7.916654646396637E-2</v>
      </c>
      <c r="S8614">
        <v>-4.7166742384433746E-2</v>
      </c>
      <c r="T8614">
        <v>-1.8364544957876205E-2</v>
      </c>
      <c r="U8614" t="s">
        <v>18</v>
      </c>
      <c r="V8614" t="s">
        <v>84</v>
      </c>
      <c r="W8614">
        <v>91.909034729003906</v>
      </c>
    </row>
    <row r="8615" spans="2:23" x14ac:dyDescent="0.25">
      <c r="B8615" t="s">
        <v>15</v>
      </c>
      <c r="C8615" s="35">
        <v>42233</v>
      </c>
      <c r="D8615">
        <v>11</v>
      </c>
      <c r="E8615" t="s">
        <v>114</v>
      </c>
      <c r="F8615">
        <v>0.98519452424049792</v>
      </c>
      <c r="G8615">
        <v>1.323450485292418</v>
      </c>
      <c r="H8615">
        <v>4133</v>
      </c>
      <c r="I8615">
        <v>1.0643610673763952</v>
      </c>
      <c r="J8615">
        <v>1.3644380918927674</v>
      </c>
      <c r="K8615">
        <v>1019</v>
      </c>
      <c r="L8615">
        <v>-7.916654646396637E-2</v>
      </c>
      <c r="M8615">
        <v>-8.0356254577636719</v>
      </c>
      <c r="N8615">
        <v>10356</v>
      </c>
      <c r="O8615">
        <v>4.7442261129617691E-2</v>
      </c>
      <c r="P8615">
        <v>-0.13996854424476624</v>
      </c>
      <c r="Q8615">
        <v>-0.11117015033960342</v>
      </c>
      <c r="R8615">
        <v>-7.916654646396637E-2</v>
      </c>
      <c r="S8615">
        <v>-4.7166742384433746E-2</v>
      </c>
      <c r="T8615">
        <v>-1.8364544957876205E-2</v>
      </c>
      <c r="U8615" t="s">
        <v>102</v>
      </c>
      <c r="V8615" t="s">
        <v>84</v>
      </c>
      <c r="W8615">
        <v>91.909034729003906</v>
      </c>
    </row>
    <row r="8616" spans="2:23" x14ac:dyDescent="0.25">
      <c r="B8616" t="s">
        <v>15</v>
      </c>
      <c r="C8616" s="35">
        <v>42233</v>
      </c>
      <c r="D8616">
        <v>12</v>
      </c>
      <c r="E8616" t="s">
        <v>114</v>
      </c>
      <c r="F8616">
        <v>1.22954928186753</v>
      </c>
      <c r="G8616">
        <v>1.5725481565876662</v>
      </c>
      <c r="H8616">
        <v>4133</v>
      </c>
      <c r="I8616">
        <v>1.2338102762495577</v>
      </c>
      <c r="J8616">
        <v>1.5756293815680293</v>
      </c>
      <c r="K8616">
        <v>1019</v>
      </c>
      <c r="L8616">
        <v>-4.2609944939613342E-3</v>
      </c>
      <c r="M8616">
        <v>-0.34654930233955383</v>
      </c>
      <c r="N8616">
        <v>10356</v>
      </c>
      <c r="O8616">
        <v>5.5087659507989883E-2</v>
      </c>
      <c r="P8616">
        <v>-7.4861340224742889E-2</v>
      </c>
      <c r="Q8616">
        <v>-4.1422028094530106E-2</v>
      </c>
      <c r="R8616">
        <v>-4.2609944939613342E-3</v>
      </c>
      <c r="S8616">
        <v>3.2895632088184357E-2</v>
      </c>
      <c r="T8616">
        <v>6.6339351236820221E-2</v>
      </c>
      <c r="U8616" t="s">
        <v>18</v>
      </c>
      <c r="V8616" t="s">
        <v>84</v>
      </c>
      <c r="W8616">
        <v>94.908843994140625</v>
      </c>
    </row>
    <row r="8617" spans="2:23" x14ac:dyDescent="0.25">
      <c r="B8617" t="s">
        <v>15</v>
      </c>
      <c r="C8617" s="35">
        <v>42233</v>
      </c>
      <c r="D8617">
        <v>12</v>
      </c>
      <c r="E8617" t="s">
        <v>114</v>
      </c>
      <c r="F8617">
        <v>1.22954928186753</v>
      </c>
      <c r="G8617">
        <v>1.5725481565876662</v>
      </c>
      <c r="H8617">
        <v>4133</v>
      </c>
      <c r="I8617">
        <v>1.2338102762495577</v>
      </c>
      <c r="J8617">
        <v>1.5756293815680293</v>
      </c>
      <c r="K8617">
        <v>1019</v>
      </c>
      <c r="L8617">
        <v>-4.2609944939613342E-3</v>
      </c>
      <c r="M8617">
        <v>-0.34654930233955383</v>
      </c>
      <c r="N8617">
        <v>10356</v>
      </c>
      <c r="O8617">
        <v>5.5087659507989883E-2</v>
      </c>
      <c r="P8617">
        <v>-7.4861340224742889E-2</v>
      </c>
      <c r="Q8617">
        <v>-4.1422028094530106E-2</v>
      </c>
      <c r="R8617">
        <v>-4.2609944939613342E-3</v>
      </c>
      <c r="S8617">
        <v>3.2895632088184357E-2</v>
      </c>
      <c r="T8617">
        <v>6.6339351236820221E-2</v>
      </c>
      <c r="U8617" t="s">
        <v>102</v>
      </c>
      <c r="V8617" t="s">
        <v>84</v>
      </c>
      <c r="W8617">
        <v>94.908843994140625</v>
      </c>
    </row>
    <row r="8618" spans="2:23" x14ac:dyDescent="0.25">
      <c r="B8618" t="s">
        <v>15</v>
      </c>
      <c r="C8618" s="35">
        <v>42233</v>
      </c>
      <c r="D8618">
        <v>13</v>
      </c>
      <c r="E8618" t="s">
        <v>114</v>
      </c>
      <c r="F8618">
        <v>1.5809772693324176</v>
      </c>
      <c r="G8618">
        <v>1.8044660744702996</v>
      </c>
      <c r="H8618">
        <v>4133</v>
      </c>
      <c r="I8618">
        <v>1.4965419961536754</v>
      </c>
      <c r="J8618">
        <v>1.7580644091930289</v>
      </c>
      <c r="K8618">
        <v>1019</v>
      </c>
      <c r="L8618">
        <v>8.4435276687145233E-2</v>
      </c>
      <c r="M8618">
        <v>5.3407011032104492</v>
      </c>
      <c r="N8618">
        <v>10356</v>
      </c>
      <c r="O8618">
        <v>6.1814151704311371E-2</v>
      </c>
      <c r="P8618">
        <v>5.214259959757328E-3</v>
      </c>
      <c r="Q8618">
        <v>4.2736686766147614E-2</v>
      </c>
      <c r="R8618">
        <v>8.4435276687145233E-2</v>
      </c>
      <c r="S8618">
        <v>0.12612892687320709</v>
      </c>
      <c r="T8618">
        <v>0.16365629434585571</v>
      </c>
      <c r="U8618" t="s">
        <v>18</v>
      </c>
      <c r="V8618" t="s">
        <v>84</v>
      </c>
      <c r="W8618">
        <v>97.649093627929688</v>
      </c>
    </row>
    <row r="8619" spans="2:23" x14ac:dyDescent="0.25">
      <c r="B8619" t="s">
        <v>15</v>
      </c>
      <c r="C8619" s="35">
        <v>42233</v>
      </c>
      <c r="D8619">
        <v>13</v>
      </c>
      <c r="E8619" t="s">
        <v>114</v>
      </c>
      <c r="F8619">
        <v>1.5809772693324176</v>
      </c>
      <c r="G8619">
        <v>1.8044660744702996</v>
      </c>
      <c r="H8619">
        <v>4133</v>
      </c>
      <c r="I8619">
        <v>1.4965419961536754</v>
      </c>
      <c r="J8619">
        <v>1.7580644091930289</v>
      </c>
      <c r="K8619">
        <v>1019</v>
      </c>
      <c r="L8619">
        <v>8.4435276687145233E-2</v>
      </c>
      <c r="M8619">
        <v>5.3407011032104492</v>
      </c>
      <c r="N8619">
        <v>10356</v>
      </c>
      <c r="O8619">
        <v>6.1814151704311371E-2</v>
      </c>
      <c r="P8619">
        <v>5.214259959757328E-3</v>
      </c>
      <c r="Q8619">
        <v>4.2736686766147614E-2</v>
      </c>
      <c r="R8619">
        <v>8.4435276687145233E-2</v>
      </c>
      <c r="S8619">
        <v>0.12612892687320709</v>
      </c>
      <c r="T8619">
        <v>0.16365629434585571</v>
      </c>
      <c r="U8619" t="s">
        <v>102</v>
      </c>
      <c r="V8619" t="s">
        <v>84</v>
      </c>
      <c r="W8619">
        <v>97.649093627929688</v>
      </c>
    </row>
    <row r="8620" spans="2:23" x14ac:dyDescent="0.25">
      <c r="B8620" t="s">
        <v>15</v>
      </c>
      <c r="C8620" s="35">
        <v>42233</v>
      </c>
      <c r="D8620">
        <v>14</v>
      </c>
      <c r="E8620" t="s">
        <v>114</v>
      </c>
      <c r="F8620">
        <v>1.9362883913073079</v>
      </c>
      <c r="G8620">
        <v>1.9742967285306676</v>
      </c>
      <c r="H8620">
        <v>4133</v>
      </c>
      <c r="I8620">
        <v>1.8270553366208164</v>
      </c>
      <c r="J8620">
        <v>1.9652639029570986</v>
      </c>
      <c r="K8620">
        <v>1019</v>
      </c>
      <c r="L8620">
        <v>0.10923305153846741</v>
      </c>
      <c r="M8620">
        <v>5.6413626670837402</v>
      </c>
      <c r="N8620">
        <v>10356</v>
      </c>
      <c r="O8620">
        <v>6.8799354135990143E-2</v>
      </c>
      <c r="P8620">
        <v>2.1059799939393997E-2</v>
      </c>
      <c r="Q8620">
        <v>6.2822386622428894E-2</v>
      </c>
      <c r="R8620">
        <v>0.10923305153846741</v>
      </c>
      <c r="S8620">
        <v>0.15563821792602539</v>
      </c>
      <c r="T8620">
        <v>0.19740630686283112</v>
      </c>
      <c r="U8620" t="s">
        <v>18</v>
      </c>
      <c r="V8620" t="s">
        <v>84</v>
      </c>
      <c r="W8620">
        <v>100.25965881347656</v>
      </c>
    </row>
    <row r="8621" spans="2:23" x14ac:dyDescent="0.25">
      <c r="B8621" t="s">
        <v>15</v>
      </c>
      <c r="C8621" s="35">
        <v>42233</v>
      </c>
      <c r="D8621">
        <v>14</v>
      </c>
      <c r="E8621" t="s">
        <v>114</v>
      </c>
      <c r="F8621">
        <v>1.9362883913073079</v>
      </c>
      <c r="G8621">
        <v>1.9742967285306676</v>
      </c>
      <c r="H8621">
        <v>4133</v>
      </c>
      <c r="I8621">
        <v>1.8270553366208164</v>
      </c>
      <c r="J8621">
        <v>1.9652639029570986</v>
      </c>
      <c r="K8621">
        <v>1019</v>
      </c>
      <c r="L8621">
        <v>0.10923305153846741</v>
      </c>
      <c r="M8621">
        <v>5.6413626670837402</v>
      </c>
      <c r="N8621">
        <v>10356</v>
      </c>
      <c r="O8621">
        <v>6.8799354135990143E-2</v>
      </c>
      <c r="P8621">
        <v>2.1059799939393997E-2</v>
      </c>
      <c r="Q8621">
        <v>6.2822386622428894E-2</v>
      </c>
      <c r="R8621">
        <v>0.10923305153846741</v>
      </c>
      <c r="S8621">
        <v>0.15563821792602539</v>
      </c>
      <c r="T8621">
        <v>0.19740630686283112</v>
      </c>
      <c r="U8621" t="s">
        <v>102</v>
      </c>
      <c r="V8621" t="s">
        <v>84</v>
      </c>
      <c r="W8621">
        <v>100.25965881347656</v>
      </c>
    </row>
    <row r="8622" spans="2:23" x14ac:dyDescent="0.25">
      <c r="B8622" t="s">
        <v>15</v>
      </c>
      <c r="C8622" s="35">
        <v>42233</v>
      </c>
      <c r="D8622">
        <v>15</v>
      </c>
      <c r="E8622" t="s">
        <v>114</v>
      </c>
      <c r="F8622">
        <v>2.3519593330322865</v>
      </c>
      <c r="G8622">
        <v>2.0588491798633863</v>
      </c>
      <c r="H8622">
        <v>4133</v>
      </c>
      <c r="I8622">
        <v>2.2594532611892069</v>
      </c>
      <c r="J8622">
        <v>2.057768510579125</v>
      </c>
      <c r="K8622">
        <v>1019</v>
      </c>
      <c r="L8622">
        <v>9.2506073415279388E-2</v>
      </c>
      <c r="M8622">
        <v>3.9331493377685547</v>
      </c>
      <c r="N8622">
        <v>10356</v>
      </c>
      <c r="O8622">
        <v>7.197965681552887E-2</v>
      </c>
      <c r="P8622">
        <v>2.5694523355923593E-4</v>
      </c>
      <c r="Q8622">
        <v>4.395003616809845E-2</v>
      </c>
      <c r="R8622">
        <v>9.2506073415279388E-2</v>
      </c>
      <c r="S8622">
        <v>0.1410563588142395</v>
      </c>
      <c r="T8622">
        <v>0.18475520610809326</v>
      </c>
      <c r="U8622" t="s">
        <v>18</v>
      </c>
      <c r="V8622" t="s">
        <v>84</v>
      </c>
      <c r="W8622">
        <v>102.12958526611328</v>
      </c>
    </row>
    <row r="8623" spans="2:23" x14ac:dyDescent="0.25">
      <c r="B8623" t="s">
        <v>15</v>
      </c>
      <c r="C8623" s="35">
        <v>42233</v>
      </c>
      <c r="D8623">
        <v>15</v>
      </c>
      <c r="E8623" t="s">
        <v>114</v>
      </c>
      <c r="F8623">
        <v>2.3519593330322865</v>
      </c>
      <c r="G8623">
        <v>2.0588491798633863</v>
      </c>
      <c r="H8623">
        <v>4133</v>
      </c>
      <c r="I8623">
        <v>2.2594532611892069</v>
      </c>
      <c r="J8623">
        <v>2.057768510579125</v>
      </c>
      <c r="K8623">
        <v>1019</v>
      </c>
      <c r="L8623">
        <v>9.2506073415279388E-2</v>
      </c>
      <c r="M8623">
        <v>3.9331493377685547</v>
      </c>
      <c r="N8623">
        <v>10356</v>
      </c>
      <c r="O8623">
        <v>7.197965681552887E-2</v>
      </c>
      <c r="P8623">
        <v>2.5694523355923593E-4</v>
      </c>
      <c r="Q8623">
        <v>4.395003616809845E-2</v>
      </c>
      <c r="R8623">
        <v>9.2506073415279388E-2</v>
      </c>
      <c r="S8623">
        <v>0.1410563588142395</v>
      </c>
      <c r="T8623">
        <v>0.18475520610809326</v>
      </c>
      <c r="U8623" t="s">
        <v>102</v>
      </c>
      <c r="V8623" t="s">
        <v>84</v>
      </c>
      <c r="W8623">
        <v>102.12958526611328</v>
      </c>
    </row>
    <row r="8624" spans="2:23" x14ac:dyDescent="0.25">
      <c r="B8624" t="s">
        <v>15</v>
      </c>
      <c r="C8624" s="35">
        <v>42233</v>
      </c>
      <c r="D8624">
        <v>16</v>
      </c>
      <c r="E8624" t="s">
        <v>114</v>
      </c>
      <c r="F8624">
        <v>2.7643710877292129</v>
      </c>
      <c r="G8624">
        <v>2.0879805011188313</v>
      </c>
      <c r="H8624">
        <v>4133</v>
      </c>
      <c r="I8624">
        <v>2.6922726286582774</v>
      </c>
      <c r="J8624">
        <v>2.154839596344019</v>
      </c>
      <c r="K8624">
        <v>1019</v>
      </c>
      <c r="L8624">
        <v>7.209845632314682E-2</v>
      </c>
      <c r="M8624">
        <v>2.6081323623657227</v>
      </c>
      <c r="N8624">
        <v>10356</v>
      </c>
      <c r="O8624">
        <v>7.4910596013069153E-2</v>
      </c>
      <c r="P8624">
        <v>-2.390696294605732E-2</v>
      </c>
      <c r="Q8624">
        <v>2.1565265953540802E-2</v>
      </c>
      <c r="R8624">
        <v>7.209845632314682E-2</v>
      </c>
      <c r="S8624">
        <v>0.12262565642595291</v>
      </c>
      <c r="T8624">
        <v>0.16810387372970581</v>
      </c>
      <c r="U8624" t="s">
        <v>18</v>
      </c>
      <c r="V8624" t="s">
        <v>84</v>
      </c>
      <c r="W8624">
        <v>102.12958526611328</v>
      </c>
    </row>
    <row r="8625" spans="2:23" x14ac:dyDescent="0.25">
      <c r="B8625" t="s">
        <v>15</v>
      </c>
      <c r="C8625" s="35">
        <v>42233</v>
      </c>
      <c r="D8625">
        <v>16</v>
      </c>
      <c r="E8625" t="s">
        <v>114</v>
      </c>
      <c r="F8625">
        <v>2.7643710877292129</v>
      </c>
      <c r="G8625">
        <v>2.0879805011188313</v>
      </c>
      <c r="H8625">
        <v>4133</v>
      </c>
      <c r="I8625">
        <v>2.6922726286582774</v>
      </c>
      <c r="J8625">
        <v>2.154839596344019</v>
      </c>
      <c r="K8625">
        <v>1019</v>
      </c>
      <c r="L8625">
        <v>7.209845632314682E-2</v>
      </c>
      <c r="M8625">
        <v>2.6081323623657227</v>
      </c>
      <c r="N8625">
        <v>10356</v>
      </c>
      <c r="O8625">
        <v>7.4910596013069153E-2</v>
      </c>
      <c r="P8625">
        <v>-2.390696294605732E-2</v>
      </c>
      <c r="Q8625">
        <v>2.1565265953540802E-2</v>
      </c>
      <c r="R8625">
        <v>7.209845632314682E-2</v>
      </c>
      <c r="S8625">
        <v>0.12262565642595291</v>
      </c>
      <c r="T8625">
        <v>0.16810387372970581</v>
      </c>
      <c r="U8625" t="s">
        <v>102</v>
      </c>
      <c r="V8625" t="s">
        <v>84</v>
      </c>
      <c r="W8625">
        <v>102.12958526611328</v>
      </c>
    </row>
    <row r="8626" spans="2:23" x14ac:dyDescent="0.25">
      <c r="B8626" t="s">
        <v>15</v>
      </c>
      <c r="C8626" s="35">
        <v>42233</v>
      </c>
      <c r="D8626">
        <v>17</v>
      </c>
      <c r="E8626" t="s">
        <v>114</v>
      </c>
      <c r="F8626">
        <v>3.0874869552243958</v>
      </c>
      <c r="G8626">
        <v>2.070856331206484</v>
      </c>
      <c r="H8626">
        <v>4133</v>
      </c>
      <c r="I8626">
        <v>3.0396799397425234</v>
      </c>
      <c r="J8626">
        <v>2.112382888705219</v>
      </c>
      <c r="K8626">
        <v>1019</v>
      </c>
      <c r="L8626">
        <v>4.7807015478610992E-2</v>
      </c>
      <c r="M8626">
        <v>1.5484118461608887</v>
      </c>
      <c r="N8626">
        <v>10356</v>
      </c>
      <c r="O8626">
        <v>7.3597364127635956E-2</v>
      </c>
      <c r="P8626">
        <v>-4.6515367925167084E-2</v>
      </c>
      <c r="Q8626">
        <v>-1.840294455178082E-3</v>
      </c>
      <c r="R8626">
        <v>4.7807015478610992E-2</v>
      </c>
      <c r="S8626">
        <v>9.7448438405990601E-2</v>
      </c>
      <c r="T8626">
        <v>0.14212939143180847</v>
      </c>
      <c r="U8626" t="s">
        <v>18</v>
      </c>
      <c r="V8626" t="s">
        <v>84</v>
      </c>
      <c r="W8626">
        <v>101.87002563476562</v>
      </c>
    </row>
    <row r="8627" spans="2:23" x14ac:dyDescent="0.25">
      <c r="B8627" t="s">
        <v>15</v>
      </c>
      <c r="C8627" s="35">
        <v>42233</v>
      </c>
      <c r="D8627">
        <v>17</v>
      </c>
      <c r="E8627" t="s">
        <v>114</v>
      </c>
      <c r="F8627">
        <v>3.0874869552243958</v>
      </c>
      <c r="G8627">
        <v>2.070856331206484</v>
      </c>
      <c r="H8627">
        <v>4133</v>
      </c>
      <c r="I8627">
        <v>3.0396799397425234</v>
      </c>
      <c r="J8627">
        <v>2.112382888705219</v>
      </c>
      <c r="K8627">
        <v>1019</v>
      </c>
      <c r="L8627">
        <v>4.7807015478610992E-2</v>
      </c>
      <c r="M8627">
        <v>1.5484118461608887</v>
      </c>
      <c r="N8627">
        <v>10356</v>
      </c>
      <c r="O8627">
        <v>7.3597364127635956E-2</v>
      </c>
      <c r="P8627">
        <v>-4.6515367925167084E-2</v>
      </c>
      <c r="Q8627">
        <v>-1.840294455178082E-3</v>
      </c>
      <c r="R8627">
        <v>4.7807015478610992E-2</v>
      </c>
      <c r="S8627">
        <v>9.7448438405990601E-2</v>
      </c>
      <c r="T8627">
        <v>0.14212939143180847</v>
      </c>
      <c r="U8627" t="s">
        <v>102</v>
      </c>
      <c r="V8627" t="s">
        <v>84</v>
      </c>
      <c r="W8627">
        <v>101.87002563476562</v>
      </c>
    </row>
    <row r="8628" spans="2:23" x14ac:dyDescent="0.25">
      <c r="B8628" t="s">
        <v>15</v>
      </c>
      <c r="C8628" s="35">
        <v>42233</v>
      </c>
      <c r="D8628">
        <v>18</v>
      </c>
      <c r="E8628" t="s">
        <v>114</v>
      </c>
      <c r="F8628">
        <v>3.3108130205439457</v>
      </c>
      <c r="G8628">
        <v>2.0436011044023936</v>
      </c>
      <c r="H8628">
        <v>4133</v>
      </c>
      <c r="I8628">
        <v>3.2348825102878749</v>
      </c>
      <c r="J8628">
        <v>2.0076058264406345</v>
      </c>
      <c r="K8628">
        <v>1019</v>
      </c>
      <c r="L8628">
        <v>7.5930513441562653E-2</v>
      </c>
      <c r="M8628">
        <v>2.2934098243713379</v>
      </c>
      <c r="N8628">
        <v>10356</v>
      </c>
      <c r="O8628">
        <v>7.0468485355377197E-2</v>
      </c>
      <c r="P8628">
        <v>-1.4381897635757923E-2</v>
      </c>
      <c r="Q8628">
        <v>2.8393883258104324E-2</v>
      </c>
      <c r="R8628">
        <v>7.5930513441562653E-2</v>
      </c>
      <c r="S8628">
        <v>0.12346150726079941</v>
      </c>
      <c r="T8628">
        <v>0.16624292731285095</v>
      </c>
      <c r="U8628" t="s">
        <v>18</v>
      </c>
      <c r="V8628" t="s">
        <v>84</v>
      </c>
      <c r="W8628">
        <v>99.86993408203125</v>
      </c>
    </row>
    <row r="8629" spans="2:23" x14ac:dyDescent="0.25">
      <c r="B8629" t="s">
        <v>15</v>
      </c>
      <c r="C8629" s="35">
        <v>42233</v>
      </c>
      <c r="D8629">
        <v>18</v>
      </c>
      <c r="E8629" t="s">
        <v>114</v>
      </c>
      <c r="F8629">
        <v>3.3108130205439457</v>
      </c>
      <c r="G8629">
        <v>2.0436011044023936</v>
      </c>
      <c r="H8629">
        <v>4133</v>
      </c>
      <c r="I8629">
        <v>3.2348825102878749</v>
      </c>
      <c r="J8629">
        <v>2.0076058264406345</v>
      </c>
      <c r="K8629">
        <v>1019</v>
      </c>
      <c r="L8629">
        <v>7.5930513441562653E-2</v>
      </c>
      <c r="M8629">
        <v>2.2934098243713379</v>
      </c>
      <c r="N8629">
        <v>10356</v>
      </c>
      <c r="O8629">
        <v>7.0468485355377197E-2</v>
      </c>
      <c r="P8629">
        <v>-1.4381897635757923E-2</v>
      </c>
      <c r="Q8629">
        <v>2.8393883258104324E-2</v>
      </c>
      <c r="R8629">
        <v>7.5930513441562653E-2</v>
      </c>
      <c r="S8629">
        <v>0.12346150726079941</v>
      </c>
      <c r="T8629">
        <v>0.16624292731285095</v>
      </c>
      <c r="U8629" t="s">
        <v>102</v>
      </c>
      <c r="V8629" t="s">
        <v>84</v>
      </c>
      <c r="W8629">
        <v>99.86993408203125</v>
      </c>
    </row>
    <row r="8630" spans="2:23" x14ac:dyDescent="0.25">
      <c r="B8630" t="s">
        <v>15</v>
      </c>
      <c r="C8630" s="35">
        <v>42233</v>
      </c>
      <c r="D8630">
        <v>19</v>
      </c>
      <c r="E8630" t="s">
        <v>114</v>
      </c>
      <c r="F8630">
        <v>3.3411697251898733</v>
      </c>
      <c r="G8630">
        <v>1.9822265679507654</v>
      </c>
      <c r="H8630">
        <v>4133</v>
      </c>
      <c r="I8630">
        <v>3.1080851773682063</v>
      </c>
      <c r="J8630">
        <v>1.8998388338393173</v>
      </c>
      <c r="K8630">
        <v>1019</v>
      </c>
      <c r="L8630">
        <v>0.2330845445394516</v>
      </c>
      <c r="M8630">
        <v>6.9761362075805664</v>
      </c>
      <c r="N8630">
        <v>10356</v>
      </c>
      <c r="O8630">
        <v>6.7028224468231201E-2</v>
      </c>
      <c r="P8630">
        <v>0.14718116819858551</v>
      </c>
      <c r="Q8630">
        <v>0.1878686398267746</v>
      </c>
      <c r="R8630">
        <v>0.2330845445394516</v>
      </c>
      <c r="S8630">
        <v>0.27829506993293762</v>
      </c>
      <c r="T8630">
        <v>0.31898790597915649</v>
      </c>
      <c r="U8630" t="s">
        <v>18</v>
      </c>
      <c r="V8630" t="s">
        <v>84</v>
      </c>
      <c r="W8630">
        <v>94.869544982910156</v>
      </c>
    </row>
    <row r="8631" spans="2:23" x14ac:dyDescent="0.25">
      <c r="B8631" t="s">
        <v>15</v>
      </c>
      <c r="C8631" s="35">
        <v>42233</v>
      </c>
      <c r="D8631">
        <v>19</v>
      </c>
      <c r="E8631" t="s">
        <v>114</v>
      </c>
      <c r="F8631">
        <v>3.3411697251898733</v>
      </c>
      <c r="G8631">
        <v>1.9822265679507654</v>
      </c>
      <c r="H8631">
        <v>4133</v>
      </c>
      <c r="I8631">
        <v>3.1080851773682063</v>
      </c>
      <c r="J8631">
        <v>1.8998388338393173</v>
      </c>
      <c r="K8631">
        <v>1019</v>
      </c>
      <c r="L8631">
        <v>0.2330845445394516</v>
      </c>
      <c r="M8631">
        <v>6.9761362075805664</v>
      </c>
      <c r="N8631">
        <v>10356</v>
      </c>
      <c r="O8631">
        <v>6.7028224468231201E-2</v>
      </c>
      <c r="P8631">
        <v>0.14718116819858551</v>
      </c>
      <c r="Q8631">
        <v>0.1878686398267746</v>
      </c>
      <c r="R8631">
        <v>0.2330845445394516</v>
      </c>
      <c r="S8631">
        <v>0.27829506993293762</v>
      </c>
      <c r="T8631">
        <v>0.31898790597915649</v>
      </c>
      <c r="U8631" t="s">
        <v>102</v>
      </c>
      <c r="V8631" t="s">
        <v>84</v>
      </c>
      <c r="W8631">
        <v>94.869544982910156</v>
      </c>
    </row>
    <row r="8632" spans="2:23" x14ac:dyDescent="0.25">
      <c r="B8632" t="s">
        <v>15</v>
      </c>
      <c r="C8632" s="35">
        <v>42233</v>
      </c>
      <c r="D8632">
        <v>20</v>
      </c>
      <c r="E8632" t="s">
        <v>114</v>
      </c>
      <c r="F8632">
        <v>3.1234292287139569</v>
      </c>
      <c r="G8632">
        <v>1.9099258670854542</v>
      </c>
      <c r="H8632">
        <v>4133</v>
      </c>
      <c r="I8632">
        <v>2.5782973322540994</v>
      </c>
      <c r="J8632">
        <v>1.6481437131175809</v>
      </c>
      <c r="K8632">
        <v>1019</v>
      </c>
      <c r="L8632">
        <v>0.54513192176818848</v>
      </c>
      <c r="M8632">
        <v>17.452993392944336</v>
      </c>
      <c r="N8632">
        <v>10356</v>
      </c>
      <c r="O8632">
        <v>5.9567913413047791E-2</v>
      </c>
      <c r="P8632">
        <v>0.46878969669342041</v>
      </c>
      <c r="Q8632">
        <v>0.50494861602783203</v>
      </c>
      <c r="R8632">
        <v>0.54513192176818848</v>
      </c>
      <c r="S8632">
        <v>0.58531045913696289</v>
      </c>
      <c r="T8632">
        <v>0.62147414684295654</v>
      </c>
      <c r="U8632" t="s">
        <v>18</v>
      </c>
      <c r="V8632" t="s">
        <v>84</v>
      </c>
      <c r="W8632">
        <v>89.998939514160156</v>
      </c>
    </row>
    <row r="8633" spans="2:23" x14ac:dyDescent="0.25">
      <c r="B8633" t="s">
        <v>15</v>
      </c>
      <c r="C8633" s="35">
        <v>42233</v>
      </c>
      <c r="D8633">
        <v>20</v>
      </c>
      <c r="E8633" t="s">
        <v>114</v>
      </c>
      <c r="F8633">
        <v>3.1234292287139569</v>
      </c>
      <c r="G8633">
        <v>1.9099258670854542</v>
      </c>
      <c r="H8633">
        <v>4133</v>
      </c>
      <c r="I8633">
        <v>2.5782973322540994</v>
      </c>
      <c r="J8633">
        <v>1.6481437131175809</v>
      </c>
      <c r="K8633">
        <v>1019</v>
      </c>
      <c r="L8633">
        <v>0.54513192176818848</v>
      </c>
      <c r="M8633">
        <v>17.452993392944336</v>
      </c>
      <c r="N8633">
        <v>10356</v>
      </c>
      <c r="O8633">
        <v>5.9567913413047791E-2</v>
      </c>
      <c r="P8633">
        <v>0.46878969669342041</v>
      </c>
      <c r="Q8633">
        <v>0.50494861602783203</v>
      </c>
      <c r="R8633">
        <v>0.54513192176818848</v>
      </c>
      <c r="S8633">
        <v>0.58531045913696289</v>
      </c>
      <c r="T8633">
        <v>0.62147414684295654</v>
      </c>
      <c r="U8633" t="s">
        <v>102</v>
      </c>
      <c r="V8633" t="s">
        <v>84</v>
      </c>
      <c r="W8633">
        <v>89.998939514160156</v>
      </c>
    </row>
    <row r="8634" spans="2:23" x14ac:dyDescent="0.25">
      <c r="B8634" t="s">
        <v>15</v>
      </c>
      <c r="C8634" s="35">
        <v>42233</v>
      </c>
      <c r="D8634">
        <v>21</v>
      </c>
      <c r="E8634" t="s">
        <v>114</v>
      </c>
      <c r="F8634">
        <v>2.8312034802493438</v>
      </c>
      <c r="G8634">
        <v>1.8345958433000564</v>
      </c>
      <c r="H8634">
        <v>4133</v>
      </c>
      <c r="I8634">
        <v>2.4139917985468635</v>
      </c>
      <c r="J8634">
        <v>1.5359497209001063</v>
      </c>
      <c r="K8634">
        <v>1019</v>
      </c>
      <c r="L8634">
        <v>0.41721168160438538</v>
      </c>
      <c r="M8634">
        <v>14.73619556427002</v>
      </c>
      <c r="N8634">
        <v>10356</v>
      </c>
      <c r="O8634">
        <v>5.594203993678093E-2</v>
      </c>
      <c r="P8634">
        <v>0.34551635384559631</v>
      </c>
      <c r="Q8634">
        <v>0.37947431206703186</v>
      </c>
      <c r="R8634">
        <v>0.41721168160438538</v>
      </c>
      <c r="S8634">
        <v>0.45494458079338074</v>
      </c>
      <c r="T8634">
        <v>0.48890700936317444</v>
      </c>
      <c r="U8634" t="s">
        <v>18</v>
      </c>
      <c r="V8634" t="s">
        <v>84</v>
      </c>
      <c r="W8634">
        <v>86.258499145507813</v>
      </c>
    </row>
    <row r="8635" spans="2:23" x14ac:dyDescent="0.25">
      <c r="B8635" t="s">
        <v>15</v>
      </c>
      <c r="C8635" s="35">
        <v>42233</v>
      </c>
      <c r="D8635">
        <v>21</v>
      </c>
      <c r="E8635" t="s">
        <v>114</v>
      </c>
      <c r="F8635">
        <v>2.8312034802493438</v>
      </c>
      <c r="G8635">
        <v>1.8345958433000564</v>
      </c>
      <c r="H8635">
        <v>4133</v>
      </c>
      <c r="I8635">
        <v>2.4139917985468635</v>
      </c>
      <c r="J8635">
        <v>1.5359497209001063</v>
      </c>
      <c r="K8635">
        <v>1019</v>
      </c>
      <c r="L8635">
        <v>0.41721168160438538</v>
      </c>
      <c r="M8635">
        <v>14.73619556427002</v>
      </c>
      <c r="N8635">
        <v>10356</v>
      </c>
      <c r="O8635">
        <v>5.594203993678093E-2</v>
      </c>
      <c r="P8635">
        <v>0.34551635384559631</v>
      </c>
      <c r="Q8635">
        <v>0.37947431206703186</v>
      </c>
      <c r="R8635">
        <v>0.41721168160438538</v>
      </c>
      <c r="S8635">
        <v>0.45494458079338074</v>
      </c>
      <c r="T8635">
        <v>0.48890700936317444</v>
      </c>
      <c r="U8635" t="s">
        <v>102</v>
      </c>
      <c r="V8635" t="s">
        <v>84</v>
      </c>
      <c r="W8635">
        <v>86.258499145507813</v>
      </c>
    </row>
    <row r="8636" spans="2:23" x14ac:dyDescent="0.25">
      <c r="B8636" t="s">
        <v>15</v>
      </c>
      <c r="C8636" s="35">
        <v>42233</v>
      </c>
      <c r="D8636">
        <v>22</v>
      </c>
      <c r="E8636" t="s">
        <v>114</v>
      </c>
      <c r="F8636">
        <v>2.4278552933247819</v>
      </c>
      <c r="G8636">
        <v>1.7340377391896091</v>
      </c>
      <c r="H8636">
        <v>4133</v>
      </c>
      <c r="I8636">
        <v>2.7213254937403217</v>
      </c>
      <c r="J8636">
        <v>1.8340962918134267</v>
      </c>
      <c r="K8636">
        <v>1019</v>
      </c>
      <c r="L8636">
        <v>-0.29347020387649536</v>
      </c>
      <c r="M8636">
        <v>-12.087631225585938</v>
      </c>
      <c r="N8636">
        <v>10356</v>
      </c>
      <c r="O8636">
        <v>6.3472181558609009E-2</v>
      </c>
      <c r="P8636">
        <v>-0.37481614947319031</v>
      </c>
      <c r="Q8636">
        <v>-0.33628726005554199</v>
      </c>
      <c r="R8636">
        <v>-0.29347020387649536</v>
      </c>
      <c r="S8636">
        <v>-0.25065821409225464</v>
      </c>
      <c r="T8636">
        <v>-0.21212425827980042</v>
      </c>
      <c r="U8636" t="s">
        <v>18</v>
      </c>
      <c r="V8636" t="s">
        <v>84</v>
      </c>
      <c r="W8636">
        <v>81.388565063476563</v>
      </c>
    </row>
    <row r="8637" spans="2:23" x14ac:dyDescent="0.25">
      <c r="B8637" t="s">
        <v>15</v>
      </c>
      <c r="C8637" s="35">
        <v>42233</v>
      </c>
      <c r="D8637">
        <v>22</v>
      </c>
      <c r="E8637" t="s">
        <v>114</v>
      </c>
      <c r="F8637">
        <v>2.4278552933247819</v>
      </c>
      <c r="G8637">
        <v>1.7340377391896091</v>
      </c>
      <c r="H8637">
        <v>4133</v>
      </c>
      <c r="I8637">
        <v>2.7213254937403217</v>
      </c>
      <c r="J8637">
        <v>1.8340962918134267</v>
      </c>
      <c r="K8637">
        <v>1019</v>
      </c>
      <c r="L8637">
        <v>-0.29347020387649536</v>
      </c>
      <c r="M8637">
        <v>-12.087631225585938</v>
      </c>
      <c r="N8637">
        <v>10356</v>
      </c>
      <c r="O8637">
        <v>6.3472181558609009E-2</v>
      </c>
      <c r="P8637">
        <v>-0.37481614947319031</v>
      </c>
      <c r="Q8637">
        <v>-0.33628726005554199</v>
      </c>
      <c r="R8637">
        <v>-0.29347020387649536</v>
      </c>
      <c r="S8637">
        <v>-0.25065821409225464</v>
      </c>
      <c r="T8637">
        <v>-0.21212425827980042</v>
      </c>
      <c r="U8637" t="s">
        <v>102</v>
      </c>
      <c r="V8637" t="s">
        <v>84</v>
      </c>
      <c r="W8637">
        <v>81.388565063476563</v>
      </c>
    </row>
    <row r="8638" spans="2:23" x14ac:dyDescent="0.25">
      <c r="B8638" t="s">
        <v>15</v>
      </c>
      <c r="C8638" s="35">
        <v>42233</v>
      </c>
      <c r="D8638">
        <v>23</v>
      </c>
      <c r="E8638" t="s">
        <v>114</v>
      </c>
      <c r="F8638">
        <v>1.8656893892377917</v>
      </c>
      <c r="G8638">
        <v>1.5109591011741415</v>
      </c>
      <c r="H8638">
        <v>4133</v>
      </c>
      <c r="I8638">
        <v>2.0640674898953466</v>
      </c>
      <c r="J8638">
        <v>1.6373268680042026</v>
      </c>
      <c r="K8638">
        <v>1019</v>
      </c>
      <c r="L8638">
        <v>-0.19837810099124908</v>
      </c>
      <c r="M8638">
        <v>-10.632965087890625</v>
      </c>
      <c r="N8638">
        <v>10356</v>
      </c>
      <c r="O8638">
        <v>5.6420169770717621E-2</v>
      </c>
      <c r="P8638">
        <v>-0.27068617939949036</v>
      </c>
      <c r="Q8638">
        <v>-0.23643802106380463</v>
      </c>
      <c r="R8638">
        <v>-0.19837810099124908</v>
      </c>
      <c r="S8638">
        <v>-0.16032269597053528</v>
      </c>
      <c r="T8638">
        <v>-0.12607000768184662</v>
      </c>
      <c r="U8638" t="s">
        <v>18</v>
      </c>
      <c r="V8638" t="s">
        <v>84</v>
      </c>
      <c r="W8638">
        <v>77.518539428710938</v>
      </c>
    </row>
    <row r="8639" spans="2:23" x14ac:dyDescent="0.25">
      <c r="B8639" t="s">
        <v>15</v>
      </c>
      <c r="C8639" s="35">
        <v>42233</v>
      </c>
      <c r="D8639">
        <v>23</v>
      </c>
      <c r="E8639" t="s">
        <v>114</v>
      </c>
      <c r="F8639">
        <v>1.8656893892377917</v>
      </c>
      <c r="G8639">
        <v>1.5109591011741415</v>
      </c>
      <c r="H8639">
        <v>4133</v>
      </c>
      <c r="I8639">
        <v>2.0640674898953466</v>
      </c>
      <c r="J8639">
        <v>1.6373268680042026</v>
      </c>
      <c r="K8639">
        <v>1019</v>
      </c>
      <c r="L8639">
        <v>-0.19837810099124908</v>
      </c>
      <c r="M8639">
        <v>-10.632965087890625</v>
      </c>
      <c r="N8639">
        <v>10356</v>
      </c>
      <c r="O8639">
        <v>5.6420169770717621E-2</v>
      </c>
      <c r="P8639">
        <v>-0.27068617939949036</v>
      </c>
      <c r="Q8639">
        <v>-0.23643802106380463</v>
      </c>
      <c r="R8639">
        <v>-0.19837810099124908</v>
      </c>
      <c r="S8639">
        <v>-0.16032269597053528</v>
      </c>
      <c r="T8639">
        <v>-0.12607000768184662</v>
      </c>
      <c r="U8639" t="s">
        <v>102</v>
      </c>
      <c r="V8639" t="s">
        <v>84</v>
      </c>
      <c r="W8639">
        <v>77.518539428710938</v>
      </c>
    </row>
    <row r="8640" spans="2:23" x14ac:dyDescent="0.25">
      <c r="B8640" t="s">
        <v>15</v>
      </c>
      <c r="C8640" s="35">
        <v>42233</v>
      </c>
      <c r="D8640">
        <v>24</v>
      </c>
      <c r="E8640" t="s">
        <v>114</v>
      </c>
      <c r="F8640">
        <v>1.400319615264201</v>
      </c>
      <c r="G8640">
        <v>1.2753716256183443</v>
      </c>
      <c r="H8640">
        <v>4133</v>
      </c>
      <c r="I8640">
        <v>1.4787176883537758</v>
      </c>
      <c r="J8640">
        <v>1.3376493823158306</v>
      </c>
      <c r="K8640">
        <v>1019</v>
      </c>
      <c r="L8640">
        <v>-7.8398071229457855E-2</v>
      </c>
      <c r="M8640">
        <v>-5.5985841751098633</v>
      </c>
      <c r="N8640">
        <v>10356</v>
      </c>
      <c r="O8640">
        <v>4.6362705528736115E-2</v>
      </c>
      <c r="P8640">
        <v>-0.13781651854515076</v>
      </c>
      <c r="Q8640">
        <v>-0.10967342555522919</v>
      </c>
      <c r="R8640">
        <v>-7.8398071229457855E-2</v>
      </c>
      <c r="S8640">
        <v>-4.7126427292823792E-2</v>
      </c>
      <c r="T8640">
        <v>-1.8979627639055252E-2</v>
      </c>
      <c r="U8640" t="s">
        <v>18</v>
      </c>
      <c r="V8640" t="s">
        <v>84</v>
      </c>
      <c r="W8640">
        <v>74.869735717773437</v>
      </c>
    </row>
    <row r="8641" spans="2:23" x14ac:dyDescent="0.25">
      <c r="B8641" t="s">
        <v>15</v>
      </c>
      <c r="C8641" s="35">
        <v>42233</v>
      </c>
      <c r="D8641">
        <v>24</v>
      </c>
      <c r="E8641" t="s">
        <v>114</v>
      </c>
      <c r="F8641">
        <v>1.400319615264201</v>
      </c>
      <c r="G8641">
        <v>1.2753716256183443</v>
      </c>
      <c r="H8641">
        <v>4133</v>
      </c>
      <c r="I8641">
        <v>1.4787176883537758</v>
      </c>
      <c r="J8641">
        <v>1.3376493823158306</v>
      </c>
      <c r="K8641">
        <v>1019</v>
      </c>
      <c r="L8641">
        <v>-7.8398071229457855E-2</v>
      </c>
      <c r="M8641">
        <v>-5.5985841751098633</v>
      </c>
      <c r="N8641">
        <v>10356</v>
      </c>
      <c r="O8641">
        <v>4.6362705528736115E-2</v>
      </c>
      <c r="P8641">
        <v>-0.13781651854515076</v>
      </c>
      <c r="Q8641">
        <v>-0.10967342555522919</v>
      </c>
      <c r="R8641">
        <v>-7.8398071229457855E-2</v>
      </c>
      <c r="S8641">
        <v>-4.7126427292823792E-2</v>
      </c>
      <c r="T8641">
        <v>-1.8979627639055252E-2</v>
      </c>
      <c r="U8641" t="s">
        <v>102</v>
      </c>
      <c r="V8641" t="s">
        <v>84</v>
      </c>
      <c r="W8641">
        <v>74.869735717773437</v>
      </c>
    </row>
    <row r="8642" spans="2:23" x14ac:dyDescent="0.25">
      <c r="B8642" t="s">
        <v>15</v>
      </c>
      <c r="C8642" s="35">
        <v>42185</v>
      </c>
      <c r="D8642">
        <v>1</v>
      </c>
      <c r="E8642" t="s">
        <v>32</v>
      </c>
      <c r="F8642">
        <v>1.0277793288150741</v>
      </c>
      <c r="G8642">
        <v>0.99677057575167805</v>
      </c>
      <c r="H8642">
        <v>9227</v>
      </c>
      <c r="I8642">
        <v>1.0807490175742305</v>
      </c>
      <c r="J8642">
        <v>1.0537904302117183</v>
      </c>
      <c r="K8642">
        <v>1072</v>
      </c>
      <c r="L8642">
        <v>-5.2969690412282944E-2</v>
      </c>
      <c r="M8642">
        <v>-5.1538000106811523</v>
      </c>
      <c r="N8642">
        <v>10299</v>
      </c>
      <c r="O8642">
        <v>3.3816695213317871E-2</v>
      </c>
      <c r="P8642">
        <v>-9.6309170126914978E-2</v>
      </c>
      <c r="Q8642">
        <v>-7.5781755149364471E-2</v>
      </c>
      <c r="R8642">
        <v>-5.2969690412282944E-2</v>
      </c>
      <c r="S8642">
        <v>-3.0160330235958099E-2</v>
      </c>
      <c r="T8642">
        <v>-9.6302134916186333E-3</v>
      </c>
      <c r="U8642" t="s">
        <v>18</v>
      </c>
      <c r="V8642" t="s">
        <v>84</v>
      </c>
      <c r="W8642">
        <v>75.869697570800781</v>
      </c>
    </row>
    <row r="8643" spans="2:23" x14ac:dyDescent="0.25">
      <c r="B8643" t="s">
        <v>15</v>
      </c>
      <c r="C8643" s="35">
        <v>42185</v>
      </c>
      <c r="D8643">
        <v>1</v>
      </c>
      <c r="E8643" t="s">
        <v>32</v>
      </c>
      <c r="F8643">
        <v>1.0277793288150741</v>
      </c>
      <c r="G8643">
        <v>0.99677057575167805</v>
      </c>
      <c r="H8643">
        <v>9227</v>
      </c>
      <c r="I8643">
        <v>1.0807490175742305</v>
      </c>
      <c r="J8643">
        <v>1.0537904302117183</v>
      </c>
      <c r="K8643">
        <v>1072</v>
      </c>
      <c r="L8643">
        <v>-5.2969690412282944E-2</v>
      </c>
      <c r="M8643">
        <v>-5.1538000106811523</v>
      </c>
      <c r="N8643">
        <v>10299</v>
      </c>
      <c r="O8643">
        <v>3.3816695213317871E-2</v>
      </c>
      <c r="P8643">
        <v>-9.6309170126914978E-2</v>
      </c>
      <c r="Q8643">
        <v>-7.5781755149364471E-2</v>
      </c>
      <c r="R8643">
        <v>-5.2969690412282944E-2</v>
      </c>
      <c r="S8643">
        <v>-3.0160330235958099E-2</v>
      </c>
      <c r="T8643">
        <v>-9.6302134916186333E-3</v>
      </c>
      <c r="U8643" t="s">
        <v>102</v>
      </c>
      <c r="V8643" t="s">
        <v>84</v>
      </c>
      <c r="W8643">
        <v>75.869697570800781</v>
      </c>
    </row>
    <row r="8644" spans="2:23" x14ac:dyDescent="0.25">
      <c r="B8644" t="s">
        <v>15</v>
      </c>
      <c r="C8644" s="35">
        <v>42185</v>
      </c>
      <c r="D8644">
        <v>2</v>
      </c>
      <c r="E8644" t="s">
        <v>32</v>
      </c>
      <c r="F8644">
        <v>0.86432667539684693</v>
      </c>
      <c r="G8644">
        <v>0.83234583944629215</v>
      </c>
      <c r="H8644">
        <v>9227</v>
      </c>
      <c r="I8644">
        <v>0.89775453633617608</v>
      </c>
      <c r="J8644">
        <v>0.89964487542234028</v>
      </c>
      <c r="K8644">
        <v>1072</v>
      </c>
      <c r="L8644">
        <v>-3.3427860587835312E-2</v>
      </c>
      <c r="M8644">
        <v>-3.8675031661987305</v>
      </c>
      <c r="N8644">
        <v>10299</v>
      </c>
      <c r="O8644">
        <v>2.8811192139983177E-2</v>
      </c>
      <c r="P8644">
        <v>-7.0352286100387573E-2</v>
      </c>
      <c r="Q8644">
        <v>-5.2863314747810364E-2</v>
      </c>
      <c r="R8644">
        <v>-3.3427860587835312E-2</v>
      </c>
      <c r="S8644">
        <v>-1.3994711451232433E-2</v>
      </c>
      <c r="T8644">
        <v>3.4965632949024439E-3</v>
      </c>
      <c r="U8644" t="s">
        <v>18</v>
      </c>
      <c r="V8644" t="s">
        <v>84</v>
      </c>
      <c r="W8644">
        <v>75.739585876464844</v>
      </c>
    </row>
    <row r="8645" spans="2:23" x14ac:dyDescent="0.25">
      <c r="B8645" t="s">
        <v>15</v>
      </c>
      <c r="C8645" s="35">
        <v>42185</v>
      </c>
      <c r="D8645">
        <v>2</v>
      </c>
      <c r="E8645" t="s">
        <v>32</v>
      </c>
      <c r="F8645">
        <v>0.86432667539684693</v>
      </c>
      <c r="G8645">
        <v>0.83234583944629215</v>
      </c>
      <c r="H8645">
        <v>9227</v>
      </c>
      <c r="I8645">
        <v>0.89775453633617608</v>
      </c>
      <c r="J8645">
        <v>0.89964487542234028</v>
      </c>
      <c r="K8645">
        <v>1072</v>
      </c>
      <c r="L8645">
        <v>-3.3427860587835312E-2</v>
      </c>
      <c r="M8645">
        <v>-3.8675031661987305</v>
      </c>
      <c r="N8645">
        <v>10299</v>
      </c>
      <c r="O8645">
        <v>2.8811192139983177E-2</v>
      </c>
      <c r="P8645">
        <v>-7.0352286100387573E-2</v>
      </c>
      <c r="Q8645">
        <v>-5.2863314747810364E-2</v>
      </c>
      <c r="R8645">
        <v>-3.3427860587835312E-2</v>
      </c>
      <c r="S8645">
        <v>-1.3994711451232433E-2</v>
      </c>
      <c r="T8645">
        <v>3.4965632949024439E-3</v>
      </c>
      <c r="U8645" t="s">
        <v>102</v>
      </c>
      <c r="V8645" t="s">
        <v>84</v>
      </c>
      <c r="W8645">
        <v>75.739585876464844</v>
      </c>
    </row>
    <row r="8646" spans="2:23" x14ac:dyDescent="0.25">
      <c r="B8646" t="s">
        <v>15</v>
      </c>
      <c r="C8646" s="35">
        <v>42185</v>
      </c>
      <c r="D8646">
        <v>3</v>
      </c>
      <c r="E8646" t="s">
        <v>32</v>
      </c>
      <c r="F8646">
        <v>0.76319496570116552</v>
      </c>
      <c r="G8646">
        <v>0.73900607483971648</v>
      </c>
      <c r="H8646">
        <v>9227</v>
      </c>
      <c r="I8646">
        <v>0.81563358323988855</v>
      </c>
      <c r="J8646">
        <v>0.79911954477174629</v>
      </c>
      <c r="K8646">
        <v>1072</v>
      </c>
      <c r="L8646">
        <v>-5.2438616752624512E-2</v>
      </c>
      <c r="M8646">
        <v>-6.8709335327148437</v>
      </c>
      <c r="N8646">
        <v>10299</v>
      </c>
      <c r="O8646">
        <v>2.5590814650058746E-2</v>
      </c>
      <c r="P8646">
        <v>-8.5235804319381714E-2</v>
      </c>
      <c r="Q8646">
        <v>-6.9701671600341797E-2</v>
      </c>
      <c r="R8646">
        <v>-5.2438616752624512E-2</v>
      </c>
      <c r="S8646">
        <v>-3.5177610814571381E-2</v>
      </c>
      <c r="T8646">
        <v>-1.964142918586731E-2</v>
      </c>
      <c r="U8646" t="s">
        <v>18</v>
      </c>
      <c r="V8646" t="s">
        <v>84</v>
      </c>
      <c r="W8646">
        <v>74.869598388671875</v>
      </c>
    </row>
    <row r="8647" spans="2:23" x14ac:dyDescent="0.25">
      <c r="B8647" t="s">
        <v>15</v>
      </c>
      <c r="C8647" s="35">
        <v>42185</v>
      </c>
      <c r="D8647">
        <v>3</v>
      </c>
      <c r="E8647" t="s">
        <v>32</v>
      </c>
      <c r="F8647">
        <v>0.76319496570116552</v>
      </c>
      <c r="G8647">
        <v>0.73900607483971648</v>
      </c>
      <c r="H8647">
        <v>9227</v>
      </c>
      <c r="I8647">
        <v>0.81563358323988855</v>
      </c>
      <c r="J8647">
        <v>0.79911954477174629</v>
      </c>
      <c r="K8647">
        <v>1072</v>
      </c>
      <c r="L8647">
        <v>-5.2438616752624512E-2</v>
      </c>
      <c r="M8647">
        <v>-6.8709335327148437</v>
      </c>
      <c r="N8647">
        <v>10299</v>
      </c>
      <c r="O8647">
        <v>2.5590814650058746E-2</v>
      </c>
      <c r="P8647">
        <v>-8.5235804319381714E-2</v>
      </c>
      <c r="Q8647">
        <v>-6.9701671600341797E-2</v>
      </c>
      <c r="R8647">
        <v>-5.2438616752624512E-2</v>
      </c>
      <c r="S8647">
        <v>-3.5177610814571381E-2</v>
      </c>
      <c r="T8647">
        <v>-1.964142918586731E-2</v>
      </c>
      <c r="U8647" t="s">
        <v>102</v>
      </c>
      <c r="V8647" t="s">
        <v>84</v>
      </c>
      <c r="W8647">
        <v>74.869598388671875</v>
      </c>
    </row>
    <row r="8648" spans="2:23" x14ac:dyDescent="0.25">
      <c r="B8648" t="s">
        <v>15</v>
      </c>
      <c r="C8648" s="35">
        <v>42185</v>
      </c>
      <c r="D8648">
        <v>4</v>
      </c>
      <c r="E8648" t="s">
        <v>32</v>
      </c>
      <c r="F8648">
        <v>0.70579585923212684</v>
      </c>
      <c r="G8648">
        <v>0.6655270963811869</v>
      </c>
      <c r="H8648">
        <v>9227</v>
      </c>
      <c r="I8648">
        <v>0.75398250697950353</v>
      </c>
      <c r="J8648">
        <v>0.73692048644238817</v>
      </c>
      <c r="K8648">
        <v>1072</v>
      </c>
      <c r="L8648">
        <v>-4.8186648637056351E-2</v>
      </c>
      <c r="M8648">
        <v>-6.8272781372070313</v>
      </c>
      <c r="N8648">
        <v>10299</v>
      </c>
      <c r="O8648">
        <v>2.3549553006887436E-2</v>
      </c>
      <c r="P8648">
        <v>-7.8367754817008972E-2</v>
      </c>
      <c r="Q8648">
        <v>-6.4072705805301666E-2</v>
      </c>
      <c r="R8648">
        <v>-4.8186648637056351E-2</v>
      </c>
      <c r="S8648">
        <v>-3.2302476465702057E-2</v>
      </c>
      <c r="T8648">
        <v>-1.800554059445858E-2</v>
      </c>
      <c r="U8648" t="s">
        <v>18</v>
      </c>
      <c r="V8648" t="s">
        <v>84</v>
      </c>
      <c r="W8648">
        <v>73.129722595214844</v>
      </c>
    </row>
    <row r="8649" spans="2:23" x14ac:dyDescent="0.25">
      <c r="B8649" t="s">
        <v>15</v>
      </c>
      <c r="C8649" s="35">
        <v>42185</v>
      </c>
      <c r="D8649">
        <v>4</v>
      </c>
      <c r="E8649" t="s">
        <v>32</v>
      </c>
      <c r="F8649">
        <v>0.70579585923212684</v>
      </c>
      <c r="G8649">
        <v>0.6655270963811869</v>
      </c>
      <c r="H8649">
        <v>9227</v>
      </c>
      <c r="I8649">
        <v>0.75398250697950353</v>
      </c>
      <c r="J8649">
        <v>0.73692048644238817</v>
      </c>
      <c r="K8649">
        <v>1072</v>
      </c>
      <c r="L8649">
        <v>-4.8186648637056351E-2</v>
      </c>
      <c r="M8649">
        <v>-6.8272781372070313</v>
      </c>
      <c r="N8649">
        <v>10299</v>
      </c>
      <c r="O8649">
        <v>2.3549553006887436E-2</v>
      </c>
      <c r="P8649">
        <v>-7.8367754817008972E-2</v>
      </c>
      <c r="Q8649">
        <v>-6.4072705805301666E-2</v>
      </c>
      <c r="R8649">
        <v>-4.8186648637056351E-2</v>
      </c>
      <c r="S8649">
        <v>-3.2302476465702057E-2</v>
      </c>
      <c r="T8649">
        <v>-1.800554059445858E-2</v>
      </c>
      <c r="U8649" t="s">
        <v>102</v>
      </c>
      <c r="V8649" t="s">
        <v>84</v>
      </c>
      <c r="W8649">
        <v>73.129722595214844</v>
      </c>
    </row>
    <row r="8650" spans="2:23" x14ac:dyDescent="0.25">
      <c r="B8650" t="s">
        <v>15</v>
      </c>
      <c r="C8650" s="35">
        <v>42185</v>
      </c>
      <c r="D8650">
        <v>5</v>
      </c>
      <c r="E8650" t="s">
        <v>32</v>
      </c>
      <c r="F8650">
        <v>0.68070222297324201</v>
      </c>
      <c r="G8650">
        <v>0.63069430261524362</v>
      </c>
      <c r="H8650">
        <v>9227</v>
      </c>
      <c r="I8650">
        <v>0.7261447151103122</v>
      </c>
      <c r="J8650">
        <v>0.70499918061408162</v>
      </c>
      <c r="K8650">
        <v>1072</v>
      </c>
      <c r="L8650">
        <v>-4.5442491769790649E-2</v>
      </c>
      <c r="M8650">
        <v>-6.6758255958557129</v>
      </c>
      <c r="N8650">
        <v>10299</v>
      </c>
      <c r="O8650">
        <v>2.2511143237352371E-2</v>
      </c>
      <c r="P8650">
        <v>-7.4292771518230438E-2</v>
      </c>
      <c r="Q8650">
        <v>-6.062806025147438E-2</v>
      </c>
      <c r="R8650">
        <v>-4.5442491769790649E-2</v>
      </c>
      <c r="S8650">
        <v>-3.0258726328611374E-2</v>
      </c>
      <c r="T8650">
        <v>-1.6592210158705711E-2</v>
      </c>
      <c r="U8650" t="s">
        <v>18</v>
      </c>
      <c r="V8650" t="s">
        <v>84</v>
      </c>
      <c r="W8650">
        <v>72.259834289550781</v>
      </c>
    </row>
    <row r="8651" spans="2:23" x14ac:dyDescent="0.25">
      <c r="B8651" t="s">
        <v>15</v>
      </c>
      <c r="C8651" s="35">
        <v>42185</v>
      </c>
      <c r="D8651">
        <v>5</v>
      </c>
      <c r="E8651" t="s">
        <v>32</v>
      </c>
      <c r="F8651">
        <v>0.68070222297324201</v>
      </c>
      <c r="G8651">
        <v>0.63069430261524362</v>
      </c>
      <c r="H8651">
        <v>9227</v>
      </c>
      <c r="I8651">
        <v>0.7261447151103122</v>
      </c>
      <c r="J8651">
        <v>0.70499918061408162</v>
      </c>
      <c r="K8651">
        <v>1072</v>
      </c>
      <c r="L8651">
        <v>-4.5442491769790649E-2</v>
      </c>
      <c r="M8651">
        <v>-6.6758255958557129</v>
      </c>
      <c r="N8651">
        <v>10299</v>
      </c>
      <c r="O8651">
        <v>2.2511143237352371E-2</v>
      </c>
      <c r="P8651">
        <v>-7.4292771518230438E-2</v>
      </c>
      <c r="Q8651">
        <v>-6.062806025147438E-2</v>
      </c>
      <c r="R8651">
        <v>-4.5442491769790649E-2</v>
      </c>
      <c r="S8651">
        <v>-3.0258726328611374E-2</v>
      </c>
      <c r="T8651">
        <v>-1.6592210158705711E-2</v>
      </c>
      <c r="U8651" t="s">
        <v>102</v>
      </c>
      <c r="V8651" t="s">
        <v>84</v>
      </c>
      <c r="W8651">
        <v>72.259834289550781</v>
      </c>
    </row>
    <row r="8652" spans="2:23" x14ac:dyDescent="0.25">
      <c r="B8652" t="s">
        <v>15</v>
      </c>
      <c r="C8652" s="35">
        <v>42185</v>
      </c>
      <c r="D8652">
        <v>6</v>
      </c>
      <c r="E8652" t="s">
        <v>32</v>
      </c>
      <c r="F8652">
        <v>0.69638318624938966</v>
      </c>
      <c r="G8652">
        <v>0.63729293240527207</v>
      </c>
      <c r="H8652">
        <v>9227</v>
      </c>
      <c r="I8652">
        <v>0.71951449953641045</v>
      </c>
      <c r="J8652">
        <v>0.67752290601778686</v>
      </c>
      <c r="K8652">
        <v>1072</v>
      </c>
      <c r="L8652">
        <v>-2.3131312802433968E-2</v>
      </c>
      <c r="M8652">
        <v>-3.3216357231140137</v>
      </c>
      <c r="N8652">
        <v>10299</v>
      </c>
      <c r="O8652">
        <v>2.1730696782469749E-2</v>
      </c>
      <c r="P8652">
        <v>-5.0981372594833374E-2</v>
      </c>
      <c r="Q8652">
        <v>-3.7790406495332718E-2</v>
      </c>
      <c r="R8652">
        <v>-2.3131312802433968E-2</v>
      </c>
      <c r="S8652">
        <v>-8.4739578887820244E-3</v>
      </c>
      <c r="T8652">
        <v>4.7187483869493008E-3</v>
      </c>
      <c r="U8652" t="s">
        <v>18</v>
      </c>
      <c r="V8652" t="s">
        <v>84</v>
      </c>
      <c r="W8652">
        <v>72.389846801757813</v>
      </c>
    </row>
    <row r="8653" spans="2:23" x14ac:dyDescent="0.25">
      <c r="B8653" t="s">
        <v>15</v>
      </c>
      <c r="C8653" s="35">
        <v>42185</v>
      </c>
      <c r="D8653">
        <v>6</v>
      </c>
      <c r="E8653" t="s">
        <v>32</v>
      </c>
      <c r="F8653">
        <v>0.69638318624938966</v>
      </c>
      <c r="G8653">
        <v>0.63729293240527207</v>
      </c>
      <c r="H8653">
        <v>9227</v>
      </c>
      <c r="I8653">
        <v>0.71951449953641045</v>
      </c>
      <c r="J8653">
        <v>0.67752290601778686</v>
      </c>
      <c r="K8653">
        <v>1072</v>
      </c>
      <c r="L8653">
        <v>-2.3131312802433968E-2</v>
      </c>
      <c r="M8653">
        <v>-3.3216357231140137</v>
      </c>
      <c r="N8653">
        <v>10299</v>
      </c>
      <c r="O8653">
        <v>2.1730696782469749E-2</v>
      </c>
      <c r="P8653">
        <v>-5.0981372594833374E-2</v>
      </c>
      <c r="Q8653">
        <v>-3.7790406495332718E-2</v>
      </c>
      <c r="R8653">
        <v>-2.3131312802433968E-2</v>
      </c>
      <c r="S8653">
        <v>-8.4739578887820244E-3</v>
      </c>
      <c r="T8653">
        <v>4.7187483869493008E-3</v>
      </c>
      <c r="U8653" t="s">
        <v>102</v>
      </c>
      <c r="V8653" t="s">
        <v>84</v>
      </c>
      <c r="W8653">
        <v>72.389846801757813</v>
      </c>
    </row>
    <row r="8654" spans="2:23" x14ac:dyDescent="0.25">
      <c r="B8654" t="s">
        <v>15</v>
      </c>
      <c r="C8654" s="35">
        <v>42185</v>
      </c>
      <c r="D8654">
        <v>7</v>
      </c>
      <c r="E8654" t="s">
        <v>32</v>
      </c>
      <c r="F8654">
        <v>0.74182100908048065</v>
      </c>
      <c r="G8654">
        <v>0.70509698468301207</v>
      </c>
      <c r="H8654">
        <v>9227</v>
      </c>
      <c r="I8654">
        <v>0.75362544421430322</v>
      </c>
      <c r="J8654">
        <v>0.72263893582428462</v>
      </c>
      <c r="K8654">
        <v>1072</v>
      </c>
      <c r="L8654">
        <v>-1.1804435402154922E-2</v>
      </c>
      <c r="M8654">
        <v>-1.591278076171875</v>
      </c>
      <c r="N8654">
        <v>10299</v>
      </c>
      <c r="O8654">
        <v>2.3259721696376801E-2</v>
      </c>
      <c r="P8654">
        <v>-4.1614092886447906E-2</v>
      </c>
      <c r="Q8654">
        <v>-2.7494978159666061E-2</v>
      </c>
      <c r="R8654">
        <v>-1.1804435402154922E-2</v>
      </c>
      <c r="S8654">
        <v>3.8842468056827784E-3</v>
      </c>
      <c r="T8654">
        <v>1.8005223944783211E-2</v>
      </c>
      <c r="U8654" t="s">
        <v>18</v>
      </c>
      <c r="V8654" t="s">
        <v>84</v>
      </c>
      <c r="W8654">
        <v>75.780174255371094</v>
      </c>
    </row>
    <row r="8655" spans="2:23" x14ac:dyDescent="0.25">
      <c r="B8655" t="s">
        <v>15</v>
      </c>
      <c r="C8655" s="35">
        <v>42185</v>
      </c>
      <c r="D8655">
        <v>7</v>
      </c>
      <c r="E8655" t="s">
        <v>32</v>
      </c>
      <c r="F8655">
        <v>0.74182100908048065</v>
      </c>
      <c r="G8655">
        <v>0.70509698468301207</v>
      </c>
      <c r="H8655">
        <v>9227</v>
      </c>
      <c r="I8655">
        <v>0.75362544421430322</v>
      </c>
      <c r="J8655">
        <v>0.72263893582428462</v>
      </c>
      <c r="K8655">
        <v>1072</v>
      </c>
      <c r="L8655">
        <v>-1.1804435402154922E-2</v>
      </c>
      <c r="M8655">
        <v>-1.591278076171875</v>
      </c>
      <c r="N8655">
        <v>10299</v>
      </c>
      <c r="O8655">
        <v>2.3259721696376801E-2</v>
      </c>
      <c r="P8655">
        <v>-4.1614092886447906E-2</v>
      </c>
      <c r="Q8655">
        <v>-2.7494978159666061E-2</v>
      </c>
      <c r="R8655">
        <v>-1.1804435402154922E-2</v>
      </c>
      <c r="S8655">
        <v>3.8842468056827784E-3</v>
      </c>
      <c r="T8655">
        <v>1.8005223944783211E-2</v>
      </c>
      <c r="U8655" t="s">
        <v>102</v>
      </c>
      <c r="V8655" t="s">
        <v>84</v>
      </c>
      <c r="W8655">
        <v>75.780174255371094</v>
      </c>
    </row>
    <row r="8656" spans="2:23" x14ac:dyDescent="0.25">
      <c r="B8656" t="s">
        <v>15</v>
      </c>
      <c r="C8656" s="35">
        <v>42185</v>
      </c>
      <c r="D8656">
        <v>8</v>
      </c>
      <c r="E8656" t="s">
        <v>32</v>
      </c>
      <c r="F8656">
        <v>0.81551135434707478</v>
      </c>
      <c r="G8656">
        <v>0.83271017594049657</v>
      </c>
      <c r="H8656">
        <v>9227</v>
      </c>
      <c r="I8656">
        <v>0.81066978521506539</v>
      </c>
      <c r="J8656">
        <v>0.84882517983559858</v>
      </c>
      <c r="K8656">
        <v>1072</v>
      </c>
      <c r="L8656">
        <v>4.8415693454444408E-3</v>
      </c>
      <c r="M8656">
        <v>0.5936850905418396</v>
      </c>
      <c r="N8656">
        <v>10299</v>
      </c>
      <c r="O8656">
        <v>2.7336088940501213E-2</v>
      </c>
      <c r="P8656">
        <v>-3.0192362144589424E-2</v>
      </c>
      <c r="Q8656">
        <v>-1.3598809950053692E-2</v>
      </c>
      <c r="R8656">
        <v>4.8415693454444408E-3</v>
      </c>
      <c r="S8656">
        <v>2.3279761895537376E-2</v>
      </c>
      <c r="T8656">
        <v>3.9875499904155731E-2</v>
      </c>
      <c r="U8656" t="s">
        <v>18</v>
      </c>
      <c r="V8656" t="s">
        <v>84</v>
      </c>
      <c r="W8656">
        <v>79.170890808105469</v>
      </c>
    </row>
    <row r="8657" spans="2:23" x14ac:dyDescent="0.25">
      <c r="B8657" t="s">
        <v>15</v>
      </c>
      <c r="C8657" s="35">
        <v>42185</v>
      </c>
      <c r="D8657">
        <v>8</v>
      </c>
      <c r="E8657" t="s">
        <v>32</v>
      </c>
      <c r="F8657">
        <v>0.81551135434707478</v>
      </c>
      <c r="G8657">
        <v>0.83271017594049657</v>
      </c>
      <c r="H8657">
        <v>9227</v>
      </c>
      <c r="I8657">
        <v>0.81066978521506539</v>
      </c>
      <c r="J8657">
        <v>0.84882517983559858</v>
      </c>
      <c r="K8657">
        <v>1072</v>
      </c>
      <c r="L8657">
        <v>4.8415693454444408E-3</v>
      </c>
      <c r="M8657">
        <v>0.5936850905418396</v>
      </c>
      <c r="N8657">
        <v>10299</v>
      </c>
      <c r="O8657">
        <v>2.7336088940501213E-2</v>
      </c>
      <c r="P8657">
        <v>-3.0192362144589424E-2</v>
      </c>
      <c r="Q8657">
        <v>-1.3598809950053692E-2</v>
      </c>
      <c r="R8657">
        <v>4.8415693454444408E-3</v>
      </c>
      <c r="S8657">
        <v>2.3279761895537376E-2</v>
      </c>
      <c r="T8657">
        <v>3.9875499904155731E-2</v>
      </c>
      <c r="U8657" t="s">
        <v>102</v>
      </c>
      <c r="V8657" t="s">
        <v>84</v>
      </c>
      <c r="W8657">
        <v>79.170890808105469</v>
      </c>
    </row>
    <row r="8658" spans="2:23" x14ac:dyDescent="0.25">
      <c r="B8658" t="s">
        <v>15</v>
      </c>
      <c r="C8658" s="35">
        <v>42185</v>
      </c>
      <c r="D8658">
        <v>9</v>
      </c>
      <c r="E8658" t="s">
        <v>32</v>
      </c>
      <c r="F8658">
        <v>0.86482008276949007</v>
      </c>
      <c r="G8658">
        <v>0.9895033949742772</v>
      </c>
      <c r="H8658">
        <v>9227</v>
      </c>
      <c r="I8658">
        <v>0.85943292777140201</v>
      </c>
      <c r="J8658">
        <v>1.0186778111729475</v>
      </c>
      <c r="K8658">
        <v>1072</v>
      </c>
      <c r="L8658">
        <v>5.3871548734605312E-3</v>
      </c>
      <c r="M8658">
        <v>0.62292206287384033</v>
      </c>
      <c r="N8658">
        <v>10299</v>
      </c>
      <c r="O8658">
        <v>3.2773803919553757E-2</v>
      </c>
      <c r="P8658">
        <v>-3.6615751683712006E-2</v>
      </c>
      <c r="Q8658">
        <v>-1.6721397638320923E-2</v>
      </c>
      <c r="R8658">
        <v>5.3871548734605312E-3</v>
      </c>
      <c r="S8658">
        <v>2.7493085712194443E-2</v>
      </c>
      <c r="T8658">
        <v>4.7390062361955643E-2</v>
      </c>
      <c r="U8658" t="s">
        <v>18</v>
      </c>
      <c r="V8658" t="s">
        <v>84</v>
      </c>
      <c r="W8658">
        <v>82.431015014648438</v>
      </c>
    </row>
    <row r="8659" spans="2:23" x14ac:dyDescent="0.25">
      <c r="B8659" t="s">
        <v>15</v>
      </c>
      <c r="C8659" s="35">
        <v>42185</v>
      </c>
      <c r="D8659">
        <v>9</v>
      </c>
      <c r="E8659" t="s">
        <v>32</v>
      </c>
      <c r="F8659">
        <v>0.86482008276949007</v>
      </c>
      <c r="G8659">
        <v>0.9895033949742772</v>
      </c>
      <c r="H8659">
        <v>9227</v>
      </c>
      <c r="I8659">
        <v>0.85943292777140201</v>
      </c>
      <c r="J8659">
        <v>1.0186778111729475</v>
      </c>
      <c r="K8659">
        <v>1072</v>
      </c>
      <c r="L8659">
        <v>5.3871548734605312E-3</v>
      </c>
      <c r="M8659">
        <v>0.62292206287384033</v>
      </c>
      <c r="N8659">
        <v>10299</v>
      </c>
      <c r="O8659">
        <v>3.2773803919553757E-2</v>
      </c>
      <c r="P8659">
        <v>-3.6615751683712006E-2</v>
      </c>
      <c r="Q8659">
        <v>-1.6721397638320923E-2</v>
      </c>
      <c r="R8659">
        <v>5.3871548734605312E-3</v>
      </c>
      <c r="S8659">
        <v>2.7493085712194443E-2</v>
      </c>
      <c r="T8659">
        <v>4.7390062361955643E-2</v>
      </c>
      <c r="U8659" t="s">
        <v>102</v>
      </c>
      <c r="V8659" t="s">
        <v>84</v>
      </c>
      <c r="W8659">
        <v>82.431015014648438</v>
      </c>
    </row>
    <row r="8660" spans="2:23" x14ac:dyDescent="0.25">
      <c r="B8660" t="s">
        <v>15</v>
      </c>
      <c r="C8660" s="35">
        <v>42185</v>
      </c>
      <c r="D8660">
        <v>10</v>
      </c>
      <c r="E8660" t="s">
        <v>32</v>
      </c>
      <c r="F8660">
        <v>0.97259967309487916</v>
      </c>
      <c r="G8660">
        <v>1.2102760426485248</v>
      </c>
      <c r="H8660">
        <v>9227</v>
      </c>
      <c r="I8660">
        <v>0.99100308697471806</v>
      </c>
      <c r="J8660">
        <v>1.2608417929811475</v>
      </c>
      <c r="K8660">
        <v>1072</v>
      </c>
      <c r="L8660">
        <v>-1.8403414636850357E-2</v>
      </c>
      <c r="M8660">
        <v>-1.8921879529953003</v>
      </c>
      <c r="N8660">
        <v>10299</v>
      </c>
      <c r="O8660">
        <v>4.0517870336771011E-2</v>
      </c>
      <c r="P8660">
        <v>-7.0331119000911713E-2</v>
      </c>
      <c r="Q8660">
        <v>-4.5735958963632584E-2</v>
      </c>
      <c r="R8660">
        <v>-1.8403414636850357E-2</v>
      </c>
      <c r="S8660">
        <v>8.9258886873722076E-3</v>
      </c>
      <c r="T8660">
        <v>3.3524289727210999E-2</v>
      </c>
      <c r="U8660" t="s">
        <v>18</v>
      </c>
      <c r="V8660" t="s">
        <v>84</v>
      </c>
      <c r="W8660">
        <v>86.301002502441406</v>
      </c>
    </row>
    <row r="8661" spans="2:23" x14ac:dyDescent="0.25">
      <c r="B8661" t="s">
        <v>15</v>
      </c>
      <c r="C8661" s="35">
        <v>42185</v>
      </c>
      <c r="D8661">
        <v>10</v>
      </c>
      <c r="E8661" t="s">
        <v>32</v>
      </c>
      <c r="F8661">
        <v>0.97259967309487916</v>
      </c>
      <c r="G8661">
        <v>1.2102760426485248</v>
      </c>
      <c r="H8661">
        <v>9227</v>
      </c>
      <c r="I8661">
        <v>0.99100308697471806</v>
      </c>
      <c r="J8661">
        <v>1.2608417929811475</v>
      </c>
      <c r="K8661">
        <v>1072</v>
      </c>
      <c r="L8661">
        <v>-1.8403414636850357E-2</v>
      </c>
      <c r="M8661">
        <v>-1.8921879529953003</v>
      </c>
      <c r="N8661">
        <v>10299</v>
      </c>
      <c r="O8661">
        <v>4.0517870336771011E-2</v>
      </c>
      <c r="P8661">
        <v>-7.0331119000911713E-2</v>
      </c>
      <c r="Q8661">
        <v>-4.5735958963632584E-2</v>
      </c>
      <c r="R8661">
        <v>-1.8403414636850357E-2</v>
      </c>
      <c r="S8661">
        <v>8.9258886873722076E-3</v>
      </c>
      <c r="T8661">
        <v>3.3524289727210999E-2</v>
      </c>
      <c r="U8661" t="s">
        <v>102</v>
      </c>
      <c r="V8661" t="s">
        <v>84</v>
      </c>
      <c r="W8661">
        <v>86.301002502441406</v>
      </c>
    </row>
    <row r="8662" spans="2:23" x14ac:dyDescent="0.25">
      <c r="B8662" t="s">
        <v>15</v>
      </c>
      <c r="C8662" s="35">
        <v>42185</v>
      </c>
      <c r="D8662">
        <v>11</v>
      </c>
      <c r="E8662" t="s">
        <v>32</v>
      </c>
      <c r="F8662">
        <v>1.1542447965448734</v>
      </c>
      <c r="G8662">
        <v>1.437599586226749</v>
      </c>
      <c r="H8662">
        <v>9227</v>
      </c>
      <c r="I8662">
        <v>1.1749522913468911</v>
      </c>
      <c r="J8662">
        <v>1.5062388590469771</v>
      </c>
      <c r="K8662">
        <v>1072</v>
      </c>
      <c r="L8662">
        <v>-2.0707495510578156E-2</v>
      </c>
      <c r="M8662">
        <v>-1.794029712677002</v>
      </c>
      <c r="N8662">
        <v>10299</v>
      </c>
      <c r="O8662">
        <v>4.837726429104805E-2</v>
      </c>
      <c r="P8662">
        <v>-8.2707799971103668E-2</v>
      </c>
      <c r="Q8662">
        <v>-5.3341832011938095E-2</v>
      </c>
      <c r="R8662">
        <v>-2.0707495510578156E-2</v>
      </c>
      <c r="S8662">
        <v>1.1922969482839108E-2</v>
      </c>
      <c r="T8662">
        <v>4.1292805224657059E-2</v>
      </c>
      <c r="U8662" t="s">
        <v>18</v>
      </c>
      <c r="V8662" t="s">
        <v>84</v>
      </c>
      <c r="W8662">
        <v>90.170692443847656</v>
      </c>
    </row>
    <row r="8663" spans="2:23" x14ac:dyDescent="0.25">
      <c r="B8663" t="s">
        <v>15</v>
      </c>
      <c r="C8663" s="35">
        <v>42185</v>
      </c>
      <c r="D8663">
        <v>11</v>
      </c>
      <c r="E8663" t="s">
        <v>32</v>
      </c>
      <c r="F8663">
        <v>1.1542447965448734</v>
      </c>
      <c r="G8663">
        <v>1.437599586226749</v>
      </c>
      <c r="H8663">
        <v>9227</v>
      </c>
      <c r="I8663">
        <v>1.1749522913468911</v>
      </c>
      <c r="J8663">
        <v>1.5062388590469771</v>
      </c>
      <c r="K8663">
        <v>1072</v>
      </c>
      <c r="L8663">
        <v>-2.0707495510578156E-2</v>
      </c>
      <c r="M8663">
        <v>-1.794029712677002</v>
      </c>
      <c r="N8663">
        <v>10299</v>
      </c>
      <c r="O8663">
        <v>4.837726429104805E-2</v>
      </c>
      <c r="P8663">
        <v>-8.2707799971103668E-2</v>
      </c>
      <c r="Q8663">
        <v>-5.3341832011938095E-2</v>
      </c>
      <c r="R8663">
        <v>-2.0707495510578156E-2</v>
      </c>
      <c r="S8663">
        <v>1.1922969482839108E-2</v>
      </c>
      <c r="T8663">
        <v>4.1292805224657059E-2</v>
      </c>
      <c r="U8663" t="s">
        <v>102</v>
      </c>
      <c r="V8663" t="s">
        <v>84</v>
      </c>
      <c r="W8663">
        <v>90.170692443847656</v>
      </c>
    </row>
    <row r="8664" spans="2:23" x14ac:dyDescent="0.25">
      <c r="B8664" t="s">
        <v>15</v>
      </c>
      <c r="C8664" s="35">
        <v>42185</v>
      </c>
      <c r="D8664">
        <v>12</v>
      </c>
      <c r="E8664" t="s">
        <v>32</v>
      </c>
      <c r="F8664">
        <v>1.4281696416572114</v>
      </c>
      <c r="G8664">
        <v>1.6723556799001271</v>
      </c>
      <c r="H8664">
        <v>9227</v>
      </c>
      <c r="I8664">
        <v>1.482520860582448</v>
      </c>
      <c r="J8664">
        <v>1.7650664645554515</v>
      </c>
      <c r="K8664">
        <v>1072</v>
      </c>
      <c r="L8664">
        <v>-5.4351218044757843E-2</v>
      </c>
      <c r="M8664">
        <v>-3.8056557178497314</v>
      </c>
      <c r="N8664">
        <v>10299</v>
      </c>
      <c r="O8664">
        <v>5.6650858372449875E-2</v>
      </c>
      <c r="P8664">
        <v>-0.12695495784282684</v>
      </c>
      <c r="Q8664">
        <v>-9.2566750943660736E-2</v>
      </c>
      <c r="R8664">
        <v>-5.4351218044757843E-2</v>
      </c>
      <c r="S8664">
        <v>-1.614021323621273E-2</v>
      </c>
      <c r="T8664">
        <v>1.8252521753311157E-2</v>
      </c>
      <c r="U8664" t="s">
        <v>18</v>
      </c>
      <c r="V8664" t="s">
        <v>84</v>
      </c>
      <c r="W8664">
        <v>95.040489196777344</v>
      </c>
    </row>
    <row r="8665" spans="2:23" x14ac:dyDescent="0.25">
      <c r="B8665" t="s">
        <v>15</v>
      </c>
      <c r="C8665" s="35">
        <v>42185</v>
      </c>
      <c r="D8665">
        <v>12</v>
      </c>
      <c r="E8665" t="s">
        <v>32</v>
      </c>
      <c r="F8665">
        <v>1.4281696416572114</v>
      </c>
      <c r="G8665">
        <v>1.6723556799001271</v>
      </c>
      <c r="H8665">
        <v>9227</v>
      </c>
      <c r="I8665">
        <v>1.482520860582448</v>
      </c>
      <c r="J8665">
        <v>1.7650664645554515</v>
      </c>
      <c r="K8665">
        <v>1072</v>
      </c>
      <c r="L8665">
        <v>-5.4351218044757843E-2</v>
      </c>
      <c r="M8665">
        <v>-3.8056557178497314</v>
      </c>
      <c r="N8665">
        <v>10299</v>
      </c>
      <c r="O8665">
        <v>5.6650858372449875E-2</v>
      </c>
      <c r="P8665">
        <v>-0.12695495784282684</v>
      </c>
      <c r="Q8665">
        <v>-9.2566750943660736E-2</v>
      </c>
      <c r="R8665">
        <v>-5.4351218044757843E-2</v>
      </c>
      <c r="S8665">
        <v>-1.614021323621273E-2</v>
      </c>
      <c r="T8665">
        <v>1.8252521753311157E-2</v>
      </c>
      <c r="U8665" t="s">
        <v>102</v>
      </c>
      <c r="V8665" t="s">
        <v>84</v>
      </c>
      <c r="W8665">
        <v>95.040489196777344</v>
      </c>
    </row>
    <row r="8666" spans="2:23" x14ac:dyDescent="0.25">
      <c r="B8666" t="s">
        <v>15</v>
      </c>
      <c r="C8666" s="35">
        <v>42185</v>
      </c>
      <c r="D8666">
        <v>13</v>
      </c>
      <c r="E8666" t="s">
        <v>32</v>
      </c>
      <c r="F8666">
        <v>1.7675141439327946</v>
      </c>
      <c r="G8666">
        <v>1.8841668643839269</v>
      </c>
      <c r="H8666">
        <v>9227</v>
      </c>
      <c r="I8666">
        <v>1.8271911133074572</v>
      </c>
      <c r="J8666">
        <v>2.0126922137774175</v>
      </c>
      <c r="K8666">
        <v>1072</v>
      </c>
      <c r="L8666">
        <v>-5.9676967561244965E-2</v>
      </c>
      <c r="M8666">
        <v>-3.3763220310211182</v>
      </c>
      <c r="N8666">
        <v>10299</v>
      </c>
      <c r="O8666">
        <v>6.4525984227657318E-2</v>
      </c>
      <c r="P8666">
        <v>-0.1423734724521637</v>
      </c>
      <c r="Q8666">
        <v>-0.10320490598678589</v>
      </c>
      <c r="R8666">
        <v>-5.9676967561244965E-2</v>
      </c>
      <c r="S8666">
        <v>-1.615419052541256E-2</v>
      </c>
      <c r="T8666">
        <v>2.3019533604383469E-2</v>
      </c>
      <c r="U8666" t="s">
        <v>18</v>
      </c>
      <c r="V8666" t="s">
        <v>84</v>
      </c>
      <c r="W8666">
        <v>97.780364990234375</v>
      </c>
    </row>
    <row r="8667" spans="2:23" x14ac:dyDescent="0.25">
      <c r="B8667" t="s">
        <v>15</v>
      </c>
      <c r="C8667" s="35">
        <v>42185</v>
      </c>
      <c r="D8667">
        <v>13</v>
      </c>
      <c r="E8667" t="s">
        <v>32</v>
      </c>
      <c r="F8667">
        <v>1.7675141439327946</v>
      </c>
      <c r="G8667">
        <v>1.8841668643839269</v>
      </c>
      <c r="H8667">
        <v>9227</v>
      </c>
      <c r="I8667">
        <v>1.8271911133074572</v>
      </c>
      <c r="J8667">
        <v>2.0126922137774175</v>
      </c>
      <c r="K8667">
        <v>1072</v>
      </c>
      <c r="L8667">
        <v>-5.9676967561244965E-2</v>
      </c>
      <c r="M8667">
        <v>-3.3763220310211182</v>
      </c>
      <c r="N8667">
        <v>10299</v>
      </c>
      <c r="O8667">
        <v>6.4525984227657318E-2</v>
      </c>
      <c r="P8667">
        <v>-0.1423734724521637</v>
      </c>
      <c r="Q8667">
        <v>-0.10320490598678589</v>
      </c>
      <c r="R8667">
        <v>-5.9676967561244965E-2</v>
      </c>
      <c r="S8667">
        <v>-1.615419052541256E-2</v>
      </c>
      <c r="T8667">
        <v>2.3019533604383469E-2</v>
      </c>
      <c r="U8667" t="s">
        <v>102</v>
      </c>
      <c r="V8667" t="s">
        <v>84</v>
      </c>
      <c r="W8667">
        <v>97.780364990234375</v>
      </c>
    </row>
    <row r="8668" spans="2:23" x14ac:dyDescent="0.25">
      <c r="B8668" t="s">
        <v>15</v>
      </c>
      <c r="C8668" s="35">
        <v>42185</v>
      </c>
      <c r="D8668">
        <v>14</v>
      </c>
      <c r="E8668" t="s">
        <v>32</v>
      </c>
      <c r="F8668">
        <v>2.1600171516797992</v>
      </c>
      <c r="G8668">
        <v>1.9976282925054034</v>
      </c>
      <c r="H8668">
        <v>9227</v>
      </c>
      <c r="I8668">
        <v>2.1825182415498543</v>
      </c>
      <c r="J8668">
        <v>2.0877010105153917</v>
      </c>
      <c r="K8668">
        <v>1072</v>
      </c>
      <c r="L8668">
        <v>-2.2501090541481972E-2</v>
      </c>
      <c r="M8668">
        <v>-1.0417088270187378</v>
      </c>
      <c r="N8668">
        <v>10299</v>
      </c>
      <c r="O8668">
        <v>6.7068949341773987E-2</v>
      </c>
      <c r="P8668">
        <v>-0.10845665633678436</v>
      </c>
      <c r="Q8668">
        <v>-6.7744463682174683E-2</v>
      </c>
      <c r="R8668">
        <v>-2.2501090541481972E-2</v>
      </c>
      <c r="S8668">
        <v>2.2736916318535805E-2</v>
      </c>
      <c r="T8668">
        <v>6.3454471528530121E-2</v>
      </c>
      <c r="U8668" t="s">
        <v>18</v>
      </c>
      <c r="V8668" t="s">
        <v>84</v>
      </c>
      <c r="W8668">
        <v>100.39003753662109</v>
      </c>
    </row>
    <row r="8669" spans="2:23" x14ac:dyDescent="0.25">
      <c r="B8669" t="s">
        <v>15</v>
      </c>
      <c r="C8669" s="35">
        <v>42185</v>
      </c>
      <c r="D8669">
        <v>14</v>
      </c>
      <c r="E8669" t="s">
        <v>32</v>
      </c>
      <c r="F8669">
        <v>2.1600171516797992</v>
      </c>
      <c r="G8669">
        <v>1.9976282925054034</v>
      </c>
      <c r="H8669">
        <v>9227</v>
      </c>
      <c r="I8669">
        <v>2.1825182415498543</v>
      </c>
      <c r="J8669">
        <v>2.0877010105153917</v>
      </c>
      <c r="K8669">
        <v>1072</v>
      </c>
      <c r="L8669">
        <v>-2.2501090541481972E-2</v>
      </c>
      <c r="M8669">
        <v>-1.0417088270187378</v>
      </c>
      <c r="N8669">
        <v>10299</v>
      </c>
      <c r="O8669">
        <v>6.7068949341773987E-2</v>
      </c>
      <c r="P8669">
        <v>-0.10845665633678436</v>
      </c>
      <c r="Q8669">
        <v>-6.7744463682174683E-2</v>
      </c>
      <c r="R8669">
        <v>-2.2501090541481972E-2</v>
      </c>
      <c r="S8669">
        <v>2.2736916318535805E-2</v>
      </c>
      <c r="T8669">
        <v>6.3454471528530121E-2</v>
      </c>
      <c r="U8669" t="s">
        <v>102</v>
      </c>
      <c r="V8669" t="s">
        <v>84</v>
      </c>
      <c r="W8669">
        <v>100.39003753662109</v>
      </c>
    </row>
    <row r="8670" spans="2:23" x14ac:dyDescent="0.25">
      <c r="B8670" t="s">
        <v>15</v>
      </c>
      <c r="C8670" s="35">
        <v>42185</v>
      </c>
      <c r="D8670">
        <v>15</v>
      </c>
      <c r="E8670" t="s">
        <v>32</v>
      </c>
      <c r="F8670">
        <v>2.4882929718034075</v>
      </c>
      <c r="G8670">
        <v>2.1063548592244938</v>
      </c>
      <c r="H8670">
        <v>9227</v>
      </c>
      <c r="I8670">
        <v>2.5276559418542242</v>
      </c>
      <c r="J8670">
        <v>2.2587474699632235</v>
      </c>
      <c r="K8670">
        <v>1072</v>
      </c>
      <c r="L8670">
        <v>-3.9362970739603043E-2</v>
      </c>
      <c r="M8670">
        <v>-1.581926703453064</v>
      </c>
      <c r="N8670">
        <v>10299</v>
      </c>
      <c r="O8670">
        <v>7.2388634085655212E-2</v>
      </c>
      <c r="P8670">
        <v>-0.13213624060153961</v>
      </c>
      <c r="Q8670">
        <v>-8.8194891810417175E-2</v>
      </c>
      <c r="R8670">
        <v>-3.9362970739603043E-2</v>
      </c>
      <c r="S8670">
        <v>9.4631630927324295E-3</v>
      </c>
      <c r="T8670">
        <v>5.3410302847623825E-2</v>
      </c>
      <c r="U8670" t="s">
        <v>18</v>
      </c>
      <c r="V8670" t="s">
        <v>84</v>
      </c>
      <c r="W8670">
        <v>102.13001251220703</v>
      </c>
    </row>
    <row r="8671" spans="2:23" x14ac:dyDescent="0.25">
      <c r="B8671" t="s">
        <v>15</v>
      </c>
      <c r="C8671" s="35">
        <v>42185</v>
      </c>
      <c r="D8671">
        <v>15</v>
      </c>
      <c r="E8671" t="s">
        <v>32</v>
      </c>
      <c r="F8671">
        <v>2.4882929718034075</v>
      </c>
      <c r="G8671">
        <v>2.1063548592244938</v>
      </c>
      <c r="H8671">
        <v>9227</v>
      </c>
      <c r="I8671">
        <v>2.5276559418542242</v>
      </c>
      <c r="J8671">
        <v>2.2587474699632235</v>
      </c>
      <c r="K8671">
        <v>1072</v>
      </c>
      <c r="L8671">
        <v>-3.9362970739603043E-2</v>
      </c>
      <c r="M8671">
        <v>-1.581926703453064</v>
      </c>
      <c r="N8671">
        <v>10299</v>
      </c>
      <c r="O8671">
        <v>7.2388634085655212E-2</v>
      </c>
      <c r="P8671">
        <v>-0.13213624060153961</v>
      </c>
      <c r="Q8671">
        <v>-8.8194891810417175E-2</v>
      </c>
      <c r="R8671">
        <v>-3.9362970739603043E-2</v>
      </c>
      <c r="S8671">
        <v>9.4631630927324295E-3</v>
      </c>
      <c r="T8671">
        <v>5.3410302847623825E-2</v>
      </c>
      <c r="U8671" t="s">
        <v>102</v>
      </c>
      <c r="V8671" t="s">
        <v>84</v>
      </c>
      <c r="W8671">
        <v>102.13001251220703</v>
      </c>
    </row>
    <row r="8672" spans="2:23" x14ac:dyDescent="0.25">
      <c r="B8672" t="s">
        <v>15</v>
      </c>
      <c r="C8672" s="35">
        <v>42185</v>
      </c>
      <c r="D8672">
        <v>16</v>
      </c>
      <c r="E8672" t="s">
        <v>32</v>
      </c>
      <c r="F8672">
        <v>2.8317250957263216</v>
      </c>
      <c r="G8672">
        <v>2.1477488774356428</v>
      </c>
      <c r="H8672">
        <v>9227</v>
      </c>
      <c r="I8672">
        <v>2.8853627678431373</v>
      </c>
      <c r="J8672">
        <v>2.2440419485310086</v>
      </c>
      <c r="K8672">
        <v>1072</v>
      </c>
      <c r="L8672">
        <v>-5.363767221570015E-2</v>
      </c>
      <c r="M8672">
        <v>-1.8941694498062134</v>
      </c>
      <c r="N8672">
        <v>10299</v>
      </c>
      <c r="O8672">
        <v>7.2093211114406586E-2</v>
      </c>
      <c r="P8672">
        <v>-0.14603233337402344</v>
      </c>
      <c r="Q8672">
        <v>-0.10227031260728836</v>
      </c>
      <c r="R8672">
        <v>-5.363767221570015E-2</v>
      </c>
      <c r="S8672">
        <v>-5.0108013674616814E-3</v>
      </c>
      <c r="T8672">
        <v>3.8756988942623138E-2</v>
      </c>
      <c r="U8672" t="s">
        <v>18</v>
      </c>
      <c r="V8672" t="s">
        <v>84</v>
      </c>
      <c r="W8672">
        <v>103.86969757080078</v>
      </c>
    </row>
    <row r="8673" spans="2:23" x14ac:dyDescent="0.25">
      <c r="B8673" t="s">
        <v>15</v>
      </c>
      <c r="C8673" s="35">
        <v>42185</v>
      </c>
      <c r="D8673">
        <v>16</v>
      </c>
      <c r="E8673" t="s">
        <v>32</v>
      </c>
      <c r="F8673">
        <v>2.8317250957263216</v>
      </c>
      <c r="G8673">
        <v>2.1477488774356428</v>
      </c>
      <c r="H8673">
        <v>9227</v>
      </c>
      <c r="I8673">
        <v>2.8853627678431373</v>
      </c>
      <c r="J8673">
        <v>2.2440419485310086</v>
      </c>
      <c r="K8673">
        <v>1072</v>
      </c>
      <c r="L8673">
        <v>-5.363767221570015E-2</v>
      </c>
      <c r="M8673">
        <v>-1.8941694498062134</v>
      </c>
      <c r="N8673">
        <v>10299</v>
      </c>
      <c r="O8673">
        <v>7.2093211114406586E-2</v>
      </c>
      <c r="P8673">
        <v>-0.14603233337402344</v>
      </c>
      <c r="Q8673">
        <v>-0.10227031260728836</v>
      </c>
      <c r="R8673">
        <v>-5.363767221570015E-2</v>
      </c>
      <c r="S8673">
        <v>-5.0108013674616814E-3</v>
      </c>
      <c r="T8673">
        <v>3.8756988942623138E-2</v>
      </c>
      <c r="U8673" t="s">
        <v>102</v>
      </c>
      <c r="V8673" t="s">
        <v>84</v>
      </c>
      <c r="W8673">
        <v>103.86969757080078</v>
      </c>
    </row>
    <row r="8674" spans="2:23" x14ac:dyDescent="0.25">
      <c r="B8674" t="s">
        <v>15</v>
      </c>
      <c r="C8674" s="35">
        <v>42185</v>
      </c>
      <c r="D8674">
        <v>17</v>
      </c>
      <c r="E8674" t="s">
        <v>32</v>
      </c>
      <c r="F8674">
        <v>3.139219080174946</v>
      </c>
      <c r="G8674">
        <v>2.1457358977732697</v>
      </c>
      <c r="H8674">
        <v>9227</v>
      </c>
      <c r="I8674">
        <v>3.1638374189363447</v>
      </c>
      <c r="J8674">
        <v>2.1852691360280869</v>
      </c>
      <c r="K8674">
        <v>1072</v>
      </c>
      <c r="L8674">
        <v>-2.4618338793516159E-2</v>
      </c>
      <c r="M8674">
        <v>-0.78421854972839355</v>
      </c>
      <c r="N8674">
        <v>10299</v>
      </c>
      <c r="O8674">
        <v>7.0382207632064819E-2</v>
      </c>
      <c r="P8674">
        <v>-0.11482017487287521</v>
      </c>
      <c r="Q8674">
        <v>-7.2096765041351318E-2</v>
      </c>
      <c r="R8674">
        <v>-2.4618338793516159E-2</v>
      </c>
      <c r="S8674">
        <v>2.2854460403323174E-2</v>
      </c>
      <c r="T8674">
        <v>6.5583497285842896E-2</v>
      </c>
      <c r="U8674" t="s">
        <v>18</v>
      </c>
      <c r="V8674" t="s">
        <v>84</v>
      </c>
      <c r="W8674">
        <v>103.86979675292969</v>
      </c>
    </row>
    <row r="8675" spans="2:23" x14ac:dyDescent="0.25">
      <c r="B8675" t="s">
        <v>15</v>
      </c>
      <c r="C8675" s="35">
        <v>42185</v>
      </c>
      <c r="D8675">
        <v>17</v>
      </c>
      <c r="E8675" t="s">
        <v>32</v>
      </c>
      <c r="F8675">
        <v>3.139219080174946</v>
      </c>
      <c r="G8675">
        <v>2.1457358977732697</v>
      </c>
      <c r="H8675">
        <v>9227</v>
      </c>
      <c r="I8675">
        <v>3.1638374189363447</v>
      </c>
      <c r="J8675">
        <v>2.1852691360280869</v>
      </c>
      <c r="K8675">
        <v>1072</v>
      </c>
      <c r="L8675">
        <v>-2.4618338793516159E-2</v>
      </c>
      <c r="M8675">
        <v>-0.78421854972839355</v>
      </c>
      <c r="N8675">
        <v>10299</v>
      </c>
      <c r="O8675">
        <v>7.0382207632064819E-2</v>
      </c>
      <c r="P8675">
        <v>-0.11482017487287521</v>
      </c>
      <c r="Q8675">
        <v>-7.2096765041351318E-2</v>
      </c>
      <c r="R8675">
        <v>-2.4618338793516159E-2</v>
      </c>
      <c r="S8675">
        <v>2.2854460403323174E-2</v>
      </c>
      <c r="T8675">
        <v>6.5583497285842896E-2</v>
      </c>
      <c r="U8675" t="s">
        <v>102</v>
      </c>
      <c r="V8675" t="s">
        <v>84</v>
      </c>
      <c r="W8675">
        <v>103.86979675292969</v>
      </c>
    </row>
    <row r="8676" spans="2:23" x14ac:dyDescent="0.25">
      <c r="B8676" t="s">
        <v>15</v>
      </c>
      <c r="C8676" s="35">
        <v>42185</v>
      </c>
      <c r="D8676">
        <v>18</v>
      </c>
      <c r="E8676" t="s">
        <v>32</v>
      </c>
      <c r="F8676">
        <v>3.3506227638300627</v>
      </c>
      <c r="G8676">
        <v>2.1130321926932667</v>
      </c>
      <c r="H8676">
        <v>9227</v>
      </c>
      <c r="I8676">
        <v>3.4518434039032231</v>
      </c>
      <c r="J8676">
        <v>2.1277477789583648</v>
      </c>
      <c r="K8676">
        <v>1072</v>
      </c>
      <c r="L8676">
        <v>-0.10122063755989075</v>
      </c>
      <c r="M8676">
        <v>-3.0209500789642334</v>
      </c>
      <c r="N8676">
        <v>10299</v>
      </c>
      <c r="O8676">
        <v>6.8608552217483521E-2</v>
      </c>
      <c r="P8676">
        <v>-0.18914936482906342</v>
      </c>
      <c r="Q8676">
        <v>-0.147502601146698</v>
      </c>
      <c r="R8676">
        <v>-0.10122063755989075</v>
      </c>
      <c r="S8676">
        <v>-5.4944168776273727E-2</v>
      </c>
      <c r="T8676">
        <v>-1.3291916809976101E-2</v>
      </c>
      <c r="U8676" t="s">
        <v>18</v>
      </c>
      <c r="V8676" t="s">
        <v>84</v>
      </c>
      <c r="W8676">
        <v>102.86979675292969</v>
      </c>
    </row>
    <row r="8677" spans="2:23" x14ac:dyDescent="0.25">
      <c r="B8677" t="s">
        <v>15</v>
      </c>
      <c r="C8677" s="35">
        <v>42185</v>
      </c>
      <c r="D8677">
        <v>18</v>
      </c>
      <c r="E8677" t="s">
        <v>32</v>
      </c>
      <c r="F8677">
        <v>3.3506227638300627</v>
      </c>
      <c r="G8677">
        <v>2.1130321926932667</v>
      </c>
      <c r="H8677">
        <v>9227</v>
      </c>
      <c r="I8677">
        <v>3.4518434039032231</v>
      </c>
      <c r="J8677">
        <v>2.1277477789583648</v>
      </c>
      <c r="K8677">
        <v>1072</v>
      </c>
      <c r="L8677">
        <v>-0.10122063755989075</v>
      </c>
      <c r="M8677">
        <v>-3.0209500789642334</v>
      </c>
      <c r="N8677">
        <v>10299</v>
      </c>
      <c r="O8677">
        <v>6.8608552217483521E-2</v>
      </c>
      <c r="P8677">
        <v>-0.18914936482906342</v>
      </c>
      <c r="Q8677">
        <v>-0.147502601146698</v>
      </c>
      <c r="R8677">
        <v>-0.10122063755989075</v>
      </c>
      <c r="S8677">
        <v>-5.4944168776273727E-2</v>
      </c>
      <c r="T8677">
        <v>-1.3291916809976101E-2</v>
      </c>
      <c r="U8677" t="s">
        <v>102</v>
      </c>
      <c r="V8677" t="s">
        <v>84</v>
      </c>
      <c r="W8677">
        <v>102.86979675292969</v>
      </c>
    </row>
    <row r="8678" spans="2:23" x14ac:dyDescent="0.25">
      <c r="B8678" t="s">
        <v>15</v>
      </c>
      <c r="C8678" s="35">
        <v>42185</v>
      </c>
      <c r="D8678">
        <v>19</v>
      </c>
      <c r="E8678" t="s">
        <v>32</v>
      </c>
      <c r="F8678">
        <v>3.4508178816311377</v>
      </c>
      <c r="G8678">
        <v>2.0577745293813923</v>
      </c>
      <c r="H8678">
        <v>9227</v>
      </c>
      <c r="I8678">
        <v>3.2937075756277943</v>
      </c>
      <c r="J8678">
        <v>1.9513927164153557</v>
      </c>
      <c r="K8678">
        <v>1072</v>
      </c>
      <c r="L8678">
        <v>0.1571103036403656</v>
      </c>
      <c r="M8678">
        <v>4.5528426170349121</v>
      </c>
      <c r="N8678">
        <v>10299</v>
      </c>
      <c r="O8678">
        <v>6.3333205878734589E-2</v>
      </c>
      <c r="P8678">
        <v>7.5942464172840118E-2</v>
      </c>
      <c r="Q8678">
        <v>0.11438699066638947</v>
      </c>
      <c r="R8678">
        <v>0.1571103036403656</v>
      </c>
      <c r="S8678">
        <v>0.19982855021953583</v>
      </c>
      <c r="T8678">
        <v>0.23827813565731049</v>
      </c>
      <c r="U8678" t="s">
        <v>18</v>
      </c>
      <c r="V8678" t="s">
        <v>84</v>
      </c>
      <c r="W8678">
        <v>99.869697570800781</v>
      </c>
    </row>
    <row r="8679" spans="2:23" x14ac:dyDescent="0.25">
      <c r="B8679" t="s">
        <v>15</v>
      </c>
      <c r="C8679" s="35">
        <v>42185</v>
      </c>
      <c r="D8679">
        <v>19</v>
      </c>
      <c r="E8679" t="s">
        <v>32</v>
      </c>
      <c r="F8679">
        <v>3.4508178816311377</v>
      </c>
      <c r="G8679">
        <v>2.0577745293813923</v>
      </c>
      <c r="H8679">
        <v>9227</v>
      </c>
      <c r="I8679">
        <v>3.2937075756277943</v>
      </c>
      <c r="J8679">
        <v>1.9513927164153557</v>
      </c>
      <c r="K8679">
        <v>1072</v>
      </c>
      <c r="L8679">
        <v>0.1571103036403656</v>
      </c>
      <c r="M8679">
        <v>4.5528426170349121</v>
      </c>
      <c r="N8679">
        <v>10299</v>
      </c>
      <c r="O8679">
        <v>6.3333205878734589E-2</v>
      </c>
      <c r="P8679">
        <v>7.5942464172840118E-2</v>
      </c>
      <c r="Q8679">
        <v>0.11438699066638947</v>
      </c>
      <c r="R8679">
        <v>0.1571103036403656</v>
      </c>
      <c r="S8679">
        <v>0.19982855021953583</v>
      </c>
      <c r="T8679">
        <v>0.23827813565731049</v>
      </c>
      <c r="U8679" t="s">
        <v>102</v>
      </c>
      <c r="V8679" t="s">
        <v>84</v>
      </c>
      <c r="W8679">
        <v>99.869697570800781</v>
      </c>
    </row>
    <row r="8680" spans="2:23" x14ac:dyDescent="0.25">
      <c r="B8680" t="s">
        <v>15</v>
      </c>
      <c r="C8680" s="35">
        <v>42185</v>
      </c>
      <c r="D8680">
        <v>20</v>
      </c>
      <c r="E8680" t="s">
        <v>32</v>
      </c>
      <c r="F8680">
        <v>3.3340283206585646</v>
      </c>
      <c r="G8680">
        <v>2.0096112118438216</v>
      </c>
      <c r="H8680">
        <v>9227</v>
      </c>
      <c r="I8680">
        <v>2.741914686058923</v>
      </c>
      <c r="J8680">
        <v>1.682259797630107</v>
      </c>
      <c r="K8680">
        <v>1072</v>
      </c>
      <c r="L8680">
        <v>0.59211361408233643</v>
      </c>
      <c r="M8680">
        <v>17.759706497192383</v>
      </c>
      <c r="N8680">
        <v>10299</v>
      </c>
      <c r="O8680">
        <v>5.5476214736700058E-2</v>
      </c>
      <c r="P8680">
        <v>0.52101528644561768</v>
      </c>
      <c r="Q8680">
        <v>0.55469048023223877</v>
      </c>
      <c r="R8680">
        <v>0.59211361408233643</v>
      </c>
      <c r="S8680">
        <v>0.6295323371887207</v>
      </c>
      <c r="T8680">
        <v>0.66321194171905518</v>
      </c>
      <c r="U8680" t="s">
        <v>18</v>
      </c>
      <c r="V8680" t="s">
        <v>84</v>
      </c>
      <c r="W8680">
        <v>95.739097595214844</v>
      </c>
    </row>
    <row r="8681" spans="2:23" x14ac:dyDescent="0.25">
      <c r="B8681" t="s">
        <v>15</v>
      </c>
      <c r="C8681" s="35">
        <v>42185</v>
      </c>
      <c r="D8681">
        <v>20</v>
      </c>
      <c r="E8681" t="s">
        <v>32</v>
      </c>
      <c r="F8681">
        <v>3.3340283206585646</v>
      </c>
      <c r="G8681">
        <v>2.0096112118438216</v>
      </c>
      <c r="H8681">
        <v>9227</v>
      </c>
      <c r="I8681">
        <v>2.741914686058923</v>
      </c>
      <c r="J8681">
        <v>1.682259797630107</v>
      </c>
      <c r="K8681">
        <v>1072</v>
      </c>
      <c r="L8681">
        <v>0.59211361408233643</v>
      </c>
      <c r="M8681">
        <v>17.759706497192383</v>
      </c>
      <c r="N8681">
        <v>10299</v>
      </c>
      <c r="O8681">
        <v>5.5476214736700058E-2</v>
      </c>
      <c r="P8681">
        <v>0.52101528644561768</v>
      </c>
      <c r="Q8681">
        <v>0.55469048023223877</v>
      </c>
      <c r="R8681">
        <v>0.59211361408233643</v>
      </c>
      <c r="S8681">
        <v>0.6295323371887207</v>
      </c>
      <c r="T8681">
        <v>0.66321194171905518</v>
      </c>
      <c r="U8681" t="s">
        <v>102</v>
      </c>
      <c r="V8681" t="s">
        <v>84</v>
      </c>
      <c r="W8681">
        <v>95.739097595214844</v>
      </c>
    </row>
    <row r="8682" spans="2:23" x14ac:dyDescent="0.25">
      <c r="B8682" t="s">
        <v>15</v>
      </c>
      <c r="C8682" s="35">
        <v>42185</v>
      </c>
      <c r="D8682">
        <v>21</v>
      </c>
      <c r="E8682" t="s">
        <v>32</v>
      </c>
      <c r="F8682">
        <v>3.0715099163981523</v>
      </c>
      <c r="G8682">
        <v>1.9250745428106513</v>
      </c>
      <c r="H8682">
        <v>9227</v>
      </c>
      <c r="I8682">
        <v>3.4035786712806617</v>
      </c>
      <c r="J8682">
        <v>2.0421710549995749</v>
      </c>
      <c r="K8682">
        <v>1072</v>
      </c>
      <c r="L8682">
        <v>-0.33206874132156372</v>
      </c>
      <c r="M8682">
        <v>-10.811254501342773</v>
      </c>
      <c r="N8682">
        <v>10299</v>
      </c>
      <c r="O8682">
        <v>6.551332026720047E-2</v>
      </c>
      <c r="P8682">
        <v>-0.41603061556816101</v>
      </c>
      <c r="Q8682">
        <v>-0.37626272439956665</v>
      </c>
      <c r="R8682">
        <v>-0.33206874132156372</v>
      </c>
      <c r="S8682">
        <v>-0.28788000345230103</v>
      </c>
      <c r="T8682">
        <v>-0.24810686707496643</v>
      </c>
      <c r="U8682" t="s">
        <v>18</v>
      </c>
      <c r="V8682" t="s">
        <v>84</v>
      </c>
      <c r="W8682">
        <v>90.389167785644531</v>
      </c>
    </row>
    <row r="8683" spans="2:23" x14ac:dyDescent="0.25">
      <c r="B8683" t="s">
        <v>15</v>
      </c>
      <c r="C8683" s="35">
        <v>42185</v>
      </c>
      <c r="D8683">
        <v>21</v>
      </c>
      <c r="E8683" t="s">
        <v>32</v>
      </c>
      <c r="F8683">
        <v>3.0715099163981523</v>
      </c>
      <c r="G8683">
        <v>1.9250745428106513</v>
      </c>
      <c r="H8683">
        <v>9227</v>
      </c>
      <c r="I8683">
        <v>3.4035786712806617</v>
      </c>
      <c r="J8683">
        <v>2.0421710549995749</v>
      </c>
      <c r="K8683">
        <v>1072</v>
      </c>
      <c r="L8683">
        <v>-0.33206874132156372</v>
      </c>
      <c r="M8683">
        <v>-10.811254501342773</v>
      </c>
      <c r="N8683">
        <v>10299</v>
      </c>
      <c r="O8683">
        <v>6.551332026720047E-2</v>
      </c>
      <c r="P8683">
        <v>-0.41603061556816101</v>
      </c>
      <c r="Q8683">
        <v>-0.37626272439956665</v>
      </c>
      <c r="R8683">
        <v>-0.33206874132156372</v>
      </c>
      <c r="S8683">
        <v>-0.28788000345230103</v>
      </c>
      <c r="T8683">
        <v>-0.24810686707496643</v>
      </c>
      <c r="U8683" t="s">
        <v>102</v>
      </c>
      <c r="V8683" t="s">
        <v>84</v>
      </c>
      <c r="W8683">
        <v>90.389167785644531</v>
      </c>
    </row>
    <row r="8684" spans="2:23" x14ac:dyDescent="0.25">
      <c r="B8684" t="s">
        <v>15</v>
      </c>
      <c r="C8684" s="35">
        <v>42185</v>
      </c>
      <c r="D8684">
        <v>22</v>
      </c>
      <c r="E8684" t="s">
        <v>32</v>
      </c>
      <c r="F8684">
        <v>2.765736232225608</v>
      </c>
      <c r="G8684">
        <v>1.8506834741421856</v>
      </c>
      <c r="H8684">
        <v>9227</v>
      </c>
      <c r="I8684">
        <v>3.0237913923979298</v>
      </c>
      <c r="J8684">
        <v>1.9771467431720549</v>
      </c>
      <c r="K8684">
        <v>1072</v>
      </c>
      <c r="L8684">
        <v>-0.25805515050888062</v>
      </c>
      <c r="M8684">
        <v>-9.3304328918457031</v>
      </c>
      <c r="N8684">
        <v>10299</v>
      </c>
      <c r="O8684">
        <v>6.3385754823684692E-2</v>
      </c>
      <c r="P8684">
        <v>-0.3392903208732605</v>
      </c>
      <c r="Q8684">
        <v>-0.30081391334533691</v>
      </c>
      <c r="R8684">
        <v>-0.25805515050888062</v>
      </c>
      <c r="S8684">
        <v>-0.21530145406723022</v>
      </c>
      <c r="T8684">
        <v>-0.17681996524333954</v>
      </c>
      <c r="U8684" t="s">
        <v>18</v>
      </c>
      <c r="V8684" t="s">
        <v>84</v>
      </c>
      <c r="W8684">
        <v>88.129043579101563</v>
      </c>
    </row>
    <row r="8685" spans="2:23" x14ac:dyDescent="0.25">
      <c r="B8685" t="s">
        <v>15</v>
      </c>
      <c r="C8685" s="35">
        <v>42185</v>
      </c>
      <c r="D8685">
        <v>22</v>
      </c>
      <c r="E8685" t="s">
        <v>32</v>
      </c>
      <c r="F8685">
        <v>2.765736232225608</v>
      </c>
      <c r="G8685">
        <v>1.8506834741421856</v>
      </c>
      <c r="H8685">
        <v>9227</v>
      </c>
      <c r="I8685">
        <v>3.0237913923979298</v>
      </c>
      <c r="J8685">
        <v>1.9771467431720549</v>
      </c>
      <c r="K8685">
        <v>1072</v>
      </c>
      <c r="L8685">
        <v>-0.25805515050888062</v>
      </c>
      <c r="M8685">
        <v>-9.3304328918457031</v>
      </c>
      <c r="N8685">
        <v>10299</v>
      </c>
      <c r="O8685">
        <v>6.3385754823684692E-2</v>
      </c>
      <c r="P8685">
        <v>-0.3392903208732605</v>
      </c>
      <c r="Q8685">
        <v>-0.30081391334533691</v>
      </c>
      <c r="R8685">
        <v>-0.25805515050888062</v>
      </c>
      <c r="S8685">
        <v>-0.21530145406723022</v>
      </c>
      <c r="T8685">
        <v>-0.17681996524333954</v>
      </c>
      <c r="U8685" t="s">
        <v>102</v>
      </c>
      <c r="V8685" t="s">
        <v>84</v>
      </c>
      <c r="W8685">
        <v>88.129043579101563</v>
      </c>
    </row>
    <row r="8686" spans="2:23" x14ac:dyDescent="0.25">
      <c r="B8686" t="s">
        <v>15</v>
      </c>
      <c r="C8686" s="35">
        <v>42185</v>
      </c>
      <c r="D8686">
        <v>23</v>
      </c>
      <c r="E8686" t="s">
        <v>32</v>
      </c>
      <c r="F8686">
        <v>2.2926683773594601</v>
      </c>
      <c r="G8686">
        <v>1.7337578233604583</v>
      </c>
      <c r="H8686">
        <v>9227</v>
      </c>
      <c r="I8686">
        <v>2.443989897186206</v>
      </c>
      <c r="J8686">
        <v>1.858331632862791</v>
      </c>
      <c r="K8686">
        <v>1072</v>
      </c>
      <c r="L8686">
        <v>-0.15132151544094086</v>
      </c>
      <c r="M8686">
        <v>-6.6002359390258789</v>
      </c>
      <c r="N8686">
        <v>10299</v>
      </c>
      <c r="O8686">
        <v>5.9558592736721039E-2</v>
      </c>
      <c r="P8686">
        <v>-0.22765180468559265</v>
      </c>
      <c r="Q8686">
        <v>-0.19149854779243469</v>
      </c>
      <c r="R8686">
        <v>-0.15132151544094086</v>
      </c>
      <c r="S8686">
        <v>-0.11114924401044846</v>
      </c>
      <c r="T8686">
        <v>-7.4991226196289063E-2</v>
      </c>
      <c r="U8686" t="s">
        <v>18</v>
      </c>
      <c r="V8686" t="s">
        <v>84</v>
      </c>
      <c r="W8686">
        <v>85.739006042480469</v>
      </c>
    </row>
    <row r="8687" spans="2:23" x14ac:dyDescent="0.25">
      <c r="B8687" t="s">
        <v>15</v>
      </c>
      <c r="C8687" s="35">
        <v>42185</v>
      </c>
      <c r="D8687">
        <v>23</v>
      </c>
      <c r="E8687" t="s">
        <v>32</v>
      </c>
      <c r="F8687">
        <v>2.2926683773594601</v>
      </c>
      <c r="G8687">
        <v>1.7337578233604583</v>
      </c>
      <c r="H8687">
        <v>9227</v>
      </c>
      <c r="I8687">
        <v>2.443989897186206</v>
      </c>
      <c r="J8687">
        <v>1.858331632862791</v>
      </c>
      <c r="K8687">
        <v>1072</v>
      </c>
      <c r="L8687">
        <v>-0.15132151544094086</v>
      </c>
      <c r="M8687">
        <v>-6.6002359390258789</v>
      </c>
      <c r="N8687">
        <v>10299</v>
      </c>
      <c r="O8687">
        <v>5.9558592736721039E-2</v>
      </c>
      <c r="P8687">
        <v>-0.22765180468559265</v>
      </c>
      <c r="Q8687">
        <v>-0.19149854779243469</v>
      </c>
      <c r="R8687">
        <v>-0.15132151544094086</v>
      </c>
      <c r="S8687">
        <v>-0.11114924401044846</v>
      </c>
      <c r="T8687">
        <v>-7.4991226196289063E-2</v>
      </c>
      <c r="U8687" t="s">
        <v>102</v>
      </c>
      <c r="V8687" t="s">
        <v>84</v>
      </c>
      <c r="W8687">
        <v>85.739006042480469</v>
      </c>
    </row>
    <row r="8688" spans="2:23" x14ac:dyDescent="0.25">
      <c r="B8688" t="s">
        <v>15</v>
      </c>
      <c r="C8688" s="35">
        <v>42185</v>
      </c>
      <c r="D8688">
        <v>24</v>
      </c>
      <c r="E8688" t="s">
        <v>32</v>
      </c>
      <c r="F8688">
        <v>1.8355359376190807</v>
      </c>
      <c r="G8688">
        <v>1.5474475912076306</v>
      </c>
      <c r="H8688">
        <v>9227</v>
      </c>
      <c r="I8688">
        <v>1.9457874657530565</v>
      </c>
      <c r="J8688">
        <v>1.7210211060911802</v>
      </c>
      <c r="K8688">
        <v>1072</v>
      </c>
      <c r="L8688">
        <v>-0.1102515310049057</v>
      </c>
      <c r="M8688">
        <v>-6.0065035820007324</v>
      </c>
      <c r="N8688">
        <v>10299</v>
      </c>
      <c r="O8688">
        <v>5.4977264255285263E-2</v>
      </c>
      <c r="P8688">
        <v>-0.18071039021015167</v>
      </c>
      <c r="Q8688">
        <v>-0.14733809232711792</v>
      </c>
      <c r="R8688">
        <v>-0.1102515310049057</v>
      </c>
      <c r="S8688">
        <v>-7.3169365525245667E-2</v>
      </c>
      <c r="T8688">
        <v>-3.9792668074369431E-2</v>
      </c>
      <c r="U8688" t="s">
        <v>18</v>
      </c>
      <c r="V8688" t="s">
        <v>84</v>
      </c>
      <c r="W8688">
        <v>84.608894348144531</v>
      </c>
    </row>
    <row r="8689" spans="2:23" x14ac:dyDescent="0.25">
      <c r="B8689" t="s">
        <v>15</v>
      </c>
      <c r="C8689" s="35">
        <v>42185</v>
      </c>
      <c r="D8689">
        <v>24</v>
      </c>
      <c r="E8689" t="s">
        <v>32</v>
      </c>
      <c r="F8689">
        <v>1.8355359376190807</v>
      </c>
      <c r="G8689">
        <v>1.5474475912076306</v>
      </c>
      <c r="H8689">
        <v>9227</v>
      </c>
      <c r="I8689">
        <v>1.9457874657530565</v>
      </c>
      <c r="J8689">
        <v>1.7210211060911802</v>
      </c>
      <c r="K8689">
        <v>1072</v>
      </c>
      <c r="L8689">
        <v>-0.1102515310049057</v>
      </c>
      <c r="M8689">
        <v>-6.0065035820007324</v>
      </c>
      <c r="N8689">
        <v>10299</v>
      </c>
      <c r="O8689">
        <v>5.4977264255285263E-2</v>
      </c>
      <c r="P8689">
        <v>-0.18071039021015167</v>
      </c>
      <c r="Q8689">
        <v>-0.14733809232711792</v>
      </c>
      <c r="R8689">
        <v>-0.1102515310049057</v>
      </c>
      <c r="S8689">
        <v>-7.3169365525245667E-2</v>
      </c>
      <c r="T8689">
        <v>-3.9792668074369431E-2</v>
      </c>
      <c r="U8689" t="s">
        <v>102</v>
      </c>
      <c r="V8689" t="s">
        <v>84</v>
      </c>
      <c r="W8689">
        <v>84.608894348144531</v>
      </c>
    </row>
    <row r="8690" spans="2:23" x14ac:dyDescent="0.25">
      <c r="B8690" t="s">
        <v>15</v>
      </c>
      <c r="C8690" s="35">
        <v>42186</v>
      </c>
      <c r="D8690">
        <v>1</v>
      </c>
      <c r="E8690" t="s">
        <v>32</v>
      </c>
      <c r="F8690">
        <v>1.4979027940583962</v>
      </c>
      <c r="G8690">
        <v>1.3661914769233192</v>
      </c>
      <c r="H8690">
        <v>9280</v>
      </c>
      <c r="I8690">
        <v>1.4506373508704169</v>
      </c>
      <c r="J8690">
        <v>1.3378181586814224</v>
      </c>
      <c r="K8690">
        <v>1011</v>
      </c>
      <c r="L8690">
        <v>4.7265443950891495E-2</v>
      </c>
      <c r="M8690">
        <v>3.1554412841796875</v>
      </c>
      <c r="N8690">
        <v>10291</v>
      </c>
      <c r="O8690">
        <v>4.4400602579116821E-2</v>
      </c>
      <c r="P8690">
        <v>-9.6383681520819664E-3</v>
      </c>
      <c r="Q8690">
        <v>1.7313685268163681E-2</v>
      </c>
      <c r="R8690">
        <v>4.7265443950891495E-2</v>
      </c>
      <c r="S8690">
        <v>7.7213652431964874E-2</v>
      </c>
      <c r="T8690">
        <v>0.10416925698518753</v>
      </c>
      <c r="U8690" t="s">
        <v>18</v>
      </c>
      <c r="V8690" t="s">
        <v>84</v>
      </c>
      <c r="W8690">
        <v>82.349044799804687</v>
      </c>
    </row>
    <row r="8691" spans="2:23" x14ac:dyDescent="0.25">
      <c r="B8691" t="s">
        <v>15</v>
      </c>
      <c r="C8691" s="35">
        <v>42186</v>
      </c>
      <c r="D8691">
        <v>1</v>
      </c>
      <c r="E8691" t="s">
        <v>32</v>
      </c>
      <c r="F8691">
        <v>1.4979027940583962</v>
      </c>
      <c r="G8691">
        <v>1.3661914769233192</v>
      </c>
      <c r="H8691">
        <v>9280</v>
      </c>
      <c r="I8691">
        <v>1.4506373508704169</v>
      </c>
      <c r="J8691">
        <v>1.3378181586814224</v>
      </c>
      <c r="K8691">
        <v>1011</v>
      </c>
      <c r="L8691">
        <v>4.7265443950891495E-2</v>
      </c>
      <c r="M8691">
        <v>3.1554412841796875</v>
      </c>
      <c r="N8691">
        <v>10291</v>
      </c>
      <c r="O8691">
        <v>4.4400602579116821E-2</v>
      </c>
      <c r="P8691">
        <v>-9.6383681520819664E-3</v>
      </c>
      <c r="Q8691">
        <v>1.7313685268163681E-2</v>
      </c>
      <c r="R8691">
        <v>4.7265443950891495E-2</v>
      </c>
      <c r="S8691">
        <v>7.7213652431964874E-2</v>
      </c>
      <c r="T8691">
        <v>0.10416925698518753</v>
      </c>
      <c r="U8691" t="s">
        <v>102</v>
      </c>
      <c r="V8691" t="s">
        <v>84</v>
      </c>
      <c r="W8691">
        <v>82.349044799804687</v>
      </c>
    </row>
    <row r="8692" spans="2:23" x14ac:dyDescent="0.25">
      <c r="B8692" t="s">
        <v>15</v>
      </c>
      <c r="C8692" s="35">
        <v>42186</v>
      </c>
      <c r="D8692">
        <v>2</v>
      </c>
      <c r="E8692" t="s">
        <v>32</v>
      </c>
      <c r="F8692">
        <v>1.2583658546154526</v>
      </c>
      <c r="G8692">
        <v>1.192014387868126</v>
      </c>
      <c r="H8692">
        <v>9280</v>
      </c>
      <c r="I8692">
        <v>1.2133761951379336</v>
      </c>
      <c r="J8692">
        <v>1.1341732055450153</v>
      </c>
      <c r="K8692">
        <v>1011</v>
      </c>
      <c r="L8692">
        <v>4.4989660382270813E-2</v>
      </c>
      <c r="M8692">
        <v>3.575244665145874</v>
      </c>
      <c r="N8692">
        <v>10291</v>
      </c>
      <c r="O8692">
        <v>3.7755358964204788E-2</v>
      </c>
      <c r="P8692">
        <v>-3.3976077102124691E-3</v>
      </c>
      <c r="Q8692">
        <v>1.9520649686455727E-2</v>
      </c>
      <c r="R8692">
        <v>4.4989660382270813E-2</v>
      </c>
      <c r="S8692">
        <v>7.0455648005008698E-2</v>
      </c>
      <c r="T8692">
        <v>9.3376927077770233E-2</v>
      </c>
      <c r="U8692" t="s">
        <v>18</v>
      </c>
      <c r="V8692" t="s">
        <v>84</v>
      </c>
      <c r="W8692">
        <v>81.349044799804688</v>
      </c>
    </row>
    <row r="8693" spans="2:23" x14ac:dyDescent="0.25">
      <c r="B8693" t="s">
        <v>15</v>
      </c>
      <c r="C8693" s="35">
        <v>42186</v>
      </c>
      <c r="D8693">
        <v>2</v>
      </c>
      <c r="E8693" t="s">
        <v>32</v>
      </c>
      <c r="F8693">
        <v>1.2583658546154526</v>
      </c>
      <c r="G8693">
        <v>1.192014387868126</v>
      </c>
      <c r="H8693">
        <v>9280</v>
      </c>
      <c r="I8693">
        <v>1.2133761951379336</v>
      </c>
      <c r="J8693">
        <v>1.1341732055450153</v>
      </c>
      <c r="K8693">
        <v>1011</v>
      </c>
      <c r="L8693">
        <v>4.4989660382270813E-2</v>
      </c>
      <c r="M8693">
        <v>3.575244665145874</v>
      </c>
      <c r="N8693">
        <v>10291</v>
      </c>
      <c r="O8693">
        <v>3.7755358964204788E-2</v>
      </c>
      <c r="P8693">
        <v>-3.3976077102124691E-3</v>
      </c>
      <c r="Q8693">
        <v>1.9520649686455727E-2</v>
      </c>
      <c r="R8693">
        <v>4.4989660382270813E-2</v>
      </c>
      <c r="S8693">
        <v>7.0455648005008698E-2</v>
      </c>
      <c r="T8693">
        <v>9.3376927077770233E-2</v>
      </c>
      <c r="U8693" t="s">
        <v>102</v>
      </c>
      <c r="V8693" t="s">
        <v>84</v>
      </c>
      <c r="W8693">
        <v>81.349044799804688</v>
      </c>
    </row>
    <row r="8694" spans="2:23" x14ac:dyDescent="0.25">
      <c r="B8694" t="s">
        <v>15</v>
      </c>
      <c r="C8694" s="35">
        <v>42186</v>
      </c>
      <c r="D8694">
        <v>3</v>
      </c>
      <c r="E8694" t="s">
        <v>32</v>
      </c>
      <c r="F8694">
        <v>1.0923662876290205</v>
      </c>
      <c r="G8694">
        <v>1.0500279126159484</v>
      </c>
      <c r="H8694">
        <v>9280</v>
      </c>
      <c r="I8694">
        <v>1.0243186251302328</v>
      </c>
      <c r="J8694">
        <v>0.95058400083780992</v>
      </c>
      <c r="K8694">
        <v>1011</v>
      </c>
      <c r="L8694">
        <v>6.8047665059566498E-2</v>
      </c>
      <c r="M8694">
        <v>6.2293815612792969</v>
      </c>
      <c r="N8694">
        <v>10291</v>
      </c>
      <c r="O8694">
        <v>3.1821198761463165E-2</v>
      </c>
      <c r="P8694">
        <v>2.7265617623925209E-2</v>
      </c>
      <c r="Q8694">
        <v>4.6581719070672989E-2</v>
      </c>
      <c r="R8694">
        <v>6.8047665059566498E-2</v>
      </c>
      <c r="S8694">
        <v>8.9511066675186157E-2</v>
      </c>
      <c r="T8694">
        <v>0.10882971435785294</v>
      </c>
      <c r="U8694" t="s">
        <v>18</v>
      </c>
      <c r="V8694" t="s">
        <v>84</v>
      </c>
      <c r="W8694">
        <v>80.479156494140625</v>
      </c>
    </row>
    <row r="8695" spans="2:23" x14ac:dyDescent="0.25">
      <c r="B8695" t="s">
        <v>15</v>
      </c>
      <c r="C8695" s="35">
        <v>42186</v>
      </c>
      <c r="D8695">
        <v>3</v>
      </c>
      <c r="E8695" t="s">
        <v>32</v>
      </c>
      <c r="F8695">
        <v>1.0923662876290205</v>
      </c>
      <c r="G8695">
        <v>1.0500279126159484</v>
      </c>
      <c r="H8695">
        <v>9280</v>
      </c>
      <c r="I8695">
        <v>1.0243186251302328</v>
      </c>
      <c r="J8695">
        <v>0.95058400083780992</v>
      </c>
      <c r="K8695">
        <v>1011</v>
      </c>
      <c r="L8695">
        <v>6.8047665059566498E-2</v>
      </c>
      <c r="M8695">
        <v>6.2293815612792969</v>
      </c>
      <c r="N8695">
        <v>10291</v>
      </c>
      <c r="O8695">
        <v>3.1821198761463165E-2</v>
      </c>
      <c r="P8695">
        <v>2.7265617623925209E-2</v>
      </c>
      <c r="Q8695">
        <v>4.6581719070672989E-2</v>
      </c>
      <c r="R8695">
        <v>6.8047665059566498E-2</v>
      </c>
      <c r="S8695">
        <v>8.9511066675186157E-2</v>
      </c>
      <c r="T8695">
        <v>0.10882971435785294</v>
      </c>
      <c r="U8695" t="s">
        <v>102</v>
      </c>
      <c r="V8695" t="s">
        <v>84</v>
      </c>
      <c r="W8695">
        <v>80.479156494140625</v>
      </c>
    </row>
    <row r="8696" spans="2:23" x14ac:dyDescent="0.25">
      <c r="B8696" t="s">
        <v>15</v>
      </c>
      <c r="C8696" s="35">
        <v>42186</v>
      </c>
      <c r="D8696">
        <v>4</v>
      </c>
      <c r="E8696" t="s">
        <v>32</v>
      </c>
      <c r="F8696">
        <v>0.97166337444107176</v>
      </c>
      <c r="G8696">
        <v>0.93061764025644267</v>
      </c>
      <c r="H8696">
        <v>9280</v>
      </c>
      <c r="I8696">
        <v>0.91183047810669671</v>
      </c>
      <c r="J8696">
        <v>0.85364532784323111</v>
      </c>
      <c r="K8696">
        <v>1011</v>
      </c>
      <c r="L8696">
        <v>5.9832897037267685E-2</v>
      </c>
      <c r="M8696">
        <v>6.1577801704406738</v>
      </c>
      <c r="N8696">
        <v>10291</v>
      </c>
      <c r="O8696">
        <v>2.8532542288303375E-2</v>
      </c>
      <c r="P8696">
        <v>2.3265590891242027E-2</v>
      </c>
      <c r="Q8696">
        <v>4.0585413575172424E-2</v>
      </c>
      <c r="R8696">
        <v>5.9832897037267685E-2</v>
      </c>
      <c r="S8696">
        <v>7.907809317111969E-2</v>
      </c>
      <c r="T8696">
        <v>9.6400201320648193E-2</v>
      </c>
      <c r="U8696" t="s">
        <v>18</v>
      </c>
      <c r="V8696" t="s">
        <v>84</v>
      </c>
      <c r="W8696">
        <v>79.609466552734375</v>
      </c>
    </row>
    <row r="8697" spans="2:23" x14ac:dyDescent="0.25">
      <c r="B8697" t="s">
        <v>15</v>
      </c>
      <c r="C8697" s="35">
        <v>42186</v>
      </c>
      <c r="D8697">
        <v>4</v>
      </c>
      <c r="E8697" t="s">
        <v>32</v>
      </c>
      <c r="F8697">
        <v>0.97166337444107176</v>
      </c>
      <c r="G8697">
        <v>0.93061764025644267</v>
      </c>
      <c r="H8697">
        <v>9280</v>
      </c>
      <c r="I8697">
        <v>0.91183047810669671</v>
      </c>
      <c r="J8697">
        <v>0.85364532784323111</v>
      </c>
      <c r="K8697">
        <v>1011</v>
      </c>
      <c r="L8697">
        <v>5.9832897037267685E-2</v>
      </c>
      <c r="M8697">
        <v>6.1577801704406738</v>
      </c>
      <c r="N8697">
        <v>10291</v>
      </c>
      <c r="O8697">
        <v>2.8532542288303375E-2</v>
      </c>
      <c r="P8697">
        <v>2.3265590891242027E-2</v>
      </c>
      <c r="Q8697">
        <v>4.0585413575172424E-2</v>
      </c>
      <c r="R8697">
        <v>5.9832897037267685E-2</v>
      </c>
      <c r="S8697">
        <v>7.907809317111969E-2</v>
      </c>
      <c r="T8697">
        <v>9.6400201320648193E-2</v>
      </c>
      <c r="U8697" t="s">
        <v>102</v>
      </c>
      <c r="V8697" t="s">
        <v>84</v>
      </c>
      <c r="W8697">
        <v>79.609466552734375</v>
      </c>
    </row>
    <row r="8698" spans="2:23" x14ac:dyDescent="0.25">
      <c r="B8698" t="s">
        <v>15</v>
      </c>
      <c r="C8698" s="35">
        <v>42186</v>
      </c>
      <c r="D8698">
        <v>5</v>
      </c>
      <c r="E8698" t="s">
        <v>32</v>
      </c>
      <c r="F8698">
        <v>0.9054836041572385</v>
      </c>
      <c r="G8698">
        <v>0.86893576522517024</v>
      </c>
      <c r="H8698">
        <v>9280</v>
      </c>
      <c r="I8698">
        <v>0.86090617542140924</v>
      </c>
      <c r="J8698">
        <v>0.79876873434215601</v>
      </c>
      <c r="K8698">
        <v>1011</v>
      </c>
      <c r="L8698">
        <v>4.4577427208423615E-2</v>
      </c>
      <c r="M8698">
        <v>4.9230518341064453</v>
      </c>
      <c r="N8698">
        <v>10291</v>
      </c>
      <c r="O8698">
        <v>2.6691807433962822E-2</v>
      </c>
      <c r="P8698">
        <v>1.036920677870512E-2</v>
      </c>
      <c r="Q8698">
        <v>2.6571666821837425E-2</v>
      </c>
      <c r="R8698">
        <v>4.4577427208423615E-2</v>
      </c>
      <c r="S8698">
        <v>6.2581054866313934E-2</v>
      </c>
      <c r="T8698">
        <v>7.8785650432109833E-2</v>
      </c>
      <c r="U8698" t="s">
        <v>18</v>
      </c>
      <c r="V8698" t="s">
        <v>84</v>
      </c>
      <c r="W8698">
        <v>77.739677429199219</v>
      </c>
    </row>
    <row r="8699" spans="2:23" x14ac:dyDescent="0.25">
      <c r="B8699" t="s">
        <v>15</v>
      </c>
      <c r="C8699" s="35">
        <v>42186</v>
      </c>
      <c r="D8699">
        <v>5</v>
      </c>
      <c r="E8699" t="s">
        <v>32</v>
      </c>
      <c r="F8699">
        <v>0.9054836041572385</v>
      </c>
      <c r="G8699">
        <v>0.86893576522517024</v>
      </c>
      <c r="H8699">
        <v>9280</v>
      </c>
      <c r="I8699">
        <v>0.86090617542140924</v>
      </c>
      <c r="J8699">
        <v>0.79876873434215601</v>
      </c>
      <c r="K8699">
        <v>1011</v>
      </c>
      <c r="L8699">
        <v>4.4577427208423615E-2</v>
      </c>
      <c r="M8699">
        <v>4.9230518341064453</v>
      </c>
      <c r="N8699">
        <v>10291</v>
      </c>
      <c r="O8699">
        <v>2.6691807433962822E-2</v>
      </c>
      <c r="P8699">
        <v>1.036920677870512E-2</v>
      </c>
      <c r="Q8699">
        <v>2.6571666821837425E-2</v>
      </c>
      <c r="R8699">
        <v>4.4577427208423615E-2</v>
      </c>
      <c r="S8699">
        <v>6.2581054866313934E-2</v>
      </c>
      <c r="T8699">
        <v>7.8785650432109833E-2</v>
      </c>
      <c r="U8699" t="s">
        <v>102</v>
      </c>
      <c r="V8699" t="s">
        <v>84</v>
      </c>
      <c r="W8699">
        <v>77.739677429199219</v>
      </c>
    </row>
    <row r="8700" spans="2:23" x14ac:dyDescent="0.25">
      <c r="B8700" t="s">
        <v>15</v>
      </c>
      <c r="C8700" s="35">
        <v>42186</v>
      </c>
      <c r="D8700">
        <v>6</v>
      </c>
      <c r="E8700" t="s">
        <v>32</v>
      </c>
      <c r="F8700">
        <v>0.87577145327854189</v>
      </c>
      <c r="G8700">
        <v>0.80825590062222752</v>
      </c>
      <c r="H8700">
        <v>9280</v>
      </c>
      <c r="I8700">
        <v>0.84202061799249694</v>
      </c>
      <c r="J8700">
        <v>0.7823134018504837</v>
      </c>
      <c r="K8700">
        <v>1011</v>
      </c>
      <c r="L8700">
        <v>3.3750835806131363E-2</v>
      </c>
      <c r="M8700">
        <v>3.8538405895233154</v>
      </c>
      <c r="N8700">
        <v>10291</v>
      </c>
      <c r="O8700">
        <v>2.5995222851634026E-2</v>
      </c>
      <c r="P8700">
        <v>4.3535820441320539E-4</v>
      </c>
      <c r="Q8700">
        <v>1.6214977949857712E-2</v>
      </c>
      <c r="R8700">
        <v>3.3750835806131363E-2</v>
      </c>
      <c r="S8700">
        <v>5.1284614950418472E-2</v>
      </c>
      <c r="T8700">
        <v>6.7066311836242676E-2</v>
      </c>
      <c r="U8700" t="s">
        <v>18</v>
      </c>
      <c r="V8700" t="s">
        <v>84</v>
      </c>
      <c r="W8700">
        <v>77.999809265136719</v>
      </c>
    </row>
    <row r="8701" spans="2:23" x14ac:dyDescent="0.25">
      <c r="B8701" t="s">
        <v>15</v>
      </c>
      <c r="C8701" s="35">
        <v>42186</v>
      </c>
      <c r="D8701">
        <v>6</v>
      </c>
      <c r="E8701" t="s">
        <v>32</v>
      </c>
      <c r="F8701">
        <v>0.87577145327854189</v>
      </c>
      <c r="G8701">
        <v>0.80825590062222752</v>
      </c>
      <c r="H8701">
        <v>9280</v>
      </c>
      <c r="I8701">
        <v>0.84202061799249694</v>
      </c>
      <c r="J8701">
        <v>0.7823134018504837</v>
      </c>
      <c r="K8701">
        <v>1011</v>
      </c>
      <c r="L8701">
        <v>3.3750835806131363E-2</v>
      </c>
      <c r="M8701">
        <v>3.8538405895233154</v>
      </c>
      <c r="N8701">
        <v>10291</v>
      </c>
      <c r="O8701">
        <v>2.5995222851634026E-2</v>
      </c>
      <c r="P8701">
        <v>4.3535820441320539E-4</v>
      </c>
      <c r="Q8701">
        <v>1.6214977949857712E-2</v>
      </c>
      <c r="R8701">
        <v>3.3750835806131363E-2</v>
      </c>
      <c r="S8701">
        <v>5.1284614950418472E-2</v>
      </c>
      <c r="T8701">
        <v>6.7066311836242676E-2</v>
      </c>
      <c r="U8701" t="s">
        <v>102</v>
      </c>
      <c r="V8701" t="s">
        <v>84</v>
      </c>
      <c r="W8701">
        <v>77.999809265136719</v>
      </c>
    </row>
    <row r="8702" spans="2:23" x14ac:dyDescent="0.25">
      <c r="B8702" t="s">
        <v>15</v>
      </c>
      <c r="C8702" s="35">
        <v>42186</v>
      </c>
      <c r="D8702">
        <v>7</v>
      </c>
      <c r="E8702" t="s">
        <v>32</v>
      </c>
      <c r="F8702">
        <v>0.91312857902517708</v>
      </c>
      <c r="G8702">
        <v>0.85982621075624988</v>
      </c>
      <c r="H8702">
        <v>9280</v>
      </c>
      <c r="I8702">
        <v>0.84320049841784261</v>
      </c>
      <c r="J8702">
        <v>0.8572431775710323</v>
      </c>
      <c r="K8702">
        <v>1011</v>
      </c>
      <c r="L8702">
        <v>6.9928079843521118E-2</v>
      </c>
      <c r="M8702">
        <v>7.6580758094787598</v>
      </c>
      <c r="N8702">
        <v>10291</v>
      </c>
      <c r="O8702">
        <v>2.8399582952260971E-2</v>
      </c>
      <c r="P8702">
        <v>3.3531174063682556E-2</v>
      </c>
      <c r="Q8702">
        <v>5.0770290195941925E-2</v>
      </c>
      <c r="R8702">
        <v>6.9928079843521118E-2</v>
      </c>
      <c r="S8702">
        <v>8.908359706401825E-2</v>
      </c>
      <c r="T8702">
        <v>0.10632498562335968</v>
      </c>
      <c r="U8702" t="s">
        <v>18</v>
      </c>
      <c r="V8702" t="s">
        <v>84</v>
      </c>
      <c r="W8702">
        <v>79.65008544921875</v>
      </c>
    </row>
    <row r="8703" spans="2:23" x14ac:dyDescent="0.25">
      <c r="B8703" t="s">
        <v>15</v>
      </c>
      <c r="C8703" s="35">
        <v>42186</v>
      </c>
      <c r="D8703">
        <v>7</v>
      </c>
      <c r="E8703" t="s">
        <v>32</v>
      </c>
      <c r="F8703">
        <v>0.91312857902517708</v>
      </c>
      <c r="G8703">
        <v>0.85982621075624988</v>
      </c>
      <c r="H8703">
        <v>9280</v>
      </c>
      <c r="I8703">
        <v>0.84320049841784261</v>
      </c>
      <c r="J8703">
        <v>0.8572431775710323</v>
      </c>
      <c r="K8703">
        <v>1011</v>
      </c>
      <c r="L8703">
        <v>6.9928079843521118E-2</v>
      </c>
      <c r="M8703">
        <v>7.6580758094787598</v>
      </c>
      <c r="N8703">
        <v>10291</v>
      </c>
      <c r="O8703">
        <v>2.8399582952260971E-2</v>
      </c>
      <c r="P8703">
        <v>3.3531174063682556E-2</v>
      </c>
      <c r="Q8703">
        <v>5.0770290195941925E-2</v>
      </c>
      <c r="R8703">
        <v>6.9928079843521118E-2</v>
      </c>
      <c r="S8703">
        <v>8.908359706401825E-2</v>
      </c>
      <c r="T8703">
        <v>0.10632498562335968</v>
      </c>
      <c r="U8703" t="s">
        <v>102</v>
      </c>
      <c r="V8703" t="s">
        <v>84</v>
      </c>
      <c r="W8703">
        <v>79.65008544921875</v>
      </c>
    </row>
    <row r="8704" spans="2:23" x14ac:dyDescent="0.25">
      <c r="B8704" t="s">
        <v>15</v>
      </c>
      <c r="C8704" s="35">
        <v>42186</v>
      </c>
      <c r="D8704">
        <v>8</v>
      </c>
      <c r="E8704" t="s">
        <v>32</v>
      </c>
      <c r="F8704">
        <v>0.95819883055232669</v>
      </c>
      <c r="G8704">
        <v>0.93993466596665309</v>
      </c>
      <c r="H8704">
        <v>9280</v>
      </c>
      <c r="I8704">
        <v>0.94418127394239604</v>
      </c>
      <c r="J8704">
        <v>1.0307917158788484</v>
      </c>
      <c r="K8704">
        <v>1011</v>
      </c>
      <c r="L8704">
        <v>1.4017556793987751E-2</v>
      </c>
      <c r="M8704">
        <v>1.4629068374633789</v>
      </c>
      <c r="N8704">
        <v>10291</v>
      </c>
      <c r="O8704">
        <v>3.3855177462100983E-2</v>
      </c>
      <c r="P8704">
        <v>-2.9371239244937897E-2</v>
      </c>
      <c r="Q8704">
        <v>-8.8204685598611832E-3</v>
      </c>
      <c r="R8704">
        <v>1.4017556793987751E-2</v>
      </c>
      <c r="S8704">
        <v>3.6852873861789703E-2</v>
      </c>
      <c r="T8704">
        <v>5.740635097026825E-2</v>
      </c>
      <c r="U8704" t="s">
        <v>18</v>
      </c>
      <c r="V8704" t="s">
        <v>84</v>
      </c>
      <c r="W8704">
        <v>83.040519714355469</v>
      </c>
    </row>
    <row r="8705" spans="2:23" x14ac:dyDescent="0.25">
      <c r="B8705" t="s">
        <v>15</v>
      </c>
      <c r="C8705" s="35">
        <v>42186</v>
      </c>
      <c r="D8705">
        <v>8</v>
      </c>
      <c r="E8705" t="s">
        <v>32</v>
      </c>
      <c r="F8705">
        <v>0.95819883055232669</v>
      </c>
      <c r="G8705">
        <v>0.93993466596665309</v>
      </c>
      <c r="H8705">
        <v>9280</v>
      </c>
      <c r="I8705">
        <v>0.94418127394239604</v>
      </c>
      <c r="J8705">
        <v>1.0307917158788484</v>
      </c>
      <c r="K8705">
        <v>1011</v>
      </c>
      <c r="L8705">
        <v>1.4017556793987751E-2</v>
      </c>
      <c r="M8705">
        <v>1.4629068374633789</v>
      </c>
      <c r="N8705">
        <v>10291</v>
      </c>
      <c r="O8705">
        <v>3.3855177462100983E-2</v>
      </c>
      <c r="P8705">
        <v>-2.9371239244937897E-2</v>
      </c>
      <c r="Q8705">
        <v>-8.8204685598611832E-3</v>
      </c>
      <c r="R8705">
        <v>1.4017556793987751E-2</v>
      </c>
      <c r="S8705">
        <v>3.6852873861789703E-2</v>
      </c>
      <c r="T8705">
        <v>5.740635097026825E-2</v>
      </c>
      <c r="U8705" t="s">
        <v>102</v>
      </c>
      <c r="V8705" t="s">
        <v>84</v>
      </c>
      <c r="W8705">
        <v>83.040519714355469</v>
      </c>
    </row>
    <row r="8706" spans="2:23" x14ac:dyDescent="0.25">
      <c r="B8706" t="s">
        <v>15</v>
      </c>
      <c r="C8706" s="35">
        <v>42186</v>
      </c>
      <c r="D8706">
        <v>9</v>
      </c>
      <c r="E8706" t="s">
        <v>32</v>
      </c>
      <c r="F8706">
        <v>1.0522576998774078</v>
      </c>
      <c r="G8706">
        <v>1.1063587011872449</v>
      </c>
      <c r="H8706">
        <v>9280</v>
      </c>
      <c r="I8706">
        <v>1.0800915335364576</v>
      </c>
      <c r="J8706">
        <v>1.2322480404584395</v>
      </c>
      <c r="K8706">
        <v>1011</v>
      </c>
      <c r="L8706">
        <v>-2.7833834290504456E-2</v>
      </c>
      <c r="M8706">
        <v>-2.6451537609100342</v>
      </c>
      <c r="N8706">
        <v>10291</v>
      </c>
      <c r="O8706">
        <v>4.0420465171337128E-2</v>
      </c>
      <c r="P8706">
        <v>-7.9636700451374054E-2</v>
      </c>
      <c r="Q8706">
        <v>-5.5100671947002411E-2</v>
      </c>
      <c r="R8706">
        <v>-2.7833834290504456E-2</v>
      </c>
      <c r="S8706">
        <v>-5.7023053523153067E-4</v>
      </c>
      <c r="T8706">
        <v>2.3969033733010292E-2</v>
      </c>
      <c r="U8706" t="s">
        <v>18</v>
      </c>
      <c r="V8706" t="s">
        <v>84</v>
      </c>
      <c r="W8706">
        <v>86.650665283203125</v>
      </c>
    </row>
    <row r="8707" spans="2:23" x14ac:dyDescent="0.25">
      <c r="B8707" t="s">
        <v>15</v>
      </c>
      <c r="C8707" s="35">
        <v>42186</v>
      </c>
      <c r="D8707">
        <v>9</v>
      </c>
      <c r="E8707" t="s">
        <v>32</v>
      </c>
      <c r="F8707">
        <v>1.0522576998774078</v>
      </c>
      <c r="G8707">
        <v>1.1063587011872449</v>
      </c>
      <c r="H8707">
        <v>9280</v>
      </c>
      <c r="I8707">
        <v>1.0800915335364576</v>
      </c>
      <c r="J8707">
        <v>1.2322480404584395</v>
      </c>
      <c r="K8707">
        <v>1011</v>
      </c>
      <c r="L8707">
        <v>-2.7833834290504456E-2</v>
      </c>
      <c r="M8707">
        <v>-2.6451537609100342</v>
      </c>
      <c r="N8707">
        <v>10291</v>
      </c>
      <c r="O8707">
        <v>4.0420465171337128E-2</v>
      </c>
      <c r="P8707">
        <v>-7.9636700451374054E-2</v>
      </c>
      <c r="Q8707">
        <v>-5.5100671947002411E-2</v>
      </c>
      <c r="R8707">
        <v>-2.7833834290504456E-2</v>
      </c>
      <c r="S8707">
        <v>-5.7023053523153067E-4</v>
      </c>
      <c r="T8707">
        <v>2.3969033733010292E-2</v>
      </c>
      <c r="U8707" t="s">
        <v>102</v>
      </c>
      <c r="V8707" t="s">
        <v>84</v>
      </c>
      <c r="W8707">
        <v>86.650665283203125</v>
      </c>
    </row>
    <row r="8708" spans="2:23" x14ac:dyDescent="0.25">
      <c r="B8708" t="s">
        <v>15</v>
      </c>
      <c r="C8708" s="35">
        <v>42186</v>
      </c>
      <c r="D8708">
        <v>10</v>
      </c>
      <c r="E8708" t="s">
        <v>32</v>
      </c>
      <c r="F8708">
        <v>1.2295304311771513</v>
      </c>
      <c r="G8708">
        <v>1.3005805837827555</v>
      </c>
      <c r="H8708">
        <v>9280</v>
      </c>
      <c r="I8708">
        <v>1.2102497018629896</v>
      </c>
      <c r="J8708">
        <v>1.3701957222403642</v>
      </c>
      <c r="K8708">
        <v>1011</v>
      </c>
      <c r="L8708">
        <v>1.9280729815363884E-2</v>
      </c>
      <c r="M8708">
        <v>1.5681376457214355</v>
      </c>
      <c r="N8708">
        <v>10291</v>
      </c>
      <c r="O8708">
        <v>4.5158430933952332E-2</v>
      </c>
      <c r="P8708">
        <v>-3.8594316691160202E-2</v>
      </c>
      <c r="Q8708">
        <v>-1.1182244867086411E-2</v>
      </c>
      <c r="R8708">
        <v>1.9280729815363884E-2</v>
      </c>
      <c r="S8708">
        <v>4.974009096622467E-2</v>
      </c>
      <c r="T8708">
        <v>7.715577632188797E-2</v>
      </c>
      <c r="U8708" t="s">
        <v>18</v>
      </c>
      <c r="V8708" t="s">
        <v>84</v>
      </c>
      <c r="W8708">
        <v>87.910697937011719</v>
      </c>
    </row>
    <row r="8709" spans="2:23" x14ac:dyDescent="0.25">
      <c r="B8709" t="s">
        <v>15</v>
      </c>
      <c r="C8709" s="35">
        <v>42186</v>
      </c>
      <c r="D8709">
        <v>10</v>
      </c>
      <c r="E8709" t="s">
        <v>32</v>
      </c>
      <c r="F8709">
        <v>1.2295304311771513</v>
      </c>
      <c r="G8709">
        <v>1.3005805837827555</v>
      </c>
      <c r="H8709">
        <v>9280</v>
      </c>
      <c r="I8709">
        <v>1.2102497018629896</v>
      </c>
      <c r="J8709">
        <v>1.3701957222403642</v>
      </c>
      <c r="K8709">
        <v>1011</v>
      </c>
      <c r="L8709">
        <v>1.9280729815363884E-2</v>
      </c>
      <c r="M8709">
        <v>1.5681376457214355</v>
      </c>
      <c r="N8709">
        <v>10291</v>
      </c>
      <c r="O8709">
        <v>4.5158430933952332E-2</v>
      </c>
      <c r="P8709">
        <v>-3.8594316691160202E-2</v>
      </c>
      <c r="Q8709">
        <v>-1.1182244867086411E-2</v>
      </c>
      <c r="R8709">
        <v>1.9280729815363884E-2</v>
      </c>
      <c r="S8709">
        <v>4.974009096622467E-2</v>
      </c>
      <c r="T8709">
        <v>7.715577632188797E-2</v>
      </c>
      <c r="U8709" t="s">
        <v>102</v>
      </c>
      <c r="V8709" t="s">
        <v>84</v>
      </c>
      <c r="W8709">
        <v>87.910697937011719</v>
      </c>
    </row>
    <row r="8710" spans="2:23" x14ac:dyDescent="0.25">
      <c r="B8710" t="s">
        <v>15</v>
      </c>
      <c r="C8710" s="35">
        <v>42186</v>
      </c>
      <c r="D8710">
        <v>11</v>
      </c>
      <c r="E8710" t="s">
        <v>32</v>
      </c>
      <c r="F8710">
        <v>1.393483409204743</v>
      </c>
      <c r="G8710">
        <v>1.4953206869520079</v>
      </c>
      <c r="H8710">
        <v>9280</v>
      </c>
      <c r="I8710">
        <v>1.3281705172108573</v>
      </c>
      <c r="J8710">
        <v>1.5697144784148311</v>
      </c>
      <c r="K8710">
        <v>1011</v>
      </c>
      <c r="L8710">
        <v>6.5312892198562622E-2</v>
      </c>
      <c r="M8710">
        <v>4.6870231628417969</v>
      </c>
      <c r="N8710">
        <v>10291</v>
      </c>
      <c r="O8710">
        <v>5.1750756800174713E-2</v>
      </c>
      <c r="P8710">
        <v>-1.0108776623383164E-3</v>
      </c>
      <c r="Q8710">
        <v>3.0402867123484612E-2</v>
      </c>
      <c r="R8710">
        <v>6.5312892198562622E-2</v>
      </c>
      <c r="S8710">
        <v>0.10021878033876419</v>
      </c>
      <c r="T8710">
        <v>0.13163666427135468</v>
      </c>
      <c r="U8710" t="s">
        <v>18</v>
      </c>
      <c r="V8710" t="s">
        <v>84</v>
      </c>
      <c r="W8710">
        <v>92.12982177734375</v>
      </c>
    </row>
    <row r="8711" spans="2:23" x14ac:dyDescent="0.25">
      <c r="B8711" t="s">
        <v>15</v>
      </c>
      <c r="C8711" s="35">
        <v>42186</v>
      </c>
      <c r="D8711">
        <v>11</v>
      </c>
      <c r="E8711" t="s">
        <v>32</v>
      </c>
      <c r="F8711">
        <v>1.393483409204743</v>
      </c>
      <c r="G8711">
        <v>1.4953206869520079</v>
      </c>
      <c r="H8711">
        <v>9280</v>
      </c>
      <c r="I8711">
        <v>1.3281705172108573</v>
      </c>
      <c r="J8711">
        <v>1.5697144784148311</v>
      </c>
      <c r="K8711">
        <v>1011</v>
      </c>
      <c r="L8711">
        <v>6.5312892198562622E-2</v>
      </c>
      <c r="M8711">
        <v>4.6870231628417969</v>
      </c>
      <c r="N8711">
        <v>10291</v>
      </c>
      <c r="O8711">
        <v>5.1750756800174713E-2</v>
      </c>
      <c r="P8711">
        <v>-1.0108776623383164E-3</v>
      </c>
      <c r="Q8711">
        <v>3.0402867123484612E-2</v>
      </c>
      <c r="R8711">
        <v>6.5312892198562622E-2</v>
      </c>
      <c r="S8711">
        <v>0.10021878033876419</v>
      </c>
      <c r="T8711">
        <v>0.13163666427135468</v>
      </c>
      <c r="U8711" t="s">
        <v>102</v>
      </c>
      <c r="V8711" t="s">
        <v>84</v>
      </c>
      <c r="W8711">
        <v>92.12982177734375</v>
      </c>
    </row>
    <row r="8712" spans="2:23" x14ac:dyDescent="0.25">
      <c r="B8712" t="s">
        <v>15</v>
      </c>
      <c r="C8712" s="35">
        <v>42186</v>
      </c>
      <c r="D8712">
        <v>12</v>
      </c>
      <c r="E8712" t="s">
        <v>32</v>
      </c>
      <c r="F8712">
        <v>1.6679856836101483</v>
      </c>
      <c r="G8712">
        <v>1.6620774941001635</v>
      </c>
      <c r="H8712">
        <v>9280</v>
      </c>
      <c r="I8712">
        <v>1.5982486059592058</v>
      </c>
      <c r="J8712">
        <v>1.75765214746882</v>
      </c>
      <c r="K8712">
        <v>1011</v>
      </c>
      <c r="L8712">
        <v>6.9737076759338379E-2</v>
      </c>
      <c r="M8712">
        <v>4.1809158325195313</v>
      </c>
      <c r="N8712">
        <v>10291</v>
      </c>
      <c r="O8712">
        <v>5.7908646762371063E-2</v>
      </c>
      <c r="P8712">
        <v>-4.4786450453102589E-3</v>
      </c>
      <c r="Q8712">
        <v>3.0673062428832054E-2</v>
      </c>
      <c r="R8712">
        <v>6.9737076759338379E-2</v>
      </c>
      <c r="S8712">
        <v>0.10879646241664886</v>
      </c>
      <c r="T8712">
        <v>0.14395280182361603</v>
      </c>
      <c r="U8712" t="s">
        <v>18</v>
      </c>
      <c r="V8712" t="s">
        <v>84</v>
      </c>
      <c r="W8712">
        <v>95.999710083007813</v>
      </c>
    </row>
    <row r="8713" spans="2:23" x14ac:dyDescent="0.25">
      <c r="B8713" t="s">
        <v>15</v>
      </c>
      <c r="C8713" s="35">
        <v>42186</v>
      </c>
      <c r="D8713">
        <v>12</v>
      </c>
      <c r="E8713" t="s">
        <v>32</v>
      </c>
      <c r="F8713">
        <v>1.6679856836101483</v>
      </c>
      <c r="G8713">
        <v>1.6620774941001635</v>
      </c>
      <c r="H8713">
        <v>9280</v>
      </c>
      <c r="I8713">
        <v>1.5982486059592058</v>
      </c>
      <c r="J8713">
        <v>1.75765214746882</v>
      </c>
      <c r="K8713">
        <v>1011</v>
      </c>
      <c r="L8713">
        <v>6.9737076759338379E-2</v>
      </c>
      <c r="M8713">
        <v>4.1809158325195313</v>
      </c>
      <c r="N8713">
        <v>10291</v>
      </c>
      <c r="O8713">
        <v>5.7908646762371063E-2</v>
      </c>
      <c r="P8713">
        <v>-4.4786450453102589E-3</v>
      </c>
      <c r="Q8713">
        <v>3.0673062428832054E-2</v>
      </c>
      <c r="R8713">
        <v>6.9737076759338379E-2</v>
      </c>
      <c r="S8713">
        <v>0.10879646241664886</v>
      </c>
      <c r="T8713">
        <v>0.14395280182361603</v>
      </c>
      <c r="U8713" t="s">
        <v>102</v>
      </c>
      <c r="V8713" t="s">
        <v>84</v>
      </c>
      <c r="W8713">
        <v>95.999710083007813</v>
      </c>
    </row>
    <row r="8714" spans="2:23" x14ac:dyDescent="0.25">
      <c r="B8714" t="s">
        <v>15</v>
      </c>
      <c r="C8714" s="35">
        <v>42186</v>
      </c>
      <c r="D8714">
        <v>13</v>
      </c>
      <c r="E8714" t="s">
        <v>32</v>
      </c>
      <c r="F8714">
        <v>1.971035293617458</v>
      </c>
      <c r="G8714">
        <v>1.8374632226528749</v>
      </c>
      <c r="H8714">
        <v>9280</v>
      </c>
      <c r="I8714">
        <v>1.9173485062965043</v>
      </c>
      <c r="J8714">
        <v>1.9343722523711129</v>
      </c>
      <c r="K8714">
        <v>1011</v>
      </c>
      <c r="L8714">
        <v>5.3686786442995071E-2</v>
      </c>
      <c r="M8714">
        <v>2.7237861156463623</v>
      </c>
      <c r="N8714">
        <v>10291</v>
      </c>
      <c r="O8714">
        <v>6.3756614923477173E-2</v>
      </c>
      <c r="P8714">
        <v>-2.8023691847920418E-2</v>
      </c>
      <c r="Q8714">
        <v>1.0677848942577839E-2</v>
      </c>
      <c r="R8714">
        <v>5.3686786442995071E-2</v>
      </c>
      <c r="S8714">
        <v>9.6690624952316284E-2</v>
      </c>
      <c r="T8714">
        <v>0.13539727032184601</v>
      </c>
      <c r="U8714" t="s">
        <v>18</v>
      </c>
      <c r="V8714" t="s">
        <v>84</v>
      </c>
      <c r="W8714">
        <v>96.999710083007813</v>
      </c>
    </row>
    <row r="8715" spans="2:23" x14ac:dyDescent="0.25">
      <c r="B8715" t="s">
        <v>15</v>
      </c>
      <c r="C8715" s="35">
        <v>42186</v>
      </c>
      <c r="D8715">
        <v>13</v>
      </c>
      <c r="E8715" t="s">
        <v>32</v>
      </c>
      <c r="F8715">
        <v>1.971035293617458</v>
      </c>
      <c r="G8715">
        <v>1.8374632226528749</v>
      </c>
      <c r="H8715">
        <v>9280</v>
      </c>
      <c r="I8715">
        <v>1.9173485062965043</v>
      </c>
      <c r="J8715">
        <v>1.9343722523711129</v>
      </c>
      <c r="K8715">
        <v>1011</v>
      </c>
      <c r="L8715">
        <v>5.3686786442995071E-2</v>
      </c>
      <c r="M8715">
        <v>2.7237861156463623</v>
      </c>
      <c r="N8715">
        <v>10291</v>
      </c>
      <c r="O8715">
        <v>6.3756614923477173E-2</v>
      </c>
      <c r="P8715">
        <v>-2.8023691847920418E-2</v>
      </c>
      <c r="Q8715">
        <v>1.0677848942577839E-2</v>
      </c>
      <c r="R8715">
        <v>5.3686786442995071E-2</v>
      </c>
      <c r="S8715">
        <v>9.6690624952316284E-2</v>
      </c>
      <c r="T8715">
        <v>0.13539727032184601</v>
      </c>
      <c r="U8715" t="s">
        <v>102</v>
      </c>
      <c r="V8715" t="s">
        <v>84</v>
      </c>
      <c r="W8715">
        <v>96.999710083007813</v>
      </c>
    </row>
    <row r="8716" spans="2:23" x14ac:dyDescent="0.25">
      <c r="B8716" t="s">
        <v>15</v>
      </c>
      <c r="C8716" s="35">
        <v>42186</v>
      </c>
      <c r="D8716">
        <v>14</v>
      </c>
      <c r="E8716" t="s">
        <v>32</v>
      </c>
      <c r="F8716">
        <v>2.269727539514788</v>
      </c>
      <c r="G8716">
        <v>1.9312015870761168</v>
      </c>
      <c r="H8716">
        <v>9280</v>
      </c>
      <c r="I8716">
        <v>2.2171321713891659</v>
      </c>
      <c r="J8716">
        <v>1.975756198843031</v>
      </c>
      <c r="K8716">
        <v>1011</v>
      </c>
      <c r="L8716">
        <v>5.2595369517803192E-2</v>
      </c>
      <c r="M8716">
        <v>2.3172547817230225</v>
      </c>
      <c r="N8716">
        <v>10291</v>
      </c>
      <c r="O8716">
        <v>6.5291881561279297E-2</v>
      </c>
      <c r="P8716">
        <v>-3.1082706525921822E-2</v>
      </c>
      <c r="Q8716">
        <v>8.5507724434137344E-3</v>
      </c>
      <c r="R8716">
        <v>5.2595369517803192E-2</v>
      </c>
      <c r="S8716">
        <v>9.6634745597839355E-2</v>
      </c>
      <c r="T8716">
        <v>0.13627344369888306</v>
      </c>
      <c r="U8716" t="s">
        <v>18</v>
      </c>
      <c r="V8716" t="s">
        <v>84</v>
      </c>
      <c r="W8716">
        <v>98.2596435546875</v>
      </c>
    </row>
    <row r="8717" spans="2:23" x14ac:dyDescent="0.25">
      <c r="B8717" t="s">
        <v>15</v>
      </c>
      <c r="C8717" s="35">
        <v>42186</v>
      </c>
      <c r="D8717">
        <v>14</v>
      </c>
      <c r="E8717" t="s">
        <v>32</v>
      </c>
      <c r="F8717">
        <v>2.269727539514788</v>
      </c>
      <c r="G8717">
        <v>1.9312015870761168</v>
      </c>
      <c r="H8717">
        <v>9280</v>
      </c>
      <c r="I8717">
        <v>2.2171321713891659</v>
      </c>
      <c r="J8717">
        <v>1.975756198843031</v>
      </c>
      <c r="K8717">
        <v>1011</v>
      </c>
      <c r="L8717">
        <v>5.2595369517803192E-2</v>
      </c>
      <c r="M8717">
        <v>2.3172547817230225</v>
      </c>
      <c r="N8717">
        <v>10291</v>
      </c>
      <c r="O8717">
        <v>6.5291881561279297E-2</v>
      </c>
      <c r="P8717">
        <v>-3.1082706525921822E-2</v>
      </c>
      <c r="Q8717">
        <v>8.5507724434137344E-3</v>
      </c>
      <c r="R8717">
        <v>5.2595369517803192E-2</v>
      </c>
      <c r="S8717">
        <v>9.6634745597839355E-2</v>
      </c>
      <c r="T8717">
        <v>0.13627344369888306</v>
      </c>
      <c r="U8717" t="s">
        <v>102</v>
      </c>
      <c r="V8717" t="s">
        <v>84</v>
      </c>
      <c r="W8717">
        <v>98.2596435546875</v>
      </c>
    </row>
    <row r="8718" spans="2:23" x14ac:dyDescent="0.25">
      <c r="B8718" t="s">
        <v>15</v>
      </c>
      <c r="C8718" s="35">
        <v>42186</v>
      </c>
      <c r="D8718">
        <v>15</v>
      </c>
      <c r="E8718" t="s">
        <v>32</v>
      </c>
      <c r="F8718">
        <v>2.5000997943308088</v>
      </c>
      <c r="G8718">
        <v>1.9816251775646858</v>
      </c>
      <c r="H8718">
        <v>9280</v>
      </c>
      <c r="I8718">
        <v>2.4140748000082271</v>
      </c>
      <c r="J8718">
        <v>2.0270457535217621</v>
      </c>
      <c r="K8718">
        <v>1011</v>
      </c>
      <c r="L8718">
        <v>8.6024992167949677E-2</v>
      </c>
      <c r="M8718">
        <v>3.4408624172210693</v>
      </c>
      <c r="N8718">
        <v>10291</v>
      </c>
      <c r="O8718">
        <v>6.6987752914428711E-2</v>
      </c>
      <c r="P8718">
        <v>1.7348803521599621E-4</v>
      </c>
      <c r="Q8718">
        <v>4.08363938331604E-2</v>
      </c>
      <c r="R8718">
        <v>8.6024992167949677E-2</v>
      </c>
      <c r="S8718">
        <v>0.13120822608470917</v>
      </c>
      <c r="T8718">
        <v>0.17187649011611938</v>
      </c>
      <c r="U8718" t="s">
        <v>18</v>
      </c>
      <c r="V8718" t="s">
        <v>84</v>
      </c>
      <c r="W8718">
        <v>100.12943267822266</v>
      </c>
    </row>
    <row r="8719" spans="2:23" x14ac:dyDescent="0.25">
      <c r="B8719" t="s">
        <v>15</v>
      </c>
      <c r="C8719" s="35">
        <v>42186</v>
      </c>
      <c r="D8719">
        <v>15</v>
      </c>
      <c r="E8719" t="s">
        <v>32</v>
      </c>
      <c r="F8719">
        <v>2.5000997943308088</v>
      </c>
      <c r="G8719">
        <v>1.9816251775646858</v>
      </c>
      <c r="H8719">
        <v>9280</v>
      </c>
      <c r="I8719">
        <v>2.4140748000082271</v>
      </c>
      <c r="J8719">
        <v>2.0270457535217621</v>
      </c>
      <c r="K8719">
        <v>1011</v>
      </c>
      <c r="L8719">
        <v>8.6024992167949677E-2</v>
      </c>
      <c r="M8719">
        <v>3.4408624172210693</v>
      </c>
      <c r="N8719">
        <v>10291</v>
      </c>
      <c r="O8719">
        <v>6.6987752914428711E-2</v>
      </c>
      <c r="P8719">
        <v>1.7348803521599621E-4</v>
      </c>
      <c r="Q8719">
        <v>4.08363938331604E-2</v>
      </c>
      <c r="R8719">
        <v>8.6024992167949677E-2</v>
      </c>
      <c r="S8719">
        <v>0.13120822608470917</v>
      </c>
      <c r="T8719">
        <v>0.17187649011611938</v>
      </c>
      <c r="U8719" t="s">
        <v>102</v>
      </c>
      <c r="V8719" t="s">
        <v>84</v>
      </c>
      <c r="W8719">
        <v>100.12943267822266</v>
      </c>
    </row>
    <row r="8720" spans="2:23" x14ac:dyDescent="0.25">
      <c r="B8720" t="s">
        <v>15</v>
      </c>
      <c r="C8720" s="35">
        <v>42186</v>
      </c>
      <c r="D8720">
        <v>16</v>
      </c>
      <c r="E8720" t="s">
        <v>32</v>
      </c>
      <c r="F8720">
        <v>2.7748832682262865</v>
      </c>
      <c r="G8720">
        <v>2.0143570660683636</v>
      </c>
      <c r="H8720">
        <v>9280</v>
      </c>
      <c r="I8720">
        <v>2.5357099609982079</v>
      </c>
      <c r="J8720">
        <v>1.9107581982653072</v>
      </c>
      <c r="K8720">
        <v>1011</v>
      </c>
      <c r="L8720">
        <v>0.23917330801486969</v>
      </c>
      <c r="M8720">
        <v>8.6192207336425781</v>
      </c>
      <c r="N8720">
        <v>10291</v>
      </c>
      <c r="O8720">
        <v>6.3627965748310089E-2</v>
      </c>
      <c r="P8720">
        <v>0.15762770175933838</v>
      </c>
      <c r="Q8720">
        <v>0.19625115394592285</v>
      </c>
      <c r="R8720">
        <v>0.23917330801486969</v>
      </c>
      <c r="S8720">
        <v>0.28209036588668823</v>
      </c>
      <c r="T8720">
        <v>0.320718914270401</v>
      </c>
      <c r="U8720" t="s">
        <v>18</v>
      </c>
      <c r="V8720" t="s">
        <v>84</v>
      </c>
      <c r="W8720">
        <v>99.129631042480469</v>
      </c>
    </row>
    <row r="8721" spans="2:23" x14ac:dyDescent="0.25">
      <c r="B8721" t="s">
        <v>15</v>
      </c>
      <c r="C8721" s="35">
        <v>42186</v>
      </c>
      <c r="D8721">
        <v>16</v>
      </c>
      <c r="E8721" t="s">
        <v>32</v>
      </c>
      <c r="F8721">
        <v>2.7748832682262865</v>
      </c>
      <c r="G8721">
        <v>2.0143570660683636</v>
      </c>
      <c r="H8721">
        <v>9280</v>
      </c>
      <c r="I8721">
        <v>2.5357099609982079</v>
      </c>
      <c r="J8721">
        <v>1.9107581982653072</v>
      </c>
      <c r="K8721">
        <v>1011</v>
      </c>
      <c r="L8721">
        <v>0.23917330801486969</v>
      </c>
      <c r="M8721">
        <v>8.6192207336425781</v>
      </c>
      <c r="N8721">
        <v>10291</v>
      </c>
      <c r="O8721">
        <v>6.3627965748310089E-2</v>
      </c>
      <c r="P8721">
        <v>0.15762770175933838</v>
      </c>
      <c r="Q8721">
        <v>0.19625115394592285</v>
      </c>
      <c r="R8721">
        <v>0.23917330801486969</v>
      </c>
      <c r="S8721">
        <v>0.28209036588668823</v>
      </c>
      <c r="T8721">
        <v>0.320718914270401</v>
      </c>
      <c r="U8721" t="s">
        <v>102</v>
      </c>
      <c r="V8721" t="s">
        <v>84</v>
      </c>
      <c r="W8721">
        <v>99.129631042480469</v>
      </c>
    </row>
    <row r="8722" spans="2:23" x14ac:dyDescent="0.25">
      <c r="B8722" t="s">
        <v>15</v>
      </c>
      <c r="C8722" s="35">
        <v>42186</v>
      </c>
      <c r="D8722">
        <v>17</v>
      </c>
      <c r="E8722" t="s">
        <v>32</v>
      </c>
      <c r="F8722">
        <v>3.0019672411574398</v>
      </c>
      <c r="G8722">
        <v>2.004566018491265</v>
      </c>
      <c r="H8722">
        <v>9280</v>
      </c>
      <c r="I8722">
        <v>2.2583604589494097</v>
      </c>
      <c r="J8722">
        <v>1.6671922256115881</v>
      </c>
      <c r="K8722">
        <v>1011</v>
      </c>
      <c r="L8722">
        <v>0.7436068058013916</v>
      </c>
      <c r="M8722">
        <v>24.770648956298828</v>
      </c>
      <c r="N8722">
        <v>10291</v>
      </c>
      <c r="O8722">
        <v>5.6411813944578171E-2</v>
      </c>
      <c r="P8722">
        <v>0.67130941152572632</v>
      </c>
      <c r="Q8722">
        <v>0.70555251836776733</v>
      </c>
      <c r="R8722">
        <v>0.7436068058013916</v>
      </c>
      <c r="S8722">
        <v>0.78165656328201294</v>
      </c>
      <c r="T8722">
        <v>0.81590420007705688</v>
      </c>
      <c r="U8722" t="s">
        <v>18</v>
      </c>
      <c r="V8722" t="s">
        <v>84</v>
      </c>
      <c r="W8722">
        <v>96.520164489746094</v>
      </c>
    </row>
    <row r="8723" spans="2:23" x14ac:dyDescent="0.25">
      <c r="B8723" t="s">
        <v>15</v>
      </c>
      <c r="C8723" s="35">
        <v>42186</v>
      </c>
      <c r="D8723">
        <v>17</v>
      </c>
      <c r="E8723" t="s">
        <v>32</v>
      </c>
      <c r="F8723">
        <v>3.0019672411574398</v>
      </c>
      <c r="G8723">
        <v>2.004566018491265</v>
      </c>
      <c r="H8723">
        <v>9280</v>
      </c>
      <c r="I8723">
        <v>2.2583604589494097</v>
      </c>
      <c r="J8723">
        <v>1.6671922256115881</v>
      </c>
      <c r="K8723">
        <v>1011</v>
      </c>
      <c r="L8723">
        <v>0.7436068058013916</v>
      </c>
      <c r="M8723">
        <v>24.770648956298828</v>
      </c>
      <c r="N8723">
        <v>10291</v>
      </c>
      <c r="O8723">
        <v>5.6411813944578171E-2</v>
      </c>
      <c r="P8723">
        <v>0.67130941152572632</v>
      </c>
      <c r="Q8723">
        <v>0.70555251836776733</v>
      </c>
      <c r="R8723">
        <v>0.7436068058013916</v>
      </c>
      <c r="S8723">
        <v>0.78165656328201294</v>
      </c>
      <c r="T8723">
        <v>0.81590420007705688</v>
      </c>
      <c r="U8723" t="s">
        <v>102</v>
      </c>
      <c r="V8723" t="s">
        <v>84</v>
      </c>
      <c r="W8723">
        <v>96.520164489746094</v>
      </c>
    </row>
    <row r="8724" spans="2:23" x14ac:dyDescent="0.25">
      <c r="B8724" t="s">
        <v>15</v>
      </c>
      <c r="C8724" s="35">
        <v>42186</v>
      </c>
      <c r="D8724">
        <v>18</v>
      </c>
      <c r="E8724" t="s">
        <v>32</v>
      </c>
      <c r="F8724">
        <v>3.0531512994765793</v>
      </c>
      <c r="G8724">
        <v>1.9381890738775176</v>
      </c>
      <c r="H8724">
        <v>9280</v>
      </c>
      <c r="I8724">
        <v>2.3994960155761507</v>
      </c>
      <c r="J8724">
        <v>1.5610020972545742</v>
      </c>
      <c r="K8724">
        <v>1011</v>
      </c>
      <c r="L8724">
        <v>0.6536552906036377</v>
      </c>
      <c r="M8724">
        <v>21.409200668334961</v>
      </c>
      <c r="N8724">
        <v>10291</v>
      </c>
      <c r="O8724">
        <v>5.3056750446557999E-2</v>
      </c>
      <c r="P8724">
        <v>0.58565777540206909</v>
      </c>
      <c r="Q8724">
        <v>0.61786425113677979</v>
      </c>
      <c r="R8724">
        <v>0.6536552906036377</v>
      </c>
      <c r="S8724">
        <v>0.68944209814071655</v>
      </c>
      <c r="T8724">
        <v>0.7216528058052063</v>
      </c>
      <c r="U8724" t="s">
        <v>18</v>
      </c>
      <c r="V8724" t="s">
        <v>84</v>
      </c>
      <c r="W8724">
        <v>95.2601318359375</v>
      </c>
    </row>
    <row r="8725" spans="2:23" x14ac:dyDescent="0.25">
      <c r="B8725" t="s">
        <v>15</v>
      </c>
      <c r="C8725" s="35">
        <v>42186</v>
      </c>
      <c r="D8725">
        <v>18</v>
      </c>
      <c r="E8725" t="s">
        <v>32</v>
      </c>
      <c r="F8725">
        <v>3.0531512994765793</v>
      </c>
      <c r="G8725">
        <v>1.9381890738775176</v>
      </c>
      <c r="H8725">
        <v>9280</v>
      </c>
      <c r="I8725">
        <v>2.3994960155761507</v>
      </c>
      <c r="J8725">
        <v>1.5610020972545742</v>
      </c>
      <c r="K8725">
        <v>1011</v>
      </c>
      <c r="L8725">
        <v>0.6536552906036377</v>
      </c>
      <c r="M8725">
        <v>21.409200668334961</v>
      </c>
      <c r="N8725">
        <v>10291</v>
      </c>
      <c r="O8725">
        <v>5.3056750446557999E-2</v>
      </c>
      <c r="P8725">
        <v>0.58565777540206909</v>
      </c>
      <c r="Q8725">
        <v>0.61786425113677979</v>
      </c>
      <c r="R8725">
        <v>0.6536552906036377</v>
      </c>
      <c r="S8725">
        <v>0.68944209814071655</v>
      </c>
      <c r="T8725">
        <v>0.7216528058052063</v>
      </c>
      <c r="U8725" t="s">
        <v>102</v>
      </c>
      <c r="V8725" t="s">
        <v>84</v>
      </c>
      <c r="W8725">
        <v>95.2601318359375</v>
      </c>
    </row>
    <row r="8726" spans="2:23" x14ac:dyDescent="0.25">
      <c r="B8726" t="s">
        <v>15</v>
      </c>
      <c r="C8726" s="35">
        <v>42186</v>
      </c>
      <c r="D8726">
        <v>19</v>
      </c>
      <c r="E8726" t="s">
        <v>32</v>
      </c>
      <c r="F8726">
        <v>2.920227994204958</v>
      </c>
      <c r="G8726">
        <v>1.8785598561508501</v>
      </c>
      <c r="H8726">
        <v>9280</v>
      </c>
      <c r="I8726">
        <v>2.3414236051961441</v>
      </c>
      <c r="J8726">
        <v>1.48141162221994</v>
      </c>
      <c r="K8726">
        <v>1011</v>
      </c>
      <c r="L8726">
        <v>0.5788043737411499</v>
      </c>
      <c r="M8726">
        <v>19.820520401000977</v>
      </c>
      <c r="N8726">
        <v>10291</v>
      </c>
      <c r="O8726">
        <v>5.0507239997386932E-2</v>
      </c>
      <c r="P8726">
        <v>0.51407426595687866</v>
      </c>
      <c r="Q8726">
        <v>0.54473322629928589</v>
      </c>
      <c r="R8726">
        <v>0.5788043737411499</v>
      </c>
      <c r="S8726">
        <v>0.61287152767181396</v>
      </c>
      <c r="T8726">
        <v>0.64353448152542114</v>
      </c>
      <c r="U8726" t="s">
        <v>18</v>
      </c>
      <c r="V8726" t="s">
        <v>84</v>
      </c>
      <c r="W8726">
        <v>92.260032653808594</v>
      </c>
    </row>
    <row r="8727" spans="2:23" x14ac:dyDescent="0.25">
      <c r="B8727" t="s">
        <v>15</v>
      </c>
      <c r="C8727" s="35">
        <v>42186</v>
      </c>
      <c r="D8727">
        <v>19</v>
      </c>
      <c r="E8727" t="s">
        <v>32</v>
      </c>
      <c r="F8727">
        <v>2.920227994204958</v>
      </c>
      <c r="G8727">
        <v>1.8785598561508501</v>
      </c>
      <c r="H8727">
        <v>9280</v>
      </c>
      <c r="I8727">
        <v>2.3414236051961441</v>
      </c>
      <c r="J8727">
        <v>1.48141162221994</v>
      </c>
      <c r="K8727">
        <v>1011</v>
      </c>
      <c r="L8727">
        <v>0.5788043737411499</v>
      </c>
      <c r="M8727">
        <v>19.820520401000977</v>
      </c>
      <c r="N8727">
        <v>10291</v>
      </c>
      <c r="O8727">
        <v>5.0507239997386932E-2</v>
      </c>
      <c r="P8727">
        <v>0.51407426595687866</v>
      </c>
      <c r="Q8727">
        <v>0.54473322629928589</v>
      </c>
      <c r="R8727">
        <v>0.5788043737411499</v>
      </c>
      <c r="S8727">
        <v>0.61287152767181396</v>
      </c>
      <c r="T8727">
        <v>0.64353448152542114</v>
      </c>
      <c r="U8727" t="s">
        <v>102</v>
      </c>
      <c r="V8727" t="s">
        <v>84</v>
      </c>
      <c r="W8727">
        <v>92.260032653808594</v>
      </c>
    </row>
    <row r="8728" spans="2:23" x14ac:dyDescent="0.25">
      <c r="B8728" t="s">
        <v>15</v>
      </c>
      <c r="C8728" s="35">
        <v>42186</v>
      </c>
      <c r="D8728">
        <v>20</v>
      </c>
      <c r="E8728" t="s">
        <v>32</v>
      </c>
      <c r="F8728">
        <v>2.7181269224464639</v>
      </c>
      <c r="G8728">
        <v>1.806732939229301</v>
      </c>
      <c r="H8728">
        <v>9280</v>
      </c>
      <c r="I8728">
        <v>3.0059184271453221</v>
      </c>
      <c r="J8728">
        <v>1.9808074849977604</v>
      </c>
      <c r="K8728">
        <v>1011</v>
      </c>
      <c r="L8728">
        <v>-0.28779149055480957</v>
      </c>
      <c r="M8728">
        <v>-10.587861061096191</v>
      </c>
      <c r="N8728">
        <v>10291</v>
      </c>
      <c r="O8728">
        <v>6.5058916807174683E-2</v>
      </c>
      <c r="P8728">
        <v>-0.37117099761962891</v>
      </c>
      <c r="Q8728">
        <v>-0.33167892694473267</v>
      </c>
      <c r="R8728">
        <v>-0.28779149055480957</v>
      </c>
      <c r="S8728">
        <v>-0.24390925467014313</v>
      </c>
      <c r="T8728">
        <v>-0.20441198348999023</v>
      </c>
      <c r="U8728" t="s">
        <v>18</v>
      </c>
      <c r="V8728" t="s">
        <v>84</v>
      </c>
      <c r="W8728">
        <v>90.129531860351563</v>
      </c>
    </row>
    <row r="8729" spans="2:23" x14ac:dyDescent="0.25">
      <c r="B8729" t="s">
        <v>15</v>
      </c>
      <c r="C8729" s="35">
        <v>42186</v>
      </c>
      <c r="D8729">
        <v>20</v>
      </c>
      <c r="E8729" t="s">
        <v>32</v>
      </c>
      <c r="F8729">
        <v>2.7181269224464639</v>
      </c>
      <c r="G8729">
        <v>1.806732939229301</v>
      </c>
      <c r="H8729">
        <v>9280</v>
      </c>
      <c r="I8729">
        <v>3.0059184271453221</v>
      </c>
      <c r="J8729">
        <v>1.9808074849977604</v>
      </c>
      <c r="K8729">
        <v>1011</v>
      </c>
      <c r="L8729">
        <v>-0.28779149055480957</v>
      </c>
      <c r="M8729">
        <v>-10.587861061096191</v>
      </c>
      <c r="N8729">
        <v>10291</v>
      </c>
      <c r="O8729">
        <v>6.5058916807174683E-2</v>
      </c>
      <c r="P8729">
        <v>-0.37117099761962891</v>
      </c>
      <c r="Q8729">
        <v>-0.33167892694473267</v>
      </c>
      <c r="R8729">
        <v>-0.28779149055480957</v>
      </c>
      <c r="S8729">
        <v>-0.24390925467014313</v>
      </c>
      <c r="T8729">
        <v>-0.20441198348999023</v>
      </c>
      <c r="U8729" t="s">
        <v>102</v>
      </c>
      <c r="V8729" t="s">
        <v>84</v>
      </c>
      <c r="W8729">
        <v>90.129531860351563</v>
      </c>
    </row>
    <row r="8730" spans="2:23" x14ac:dyDescent="0.25">
      <c r="B8730" t="s">
        <v>15</v>
      </c>
      <c r="C8730" s="35">
        <v>42186</v>
      </c>
      <c r="D8730">
        <v>21</v>
      </c>
      <c r="E8730" t="s">
        <v>32</v>
      </c>
      <c r="F8730">
        <v>2.4867630712379643</v>
      </c>
      <c r="G8730">
        <v>1.7231525667163805</v>
      </c>
      <c r="H8730">
        <v>9280</v>
      </c>
      <c r="I8730">
        <v>2.7548144425396184</v>
      </c>
      <c r="J8730">
        <v>1.9118666552508436</v>
      </c>
      <c r="K8730">
        <v>1011</v>
      </c>
      <c r="L8730">
        <v>-0.2680513858795166</v>
      </c>
      <c r="M8730">
        <v>-10.779128074645996</v>
      </c>
      <c r="N8730">
        <v>10291</v>
      </c>
      <c r="O8730">
        <v>6.2732979655265808E-2</v>
      </c>
      <c r="P8730">
        <v>-0.34844997525215149</v>
      </c>
      <c r="Q8730">
        <v>-0.31036978960037231</v>
      </c>
      <c r="R8730">
        <v>-0.2680513858795166</v>
      </c>
      <c r="S8730">
        <v>-0.22573798894882202</v>
      </c>
      <c r="T8730">
        <v>-0.18765279650688171</v>
      </c>
      <c r="U8730" t="s">
        <v>18</v>
      </c>
      <c r="V8730" t="s">
        <v>84</v>
      </c>
      <c r="W8730">
        <v>88.738998413085938</v>
      </c>
    </row>
    <row r="8731" spans="2:23" x14ac:dyDescent="0.25">
      <c r="B8731" t="s">
        <v>15</v>
      </c>
      <c r="C8731" s="35">
        <v>42186</v>
      </c>
      <c r="D8731">
        <v>21</v>
      </c>
      <c r="E8731" t="s">
        <v>32</v>
      </c>
      <c r="F8731">
        <v>2.4867630712379643</v>
      </c>
      <c r="G8731">
        <v>1.7231525667163805</v>
      </c>
      <c r="H8731">
        <v>9280</v>
      </c>
      <c r="I8731">
        <v>2.7548144425396184</v>
      </c>
      <c r="J8731">
        <v>1.9118666552508436</v>
      </c>
      <c r="K8731">
        <v>1011</v>
      </c>
      <c r="L8731">
        <v>-0.2680513858795166</v>
      </c>
      <c r="M8731">
        <v>-10.779128074645996</v>
      </c>
      <c r="N8731">
        <v>10291</v>
      </c>
      <c r="O8731">
        <v>6.2732979655265808E-2</v>
      </c>
      <c r="P8731">
        <v>-0.34844997525215149</v>
      </c>
      <c r="Q8731">
        <v>-0.31036978960037231</v>
      </c>
      <c r="R8731">
        <v>-0.2680513858795166</v>
      </c>
      <c r="S8731">
        <v>-0.22573798894882202</v>
      </c>
      <c r="T8731">
        <v>-0.18765279650688171</v>
      </c>
      <c r="U8731" t="s">
        <v>102</v>
      </c>
      <c r="V8731" t="s">
        <v>84</v>
      </c>
      <c r="W8731">
        <v>88.738998413085938</v>
      </c>
    </row>
    <row r="8732" spans="2:23" x14ac:dyDescent="0.25">
      <c r="B8732" t="s">
        <v>15</v>
      </c>
      <c r="C8732" s="35">
        <v>42186</v>
      </c>
      <c r="D8732">
        <v>22</v>
      </c>
      <c r="E8732" t="s">
        <v>32</v>
      </c>
      <c r="F8732">
        <v>2.2679927659556083</v>
      </c>
      <c r="G8732">
        <v>1.6439027331561595</v>
      </c>
      <c r="H8732">
        <v>9280</v>
      </c>
      <c r="I8732">
        <v>2.3681998005017699</v>
      </c>
      <c r="J8732">
        <v>1.7950829213881745</v>
      </c>
      <c r="K8732">
        <v>1011</v>
      </c>
      <c r="L8732">
        <v>-0.10020703822374344</v>
      </c>
      <c r="M8732">
        <v>-4.4183135032653809</v>
      </c>
      <c r="N8732">
        <v>10291</v>
      </c>
      <c r="O8732">
        <v>5.8978568762540817E-2</v>
      </c>
      <c r="P8732">
        <v>-0.17579397559165955</v>
      </c>
      <c r="Q8732">
        <v>-0.13999280333518982</v>
      </c>
      <c r="R8732">
        <v>-0.10020703822374344</v>
      </c>
      <c r="S8732">
        <v>-6.0425993055105209E-2</v>
      </c>
      <c r="T8732">
        <v>-2.462010458111763E-2</v>
      </c>
      <c r="U8732" t="s">
        <v>18</v>
      </c>
      <c r="V8732" t="s">
        <v>84</v>
      </c>
      <c r="W8732">
        <v>85.129142761230469</v>
      </c>
    </row>
    <row r="8733" spans="2:23" x14ac:dyDescent="0.25">
      <c r="B8733" t="s">
        <v>15</v>
      </c>
      <c r="C8733" s="35">
        <v>42186</v>
      </c>
      <c r="D8733">
        <v>22</v>
      </c>
      <c r="E8733" t="s">
        <v>32</v>
      </c>
      <c r="F8733">
        <v>2.2679927659556083</v>
      </c>
      <c r="G8733">
        <v>1.6439027331561595</v>
      </c>
      <c r="H8733">
        <v>9280</v>
      </c>
      <c r="I8733">
        <v>2.3681998005017699</v>
      </c>
      <c r="J8733">
        <v>1.7950829213881745</v>
      </c>
      <c r="K8733">
        <v>1011</v>
      </c>
      <c r="L8733">
        <v>-0.10020703822374344</v>
      </c>
      <c r="M8733">
        <v>-4.4183135032653809</v>
      </c>
      <c r="N8733">
        <v>10291</v>
      </c>
      <c r="O8733">
        <v>5.8978568762540817E-2</v>
      </c>
      <c r="P8733">
        <v>-0.17579397559165955</v>
      </c>
      <c r="Q8733">
        <v>-0.13999280333518982</v>
      </c>
      <c r="R8733">
        <v>-0.10020703822374344</v>
      </c>
      <c r="S8733">
        <v>-6.0425993055105209E-2</v>
      </c>
      <c r="T8733">
        <v>-2.462010458111763E-2</v>
      </c>
      <c r="U8733" t="s">
        <v>102</v>
      </c>
      <c r="V8733" t="s">
        <v>84</v>
      </c>
      <c r="W8733">
        <v>85.129142761230469</v>
      </c>
    </row>
    <row r="8734" spans="2:23" x14ac:dyDescent="0.25">
      <c r="B8734" t="s">
        <v>15</v>
      </c>
      <c r="C8734" s="35">
        <v>42186</v>
      </c>
      <c r="D8734">
        <v>23</v>
      </c>
      <c r="E8734" t="s">
        <v>32</v>
      </c>
      <c r="F8734">
        <v>1.9124207388065855</v>
      </c>
      <c r="G8734">
        <v>1.5489058309279051</v>
      </c>
      <c r="H8734">
        <v>9280</v>
      </c>
      <c r="I8734">
        <v>1.9438255973023892</v>
      </c>
      <c r="J8734">
        <v>1.6323293826418834</v>
      </c>
      <c r="K8734">
        <v>1011</v>
      </c>
      <c r="L8734">
        <v>-3.1404860317707062E-2</v>
      </c>
      <c r="M8734">
        <v>-1.6421521902084351</v>
      </c>
      <c r="N8734">
        <v>10291</v>
      </c>
      <c r="O8734">
        <v>5.3796220570802689E-2</v>
      </c>
      <c r="P8734">
        <v>-0.10035009682178497</v>
      </c>
      <c r="Q8734">
        <v>-6.7694716155529022E-2</v>
      </c>
      <c r="R8734">
        <v>-3.1404860317707062E-2</v>
      </c>
      <c r="S8734">
        <v>4.8806904815137386E-3</v>
      </c>
      <c r="T8734">
        <v>3.754037618637085E-2</v>
      </c>
      <c r="U8734" t="s">
        <v>18</v>
      </c>
      <c r="V8734" t="s">
        <v>84</v>
      </c>
      <c r="W8734">
        <v>82.999122619628906</v>
      </c>
    </row>
    <row r="8735" spans="2:23" x14ac:dyDescent="0.25">
      <c r="B8735" t="s">
        <v>15</v>
      </c>
      <c r="C8735" s="35">
        <v>42186</v>
      </c>
      <c r="D8735">
        <v>23</v>
      </c>
      <c r="E8735" t="s">
        <v>32</v>
      </c>
      <c r="F8735">
        <v>1.9124207388065855</v>
      </c>
      <c r="G8735">
        <v>1.5489058309279051</v>
      </c>
      <c r="H8735">
        <v>9280</v>
      </c>
      <c r="I8735">
        <v>1.9438255973023892</v>
      </c>
      <c r="J8735">
        <v>1.6323293826418834</v>
      </c>
      <c r="K8735">
        <v>1011</v>
      </c>
      <c r="L8735">
        <v>-3.1404860317707062E-2</v>
      </c>
      <c r="M8735">
        <v>-1.6421521902084351</v>
      </c>
      <c r="N8735">
        <v>10291</v>
      </c>
      <c r="O8735">
        <v>5.3796220570802689E-2</v>
      </c>
      <c r="P8735">
        <v>-0.10035009682178497</v>
      </c>
      <c r="Q8735">
        <v>-6.7694716155529022E-2</v>
      </c>
      <c r="R8735">
        <v>-3.1404860317707062E-2</v>
      </c>
      <c r="S8735">
        <v>4.8806904815137386E-3</v>
      </c>
      <c r="T8735">
        <v>3.754037618637085E-2</v>
      </c>
      <c r="U8735" t="s">
        <v>102</v>
      </c>
      <c r="V8735" t="s">
        <v>84</v>
      </c>
      <c r="W8735">
        <v>82.999122619628906</v>
      </c>
    </row>
    <row r="8736" spans="2:23" x14ac:dyDescent="0.25">
      <c r="B8736" t="s">
        <v>15</v>
      </c>
      <c r="C8736" s="35">
        <v>42186</v>
      </c>
      <c r="D8736">
        <v>24</v>
      </c>
      <c r="E8736" t="s">
        <v>32</v>
      </c>
      <c r="F8736">
        <v>1.5380841130573193</v>
      </c>
      <c r="G8736">
        <v>1.3710007830672934</v>
      </c>
      <c r="H8736">
        <v>9280</v>
      </c>
      <c r="I8736">
        <v>1.5408585660554759</v>
      </c>
      <c r="J8736">
        <v>1.4309756544136416</v>
      </c>
      <c r="K8736">
        <v>1011</v>
      </c>
      <c r="L8736">
        <v>-2.7744530234485865E-3</v>
      </c>
      <c r="M8736">
        <v>-0.18038369715213776</v>
      </c>
      <c r="N8736">
        <v>10291</v>
      </c>
      <c r="O8736">
        <v>4.7201264649629593E-2</v>
      </c>
      <c r="P8736">
        <v>-6.3267596065998077E-2</v>
      </c>
      <c r="Q8736">
        <v>-3.461548313498497E-2</v>
      </c>
      <c r="R8736">
        <v>-2.7744530234485865E-3</v>
      </c>
      <c r="S8736">
        <v>2.9062800109386444E-2</v>
      </c>
      <c r="T8736">
        <v>5.7718686759471893E-2</v>
      </c>
      <c r="U8736" t="s">
        <v>18</v>
      </c>
      <c r="V8736" t="s">
        <v>84</v>
      </c>
      <c r="W8736">
        <v>82.739089965820313</v>
      </c>
    </row>
    <row r="8737" spans="2:23" x14ac:dyDescent="0.25">
      <c r="B8737" t="s">
        <v>15</v>
      </c>
      <c r="C8737" s="35">
        <v>42186</v>
      </c>
      <c r="D8737">
        <v>24</v>
      </c>
      <c r="E8737" t="s">
        <v>32</v>
      </c>
      <c r="F8737">
        <v>1.5380841130573193</v>
      </c>
      <c r="G8737">
        <v>1.3710007830672934</v>
      </c>
      <c r="H8737">
        <v>9280</v>
      </c>
      <c r="I8737">
        <v>1.5408585660554759</v>
      </c>
      <c r="J8737">
        <v>1.4309756544136416</v>
      </c>
      <c r="K8737">
        <v>1011</v>
      </c>
      <c r="L8737">
        <v>-2.7744530234485865E-3</v>
      </c>
      <c r="M8737">
        <v>-0.18038369715213776</v>
      </c>
      <c r="N8737">
        <v>10291</v>
      </c>
      <c r="O8737">
        <v>4.7201264649629593E-2</v>
      </c>
      <c r="P8737">
        <v>-6.3267596065998077E-2</v>
      </c>
      <c r="Q8737">
        <v>-3.461548313498497E-2</v>
      </c>
      <c r="R8737">
        <v>-2.7744530234485865E-3</v>
      </c>
      <c r="S8737">
        <v>2.9062800109386444E-2</v>
      </c>
      <c r="T8737">
        <v>5.7718686759471893E-2</v>
      </c>
      <c r="U8737" t="s">
        <v>102</v>
      </c>
      <c r="V8737" t="s">
        <v>84</v>
      </c>
      <c r="W8737">
        <v>82.739089965820313</v>
      </c>
    </row>
    <row r="8738" spans="2:23" x14ac:dyDescent="0.25">
      <c r="B8738" t="s">
        <v>15</v>
      </c>
      <c r="C8738" s="35">
        <v>42213</v>
      </c>
      <c r="D8738">
        <v>1</v>
      </c>
      <c r="E8738" t="s">
        <v>32</v>
      </c>
      <c r="F8738">
        <v>0.9039876754065107</v>
      </c>
      <c r="G8738">
        <v>0.8656606120351652</v>
      </c>
      <c r="H8738">
        <v>6162</v>
      </c>
      <c r="I8738">
        <v>0.93323179797923606</v>
      </c>
      <c r="J8738">
        <v>0.95198017048112571</v>
      </c>
      <c r="K8738">
        <v>4106</v>
      </c>
      <c r="L8738">
        <v>-2.924412302672863E-2</v>
      </c>
      <c r="M8738">
        <v>-3.235013484954834</v>
      </c>
      <c r="N8738">
        <v>10268</v>
      </c>
      <c r="O8738">
        <v>1.850212924182415E-2</v>
      </c>
      <c r="P8738">
        <v>-5.295645073056221E-2</v>
      </c>
      <c r="Q8738">
        <v>-4.1725289076566696E-2</v>
      </c>
      <c r="R8738">
        <v>-2.924412302672863E-2</v>
      </c>
      <c r="S8738">
        <v>-1.6764437779784203E-2</v>
      </c>
      <c r="T8738">
        <v>-5.5317943915724754E-3</v>
      </c>
      <c r="U8738" t="s">
        <v>18</v>
      </c>
      <c r="V8738" t="s">
        <v>84</v>
      </c>
      <c r="W8738">
        <v>73.837554931640625</v>
      </c>
    </row>
    <row r="8739" spans="2:23" x14ac:dyDescent="0.25">
      <c r="B8739" t="s">
        <v>15</v>
      </c>
      <c r="C8739" s="35">
        <v>42213</v>
      </c>
      <c r="D8739">
        <v>1</v>
      </c>
      <c r="E8739" t="s">
        <v>32</v>
      </c>
      <c r="F8739">
        <v>0.9039876754065107</v>
      </c>
      <c r="G8739">
        <v>0.8656606120351652</v>
      </c>
      <c r="H8739">
        <v>6162</v>
      </c>
      <c r="I8739">
        <v>0.93323179797923606</v>
      </c>
      <c r="J8739">
        <v>0.95198017048112571</v>
      </c>
      <c r="K8739">
        <v>4106</v>
      </c>
      <c r="L8739">
        <v>-2.924412302672863E-2</v>
      </c>
      <c r="M8739">
        <v>-3.235013484954834</v>
      </c>
      <c r="N8739">
        <v>10268</v>
      </c>
      <c r="O8739">
        <v>1.850212924182415E-2</v>
      </c>
      <c r="P8739">
        <v>-5.295645073056221E-2</v>
      </c>
      <c r="Q8739">
        <v>-4.1725289076566696E-2</v>
      </c>
      <c r="R8739">
        <v>-2.924412302672863E-2</v>
      </c>
      <c r="S8739">
        <v>-1.6764437779784203E-2</v>
      </c>
      <c r="T8739">
        <v>-5.5317943915724754E-3</v>
      </c>
      <c r="U8739" t="s">
        <v>102</v>
      </c>
      <c r="V8739" t="s">
        <v>84</v>
      </c>
      <c r="W8739">
        <v>73.837554931640625</v>
      </c>
    </row>
    <row r="8740" spans="2:23" x14ac:dyDescent="0.25">
      <c r="B8740" t="s">
        <v>15</v>
      </c>
      <c r="C8740" s="35">
        <v>42213</v>
      </c>
      <c r="D8740">
        <v>2</v>
      </c>
      <c r="E8740" t="s">
        <v>32</v>
      </c>
      <c r="F8740">
        <v>0.77181886201764216</v>
      </c>
      <c r="G8740">
        <v>0.74922390289961627</v>
      </c>
      <c r="H8740">
        <v>6162</v>
      </c>
      <c r="I8740">
        <v>0.79413329266772992</v>
      </c>
      <c r="J8740">
        <v>0.81154538174552104</v>
      </c>
      <c r="K8740">
        <v>4106</v>
      </c>
      <c r="L8740">
        <v>-2.2314431145787239E-2</v>
      </c>
      <c r="M8740">
        <v>-2.891148567199707</v>
      </c>
      <c r="N8740">
        <v>10268</v>
      </c>
      <c r="O8740">
        <v>1.5858666971325874E-2</v>
      </c>
      <c r="P8740">
        <v>-4.2638897895812988E-2</v>
      </c>
      <c r="Q8740">
        <v>-3.3012371510267258E-2</v>
      </c>
      <c r="R8740">
        <v>-2.2314431145787239E-2</v>
      </c>
      <c r="S8740">
        <v>-1.1617760173976421E-2</v>
      </c>
      <c r="T8740">
        <v>-1.9899634644389153E-3</v>
      </c>
      <c r="U8740" t="s">
        <v>18</v>
      </c>
      <c r="V8740" t="s">
        <v>84</v>
      </c>
      <c r="W8740">
        <v>71.966789245605469</v>
      </c>
    </row>
    <row r="8741" spans="2:23" x14ac:dyDescent="0.25">
      <c r="B8741" t="s">
        <v>15</v>
      </c>
      <c r="C8741" s="35">
        <v>42213</v>
      </c>
      <c r="D8741">
        <v>2</v>
      </c>
      <c r="E8741" t="s">
        <v>32</v>
      </c>
      <c r="F8741">
        <v>0.77181886201764216</v>
      </c>
      <c r="G8741">
        <v>0.74922390289961627</v>
      </c>
      <c r="H8741">
        <v>6162</v>
      </c>
      <c r="I8741">
        <v>0.79413329266772992</v>
      </c>
      <c r="J8741">
        <v>0.81154538174552104</v>
      </c>
      <c r="K8741">
        <v>4106</v>
      </c>
      <c r="L8741">
        <v>-2.2314431145787239E-2</v>
      </c>
      <c r="M8741">
        <v>-2.891148567199707</v>
      </c>
      <c r="N8741">
        <v>10268</v>
      </c>
      <c r="O8741">
        <v>1.5858666971325874E-2</v>
      </c>
      <c r="P8741">
        <v>-4.2638897895812988E-2</v>
      </c>
      <c r="Q8741">
        <v>-3.3012371510267258E-2</v>
      </c>
      <c r="R8741">
        <v>-2.2314431145787239E-2</v>
      </c>
      <c r="S8741">
        <v>-1.1617760173976421E-2</v>
      </c>
      <c r="T8741">
        <v>-1.9899634644389153E-3</v>
      </c>
      <c r="U8741" t="s">
        <v>102</v>
      </c>
      <c r="V8741" t="s">
        <v>84</v>
      </c>
      <c r="W8741">
        <v>71.966789245605469</v>
      </c>
    </row>
    <row r="8742" spans="2:23" x14ac:dyDescent="0.25">
      <c r="B8742" t="s">
        <v>15</v>
      </c>
      <c r="C8742" s="35">
        <v>42213</v>
      </c>
      <c r="D8742">
        <v>3</v>
      </c>
      <c r="E8742" t="s">
        <v>32</v>
      </c>
      <c r="F8742">
        <v>0.68607932836950603</v>
      </c>
      <c r="G8742">
        <v>0.65308342922204177</v>
      </c>
      <c r="H8742">
        <v>6162</v>
      </c>
      <c r="I8742">
        <v>0.70104610459990624</v>
      </c>
      <c r="J8742">
        <v>0.71095237860929361</v>
      </c>
      <c r="K8742">
        <v>4106</v>
      </c>
      <c r="L8742">
        <v>-1.4966776594519615E-2</v>
      </c>
      <c r="M8742">
        <v>-2.1814935207366943</v>
      </c>
      <c r="N8742">
        <v>10268</v>
      </c>
      <c r="O8742">
        <v>1.3867897912859917E-2</v>
      </c>
      <c r="P8742">
        <v>-3.2739873975515366E-2</v>
      </c>
      <c r="Q8742">
        <v>-2.43217833340168E-2</v>
      </c>
      <c r="R8742">
        <v>-1.4966776594519615E-2</v>
      </c>
      <c r="S8742">
        <v>-5.6128795258700848E-3</v>
      </c>
      <c r="T8742">
        <v>2.8063214849680662E-3</v>
      </c>
      <c r="U8742" t="s">
        <v>18</v>
      </c>
      <c r="V8742" t="s">
        <v>84</v>
      </c>
      <c r="W8742">
        <v>70.966987609863281</v>
      </c>
    </row>
    <row r="8743" spans="2:23" x14ac:dyDescent="0.25">
      <c r="B8743" t="s">
        <v>15</v>
      </c>
      <c r="C8743" s="35">
        <v>42213</v>
      </c>
      <c r="D8743">
        <v>3</v>
      </c>
      <c r="E8743" t="s">
        <v>32</v>
      </c>
      <c r="F8743">
        <v>0.68607932836950603</v>
      </c>
      <c r="G8743">
        <v>0.65308342922204177</v>
      </c>
      <c r="H8743">
        <v>6162</v>
      </c>
      <c r="I8743">
        <v>0.70104610459990624</v>
      </c>
      <c r="J8743">
        <v>0.71095237860929361</v>
      </c>
      <c r="K8743">
        <v>4106</v>
      </c>
      <c r="L8743">
        <v>-1.4966776594519615E-2</v>
      </c>
      <c r="M8743">
        <v>-2.1814935207366943</v>
      </c>
      <c r="N8743">
        <v>10268</v>
      </c>
      <c r="O8743">
        <v>1.3867897912859917E-2</v>
      </c>
      <c r="P8743">
        <v>-3.2739873975515366E-2</v>
      </c>
      <c r="Q8743">
        <v>-2.43217833340168E-2</v>
      </c>
      <c r="R8743">
        <v>-1.4966776594519615E-2</v>
      </c>
      <c r="S8743">
        <v>-5.6128795258700848E-3</v>
      </c>
      <c r="T8743">
        <v>2.8063214849680662E-3</v>
      </c>
      <c r="U8743" t="s">
        <v>102</v>
      </c>
      <c r="V8743" t="s">
        <v>84</v>
      </c>
      <c r="W8743">
        <v>70.966987609863281</v>
      </c>
    </row>
    <row r="8744" spans="2:23" x14ac:dyDescent="0.25">
      <c r="B8744" t="s">
        <v>15</v>
      </c>
      <c r="C8744" s="35">
        <v>42213</v>
      </c>
      <c r="D8744">
        <v>4</v>
      </c>
      <c r="E8744" t="s">
        <v>32</v>
      </c>
      <c r="F8744">
        <v>0.63910627650725249</v>
      </c>
      <c r="G8744">
        <v>0.60766231235747459</v>
      </c>
      <c r="H8744">
        <v>6162</v>
      </c>
      <c r="I8744">
        <v>0.6415558794989632</v>
      </c>
      <c r="J8744">
        <v>0.63281332925750344</v>
      </c>
      <c r="K8744">
        <v>4106</v>
      </c>
      <c r="L8744">
        <v>-2.4496030528098345E-3</v>
      </c>
      <c r="M8744">
        <v>-0.38328570127487183</v>
      </c>
      <c r="N8744">
        <v>10268</v>
      </c>
      <c r="O8744">
        <v>1.2548025697469711E-2</v>
      </c>
      <c r="P8744">
        <v>-1.8531152978539467E-2</v>
      </c>
      <c r="Q8744">
        <v>-1.0914250276982784E-2</v>
      </c>
      <c r="R8744">
        <v>-2.4496030528098345E-3</v>
      </c>
      <c r="S8744">
        <v>6.0140402056276798E-3</v>
      </c>
      <c r="T8744">
        <v>1.3631946407258511E-2</v>
      </c>
      <c r="U8744" t="s">
        <v>18</v>
      </c>
      <c r="V8744" t="s">
        <v>84</v>
      </c>
      <c r="W8744">
        <v>68.354301452636719</v>
      </c>
    </row>
    <row r="8745" spans="2:23" x14ac:dyDescent="0.25">
      <c r="B8745" t="s">
        <v>15</v>
      </c>
      <c r="C8745" s="35">
        <v>42213</v>
      </c>
      <c r="D8745">
        <v>4</v>
      </c>
      <c r="E8745" t="s">
        <v>32</v>
      </c>
      <c r="F8745">
        <v>0.63910627650725249</v>
      </c>
      <c r="G8745">
        <v>0.60766231235747459</v>
      </c>
      <c r="H8745">
        <v>6162</v>
      </c>
      <c r="I8745">
        <v>0.6415558794989632</v>
      </c>
      <c r="J8745">
        <v>0.63281332925750344</v>
      </c>
      <c r="K8745">
        <v>4106</v>
      </c>
      <c r="L8745">
        <v>-2.4496030528098345E-3</v>
      </c>
      <c r="M8745">
        <v>-0.38328570127487183</v>
      </c>
      <c r="N8745">
        <v>10268</v>
      </c>
      <c r="O8745">
        <v>1.2548025697469711E-2</v>
      </c>
      <c r="P8745">
        <v>-1.8531152978539467E-2</v>
      </c>
      <c r="Q8745">
        <v>-1.0914250276982784E-2</v>
      </c>
      <c r="R8745">
        <v>-2.4496030528098345E-3</v>
      </c>
      <c r="S8745">
        <v>6.0140402056276798E-3</v>
      </c>
      <c r="T8745">
        <v>1.3631946407258511E-2</v>
      </c>
      <c r="U8745" t="s">
        <v>102</v>
      </c>
      <c r="V8745" t="s">
        <v>84</v>
      </c>
      <c r="W8745">
        <v>68.354301452636719</v>
      </c>
    </row>
    <row r="8746" spans="2:23" x14ac:dyDescent="0.25">
      <c r="B8746" t="s">
        <v>15</v>
      </c>
      <c r="C8746" s="35">
        <v>42213</v>
      </c>
      <c r="D8746">
        <v>5</v>
      </c>
      <c r="E8746" t="s">
        <v>32</v>
      </c>
      <c r="F8746">
        <v>0.62203493631640716</v>
      </c>
      <c r="G8746">
        <v>0.58846836537687597</v>
      </c>
      <c r="H8746">
        <v>6162</v>
      </c>
      <c r="I8746">
        <v>0.6328715336352162</v>
      </c>
      <c r="J8746">
        <v>0.60360295881218839</v>
      </c>
      <c r="K8746">
        <v>4106</v>
      </c>
      <c r="L8746">
        <v>-1.083659753203392E-2</v>
      </c>
      <c r="M8746">
        <v>-1.7421203851699829</v>
      </c>
      <c r="N8746">
        <v>10268</v>
      </c>
      <c r="O8746">
        <v>1.2038737535476685E-2</v>
      </c>
      <c r="P8746">
        <v>-2.6265444234013557E-2</v>
      </c>
      <c r="Q8746">
        <v>-1.895768940448761E-2</v>
      </c>
      <c r="R8746">
        <v>-1.083659753203392E-2</v>
      </c>
      <c r="S8746">
        <v>-2.7164691127836704E-3</v>
      </c>
      <c r="T8746">
        <v>4.5922487042844296E-3</v>
      </c>
      <c r="U8746" t="s">
        <v>18</v>
      </c>
      <c r="V8746" t="s">
        <v>84</v>
      </c>
      <c r="W8746">
        <v>67.483154296875</v>
      </c>
    </row>
    <row r="8747" spans="2:23" x14ac:dyDescent="0.25">
      <c r="B8747" t="s">
        <v>15</v>
      </c>
      <c r="C8747" s="35">
        <v>42213</v>
      </c>
      <c r="D8747">
        <v>5</v>
      </c>
      <c r="E8747" t="s">
        <v>32</v>
      </c>
      <c r="F8747">
        <v>0.62203493631640716</v>
      </c>
      <c r="G8747">
        <v>0.58846836537687597</v>
      </c>
      <c r="H8747">
        <v>6162</v>
      </c>
      <c r="I8747">
        <v>0.6328715336352162</v>
      </c>
      <c r="J8747">
        <v>0.60360295881218839</v>
      </c>
      <c r="K8747">
        <v>4106</v>
      </c>
      <c r="L8747">
        <v>-1.083659753203392E-2</v>
      </c>
      <c r="M8747">
        <v>-1.7421203851699829</v>
      </c>
      <c r="N8747">
        <v>10268</v>
      </c>
      <c r="O8747">
        <v>1.2038737535476685E-2</v>
      </c>
      <c r="P8747">
        <v>-2.6265444234013557E-2</v>
      </c>
      <c r="Q8747">
        <v>-1.895768940448761E-2</v>
      </c>
      <c r="R8747">
        <v>-1.083659753203392E-2</v>
      </c>
      <c r="S8747">
        <v>-2.7164691127836704E-3</v>
      </c>
      <c r="T8747">
        <v>4.5922487042844296E-3</v>
      </c>
      <c r="U8747" t="s">
        <v>102</v>
      </c>
      <c r="V8747" t="s">
        <v>84</v>
      </c>
      <c r="W8747">
        <v>67.483154296875</v>
      </c>
    </row>
    <row r="8748" spans="2:23" x14ac:dyDescent="0.25">
      <c r="B8748" t="s">
        <v>15</v>
      </c>
      <c r="C8748" s="35">
        <v>42213</v>
      </c>
      <c r="D8748">
        <v>6</v>
      </c>
      <c r="E8748" t="s">
        <v>32</v>
      </c>
      <c r="F8748">
        <v>0.63813728399941005</v>
      </c>
      <c r="G8748">
        <v>0.60453673495069415</v>
      </c>
      <c r="H8748">
        <v>6162</v>
      </c>
      <c r="I8748">
        <v>0.64291058299324932</v>
      </c>
      <c r="J8748">
        <v>0.60915887681110692</v>
      </c>
      <c r="K8748">
        <v>4106</v>
      </c>
      <c r="L8748">
        <v>-4.7732992097735405E-3</v>
      </c>
      <c r="M8748">
        <v>-0.74800503253936768</v>
      </c>
      <c r="N8748">
        <v>10268</v>
      </c>
      <c r="O8748">
        <v>1.2234507128596306E-2</v>
      </c>
      <c r="P8748">
        <v>-2.0453043282032013E-2</v>
      </c>
      <c r="Q8748">
        <v>-1.3026452623307705E-2</v>
      </c>
      <c r="R8748">
        <v>-4.7732992097735405E-3</v>
      </c>
      <c r="S8748">
        <v>3.4788758493959904E-3</v>
      </c>
      <c r="T8748">
        <v>1.0906444862484932E-2</v>
      </c>
      <c r="U8748" t="s">
        <v>18</v>
      </c>
      <c r="V8748" t="s">
        <v>84</v>
      </c>
      <c r="W8748">
        <v>67.483055114746094</v>
      </c>
    </row>
    <row r="8749" spans="2:23" x14ac:dyDescent="0.25">
      <c r="B8749" t="s">
        <v>15</v>
      </c>
      <c r="C8749" s="35">
        <v>42213</v>
      </c>
      <c r="D8749">
        <v>6</v>
      </c>
      <c r="E8749" t="s">
        <v>32</v>
      </c>
      <c r="F8749">
        <v>0.63813728399941005</v>
      </c>
      <c r="G8749">
        <v>0.60453673495069415</v>
      </c>
      <c r="H8749">
        <v>6162</v>
      </c>
      <c r="I8749">
        <v>0.64291058299324932</v>
      </c>
      <c r="J8749">
        <v>0.60915887681110692</v>
      </c>
      <c r="K8749">
        <v>4106</v>
      </c>
      <c r="L8749">
        <v>-4.7732992097735405E-3</v>
      </c>
      <c r="M8749">
        <v>-0.74800503253936768</v>
      </c>
      <c r="N8749">
        <v>10268</v>
      </c>
      <c r="O8749">
        <v>1.2234507128596306E-2</v>
      </c>
      <c r="P8749">
        <v>-2.0453043282032013E-2</v>
      </c>
      <c r="Q8749">
        <v>-1.3026452623307705E-2</v>
      </c>
      <c r="R8749">
        <v>-4.7732992097735405E-3</v>
      </c>
      <c r="S8749">
        <v>3.4788758493959904E-3</v>
      </c>
      <c r="T8749">
        <v>1.0906444862484932E-2</v>
      </c>
      <c r="U8749" t="s">
        <v>102</v>
      </c>
      <c r="V8749" t="s">
        <v>84</v>
      </c>
      <c r="W8749">
        <v>67.483055114746094</v>
      </c>
    </row>
    <row r="8750" spans="2:23" x14ac:dyDescent="0.25">
      <c r="B8750" t="s">
        <v>15</v>
      </c>
      <c r="C8750" s="35">
        <v>42213</v>
      </c>
      <c r="D8750">
        <v>7</v>
      </c>
      <c r="E8750" t="s">
        <v>32</v>
      </c>
      <c r="F8750">
        <v>0.68004051190989445</v>
      </c>
      <c r="G8750">
        <v>0.64869913874830554</v>
      </c>
      <c r="H8750">
        <v>6162</v>
      </c>
      <c r="I8750">
        <v>0.6720875060366297</v>
      </c>
      <c r="J8750">
        <v>0.62822695633349657</v>
      </c>
      <c r="K8750">
        <v>4106</v>
      </c>
      <c r="L8750">
        <v>7.9530058428645134E-3</v>
      </c>
      <c r="M8750">
        <v>1.1694899797439575</v>
      </c>
      <c r="N8750">
        <v>10268</v>
      </c>
      <c r="O8750">
        <v>1.282229833304882E-2</v>
      </c>
      <c r="P8750">
        <v>-8.4800515323877335E-3</v>
      </c>
      <c r="Q8750">
        <v>-6.9666019408032298E-4</v>
      </c>
      <c r="R8750">
        <v>7.9530058428645134E-3</v>
      </c>
      <c r="S8750">
        <v>1.6601646319031715E-2</v>
      </c>
      <c r="T8750">
        <v>2.438606321811676E-2</v>
      </c>
      <c r="U8750" t="s">
        <v>18</v>
      </c>
      <c r="V8750" t="s">
        <v>84</v>
      </c>
      <c r="W8750">
        <v>70.99951171875</v>
      </c>
    </row>
    <row r="8751" spans="2:23" x14ac:dyDescent="0.25">
      <c r="B8751" t="s">
        <v>15</v>
      </c>
      <c r="C8751" s="35">
        <v>42213</v>
      </c>
      <c r="D8751">
        <v>7</v>
      </c>
      <c r="E8751" t="s">
        <v>32</v>
      </c>
      <c r="F8751">
        <v>0.68004051190989445</v>
      </c>
      <c r="G8751">
        <v>0.64869913874830554</v>
      </c>
      <c r="H8751">
        <v>6162</v>
      </c>
      <c r="I8751">
        <v>0.6720875060366297</v>
      </c>
      <c r="J8751">
        <v>0.62822695633349657</v>
      </c>
      <c r="K8751">
        <v>4106</v>
      </c>
      <c r="L8751">
        <v>7.9530058428645134E-3</v>
      </c>
      <c r="M8751">
        <v>1.1694899797439575</v>
      </c>
      <c r="N8751">
        <v>10268</v>
      </c>
      <c r="O8751">
        <v>1.282229833304882E-2</v>
      </c>
      <c r="P8751">
        <v>-8.4800515323877335E-3</v>
      </c>
      <c r="Q8751">
        <v>-6.9666019408032298E-4</v>
      </c>
      <c r="R8751">
        <v>7.9530058428645134E-3</v>
      </c>
      <c r="S8751">
        <v>1.6601646319031715E-2</v>
      </c>
      <c r="T8751">
        <v>2.438606321811676E-2</v>
      </c>
      <c r="U8751" t="s">
        <v>102</v>
      </c>
      <c r="V8751" t="s">
        <v>84</v>
      </c>
      <c r="W8751">
        <v>70.99951171875</v>
      </c>
    </row>
    <row r="8752" spans="2:23" x14ac:dyDescent="0.25">
      <c r="B8752" t="s">
        <v>15</v>
      </c>
      <c r="C8752" s="35">
        <v>42213</v>
      </c>
      <c r="D8752">
        <v>8</v>
      </c>
      <c r="E8752" t="s">
        <v>32</v>
      </c>
      <c r="F8752">
        <v>0.70789773404606293</v>
      </c>
      <c r="G8752">
        <v>0.73068793024797474</v>
      </c>
      <c r="H8752">
        <v>6162</v>
      </c>
      <c r="I8752">
        <v>0.70638419889678872</v>
      </c>
      <c r="J8752">
        <v>0.72018141890208243</v>
      </c>
      <c r="K8752">
        <v>4106</v>
      </c>
      <c r="L8752">
        <v>1.5135351568460464E-3</v>
      </c>
      <c r="M8752">
        <v>0.21380703151226044</v>
      </c>
      <c r="N8752">
        <v>10268</v>
      </c>
      <c r="O8752">
        <v>1.4593238942325115E-2</v>
      </c>
      <c r="P8752">
        <v>-1.7189159989356995E-2</v>
      </c>
      <c r="Q8752">
        <v>-8.3307716995477676E-3</v>
      </c>
      <c r="R8752">
        <v>1.5135351568460464E-3</v>
      </c>
      <c r="S8752">
        <v>1.1356675066053867E-2</v>
      </c>
      <c r="T8752">
        <v>2.0216230303049088E-2</v>
      </c>
      <c r="U8752" t="s">
        <v>18</v>
      </c>
      <c r="V8752" t="s">
        <v>84</v>
      </c>
      <c r="W8752">
        <v>74.774543762207031</v>
      </c>
    </row>
    <row r="8753" spans="2:23" x14ac:dyDescent="0.25">
      <c r="B8753" t="s">
        <v>15</v>
      </c>
      <c r="C8753" s="35">
        <v>42213</v>
      </c>
      <c r="D8753">
        <v>8</v>
      </c>
      <c r="E8753" t="s">
        <v>32</v>
      </c>
      <c r="F8753">
        <v>0.70789773404606293</v>
      </c>
      <c r="G8753">
        <v>0.73068793024797474</v>
      </c>
      <c r="H8753">
        <v>6162</v>
      </c>
      <c r="I8753">
        <v>0.70638419889678872</v>
      </c>
      <c r="J8753">
        <v>0.72018141890208243</v>
      </c>
      <c r="K8753">
        <v>4106</v>
      </c>
      <c r="L8753">
        <v>1.5135351568460464E-3</v>
      </c>
      <c r="M8753">
        <v>0.21380703151226044</v>
      </c>
      <c r="N8753">
        <v>10268</v>
      </c>
      <c r="O8753">
        <v>1.4593238942325115E-2</v>
      </c>
      <c r="P8753">
        <v>-1.7189159989356995E-2</v>
      </c>
      <c r="Q8753">
        <v>-8.3307716995477676E-3</v>
      </c>
      <c r="R8753">
        <v>1.5135351568460464E-3</v>
      </c>
      <c r="S8753">
        <v>1.1356675066053867E-2</v>
      </c>
      <c r="T8753">
        <v>2.0216230303049088E-2</v>
      </c>
      <c r="U8753" t="s">
        <v>102</v>
      </c>
      <c r="V8753" t="s">
        <v>84</v>
      </c>
      <c r="W8753">
        <v>74.774543762207031</v>
      </c>
    </row>
    <row r="8754" spans="2:23" x14ac:dyDescent="0.25">
      <c r="B8754" t="s">
        <v>15</v>
      </c>
      <c r="C8754" s="35">
        <v>42213</v>
      </c>
      <c r="D8754">
        <v>9</v>
      </c>
      <c r="E8754" t="s">
        <v>32</v>
      </c>
      <c r="F8754">
        <v>0.70956741121930234</v>
      </c>
      <c r="G8754">
        <v>0.85161023361760957</v>
      </c>
      <c r="H8754">
        <v>6162</v>
      </c>
      <c r="I8754">
        <v>0.71153926973411086</v>
      </c>
      <c r="J8754">
        <v>0.84343018643363343</v>
      </c>
      <c r="K8754">
        <v>4106</v>
      </c>
      <c r="L8754">
        <v>-1.9718585535883904E-3</v>
      </c>
      <c r="M8754">
        <v>-0.27789586782455444</v>
      </c>
      <c r="N8754">
        <v>10268</v>
      </c>
      <c r="O8754">
        <v>1.7057197168469429E-2</v>
      </c>
      <c r="P8754">
        <v>-2.3832362145185471E-2</v>
      </c>
      <c r="Q8754">
        <v>-1.3478302396833897E-2</v>
      </c>
      <c r="R8754">
        <v>-1.9718585535883904E-3</v>
      </c>
      <c r="S8754">
        <v>9.5332209020853043E-3</v>
      </c>
      <c r="T8754">
        <v>1.988864503800869E-2</v>
      </c>
      <c r="U8754" t="s">
        <v>18</v>
      </c>
      <c r="V8754" t="s">
        <v>84</v>
      </c>
      <c r="W8754">
        <v>78.162345886230469</v>
      </c>
    </row>
    <row r="8755" spans="2:23" x14ac:dyDescent="0.25">
      <c r="B8755" t="s">
        <v>15</v>
      </c>
      <c r="C8755" s="35">
        <v>42213</v>
      </c>
      <c r="D8755">
        <v>9</v>
      </c>
      <c r="E8755" t="s">
        <v>32</v>
      </c>
      <c r="F8755">
        <v>0.70956741121930234</v>
      </c>
      <c r="G8755">
        <v>0.85161023361760957</v>
      </c>
      <c r="H8755">
        <v>6162</v>
      </c>
      <c r="I8755">
        <v>0.71153926973411086</v>
      </c>
      <c r="J8755">
        <v>0.84343018643363343</v>
      </c>
      <c r="K8755">
        <v>4106</v>
      </c>
      <c r="L8755">
        <v>-1.9718585535883904E-3</v>
      </c>
      <c r="M8755">
        <v>-0.27789586782455444</v>
      </c>
      <c r="N8755">
        <v>10268</v>
      </c>
      <c r="O8755">
        <v>1.7057197168469429E-2</v>
      </c>
      <c r="P8755">
        <v>-2.3832362145185471E-2</v>
      </c>
      <c r="Q8755">
        <v>-1.3478302396833897E-2</v>
      </c>
      <c r="R8755">
        <v>-1.9718585535883904E-3</v>
      </c>
      <c r="S8755">
        <v>9.5332209020853043E-3</v>
      </c>
      <c r="T8755">
        <v>1.988864503800869E-2</v>
      </c>
      <c r="U8755" t="s">
        <v>102</v>
      </c>
      <c r="V8755" t="s">
        <v>84</v>
      </c>
      <c r="W8755">
        <v>78.162345886230469</v>
      </c>
    </row>
    <row r="8756" spans="2:23" x14ac:dyDescent="0.25">
      <c r="B8756" t="s">
        <v>15</v>
      </c>
      <c r="C8756" s="35">
        <v>42213</v>
      </c>
      <c r="D8756">
        <v>10</v>
      </c>
      <c r="E8756" t="s">
        <v>32</v>
      </c>
      <c r="F8756">
        <v>0.72909179986882167</v>
      </c>
      <c r="G8756">
        <v>1.0581195606365899</v>
      </c>
      <c r="H8756">
        <v>6162</v>
      </c>
      <c r="I8756">
        <v>0.71943118559173092</v>
      </c>
      <c r="J8756">
        <v>1.0042292598799254</v>
      </c>
      <c r="K8756">
        <v>4106</v>
      </c>
      <c r="L8756">
        <v>9.6606146544218063E-3</v>
      </c>
      <c r="M8756">
        <v>1.3250203132629395</v>
      </c>
      <c r="N8756">
        <v>10268</v>
      </c>
      <c r="O8756">
        <v>2.0671416074037552E-2</v>
      </c>
      <c r="P8756">
        <v>-1.683187298476696E-2</v>
      </c>
      <c r="Q8756">
        <v>-4.2839092202484608E-3</v>
      </c>
      <c r="R8756">
        <v>9.6606146544218063E-3</v>
      </c>
      <c r="S8756">
        <v>2.3603484034538269E-2</v>
      </c>
      <c r="T8756">
        <v>3.6153100430965424E-2</v>
      </c>
      <c r="U8756" t="s">
        <v>18</v>
      </c>
      <c r="V8756" t="s">
        <v>84</v>
      </c>
      <c r="W8756">
        <v>82.033309936523438</v>
      </c>
    </row>
    <row r="8757" spans="2:23" x14ac:dyDescent="0.25">
      <c r="B8757" t="s">
        <v>15</v>
      </c>
      <c r="C8757" s="35">
        <v>42213</v>
      </c>
      <c r="D8757">
        <v>10</v>
      </c>
      <c r="E8757" t="s">
        <v>32</v>
      </c>
      <c r="F8757">
        <v>0.72909179986882167</v>
      </c>
      <c r="G8757">
        <v>1.0581195606365899</v>
      </c>
      <c r="H8757">
        <v>6162</v>
      </c>
      <c r="I8757">
        <v>0.71943118559173092</v>
      </c>
      <c r="J8757">
        <v>1.0042292598799254</v>
      </c>
      <c r="K8757">
        <v>4106</v>
      </c>
      <c r="L8757">
        <v>9.6606146544218063E-3</v>
      </c>
      <c r="M8757">
        <v>1.3250203132629395</v>
      </c>
      <c r="N8757">
        <v>10268</v>
      </c>
      <c r="O8757">
        <v>2.0671416074037552E-2</v>
      </c>
      <c r="P8757">
        <v>-1.683187298476696E-2</v>
      </c>
      <c r="Q8757">
        <v>-4.2839092202484608E-3</v>
      </c>
      <c r="R8757">
        <v>9.6606146544218063E-3</v>
      </c>
      <c r="S8757">
        <v>2.3603484034538269E-2</v>
      </c>
      <c r="T8757">
        <v>3.6153100430965424E-2</v>
      </c>
      <c r="U8757" t="s">
        <v>102</v>
      </c>
      <c r="V8757" t="s">
        <v>84</v>
      </c>
      <c r="W8757">
        <v>82.033309936523438</v>
      </c>
    </row>
    <row r="8758" spans="2:23" x14ac:dyDescent="0.25">
      <c r="B8758" t="s">
        <v>15</v>
      </c>
      <c r="C8758" s="35">
        <v>42213</v>
      </c>
      <c r="D8758">
        <v>11</v>
      </c>
      <c r="E8758" t="s">
        <v>32</v>
      </c>
      <c r="F8758">
        <v>0.80271848696790782</v>
      </c>
      <c r="G8758">
        <v>1.2645023883209843</v>
      </c>
      <c r="H8758">
        <v>6162</v>
      </c>
      <c r="I8758">
        <v>0.78145854993380393</v>
      </c>
      <c r="J8758">
        <v>1.22316300377676</v>
      </c>
      <c r="K8758">
        <v>4106</v>
      </c>
      <c r="L8758">
        <v>2.1259937435388565E-2</v>
      </c>
      <c r="M8758">
        <v>2.6484923362731934</v>
      </c>
      <c r="N8758">
        <v>10268</v>
      </c>
      <c r="O8758">
        <v>2.4977272376418114E-2</v>
      </c>
      <c r="P8758">
        <v>-1.0750934481620789E-2</v>
      </c>
      <c r="Q8758">
        <v>4.4107688590884209E-3</v>
      </c>
      <c r="R8758">
        <v>2.1259937435388565E-2</v>
      </c>
      <c r="S8758">
        <v>3.8107108324766159E-2</v>
      </c>
      <c r="T8758">
        <v>5.3270809352397919E-2</v>
      </c>
      <c r="U8758" t="s">
        <v>18</v>
      </c>
      <c r="V8758" t="s">
        <v>84</v>
      </c>
      <c r="W8758">
        <v>86.774833679199219</v>
      </c>
    </row>
    <row r="8759" spans="2:23" x14ac:dyDescent="0.25">
      <c r="B8759" t="s">
        <v>15</v>
      </c>
      <c r="C8759" s="35">
        <v>42213</v>
      </c>
      <c r="D8759">
        <v>11</v>
      </c>
      <c r="E8759" t="s">
        <v>32</v>
      </c>
      <c r="F8759">
        <v>0.80271848696790782</v>
      </c>
      <c r="G8759">
        <v>1.2645023883209843</v>
      </c>
      <c r="H8759">
        <v>6162</v>
      </c>
      <c r="I8759">
        <v>0.78145854993380393</v>
      </c>
      <c r="J8759">
        <v>1.22316300377676</v>
      </c>
      <c r="K8759">
        <v>4106</v>
      </c>
      <c r="L8759">
        <v>2.1259937435388565E-2</v>
      </c>
      <c r="M8759">
        <v>2.6484923362731934</v>
      </c>
      <c r="N8759">
        <v>10268</v>
      </c>
      <c r="O8759">
        <v>2.4977272376418114E-2</v>
      </c>
      <c r="P8759">
        <v>-1.0750934481620789E-2</v>
      </c>
      <c r="Q8759">
        <v>4.4107688590884209E-3</v>
      </c>
      <c r="R8759">
        <v>2.1259937435388565E-2</v>
      </c>
      <c r="S8759">
        <v>3.8107108324766159E-2</v>
      </c>
      <c r="T8759">
        <v>5.3270809352397919E-2</v>
      </c>
      <c r="U8759" t="s">
        <v>102</v>
      </c>
      <c r="V8759" t="s">
        <v>84</v>
      </c>
      <c r="W8759">
        <v>86.774833679199219</v>
      </c>
    </row>
    <row r="8760" spans="2:23" x14ac:dyDescent="0.25">
      <c r="B8760" t="s">
        <v>15</v>
      </c>
      <c r="C8760" s="35">
        <v>42213</v>
      </c>
      <c r="D8760">
        <v>12</v>
      </c>
      <c r="E8760" t="s">
        <v>32</v>
      </c>
      <c r="F8760">
        <v>0.95289271296601019</v>
      </c>
      <c r="G8760">
        <v>1.4953341603579728</v>
      </c>
      <c r="H8760">
        <v>6162</v>
      </c>
      <c r="I8760">
        <v>0.92852052922269168</v>
      </c>
      <c r="J8760">
        <v>1.4199329482278815</v>
      </c>
      <c r="K8760">
        <v>4106</v>
      </c>
      <c r="L8760">
        <v>2.437218464910984E-2</v>
      </c>
      <c r="M8760">
        <v>2.5577049255371094</v>
      </c>
      <c r="N8760">
        <v>10268</v>
      </c>
      <c r="O8760">
        <v>2.9221789911389351E-2</v>
      </c>
      <c r="P8760">
        <v>-1.3078461401164532E-2</v>
      </c>
      <c r="Q8760">
        <v>4.6597495675086975E-3</v>
      </c>
      <c r="R8760">
        <v>2.437218464910984E-2</v>
      </c>
      <c r="S8760">
        <v>4.4082280248403549E-2</v>
      </c>
      <c r="T8760">
        <v>6.1822831630706787E-2</v>
      </c>
      <c r="U8760" t="s">
        <v>18</v>
      </c>
      <c r="V8760" t="s">
        <v>84</v>
      </c>
      <c r="W8760">
        <v>89.774642944335938</v>
      </c>
    </row>
    <row r="8761" spans="2:23" x14ac:dyDescent="0.25">
      <c r="B8761" t="s">
        <v>15</v>
      </c>
      <c r="C8761" s="35">
        <v>42213</v>
      </c>
      <c r="D8761">
        <v>12</v>
      </c>
      <c r="E8761" t="s">
        <v>32</v>
      </c>
      <c r="F8761">
        <v>0.95289271296601019</v>
      </c>
      <c r="G8761">
        <v>1.4953341603579728</v>
      </c>
      <c r="H8761">
        <v>6162</v>
      </c>
      <c r="I8761">
        <v>0.92852052922269168</v>
      </c>
      <c r="J8761">
        <v>1.4199329482278815</v>
      </c>
      <c r="K8761">
        <v>4106</v>
      </c>
      <c r="L8761">
        <v>2.437218464910984E-2</v>
      </c>
      <c r="M8761">
        <v>2.5577049255371094</v>
      </c>
      <c r="N8761">
        <v>10268</v>
      </c>
      <c r="O8761">
        <v>2.9221789911389351E-2</v>
      </c>
      <c r="P8761">
        <v>-1.3078461401164532E-2</v>
      </c>
      <c r="Q8761">
        <v>4.6597495675086975E-3</v>
      </c>
      <c r="R8761">
        <v>2.437218464910984E-2</v>
      </c>
      <c r="S8761">
        <v>4.4082280248403549E-2</v>
      </c>
      <c r="T8761">
        <v>6.1822831630706787E-2</v>
      </c>
      <c r="U8761" t="s">
        <v>102</v>
      </c>
      <c r="V8761" t="s">
        <v>84</v>
      </c>
      <c r="W8761">
        <v>89.774642944335938</v>
      </c>
    </row>
    <row r="8762" spans="2:23" x14ac:dyDescent="0.25">
      <c r="B8762" t="s">
        <v>15</v>
      </c>
      <c r="C8762" s="35">
        <v>42213</v>
      </c>
      <c r="D8762">
        <v>13</v>
      </c>
      <c r="E8762" t="s">
        <v>32</v>
      </c>
      <c r="F8762">
        <v>1.1797396315576421</v>
      </c>
      <c r="G8762">
        <v>1.6711686140949165</v>
      </c>
      <c r="H8762">
        <v>6162</v>
      </c>
      <c r="I8762">
        <v>1.1831711658807527</v>
      </c>
      <c r="J8762">
        <v>1.6644987526354806</v>
      </c>
      <c r="K8762">
        <v>4106</v>
      </c>
      <c r="L8762">
        <v>-3.4315343946218491E-3</v>
      </c>
      <c r="M8762">
        <v>-0.29087218642234802</v>
      </c>
      <c r="N8762">
        <v>10268</v>
      </c>
      <c r="O8762">
        <v>3.3585533499717712E-2</v>
      </c>
      <c r="P8762">
        <v>-4.6474754810333252E-2</v>
      </c>
      <c r="Q8762">
        <v>-2.6087664067745209E-2</v>
      </c>
      <c r="R8762">
        <v>-3.4315343946218491E-3</v>
      </c>
      <c r="S8762">
        <v>1.922190748155117E-2</v>
      </c>
      <c r="T8762">
        <v>3.9611686021089554E-2</v>
      </c>
      <c r="U8762" t="s">
        <v>18</v>
      </c>
      <c r="V8762" t="s">
        <v>84</v>
      </c>
      <c r="W8762">
        <v>92.645500183105469</v>
      </c>
    </row>
    <row r="8763" spans="2:23" x14ac:dyDescent="0.25">
      <c r="B8763" t="s">
        <v>15</v>
      </c>
      <c r="C8763" s="35">
        <v>42213</v>
      </c>
      <c r="D8763">
        <v>13</v>
      </c>
      <c r="E8763" t="s">
        <v>32</v>
      </c>
      <c r="F8763">
        <v>1.1797396315576421</v>
      </c>
      <c r="G8763">
        <v>1.6711686140949165</v>
      </c>
      <c r="H8763">
        <v>6162</v>
      </c>
      <c r="I8763">
        <v>1.1831711658807527</v>
      </c>
      <c r="J8763">
        <v>1.6644987526354806</v>
      </c>
      <c r="K8763">
        <v>4106</v>
      </c>
      <c r="L8763">
        <v>-3.4315343946218491E-3</v>
      </c>
      <c r="M8763">
        <v>-0.29087218642234802</v>
      </c>
      <c r="N8763">
        <v>10268</v>
      </c>
      <c r="O8763">
        <v>3.3585533499717712E-2</v>
      </c>
      <c r="P8763">
        <v>-4.6474754810333252E-2</v>
      </c>
      <c r="Q8763">
        <v>-2.6087664067745209E-2</v>
      </c>
      <c r="R8763">
        <v>-3.4315343946218491E-3</v>
      </c>
      <c r="S8763">
        <v>1.922190748155117E-2</v>
      </c>
      <c r="T8763">
        <v>3.9611686021089554E-2</v>
      </c>
      <c r="U8763" t="s">
        <v>102</v>
      </c>
      <c r="V8763" t="s">
        <v>84</v>
      </c>
      <c r="W8763">
        <v>92.645500183105469</v>
      </c>
    </row>
    <row r="8764" spans="2:23" x14ac:dyDescent="0.25">
      <c r="B8764" t="s">
        <v>15</v>
      </c>
      <c r="C8764" s="35">
        <v>42213</v>
      </c>
      <c r="D8764">
        <v>14</v>
      </c>
      <c r="E8764" t="s">
        <v>32</v>
      </c>
      <c r="F8764">
        <v>1.4822211443850786</v>
      </c>
      <c r="G8764">
        <v>1.839561034610554</v>
      </c>
      <c r="H8764">
        <v>6162</v>
      </c>
      <c r="I8764">
        <v>1.4774144289343276</v>
      </c>
      <c r="J8764">
        <v>1.8126399163630518</v>
      </c>
      <c r="K8764">
        <v>4106</v>
      </c>
      <c r="L8764">
        <v>4.8067155294120312E-3</v>
      </c>
      <c r="M8764">
        <v>0.32429137825965881</v>
      </c>
      <c r="N8764">
        <v>10268</v>
      </c>
      <c r="O8764">
        <v>3.6733910441398621E-2</v>
      </c>
      <c r="P8764">
        <v>-4.2271465063095093E-2</v>
      </c>
      <c r="Q8764">
        <v>-1.997324638068676E-2</v>
      </c>
      <c r="R8764">
        <v>4.8067155294120312E-3</v>
      </c>
      <c r="S8764">
        <v>2.9583737254142761E-2</v>
      </c>
      <c r="T8764">
        <v>5.1884893327951431E-2</v>
      </c>
      <c r="U8764" t="s">
        <v>18</v>
      </c>
      <c r="V8764" t="s">
        <v>84</v>
      </c>
      <c r="W8764">
        <v>95.258087158203125</v>
      </c>
    </row>
    <row r="8765" spans="2:23" x14ac:dyDescent="0.25">
      <c r="B8765" t="s">
        <v>15</v>
      </c>
      <c r="C8765" s="35">
        <v>42213</v>
      </c>
      <c r="D8765">
        <v>14</v>
      </c>
      <c r="E8765" t="s">
        <v>32</v>
      </c>
      <c r="F8765">
        <v>1.4822211443850786</v>
      </c>
      <c r="G8765">
        <v>1.839561034610554</v>
      </c>
      <c r="H8765">
        <v>6162</v>
      </c>
      <c r="I8765">
        <v>1.4774144289343276</v>
      </c>
      <c r="J8765">
        <v>1.8126399163630518</v>
      </c>
      <c r="K8765">
        <v>4106</v>
      </c>
      <c r="L8765">
        <v>4.8067155294120312E-3</v>
      </c>
      <c r="M8765">
        <v>0.32429137825965881</v>
      </c>
      <c r="N8765">
        <v>10268</v>
      </c>
      <c r="O8765">
        <v>3.6733910441398621E-2</v>
      </c>
      <c r="P8765">
        <v>-4.2271465063095093E-2</v>
      </c>
      <c r="Q8765">
        <v>-1.997324638068676E-2</v>
      </c>
      <c r="R8765">
        <v>4.8067155294120312E-3</v>
      </c>
      <c r="S8765">
        <v>2.9583737254142761E-2</v>
      </c>
      <c r="T8765">
        <v>5.1884893327951431E-2</v>
      </c>
      <c r="U8765" t="s">
        <v>102</v>
      </c>
      <c r="V8765" t="s">
        <v>84</v>
      </c>
      <c r="W8765">
        <v>95.258087158203125</v>
      </c>
    </row>
    <row r="8766" spans="2:23" x14ac:dyDescent="0.25">
      <c r="B8766" t="s">
        <v>15</v>
      </c>
      <c r="C8766" s="35">
        <v>42213</v>
      </c>
      <c r="D8766">
        <v>15</v>
      </c>
      <c r="E8766" t="s">
        <v>32</v>
      </c>
      <c r="F8766">
        <v>1.8543818878470586</v>
      </c>
      <c r="G8766">
        <v>1.9657369817405697</v>
      </c>
      <c r="H8766">
        <v>6162</v>
      </c>
      <c r="I8766">
        <v>1.8375784174924039</v>
      </c>
      <c r="J8766">
        <v>1.9151677231384121</v>
      </c>
      <c r="K8766">
        <v>4106</v>
      </c>
      <c r="L8766">
        <v>1.6803469508886337E-2</v>
      </c>
      <c r="M8766">
        <v>0.90614938735961914</v>
      </c>
      <c r="N8766">
        <v>10268</v>
      </c>
      <c r="O8766">
        <v>3.8992095738649368E-2</v>
      </c>
      <c r="P8766">
        <v>-3.3168800175189972E-2</v>
      </c>
      <c r="Q8766">
        <v>-9.4998180866241455E-3</v>
      </c>
      <c r="R8766">
        <v>1.6803469508886337E-2</v>
      </c>
      <c r="S8766">
        <v>4.3103639036417007E-2</v>
      </c>
      <c r="T8766">
        <v>6.6775739192962646E-2</v>
      </c>
      <c r="U8766" t="s">
        <v>18</v>
      </c>
      <c r="V8766" t="s">
        <v>84</v>
      </c>
      <c r="W8766">
        <v>97.129142761230469</v>
      </c>
    </row>
    <row r="8767" spans="2:23" x14ac:dyDescent="0.25">
      <c r="B8767" t="s">
        <v>15</v>
      </c>
      <c r="C8767" s="35">
        <v>42213</v>
      </c>
      <c r="D8767">
        <v>15</v>
      </c>
      <c r="E8767" t="s">
        <v>32</v>
      </c>
      <c r="F8767">
        <v>1.8543818878470586</v>
      </c>
      <c r="G8767">
        <v>1.9657369817405697</v>
      </c>
      <c r="H8767">
        <v>6162</v>
      </c>
      <c r="I8767">
        <v>1.8375784174924039</v>
      </c>
      <c r="J8767">
        <v>1.9151677231384121</v>
      </c>
      <c r="K8767">
        <v>4106</v>
      </c>
      <c r="L8767">
        <v>1.6803469508886337E-2</v>
      </c>
      <c r="M8767">
        <v>0.90614938735961914</v>
      </c>
      <c r="N8767">
        <v>10268</v>
      </c>
      <c r="O8767">
        <v>3.8992095738649368E-2</v>
      </c>
      <c r="P8767">
        <v>-3.3168800175189972E-2</v>
      </c>
      <c r="Q8767">
        <v>-9.4998180866241455E-3</v>
      </c>
      <c r="R8767">
        <v>1.6803469508886337E-2</v>
      </c>
      <c r="S8767">
        <v>4.3103639036417007E-2</v>
      </c>
      <c r="T8767">
        <v>6.6775739192962646E-2</v>
      </c>
      <c r="U8767" t="s">
        <v>102</v>
      </c>
      <c r="V8767" t="s">
        <v>84</v>
      </c>
      <c r="W8767">
        <v>97.129142761230469</v>
      </c>
    </row>
    <row r="8768" spans="2:23" x14ac:dyDescent="0.25">
      <c r="B8768" t="s">
        <v>15</v>
      </c>
      <c r="C8768" s="35">
        <v>42213</v>
      </c>
      <c r="D8768">
        <v>16</v>
      </c>
      <c r="E8768" t="s">
        <v>32</v>
      </c>
      <c r="F8768">
        <v>2.2226135146460644</v>
      </c>
      <c r="G8768">
        <v>2.035544826928513</v>
      </c>
      <c r="H8768">
        <v>6162</v>
      </c>
      <c r="I8768">
        <v>2.0637066389263516</v>
      </c>
      <c r="J8768">
        <v>1.8763554336483874</v>
      </c>
      <c r="K8768">
        <v>4106</v>
      </c>
      <c r="L8768">
        <v>0.15890687704086304</v>
      </c>
      <c r="M8768">
        <v>7.1495504379272461</v>
      </c>
      <c r="N8768">
        <v>10268</v>
      </c>
      <c r="O8768">
        <v>3.9113596081733704E-2</v>
      </c>
      <c r="P8768">
        <v>0.10877889394760132</v>
      </c>
      <c r="Q8768">
        <v>0.13252162933349609</v>
      </c>
      <c r="R8768">
        <v>0.15890687704086304</v>
      </c>
      <c r="S8768">
        <v>0.18528899550437927</v>
      </c>
      <c r="T8768">
        <v>0.20903486013412476</v>
      </c>
      <c r="U8768" t="s">
        <v>18</v>
      </c>
      <c r="V8768" t="s">
        <v>84</v>
      </c>
      <c r="W8768">
        <v>98.870857238769531</v>
      </c>
    </row>
    <row r="8769" spans="2:23" x14ac:dyDescent="0.25">
      <c r="B8769" t="s">
        <v>15</v>
      </c>
      <c r="C8769" s="35">
        <v>42213</v>
      </c>
      <c r="D8769">
        <v>16</v>
      </c>
      <c r="E8769" t="s">
        <v>32</v>
      </c>
      <c r="F8769">
        <v>2.2226135146460644</v>
      </c>
      <c r="G8769">
        <v>2.035544826928513</v>
      </c>
      <c r="H8769">
        <v>6162</v>
      </c>
      <c r="I8769">
        <v>2.0637066389263516</v>
      </c>
      <c r="J8769">
        <v>1.8763554336483874</v>
      </c>
      <c r="K8769">
        <v>4106</v>
      </c>
      <c r="L8769">
        <v>0.15890687704086304</v>
      </c>
      <c r="M8769">
        <v>7.1495504379272461</v>
      </c>
      <c r="N8769">
        <v>10268</v>
      </c>
      <c r="O8769">
        <v>3.9113596081733704E-2</v>
      </c>
      <c r="P8769">
        <v>0.10877889394760132</v>
      </c>
      <c r="Q8769">
        <v>0.13252162933349609</v>
      </c>
      <c r="R8769">
        <v>0.15890687704086304</v>
      </c>
      <c r="S8769">
        <v>0.18528899550437927</v>
      </c>
      <c r="T8769">
        <v>0.20903486013412476</v>
      </c>
      <c r="U8769" t="s">
        <v>102</v>
      </c>
      <c r="V8769" t="s">
        <v>84</v>
      </c>
      <c r="W8769">
        <v>98.870857238769531</v>
      </c>
    </row>
    <row r="8770" spans="2:23" x14ac:dyDescent="0.25">
      <c r="B8770" t="s">
        <v>15</v>
      </c>
      <c r="C8770" s="35">
        <v>42213</v>
      </c>
      <c r="D8770">
        <v>17</v>
      </c>
      <c r="E8770" t="s">
        <v>32</v>
      </c>
      <c r="F8770">
        <v>2.5916589499349856</v>
      </c>
      <c r="G8770">
        <v>2.0421133117460135</v>
      </c>
      <c r="H8770">
        <v>6162</v>
      </c>
      <c r="I8770">
        <v>2.0547155804529389</v>
      </c>
      <c r="J8770">
        <v>1.6967319575178339</v>
      </c>
      <c r="K8770">
        <v>4106</v>
      </c>
      <c r="L8770">
        <v>0.53694337606430054</v>
      </c>
      <c r="M8770">
        <v>20.718133926391602</v>
      </c>
      <c r="N8770">
        <v>10268</v>
      </c>
      <c r="O8770">
        <v>3.7120204418897629E-2</v>
      </c>
      <c r="P8770">
        <v>0.48937010765075684</v>
      </c>
      <c r="Q8770">
        <v>0.51190280914306641</v>
      </c>
      <c r="R8770">
        <v>0.53694337606430054</v>
      </c>
      <c r="S8770">
        <v>0.5619809627532959</v>
      </c>
      <c r="T8770">
        <v>0.58451664447784424</v>
      </c>
      <c r="U8770" t="s">
        <v>18</v>
      </c>
      <c r="V8770" t="s">
        <v>84</v>
      </c>
      <c r="W8770">
        <v>99.741722106933594</v>
      </c>
    </row>
    <row r="8771" spans="2:23" x14ac:dyDescent="0.25">
      <c r="B8771" t="s">
        <v>15</v>
      </c>
      <c r="C8771" s="35">
        <v>42213</v>
      </c>
      <c r="D8771">
        <v>17</v>
      </c>
      <c r="E8771" t="s">
        <v>32</v>
      </c>
      <c r="F8771">
        <v>2.5916589499349856</v>
      </c>
      <c r="G8771">
        <v>2.0421133117460135</v>
      </c>
      <c r="H8771">
        <v>6162</v>
      </c>
      <c r="I8771">
        <v>2.0547155804529389</v>
      </c>
      <c r="J8771">
        <v>1.6967319575178339</v>
      </c>
      <c r="K8771">
        <v>4106</v>
      </c>
      <c r="L8771">
        <v>0.53694337606430054</v>
      </c>
      <c r="M8771">
        <v>20.718133926391602</v>
      </c>
      <c r="N8771">
        <v>10268</v>
      </c>
      <c r="O8771">
        <v>3.7120204418897629E-2</v>
      </c>
      <c r="P8771">
        <v>0.48937010765075684</v>
      </c>
      <c r="Q8771">
        <v>0.51190280914306641</v>
      </c>
      <c r="R8771">
        <v>0.53694337606430054</v>
      </c>
      <c r="S8771">
        <v>0.5619809627532959</v>
      </c>
      <c r="T8771">
        <v>0.58451664447784424</v>
      </c>
      <c r="U8771" t="s">
        <v>102</v>
      </c>
      <c r="V8771" t="s">
        <v>84</v>
      </c>
      <c r="W8771">
        <v>99.741722106933594</v>
      </c>
    </row>
    <row r="8772" spans="2:23" x14ac:dyDescent="0.25">
      <c r="B8772" t="s">
        <v>15</v>
      </c>
      <c r="C8772" s="35">
        <v>42213</v>
      </c>
      <c r="D8772">
        <v>18</v>
      </c>
      <c r="E8772" t="s">
        <v>32</v>
      </c>
      <c r="F8772">
        <v>2.8796880829606568</v>
      </c>
      <c r="G8772">
        <v>2.016420069139222</v>
      </c>
      <c r="H8772">
        <v>6162</v>
      </c>
      <c r="I8772">
        <v>2.2904732972539237</v>
      </c>
      <c r="J8772">
        <v>1.6804564676983642</v>
      </c>
      <c r="K8772">
        <v>4106</v>
      </c>
      <c r="L8772">
        <v>0.58921480178833008</v>
      </c>
      <c r="M8772">
        <v>20.461063385009766</v>
      </c>
      <c r="N8772">
        <v>10268</v>
      </c>
      <c r="O8772">
        <v>3.6709677428007126E-2</v>
      </c>
      <c r="P8772">
        <v>0.54216766357421875</v>
      </c>
      <c r="Q8772">
        <v>0.56445115804672241</v>
      </c>
      <c r="R8772">
        <v>0.58921480178833008</v>
      </c>
      <c r="S8772">
        <v>0.61397546529769897</v>
      </c>
      <c r="T8772">
        <v>0.63626194000244141</v>
      </c>
      <c r="U8772" t="s">
        <v>18</v>
      </c>
      <c r="V8772" t="s">
        <v>84</v>
      </c>
      <c r="W8772">
        <v>99.612579345703125</v>
      </c>
    </row>
    <row r="8773" spans="2:23" x14ac:dyDescent="0.25">
      <c r="B8773" t="s">
        <v>15</v>
      </c>
      <c r="C8773" s="35">
        <v>42213</v>
      </c>
      <c r="D8773">
        <v>18</v>
      </c>
      <c r="E8773" t="s">
        <v>32</v>
      </c>
      <c r="F8773">
        <v>2.8796880829606568</v>
      </c>
      <c r="G8773">
        <v>2.016420069139222</v>
      </c>
      <c r="H8773">
        <v>6162</v>
      </c>
      <c r="I8773">
        <v>2.2904732972539237</v>
      </c>
      <c r="J8773">
        <v>1.6804564676983642</v>
      </c>
      <c r="K8773">
        <v>4106</v>
      </c>
      <c r="L8773">
        <v>0.58921480178833008</v>
      </c>
      <c r="M8773">
        <v>20.461063385009766</v>
      </c>
      <c r="N8773">
        <v>10268</v>
      </c>
      <c r="O8773">
        <v>3.6709677428007126E-2</v>
      </c>
      <c r="P8773">
        <v>0.54216766357421875</v>
      </c>
      <c r="Q8773">
        <v>0.56445115804672241</v>
      </c>
      <c r="R8773">
        <v>0.58921480178833008</v>
      </c>
      <c r="S8773">
        <v>0.61397546529769897</v>
      </c>
      <c r="T8773">
        <v>0.63626194000244141</v>
      </c>
      <c r="U8773" t="s">
        <v>102</v>
      </c>
      <c r="V8773" t="s">
        <v>84</v>
      </c>
      <c r="W8773">
        <v>99.612579345703125</v>
      </c>
    </row>
    <row r="8774" spans="2:23" x14ac:dyDescent="0.25">
      <c r="B8774" t="s">
        <v>15</v>
      </c>
      <c r="C8774" s="35">
        <v>42213</v>
      </c>
      <c r="D8774">
        <v>19</v>
      </c>
      <c r="E8774" t="s">
        <v>32</v>
      </c>
      <c r="F8774">
        <v>3.0142356374521762</v>
      </c>
      <c r="G8774">
        <v>1.9843196377153862</v>
      </c>
      <c r="H8774">
        <v>6162</v>
      </c>
      <c r="I8774">
        <v>2.4100597983814498</v>
      </c>
      <c r="J8774">
        <v>1.6312987527718585</v>
      </c>
      <c r="K8774">
        <v>4106</v>
      </c>
      <c r="L8774">
        <v>0.604175865650177</v>
      </c>
      <c r="M8774">
        <v>20.04408073425293</v>
      </c>
      <c r="N8774">
        <v>10268</v>
      </c>
      <c r="O8774">
        <v>3.5876315087080002E-2</v>
      </c>
      <c r="P8774">
        <v>0.5581967830657959</v>
      </c>
      <c r="Q8774">
        <v>0.57997441291809082</v>
      </c>
      <c r="R8774">
        <v>0.604175865650177</v>
      </c>
      <c r="S8774">
        <v>0.62837445735931396</v>
      </c>
      <c r="T8774">
        <v>0.65015494823455811</v>
      </c>
      <c r="U8774" t="s">
        <v>18</v>
      </c>
      <c r="V8774" t="s">
        <v>84</v>
      </c>
      <c r="W8774">
        <v>94.87066650390625</v>
      </c>
    </row>
    <row r="8775" spans="2:23" x14ac:dyDescent="0.25">
      <c r="B8775" t="s">
        <v>15</v>
      </c>
      <c r="C8775" s="35">
        <v>42213</v>
      </c>
      <c r="D8775">
        <v>19</v>
      </c>
      <c r="E8775" t="s">
        <v>32</v>
      </c>
      <c r="F8775">
        <v>3.0142356374521762</v>
      </c>
      <c r="G8775">
        <v>1.9843196377153862</v>
      </c>
      <c r="H8775">
        <v>6162</v>
      </c>
      <c r="I8775">
        <v>2.4100597983814498</v>
      </c>
      <c r="J8775">
        <v>1.6312987527718585</v>
      </c>
      <c r="K8775">
        <v>4106</v>
      </c>
      <c r="L8775">
        <v>0.604175865650177</v>
      </c>
      <c r="M8775">
        <v>20.04408073425293</v>
      </c>
      <c r="N8775">
        <v>10268</v>
      </c>
      <c r="O8775">
        <v>3.5876315087080002E-2</v>
      </c>
      <c r="P8775">
        <v>0.5581967830657959</v>
      </c>
      <c r="Q8775">
        <v>0.57997441291809082</v>
      </c>
      <c r="R8775">
        <v>0.604175865650177</v>
      </c>
      <c r="S8775">
        <v>0.62837445735931396</v>
      </c>
      <c r="T8775">
        <v>0.65015494823455811</v>
      </c>
      <c r="U8775" t="s">
        <v>102</v>
      </c>
      <c r="V8775" t="s">
        <v>84</v>
      </c>
      <c r="W8775">
        <v>94.87066650390625</v>
      </c>
    </row>
    <row r="8776" spans="2:23" x14ac:dyDescent="0.25">
      <c r="B8776" t="s">
        <v>15</v>
      </c>
      <c r="C8776" s="35">
        <v>42213</v>
      </c>
      <c r="D8776">
        <v>20</v>
      </c>
      <c r="E8776" t="s">
        <v>32</v>
      </c>
      <c r="F8776">
        <v>2.9181812518832171</v>
      </c>
      <c r="G8776">
        <v>1.9020352992455278</v>
      </c>
      <c r="H8776">
        <v>6162</v>
      </c>
      <c r="I8776">
        <v>3.1341539926006803</v>
      </c>
      <c r="J8776">
        <v>1.9956536439054409</v>
      </c>
      <c r="K8776">
        <v>4106</v>
      </c>
      <c r="L8776">
        <v>-0.21597273647785187</v>
      </c>
      <c r="M8776">
        <v>-7.4009366035461426</v>
      </c>
      <c r="N8776">
        <v>10268</v>
      </c>
      <c r="O8776">
        <v>3.9459589868783951E-2</v>
      </c>
      <c r="P8776">
        <v>-0.26654413342475891</v>
      </c>
      <c r="Q8776">
        <v>-0.24259138107299805</v>
      </c>
      <c r="R8776">
        <v>-0.21597273647785187</v>
      </c>
      <c r="S8776">
        <v>-0.18935723602771759</v>
      </c>
      <c r="T8776">
        <v>-0.16540132462978363</v>
      </c>
      <c r="U8776" t="s">
        <v>18</v>
      </c>
      <c r="V8776" t="s">
        <v>84</v>
      </c>
      <c r="W8776">
        <v>88.999221801757813</v>
      </c>
    </row>
    <row r="8777" spans="2:23" x14ac:dyDescent="0.25">
      <c r="B8777" t="s">
        <v>15</v>
      </c>
      <c r="C8777" s="35">
        <v>42213</v>
      </c>
      <c r="D8777">
        <v>20</v>
      </c>
      <c r="E8777" t="s">
        <v>32</v>
      </c>
      <c r="F8777">
        <v>2.9181812518832171</v>
      </c>
      <c r="G8777">
        <v>1.9020352992455278</v>
      </c>
      <c r="H8777">
        <v>6162</v>
      </c>
      <c r="I8777">
        <v>3.1341539926006803</v>
      </c>
      <c r="J8777">
        <v>1.9956536439054409</v>
      </c>
      <c r="K8777">
        <v>4106</v>
      </c>
      <c r="L8777">
        <v>-0.21597273647785187</v>
      </c>
      <c r="M8777">
        <v>-7.4009366035461426</v>
      </c>
      <c r="N8777">
        <v>10268</v>
      </c>
      <c r="O8777">
        <v>3.9459589868783951E-2</v>
      </c>
      <c r="P8777">
        <v>-0.26654413342475891</v>
      </c>
      <c r="Q8777">
        <v>-0.24259138107299805</v>
      </c>
      <c r="R8777">
        <v>-0.21597273647785187</v>
      </c>
      <c r="S8777">
        <v>-0.18935723602771759</v>
      </c>
      <c r="T8777">
        <v>-0.16540132462978363</v>
      </c>
      <c r="U8777" t="s">
        <v>102</v>
      </c>
      <c r="V8777" t="s">
        <v>84</v>
      </c>
      <c r="W8777">
        <v>88.999221801757813</v>
      </c>
    </row>
    <row r="8778" spans="2:23" x14ac:dyDescent="0.25">
      <c r="B8778" t="s">
        <v>15</v>
      </c>
      <c r="C8778" s="35">
        <v>42213</v>
      </c>
      <c r="D8778">
        <v>21</v>
      </c>
      <c r="E8778" t="s">
        <v>32</v>
      </c>
      <c r="F8778">
        <v>2.5844887676316737</v>
      </c>
      <c r="G8778">
        <v>1.7618415919264605</v>
      </c>
      <c r="H8778">
        <v>6162</v>
      </c>
      <c r="I8778">
        <v>2.9288833665543694</v>
      </c>
      <c r="J8778">
        <v>1.9616797712680887</v>
      </c>
      <c r="K8778">
        <v>4106</v>
      </c>
      <c r="L8778">
        <v>-0.34439459443092346</v>
      </c>
      <c r="M8778">
        <v>-13.325444221496582</v>
      </c>
      <c r="N8778">
        <v>10268</v>
      </c>
      <c r="O8778">
        <v>3.795994445681572E-2</v>
      </c>
      <c r="P8778">
        <v>-0.39304405450820923</v>
      </c>
      <c r="Q8778">
        <v>-0.37000161409378052</v>
      </c>
      <c r="R8778">
        <v>-0.34439459443092346</v>
      </c>
      <c r="S8778">
        <v>-0.31879061460494995</v>
      </c>
      <c r="T8778">
        <v>-0.2957451343536377</v>
      </c>
      <c r="U8778" t="s">
        <v>18</v>
      </c>
      <c r="V8778" t="s">
        <v>84</v>
      </c>
      <c r="W8778">
        <v>85.482765197753906</v>
      </c>
    </row>
    <row r="8779" spans="2:23" x14ac:dyDescent="0.25">
      <c r="B8779" t="s">
        <v>15</v>
      </c>
      <c r="C8779" s="35">
        <v>42213</v>
      </c>
      <c r="D8779">
        <v>21</v>
      </c>
      <c r="E8779" t="s">
        <v>32</v>
      </c>
      <c r="F8779">
        <v>2.5844887676316737</v>
      </c>
      <c r="G8779">
        <v>1.7618415919264605</v>
      </c>
      <c r="H8779">
        <v>6162</v>
      </c>
      <c r="I8779">
        <v>2.9288833665543694</v>
      </c>
      <c r="J8779">
        <v>1.9616797712680887</v>
      </c>
      <c r="K8779">
        <v>4106</v>
      </c>
      <c r="L8779">
        <v>-0.34439459443092346</v>
      </c>
      <c r="M8779">
        <v>-13.325444221496582</v>
      </c>
      <c r="N8779">
        <v>10268</v>
      </c>
      <c r="O8779">
        <v>3.795994445681572E-2</v>
      </c>
      <c r="P8779">
        <v>-0.39304405450820923</v>
      </c>
      <c r="Q8779">
        <v>-0.37000161409378052</v>
      </c>
      <c r="R8779">
        <v>-0.34439459443092346</v>
      </c>
      <c r="S8779">
        <v>-0.31879061460494995</v>
      </c>
      <c r="T8779">
        <v>-0.2957451343536377</v>
      </c>
      <c r="U8779" t="s">
        <v>102</v>
      </c>
      <c r="V8779" t="s">
        <v>84</v>
      </c>
      <c r="W8779">
        <v>85.482765197753906</v>
      </c>
    </row>
    <row r="8780" spans="2:23" x14ac:dyDescent="0.25">
      <c r="B8780" t="s">
        <v>15</v>
      </c>
      <c r="C8780" s="35">
        <v>42213</v>
      </c>
      <c r="D8780">
        <v>22</v>
      </c>
      <c r="E8780" t="s">
        <v>32</v>
      </c>
      <c r="F8780">
        <v>2.2628118519455618</v>
      </c>
      <c r="G8780">
        <v>1.6555084335704771</v>
      </c>
      <c r="H8780">
        <v>6162</v>
      </c>
      <c r="I8780">
        <v>2.4787114162780695</v>
      </c>
      <c r="J8780">
        <v>1.8202188872809486</v>
      </c>
      <c r="K8780">
        <v>4106</v>
      </c>
      <c r="L8780">
        <v>-0.21589957177639008</v>
      </c>
      <c r="M8780">
        <v>-9.5412073135375977</v>
      </c>
      <c r="N8780">
        <v>10268</v>
      </c>
      <c r="O8780">
        <v>3.5379253327846527E-2</v>
      </c>
      <c r="P8780">
        <v>-0.261241614818573</v>
      </c>
      <c r="Q8780">
        <v>-0.2397657036781311</v>
      </c>
      <c r="R8780">
        <v>-0.21589957177639008</v>
      </c>
      <c r="S8780">
        <v>-0.19203627109527588</v>
      </c>
      <c r="T8780">
        <v>-0.17055751383304596</v>
      </c>
      <c r="U8780" t="s">
        <v>18</v>
      </c>
      <c r="V8780" t="s">
        <v>84</v>
      </c>
      <c r="W8780">
        <v>82.611801147460938</v>
      </c>
    </row>
    <row r="8781" spans="2:23" x14ac:dyDescent="0.25">
      <c r="B8781" t="s">
        <v>15</v>
      </c>
      <c r="C8781" s="35">
        <v>42213</v>
      </c>
      <c r="D8781">
        <v>22</v>
      </c>
      <c r="E8781" t="s">
        <v>32</v>
      </c>
      <c r="F8781">
        <v>2.2628118519455618</v>
      </c>
      <c r="G8781">
        <v>1.6555084335704771</v>
      </c>
      <c r="H8781">
        <v>6162</v>
      </c>
      <c r="I8781">
        <v>2.4787114162780695</v>
      </c>
      <c r="J8781">
        <v>1.8202188872809486</v>
      </c>
      <c r="K8781">
        <v>4106</v>
      </c>
      <c r="L8781">
        <v>-0.21589957177639008</v>
      </c>
      <c r="M8781">
        <v>-9.5412073135375977</v>
      </c>
      <c r="N8781">
        <v>10268</v>
      </c>
      <c r="O8781">
        <v>3.5379253327846527E-2</v>
      </c>
      <c r="P8781">
        <v>-0.261241614818573</v>
      </c>
      <c r="Q8781">
        <v>-0.2397657036781311</v>
      </c>
      <c r="R8781">
        <v>-0.21589957177639008</v>
      </c>
      <c r="S8781">
        <v>-0.19203627109527588</v>
      </c>
      <c r="T8781">
        <v>-0.17055751383304596</v>
      </c>
      <c r="U8781" t="s">
        <v>102</v>
      </c>
      <c r="V8781" t="s">
        <v>84</v>
      </c>
      <c r="W8781">
        <v>82.611801147460938</v>
      </c>
    </row>
    <row r="8782" spans="2:23" x14ac:dyDescent="0.25">
      <c r="B8782" t="s">
        <v>15</v>
      </c>
      <c r="C8782" s="35">
        <v>42213</v>
      </c>
      <c r="D8782">
        <v>23</v>
      </c>
      <c r="E8782" t="s">
        <v>32</v>
      </c>
      <c r="F8782">
        <v>1.8014168893742339</v>
      </c>
      <c r="G8782">
        <v>1.4684688166764723</v>
      </c>
      <c r="H8782">
        <v>6162</v>
      </c>
      <c r="I8782">
        <v>1.9398366973981318</v>
      </c>
      <c r="J8782">
        <v>1.615737745231715</v>
      </c>
      <c r="K8782">
        <v>4106</v>
      </c>
      <c r="L8782">
        <v>-0.13841980695724487</v>
      </c>
      <c r="M8782">
        <v>-7.6839408874511719</v>
      </c>
      <c r="N8782">
        <v>10268</v>
      </c>
      <c r="O8782">
        <v>3.1396731734275818E-2</v>
      </c>
      <c r="P8782">
        <v>-0.17865785956382751</v>
      </c>
      <c r="Q8782">
        <v>-0.15959940850734711</v>
      </c>
      <c r="R8782">
        <v>-0.13841980695724487</v>
      </c>
      <c r="S8782">
        <v>-0.11724270880222321</v>
      </c>
      <c r="T8782">
        <v>-9.8181754350662231E-2</v>
      </c>
      <c r="U8782" t="s">
        <v>18</v>
      </c>
      <c r="V8782" t="s">
        <v>84</v>
      </c>
      <c r="W8782">
        <v>81.353622436523438</v>
      </c>
    </row>
    <row r="8783" spans="2:23" x14ac:dyDescent="0.25">
      <c r="B8783" t="s">
        <v>15</v>
      </c>
      <c r="C8783" s="35">
        <v>42213</v>
      </c>
      <c r="D8783">
        <v>23</v>
      </c>
      <c r="E8783" t="s">
        <v>32</v>
      </c>
      <c r="F8783">
        <v>1.8014168893742339</v>
      </c>
      <c r="G8783">
        <v>1.4684688166764723</v>
      </c>
      <c r="H8783">
        <v>6162</v>
      </c>
      <c r="I8783">
        <v>1.9398366973981318</v>
      </c>
      <c r="J8783">
        <v>1.615737745231715</v>
      </c>
      <c r="K8783">
        <v>4106</v>
      </c>
      <c r="L8783">
        <v>-0.13841980695724487</v>
      </c>
      <c r="M8783">
        <v>-7.6839408874511719</v>
      </c>
      <c r="N8783">
        <v>10268</v>
      </c>
      <c r="O8783">
        <v>3.1396731734275818E-2</v>
      </c>
      <c r="P8783">
        <v>-0.17865785956382751</v>
      </c>
      <c r="Q8783">
        <v>-0.15959940850734711</v>
      </c>
      <c r="R8783">
        <v>-0.13841980695724487</v>
      </c>
      <c r="S8783">
        <v>-0.11724270880222321</v>
      </c>
      <c r="T8783">
        <v>-9.8181754350662231E-2</v>
      </c>
      <c r="U8783" t="s">
        <v>102</v>
      </c>
      <c r="V8783" t="s">
        <v>84</v>
      </c>
      <c r="W8783">
        <v>81.353622436523438</v>
      </c>
    </row>
    <row r="8784" spans="2:23" x14ac:dyDescent="0.25">
      <c r="B8784" t="s">
        <v>15</v>
      </c>
      <c r="C8784" s="35">
        <v>42213</v>
      </c>
      <c r="D8784">
        <v>24</v>
      </c>
      <c r="E8784" t="s">
        <v>32</v>
      </c>
      <c r="F8784">
        <v>1.4024111185381882</v>
      </c>
      <c r="G8784">
        <v>1.2579972956409076</v>
      </c>
      <c r="H8784">
        <v>6162</v>
      </c>
      <c r="I8784">
        <v>1.4937608528476176</v>
      </c>
      <c r="J8784">
        <v>1.3782552333242148</v>
      </c>
      <c r="K8784">
        <v>4106</v>
      </c>
      <c r="L8784">
        <v>-9.1349735856056213E-2</v>
      </c>
      <c r="M8784">
        <v>-6.5137629508972168</v>
      </c>
      <c r="N8784">
        <v>10268</v>
      </c>
      <c r="O8784">
        <v>2.6822794228792191E-2</v>
      </c>
      <c r="P8784">
        <v>-0.12572583556175232</v>
      </c>
      <c r="Q8784">
        <v>-0.10944385826587677</v>
      </c>
      <c r="R8784">
        <v>-9.1349735856056213E-2</v>
      </c>
      <c r="S8784">
        <v>-7.3257759213447571E-2</v>
      </c>
      <c r="T8784">
        <v>-5.6973643600940704E-2</v>
      </c>
      <c r="U8784" t="s">
        <v>18</v>
      </c>
      <c r="V8784" t="s">
        <v>84</v>
      </c>
      <c r="W8784">
        <v>80.2244873046875</v>
      </c>
    </row>
    <row r="8785" spans="2:23" x14ac:dyDescent="0.25">
      <c r="B8785" t="s">
        <v>15</v>
      </c>
      <c r="C8785" s="35">
        <v>42213</v>
      </c>
      <c r="D8785">
        <v>24</v>
      </c>
      <c r="E8785" t="s">
        <v>32</v>
      </c>
      <c r="F8785">
        <v>1.4024111185381882</v>
      </c>
      <c r="G8785">
        <v>1.2579972956409076</v>
      </c>
      <c r="H8785">
        <v>6162</v>
      </c>
      <c r="I8785">
        <v>1.4937608528476176</v>
      </c>
      <c r="J8785">
        <v>1.3782552333242148</v>
      </c>
      <c r="K8785">
        <v>4106</v>
      </c>
      <c r="L8785">
        <v>-9.1349735856056213E-2</v>
      </c>
      <c r="M8785">
        <v>-6.5137629508972168</v>
      </c>
      <c r="N8785">
        <v>10268</v>
      </c>
      <c r="O8785">
        <v>2.6822794228792191E-2</v>
      </c>
      <c r="P8785">
        <v>-0.12572583556175232</v>
      </c>
      <c r="Q8785">
        <v>-0.10944385826587677</v>
      </c>
      <c r="R8785">
        <v>-9.1349735856056213E-2</v>
      </c>
      <c r="S8785">
        <v>-7.3257759213447571E-2</v>
      </c>
      <c r="T8785">
        <v>-5.6973643600940704E-2</v>
      </c>
      <c r="U8785" t="s">
        <v>102</v>
      </c>
      <c r="V8785" t="s">
        <v>84</v>
      </c>
      <c r="W8785">
        <v>80.2244873046875</v>
      </c>
    </row>
    <row r="8786" spans="2:23" x14ac:dyDescent="0.25">
      <c r="B8786" t="s">
        <v>15</v>
      </c>
      <c r="C8786" s="35">
        <v>42214</v>
      </c>
      <c r="D8786">
        <v>1</v>
      </c>
      <c r="E8786" t="s">
        <v>32</v>
      </c>
      <c r="F8786">
        <v>1.1664688366738138</v>
      </c>
      <c r="G8786">
        <v>1.1227429937202094</v>
      </c>
      <c r="H8786">
        <v>9261</v>
      </c>
      <c r="I8786">
        <v>1.0872128251595945</v>
      </c>
      <c r="J8786">
        <v>1.0257654472265654</v>
      </c>
      <c r="K8786">
        <v>1005</v>
      </c>
      <c r="L8786">
        <v>7.9256013035774231E-2</v>
      </c>
      <c r="M8786">
        <v>6.7945246696472168</v>
      </c>
      <c r="N8786">
        <v>10266</v>
      </c>
      <c r="O8786">
        <v>3.4395843744277954E-2</v>
      </c>
      <c r="P8786">
        <v>3.5174299031496048E-2</v>
      </c>
      <c r="Q8786">
        <v>5.6053265929222107E-2</v>
      </c>
      <c r="R8786">
        <v>7.9256013035774231E-2</v>
      </c>
      <c r="S8786">
        <v>0.10245601087808609</v>
      </c>
      <c r="T8786">
        <v>0.12333772331476212</v>
      </c>
      <c r="U8786" t="s">
        <v>18</v>
      </c>
      <c r="V8786" t="s">
        <v>84</v>
      </c>
      <c r="W8786">
        <v>79.353500366210938</v>
      </c>
    </row>
    <row r="8787" spans="2:23" x14ac:dyDescent="0.25">
      <c r="B8787" t="s">
        <v>15</v>
      </c>
      <c r="C8787" s="35">
        <v>42214</v>
      </c>
      <c r="D8787">
        <v>1</v>
      </c>
      <c r="E8787" t="s">
        <v>32</v>
      </c>
      <c r="F8787">
        <v>1.1664688366738138</v>
      </c>
      <c r="G8787">
        <v>1.1227429937202094</v>
      </c>
      <c r="H8787">
        <v>9261</v>
      </c>
      <c r="I8787">
        <v>1.0872128251595945</v>
      </c>
      <c r="J8787">
        <v>1.0257654472265654</v>
      </c>
      <c r="K8787">
        <v>1005</v>
      </c>
      <c r="L8787">
        <v>7.9256013035774231E-2</v>
      </c>
      <c r="M8787">
        <v>6.7945246696472168</v>
      </c>
      <c r="N8787">
        <v>10266</v>
      </c>
      <c r="O8787">
        <v>3.4395843744277954E-2</v>
      </c>
      <c r="P8787">
        <v>3.5174299031496048E-2</v>
      </c>
      <c r="Q8787">
        <v>5.6053265929222107E-2</v>
      </c>
      <c r="R8787">
        <v>7.9256013035774231E-2</v>
      </c>
      <c r="S8787">
        <v>0.10245601087808609</v>
      </c>
      <c r="T8787">
        <v>0.12333772331476212</v>
      </c>
      <c r="U8787" t="s">
        <v>102</v>
      </c>
      <c r="V8787" t="s">
        <v>84</v>
      </c>
      <c r="W8787">
        <v>79.353500366210938</v>
      </c>
    </row>
    <row r="8788" spans="2:23" x14ac:dyDescent="0.25">
      <c r="B8788" t="s">
        <v>15</v>
      </c>
      <c r="C8788" s="35">
        <v>42214</v>
      </c>
      <c r="D8788">
        <v>2</v>
      </c>
      <c r="E8788" t="s">
        <v>32</v>
      </c>
      <c r="F8788">
        <v>0.97987708338995771</v>
      </c>
      <c r="G8788">
        <v>0.96903195292461286</v>
      </c>
      <c r="H8788">
        <v>9261</v>
      </c>
      <c r="I8788">
        <v>0.90658006039458872</v>
      </c>
      <c r="J8788">
        <v>0.88321777185083616</v>
      </c>
      <c r="K8788">
        <v>1005</v>
      </c>
      <c r="L8788">
        <v>7.3297023773193359E-2</v>
      </c>
      <c r="M8788">
        <v>7.4802260398864746</v>
      </c>
      <c r="N8788">
        <v>10266</v>
      </c>
      <c r="O8788">
        <v>2.9624113813042641E-2</v>
      </c>
      <c r="P8788">
        <v>3.5330761224031448E-2</v>
      </c>
      <c r="Q8788">
        <v>5.3313188254833221E-2</v>
      </c>
      <c r="R8788">
        <v>7.3297023773193359E-2</v>
      </c>
      <c r="S8788">
        <v>9.3278490006923676E-2</v>
      </c>
      <c r="T8788">
        <v>0.11126329004764557</v>
      </c>
      <c r="U8788" t="s">
        <v>18</v>
      </c>
      <c r="V8788" t="s">
        <v>84</v>
      </c>
      <c r="W8788">
        <v>78.353401184082031</v>
      </c>
    </row>
    <row r="8789" spans="2:23" x14ac:dyDescent="0.25">
      <c r="B8789" t="s">
        <v>15</v>
      </c>
      <c r="C8789" s="35">
        <v>42214</v>
      </c>
      <c r="D8789">
        <v>2</v>
      </c>
      <c r="E8789" t="s">
        <v>32</v>
      </c>
      <c r="F8789">
        <v>0.97987708338995771</v>
      </c>
      <c r="G8789">
        <v>0.96903195292461286</v>
      </c>
      <c r="H8789">
        <v>9261</v>
      </c>
      <c r="I8789">
        <v>0.90658006039458872</v>
      </c>
      <c r="J8789">
        <v>0.88321777185083616</v>
      </c>
      <c r="K8789">
        <v>1005</v>
      </c>
      <c r="L8789">
        <v>7.3297023773193359E-2</v>
      </c>
      <c r="M8789">
        <v>7.4802260398864746</v>
      </c>
      <c r="N8789">
        <v>10266</v>
      </c>
      <c r="O8789">
        <v>2.9624113813042641E-2</v>
      </c>
      <c r="P8789">
        <v>3.5330761224031448E-2</v>
      </c>
      <c r="Q8789">
        <v>5.3313188254833221E-2</v>
      </c>
      <c r="R8789">
        <v>7.3297023773193359E-2</v>
      </c>
      <c r="S8789">
        <v>9.3278490006923676E-2</v>
      </c>
      <c r="T8789">
        <v>0.11126329004764557</v>
      </c>
      <c r="U8789" t="s">
        <v>102</v>
      </c>
      <c r="V8789" t="s">
        <v>84</v>
      </c>
      <c r="W8789">
        <v>78.353401184082031</v>
      </c>
    </row>
    <row r="8790" spans="2:23" x14ac:dyDescent="0.25">
      <c r="B8790" t="s">
        <v>15</v>
      </c>
      <c r="C8790" s="35">
        <v>42214</v>
      </c>
      <c r="D8790">
        <v>3</v>
      </c>
      <c r="E8790" t="s">
        <v>32</v>
      </c>
      <c r="F8790">
        <v>0.84656214181373557</v>
      </c>
      <c r="G8790">
        <v>0.8362797513069351</v>
      </c>
      <c r="H8790">
        <v>9261</v>
      </c>
      <c r="I8790">
        <v>0.79051873724564492</v>
      </c>
      <c r="J8790">
        <v>0.82523238351858785</v>
      </c>
      <c r="K8790">
        <v>1005</v>
      </c>
      <c r="L8790">
        <v>5.6043405085802078E-2</v>
      </c>
      <c r="M8790">
        <v>6.6201171875</v>
      </c>
      <c r="N8790">
        <v>10266</v>
      </c>
      <c r="O8790">
        <v>2.7443351224064827E-2</v>
      </c>
      <c r="P8790">
        <v>2.0872006192803383E-2</v>
      </c>
      <c r="Q8790">
        <v>3.7530668079853058E-2</v>
      </c>
      <c r="R8790">
        <v>5.6043405085802078E-2</v>
      </c>
      <c r="S8790">
        <v>7.4553944170475006E-2</v>
      </c>
      <c r="T8790">
        <v>9.1214805841445923E-2</v>
      </c>
      <c r="U8790" t="s">
        <v>18</v>
      </c>
      <c r="V8790" t="s">
        <v>84</v>
      </c>
      <c r="W8790">
        <v>75.611724853515625</v>
      </c>
    </row>
    <row r="8791" spans="2:23" x14ac:dyDescent="0.25">
      <c r="B8791" t="s">
        <v>15</v>
      </c>
      <c r="C8791" s="35">
        <v>42214</v>
      </c>
      <c r="D8791">
        <v>3</v>
      </c>
      <c r="E8791" t="s">
        <v>32</v>
      </c>
      <c r="F8791">
        <v>0.84656214181373557</v>
      </c>
      <c r="G8791">
        <v>0.8362797513069351</v>
      </c>
      <c r="H8791">
        <v>9261</v>
      </c>
      <c r="I8791">
        <v>0.79051873724564492</v>
      </c>
      <c r="J8791">
        <v>0.82523238351858785</v>
      </c>
      <c r="K8791">
        <v>1005</v>
      </c>
      <c r="L8791">
        <v>5.6043405085802078E-2</v>
      </c>
      <c r="M8791">
        <v>6.6201171875</v>
      </c>
      <c r="N8791">
        <v>10266</v>
      </c>
      <c r="O8791">
        <v>2.7443351224064827E-2</v>
      </c>
      <c r="P8791">
        <v>2.0872006192803383E-2</v>
      </c>
      <c r="Q8791">
        <v>3.7530668079853058E-2</v>
      </c>
      <c r="R8791">
        <v>5.6043405085802078E-2</v>
      </c>
      <c r="S8791">
        <v>7.4553944170475006E-2</v>
      </c>
      <c r="T8791">
        <v>9.1214805841445923E-2</v>
      </c>
      <c r="U8791" t="s">
        <v>102</v>
      </c>
      <c r="V8791" t="s">
        <v>84</v>
      </c>
      <c r="W8791">
        <v>75.611724853515625</v>
      </c>
    </row>
    <row r="8792" spans="2:23" x14ac:dyDescent="0.25">
      <c r="B8792" t="s">
        <v>15</v>
      </c>
      <c r="C8792" s="35">
        <v>42214</v>
      </c>
      <c r="D8792">
        <v>4</v>
      </c>
      <c r="E8792" t="s">
        <v>32</v>
      </c>
      <c r="F8792">
        <v>0.76535711803410245</v>
      </c>
      <c r="G8792">
        <v>0.73874460590743518</v>
      </c>
      <c r="H8792">
        <v>9261</v>
      </c>
      <c r="I8792">
        <v>0.74419929900763637</v>
      </c>
      <c r="J8792">
        <v>0.81263380846978983</v>
      </c>
      <c r="K8792">
        <v>1005</v>
      </c>
      <c r="L8792">
        <v>2.1157819777727127E-2</v>
      </c>
      <c r="M8792">
        <v>2.7644374370574951</v>
      </c>
      <c r="N8792">
        <v>10266</v>
      </c>
      <c r="O8792">
        <v>2.6758503168821335E-2</v>
      </c>
      <c r="P8792">
        <v>-1.3135877437889576E-2</v>
      </c>
      <c r="Q8792">
        <v>3.107068594545126E-3</v>
      </c>
      <c r="R8792">
        <v>2.1157819777727127E-2</v>
      </c>
      <c r="S8792">
        <v>3.9206430315971375E-2</v>
      </c>
      <c r="T8792">
        <v>5.5451516062021255E-2</v>
      </c>
      <c r="U8792" t="s">
        <v>18</v>
      </c>
      <c r="V8792" t="s">
        <v>84</v>
      </c>
      <c r="W8792">
        <v>73.611824035644531</v>
      </c>
    </row>
    <row r="8793" spans="2:23" x14ac:dyDescent="0.25">
      <c r="B8793" t="s">
        <v>15</v>
      </c>
      <c r="C8793" s="35">
        <v>42214</v>
      </c>
      <c r="D8793">
        <v>4</v>
      </c>
      <c r="E8793" t="s">
        <v>32</v>
      </c>
      <c r="F8793">
        <v>0.76535711803410245</v>
      </c>
      <c r="G8793">
        <v>0.73874460590743518</v>
      </c>
      <c r="H8793">
        <v>9261</v>
      </c>
      <c r="I8793">
        <v>0.74419929900763637</v>
      </c>
      <c r="J8793">
        <v>0.81263380846978983</v>
      </c>
      <c r="K8793">
        <v>1005</v>
      </c>
      <c r="L8793">
        <v>2.1157819777727127E-2</v>
      </c>
      <c r="M8793">
        <v>2.7644374370574951</v>
      </c>
      <c r="N8793">
        <v>10266</v>
      </c>
      <c r="O8793">
        <v>2.6758503168821335E-2</v>
      </c>
      <c r="P8793">
        <v>-1.3135877437889576E-2</v>
      </c>
      <c r="Q8793">
        <v>3.107068594545126E-3</v>
      </c>
      <c r="R8793">
        <v>2.1157819777727127E-2</v>
      </c>
      <c r="S8793">
        <v>3.9206430315971375E-2</v>
      </c>
      <c r="T8793">
        <v>5.5451516062021255E-2</v>
      </c>
      <c r="U8793" t="s">
        <v>102</v>
      </c>
      <c r="V8793" t="s">
        <v>84</v>
      </c>
      <c r="W8793">
        <v>73.611824035644531</v>
      </c>
    </row>
    <row r="8794" spans="2:23" x14ac:dyDescent="0.25">
      <c r="B8794" t="s">
        <v>15</v>
      </c>
      <c r="C8794" s="35">
        <v>42214</v>
      </c>
      <c r="D8794">
        <v>5</v>
      </c>
      <c r="E8794" t="s">
        <v>32</v>
      </c>
      <c r="F8794">
        <v>0.71740553385078831</v>
      </c>
      <c r="G8794">
        <v>0.67244802631611189</v>
      </c>
      <c r="H8794">
        <v>9261</v>
      </c>
      <c r="I8794">
        <v>0.71402404781985462</v>
      </c>
      <c r="J8794">
        <v>0.7525666387076656</v>
      </c>
      <c r="K8794">
        <v>1005</v>
      </c>
      <c r="L8794">
        <v>3.3814860507845879E-3</v>
      </c>
      <c r="M8794">
        <v>0.47134929895401001</v>
      </c>
      <c r="N8794">
        <v>10266</v>
      </c>
      <c r="O8794">
        <v>2.474602498114109E-2</v>
      </c>
      <c r="P8794">
        <v>-2.8333019465208054E-2</v>
      </c>
      <c r="Q8794">
        <v>-1.3311687856912613E-2</v>
      </c>
      <c r="R8794">
        <v>3.3814860507845879E-3</v>
      </c>
      <c r="S8794">
        <v>2.0072679966688156E-2</v>
      </c>
      <c r="T8794">
        <v>3.5095993429422379E-2</v>
      </c>
      <c r="U8794" t="s">
        <v>18</v>
      </c>
      <c r="V8794" t="s">
        <v>84</v>
      </c>
      <c r="W8794">
        <v>73.87005615234375</v>
      </c>
    </row>
    <row r="8795" spans="2:23" x14ac:dyDescent="0.25">
      <c r="B8795" t="s">
        <v>15</v>
      </c>
      <c r="C8795" s="35">
        <v>42214</v>
      </c>
      <c r="D8795">
        <v>5</v>
      </c>
      <c r="E8795" t="s">
        <v>32</v>
      </c>
      <c r="F8795">
        <v>0.71740553385078831</v>
      </c>
      <c r="G8795">
        <v>0.67244802631611189</v>
      </c>
      <c r="H8795">
        <v>9261</v>
      </c>
      <c r="I8795">
        <v>0.71402404781985462</v>
      </c>
      <c r="J8795">
        <v>0.7525666387076656</v>
      </c>
      <c r="K8795">
        <v>1005</v>
      </c>
      <c r="L8795">
        <v>3.3814860507845879E-3</v>
      </c>
      <c r="M8795">
        <v>0.47134929895401001</v>
      </c>
      <c r="N8795">
        <v>10266</v>
      </c>
      <c r="O8795">
        <v>2.474602498114109E-2</v>
      </c>
      <c r="P8795">
        <v>-2.8333019465208054E-2</v>
      </c>
      <c r="Q8795">
        <v>-1.3311687856912613E-2</v>
      </c>
      <c r="R8795">
        <v>3.3814860507845879E-3</v>
      </c>
      <c r="S8795">
        <v>2.0072679966688156E-2</v>
      </c>
      <c r="T8795">
        <v>3.5095993429422379E-2</v>
      </c>
      <c r="U8795" t="s">
        <v>102</v>
      </c>
      <c r="V8795" t="s">
        <v>84</v>
      </c>
      <c r="W8795">
        <v>73.87005615234375</v>
      </c>
    </row>
    <row r="8796" spans="2:23" x14ac:dyDescent="0.25">
      <c r="B8796" t="s">
        <v>15</v>
      </c>
      <c r="C8796" s="35">
        <v>42214</v>
      </c>
      <c r="D8796">
        <v>6</v>
      </c>
      <c r="E8796" t="s">
        <v>32</v>
      </c>
      <c r="F8796">
        <v>0.71779297957151267</v>
      </c>
      <c r="G8796">
        <v>0.65481558957034236</v>
      </c>
      <c r="H8796">
        <v>9261</v>
      </c>
      <c r="I8796">
        <v>0.71540911783751593</v>
      </c>
      <c r="J8796">
        <v>0.76958409553652574</v>
      </c>
      <c r="K8796">
        <v>1005</v>
      </c>
      <c r="L8796">
        <v>2.3838616907596588E-3</v>
      </c>
      <c r="M8796">
        <v>0.33210992813110352</v>
      </c>
      <c r="N8796">
        <v>10266</v>
      </c>
      <c r="O8796">
        <v>2.5211367756128311E-2</v>
      </c>
      <c r="P8796">
        <v>-2.9927026480436325E-2</v>
      </c>
      <c r="Q8796">
        <v>-1.4623222872614861E-2</v>
      </c>
      <c r="R8796">
        <v>2.3838616907596588E-3</v>
      </c>
      <c r="S8796">
        <v>1.9388929009437561E-2</v>
      </c>
      <c r="T8796">
        <v>3.4694749861955643E-2</v>
      </c>
      <c r="U8796" t="s">
        <v>18</v>
      </c>
      <c r="V8796" t="s">
        <v>84</v>
      </c>
      <c r="W8796">
        <v>74.128189086914063</v>
      </c>
    </row>
    <row r="8797" spans="2:23" x14ac:dyDescent="0.25">
      <c r="B8797" t="s">
        <v>15</v>
      </c>
      <c r="C8797" s="35">
        <v>42214</v>
      </c>
      <c r="D8797">
        <v>6</v>
      </c>
      <c r="E8797" t="s">
        <v>32</v>
      </c>
      <c r="F8797">
        <v>0.71779297957151267</v>
      </c>
      <c r="G8797">
        <v>0.65481558957034236</v>
      </c>
      <c r="H8797">
        <v>9261</v>
      </c>
      <c r="I8797">
        <v>0.71540911783751593</v>
      </c>
      <c r="J8797">
        <v>0.76958409553652574</v>
      </c>
      <c r="K8797">
        <v>1005</v>
      </c>
      <c r="L8797">
        <v>2.3838616907596588E-3</v>
      </c>
      <c r="M8797">
        <v>0.33210992813110352</v>
      </c>
      <c r="N8797">
        <v>10266</v>
      </c>
      <c r="O8797">
        <v>2.5211367756128311E-2</v>
      </c>
      <c r="P8797">
        <v>-2.9927026480436325E-2</v>
      </c>
      <c r="Q8797">
        <v>-1.4623222872614861E-2</v>
      </c>
      <c r="R8797">
        <v>2.3838616907596588E-3</v>
      </c>
      <c r="S8797">
        <v>1.9388929009437561E-2</v>
      </c>
      <c r="T8797">
        <v>3.4694749861955643E-2</v>
      </c>
      <c r="U8797" t="s">
        <v>102</v>
      </c>
      <c r="V8797" t="s">
        <v>84</v>
      </c>
      <c r="W8797">
        <v>74.128189086914063</v>
      </c>
    </row>
    <row r="8798" spans="2:23" x14ac:dyDescent="0.25">
      <c r="B8798" t="s">
        <v>15</v>
      </c>
      <c r="C8798" s="35">
        <v>42214</v>
      </c>
      <c r="D8798">
        <v>7</v>
      </c>
      <c r="E8798" t="s">
        <v>32</v>
      </c>
      <c r="F8798">
        <v>0.75983595924544722</v>
      </c>
      <c r="G8798">
        <v>0.709875051522043</v>
      </c>
      <c r="H8798">
        <v>9261</v>
      </c>
      <c r="I8798">
        <v>0.73442284558706517</v>
      </c>
      <c r="J8798">
        <v>0.82538834719843002</v>
      </c>
      <c r="K8798">
        <v>1005</v>
      </c>
      <c r="L8798">
        <v>2.5413114577531815E-2</v>
      </c>
      <c r="M8798">
        <v>3.344552755355835</v>
      </c>
      <c r="N8798">
        <v>10266</v>
      </c>
      <c r="O8798">
        <v>2.706085704267025E-2</v>
      </c>
      <c r="P8798">
        <v>-9.2680798843502998E-3</v>
      </c>
      <c r="Q8798">
        <v>7.1584014222025871E-3</v>
      </c>
      <c r="R8798">
        <v>2.5413114577531815E-2</v>
      </c>
      <c r="S8798">
        <v>4.3665662407875061E-2</v>
      </c>
      <c r="T8798">
        <v>6.0094308108091354E-2</v>
      </c>
      <c r="U8798" t="s">
        <v>18</v>
      </c>
      <c r="V8798" t="s">
        <v>84</v>
      </c>
      <c r="W8798">
        <v>75.644844055175781</v>
      </c>
    </row>
    <row r="8799" spans="2:23" x14ac:dyDescent="0.25">
      <c r="B8799" t="s">
        <v>15</v>
      </c>
      <c r="C8799" s="35">
        <v>42214</v>
      </c>
      <c r="D8799">
        <v>7</v>
      </c>
      <c r="E8799" t="s">
        <v>32</v>
      </c>
      <c r="F8799">
        <v>0.75983595924544722</v>
      </c>
      <c r="G8799">
        <v>0.709875051522043</v>
      </c>
      <c r="H8799">
        <v>9261</v>
      </c>
      <c r="I8799">
        <v>0.73442284558706517</v>
      </c>
      <c r="J8799">
        <v>0.82538834719843002</v>
      </c>
      <c r="K8799">
        <v>1005</v>
      </c>
      <c r="L8799">
        <v>2.5413114577531815E-2</v>
      </c>
      <c r="M8799">
        <v>3.344552755355835</v>
      </c>
      <c r="N8799">
        <v>10266</v>
      </c>
      <c r="O8799">
        <v>2.706085704267025E-2</v>
      </c>
      <c r="P8799">
        <v>-9.2680798843502998E-3</v>
      </c>
      <c r="Q8799">
        <v>7.1584014222025871E-3</v>
      </c>
      <c r="R8799">
        <v>2.5413114577531815E-2</v>
      </c>
      <c r="S8799">
        <v>4.3665662407875061E-2</v>
      </c>
      <c r="T8799">
        <v>6.0094308108091354E-2</v>
      </c>
      <c r="U8799" t="s">
        <v>102</v>
      </c>
      <c r="V8799" t="s">
        <v>84</v>
      </c>
      <c r="W8799">
        <v>75.644844055175781</v>
      </c>
    </row>
    <row r="8800" spans="2:23" x14ac:dyDescent="0.25">
      <c r="B8800" t="s">
        <v>15</v>
      </c>
      <c r="C8800" s="35">
        <v>42214</v>
      </c>
      <c r="D8800">
        <v>8</v>
      </c>
      <c r="E8800" t="s">
        <v>32</v>
      </c>
      <c r="F8800">
        <v>0.79500834430615808</v>
      </c>
      <c r="G8800">
        <v>0.79549641337593591</v>
      </c>
      <c r="H8800">
        <v>9261</v>
      </c>
      <c r="I8800">
        <v>0.78293416905029201</v>
      </c>
      <c r="J8800">
        <v>0.88936755406690138</v>
      </c>
      <c r="K8800">
        <v>1005</v>
      </c>
      <c r="L8800">
        <v>1.2074175290763378E-2</v>
      </c>
      <c r="M8800">
        <v>1.5187482833862305</v>
      </c>
      <c r="N8800">
        <v>10266</v>
      </c>
      <c r="O8800">
        <v>2.9246719554066658E-2</v>
      </c>
      <c r="P8800">
        <v>-2.5408420711755753E-2</v>
      </c>
      <c r="Q8800">
        <v>-7.6550766825675964E-3</v>
      </c>
      <c r="R8800">
        <v>1.2074175290763378E-2</v>
      </c>
      <c r="S8800">
        <v>3.1801085919141769E-2</v>
      </c>
      <c r="T8800">
        <v>4.955676943063736E-2</v>
      </c>
      <c r="U8800" t="s">
        <v>18</v>
      </c>
      <c r="V8800" t="s">
        <v>84</v>
      </c>
      <c r="W8800">
        <v>79.774497985839844</v>
      </c>
    </row>
    <row r="8801" spans="2:23" x14ac:dyDescent="0.25">
      <c r="B8801" t="s">
        <v>15</v>
      </c>
      <c r="C8801" s="35">
        <v>42214</v>
      </c>
      <c r="D8801">
        <v>8</v>
      </c>
      <c r="E8801" t="s">
        <v>32</v>
      </c>
      <c r="F8801">
        <v>0.79500834430615808</v>
      </c>
      <c r="G8801">
        <v>0.79549641337593591</v>
      </c>
      <c r="H8801">
        <v>9261</v>
      </c>
      <c r="I8801">
        <v>0.78293416905029201</v>
      </c>
      <c r="J8801">
        <v>0.88936755406690138</v>
      </c>
      <c r="K8801">
        <v>1005</v>
      </c>
      <c r="L8801">
        <v>1.2074175290763378E-2</v>
      </c>
      <c r="M8801">
        <v>1.5187482833862305</v>
      </c>
      <c r="N8801">
        <v>10266</v>
      </c>
      <c r="O8801">
        <v>2.9246719554066658E-2</v>
      </c>
      <c r="P8801">
        <v>-2.5408420711755753E-2</v>
      </c>
      <c r="Q8801">
        <v>-7.6550766825675964E-3</v>
      </c>
      <c r="R8801">
        <v>1.2074175290763378E-2</v>
      </c>
      <c r="S8801">
        <v>3.1801085919141769E-2</v>
      </c>
      <c r="T8801">
        <v>4.955676943063736E-2</v>
      </c>
      <c r="U8801" t="s">
        <v>102</v>
      </c>
      <c r="V8801" t="s">
        <v>84</v>
      </c>
      <c r="W8801">
        <v>79.774497985839844</v>
      </c>
    </row>
    <row r="8802" spans="2:23" x14ac:dyDescent="0.25">
      <c r="B8802" t="s">
        <v>15</v>
      </c>
      <c r="C8802" s="35">
        <v>42214</v>
      </c>
      <c r="D8802">
        <v>9</v>
      </c>
      <c r="E8802" t="s">
        <v>32</v>
      </c>
      <c r="F8802">
        <v>0.82910220268346246</v>
      </c>
      <c r="G8802">
        <v>0.91012559399451454</v>
      </c>
      <c r="H8802">
        <v>9261</v>
      </c>
      <c r="I8802">
        <v>0.8383334670007011</v>
      </c>
      <c r="J8802">
        <v>0.97196734963890596</v>
      </c>
      <c r="K8802">
        <v>1005</v>
      </c>
      <c r="L8802">
        <v>-9.23126470297575E-3</v>
      </c>
      <c r="M8802">
        <v>-1.1134048700332642</v>
      </c>
      <c r="N8802">
        <v>10266</v>
      </c>
      <c r="O8802">
        <v>3.2085247337818146E-2</v>
      </c>
      <c r="P8802">
        <v>-5.0351716578006744E-2</v>
      </c>
      <c r="Q8802">
        <v>-3.0875330790877342E-2</v>
      </c>
      <c r="R8802">
        <v>-9.23126470297575E-3</v>
      </c>
      <c r="S8802">
        <v>1.2410234659910202E-2</v>
      </c>
      <c r="T8802">
        <v>3.1889189034700394E-2</v>
      </c>
      <c r="U8802" t="s">
        <v>18</v>
      </c>
      <c r="V8802" t="s">
        <v>84</v>
      </c>
      <c r="W8802">
        <v>84.904052734375</v>
      </c>
    </row>
    <row r="8803" spans="2:23" x14ac:dyDescent="0.25">
      <c r="B8803" t="s">
        <v>15</v>
      </c>
      <c r="C8803" s="35">
        <v>42214</v>
      </c>
      <c r="D8803">
        <v>9</v>
      </c>
      <c r="E8803" t="s">
        <v>32</v>
      </c>
      <c r="F8803">
        <v>0.82910220268346246</v>
      </c>
      <c r="G8803">
        <v>0.91012559399451454</v>
      </c>
      <c r="H8803">
        <v>9261</v>
      </c>
      <c r="I8803">
        <v>0.8383334670007011</v>
      </c>
      <c r="J8803">
        <v>0.97196734963890596</v>
      </c>
      <c r="K8803">
        <v>1005</v>
      </c>
      <c r="L8803">
        <v>-9.23126470297575E-3</v>
      </c>
      <c r="M8803">
        <v>-1.1134048700332642</v>
      </c>
      <c r="N8803">
        <v>10266</v>
      </c>
      <c r="O8803">
        <v>3.2085247337818146E-2</v>
      </c>
      <c r="P8803">
        <v>-5.0351716578006744E-2</v>
      </c>
      <c r="Q8803">
        <v>-3.0875330790877342E-2</v>
      </c>
      <c r="R8803">
        <v>-9.23126470297575E-3</v>
      </c>
      <c r="S8803">
        <v>1.2410234659910202E-2</v>
      </c>
      <c r="T8803">
        <v>3.1889189034700394E-2</v>
      </c>
      <c r="U8803" t="s">
        <v>102</v>
      </c>
      <c r="V8803" t="s">
        <v>84</v>
      </c>
      <c r="W8803">
        <v>84.904052734375</v>
      </c>
    </row>
    <row r="8804" spans="2:23" x14ac:dyDescent="0.25">
      <c r="B8804" t="s">
        <v>15</v>
      </c>
      <c r="C8804" s="35">
        <v>42214</v>
      </c>
      <c r="D8804">
        <v>10</v>
      </c>
      <c r="E8804" t="s">
        <v>32</v>
      </c>
      <c r="F8804">
        <v>0.92030655375588899</v>
      </c>
      <c r="G8804">
        <v>1.1539175578852758</v>
      </c>
      <c r="H8804">
        <v>9261</v>
      </c>
      <c r="I8804">
        <v>0.9843111225117489</v>
      </c>
      <c r="J8804">
        <v>1.2305815514732039</v>
      </c>
      <c r="K8804">
        <v>1005</v>
      </c>
      <c r="L8804">
        <v>-6.4004570245742798E-2</v>
      </c>
      <c r="M8804">
        <v>-6.9547009468078613</v>
      </c>
      <c r="N8804">
        <v>10266</v>
      </c>
      <c r="O8804">
        <v>4.0627267211675644E-2</v>
      </c>
      <c r="P8804">
        <v>-0.11607247591018677</v>
      </c>
      <c r="Q8804">
        <v>-9.1410912573337555E-2</v>
      </c>
      <c r="R8804">
        <v>-6.4004570245742798E-2</v>
      </c>
      <c r="S8804">
        <v>-3.6601480096578598E-2</v>
      </c>
      <c r="T8804">
        <v>-1.1936664581298828E-2</v>
      </c>
      <c r="U8804" t="s">
        <v>18</v>
      </c>
      <c r="V8804" t="s">
        <v>84</v>
      </c>
      <c r="W8804">
        <v>88.033218383789063</v>
      </c>
    </row>
    <row r="8805" spans="2:23" x14ac:dyDescent="0.25">
      <c r="B8805" t="s">
        <v>15</v>
      </c>
      <c r="C8805" s="35">
        <v>42214</v>
      </c>
      <c r="D8805">
        <v>10</v>
      </c>
      <c r="E8805" t="s">
        <v>32</v>
      </c>
      <c r="F8805">
        <v>0.92030655375588899</v>
      </c>
      <c r="G8805">
        <v>1.1539175578852758</v>
      </c>
      <c r="H8805">
        <v>9261</v>
      </c>
      <c r="I8805">
        <v>0.9843111225117489</v>
      </c>
      <c r="J8805">
        <v>1.2305815514732039</v>
      </c>
      <c r="K8805">
        <v>1005</v>
      </c>
      <c r="L8805">
        <v>-6.4004570245742798E-2</v>
      </c>
      <c r="M8805">
        <v>-6.9547009468078613</v>
      </c>
      <c r="N8805">
        <v>10266</v>
      </c>
      <c r="O8805">
        <v>4.0627267211675644E-2</v>
      </c>
      <c r="P8805">
        <v>-0.11607247591018677</v>
      </c>
      <c r="Q8805">
        <v>-9.1410912573337555E-2</v>
      </c>
      <c r="R8805">
        <v>-6.4004570245742798E-2</v>
      </c>
      <c r="S8805">
        <v>-3.6601480096578598E-2</v>
      </c>
      <c r="T8805">
        <v>-1.1936664581298828E-2</v>
      </c>
      <c r="U8805" t="s">
        <v>102</v>
      </c>
      <c r="V8805" t="s">
        <v>84</v>
      </c>
      <c r="W8805">
        <v>88.033218383789063</v>
      </c>
    </row>
    <row r="8806" spans="2:23" x14ac:dyDescent="0.25">
      <c r="B8806" t="s">
        <v>15</v>
      </c>
      <c r="C8806" s="35">
        <v>42214</v>
      </c>
      <c r="D8806">
        <v>11</v>
      </c>
      <c r="E8806" t="s">
        <v>32</v>
      </c>
      <c r="F8806">
        <v>1.1101249675084426</v>
      </c>
      <c r="G8806">
        <v>1.4223813715093234</v>
      </c>
      <c r="H8806">
        <v>9261</v>
      </c>
      <c r="I8806">
        <v>1.1520953905430367</v>
      </c>
      <c r="J8806">
        <v>1.4789136584645795</v>
      </c>
      <c r="K8806">
        <v>1005</v>
      </c>
      <c r="L8806">
        <v>-4.1970424354076385E-2</v>
      </c>
      <c r="M8806">
        <v>-3.780693531036377</v>
      </c>
      <c r="N8806">
        <v>10266</v>
      </c>
      <c r="O8806">
        <v>4.8936337232589722E-2</v>
      </c>
      <c r="P8806">
        <v>-0.10468723624944687</v>
      </c>
      <c r="Q8806">
        <v>-7.4981898069381714E-2</v>
      </c>
      <c r="R8806">
        <v>-4.1970424354076385E-2</v>
      </c>
      <c r="S8806">
        <v>-8.962864987552166E-3</v>
      </c>
      <c r="T8806">
        <v>2.0746385678648949E-2</v>
      </c>
      <c r="U8806" t="s">
        <v>18</v>
      </c>
      <c r="V8806" t="s">
        <v>84</v>
      </c>
      <c r="W8806">
        <v>91.904052734375</v>
      </c>
    </row>
    <row r="8807" spans="2:23" x14ac:dyDescent="0.25">
      <c r="B8807" t="s">
        <v>15</v>
      </c>
      <c r="C8807" s="35">
        <v>42214</v>
      </c>
      <c r="D8807">
        <v>11</v>
      </c>
      <c r="E8807" t="s">
        <v>32</v>
      </c>
      <c r="F8807">
        <v>1.1101249675084426</v>
      </c>
      <c r="G8807">
        <v>1.4223813715093234</v>
      </c>
      <c r="H8807">
        <v>9261</v>
      </c>
      <c r="I8807">
        <v>1.1520953905430367</v>
      </c>
      <c r="J8807">
        <v>1.4789136584645795</v>
      </c>
      <c r="K8807">
        <v>1005</v>
      </c>
      <c r="L8807">
        <v>-4.1970424354076385E-2</v>
      </c>
      <c r="M8807">
        <v>-3.780693531036377</v>
      </c>
      <c r="N8807">
        <v>10266</v>
      </c>
      <c r="O8807">
        <v>4.8936337232589722E-2</v>
      </c>
      <c r="P8807">
        <v>-0.10468723624944687</v>
      </c>
      <c r="Q8807">
        <v>-7.4981898069381714E-2</v>
      </c>
      <c r="R8807">
        <v>-4.1970424354076385E-2</v>
      </c>
      <c r="S8807">
        <v>-8.962864987552166E-3</v>
      </c>
      <c r="T8807">
        <v>2.0746385678648949E-2</v>
      </c>
      <c r="U8807" t="s">
        <v>102</v>
      </c>
      <c r="V8807" t="s">
        <v>84</v>
      </c>
      <c r="W8807">
        <v>91.904052734375</v>
      </c>
    </row>
    <row r="8808" spans="2:23" x14ac:dyDescent="0.25">
      <c r="B8808" t="s">
        <v>15</v>
      </c>
      <c r="C8808" s="35">
        <v>42214</v>
      </c>
      <c r="D8808">
        <v>12</v>
      </c>
      <c r="E8808" t="s">
        <v>32</v>
      </c>
      <c r="F8808">
        <v>1.371180305907997</v>
      </c>
      <c r="G8808">
        <v>1.6610025744963923</v>
      </c>
      <c r="H8808">
        <v>9261</v>
      </c>
      <c r="I8808">
        <v>1.3398971950563061</v>
      </c>
      <c r="J8808">
        <v>1.6817296658746277</v>
      </c>
      <c r="K8808">
        <v>1005</v>
      </c>
      <c r="L8808">
        <v>3.1283110380172729E-2</v>
      </c>
      <c r="M8808">
        <v>2.2814731597900391</v>
      </c>
      <c r="N8808">
        <v>10266</v>
      </c>
      <c r="O8808">
        <v>5.5785771459341049E-2</v>
      </c>
      <c r="P8808">
        <v>-4.0211934596300125E-2</v>
      </c>
      <c r="Q8808">
        <v>-6.3488553278148174E-3</v>
      </c>
      <c r="R8808">
        <v>3.1283110380172729E-2</v>
      </c>
      <c r="S8808">
        <v>6.8910613656044006E-2</v>
      </c>
      <c r="T8808">
        <v>0.10277815163135529</v>
      </c>
      <c r="U8808" t="s">
        <v>18</v>
      </c>
      <c r="V8808" t="s">
        <v>84</v>
      </c>
      <c r="W8808">
        <v>94.03302001953125</v>
      </c>
    </row>
    <row r="8809" spans="2:23" x14ac:dyDescent="0.25">
      <c r="B8809" t="s">
        <v>15</v>
      </c>
      <c r="C8809" s="35">
        <v>42214</v>
      </c>
      <c r="D8809">
        <v>12</v>
      </c>
      <c r="E8809" t="s">
        <v>32</v>
      </c>
      <c r="F8809">
        <v>1.371180305907997</v>
      </c>
      <c r="G8809">
        <v>1.6610025744963923</v>
      </c>
      <c r="H8809">
        <v>9261</v>
      </c>
      <c r="I8809">
        <v>1.3398971950563061</v>
      </c>
      <c r="J8809">
        <v>1.6817296658746277</v>
      </c>
      <c r="K8809">
        <v>1005</v>
      </c>
      <c r="L8809">
        <v>3.1283110380172729E-2</v>
      </c>
      <c r="M8809">
        <v>2.2814731597900391</v>
      </c>
      <c r="N8809">
        <v>10266</v>
      </c>
      <c r="O8809">
        <v>5.5785771459341049E-2</v>
      </c>
      <c r="P8809">
        <v>-4.0211934596300125E-2</v>
      </c>
      <c r="Q8809">
        <v>-6.3488553278148174E-3</v>
      </c>
      <c r="R8809">
        <v>3.1283110380172729E-2</v>
      </c>
      <c r="S8809">
        <v>6.8910613656044006E-2</v>
      </c>
      <c r="T8809">
        <v>0.10277815163135529</v>
      </c>
      <c r="U8809" t="s">
        <v>102</v>
      </c>
      <c r="V8809" t="s">
        <v>84</v>
      </c>
      <c r="W8809">
        <v>94.03302001953125</v>
      </c>
    </row>
    <row r="8810" spans="2:23" x14ac:dyDescent="0.25">
      <c r="B8810" t="s">
        <v>15</v>
      </c>
      <c r="C8810" s="35">
        <v>42214</v>
      </c>
      <c r="D8810">
        <v>13</v>
      </c>
      <c r="E8810" t="s">
        <v>32</v>
      </c>
      <c r="F8810">
        <v>1.7026775718069844</v>
      </c>
      <c r="G8810">
        <v>1.8794262359815452</v>
      </c>
      <c r="H8810">
        <v>9261</v>
      </c>
      <c r="I8810">
        <v>1.5376141289237737</v>
      </c>
      <c r="J8810">
        <v>1.8403606693984471</v>
      </c>
      <c r="K8810">
        <v>1005</v>
      </c>
      <c r="L8810">
        <v>0.16506344079971313</v>
      </c>
      <c r="M8810">
        <v>9.6943454742431641</v>
      </c>
      <c r="N8810">
        <v>10266</v>
      </c>
      <c r="O8810">
        <v>6.1249386519193649E-2</v>
      </c>
      <c r="P8810">
        <v>8.6566224694252014E-2</v>
      </c>
      <c r="Q8810">
        <v>0.12374582886695862</v>
      </c>
      <c r="R8810">
        <v>0.16506344079971313</v>
      </c>
      <c r="S8810">
        <v>0.20637615025043488</v>
      </c>
      <c r="T8810">
        <v>0.24356065690517426</v>
      </c>
      <c r="U8810" t="s">
        <v>18</v>
      </c>
      <c r="V8810" t="s">
        <v>84</v>
      </c>
      <c r="W8810">
        <v>97.6456298828125</v>
      </c>
    </row>
    <row r="8811" spans="2:23" x14ac:dyDescent="0.25">
      <c r="B8811" t="s">
        <v>15</v>
      </c>
      <c r="C8811" s="35">
        <v>42214</v>
      </c>
      <c r="D8811">
        <v>13</v>
      </c>
      <c r="E8811" t="s">
        <v>32</v>
      </c>
      <c r="F8811">
        <v>1.7026775718069844</v>
      </c>
      <c r="G8811">
        <v>1.8794262359815452</v>
      </c>
      <c r="H8811">
        <v>9261</v>
      </c>
      <c r="I8811">
        <v>1.5376141289237737</v>
      </c>
      <c r="J8811">
        <v>1.8403606693984471</v>
      </c>
      <c r="K8811">
        <v>1005</v>
      </c>
      <c r="L8811">
        <v>0.16506344079971313</v>
      </c>
      <c r="M8811">
        <v>9.6943454742431641</v>
      </c>
      <c r="N8811">
        <v>10266</v>
      </c>
      <c r="O8811">
        <v>6.1249386519193649E-2</v>
      </c>
      <c r="P8811">
        <v>8.6566224694252014E-2</v>
      </c>
      <c r="Q8811">
        <v>0.12374582886695862</v>
      </c>
      <c r="R8811">
        <v>0.16506344079971313</v>
      </c>
      <c r="S8811">
        <v>0.20637615025043488</v>
      </c>
      <c r="T8811">
        <v>0.24356065690517426</v>
      </c>
      <c r="U8811" t="s">
        <v>102</v>
      </c>
      <c r="V8811" t="s">
        <v>84</v>
      </c>
      <c r="W8811">
        <v>97.6456298828125</v>
      </c>
    </row>
    <row r="8812" spans="2:23" x14ac:dyDescent="0.25">
      <c r="B8812" t="s">
        <v>15</v>
      </c>
      <c r="C8812" s="35">
        <v>42214</v>
      </c>
      <c r="D8812">
        <v>14</v>
      </c>
      <c r="E8812" t="s">
        <v>32</v>
      </c>
      <c r="F8812">
        <v>2.0666303171340843</v>
      </c>
      <c r="G8812">
        <v>2.0107174355632824</v>
      </c>
      <c r="H8812">
        <v>9261</v>
      </c>
      <c r="I8812">
        <v>1.670833868444215</v>
      </c>
      <c r="J8812">
        <v>1.83744620788341</v>
      </c>
      <c r="K8812">
        <v>1005</v>
      </c>
      <c r="L8812">
        <v>0.39579644799232483</v>
      </c>
      <c r="M8812">
        <v>19.151777267456055</v>
      </c>
      <c r="N8812">
        <v>10266</v>
      </c>
      <c r="O8812">
        <v>6.1611458659172058E-2</v>
      </c>
      <c r="P8812">
        <v>0.3168351948261261</v>
      </c>
      <c r="Q8812">
        <v>0.35423457622528076</v>
      </c>
      <c r="R8812">
        <v>0.39579644799232483</v>
      </c>
      <c r="S8812">
        <v>0.43735337257385254</v>
      </c>
      <c r="T8812">
        <v>0.47475770115852356</v>
      </c>
      <c r="U8812" t="s">
        <v>18</v>
      </c>
      <c r="V8812" t="s">
        <v>84</v>
      </c>
      <c r="W8812">
        <v>101.25813293457031</v>
      </c>
    </row>
    <row r="8813" spans="2:23" x14ac:dyDescent="0.25">
      <c r="B8813" t="s">
        <v>15</v>
      </c>
      <c r="C8813" s="35">
        <v>42214</v>
      </c>
      <c r="D8813">
        <v>14</v>
      </c>
      <c r="E8813" t="s">
        <v>32</v>
      </c>
      <c r="F8813">
        <v>2.0666303171340843</v>
      </c>
      <c r="G8813">
        <v>2.0107174355632824</v>
      </c>
      <c r="H8813">
        <v>9261</v>
      </c>
      <c r="I8813">
        <v>1.670833868444215</v>
      </c>
      <c r="J8813">
        <v>1.83744620788341</v>
      </c>
      <c r="K8813">
        <v>1005</v>
      </c>
      <c r="L8813">
        <v>0.39579644799232483</v>
      </c>
      <c r="M8813">
        <v>19.151777267456055</v>
      </c>
      <c r="N8813">
        <v>10266</v>
      </c>
      <c r="O8813">
        <v>6.1611458659172058E-2</v>
      </c>
      <c r="P8813">
        <v>0.3168351948261261</v>
      </c>
      <c r="Q8813">
        <v>0.35423457622528076</v>
      </c>
      <c r="R8813">
        <v>0.39579644799232483</v>
      </c>
      <c r="S8813">
        <v>0.43735337257385254</v>
      </c>
      <c r="T8813">
        <v>0.47475770115852356</v>
      </c>
      <c r="U8813" t="s">
        <v>102</v>
      </c>
      <c r="V8813" t="s">
        <v>84</v>
      </c>
      <c r="W8813">
        <v>101.25813293457031</v>
      </c>
    </row>
    <row r="8814" spans="2:23" x14ac:dyDescent="0.25">
      <c r="B8814" t="s">
        <v>15</v>
      </c>
      <c r="C8814" s="35">
        <v>42214</v>
      </c>
      <c r="D8814">
        <v>15</v>
      </c>
      <c r="E8814" t="s">
        <v>32</v>
      </c>
      <c r="F8814">
        <v>2.4541384877205408</v>
      </c>
      <c r="G8814">
        <v>2.1087714653863889</v>
      </c>
      <c r="H8814">
        <v>9261</v>
      </c>
      <c r="I8814">
        <v>1.883632866506622</v>
      </c>
      <c r="J8814">
        <v>1.8343130683751818</v>
      </c>
      <c r="K8814">
        <v>1005</v>
      </c>
      <c r="L8814">
        <v>0.57050561904907227</v>
      </c>
      <c r="M8814">
        <v>23.246675491333008</v>
      </c>
      <c r="N8814">
        <v>10266</v>
      </c>
      <c r="O8814">
        <v>6.1871975660324097E-2</v>
      </c>
      <c r="P8814">
        <v>0.49121049046516418</v>
      </c>
      <c r="Q8814">
        <v>0.52876800298690796</v>
      </c>
      <c r="R8814">
        <v>0.57050561904907227</v>
      </c>
      <c r="S8814">
        <v>0.61223828792572021</v>
      </c>
      <c r="T8814">
        <v>0.64980071783065796</v>
      </c>
      <c r="U8814" t="s">
        <v>18</v>
      </c>
      <c r="V8814" t="s">
        <v>84</v>
      </c>
      <c r="W8814">
        <v>102.25813293457031</v>
      </c>
    </row>
    <row r="8815" spans="2:23" x14ac:dyDescent="0.25">
      <c r="B8815" t="s">
        <v>15</v>
      </c>
      <c r="C8815" s="35">
        <v>42214</v>
      </c>
      <c r="D8815">
        <v>15</v>
      </c>
      <c r="E8815" t="s">
        <v>32</v>
      </c>
      <c r="F8815">
        <v>2.4541384877205408</v>
      </c>
      <c r="G8815">
        <v>2.1087714653863889</v>
      </c>
      <c r="H8815">
        <v>9261</v>
      </c>
      <c r="I8815">
        <v>1.883632866506622</v>
      </c>
      <c r="J8815">
        <v>1.8343130683751818</v>
      </c>
      <c r="K8815">
        <v>1005</v>
      </c>
      <c r="L8815">
        <v>0.57050561904907227</v>
      </c>
      <c r="M8815">
        <v>23.246675491333008</v>
      </c>
      <c r="N8815">
        <v>10266</v>
      </c>
      <c r="O8815">
        <v>6.1871975660324097E-2</v>
      </c>
      <c r="P8815">
        <v>0.49121049046516418</v>
      </c>
      <c r="Q8815">
        <v>0.52876800298690796</v>
      </c>
      <c r="R8815">
        <v>0.57050561904907227</v>
      </c>
      <c r="S8815">
        <v>0.61223828792572021</v>
      </c>
      <c r="T8815">
        <v>0.64980071783065796</v>
      </c>
      <c r="U8815" t="s">
        <v>102</v>
      </c>
      <c r="V8815" t="s">
        <v>84</v>
      </c>
      <c r="W8815">
        <v>102.25813293457031</v>
      </c>
    </row>
    <row r="8816" spans="2:23" x14ac:dyDescent="0.25">
      <c r="B8816" t="s">
        <v>15</v>
      </c>
      <c r="C8816" s="35">
        <v>42214</v>
      </c>
      <c r="D8816">
        <v>16</v>
      </c>
      <c r="E8816" t="s">
        <v>32</v>
      </c>
      <c r="F8816">
        <v>2.8176334308681543</v>
      </c>
      <c r="G8816">
        <v>2.1226856054537202</v>
      </c>
      <c r="H8816">
        <v>9261</v>
      </c>
      <c r="I8816">
        <v>2.0825940880916747</v>
      </c>
      <c r="J8816">
        <v>1.8614060192809327</v>
      </c>
      <c r="K8816">
        <v>1005</v>
      </c>
      <c r="L8816">
        <v>0.7350393533706665</v>
      </c>
      <c r="M8816">
        <v>26.087118148803711</v>
      </c>
      <c r="N8816">
        <v>10266</v>
      </c>
      <c r="O8816">
        <v>6.2722630798816681E-2</v>
      </c>
      <c r="P8816">
        <v>0.65465402603149414</v>
      </c>
      <c r="Q8816">
        <v>0.69272792339324951</v>
      </c>
      <c r="R8816">
        <v>0.7350393533706665</v>
      </c>
      <c r="S8816">
        <v>0.77734577655792236</v>
      </c>
      <c r="T8816">
        <v>0.81542468070983887</v>
      </c>
      <c r="U8816" t="s">
        <v>18</v>
      </c>
      <c r="V8816" t="s">
        <v>84</v>
      </c>
      <c r="W8816">
        <v>103.12896728515625</v>
      </c>
    </row>
    <row r="8817" spans="2:23" x14ac:dyDescent="0.25">
      <c r="B8817" t="s">
        <v>15</v>
      </c>
      <c r="C8817" s="35">
        <v>42214</v>
      </c>
      <c r="D8817">
        <v>16</v>
      </c>
      <c r="E8817" t="s">
        <v>32</v>
      </c>
      <c r="F8817">
        <v>2.8176334308681543</v>
      </c>
      <c r="G8817">
        <v>2.1226856054537202</v>
      </c>
      <c r="H8817">
        <v>9261</v>
      </c>
      <c r="I8817">
        <v>2.0825940880916747</v>
      </c>
      <c r="J8817">
        <v>1.8614060192809327</v>
      </c>
      <c r="K8817">
        <v>1005</v>
      </c>
      <c r="L8817">
        <v>0.7350393533706665</v>
      </c>
      <c r="M8817">
        <v>26.087118148803711</v>
      </c>
      <c r="N8817">
        <v>10266</v>
      </c>
      <c r="O8817">
        <v>6.2722630798816681E-2</v>
      </c>
      <c r="P8817">
        <v>0.65465402603149414</v>
      </c>
      <c r="Q8817">
        <v>0.69272792339324951</v>
      </c>
      <c r="R8817">
        <v>0.7350393533706665</v>
      </c>
      <c r="S8817">
        <v>0.77734577655792236</v>
      </c>
      <c r="T8817">
        <v>0.81542468070983887</v>
      </c>
      <c r="U8817" t="s">
        <v>102</v>
      </c>
      <c r="V8817" t="s">
        <v>84</v>
      </c>
      <c r="W8817">
        <v>103.12896728515625</v>
      </c>
    </row>
    <row r="8818" spans="2:23" x14ac:dyDescent="0.25">
      <c r="B8818" t="s">
        <v>15</v>
      </c>
      <c r="C8818" s="35">
        <v>42214</v>
      </c>
      <c r="D8818">
        <v>17</v>
      </c>
      <c r="E8818" t="s">
        <v>32</v>
      </c>
      <c r="F8818">
        <v>3.1257346462794775</v>
      </c>
      <c r="G8818">
        <v>2.1131807464807961</v>
      </c>
      <c r="H8818">
        <v>9261</v>
      </c>
      <c r="I8818">
        <v>2.3276584163640832</v>
      </c>
      <c r="J8818">
        <v>1.8072059032658856</v>
      </c>
      <c r="K8818">
        <v>1005</v>
      </c>
      <c r="L8818">
        <v>0.79807621240615845</v>
      </c>
      <c r="M8818">
        <v>25.532436370849609</v>
      </c>
      <c r="N8818">
        <v>10266</v>
      </c>
      <c r="O8818">
        <v>6.1089534312486649E-2</v>
      </c>
      <c r="P8818">
        <v>0.71978384256362915</v>
      </c>
      <c r="Q8818">
        <v>0.756866455078125</v>
      </c>
      <c r="R8818">
        <v>0.79807621240615845</v>
      </c>
      <c r="S8818">
        <v>0.83928108215332031</v>
      </c>
      <c r="T8818">
        <v>0.87636858224868774</v>
      </c>
      <c r="U8818" t="s">
        <v>18</v>
      </c>
      <c r="V8818" t="s">
        <v>84</v>
      </c>
      <c r="W8818">
        <v>102.99990081787109</v>
      </c>
    </row>
    <row r="8819" spans="2:23" x14ac:dyDescent="0.25">
      <c r="B8819" t="s">
        <v>15</v>
      </c>
      <c r="C8819" s="35">
        <v>42214</v>
      </c>
      <c r="D8819">
        <v>17</v>
      </c>
      <c r="E8819" t="s">
        <v>32</v>
      </c>
      <c r="F8819">
        <v>3.1257346462794775</v>
      </c>
      <c r="G8819">
        <v>2.1131807464807961</v>
      </c>
      <c r="H8819">
        <v>9261</v>
      </c>
      <c r="I8819">
        <v>2.3276584163640832</v>
      </c>
      <c r="J8819">
        <v>1.8072059032658856</v>
      </c>
      <c r="K8819">
        <v>1005</v>
      </c>
      <c r="L8819">
        <v>0.79807621240615845</v>
      </c>
      <c r="M8819">
        <v>25.532436370849609</v>
      </c>
      <c r="N8819">
        <v>10266</v>
      </c>
      <c r="O8819">
        <v>6.1089534312486649E-2</v>
      </c>
      <c r="P8819">
        <v>0.71978384256362915</v>
      </c>
      <c r="Q8819">
        <v>0.756866455078125</v>
      </c>
      <c r="R8819">
        <v>0.79807621240615845</v>
      </c>
      <c r="S8819">
        <v>0.83928108215332031</v>
      </c>
      <c r="T8819">
        <v>0.87636858224868774</v>
      </c>
      <c r="U8819" t="s">
        <v>102</v>
      </c>
      <c r="V8819" t="s">
        <v>84</v>
      </c>
      <c r="W8819">
        <v>102.99990081787109</v>
      </c>
    </row>
    <row r="8820" spans="2:23" x14ac:dyDescent="0.25">
      <c r="B8820" t="s">
        <v>15</v>
      </c>
      <c r="C8820" s="35">
        <v>42214</v>
      </c>
      <c r="D8820">
        <v>18</v>
      </c>
      <c r="E8820" t="s">
        <v>32</v>
      </c>
      <c r="F8820">
        <v>3.3592000106584683</v>
      </c>
      <c r="G8820">
        <v>2.0935883534932676</v>
      </c>
      <c r="H8820">
        <v>9261</v>
      </c>
      <c r="I8820">
        <v>3.4244968943948493</v>
      </c>
      <c r="J8820">
        <v>2.1672524933294888</v>
      </c>
      <c r="K8820">
        <v>1005</v>
      </c>
      <c r="L8820">
        <v>-6.5296880900859833E-2</v>
      </c>
      <c r="M8820">
        <v>-1.9438225030899048</v>
      </c>
      <c r="N8820">
        <v>10266</v>
      </c>
      <c r="O8820">
        <v>7.1741916239261627E-2</v>
      </c>
      <c r="P8820">
        <v>-0.15724131464958191</v>
      </c>
      <c r="Q8820">
        <v>-0.11369254440069199</v>
      </c>
      <c r="R8820">
        <v>-6.5296880900859833E-2</v>
      </c>
      <c r="S8820">
        <v>-1.6906958073377609E-2</v>
      </c>
      <c r="T8820">
        <v>2.6647558435797691E-2</v>
      </c>
      <c r="U8820" t="s">
        <v>18</v>
      </c>
      <c r="V8820" t="s">
        <v>84</v>
      </c>
      <c r="W8820">
        <v>100.87093353271484</v>
      </c>
    </row>
    <row r="8821" spans="2:23" x14ac:dyDescent="0.25">
      <c r="B8821" t="s">
        <v>15</v>
      </c>
      <c r="C8821" s="35">
        <v>42214</v>
      </c>
      <c r="D8821">
        <v>18</v>
      </c>
      <c r="E8821" t="s">
        <v>32</v>
      </c>
      <c r="F8821">
        <v>3.3592000106584683</v>
      </c>
      <c r="G8821">
        <v>2.0935883534932676</v>
      </c>
      <c r="H8821">
        <v>9261</v>
      </c>
      <c r="I8821">
        <v>3.4244968943948493</v>
      </c>
      <c r="J8821">
        <v>2.1672524933294888</v>
      </c>
      <c r="K8821">
        <v>1005</v>
      </c>
      <c r="L8821">
        <v>-6.5296880900859833E-2</v>
      </c>
      <c r="M8821">
        <v>-1.9438225030899048</v>
      </c>
      <c r="N8821">
        <v>10266</v>
      </c>
      <c r="O8821">
        <v>7.1741916239261627E-2</v>
      </c>
      <c r="P8821">
        <v>-0.15724131464958191</v>
      </c>
      <c r="Q8821">
        <v>-0.11369254440069199</v>
      </c>
      <c r="R8821">
        <v>-6.5296880900859833E-2</v>
      </c>
      <c r="S8821">
        <v>-1.6906958073377609E-2</v>
      </c>
      <c r="T8821">
        <v>2.6647558435797691E-2</v>
      </c>
      <c r="U8821" t="s">
        <v>102</v>
      </c>
      <c r="V8821" t="s">
        <v>84</v>
      </c>
      <c r="W8821">
        <v>100.87093353271484</v>
      </c>
    </row>
    <row r="8822" spans="2:23" x14ac:dyDescent="0.25">
      <c r="B8822" t="s">
        <v>15</v>
      </c>
      <c r="C8822" s="35">
        <v>42214</v>
      </c>
      <c r="D8822">
        <v>19</v>
      </c>
      <c r="E8822" t="s">
        <v>32</v>
      </c>
      <c r="F8822">
        <v>3.4382640620889067</v>
      </c>
      <c r="G8822">
        <v>2.0476627805490195</v>
      </c>
      <c r="H8822">
        <v>9261</v>
      </c>
      <c r="I8822">
        <v>3.6022378760865452</v>
      </c>
      <c r="J8822">
        <v>2.1170708633583595</v>
      </c>
      <c r="K8822">
        <v>1005</v>
      </c>
      <c r="L8822">
        <v>-0.16397380828857422</v>
      </c>
      <c r="M8822">
        <v>-4.7690873146057129</v>
      </c>
      <c r="N8822">
        <v>10266</v>
      </c>
      <c r="O8822">
        <v>7.0088811218738556E-2</v>
      </c>
      <c r="P8822">
        <v>-0.25379961729049683</v>
      </c>
      <c r="Q8822">
        <v>-0.2112543135881424</v>
      </c>
      <c r="R8822">
        <v>-0.16397380828857422</v>
      </c>
      <c r="S8822">
        <v>-0.11669890582561493</v>
      </c>
      <c r="T8822">
        <v>-7.4147984385490417E-2</v>
      </c>
      <c r="U8822" t="s">
        <v>18</v>
      </c>
      <c r="V8822" t="s">
        <v>84</v>
      </c>
      <c r="W8822">
        <v>95.387199401855469</v>
      </c>
    </row>
    <row r="8823" spans="2:23" x14ac:dyDescent="0.25">
      <c r="B8823" t="s">
        <v>15</v>
      </c>
      <c r="C8823" s="35">
        <v>42214</v>
      </c>
      <c r="D8823">
        <v>19</v>
      </c>
      <c r="E8823" t="s">
        <v>32</v>
      </c>
      <c r="F8823">
        <v>3.4382640620889067</v>
      </c>
      <c r="G8823">
        <v>2.0476627805490195</v>
      </c>
      <c r="H8823">
        <v>9261</v>
      </c>
      <c r="I8823">
        <v>3.6022378760865452</v>
      </c>
      <c r="J8823">
        <v>2.1170708633583595</v>
      </c>
      <c r="K8823">
        <v>1005</v>
      </c>
      <c r="L8823">
        <v>-0.16397380828857422</v>
      </c>
      <c r="M8823">
        <v>-4.7690873146057129</v>
      </c>
      <c r="N8823">
        <v>10266</v>
      </c>
      <c r="O8823">
        <v>7.0088811218738556E-2</v>
      </c>
      <c r="P8823">
        <v>-0.25379961729049683</v>
      </c>
      <c r="Q8823">
        <v>-0.2112543135881424</v>
      </c>
      <c r="R8823">
        <v>-0.16397380828857422</v>
      </c>
      <c r="S8823">
        <v>-0.11669890582561493</v>
      </c>
      <c r="T8823">
        <v>-7.4147984385490417E-2</v>
      </c>
      <c r="U8823" t="s">
        <v>102</v>
      </c>
      <c r="V8823" t="s">
        <v>84</v>
      </c>
      <c r="W8823">
        <v>95.387199401855469</v>
      </c>
    </row>
    <row r="8824" spans="2:23" x14ac:dyDescent="0.25">
      <c r="B8824" t="s">
        <v>15</v>
      </c>
      <c r="C8824" s="35">
        <v>42214</v>
      </c>
      <c r="D8824">
        <v>20</v>
      </c>
      <c r="E8824" t="s">
        <v>32</v>
      </c>
      <c r="F8824">
        <v>3.2593486764580741</v>
      </c>
      <c r="G8824">
        <v>1.9712511436802997</v>
      </c>
      <c r="H8824">
        <v>9261</v>
      </c>
      <c r="I8824">
        <v>3.4057250497243361</v>
      </c>
      <c r="J8824">
        <v>2.0269036384515764</v>
      </c>
      <c r="K8824">
        <v>1005</v>
      </c>
      <c r="L8824">
        <v>-0.14637637138366699</v>
      </c>
      <c r="M8824">
        <v>-4.4909701347351074</v>
      </c>
      <c r="N8824">
        <v>10266</v>
      </c>
      <c r="O8824">
        <v>6.7137844860553741E-2</v>
      </c>
      <c r="P8824">
        <v>-0.23242023587226868</v>
      </c>
      <c r="Q8824">
        <v>-0.19166621565818787</v>
      </c>
      <c r="R8824">
        <v>-0.14637637138366699</v>
      </c>
      <c r="S8824">
        <v>-0.1010918915271759</v>
      </c>
      <c r="T8824">
        <v>-6.0332510620355606E-2</v>
      </c>
      <c r="U8824" t="s">
        <v>18</v>
      </c>
      <c r="V8824" t="s">
        <v>84</v>
      </c>
      <c r="W8824">
        <v>89.515777587890625</v>
      </c>
    </row>
    <row r="8825" spans="2:23" x14ac:dyDescent="0.25">
      <c r="B8825" t="s">
        <v>15</v>
      </c>
      <c r="C8825" s="35">
        <v>42214</v>
      </c>
      <c r="D8825">
        <v>20</v>
      </c>
      <c r="E8825" t="s">
        <v>32</v>
      </c>
      <c r="F8825">
        <v>3.2593486764580741</v>
      </c>
      <c r="G8825">
        <v>1.9712511436802997</v>
      </c>
      <c r="H8825">
        <v>9261</v>
      </c>
      <c r="I8825">
        <v>3.4057250497243361</v>
      </c>
      <c r="J8825">
        <v>2.0269036384515764</v>
      </c>
      <c r="K8825">
        <v>1005</v>
      </c>
      <c r="L8825">
        <v>-0.14637637138366699</v>
      </c>
      <c r="M8825">
        <v>-4.4909701347351074</v>
      </c>
      <c r="N8825">
        <v>10266</v>
      </c>
      <c r="O8825">
        <v>6.7137844860553741E-2</v>
      </c>
      <c r="P8825">
        <v>-0.23242023587226868</v>
      </c>
      <c r="Q8825">
        <v>-0.19166621565818787</v>
      </c>
      <c r="R8825">
        <v>-0.14637637138366699</v>
      </c>
      <c r="S8825">
        <v>-0.1010918915271759</v>
      </c>
      <c r="T8825">
        <v>-6.0332510620355606E-2</v>
      </c>
      <c r="U8825" t="s">
        <v>102</v>
      </c>
      <c r="V8825" t="s">
        <v>84</v>
      </c>
      <c r="W8825">
        <v>89.515777587890625</v>
      </c>
    </row>
    <row r="8826" spans="2:23" x14ac:dyDescent="0.25">
      <c r="B8826" t="s">
        <v>15</v>
      </c>
      <c r="C8826" s="35">
        <v>42214</v>
      </c>
      <c r="D8826">
        <v>21</v>
      </c>
      <c r="E8826" t="s">
        <v>32</v>
      </c>
      <c r="F8826">
        <v>2.8679318574888981</v>
      </c>
      <c r="G8826">
        <v>1.862094025528954</v>
      </c>
      <c r="H8826">
        <v>9261</v>
      </c>
      <c r="I8826">
        <v>2.9607765532357662</v>
      </c>
      <c r="J8826">
        <v>1.9234337295163444</v>
      </c>
      <c r="K8826">
        <v>1005</v>
      </c>
      <c r="L8826">
        <v>-9.2844694852828979E-2</v>
      </c>
      <c r="M8826">
        <v>-3.2373397350311279</v>
      </c>
      <c r="N8826">
        <v>10266</v>
      </c>
      <c r="O8826">
        <v>6.3683591783046722E-2</v>
      </c>
      <c r="P8826">
        <v>-0.17446158826351166</v>
      </c>
      <c r="Q8826">
        <v>-0.13580437004566193</v>
      </c>
      <c r="R8826">
        <v>-9.2844694852828979E-2</v>
      </c>
      <c r="S8826">
        <v>-4.989011213183403E-2</v>
      </c>
      <c r="T8826">
        <v>-1.1227803304791451E-2</v>
      </c>
      <c r="U8826" t="s">
        <v>18</v>
      </c>
      <c r="V8826" t="s">
        <v>84</v>
      </c>
      <c r="W8826">
        <v>84.902885437011719</v>
      </c>
    </row>
    <row r="8827" spans="2:23" x14ac:dyDescent="0.25">
      <c r="B8827" t="s">
        <v>15</v>
      </c>
      <c r="C8827" s="35">
        <v>42214</v>
      </c>
      <c r="D8827">
        <v>21</v>
      </c>
      <c r="E8827" t="s">
        <v>32</v>
      </c>
      <c r="F8827">
        <v>2.8679318574888981</v>
      </c>
      <c r="G8827">
        <v>1.862094025528954</v>
      </c>
      <c r="H8827">
        <v>9261</v>
      </c>
      <c r="I8827">
        <v>2.9607765532357662</v>
      </c>
      <c r="J8827">
        <v>1.9234337295163444</v>
      </c>
      <c r="K8827">
        <v>1005</v>
      </c>
      <c r="L8827">
        <v>-9.2844694852828979E-2</v>
      </c>
      <c r="M8827">
        <v>-3.2373397350311279</v>
      </c>
      <c r="N8827">
        <v>10266</v>
      </c>
      <c r="O8827">
        <v>6.3683591783046722E-2</v>
      </c>
      <c r="P8827">
        <v>-0.17446158826351166</v>
      </c>
      <c r="Q8827">
        <v>-0.13580437004566193</v>
      </c>
      <c r="R8827">
        <v>-9.2844694852828979E-2</v>
      </c>
      <c r="S8827">
        <v>-4.989011213183403E-2</v>
      </c>
      <c r="T8827">
        <v>-1.1227803304791451E-2</v>
      </c>
      <c r="U8827" t="s">
        <v>102</v>
      </c>
      <c r="V8827" t="s">
        <v>84</v>
      </c>
      <c r="W8827">
        <v>84.902885437011719</v>
      </c>
    </row>
    <row r="8828" spans="2:23" x14ac:dyDescent="0.25">
      <c r="B8828" t="s">
        <v>15</v>
      </c>
      <c r="C8828" s="35">
        <v>42214</v>
      </c>
      <c r="D8828">
        <v>22</v>
      </c>
      <c r="E8828" t="s">
        <v>32</v>
      </c>
      <c r="F8828">
        <v>2.482169379426836</v>
      </c>
      <c r="G8828">
        <v>1.7668824509994028</v>
      </c>
      <c r="H8828">
        <v>9261</v>
      </c>
      <c r="I8828">
        <v>2.6162141289029619</v>
      </c>
      <c r="J8828">
        <v>1.8432880317226275</v>
      </c>
      <c r="K8828">
        <v>1005</v>
      </c>
      <c r="L8828">
        <v>-0.13404475152492523</v>
      </c>
      <c r="M8828">
        <v>-5.400306224822998</v>
      </c>
      <c r="N8828">
        <v>10266</v>
      </c>
      <c r="O8828">
        <v>6.0974631458520889E-2</v>
      </c>
      <c r="P8828">
        <v>-0.21218983829021454</v>
      </c>
      <c r="Q8828">
        <v>-0.17517702281475067</v>
      </c>
      <c r="R8828">
        <v>-0.13404475152492523</v>
      </c>
      <c r="S8828">
        <v>-9.2917360365390778E-2</v>
      </c>
      <c r="T8828">
        <v>-5.5899664759635925E-2</v>
      </c>
      <c r="U8828" t="s">
        <v>18</v>
      </c>
      <c r="V8828" t="s">
        <v>84</v>
      </c>
      <c r="W8828">
        <v>82.386520385742187</v>
      </c>
    </row>
    <row r="8829" spans="2:23" x14ac:dyDescent="0.25">
      <c r="B8829" t="s">
        <v>15</v>
      </c>
      <c r="C8829" s="35">
        <v>42214</v>
      </c>
      <c r="D8829">
        <v>22</v>
      </c>
      <c r="E8829" t="s">
        <v>32</v>
      </c>
      <c r="F8829">
        <v>2.482169379426836</v>
      </c>
      <c r="G8829">
        <v>1.7668824509994028</v>
      </c>
      <c r="H8829">
        <v>9261</v>
      </c>
      <c r="I8829">
        <v>2.6162141289029619</v>
      </c>
      <c r="J8829">
        <v>1.8432880317226275</v>
      </c>
      <c r="K8829">
        <v>1005</v>
      </c>
      <c r="L8829">
        <v>-0.13404475152492523</v>
      </c>
      <c r="M8829">
        <v>-5.400306224822998</v>
      </c>
      <c r="N8829">
        <v>10266</v>
      </c>
      <c r="O8829">
        <v>6.0974631458520889E-2</v>
      </c>
      <c r="P8829">
        <v>-0.21218983829021454</v>
      </c>
      <c r="Q8829">
        <v>-0.17517702281475067</v>
      </c>
      <c r="R8829">
        <v>-0.13404475152492523</v>
      </c>
      <c r="S8829">
        <v>-9.2917360365390778E-2</v>
      </c>
      <c r="T8829">
        <v>-5.5899664759635925E-2</v>
      </c>
      <c r="U8829" t="s">
        <v>102</v>
      </c>
      <c r="V8829" t="s">
        <v>84</v>
      </c>
      <c r="W8829">
        <v>82.386520385742187</v>
      </c>
    </row>
    <row r="8830" spans="2:23" x14ac:dyDescent="0.25">
      <c r="B8830" t="s">
        <v>15</v>
      </c>
      <c r="C8830" s="35">
        <v>42214</v>
      </c>
      <c r="D8830">
        <v>23</v>
      </c>
      <c r="E8830" t="s">
        <v>32</v>
      </c>
      <c r="F8830">
        <v>1.9945682941874807</v>
      </c>
      <c r="G8830">
        <v>1.5955909312510115</v>
      </c>
      <c r="H8830">
        <v>9261</v>
      </c>
      <c r="I8830">
        <v>2.0701523048235657</v>
      </c>
      <c r="J8830">
        <v>1.6506789188036353</v>
      </c>
      <c r="K8830">
        <v>1005</v>
      </c>
      <c r="L8830">
        <v>-7.5584009289741516E-2</v>
      </c>
      <c r="M8830">
        <v>-3.789492130279541</v>
      </c>
      <c r="N8830">
        <v>10266</v>
      </c>
      <c r="O8830">
        <v>5.4645143449306488E-2</v>
      </c>
      <c r="P8830">
        <v>-0.14561723172664642</v>
      </c>
      <c r="Q8830">
        <v>-0.11244653165340424</v>
      </c>
      <c r="R8830">
        <v>-7.5584009289741516E-2</v>
      </c>
      <c r="S8830">
        <v>-3.8725860416889191E-2</v>
      </c>
      <c r="T8830">
        <v>-5.5507933720946312E-3</v>
      </c>
      <c r="U8830" t="s">
        <v>18</v>
      </c>
      <c r="V8830" t="s">
        <v>84</v>
      </c>
      <c r="W8830">
        <v>80.128387451171875</v>
      </c>
    </row>
    <row r="8831" spans="2:23" x14ac:dyDescent="0.25">
      <c r="B8831" t="s">
        <v>15</v>
      </c>
      <c r="C8831" s="35">
        <v>42214</v>
      </c>
      <c r="D8831">
        <v>23</v>
      </c>
      <c r="E8831" t="s">
        <v>32</v>
      </c>
      <c r="F8831">
        <v>1.9945682941874807</v>
      </c>
      <c r="G8831">
        <v>1.5955909312510115</v>
      </c>
      <c r="H8831">
        <v>9261</v>
      </c>
      <c r="I8831">
        <v>2.0701523048235657</v>
      </c>
      <c r="J8831">
        <v>1.6506789188036353</v>
      </c>
      <c r="K8831">
        <v>1005</v>
      </c>
      <c r="L8831">
        <v>-7.5584009289741516E-2</v>
      </c>
      <c r="M8831">
        <v>-3.789492130279541</v>
      </c>
      <c r="N8831">
        <v>10266</v>
      </c>
      <c r="O8831">
        <v>5.4645143449306488E-2</v>
      </c>
      <c r="P8831">
        <v>-0.14561723172664642</v>
      </c>
      <c r="Q8831">
        <v>-0.11244653165340424</v>
      </c>
      <c r="R8831">
        <v>-7.5584009289741516E-2</v>
      </c>
      <c r="S8831">
        <v>-3.8725860416889191E-2</v>
      </c>
      <c r="T8831">
        <v>-5.5507933720946312E-3</v>
      </c>
      <c r="U8831" t="s">
        <v>102</v>
      </c>
      <c r="V8831" t="s">
        <v>84</v>
      </c>
      <c r="W8831">
        <v>80.128387451171875</v>
      </c>
    </row>
    <row r="8832" spans="2:23" x14ac:dyDescent="0.25">
      <c r="B8832" t="s">
        <v>15</v>
      </c>
      <c r="C8832" s="35">
        <v>42214</v>
      </c>
      <c r="D8832">
        <v>24</v>
      </c>
      <c r="E8832" t="s">
        <v>32</v>
      </c>
      <c r="F8832">
        <v>1.5501038521260329</v>
      </c>
      <c r="G8832">
        <v>1.3713183660575732</v>
      </c>
      <c r="H8832">
        <v>9261</v>
      </c>
      <c r="I8832">
        <v>1.5695858717043567</v>
      </c>
      <c r="J8832">
        <v>1.4044796752952142</v>
      </c>
      <c r="K8832">
        <v>1005</v>
      </c>
      <c r="L8832">
        <v>-1.9482020288705826E-2</v>
      </c>
      <c r="M8832">
        <v>-1.2568203210830688</v>
      </c>
      <c r="N8832">
        <v>10266</v>
      </c>
      <c r="O8832">
        <v>4.6538230031728745E-2</v>
      </c>
      <c r="P8832">
        <v>-7.912541925907135E-2</v>
      </c>
      <c r="Q8832">
        <v>-5.0875779241323471E-2</v>
      </c>
      <c r="R8832">
        <v>-1.9482020288705826E-2</v>
      </c>
      <c r="S8832">
        <v>1.1908016167581081E-2</v>
      </c>
      <c r="T8832">
        <v>4.01613749563694E-2</v>
      </c>
      <c r="U8832" t="s">
        <v>18</v>
      </c>
      <c r="V8832" t="s">
        <v>84</v>
      </c>
      <c r="W8832">
        <v>77.870346069335938</v>
      </c>
    </row>
    <row r="8833" spans="2:23" x14ac:dyDescent="0.25">
      <c r="B8833" t="s">
        <v>15</v>
      </c>
      <c r="C8833" s="35">
        <v>42214</v>
      </c>
      <c r="D8833">
        <v>24</v>
      </c>
      <c r="E8833" t="s">
        <v>32</v>
      </c>
      <c r="F8833">
        <v>1.5501038521260329</v>
      </c>
      <c r="G8833">
        <v>1.3713183660575732</v>
      </c>
      <c r="H8833">
        <v>9261</v>
      </c>
      <c r="I8833">
        <v>1.5695858717043567</v>
      </c>
      <c r="J8833">
        <v>1.4044796752952142</v>
      </c>
      <c r="K8833">
        <v>1005</v>
      </c>
      <c r="L8833">
        <v>-1.9482020288705826E-2</v>
      </c>
      <c r="M8833">
        <v>-1.2568203210830688</v>
      </c>
      <c r="N8833">
        <v>10266</v>
      </c>
      <c r="O8833">
        <v>4.6538230031728745E-2</v>
      </c>
      <c r="P8833">
        <v>-7.912541925907135E-2</v>
      </c>
      <c r="Q8833">
        <v>-5.0875779241323471E-2</v>
      </c>
      <c r="R8833">
        <v>-1.9482020288705826E-2</v>
      </c>
      <c r="S8833">
        <v>1.1908016167581081E-2</v>
      </c>
      <c r="T8833">
        <v>4.01613749563694E-2</v>
      </c>
      <c r="U8833" t="s">
        <v>102</v>
      </c>
      <c r="V8833" t="s">
        <v>84</v>
      </c>
      <c r="W8833">
        <v>77.870346069335938</v>
      </c>
    </row>
    <row r="8834" spans="2:23" x14ac:dyDescent="0.25">
      <c r="B8834" t="s">
        <v>15</v>
      </c>
      <c r="C8834" s="35">
        <v>42231</v>
      </c>
      <c r="D8834">
        <v>1</v>
      </c>
      <c r="E8834" t="s">
        <v>32</v>
      </c>
      <c r="F8834">
        <v>0.80422832432025315</v>
      </c>
      <c r="G8834">
        <v>0.80004392228532406</v>
      </c>
      <c r="H8834">
        <v>12643</v>
      </c>
      <c r="I8834">
        <v>0.85246547544259699</v>
      </c>
      <c r="J8834">
        <v>0.8000942116930202</v>
      </c>
      <c r="K8834">
        <v>1405</v>
      </c>
      <c r="L8834">
        <v>-4.8237152397632599E-2</v>
      </c>
      <c r="M8834">
        <v>-5.9979424476623535</v>
      </c>
      <c r="N8834">
        <v>14048</v>
      </c>
      <c r="O8834">
        <v>2.2499995306134224E-2</v>
      </c>
      <c r="P8834">
        <v>-7.7073149383068085E-2</v>
      </c>
      <c r="Q8834">
        <v>-6.3415199518203735E-2</v>
      </c>
      <c r="R8834">
        <v>-4.8237152397632599E-2</v>
      </c>
      <c r="S8834">
        <v>-3.306090459227562E-2</v>
      </c>
      <c r="T8834">
        <v>-1.9401159137487411E-2</v>
      </c>
      <c r="U8834" t="s">
        <v>18</v>
      </c>
      <c r="V8834" t="s">
        <v>84</v>
      </c>
      <c r="W8834">
        <v>70.059364318847656</v>
      </c>
    </row>
    <row r="8835" spans="2:23" x14ac:dyDescent="0.25">
      <c r="B8835" t="s">
        <v>15</v>
      </c>
      <c r="C8835" s="35">
        <v>42231</v>
      </c>
      <c r="D8835">
        <v>2</v>
      </c>
      <c r="E8835" t="s">
        <v>32</v>
      </c>
      <c r="F8835">
        <v>0.69017207274631664</v>
      </c>
      <c r="G8835">
        <v>0.67260354366972452</v>
      </c>
      <c r="H8835">
        <v>12643</v>
      </c>
      <c r="I8835">
        <v>0.72904681919827719</v>
      </c>
      <c r="J8835">
        <v>0.67318365186659901</v>
      </c>
      <c r="K8835">
        <v>1405</v>
      </c>
      <c r="L8835">
        <v>-3.887474536895752E-2</v>
      </c>
      <c r="M8835">
        <v>-5.6326165199279785</v>
      </c>
      <c r="N8835">
        <v>14048</v>
      </c>
      <c r="O8835">
        <v>1.892954483628273E-2</v>
      </c>
      <c r="P8835">
        <v>-6.3134849071502686E-2</v>
      </c>
      <c r="Q8835">
        <v>-5.1644239574670792E-2</v>
      </c>
      <c r="R8835">
        <v>-3.887474536895752E-2</v>
      </c>
      <c r="S8835">
        <v>-2.6106767356395721E-2</v>
      </c>
      <c r="T8835">
        <v>-1.4614640735089779E-2</v>
      </c>
      <c r="U8835" t="s">
        <v>18</v>
      </c>
      <c r="V8835" t="s">
        <v>84</v>
      </c>
      <c r="W8835">
        <v>68.925399780273437</v>
      </c>
    </row>
    <row r="8836" spans="2:23" x14ac:dyDescent="0.25">
      <c r="B8836" t="s">
        <v>15</v>
      </c>
      <c r="C8836" s="35">
        <v>42231</v>
      </c>
      <c r="D8836">
        <v>3</v>
      </c>
      <c r="E8836" t="s">
        <v>32</v>
      </c>
      <c r="F8836">
        <v>0.62208887034674343</v>
      </c>
      <c r="G8836">
        <v>0.60073904581909754</v>
      </c>
      <c r="H8836">
        <v>12643</v>
      </c>
      <c r="I8836">
        <v>0.65292087207145022</v>
      </c>
      <c r="J8836">
        <v>0.59193892684836957</v>
      </c>
      <c r="K8836">
        <v>1405</v>
      </c>
      <c r="L8836">
        <v>-3.0832001939415932E-2</v>
      </c>
      <c r="M8836">
        <v>-4.9562053680419922</v>
      </c>
      <c r="N8836">
        <v>14048</v>
      </c>
      <c r="O8836">
        <v>1.6671339049935341E-2</v>
      </c>
      <c r="P8836">
        <v>-5.2197989076375961E-2</v>
      </c>
      <c r="Q8836">
        <v>-4.2078152298927307E-2</v>
      </c>
      <c r="R8836">
        <v>-3.0832001939415932E-2</v>
      </c>
      <c r="S8836">
        <v>-1.9587183371186256E-2</v>
      </c>
      <c r="T8836">
        <v>-9.4660138711333275E-3</v>
      </c>
      <c r="U8836" t="s">
        <v>18</v>
      </c>
      <c r="V8836" t="s">
        <v>84</v>
      </c>
      <c r="W8836">
        <v>68.925254821777344</v>
      </c>
    </row>
    <row r="8837" spans="2:23" x14ac:dyDescent="0.25">
      <c r="B8837" t="s">
        <v>15</v>
      </c>
      <c r="C8837" s="35">
        <v>42231</v>
      </c>
      <c r="D8837">
        <v>4</v>
      </c>
      <c r="E8837" t="s">
        <v>32</v>
      </c>
      <c r="F8837">
        <v>0.58182472001055874</v>
      </c>
      <c r="G8837">
        <v>0.54198433941677415</v>
      </c>
      <c r="H8837">
        <v>12643</v>
      </c>
      <c r="I8837">
        <v>0.6099120082752636</v>
      </c>
      <c r="J8837">
        <v>0.53865057179158271</v>
      </c>
      <c r="K8837">
        <v>1405</v>
      </c>
      <c r="L8837">
        <v>-2.808728814125061E-2</v>
      </c>
      <c r="M8837">
        <v>-4.8274483680725098</v>
      </c>
      <c r="N8837">
        <v>14048</v>
      </c>
      <c r="O8837">
        <v>1.515725813806057E-2</v>
      </c>
      <c r="P8837">
        <v>-4.7512829303741455E-2</v>
      </c>
      <c r="Q8837">
        <v>-3.8312070071697235E-2</v>
      </c>
      <c r="R8837">
        <v>-2.808728814125061E-2</v>
      </c>
      <c r="S8837">
        <v>-1.7863716930150986E-2</v>
      </c>
      <c r="T8837">
        <v>-8.661746047437191E-3</v>
      </c>
      <c r="U8837" t="s">
        <v>18</v>
      </c>
      <c r="V8837" t="s">
        <v>84</v>
      </c>
      <c r="W8837">
        <v>68.1934814453125</v>
      </c>
    </row>
    <row r="8838" spans="2:23" x14ac:dyDescent="0.25">
      <c r="B8838" t="s">
        <v>15</v>
      </c>
      <c r="C8838" s="35">
        <v>42231</v>
      </c>
      <c r="D8838">
        <v>5</v>
      </c>
      <c r="E8838" t="s">
        <v>32</v>
      </c>
      <c r="F8838">
        <v>0.56128682233588312</v>
      </c>
      <c r="G8838">
        <v>0.51289251843816841</v>
      </c>
      <c r="H8838">
        <v>12643</v>
      </c>
      <c r="I8838">
        <v>0.59119513936979173</v>
      </c>
      <c r="J8838">
        <v>0.50899552747656918</v>
      </c>
      <c r="K8838">
        <v>1405</v>
      </c>
      <c r="L8838">
        <v>-2.99083162099123E-2</v>
      </c>
      <c r="M8838">
        <v>-5.328526496887207</v>
      </c>
      <c r="N8838">
        <v>14048</v>
      </c>
      <c r="O8838">
        <v>1.4324898831546307E-2</v>
      </c>
      <c r="P8838">
        <v>-4.8267107456922531E-2</v>
      </c>
      <c r="Q8838">
        <v>-3.9571605622768402E-2</v>
      </c>
      <c r="R8838">
        <v>-2.99083162099123E-2</v>
      </c>
      <c r="S8838">
        <v>-2.0246172323822975E-2</v>
      </c>
      <c r="T8838">
        <v>-1.1549525894224644E-2</v>
      </c>
      <c r="U8838" t="s">
        <v>18</v>
      </c>
      <c r="V8838" t="s">
        <v>84</v>
      </c>
      <c r="W8838">
        <v>67.193618774414062</v>
      </c>
    </row>
    <row r="8839" spans="2:23" x14ac:dyDescent="0.25">
      <c r="B8839" t="s">
        <v>15</v>
      </c>
      <c r="C8839" s="35">
        <v>42231</v>
      </c>
      <c r="D8839">
        <v>6</v>
      </c>
      <c r="E8839" t="s">
        <v>32</v>
      </c>
      <c r="F8839">
        <v>0.57991940145710186</v>
      </c>
      <c r="G8839">
        <v>0.54556742794430768</v>
      </c>
      <c r="H8839">
        <v>12643</v>
      </c>
      <c r="I8839">
        <v>0.59804567568516831</v>
      </c>
      <c r="J8839">
        <v>0.52282798291365917</v>
      </c>
      <c r="K8839">
        <v>1405</v>
      </c>
      <c r="L8839">
        <v>-1.8126273527741432E-2</v>
      </c>
      <c r="M8839">
        <v>-3.1256539821624756</v>
      </c>
      <c r="N8839">
        <v>14048</v>
      </c>
      <c r="O8839">
        <v>1.4768097549676895E-2</v>
      </c>
      <c r="P8839">
        <v>-3.7053067237138748E-2</v>
      </c>
      <c r="Q8839">
        <v>-2.8088536113500595E-2</v>
      </c>
      <c r="R8839">
        <v>-1.8126273527741432E-2</v>
      </c>
      <c r="S8839">
        <v>-8.1651918590068817E-3</v>
      </c>
      <c r="T8839">
        <v>8.0052029807120562E-4</v>
      </c>
      <c r="U8839" t="s">
        <v>18</v>
      </c>
      <c r="V8839" t="s">
        <v>84</v>
      </c>
      <c r="W8839">
        <v>66.461990356445313</v>
      </c>
    </row>
    <row r="8840" spans="2:23" x14ac:dyDescent="0.25">
      <c r="B8840" t="s">
        <v>15</v>
      </c>
      <c r="C8840" s="35">
        <v>42231</v>
      </c>
      <c r="D8840">
        <v>7</v>
      </c>
      <c r="E8840" t="s">
        <v>32</v>
      </c>
      <c r="F8840">
        <v>0.62138219412852591</v>
      </c>
      <c r="G8840">
        <v>0.58406687787823142</v>
      </c>
      <c r="H8840">
        <v>12643</v>
      </c>
      <c r="I8840">
        <v>0.62946568960555205</v>
      </c>
      <c r="J8840">
        <v>0.58219473845072334</v>
      </c>
      <c r="K8840">
        <v>1405</v>
      </c>
      <c r="L8840">
        <v>-8.0834953114390373E-3</v>
      </c>
      <c r="M8840">
        <v>-1.3008894920349121</v>
      </c>
      <c r="N8840">
        <v>14048</v>
      </c>
      <c r="O8840">
        <v>1.637767069041729E-2</v>
      </c>
      <c r="P8840">
        <v>-2.9073117300868034E-2</v>
      </c>
      <c r="Q8840">
        <v>-1.9131544977426529E-2</v>
      </c>
      <c r="R8840">
        <v>-8.0834953114390373E-3</v>
      </c>
      <c r="S8840">
        <v>2.963243518024683E-3</v>
      </c>
      <c r="T8840">
        <v>1.2906127609312534E-2</v>
      </c>
      <c r="U8840" t="s">
        <v>18</v>
      </c>
      <c r="V8840" t="s">
        <v>84</v>
      </c>
      <c r="W8840">
        <v>68.864891052246094</v>
      </c>
    </row>
    <row r="8841" spans="2:23" x14ac:dyDescent="0.25">
      <c r="B8841" t="s">
        <v>15</v>
      </c>
      <c r="C8841" s="35">
        <v>42231</v>
      </c>
      <c r="D8841">
        <v>8</v>
      </c>
      <c r="E8841" t="s">
        <v>32</v>
      </c>
      <c r="F8841">
        <v>0.66946136383301413</v>
      </c>
      <c r="G8841">
        <v>0.66062380200534199</v>
      </c>
      <c r="H8841">
        <v>12643</v>
      </c>
      <c r="I8841">
        <v>0.68327319522677699</v>
      </c>
      <c r="J8841">
        <v>0.71358062456031002</v>
      </c>
      <c r="K8841">
        <v>1405</v>
      </c>
      <c r="L8841">
        <v>-1.381183136254549E-2</v>
      </c>
      <c r="M8841">
        <v>-2.0631260871887207</v>
      </c>
      <c r="N8841">
        <v>14048</v>
      </c>
      <c r="O8841">
        <v>1.992327906191349E-2</v>
      </c>
      <c r="P8841">
        <v>-3.9345506578683853E-2</v>
      </c>
      <c r="Q8841">
        <v>-2.7251677587628365E-2</v>
      </c>
      <c r="R8841">
        <v>-1.381183136254549E-2</v>
      </c>
      <c r="S8841">
        <v>-3.7357964902184904E-4</v>
      </c>
      <c r="T8841">
        <v>1.1721842922270298E-2</v>
      </c>
      <c r="U8841" t="s">
        <v>18</v>
      </c>
      <c r="V8841" t="s">
        <v>84</v>
      </c>
      <c r="W8841">
        <v>73.536300659179688</v>
      </c>
    </row>
    <row r="8842" spans="2:23" x14ac:dyDescent="0.25">
      <c r="B8842" t="s">
        <v>15</v>
      </c>
      <c r="C8842" s="35">
        <v>42231</v>
      </c>
      <c r="D8842">
        <v>9</v>
      </c>
      <c r="E8842" t="s">
        <v>32</v>
      </c>
      <c r="F8842">
        <v>0.73327197747596651</v>
      </c>
      <c r="G8842">
        <v>0.80155277406514325</v>
      </c>
      <c r="H8842">
        <v>12643</v>
      </c>
      <c r="I8842">
        <v>0.74642616196233436</v>
      </c>
      <c r="J8842">
        <v>0.83843541679986933</v>
      </c>
      <c r="K8842">
        <v>1405</v>
      </c>
      <c r="L8842">
        <v>-1.3154184445738792E-2</v>
      </c>
      <c r="M8842">
        <v>-1.7939025163650513</v>
      </c>
      <c r="N8842">
        <v>14048</v>
      </c>
      <c r="O8842">
        <v>2.347668819129467E-2</v>
      </c>
      <c r="P8842">
        <v>-4.324190691113472E-2</v>
      </c>
      <c r="Q8842">
        <v>-2.8991088271141052E-2</v>
      </c>
      <c r="R8842">
        <v>-1.3154184445738792E-2</v>
      </c>
      <c r="S8842">
        <v>2.6808418333530426E-3</v>
      </c>
      <c r="T8842">
        <v>1.6933539882302284E-2</v>
      </c>
      <c r="U8842" t="s">
        <v>18</v>
      </c>
      <c r="V8842" t="s">
        <v>84</v>
      </c>
      <c r="W8842">
        <v>77.805381774902344</v>
      </c>
    </row>
    <row r="8843" spans="2:23" x14ac:dyDescent="0.25">
      <c r="B8843" t="s">
        <v>15</v>
      </c>
      <c r="C8843" s="35">
        <v>42231</v>
      </c>
      <c r="D8843">
        <v>10</v>
      </c>
      <c r="E8843" t="s">
        <v>32</v>
      </c>
      <c r="F8843">
        <v>0.77420824807551458</v>
      </c>
      <c r="G8843">
        <v>0.96726176282848741</v>
      </c>
      <c r="H8843">
        <v>12643</v>
      </c>
      <c r="I8843">
        <v>0.75725925674592931</v>
      </c>
      <c r="J8843">
        <v>0.94083442169207365</v>
      </c>
      <c r="K8843">
        <v>1405</v>
      </c>
      <c r="L8843">
        <v>1.6948990523815155E-2</v>
      </c>
      <c r="M8843">
        <v>2.1892032623291016</v>
      </c>
      <c r="N8843">
        <v>14048</v>
      </c>
      <c r="O8843">
        <v>2.6533277705311775E-2</v>
      </c>
      <c r="P8843">
        <v>-1.7056059092283249E-2</v>
      </c>
      <c r="Q8843">
        <v>-9.4982795417308807E-4</v>
      </c>
      <c r="R8843">
        <v>1.6948990523815155E-2</v>
      </c>
      <c r="S8843">
        <v>3.4845687448978424E-2</v>
      </c>
      <c r="T8843">
        <v>5.0954040139913559E-2</v>
      </c>
      <c r="U8843" t="s">
        <v>18</v>
      </c>
      <c r="V8843" t="s">
        <v>84</v>
      </c>
      <c r="W8843">
        <v>80.939781188964844</v>
      </c>
    </row>
    <row r="8844" spans="2:23" x14ac:dyDescent="0.25">
      <c r="B8844" t="s">
        <v>15</v>
      </c>
      <c r="C8844" s="35">
        <v>42231</v>
      </c>
      <c r="D8844">
        <v>11</v>
      </c>
      <c r="E8844" t="s">
        <v>32</v>
      </c>
      <c r="F8844">
        <v>0.83023390494114302</v>
      </c>
      <c r="G8844">
        <v>1.1482330173457711</v>
      </c>
      <c r="H8844">
        <v>12643</v>
      </c>
      <c r="I8844">
        <v>0.81241222280973258</v>
      </c>
      <c r="J8844">
        <v>1.1789379631239676</v>
      </c>
      <c r="K8844">
        <v>1405</v>
      </c>
      <c r="L8844">
        <v>1.7821682617068291E-2</v>
      </c>
      <c r="M8844">
        <v>2.1465857028961182</v>
      </c>
      <c r="N8844">
        <v>14048</v>
      </c>
      <c r="O8844">
        <v>3.306858241558075E-2</v>
      </c>
      <c r="P8844">
        <v>-2.4559011682868004E-2</v>
      </c>
      <c r="Q8844">
        <v>-4.4857216998934746E-3</v>
      </c>
      <c r="R8844">
        <v>1.7821682617068291E-2</v>
      </c>
      <c r="S8844">
        <v>4.0126442909240723E-2</v>
      </c>
      <c r="T8844">
        <v>6.0202378779649734E-2</v>
      </c>
      <c r="U8844" t="s">
        <v>18</v>
      </c>
      <c r="V8844" t="s">
        <v>84</v>
      </c>
      <c r="W8844">
        <v>85.80523681640625</v>
      </c>
    </row>
    <row r="8845" spans="2:23" x14ac:dyDescent="0.25">
      <c r="B8845" t="s">
        <v>15</v>
      </c>
      <c r="C8845" s="35">
        <v>42231</v>
      </c>
      <c r="D8845">
        <v>12</v>
      </c>
      <c r="E8845" t="s">
        <v>32</v>
      </c>
      <c r="F8845">
        <v>0.9279407478497641</v>
      </c>
      <c r="G8845">
        <v>1.3326267575180351</v>
      </c>
      <c r="H8845">
        <v>12643</v>
      </c>
      <c r="I8845">
        <v>0.89223109397329181</v>
      </c>
      <c r="J8845">
        <v>1.3757225845201317</v>
      </c>
      <c r="K8845">
        <v>1405</v>
      </c>
      <c r="L8845">
        <v>3.5709653049707413E-2</v>
      </c>
      <c r="M8845">
        <v>3.8482687473297119</v>
      </c>
      <c r="N8845">
        <v>14048</v>
      </c>
      <c r="O8845">
        <v>3.8568377494812012E-2</v>
      </c>
      <c r="P8845">
        <v>-1.3719579204916954E-2</v>
      </c>
      <c r="Q8845">
        <v>9.6921967342495918E-3</v>
      </c>
      <c r="R8845">
        <v>3.5709653049707413E-2</v>
      </c>
      <c r="S8845">
        <v>6.1724022030830383E-2</v>
      </c>
      <c r="T8845">
        <v>8.5138887166976929E-2</v>
      </c>
      <c r="U8845" t="s">
        <v>18</v>
      </c>
      <c r="V8845" t="s">
        <v>84</v>
      </c>
      <c r="W8845">
        <v>88.805099487304688</v>
      </c>
    </row>
    <row r="8846" spans="2:23" x14ac:dyDescent="0.25">
      <c r="B8846" t="s">
        <v>15</v>
      </c>
      <c r="C8846" s="35">
        <v>42231</v>
      </c>
      <c r="D8846">
        <v>13</v>
      </c>
      <c r="E8846" t="s">
        <v>32</v>
      </c>
      <c r="F8846">
        <v>1.1141703897303046</v>
      </c>
      <c r="G8846">
        <v>1.5281404997130859</v>
      </c>
      <c r="H8846">
        <v>12643</v>
      </c>
      <c r="I8846">
        <v>1.0982400287750376</v>
      </c>
      <c r="J8846">
        <v>1.595112675022649</v>
      </c>
      <c r="K8846">
        <v>1405</v>
      </c>
      <c r="L8846">
        <v>1.5930360183119774E-2</v>
      </c>
      <c r="M8846">
        <v>1.4297957420349121</v>
      </c>
      <c r="N8846">
        <v>14048</v>
      </c>
      <c r="O8846">
        <v>4.4672742486000061E-2</v>
      </c>
      <c r="P8846">
        <v>-4.1322227567434311E-2</v>
      </c>
      <c r="Q8846">
        <v>-1.4204978011548519E-2</v>
      </c>
      <c r="R8846">
        <v>1.5930360183119774E-2</v>
      </c>
      <c r="S8846">
        <v>4.6062126755714417E-2</v>
      </c>
      <c r="T8846">
        <v>7.3182947933673859E-2</v>
      </c>
      <c r="U8846" t="s">
        <v>18</v>
      </c>
      <c r="V8846" t="s">
        <v>84</v>
      </c>
      <c r="W8846">
        <v>92.268081665039063</v>
      </c>
    </row>
    <row r="8847" spans="2:23" x14ac:dyDescent="0.25">
      <c r="B8847" t="s">
        <v>15</v>
      </c>
      <c r="C8847" s="35">
        <v>42231</v>
      </c>
      <c r="D8847">
        <v>14</v>
      </c>
      <c r="E8847" t="s">
        <v>32</v>
      </c>
      <c r="F8847">
        <v>1.3800488449855326</v>
      </c>
      <c r="G8847">
        <v>1.6993924284881508</v>
      </c>
      <c r="H8847">
        <v>12643</v>
      </c>
      <c r="I8847">
        <v>1.3677305222953635</v>
      </c>
      <c r="J8847">
        <v>1.7831106499524954</v>
      </c>
      <c r="K8847">
        <v>1405</v>
      </c>
      <c r="L8847">
        <v>1.23183224350214E-2</v>
      </c>
      <c r="M8847">
        <v>0.89260047674179077</v>
      </c>
      <c r="N8847">
        <v>14048</v>
      </c>
      <c r="O8847">
        <v>4.99139204621315E-2</v>
      </c>
      <c r="P8847">
        <v>-5.1651358604431152E-2</v>
      </c>
      <c r="Q8847">
        <v>-2.1352609619498253E-2</v>
      </c>
      <c r="R8847">
        <v>1.23183224350214E-2</v>
      </c>
      <c r="S8847">
        <v>4.5985262840986252E-2</v>
      </c>
      <c r="T8847">
        <v>7.6287999749183655E-2</v>
      </c>
      <c r="U8847" t="s">
        <v>18</v>
      </c>
      <c r="V8847" t="s">
        <v>84</v>
      </c>
      <c r="W8847">
        <v>94.13397216796875</v>
      </c>
    </row>
    <row r="8848" spans="2:23" x14ac:dyDescent="0.25">
      <c r="B8848" t="s">
        <v>15</v>
      </c>
      <c r="C8848" s="35">
        <v>42231</v>
      </c>
      <c r="D8848">
        <v>15</v>
      </c>
      <c r="E8848" t="s">
        <v>32</v>
      </c>
      <c r="F8848">
        <v>1.690701809840617</v>
      </c>
      <c r="G8848">
        <v>1.8411417906507908</v>
      </c>
      <c r="H8848">
        <v>12643</v>
      </c>
      <c r="I8848">
        <v>1.6600000718353987</v>
      </c>
      <c r="J8848">
        <v>1.8880003812844677</v>
      </c>
      <c r="K8848">
        <v>1405</v>
      </c>
      <c r="L8848">
        <v>3.0701737850904465E-2</v>
      </c>
      <c r="M8848">
        <v>1.8159167766571045</v>
      </c>
      <c r="N8848">
        <v>14048</v>
      </c>
      <c r="O8848">
        <v>5.2963759750127792E-2</v>
      </c>
      <c r="P8848">
        <v>-3.7176616489887238E-2</v>
      </c>
      <c r="Q8848">
        <v>-5.0265551544725895E-3</v>
      </c>
      <c r="R8848">
        <v>3.0701737850904465E-2</v>
      </c>
      <c r="S8848">
        <v>6.6425792872905731E-2</v>
      </c>
      <c r="T8848">
        <v>9.8580092191696167E-2</v>
      </c>
      <c r="U8848" t="s">
        <v>18</v>
      </c>
      <c r="V8848" t="s">
        <v>84</v>
      </c>
      <c r="W8848">
        <v>95.999717712402344</v>
      </c>
    </row>
    <row r="8849" spans="2:23" x14ac:dyDescent="0.25">
      <c r="B8849" t="s">
        <v>15</v>
      </c>
      <c r="C8849" s="35">
        <v>42231</v>
      </c>
      <c r="D8849">
        <v>16</v>
      </c>
      <c r="E8849" t="s">
        <v>32</v>
      </c>
      <c r="F8849">
        <v>1.9860189571334388</v>
      </c>
      <c r="G8849">
        <v>1.9066294352448419</v>
      </c>
      <c r="H8849">
        <v>12643</v>
      </c>
      <c r="I8849">
        <v>1.8677819156097493</v>
      </c>
      <c r="J8849">
        <v>1.8221649960581483</v>
      </c>
      <c r="K8849">
        <v>1405</v>
      </c>
      <c r="L8849">
        <v>0.11823704093694687</v>
      </c>
      <c r="M8849">
        <v>5.9534697532653809</v>
      </c>
      <c r="N8849">
        <v>14048</v>
      </c>
      <c r="O8849">
        <v>5.1485162228345871E-2</v>
      </c>
      <c r="P8849">
        <v>5.2253656089305878E-2</v>
      </c>
      <c r="Q8849">
        <v>8.3506181836128235E-2</v>
      </c>
      <c r="R8849">
        <v>0.11823704093694687</v>
      </c>
      <c r="S8849">
        <v>0.152963787317276</v>
      </c>
      <c r="T8849">
        <v>0.18422041833400726</v>
      </c>
      <c r="U8849" t="s">
        <v>18</v>
      </c>
      <c r="V8849" t="s">
        <v>84</v>
      </c>
      <c r="W8849">
        <v>95.999717712402344</v>
      </c>
    </row>
    <row r="8850" spans="2:23" x14ac:dyDescent="0.25">
      <c r="B8850" t="s">
        <v>15</v>
      </c>
      <c r="C8850" s="35">
        <v>42231</v>
      </c>
      <c r="D8850">
        <v>17</v>
      </c>
      <c r="E8850" t="s">
        <v>32</v>
      </c>
      <c r="F8850">
        <v>2.2157055485721044</v>
      </c>
      <c r="G8850">
        <v>1.9061537741951662</v>
      </c>
      <c r="H8850">
        <v>12643</v>
      </c>
      <c r="I8850">
        <v>1.8479967114987088</v>
      </c>
      <c r="J8850">
        <v>1.6274710538597699</v>
      </c>
      <c r="K8850">
        <v>1405</v>
      </c>
      <c r="L8850">
        <v>0.36770883202552795</v>
      </c>
      <c r="M8850">
        <v>16.595563888549805</v>
      </c>
      <c r="N8850">
        <v>14048</v>
      </c>
      <c r="O8850">
        <v>4.6610672026872635E-2</v>
      </c>
      <c r="P8850">
        <v>0.30797258019447327</v>
      </c>
      <c r="Q8850">
        <v>0.33626621961593628</v>
      </c>
      <c r="R8850">
        <v>0.36770883202552795</v>
      </c>
      <c r="S8850">
        <v>0.39914771914482117</v>
      </c>
      <c r="T8850">
        <v>0.42744508385658264</v>
      </c>
      <c r="U8850" t="s">
        <v>18</v>
      </c>
      <c r="V8850" t="s">
        <v>84</v>
      </c>
      <c r="W8850">
        <v>96.865463256835938</v>
      </c>
    </row>
    <row r="8851" spans="2:23" x14ac:dyDescent="0.25">
      <c r="B8851" t="s">
        <v>15</v>
      </c>
      <c r="C8851" s="35">
        <v>42231</v>
      </c>
      <c r="D8851">
        <v>18</v>
      </c>
      <c r="E8851" t="s">
        <v>32</v>
      </c>
      <c r="F8851">
        <v>2.3725951655537516</v>
      </c>
      <c r="G8851">
        <v>1.89351631447197</v>
      </c>
      <c r="H8851">
        <v>12643</v>
      </c>
      <c r="I8851">
        <v>1.9638777695558489</v>
      </c>
      <c r="J8851">
        <v>1.5701771520642784</v>
      </c>
      <c r="K8851">
        <v>1405</v>
      </c>
      <c r="L8851">
        <v>0.40871739387512207</v>
      </c>
      <c r="M8851">
        <v>17.226596832275391</v>
      </c>
      <c r="N8851">
        <v>14048</v>
      </c>
      <c r="O8851">
        <v>4.5148212462663651E-2</v>
      </c>
      <c r="P8851">
        <v>0.35085543990135193</v>
      </c>
      <c r="Q8851">
        <v>0.37826129794120789</v>
      </c>
      <c r="R8851">
        <v>0.40871739387512207</v>
      </c>
      <c r="S8851">
        <v>0.43916985392570496</v>
      </c>
      <c r="T8851">
        <v>0.46657934784889221</v>
      </c>
      <c r="U8851" t="s">
        <v>18</v>
      </c>
      <c r="V8851" t="s">
        <v>84</v>
      </c>
      <c r="W8851">
        <v>95.731208801269531</v>
      </c>
    </row>
    <row r="8852" spans="2:23" x14ac:dyDescent="0.25">
      <c r="B8852" t="s">
        <v>15</v>
      </c>
      <c r="C8852" s="35">
        <v>42231</v>
      </c>
      <c r="D8852">
        <v>19</v>
      </c>
      <c r="E8852" t="s">
        <v>32</v>
      </c>
      <c r="F8852">
        <v>2.4031588630993483</v>
      </c>
      <c r="G8852">
        <v>1.8508298379720651</v>
      </c>
      <c r="H8852">
        <v>12643</v>
      </c>
      <c r="I8852">
        <v>2.6513483204581543</v>
      </c>
      <c r="J8852">
        <v>1.9935414005765972</v>
      </c>
      <c r="K8852">
        <v>1405</v>
      </c>
      <c r="L8852">
        <v>-0.24818946421146393</v>
      </c>
      <c r="M8852">
        <v>-10.327633857727051</v>
      </c>
      <c r="N8852">
        <v>14048</v>
      </c>
      <c r="O8852">
        <v>5.5673722177743912E-2</v>
      </c>
      <c r="P8852">
        <v>-0.31954091787338257</v>
      </c>
      <c r="Q8852">
        <v>-0.28574582934379578</v>
      </c>
      <c r="R8852">
        <v>-0.24818946421146393</v>
      </c>
      <c r="S8852">
        <v>-0.21063753962516785</v>
      </c>
      <c r="T8852">
        <v>-0.17683802545070648</v>
      </c>
      <c r="U8852" t="s">
        <v>18</v>
      </c>
      <c r="V8852" t="s">
        <v>84</v>
      </c>
      <c r="W8852">
        <v>94.327590942382813</v>
      </c>
    </row>
    <row r="8853" spans="2:23" x14ac:dyDescent="0.25">
      <c r="B8853" t="s">
        <v>15</v>
      </c>
      <c r="C8853" s="35">
        <v>42231</v>
      </c>
      <c r="D8853">
        <v>20</v>
      </c>
      <c r="E8853" t="s">
        <v>32</v>
      </c>
      <c r="F8853">
        <v>2.2700469634614344</v>
      </c>
      <c r="G8853">
        <v>1.747931041906291</v>
      </c>
      <c r="H8853">
        <v>12643</v>
      </c>
      <c r="I8853">
        <v>2.5428723372707549</v>
      </c>
      <c r="J8853">
        <v>1.9083245756984024</v>
      </c>
      <c r="K8853">
        <v>1405</v>
      </c>
      <c r="L8853">
        <v>-0.27282536029815674</v>
      </c>
      <c r="M8853">
        <v>-12.018489837646484</v>
      </c>
      <c r="N8853">
        <v>14048</v>
      </c>
      <c r="O8853">
        <v>5.3231716156005859E-2</v>
      </c>
      <c r="P8853">
        <v>-0.34104713797569275</v>
      </c>
      <c r="Q8853">
        <v>-0.30873441696166992</v>
      </c>
      <c r="R8853">
        <v>-0.27282536029815674</v>
      </c>
      <c r="S8853">
        <v>-0.236920565366745</v>
      </c>
      <c r="T8853">
        <v>-0.20460359752178192</v>
      </c>
      <c r="U8853" t="s">
        <v>18</v>
      </c>
      <c r="V8853" t="s">
        <v>84</v>
      </c>
      <c r="W8853">
        <v>90.790290832519531</v>
      </c>
    </row>
    <row r="8854" spans="2:23" x14ac:dyDescent="0.25">
      <c r="B8854" t="s">
        <v>15</v>
      </c>
      <c r="C8854" s="35">
        <v>42231</v>
      </c>
      <c r="D8854">
        <v>21</v>
      </c>
      <c r="E8854" t="s">
        <v>32</v>
      </c>
      <c r="F8854">
        <v>2.093145503025065</v>
      </c>
      <c r="G8854">
        <v>1.6314767009759212</v>
      </c>
      <c r="H8854">
        <v>12643</v>
      </c>
      <c r="I8854">
        <v>2.3207971406610741</v>
      </c>
      <c r="J8854">
        <v>1.7142423473788293</v>
      </c>
      <c r="K8854">
        <v>1405</v>
      </c>
      <c r="L8854">
        <v>-0.22765164077281952</v>
      </c>
      <c r="M8854">
        <v>-10.876053810119629</v>
      </c>
      <c r="N8854">
        <v>14048</v>
      </c>
      <c r="O8854">
        <v>4.7979976981878281E-2</v>
      </c>
      <c r="P8854">
        <v>-0.28914278745651245</v>
      </c>
      <c r="Q8854">
        <v>-0.26001796126365662</v>
      </c>
      <c r="R8854">
        <v>-0.22765164077281952</v>
      </c>
      <c r="S8854">
        <v>-0.19528914988040924</v>
      </c>
      <c r="T8854">
        <v>-0.16616050899028778</v>
      </c>
      <c r="U8854" t="s">
        <v>18</v>
      </c>
      <c r="V8854" t="s">
        <v>84</v>
      </c>
      <c r="W8854">
        <v>85.522209167480469</v>
      </c>
    </row>
    <row r="8855" spans="2:23" x14ac:dyDescent="0.25">
      <c r="B8855" t="s">
        <v>15</v>
      </c>
      <c r="C8855" s="35">
        <v>42231</v>
      </c>
      <c r="D8855">
        <v>22</v>
      </c>
      <c r="E8855" t="s">
        <v>32</v>
      </c>
      <c r="F8855">
        <v>1.8810612052319797</v>
      </c>
      <c r="G8855">
        <v>1.5271383090498756</v>
      </c>
      <c r="H8855">
        <v>12643</v>
      </c>
      <c r="I8855">
        <v>2.0816029296471252</v>
      </c>
      <c r="J8855">
        <v>1.603848512385019</v>
      </c>
      <c r="K8855">
        <v>1405</v>
      </c>
      <c r="L8855">
        <v>-0.20054171979427338</v>
      </c>
      <c r="M8855">
        <v>-10.661094665527344</v>
      </c>
      <c r="N8855">
        <v>14048</v>
      </c>
      <c r="O8855">
        <v>4.4892113655805588E-2</v>
      </c>
      <c r="P8855">
        <v>-0.25807544589042664</v>
      </c>
      <c r="Q8855">
        <v>-0.2308250367641449</v>
      </c>
      <c r="R8855">
        <v>-0.20054171979427338</v>
      </c>
      <c r="S8855">
        <v>-0.17026199400424957</v>
      </c>
      <c r="T8855">
        <v>-0.14300799369812012</v>
      </c>
      <c r="U8855" t="s">
        <v>18</v>
      </c>
      <c r="V8855" t="s">
        <v>84</v>
      </c>
      <c r="W8855">
        <v>83.522209167480469</v>
      </c>
    </row>
    <row r="8856" spans="2:23" x14ac:dyDescent="0.25">
      <c r="B8856" t="s">
        <v>15</v>
      </c>
      <c r="C8856" s="35">
        <v>42231</v>
      </c>
      <c r="D8856">
        <v>23</v>
      </c>
      <c r="E8856" t="s">
        <v>32</v>
      </c>
      <c r="F8856">
        <v>1.574309526155165</v>
      </c>
      <c r="G8856">
        <v>1.3805422696326044</v>
      </c>
      <c r="H8856">
        <v>12643</v>
      </c>
      <c r="I8856">
        <v>1.7081618299488868</v>
      </c>
      <c r="J8856">
        <v>1.4533400410928177</v>
      </c>
      <c r="K8856">
        <v>1405</v>
      </c>
      <c r="L8856">
        <v>-0.13385230302810669</v>
      </c>
      <c r="M8856">
        <v>-8.5022859573364258</v>
      </c>
      <c r="N8856">
        <v>14048</v>
      </c>
      <c r="O8856">
        <v>4.067051038146019E-2</v>
      </c>
      <c r="P8856">
        <v>-0.18597562611103058</v>
      </c>
      <c r="Q8856">
        <v>-0.1612878143787384</v>
      </c>
      <c r="R8856">
        <v>-0.13385230302810669</v>
      </c>
      <c r="S8856">
        <v>-0.10642004013061523</v>
      </c>
      <c r="T8856">
        <v>-8.17289799451828E-2</v>
      </c>
      <c r="U8856" t="s">
        <v>18</v>
      </c>
      <c r="V8856" t="s">
        <v>84</v>
      </c>
      <c r="W8856">
        <v>80.656608581542969</v>
      </c>
    </row>
    <row r="8857" spans="2:23" x14ac:dyDescent="0.25">
      <c r="B8857" t="s">
        <v>15</v>
      </c>
      <c r="C8857" s="35">
        <v>42231</v>
      </c>
      <c r="D8857">
        <v>24</v>
      </c>
      <c r="E8857" t="s">
        <v>32</v>
      </c>
      <c r="F8857">
        <v>1.267571366060221</v>
      </c>
      <c r="G8857">
        <v>1.1959123443860757</v>
      </c>
      <c r="H8857">
        <v>12643</v>
      </c>
      <c r="I8857">
        <v>1.3976452458135746</v>
      </c>
      <c r="J8857">
        <v>1.2581186160105049</v>
      </c>
      <c r="K8857">
        <v>1405</v>
      </c>
      <c r="L8857">
        <v>-0.13007387518882751</v>
      </c>
      <c r="M8857">
        <v>-10.261661529541016</v>
      </c>
      <c r="N8857">
        <v>14048</v>
      </c>
      <c r="O8857">
        <v>3.5209584981203079E-2</v>
      </c>
      <c r="P8857">
        <v>-0.17519848048686981</v>
      </c>
      <c r="Q8857">
        <v>-0.1538255512714386</v>
      </c>
      <c r="R8857">
        <v>-0.13007387518882751</v>
      </c>
      <c r="S8857">
        <v>-0.10632500797510147</v>
      </c>
      <c r="T8857">
        <v>-8.4949269890785217E-2</v>
      </c>
      <c r="U8857" t="s">
        <v>18</v>
      </c>
      <c r="V8857" t="s">
        <v>84</v>
      </c>
      <c r="W8857">
        <v>78.790718078613281</v>
      </c>
    </row>
    <row r="8858" spans="2:23" x14ac:dyDescent="0.25">
      <c r="B8858" t="s">
        <v>15</v>
      </c>
      <c r="C8858" s="35">
        <v>42255</v>
      </c>
      <c r="D8858">
        <v>1</v>
      </c>
      <c r="E8858" t="s">
        <v>32</v>
      </c>
      <c r="F8858">
        <v>0.705098676461687</v>
      </c>
      <c r="G8858">
        <v>0.67723526851337168</v>
      </c>
      <c r="H8858">
        <v>12742</v>
      </c>
      <c r="I8858">
        <v>0.71669337507951836</v>
      </c>
      <c r="J8858">
        <v>0.73540059717275497</v>
      </c>
      <c r="K8858">
        <v>1438</v>
      </c>
      <c r="L8858">
        <v>-1.1594698764383793E-2</v>
      </c>
      <c r="M8858">
        <v>-1.6444079875946045</v>
      </c>
      <c r="N8858">
        <v>14180</v>
      </c>
      <c r="O8858">
        <v>2.0299818366765976E-2</v>
      </c>
      <c r="P8858">
        <v>-3.7610944360494614E-2</v>
      </c>
      <c r="Q8858">
        <v>-2.5288550183176994E-2</v>
      </c>
      <c r="R8858">
        <v>-1.1594698764383793E-2</v>
      </c>
      <c r="S8858">
        <v>2.0975286606699228E-3</v>
      </c>
      <c r="T8858">
        <v>1.4421548694372177E-2</v>
      </c>
      <c r="U8858" t="s">
        <v>18</v>
      </c>
      <c r="V8858" t="s">
        <v>84</v>
      </c>
      <c r="W8858">
        <v>70.327644348144531</v>
      </c>
    </row>
    <row r="8859" spans="2:23" x14ac:dyDescent="0.25">
      <c r="B8859" t="s">
        <v>15</v>
      </c>
      <c r="C8859" s="35">
        <v>42255</v>
      </c>
      <c r="D8859">
        <v>2</v>
      </c>
      <c r="E8859" t="s">
        <v>32</v>
      </c>
      <c r="F8859">
        <v>0.61728745076700142</v>
      </c>
      <c r="G8859">
        <v>0.57498173853547208</v>
      </c>
      <c r="H8859">
        <v>12742</v>
      </c>
      <c r="I8859">
        <v>0.62792071124891324</v>
      </c>
      <c r="J8859">
        <v>0.64956853160815431</v>
      </c>
      <c r="K8859">
        <v>1438</v>
      </c>
      <c r="L8859">
        <v>-1.0633260942995548E-2</v>
      </c>
      <c r="M8859">
        <v>-1.7225784063339233</v>
      </c>
      <c r="N8859">
        <v>14180</v>
      </c>
      <c r="O8859">
        <v>1.7870839685201645E-2</v>
      </c>
      <c r="P8859">
        <v>-3.3536527305841446E-2</v>
      </c>
      <c r="Q8859">
        <v>-2.2688571363687515E-2</v>
      </c>
      <c r="R8859">
        <v>-1.0633260942995548E-2</v>
      </c>
      <c r="S8859">
        <v>1.4206204796209931E-3</v>
      </c>
      <c r="T8859">
        <v>1.2270007282495499E-2</v>
      </c>
      <c r="U8859" t="s">
        <v>18</v>
      </c>
      <c r="V8859" t="s">
        <v>84</v>
      </c>
      <c r="W8859">
        <v>68.462059020996094</v>
      </c>
    </row>
    <row r="8860" spans="2:23" x14ac:dyDescent="0.25">
      <c r="B8860" t="s">
        <v>15</v>
      </c>
      <c r="C8860" s="35">
        <v>42255</v>
      </c>
      <c r="D8860">
        <v>3</v>
      </c>
      <c r="E8860" t="s">
        <v>32</v>
      </c>
      <c r="F8860">
        <v>0.56698013231189193</v>
      </c>
      <c r="G8860">
        <v>0.5122056619590537</v>
      </c>
      <c r="H8860">
        <v>12742</v>
      </c>
      <c r="I8860">
        <v>0.55797761510358257</v>
      </c>
      <c r="J8860">
        <v>0.5421308312181391</v>
      </c>
      <c r="K8860">
        <v>1438</v>
      </c>
      <c r="L8860">
        <v>9.0025169774889946E-3</v>
      </c>
      <c r="M8860">
        <v>1.5878012180328369</v>
      </c>
      <c r="N8860">
        <v>14180</v>
      </c>
      <c r="O8860">
        <v>1.4999163337051868E-2</v>
      </c>
      <c r="P8860">
        <v>-1.022041030228138E-2</v>
      </c>
      <c r="Q8860">
        <v>-1.1156186228618026E-3</v>
      </c>
      <c r="R8860">
        <v>9.0025169774889946E-3</v>
      </c>
      <c r="S8860">
        <v>1.9119452685117722E-2</v>
      </c>
      <c r="T8860">
        <v>2.8225444257259369E-2</v>
      </c>
      <c r="U8860" t="s">
        <v>18</v>
      </c>
      <c r="V8860" t="s">
        <v>84</v>
      </c>
      <c r="W8860">
        <v>67.327926635742187</v>
      </c>
    </row>
    <row r="8861" spans="2:23" x14ac:dyDescent="0.25">
      <c r="B8861" t="s">
        <v>15</v>
      </c>
      <c r="C8861" s="35">
        <v>42255</v>
      </c>
      <c r="D8861">
        <v>4</v>
      </c>
      <c r="E8861" t="s">
        <v>32</v>
      </c>
      <c r="F8861">
        <v>0.54479844816478307</v>
      </c>
      <c r="G8861">
        <v>0.48816222781497942</v>
      </c>
      <c r="H8861">
        <v>12742</v>
      </c>
      <c r="I8861">
        <v>0.5373608787399119</v>
      </c>
      <c r="J8861">
        <v>0.51898342147034637</v>
      </c>
      <c r="K8861">
        <v>1438</v>
      </c>
      <c r="L8861">
        <v>7.4375695548951626E-3</v>
      </c>
      <c r="M8861">
        <v>1.3651964664459229</v>
      </c>
      <c r="N8861">
        <v>14180</v>
      </c>
      <c r="O8861">
        <v>1.4352928847074509E-2</v>
      </c>
      <c r="P8861">
        <v>-1.0957144200801849E-2</v>
      </c>
      <c r="Q8861">
        <v>-2.2446291986852884E-3</v>
      </c>
      <c r="R8861">
        <v>7.4375695548951626E-3</v>
      </c>
      <c r="S8861">
        <v>1.7118619754910469E-2</v>
      </c>
      <c r="T8861">
        <v>2.58322823792696E-2</v>
      </c>
      <c r="U8861" t="s">
        <v>18</v>
      </c>
      <c r="V8861" t="s">
        <v>84</v>
      </c>
      <c r="W8861">
        <v>66.73046875</v>
      </c>
    </row>
    <row r="8862" spans="2:23" x14ac:dyDescent="0.25">
      <c r="B8862" t="s">
        <v>15</v>
      </c>
      <c r="C8862" s="35">
        <v>42255</v>
      </c>
      <c r="D8862">
        <v>5</v>
      </c>
      <c r="E8862" t="s">
        <v>32</v>
      </c>
      <c r="F8862">
        <v>0.54494825901973232</v>
      </c>
      <c r="G8862">
        <v>0.47570827710617669</v>
      </c>
      <c r="H8862">
        <v>12742</v>
      </c>
      <c r="I8862">
        <v>0.54128828446002619</v>
      </c>
      <c r="J8862">
        <v>0.53641036281494181</v>
      </c>
      <c r="K8862">
        <v>1438</v>
      </c>
      <c r="L8862">
        <v>3.6599745508283377E-3</v>
      </c>
      <c r="M8862">
        <v>0.67161870002746582</v>
      </c>
      <c r="N8862">
        <v>14180</v>
      </c>
      <c r="O8862">
        <v>1.4759900979697704E-2</v>
      </c>
      <c r="P8862">
        <v>-1.5256314538419247E-2</v>
      </c>
      <c r="Q8862">
        <v>-6.2967594712972641E-3</v>
      </c>
      <c r="R8862">
        <v>3.6599745508283377E-3</v>
      </c>
      <c r="S8862">
        <v>1.3615528121590614E-2</v>
      </c>
      <c r="T8862">
        <v>2.2576263174414635E-2</v>
      </c>
      <c r="U8862" t="s">
        <v>18</v>
      </c>
      <c r="V8862" t="s">
        <v>84</v>
      </c>
      <c r="W8862">
        <v>65.998733520507813</v>
      </c>
    </row>
    <row r="8863" spans="2:23" x14ac:dyDescent="0.25">
      <c r="B8863" t="s">
        <v>15</v>
      </c>
      <c r="C8863" s="35">
        <v>42255</v>
      </c>
      <c r="D8863">
        <v>6</v>
      </c>
      <c r="E8863" t="s">
        <v>32</v>
      </c>
      <c r="F8863">
        <v>0.58694531281277618</v>
      </c>
      <c r="G8863">
        <v>0.52118622919395874</v>
      </c>
      <c r="H8863">
        <v>12742</v>
      </c>
      <c r="I8863">
        <v>0.58727636009120943</v>
      </c>
      <c r="J8863">
        <v>0.56085625940307648</v>
      </c>
      <c r="K8863">
        <v>1438</v>
      </c>
      <c r="L8863">
        <v>-3.3104728208854795E-4</v>
      </c>
      <c r="M8863">
        <v>-5.6401725858449936E-2</v>
      </c>
      <c r="N8863">
        <v>14180</v>
      </c>
      <c r="O8863">
        <v>1.5494069084525108E-2</v>
      </c>
      <c r="P8863">
        <v>-2.0188245922327042E-2</v>
      </c>
      <c r="Q8863">
        <v>-1.078303623944521E-2</v>
      </c>
      <c r="R8863">
        <v>-3.3104728208854795E-4</v>
      </c>
      <c r="S8863">
        <v>1.011970266699791E-2</v>
      </c>
      <c r="T8863">
        <v>1.9526151940226555E-2</v>
      </c>
      <c r="U8863" t="s">
        <v>18</v>
      </c>
      <c r="V8863" t="s">
        <v>84</v>
      </c>
      <c r="W8863">
        <v>65.998588562011719</v>
      </c>
    </row>
    <row r="8864" spans="2:23" x14ac:dyDescent="0.25">
      <c r="B8864" t="s">
        <v>15</v>
      </c>
      <c r="C8864" s="35">
        <v>42255</v>
      </c>
      <c r="D8864">
        <v>7</v>
      </c>
      <c r="E8864" t="s">
        <v>32</v>
      </c>
      <c r="F8864">
        <v>0.68056302195231411</v>
      </c>
      <c r="G8864">
        <v>0.61524333524799046</v>
      </c>
      <c r="H8864">
        <v>12742</v>
      </c>
      <c r="I8864">
        <v>0.67955920500840217</v>
      </c>
      <c r="J8864">
        <v>0.61837925192921617</v>
      </c>
      <c r="K8864">
        <v>1438</v>
      </c>
      <c r="L8864">
        <v>1.003816956654191E-3</v>
      </c>
      <c r="M8864">
        <v>0.14749801158905029</v>
      </c>
      <c r="N8864">
        <v>14180</v>
      </c>
      <c r="O8864">
        <v>1.7193799838423729E-2</v>
      </c>
      <c r="P8864">
        <v>-2.1031757816672325E-2</v>
      </c>
      <c r="Q8864">
        <v>-1.0594776831567287E-2</v>
      </c>
      <c r="R8864">
        <v>1.003816956654191E-3</v>
      </c>
      <c r="S8864">
        <v>1.2601034715771675E-2</v>
      </c>
      <c r="T8864">
        <v>2.303939126431942E-2</v>
      </c>
      <c r="U8864" t="s">
        <v>18</v>
      </c>
      <c r="V8864" t="s">
        <v>84</v>
      </c>
      <c r="W8864">
        <v>67.133148193359375</v>
      </c>
    </row>
    <row r="8865" spans="2:23" x14ac:dyDescent="0.25">
      <c r="B8865" t="s">
        <v>15</v>
      </c>
      <c r="C8865" s="35">
        <v>42255</v>
      </c>
      <c r="D8865">
        <v>8</v>
      </c>
      <c r="E8865" t="s">
        <v>32</v>
      </c>
      <c r="F8865">
        <v>0.69492109656647749</v>
      </c>
      <c r="G8865">
        <v>0.67166384867102946</v>
      </c>
      <c r="H8865">
        <v>12742</v>
      </c>
      <c r="I8865">
        <v>0.68799198027797692</v>
      </c>
      <c r="J8865">
        <v>0.61928178966351233</v>
      </c>
      <c r="K8865">
        <v>1438</v>
      </c>
      <c r="L8865">
        <v>6.9291163235902786E-3</v>
      </c>
      <c r="M8865">
        <v>0.9971083402633667</v>
      </c>
      <c r="N8865">
        <v>14180</v>
      </c>
      <c r="O8865">
        <v>1.7381079494953156E-2</v>
      </c>
      <c r="P8865">
        <v>-1.5346474945545197E-2</v>
      </c>
      <c r="Q8865">
        <v>-4.7958120703697205E-3</v>
      </c>
      <c r="R8865">
        <v>6.9291163235902786E-3</v>
      </c>
      <c r="S8865">
        <v>1.8652655184268951E-2</v>
      </c>
      <c r="T8865">
        <v>2.9204707592725754E-2</v>
      </c>
      <c r="U8865" t="s">
        <v>18</v>
      </c>
      <c r="V8865" t="s">
        <v>84</v>
      </c>
      <c r="W8865">
        <v>72.133712768554688</v>
      </c>
    </row>
    <row r="8866" spans="2:23" x14ac:dyDescent="0.25">
      <c r="B8866" t="s">
        <v>15</v>
      </c>
      <c r="C8866" s="35">
        <v>42255</v>
      </c>
      <c r="D8866">
        <v>9</v>
      </c>
      <c r="E8866" t="s">
        <v>32</v>
      </c>
      <c r="F8866">
        <v>0.6432681503574772</v>
      </c>
      <c r="G8866">
        <v>0.7119694499529392</v>
      </c>
      <c r="H8866">
        <v>12742</v>
      </c>
      <c r="I8866">
        <v>0.65352224556718697</v>
      </c>
      <c r="J8866">
        <v>0.72192733588183722</v>
      </c>
      <c r="K8866">
        <v>1438</v>
      </c>
      <c r="L8866">
        <v>-1.0254095308482647E-2</v>
      </c>
      <c r="M8866">
        <v>-1.594062328338623</v>
      </c>
      <c r="N8866">
        <v>14180</v>
      </c>
      <c r="O8866">
        <v>2.0055303350090981E-2</v>
      </c>
      <c r="P8866">
        <v>-3.5956971347332001E-2</v>
      </c>
      <c r="Q8866">
        <v>-2.378300204873085E-2</v>
      </c>
      <c r="R8866">
        <v>-1.0254095308482647E-2</v>
      </c>
      <c r="S8866">
        <v>3.2732067629694939E-3</v>
      </c>
      <c r="T8866">
        <v>1.5448781661689281E-2</v>
      </c>
      <c r="U8866" t="s">
        <v>18</v>
      </c>
      <c r="V8866" t="s">
        <v>84</v>
      </c>
      <c r="W8866">
        <v>76.805221557617187</v>
      </c>
    </row>
    <row r="8867" spans="2:23" x14ac:dyDescent="0.25">
      <c r="B8867" t="s">
        <v>15</v>
      </c>
      <c r="C8867" s="35">
        <v>42255</v>
      </c>
      <c r="D8867">
        <v>10</v>
      </c>
      <c r="E8867" t="s">
        <v>32</v>
      </c>
      <c r="F8867">
        <v>0.60699422565128625</v>
      </c>
      <c r="G8867">
        <v>0.83227418526440533</v>
      </c>
      <c r="H8867">
        <v>12742</v>
      </c>
      <c r="I8867">
        <v>0.59251792208921994</v>
      </c>
      <c r="J8867">
        <v>0.78181248988118479</v>
      </c>
      <c r="K8867">
        <v>1438</v>
      </c>
      <c r="L8867">
        <v>1.4476303942501545E-2</v>
      </c>
      <c r="M8867">
        <v>2.3849163055419922</v>
      </c>
      <c r="N8867">
        <v>14180</v>
      </c>
      <c r="O8867">
        <v>2.1895619109272957E-2</v>
      </c>
      <c r="P8867">
        <v>-1.3585121370851994E-2</v>
      </c>
      <c r="Q8867">
        <v>-2.9404280940070748E-4</v>
      </c>
      <c r="R8867">
        <v>1.4476303942501545E-2</v>
      </c>
      <c r="S8867">
        <v>2.9244899749755859E-2</v>
      </c>
      <c r="T8867">
        <v>4.2537730187177658E-2</v>
      </c>
      <c r="U8867" t="s">
        <v>18</v>
      </c>
      <c r="V8867" t="s">
        <v>84</v>
      </c>
      <c r="W8867">
        <v>81.93963623046875</v>
      </c>
    </row>
    <row r="8868" spans="2:23" x14ac:dyDescent="0.25">
      <c r="B8868" t="s">
        <v>15</v>
      </c>
      <c r="C8868" s="35">
        <v>42255</v>
      </c>
      <c r="D8868">
        <v>11</v>
      </c>
      <c r="E8868" t="s">
        <v>32</v>
      </c>
      <c r="F8868">
        <v>0.59416291152482292</v>
      </c>
      <c r="G8868">
        <v>0.98055457835813031</v>
      </c>
      <c r="H8868">
        <v>12742</v>
      </c>
      <c r="I8868">
        <v>0.60445299838125488</v>
      </c>
      <c r="J8868">
        <v>0.94843075378880948</v>
      </c>
      <c r="K8868">
        <v>1438</v>
      </c>
      <c r="L8868">
        <v>-1.0290087200701237E-2</v>
      </c>
      <c r="M8868">
        <v>-1.7318629026412964</v>
      </c>
      <c r="N8868">
        <v>14180</v>
      </c>
      <c r="O8868">
        <v>2.6476295664906502E-2</v>
      </c>
      <c r="P8868">
        <v>-4.4222109019756317E-2</v>
      </c>
      <c r="Q8868">
        <v>-2.8150467202067375E-2</v>
      </c>
      <c r="R8868">
        <v>-1.0290087200701237E-2</v>
      </c>
      <c r="S8868">
        <v>7.5681740418076515E-3</v>
      </c>
      <c r="T8868">
        <v>2.3641932755708694E-2</v>
      </c>
      <c r="U8868" t="s">
        <v>18</v>
      </c>
      <c r="V8868" t="s">
        <v>84</v>
      </c>
      <c r="W8868">
        <v>87.671226501464844</v>
      </c>
    </row>
    <row r="8869" spans="2:23" x14ac:dyDescent="0.25">
      <c r="B8869" t="s">
        <v>15</v>
      </c>
      <c r="C8869" s="35">
        <v>42255</v>
      </c>
      <c r="D8869">
        <v>12</v>
      </c>
      <c r="E8869" t="s">
        <v>32</v>
      </c>
      <c r="F8869">
        <v>0.63684086976240195</v>
      </c>
      <c r="G8869">
        <v>1.1366698961466741</v>
      </c>
      <c r="H8869">
        <v>12742</v>
      </c>
      <c r="I8869">
        <v>0.66308368242472926</v>
      </c>
      <c r="J8869">
        <v>1.0881527973469285</v>
      </c>
      <c r="K8869">
        <v>1438</v>
      </c>
      <c r="L8869">
        <v>-2.6242813095450401E-2</v>
      </c>
      <c r="M8869">
        <v>-4.1207804679870605</v>
      </c>
      <c r="N8869">
        <v>14180</v>
      </c>
      <c r="O8869">
        <v>3.0410811305046082E-2</v>
      </c>
      <c r="P8869">
        <v>-6.5217308700084686E-2</v>
      </c>
      <c r="Q8869">
        <v>-4.675733670592308E-2</v>
      </c>
      <c r="R8869">
        <v>-2.6242813095450401E-2</v>
      </c>
      <c r="S8869">
        <v>-5.7307207025587559E-3</v>
      </c>
      <c r="T8869">
        <v>1.2731682509183884E-2</v>
      </c>
      <c r="U8869" t="s">
        <v>18</v>
      </c>
      <c r="V8869" t="s">
        <v>84</v>
      </c>
      <c r="W8869">
        <v>91.670806884765625</v>
      </c>
    </row>
    <row r="8870" spans="2:23" x14ac:dyDescent="0.25">
      <c r="B8870" t="s">
        <v>15</v>
      </c>
      <c r="C8870" s="35">
        <v>42255</v>
      </c>
      <c r="D8870">
        <v>13</v>
      </c>
      <c r="E8870" t="s">
        <v>32</v>
      </c>
      <c r="F8870">
        <v>0.7558503703394196</v>
      </c>
      <c r="G8870">
        <v>1.3027465152082622</v>
      </c>
      <c r="H8870">
        <v>12742</v>
      </c>
      <c r="I8870">
        <v>0.7616305440258323</v>
      </c>
      <c r="J8870">
        <v>1.1780593402347699</v>
      </c>
      <c r="K8870">
        <v>1438</v>
      </c>
      <c r="L8870">
        <v>-5.7801734656095505E-3</v>
      </c>
      <c r="M8870">
        <v>-0.76472461223602295</v>
      </c>
      <c r="N8870">
        <v>14180</v>
      </c>
      <c r="O8870">
        <v>3.3140614628791809E-2</v>
      </c>
      <c r="P8870">
        <v>-4.8253186047077179E-2</v>
      </c>
      <c r="Q8870">
        <v>-2.8136169537901878E-2</v>
      </c>
      <c r="R8870">
        <v>-5.7801734656095505E-3</v>
      </c>
      <c r="S8870">
        <v>1.6573170199990273E-2</v>
      </c>
      <c r="T8870">
        <v>3.6692839115858078E-2</v>
      </c>
      <c r="U8870" t="s">
        <v>18</v>
      </c>
      <c r="V8870" t="s">
        <v>84</v>
      </c>
      <c r="W8870">
        <v>94.402259826660156</v>
      </c>
    </row>
    <row r="8871" spans="2:23" x14ac:dyDescent="0.25">
      <c r="B8871" t="s">
        <v>15</v>
      </c>
      <c r="C8871" s="35">
        <v>42255</v>
      </c>
      <c r="D8871">
        <v>14</v>
      </c>
      <c r="E8871" t="s">
        <v>32</v>
      </c>
      <c r="F8871">
        <v>0.95626862289270653</v>
      </c>
      <c r="G8871">
        <v>1.4653801406466522</v>
      </c>
      <c r="H8871">
        <v>12742</v>
      </c>
      <c r="I8871">
        <v>0.90664198039947697</v>
      </c>
      <c r="J8871">
        <v>1.2832672240760385</v>
      </c>
      <c r="K8871">
        <v>1438</v>
      </c>
      <c r="L8871">
        <v>4.9626640975475311E-2</v>
      </c>
      <c r="M8871">
        <v>5.1896133422851562</v>
      </c>
      <c r="N8871">
        <v>14180</v>
      </c>
      <c r="O8871">
        <v>3.6245118826627731E-2</v>
      </c>
      <c r="P8871">
        <v>3.1748965848237276E-3</v>
      </c>
      <c r="Q8871">
        <v>2.5176409631967545E-2</v>
      </c>
      <c r="R8871">
        <v>4.9626640975475311E-2</v>
      </c>
      <c r="S8871">
        <v>7.4073970317840576E-2</v>
      </c>
      <c r="T8871">
        <v>9.6078388392925262E-2</v>
      </c>
      <c r="U8871" t="s">
        <v>18</v>
      </c>
      <c r="V8871" t="s">
        <v>84</v>
      </c>
      <c r="W8871">
        <v>96.402114868164063</v>
      </c>
    </row>
    <row r="8872" spans="2:23" x14ac:dyDescent="0.25">
      <c r="B8872" t="s">
        <v>15</v>
      </c>
      <c r="C8872" s="35">
        <v>42255</v>
      </c>
      <c r="D8872">
        <v>15</v>
      </c>
      <c r="E8872" t="s">
        <v>32</v>
      </c>
      <c r="F8872">
        <v>1.2434603275406466</v>
      </c>
      <c r="G8872">
        <v>1.6099263567567121</v>
      </c>
      <c r="H8872">
        <v>12742</v>
      </c>
      <c r="I8872">
        <v>1.1069723153206832</v>
      </c>
      <c r="J8872">
        <v>1.4140465271079841</v>
      </c>
      <c r="K8872">
        <v>1438</v>
      </c>
      <c r="L8872">
        <v>0.13648800551891327</v>
      </c>
      <c r="M8872">
        <v>10.976467132568359</v>
      </c>
      <c r="N8872">
        <v>14180</v>
      </c>
      <c r="O8872">
        <v>3.9923716336488724E-2</v>
      </c>
      <c r="P8872">
        <v>8.5321769118309021E-2</v>
      </c>
      <c r="Q8872">
        <v>0.10955626517534256</v>
      </c>
      <c r="R8872">
        <v>0.13648800551891327</v>
      </c>
      <c r="S8872">
        <v>0.1634165495634079</v>
      </c>
      <c r="T8872">
        <v>0.18765424191951752</v>
      </c>
      <c r="U8872" t="s">
        <v>18</v>
      </c>
      <c r="V8872" t="s">
        <v>84</v>
      </c>
      <c r="W8872">
        <v>97.999435424804688</v>
      </c>
    </row>
    <row r="8873" spans="2:23" x14ac:dyDescent="0.25">
      <c r="B8873" t="s">
        <v>15</v>
      </c>
      <c r="C8873" s="35">
        <v>42255</v>
      </c>
      <c r="D8873">
        <v>16</v>
      </c>
      <c r="E8873" t="s">
        <v>32</v>
      </c>
      <c r="F8873">
        <v>1.6450910980384674</v>
      </c>
      <c r="G8873">
        <v>1.7473709415116716</v>
      </c>
      <c r="H8873">
        <v>12742</v>
      </c>
      <c r="I8873">
        <v>1.7257140865752365</v>
      </c>
      <c r="J8873">
        <v>1.8282414195669967</v>
      </c>
      <c r="K8873">
        <v>1438</v>
      </c>
      <c r="L8873">
        <v>-8.062298595905304E-2</v>
      </c>
      <c r="M8873">
        <v>-4.9008221626281738</v>
      </c>
      <c r="N8873">
        <v>14180</v>
      </c>
      <c r="O8873">
        <v>5.0636064261198044E-2</v>
      </c>
      <c r="P8873">
        <v>-0.14551816880702972</v>
      </c>
      <c r="Q8873">
        <v>-0.11478105932474136</v>
      </c>
      <c r="R8873">
        <v>-8.062298595905304E-2</v>
      </c>
      <c r="S8873">
        <v>-4.6468961983919144E-2</v>
      </c>
      <c r="T8873">
        <v>-1.5727806836366653E-2</v>
      </c>
      <c r="U8873" t="s">
        <v>18</v>
      </c>
      <c r="V8873" t="s">
        <v>84</v>
      </c>
      <c r="W8873">
        <v>98.731170654296875</v>
      </c>
    </row>
    <row r="8874" spans="2:23" x14ac:dyDescent="0.25">
      <c r="B8874" t="s">
        <v>15</v>
      </c>
      <c r="C8874" s="35">
        <v>42255</v>
      </c>
      <c r="D8874">
        <v>17</v>
      </c>
      <c r="E8874" t="s">
        <v>32</v>
      </c>
      <c r="F8874">
        <v>2.0155445249800499</v>
      </c>
      <c r="G8874">
        <v>1.8327777329186794</v>
      </c>
      <c r="H8874">
        <v>12742</v>
      </c>
      <c r="I8874">
        <v>2.0590524406926565</v>
      </c>
      <c r="J8874">
        <v>1.9084308658763474</v>
      </c>
      <c r="K8874">
        <v>1438</v>
      </c>
      <c r="L8874">
        <v>-4.3507914990186691E-2</v>
      </c>
      <c r="M8874">
        <v>-2.1586184501647949</v>
      </c>
      <c r="N8874">
        <v>14180</v>
      </c>
      <c r="O8874">
        <v>5.2880827337503433E-2</v>
      </c>
      <c r="P8874">
        <v>-0.11127998679876328</v>
      </c>
      <c r="Q8874">
        <v>-7.9180262982845306E-2</v>
      </c>
      <c r="R8874">
        <v>-4.3507914990186691E-2</v>
      </c>
      <c r="S8874">
        <v>-7.8397970646619797E-3</v>
      </c>
      <c r="T8874">
        <v>2.4264153093099594E-2</v>
      </c>
      <c r="U8874" t="s">
        <v>18</v>
      </c>
      <c r="V8874" t="s">
        <v>84</v>
      </c>
      <c r="W8874">
        <v>97.731170654296875</v>
      </c>
    </row>
    <row r="8875" spans="2:23" x14ac:dyDescent="0.25">
      <c r="B8875" t="s">
        <v>15</v>
      </c>
      <c r="C8875" s="35">
        <v>42255</v>
      </c>
      <c r="D8875">
        <v>18</v>
      </c>
      <c r="E8875" t="s">
        <v>32</v>
      </c>
      <c r="F8875">
        <v>2.2673349614934657</v>
      </c>
      <c r="G8875">
        <v>1.8353776489851334</v>
      </c>
      <c r="H8875">
        <v>12742</v>
      </c>
      <c r="I8875">
        <v>2.2195536960324498</v>
      </c>
      <c r="J8875">
        <v>1.8487686441194917</v>
      </c>
      <c r="K8875">
        <v>1438</v>
      </c>
      <c r="L8875">
        <v>4.7781266272068024E-2</v>
      </c>
      <c r="M8875">
        <v>2.1073756217956543</v>
      </c>
      <c r="N8875">
        <v>14180</v>
      </c>
      <c r="O8875">
        <v>5.1393046975135803E-2</v>
      </c>
      <c r="P8875">
        <v>-1.808406226336956E-2</v>
      </c>
      <c r="Q8875">
        <v>1.3112545013427734E-2</v>
      </c>
      <c r="R8875">
        <v>4.7781266272068024E-2</v>
      </c>
      <c r="S8875">
        <v>8.2445874810218811E-2</v>
      </c>
      <c r="T8875">
        <v>0.11364659667015076</v>
      </c>
      <c r="U8875" t="s">
        <v>18</v>
      </c>
      <c r="V8875" t="s">
        <v>84</v>
      </c>
      <c r="W8875">
        <v>96.462203979492188</v>
      </c>
    </row>
    <row r="8876" spans="2:23" x14ac:dyDescent="0.25">
      <c r="B8876" t="s">
        <v>15</v>
      </c>
      <c r="C8876" s="35">
        <v>42255</v>
      </c>
      <c r="D8876">
        <v>19</v>
      </c>
      <c r="E8876" t="s">
        <v>32</v>
      </c>
      <c r="F8876">
        <v>2.3022844258230823</v>
      </c>
      <c r="G8876">
        <v>1.7657001743735596</v>
      </c>
      <c r="H8876">
        <v>12742</v>
      </c>
      <c r="I8876">
        <v>2.23351499304359</v>
      </c>
      <c r="J8876">
        <v>1.7388419777731092</v>
      </c>
      <c r="K8876">
        <v>1438</v>
      </c>
      <c r="L8876">
        <v>6.8769432604312897E-2</v>
      </c>
      <c r="M8876">
        <v>2.9870085716247559</v>
      </c>
      <c r="N8876">
        <v>14180</v>
      </c>
      <c r="O8876">
        <v>4.8448957502841949E-2</v>
      </c>
      <c r="P8876">
        <v>6.677248515188694E-3</v>
      </c>
      <c r="Q8876">
        <v>3.6086734384298325E-2</v>
      </c>
      <c r="R8876">
        <v>6.8769432604312897E-2</v>
      </c>
      <c r="S8876">
        <v>0.10144825279712677</v>
      </c>
      <c r="T8876">
        <v>0.13086161017417908</v>
      </c>
      <c r="U8876" t="s">
        <v>18</v>
      </c>
      <c r="V8876" t="s">
        <v>84</v>
      </c>
      <c r="W8876">
        <v>93.192947387695313</v>
      </c>
    </row>
    <row r="8877" spans="2:23" x14ac:dyDescent="0.25">
      <c r="B8877" t="s">
        <v>15</v>
      </c>
      <c r="C8877" s="35">
        <v>42255</v>
      </c>
      <c r="D8877">
        <v>20</v>
      </c>
      <c r="E8877" t="s">
        <v>32</v>
      </c>
      <c r="F8877">
        <v>2.1649306600966125</v>
      </c>
      <c r="G8877">
        <v>1.636092816250295</v>
      </c>
      <c r="H8877">
        <v>12742</v>
      </c>
      <c r="I8877">
        <v>2.1693670848291982</v>
      </c>
      <c r="J8877">
        <v>1.6361142722336846</v>
      </c>
      <c r="K8877">
        <v>1438</v>
      </c>
      <c r="L8877">
        <v>-4.4364249333739281E-3</v>
      </c>
      <c r="M8877">
        <v>-0.20492225885391235</v>
      </c>
      <c r="N8877">
        <v>14180</v>
      </c>
      <c r="O8877">
        <v>4.5514829456806183E-2</v>
      </c>
      <c r="P8877">
        <v>-6.2768228352069855E-2</v>
      </c>
      <c r="Q8877">
        <v>-3.5139817744493484E-2</v>
      </c>
      <c r="R8877">
        <v>-4.4364249333739281E-3</v>
      </c>
      <c r="S8877">
        <v>2.6263328269124031E-2</v>
      </c>
      <c r="T8877">
        <v>5.3895380347967148E-2</v>
      </c>
      <c r="U8877" t="s">
        <v>18</v>
      </c>
      <c r="V8877" t="s">
        <v>84</v>
      </c>
      <c r="W8877">
        <v>88.924400329589844</v>
      </c>
    </row>
    <row r="8878" spans="2:23" x14ac:dyDescent="0.25">
      <c r="B8878" t="s">
        <v>15</v>
      </c>
      <c r="C8878" s="35">
        <v>42255</v>
      </c>
      <c r="D8878">
        <v>21</v>
      </c>
      <c r="E8878" t="s">
        <v>32</v>
      </c>
      <c r="F8878">
        <v>1.9838113914176638</v>
      </c>
      <c r="G8878">
        <v>1.522708911410251</v>
      </c>
      <c r="H8878">
        <v>12742</v>
      </c>
      <c r="I8878">
        <v>1.967381520671623</v>
      </c>
      <c r="J8878">
        <v>1.4909626118222361</v>
      </c>
      <c r="K8878">
        <v>1438</v>
      </c>
      <c r="L8878">
        <v>1.6429871320724487E-2</v>
      </c>
      <c r="M8878">
        <v>0.82819724082946777</v>
      </c>
      <c r="N8878">
        <v>14180</v>
      </c>
      <c r="O8878">
        <v>4.1567347943782806E-2</v>
      </c>
      <c r="P8878">
        <v>-3.6842841655015945E-2</v>
      </c>
      <c r="Q8878">
        <v>-1.1610629968345165E-2</v>
      </c>
      <c r="R8878">
        <v>1.6429871320724487E-2</v>
      </c>
      <c r="S8878">
        <v>4.4467046856880188E-2</v>
      </c>
      <c r="T8878">
        <v>6.9702588021755219E-2</v>
      </c>
      <c r="U8878" t="s">
        <v>18</v>
      </c>
      <c r="V8878" t="s">
        <v>84</v>
      </c>
      <c r="W8878">
        <v>84.656417846679688</v>
      </c>
    </row>
    <row r="8879" spans="2:23" x14ac:dyDescent="0.25">
      <c r="B8879" t="s">
        <v>15</v>
      </c>
      <c r="C8879" s="35">
        <v>42255</v>
      </c>
      <c r="D8879">
        <v>22</v>
      </c>
      <c r="E8879" t="s">
        <v>32</v>
      </c>
      <c r="F8879">
        <v>1.6908369937791379</v>
      </c>
      <c r="G8879">
        <v>1.3891360399089874</v>
      </c>
      <c r="H8879">
        <v>12742</v>
      </c>
      <c r="I8879">
        <v>1.6920706420669993</v>
      </c>
      <c r="J8879">
        <v>1.400569342323722</v>
      </c>
      <c r="K8879">
        <v>1438</v>
      </c>
      <c r="L8879">
        <v>-1.2336482759565115E-3</v>
      </c>
      <c r="M8879">
        <v>-7.2960808873176575E-2</v>
      </c>
      <c r="N8879">
        <v>14180</v>
      </c>
      <c r="O8879">
        <v>3.8930155336856842E-2</v>
      </c>
      <c r="P8879">
        <v>-5.1126535981893539E-2</v>
      </c>
      <c r="Q8879">
        <v>-2.7495153248310089E-2</v>
      </c>
      <c r="R8879">
        <v>-1.2336482759565115E-3</v>
      </c>
      <c r="S8879">
        <v>2.5024741888046265E-2</v>
      </c>
      <c r="T8879">
        <v>4.8659238964319229E-2</v>
      </c>
      <c r="U8879" t="s">
        <v>18</v>
      </c>
      <c r="V8879" t="s">
        <v>84</v>
      </c>
      <c r="W8879">
        <v>83.7904052734375</v>
      </c>
    </row>
    <row r="8880" spans="2:23" x14ac:dyDescent="0.25">
      <c r="B8880" t="s">
        <v>15</v>
      </c>
      <c r="C8880" s="35">
        <v>42255</v>
      </c>
      <c r="D8880">
        <v>23</v>
      </c>
      <c r="E8880" t="s">
        <v>32</v>
      </c>
      <c r="F8880">
        <v>1.3450820859496839</v>
      </c>
      <c r="G8880">
        <v>1.2080528171229616</v>
      </c>
      <c r="H8880">
        <v>12742</v>
      </c>
      <c r="I8880">
        <v>1.3196257323609735</v>
      </c>
      <c r="J8880">
        <v>1.2101412199383008</v>
      </c>
      <c r="K8880">
        <v>1438</v>
      </c>
      <c r="L8880">
        <v>2.5456354022026062E-2</v>
      </c>
      <c r="M8880">
        <v>1.8925502300262451</v>
      </c>
      <c r="N8880">
        <v>14180</v>
      </c>
      <c r="O8880">
        <v>3.365890309214592E-2</v>
      </c>
      <c r="P8880">
        <v>-1.7680896446108818E-2</v>
      </c>
      <c r="Q8880">
        <v>2.750731073319912E-3</v>
      </c>
      <c r="R8880">
        <v>2.5456354022026062E-2</v>
      </c>
      <c r="S8880">
        <v>4.8159282654523849E-2</v>
      </c>
      <c r="T8880">
        <v>6.8593606352806091E-2</v>
      </c>
      <c r="U8880" t="s">
        <v>18</v>
      </c>
      <c r="V8880" t="s">
        <v>84</v>
      </c>
      <c r="W8880">
        <v>82.193092346191406</v>
      </c>
    </row>
    <row r="8881" spans="2:23" x14ac:dyDescent="0.25">
      <c r="B8881" t="s">
        <v>15</v>
      </c>
      <c r="C8881" s="35">
        <v>42255</v>
      </c>
      <c r="D8881">
        <v>24</v>
      </c>
      <c r="E8881" t="s">
        <v>32</v>
      </c>
      <c r="F8881">
        <v>1.0340289664432838</v>
      </c>
      <c r="G8881">
        <v>0.99355020868011379</v>
      </c>
      <c r="H8881">
        <v>12742</v>
      </c>
      <c r="I8881">
        <v>1.0308612968501196</v>
      </c>
      <c r="J8881">
        <v>1.0273713146021677</v>
      </c>
      <c r="K8881">
        <v>1438</v>
      </c>
      <c r="L8881">
        <v>3.1676695216447115E-3</v>
      </c>
      <c r="M8881">
        <v>0.30634245276451111</v>
      </c>
      <c r="N8881">
        <v>14180</v>
      </c>
      <c r="O8881">
        <v>2.8486337512731552E-2</v>
      </c>
      <c r="P8881">
        <v>-3.3340420573949814E-2</v>
      </c>
      <c r="Q8881">
        <v>-1.6048643738031387E-2</v>
      </c>
      <c r="R8881">
        <v>3.1676695216447115E-3</v>
      </c>
      <c r="S8881">
        <v>2.2381704300642014E-2</v>
      </c>
      <c r="T8881">
        <v>3.9675761014223099E-2</v>
      </c>
      <c r="U8881" t="s">
        <v>18</v>
      </c>
      <c r="V8881" t="s">
        <v>84</v>
      </c>
      <c r="W8881">
        <v>79.461639404296875</v>
      </c>
    </row>
    <row r="8882" spans="2:23" x14ac:dyDescent="0.25">
      <c r="B8882" t="s">
        <v>15</v>
      </c>
      <c r="C8882" s="35">
        <v>42256</v>
      </c>
      <c r="D8882">
        <v>1</v>
      </c>
      <c r="E8882" t="s">
        <v>32</v>
      </c>
      <c r="F8882">
        <v>0.86085380451509563</v>
      </c>
      <c r="G8882">
        <v>0.81157116717288302</v>
      </c>
      <c r="H8882">
        <v>6298</v>
      </c>
      <c r="I8882">
        <v>0.85975478759574553</v>
      </c>
      <c r="J8882">
        <v>0.84285436483884668</v>
      </c>
      <c r="K8882">
        <v>4190</v>
      </c>
      <c r="L8882">
        <v>1.0990168666467071E-3</v>
      </c>
      <c r="M8882">
        <v>0.1276659220457077</v>
      </c>
      <c r="N8882">
        <v>10488</v>
      </c>
      <c r="O8882">
        <v>1.6556806862354279E-2</v>
      </c>
      <c r="P8882">
        <v>-2.0120186731219292E-2</v>
      </c>
      <c r="Q8882">
        <v>-1.0069874115288258E-2</v>
      </c>
      <c r="R8882">
        <v>1.0990168666467071E-3</v>
      </c>
      <c r="S8882">
        <v>1.2266582809388638E-2</v>
      </c>
      <c r="T8882">
        <v>2.2318219766020775E-2</v>
      </c>
      <c r="U8882" t="s">
        <v>18</v>
      </c>
      <c r="V8882" t="s">
        <v>84</v>
      </c>
      <c r="W8882">
        <v>77.869377136230469</v>
      </c>
    </row>
    <row r="8883" spans="2:23" x14ac:dyDescent="0.25">
      <c r="B8883" t="s">
        <v>15</v>
      </c>
      <c r="C8883" s="35">
        <v>42256</v>
      </c>
      <c r="D8883">
        <v>1</v>
      </c>
      <c r="E8883" t="s">
        <v>32</v>
      </c>
      <c r="F8883">
        <v>0.86085380451509563</v>
      </c>
      <c r="G8883">
        <v>0.81157116717288302</v>
      </c>
      <c r="H8883">
        <v>6298</v>
      </c>
      <c r="I8883">
        <v>0.85975478759574553</v>
      </c>
      <c r="J8883">
        <v>0.84285436483884668</v>
      </c>
      <c r="K8883">
        <v>4190</v>
      </c>
      <c r="L8883">
        <v>1.0990168666467071E-3</v>
      </c>
      <c r="M8883">
        <v>0.1276659220457077</v>
      </c>
      <c r="N8883">
        <v>10488</v>
      </c>
      <c r="O8883">
        <v>1.6556806862354279E-2</v>
      </c>
      <c r="P8883">
        <v>-2.0120186731219292E-2</v>
      </c>
      <c r="Q8883">
        <v>-1.0069874115288258E-2</v>
      </c>
      <c r="R8883">
        <v>1.0990168666467071E-3</v>
      </c>
      <c r="S8883">
        <v>1.2266582809388638E-2</v>
      </c>
      <c r="T8883">
        <v>2.2318219766020775E-2</v>
      </c>
      <c r="U8883" t="s">
        <v>102</v>
      </c>
      <c r="V8883" t="s">
        <v>84</v>
      </c>
      <c r="W8883">
        <v>77.869377136230469</v>
      </c>
    </row>
    <row r="8884" spans="2:23" x14ac:dyDescent="0.25">
      <c r="B8884" t="s">
        <v>15</v>
      </c>
      <c r="C8884" s="35">
        <v>42256</v>
      </c>
      <c r="D8884">
        <v>2</v>
      </c>
      <c r="E8884" t="s">
        <v>32</v>
      </c>
      <c r="F8884">
        <v>0.74520499276887564</v>
      </c>
      <c r="G8884">
        <v>0.72826071386860269</v>
      </c>
      <c r="H8884">
        <v>6298</v>
      </c>
      <c r="I8884">
        <v>0.7294452604133026</v>
      </c>
      <c r="J8884">
        <v>0.70426685513591947</v>
      </c>
      <c r="K8884">
        <v>4190</v>
      </c>
      <c r="L8884">
        <v>1.5759732574224472E-2</v>
      </c>
      <c r="M8884">
        <v>2.1148183345794678</v>
      </c>
      <c r="N8884">
        <v>10488</v>
      </c>
      <c r="O8884">
        <v>1.4233291149139404E-2</v>
      </c>
      <c r="P8884">
        <v>-2.4816533550620079E-3</v>
      </c>
      <c r="Q8884">
        <v>6.1582392081618309E-3</v>
      </c>
      <c r="R8884">
        <v>1.5759732574224472E-2</v>
      </c>
      <c r="S8884">
        <v>2.5360086932778358E-2</v>
      </c>
      <c r="T8884">
        <v>3.4001119434833527E-2</v>
      </c>
      <c r="U8884" t="s">
        <v>18</v>
      </c>
      <c r="V8884" t="s">
        <v>84</v>
      </c>
      <c r="W8884">
        <v>74.387588500976563</v>
      </c>
    </row>
    <row r="8885" spans="2:23" x14ac:dyDescent="0.25">
      <c r="B8885" t="s">
        <v>15</v>
      </c>
      <c r="C8885" s="35">
        <v>42256</v>
      </c>
      <c r="D8885">
        <v>2</v>
      </c>
      <c r="E8885" t="s">
        <v>32</v>
      </c>
      <c r="F8885">
        <v>0.74520499276887564</v>
      </c>
      <c r="G8885">
        <v>0.72826071386860269</v>
      </c>
      <c r="H8885">
        <v>6298</v>
      </c>
      <c r="I8885">
        <v>0.7294452604133026</v>
      </c>
      <c r="J8885">
        <v>0.70426685513591947</v>
      </c>
      <c r="K8885">
        <v>4190</v>
      </c>
      <c r="L8885">
        <v>1.5759732574224472E-2</v>
      </c>
      <c r="M8885">
        <v>2.1148183345794678</v>
      </c>
      <c r="N8885">
        <v>10488</v>
      </c>
      <c r="O8885">
        <v>1.4233291149139404E-2</v>
      </c>
      <c r="P8885">
        <v>-2.4816533550620079E-3</v>
      </c>
      <c r="Q8885">
        <v>6.1582392081618309E-3</v>
      </c>
      <c r="R8885">
        <v>1.5759732574224472E-2</v>
      </c>
      <c r="S8885">
        <v>2.5360086932778358E-2</v>
      </c>
      <c r="T8885">
        <v>3.4001119434833527E-2</v>
      </c>
      <c r="U8885" t="s">
        <v>102</v>
      </c>
      <c r="V8885" t="s">
        <v>84</v>
      </c>
      <c r="W8885">
        <v>74.387588500976563</v>
      </c>
    </row>
    <row r="8886" spans="2:23" x14ac:dyDescent="0.25">
      <c r="B8886" t="s">
        <v>15</v>
      </c>
      <c r="C8886" s="35">
        <v>42256</v>
      </c>
      <c r="D8886">
        <v>3</v>
      </c>
      <c r="E8886" t="s">
        <v>32</v>
      </c>
      <c r="F8886">
        <v>0.66791764240082119</v>
      </c>
      <c r="G8886">
        <v>0.66002734761630444</v>
      </c>
      <c r="H8886">
        <v>6298</v>
      </c>
      <c r="I8886">
        <v>0.66260808735933785</v>
      </c>
      <c r="J8886">
        <v>0.64182952266359827</v>
      </c>
      <c r="K8886">
        <v>4190</v>
      </c>
      <c r="L8886">
        <v>5.3095552138984203E-3</v>
      </c>
      <c r="M8886">
        <v>0.79494160413742065</v>
      </c>
      <c r="N8886">
        <v>10488</v>
      </c>
      <c r="O8886">
        <v>1.2941669672727585E-2</v>
      </c>
      <c r="P8886">
        <v>-1.1276488192379475E-2</v>
      </c>
      <c r="Q8886">
        <v>-3.4206362906843424E-3</v>
      </c>
      <c r="R8886">
        <v>5.3095552138984203E-3</v>
      </c>
      <c r="S8886">
        <v>1.4038711786270142E-2</v>
      </c>
      <c r="T8886">
        <v>2.1895598620176315E-2</v>
      </c>
      <c r="U8886" t="s">
        <v>18</v>
      </c>
      <c r="V8886" t="s">
        <v>84</v>
      </c>
      <c r="W8886">
        <v>73.387779235839844</v>
      </c>
    </row>
    <row r="8887" spans="2:23" x14ac:dyDescent="0.25">
      <c r="B8887" t="s">
        <v>15</v>
      </c>
      <c r="C8887" s="35">
        <v>42256</v>
      </c>
      <c r="D8887">
        <v>3</v>
      </c>
      <c r="E8887" t="s">
        <v>32</v>
      </c>
      <c r="F8887">
        <v>0.66791764240082119</v>
      </c>
      <c r="G8887">
        <v>0.66002734761630444</v>
      </c>
      <c r="H8887">
        <v>6298</v>
      </c>
      <c r="I8887">
        <v>0.66260808735933785</v>
      </c>
      <c r="J8887">
        <v>0.64182952266359827</v>
      </c>
      <c r="K8887">
        <v>4190</v>
      </c>
      <c r="L8887">
        <v>5.3095552138984203E-3</v>
      </c>
      <c r="M8887">
        <v>0.79494160413742065</v>
      </c>
      <c r="N8887">
        <v>10488</v>
      </c>
      <c r="O8887">
        <v>1.2941669672727585E-2</v>
      </c>
      <c r="P8887">
        <v>-1.1276488192379475E-2</v>
      </c>
      <c r="Q8887">
        <v>-3.4206362906843424E-3</v>
      </c>
      <c r="R8887">
        <v>5.3095552138984203E-3</v>
      </c>
      <c r="S8887">
        <v>1.4038711786270142E-2</v>
      </c>
      <c r="T8887">
        <v>2.1895598620176315E-2</v>
      </c>
      <c r="U8887" t="s">
        <v>102</v>
      </c>
      <c r="V8887" t="s">
        <v>84</v>
      </c>
      <c r="W8887">
        <v>73.387779235839844</v>
      </c>
    </row>
    <row r="8888" spans="2:23" x14ac:dyDescent="0.25">
      <c r="B8888" t="s">
        <v>15</v>
      </c>
      <c r="C8888" s="35">
        <v>42256</v>
      </c>
      <c r="D8888">
        <v>4</v>
      </c>
      <c r="E8888" t="s">
        <v>32</v>
      </c>
      <c r="F8888">
        <v>0.62786371034653143</v>
      </c>
      <c r="G8888">
        <v>0.59635061319007765</v>
      </c>
      <c r="H8888">
        <v>6298</v>
      </c>
      <c r="I8888">
        <v>0.62949200864706689</v>
      </c>
      <c r="J8888">
        <v>0.61319857803395306</v>
      </c>
      <c r="K8888">
        <v>4190</v>
      </c>
      <c r="L8888">
        <v>-1.6282983124256134E-3</v>
      </c>
      <c r="M8888">
        <v>-0.25933945178985596</v>
      </c>
      <c r="N8888">
        <v>10488</v>
      </c>
      <c r="O8888">
        <v>1.2091659009456635E-2</v>
      </c>
      <c r="P8888">
        <v>-1.7124967649579048E-2</v>
      </c>
      <c r="Q8888">
        <v>-9.7850896418094635E-3</v>
      </c>
      <c r="R8888">
        <v>-1.6282983124256134E-3</v>
      </c>
      <c r="S8888">
        <v>6.5275258384644985E-3</v>
      </c>
      <c r="T8888">
        <v>1.3868371956050396E-2</v>
      </c>
      <c r="U8888" t="s">
        <v>18</v>
      </c>
      <c r="V8888" t="s">
        <v>84</v>
      </c>
      <c r="W8888">
        <v>72.128814697265625</v>
      </c>
    </row>
    <row r="8889" spans="2:23" x14ac:dyDescent="0.25">
      <c r="B8889" t="s">
        <v>15</v>
      </c>
      <c r="C8889" s="35">
        <v>42256</v>
      </c>
      <c r="D8889">
        <v>4</v>
      </c>
      <c r="E8889" t="s">
        <v>32</v>
      </c>
      <c r="F8889">
        <v>0.62786371034653143</v>
      </c>
      <c r="G8889">
        <v>0.59635061319007765</v>
      </c>
      <c r="H8889">
        <v>6298</v>
      </c>
      <c r="I8889">
        <v>0.62949200864706689</v>
      </c>
      <c r="J8889">
        <v>0.61319857803395306</v>
      </c>
      <c r="K8889">
        <v>4190</v>
      </c>
      <c r="L8889">
        <v>-1.6282983124256134E-3</v>
      </c>
      <c r="M8889">
        <v>-0.25933945178985596</v>
      </c>
      <c r="N8889">
        <v>10488</v>
      </c>
      <c r="O8889">
        <v>1.2091659009456635E-2</v>
      </c>
      <c r="P8889">
        <v>-1.7124967649579048E-2</v>
      </c>
      <c r="Q8889">
        <v>-9.7850896418094635E-3</v>
      </c>
      <c r="R8889">
        <v>-1.6282983124256134E-3</v>
      </c>
      <c r="S8889">
        <v>6.5275258384644985E-3</v>
      </c>
      <c r="T8889">
        <v>1.3868371956050396E-2</v>
      </c>
      <c r="U8889" t="s">
        <v>102</v>
      </c>
      <c r="V8889" t="s">
        <v>84</v>
      </c>
      <c r="W8889">
        <v>72.128814697265625</v>
      </c>
    </row>
    <row r="8890" spans="2:23" x14ac:dyDescent="0.25">
      <c r="B8890" t="s">
        <v>15</v>
      </c>
      <c r="C8890" s="35">
        <v>42256</v>
      </c>
      <c r="D8890">
        <v>5</v>
      </c>
      <c r="E8890" t="s">
        <v>32</v>
      </c>
      <c r="F8890">
        <v>0.62018288426686397</v>
      </c>
      <c r="G8890">
        <v>0.58552089592093237</v>
      </c>
      <c r="H8890">
        <v>6298</v>
      </c>
      <c r="I8890">
        <v>0.61112263020251034</v>
      </c>
      <c r="J8890">
        <v>0.56580810348898691</v>
      </c>
      <c r="K8890">
        <v>4190</v>
      </c>
      <c r="L8890">
        <v>9.0602543205022812E-3</v>
      </c>
      <c r="M8890">
        <v>1.4609004259109497</v>
      </c>
      <c r="N8890">
        <v>10488</v>
      </c>
      <c r="O8890">
        <v>1.1438571847975254E-2</v>
      </c>
      <c r="P8890">
        <v>-5.5994195863604546E-3</v>
      </c>
      <c r="Q8890">
        <v>1.344022573903203E-3</v>
      </c>
      <c r="R8890">
        <v>9.0602543205022812E-3</v>
      </c>
      <c r="S8890">
        <v>1.6775570809841156E-2</v>
      </c>
      <c r="T8890">
        <v>2.3719927296042442E-2</v>
      </c>
      <c r="U8890" t="s">
        <v>18</v>
      </c>
      <c r="V8890" t="s">
        <v>84</v>
      </c>
      <c r="W8890">
        <v>71.740180969238281</v>
      </c>
    </row>
    <row r="8891" spans="2:23" x14ac:dyDescent="0.25">
      <c r="B8891" t="s">
        <v>15</v>
      </c>
      <c r="C8891" s="35">
        <v>42256</v>
      </c>
      <c r="D8891">
        <v>5</v>
      </c>
      <c r="E8891" t="s">
        <v>32</v>
      </c>
      <c r="F8891">
        <v>0.62018288426686397</v>
      </c>
      <c r="G8891">
        <v>0.58552089592093237</v>
      </c>
      <c r="H8891">
        <v>6298</v>
      </c>
      <c r="I8891">
        <v>0.61112263020251034</v>
      </c>
      <c r="J8891">
        <v>0.56580810348898691</v>
      </c>
      <c r="K8891">
        <v>4190</v>
      </c>
      <c r="L8891">
        <v>9.0602543205022812E-3</v>
      </c>
      <c r="M8891">
        <v>1.4609004259109497</v>
      </c>
      <c r="N8891">
        <v>10488</v>
      </c>
      <c r="O8891">
        <v>1.1438571847975254E-2</v>
      </c>
      <c r="P8891">
        <v>-5.5994195863604546E-3</v>
      </c>
      <c r="Q8891">
        <v>1.344022573903203E-3</v>
      </c>
      <c r="R8891">
        <v>9.0602543205022812E-3</v>
      </c>
      <c r="S8891">
        <v>1.6775570809841156E-2</v>
      </c>
      <c r="T8891">
        <v>2.3719927296042442E-2</v>
      </c>
      <c r="U8891" t="s">
        <v>102</v>
      </c>
      <c r="V8891" t="s">
        <v>84</v>
      </c>
      <c r="W8891">
        <v>71.740180969238281</v>
      </c>
    </row>
    <row r="8892" spans="2:23" x14ac:dyDescent="0.25">
      <c r="B8892" t="s">
        <v>15</v>
      </c>
      <c r="C8892" s="35">
        <v>42256</v>
      </c>
      <c r="D8892">
        <v>6</v>
      </c>
      <c r="E8892" t="s">
        <v>32</v>
      </c>
      <c r="F8892">
        <v>0.64190612537781655</v>
      </c>
      <c r="G8892">
        <v>0.5877561755181534</v>
      </c>
      <c r="H8892">
        <v>6298</v>
      </c>
      <c r="I8892">
        <v>0.6391902087653073</v>
      </c>
      <c r="J8892">
        <v>0.58201566813199146</v>
      </c>
      <c r="K8892">
        <v>4190</v>
      </c>
      <c r="L8892">
        <v>2.7159166056662798E-3</v>
      </c>
      <c r="M8892">
        <v>0.42310184240341187</v>
      </c>
      <c r="N8892">
        <v>10488</v>
      </c>
      <c r="O8892">
        <v>1.1648918502032757E-2</v>
      </c>
      <c r="P8892">
        <v>-1.2213337235152721E-2</v>
      </c>
      <c r="Q8892">
        <v>-5.1422109827399254E-3</v>
      </c>
      <c r="R8892">
        <v>2.7159166056662798E-3</v>
      </c>
      <c r="S8892">
        <v>1.0573112405836582E-2</v>
      </c>
      <c r="T8892">
        <v>1.7645170912146568E-2</v>
      </c>
      <c r="U8892" t="s">
        <v>18</v>
      </c>
      <c r="V8892" t="s">
        <v>84</v>
      </c>
      <c r="W8892">
        <v>71.517448425292969</v>
      </c>
    </row>
    <row r="8893" spans="2:23" x14ac:dyDescent="0.25">
      <c r="B8893" t="s">
        <v>15</v>
      </c>
      <c r="C8893" s="35">
        <v>42256</v>
      </c>
      <c r="D8893">
        <v>6</v>
      </c>
      <c r="E8893" t="s">
        <v>32</v>
      </c>
      <c r="F8893">
        <v>0.64190612537781655</v>
      </c>
      <c r="G8893">
        <v>0.5877561755181534</v>
      </c>
      <c r="H8893">
        <v>6298</v>
      </c>
      <c r="I8893">
        <v>0.6391902087653073</v>
      </c>
      <c r="J8893">
        <v>0.58201566813199146</v>
      </c>
      <c r="K8893">
        <v>4190</v>
      </c>
      <c r="L8893">
        <v>2.7159166056662798E-3</v>
      </c>
      <c r="M8893">
        <v>0.42310184240341187</v>
      </c>
      <c r="N8893">
        <v>10488</v>
      </c>
      <c r="O8893">
        <v>1.1648918502032757E-2</v>
      </c>
      <c r="P8893">
        <v>-1.2213337235152721E-2</v>
      </c>
      <c r="Q8893">
        <v>-5.1422109827399254E-3</v>
      </c>
      <c r="R8893">
        <v>2.7159166056662798E-3</v>
      </c>
      <c r="S8893">
        <v>1.0573112405836582E-2</v>
      </c>
      <c r="T8893">
        <v>1.7645170912146568E-2</v>
      </c>
      <c r="U8893" t="s">
        <v>102</v>
      </c>
      <c r="V8893" t="s">
        <v>84</v>
      </c>
      <c r="W8893">
        <v>71.517448425292969</v>
      </c>
    </row>
    <row r="8894" spans="2:23" x14ac:dyDescent="0.25">
      <c r="B8894" t="s">
        <v>15</v>
      </c>
      <c r="C8894" s="35">
        <v>42256</v>
      </c>
      <c r="D8894">
        <v>7</v>
      </c>
      <c r="E8894" t="s">
        <v>32</v>
      </c>
      <c r="F8894">
        <v>0.72468069868829554</v>
      </c>
      <c r="G8894">
        <v>0.66656996917871092</v>
      </c>
      <c r="H8894">
        <v>6298</v>
      </c>
      <c r="I8894">
        <v>0.72991879029582307</v>
      </c>
      <c r="J8894">
        <v>0.65723019086811718</v>
      </c>
      <c r="K8894">
        <v>4190</v>
      </c>
      <c r="L8894">
        <v>-5.2380915731191635E-3</v>
      </c>
      <c r="M8894">
        <v>-0.72281372547149658</v>
      </c>
      <c r="N8894">
        <v>10488</v>
      </c>
      <c r="O8894">
        <v>1.3177243061363697E-2</v>
      </c>
      <c r="P8894">
        <v>-2.2126046940684319E-2</v>
      </c>
      <c r="Q8894">
        <v>-1.4127195812761784E-2</v>
      </c>
      <c r="R8894">
        <v>-5.2380915731191635E-3</v>
      </c>
      <c r="S8894">
        <v>3.6499588750302792E-3</v>
      </c>
      <c r="T8894">
        <v>1.1649862863123417E-2</v>
      </c>
      <c r="U8894" t="s">
        <v>18</v>
      </c>
      <c r="V8894" t="s">
        <v>84</v>
      </c>
      <c r="W8894">
        <v>72.776603698730469</v>
      </c>
    </row>
    <row r="8895" spans="2:23" x14ac:dyDescent="0.25">
      <c r="B8895" t="s">
        <v>15</v>
      </c>
      <c r="C8895" s="35">
        <v>42256</v>
      </c>
      <c r="D8895">
        <v>7</v>
      </c>
      <c r="E8895" t="s">
        <v>32</v>
      </c>
      <c r="F8895">
        <v>0.72468069868829554</v>
      </c>
      <c r="G8895">
        <v>0.66656996917871092</v>
      </c>
      <c r="H8895">
        <v>6298</v>
      </c>
      <c r="I8895">
        <v>0.72991879029582307</v>
      </c>
      <c r="J8895">
        <v>0.65723019086811718</v>
      </c>
      <c r="K8895">
        <v>4190</v>
      </c>
      <c r="L8895">
        <v>-5.2380915731191635E-3</v>
      </c>
      <c r="M8895">
        <v>-0.72281372547149658</v>
      </c>
      <c r="N8895">
        <v>10488</v>
      </c>
      <c r="O8895">
        <v>1.3177243061363697E-2</v>
      </c>
      <c r="P8895">
        <v>-2.2126046940684319E-2</v>
      </c>
      <c r="Q8895">
        <v>-1.4127195812761784E-2</v>
      </c>
      <c r="R8895">
        <v>-5.2380915731191635E-3</v>
      </c>
      <c r="S8895">
        <v>3.6499588750302792E-3</v>
      </c>
      <c r="T8895">
        <v>1.1649862863123417E-2</v>
      </c>
      <c r="U8895" t="s">
        <v>102</v>
      </c>
      <c r="V8895" t="s">
        <v>84</v>
      </c>
      <c r="W8895">
        <v>72.776603698730469</v>
      </c>
    </row>
    <row r="8896" spans="2:23" x14ac:dyDescent="0.25">
      <c r="B8896" t="s">
        <v>15</v>
      </c>
      <c r="C8896" s="35">
        <v>42256</v>
      </c>
      <c r="D8896">
        <v>8</v>
      </c>
      <c r="E8896" t="s">
        <v>32</v>
      </c>
      <c r="F8896">
        <v>0.74473124911726507</v>
      </c>
      <c r="G8896">
        <v>0.7184210778440937</v>
      </c>
      <c r="H8896">
        <v>6298</v>
      </c>
      <c r="I8896">
        <v>0.75001768627100851</v>
      </c>
      <c r="J8896">
        <v>0.72065369507527222</v>
      </c>
      <c r="K8896">
        <v>4190</v>
      </c>
      <c r="L8896">
        <v>-5.2864369936287403E-3</v>
      </c>
      <c r="M8896">
        <v>-0.70984494686126709</v>
      </c>
      <c r="N8896">
        <v>10488</v>
      </c>
      <c r="O8896">
        <v>1.4349185861647129E-2</v>
      </c>
      <c r="P8896">
        <v>-2.3676354438066483E-2</v>
      </c>
      <c r="Q8896">
        <v>-1.4966110698878765E-2</v>
      </c>
      <c r="R8896">
        <v>-5.2864369936287403E-3</v>
      </c>
      <c r="S8896">
        <v>4.3920888565480709E-3</v>
      </c>
      <c r="T8896">
        <v>1.3103479519486427E-2</v>
      </c>
      <c r="U8896" t="s">
        <v>18</v>
      </c>
      <c r="V8896" t="s">
        <v>84</v>
      </c>
      <c r="W8896">
        <v>75.906654357910156</v>
      </c>
    </row>
    <row r="8897" spans="2:23" x14ac:dyDescent="0.25">
      <c r="B8897" t="s">
        <v>15</v>
      </c>
      <c r="C8897" s="35">
        <v>42256</v>
      </c>
      <c r="D8897">
        <v>8</v>
      </c>
      <c r="E8897" t="s">
        <v>32</v>
      </c>
      <c r="F8897">
        <v>0.74473124911726507</v>
      </c>
      <c r="G8897">
        <v>0.7184210778440937</v>
      </c>
      <c r="H8897">
        <v>6298</v>
      </c>
      <c r="I8897">
        <v>0.75001768627100851</v>
      </c>
      <c r="J8897">
        <v>0.72065369507527222</v>
      </c>
      <c r="K8897">
        <v>4190</v>
      </c>
      <c r="L8897">
        <v>-5.2864369936287403E-3</v>
      </c>
      <c r="M8897">
        <v>-0.70984494686126709</v>
      </c>
      <c r="N8897">
        <v>10488</v>
      </c>
      <c r="O8897">
        <v>1.4349185861647129E-2</v>
      </c>
      <c r="P8897">
        <v>-2.3676354438066483E-2</v>
      </c>
      <c r="Q8897">
        <v>-1.4966110698878765E-2</v>
      </c>
      <c r="R8897">
        <v>-5.2864369936287403E-3</v>
      </c>
      <c r="S8897">
        <v>4.3920888565480709E-3</v>
      </c>
      <c r="T8897">
        <v>1.3103479519486427E-2</v>
      </c>
      <c r="U8897" t="s">
        <v>102</v>
      </c>
      <c r="V8897" t="s">
        <v>84</v>
      </c>
      <c r="W8897">
        <v>75.906654357910156</v>
      </c>
    </row>
    <row r="8898" spans="2:23" x14ac:dyDescent="0.25">
      <c r="B8898" t="s">
        <v>15</v>
      </c>
      <c r="C8898" s="35">
        <v>42256</v>
      </c>
      <c r="D8898">
        <v>9</v>
      </c>
      <c r="E8898" t="s">
        <v>32</v>
      </c>
      <c r="F8898">
        <v>0.69031741909004452</v>
      </c>
      <c r="G8898">
        <v>0.78338417930553195</v>
      </c>
      <c r="H8898">
        <v>6298</v>
      </c>
      <c r="I8898">
        <v>0.68570479961893149</v>
      </c>
      <c r="J8898">
        <v>0.76961863877137637</v>
      </c>
      <c r="K8898">
        <v>4190</v>
      </c>
      <c r="L8898">
        <v>4.6126195229589939E-3</v>
      </c>
      <c r="M8898">
        <v>0.66818821430206299</v>
      </c>
      <c r="N8898">
        <v>10488</v>
      </c>
      <c r="O8898">
        <v>1.5453336760401726E-2</v>
      </c>
      <c r="P8898">
        <v>-1.519237644970417E-2</v>
      </c>
      <c r="Q8898">
        <v>-5.8118924498558044E-3</v>
      </c>
      <c r="R8898">
        <v>4.6126195229589939E-3</v>
      </c>
      <c r="S8898">
        <v>1.5035895630717278E-2</v>
      </c>
      <c r="T8898">
        <v>2.4417616426944733E-2</v>
      </c>
      <c r="U8898" t="s">
        <v>18</v>
      </c>
      <c r="V8898" t="s">
        <v>84</v>
      </c>
      <c r="W8898">
        <v>80.166091918945313</v>
      </c>
    </row>
    <row r="8899" spans="2:23" x14ac:dyDescent="0.25">
      <c r="B8899" t="s">
        <v>15</v>
      </c>
      <c r="C8899" s="35">
        <v>42256</v>
      </c>
      <c r="D8899">
        <v>9</v>
      </c>
      <c r="E8899" t="s">
        <v>32</v>
      </c>
      <c r="F8899">
        <v>0.69031741909004452</v>
      </c>
      <c r="G8899">
        <v>0.78338417930553195</v>
      </c>
      <c r="H8899">
        <v>6298</v>
      </c>
      <c r="I8899">
        <v>0.68570479961893149</v>
      </c>
      <c r="J8899">
        <v>0.76961863877137637</v>
      </c>
      <c r="K8899">
        <v>4190</v>
      </c>
      <c r="L8899">
        <v>4.6126195229589939E-3</v>
      </c>
      <c r="M8899">
        <v>0.66818821430206299</v>
      </c>
      <c r="N8899">
        <v>10488</v>
      </c>
      <c r="O8899">
        <v>1.5453336760401726E-2</v>
      </c>
      <c r="P8899">
        <v>-1.519237644970417E-2</v>
      </c>
      <c r="Q8899">
        <v>-5.8118924498558044E-3</v>
      </c>
      <c r="R8899">
        <v>4.6126195229589939E-3</v>
      </c>
      <c r="S8899">
        <v>1.5035895630717278E-2</v>
      </c>
      <c r="T8899">
        <v>2.4417616426944733E-2</v>
      </c>
      <c r="U8899" t="s">
        <v>102</v>
      </c>
      <c r="V8899" t="s">
        <v>84</v>
      </c>
      <c r="W8899">
        <v>80.166091918945313</v>
      </c>
    </row>
    <row r="8900" spans="2:23" x14ac:dyDescent="0.25">
      <c r="B8900" t="s">
        <v>15</v>
      </c>
      <c r="C8900" s="35">
        <v>42256</v>
      </c>
      <c r="D8900">
        <v>10</v>
      </c>
      <c r="E8900" t="s">
        <v>32</v>
      </c>
      <c r="F8900">
        <v>0.68068213472662398</v>
      </c>
      <c r="G8900">
        <v>0.94883171275847156</v>
      </c>
      <c r="H8900">
        <v>6298</v>
      </c>
      <c r="I8900">
        <v>0.67443750920559109</v>
      </c>
      <c r="J8900">
        <v>0.91426159406203233</v>
      </c>
      <c r="K8900">
        <v>4190</v>
      </c>
      <c r="L8900">
        <v>6.2446254305541515E-3</v>
      </c>
      <c r="M8900">
        <v>0.91740697622299194</v>
      </c>
      <c r="N8900">
        <v>10488</v>
      </c>
      <c r="O8900">
        <v>1.850513182580471E-2</v>
      </c>
      <c r="P8900">
        <v>-1.7471551895141602E-2</v>
      </c>
      <c r="Q8900">
        <v>-6.2385662458837032E-3</v>
      </c>
      <c r="R8900">
        <v>6.2446254305541515E-3</v>
      </c>
      <c r="S8900">
        <v>1.872633770108223E-2</v>
      </c>
      <c r="T8900">
        <v>2.996080182492733E-2</v>
      </c>
      <c r="U8900" t="s">
        <v>18</v>
      </c>
      <c r="V8900" t="s">
        <v>84</v>
      </c>
      <c r="W8900">
        <v>86.036613464355469</v>
      </c>
    </row>
    <row r="8901" spans="2:23" x14ac:dyDescent="0.25">
      <c r="B8901" t="s">
        <v>15</v>
      </c>
      <c r="C8901" s="35">
        <v>42256</v>
      </c>
      <c r="D8901">
        <v>10</v>
      </c>
      <c r="E8901" t="s">
        <v>32</v>
      </c>
      <c r="F8901">
        <v>0.68068213472662398</v>
      </c>
      <c r="G8901">
        <v>0.94883171275847156</v>
      </c>
      <c r="H8901">
        <v>6298</v>
      </c>
      <c r="I8901">
        <v>0.67443750920559109</v>
      </c>
      <c r="J8901">
        <v>0.91426159406203233</v>
      </c>
      <c r="K8901">
        <v>4190</v>
      </c>
      <c r="L8901">
        <v>6.2446254305541515E-3</v>
      </c>
      <c r="M8901">
        <v>0.91740697622299194</v>
      </c>
      <c r="N8901">
        <v>10488</v>
      </c>
      <c r="O8901">
        <v>1.850513182580471E-2</v>
      </c>
      <c r="P8901">
        <v>-1.7471551895141602E-2</v>
      </c>
      <c r="Q8901">
        <v>-6.2385662458837032E-3</v>
      </c>
      <c r="R8901">
        <v>6.2446254305541515E-3</v>
      </c>
      <c r="S8901">
        <v>1.872633770108223E-2</v>
      </c>
      <c r="T8901">
        <v>2.996080182492733E-2</v>
      </c>
      <c r="U8901" t="s">
        <v>102</v>
      </c>
      <c r="V8901" t="s">
        <v>84</v>
      </c>
      <c r="W8901">
        <v>86.036613464355469</v>
      </c>
    </row>
    <row r="8902" spans="2:23" x14ac:dyDescent="0.25">
      <c r="B8902" t="s">
        <v>15</v>
      </c>
      <c r="C8902" s="35">
        <v>42256</v>
      </c>
      <c r="D8902">
        <v>11</v>
      </c>
      <c r="E8902" t="s">
        <v>32</v>
      </c>
      <c r="F8902">
        <v>0.71482805891646028</v>
      </c>
      <c r="G8902">
        <v>1.165817051439908</v>
      </c>
      <c r="H8902">
        <v>6298</v>
      </c>
      <c r="I8902">
        <v>0.69369678412598257</v>
      </c>
      <c r="J8902">
        <v>1.1074284817854607</v>
      </c>
      <c r="K8902">
        <v>4190</v>
      </c>
      <c r="L8902">
        <v>2.1131275221705437E-2</v>
      </c>
      <c r="M8902">
        <v>2.9561338424682617</v>
      </c>
      <c r="N8902">
        <v>10488</v>
      </c>
      <c r="O8902">
        <v>2.2549938410520554E-2</v>
      </c>
      <c r="P8902">
        <v>-7.7687259763479233E-3</v>
      </c>
      <c r="Q8902">
        <v>5.9195379726588726E-3</v>
      </c>
      <c r="R8902">
        <v>2.1131275221705437E-2</v>
      </c>
      <c r="S8902">
        <v>3.6341208964586258E-2</v>
      </c>
      <c r="T8902">
        <v>5.0031274557113647E-2</v>
      </c>
      <c r="U8902" t="s">
        <v>18</v>
      </c>
      <c r="V8902" t="s">
        <v>84</v>
      </c>
      <c r="W8902">
        <v>89.906944274902344</v>
      </c>
    </row>
    <row r="8903" spans="2:23" x14ac:dyDescent="0.25">
      <c r="B8903" t="s">
        <v>15</v>
      </c>
      <c r="C8903" s="35">
        <v>42256</v>
      </c>
      <c r="D8903">
        <v>11</v>
      </c>
      <c r="E8903" t="s">
        <v>32</v>
      </c>
      <c r="F8903">
        <v>0.71482805891646028</v>
      </c>
      <c r="G8903">
        <v>1.165817051439908</v>
      </c>
      <c r="H8903">
        <v>6298</v>
      </c>
      <c r="I8903">
        <v>0.69369678412598257</v>
      </c>
      <c r="J8903">
        <v>1.1074284817854607</v>
      </c>
      <c r="K8903">
        <v>4190</v>
      </c>
      <c r="L8903">
        <v>2.1131275221705437E-2</v>
      </c>
      <c r="M8903">
        <v>2.9561338424682617</v>
      </c>
      <c r="N8903">
        <v>10488</v>
      </c>
      <c r="O8903">
        <v>2.2549938410520554E-2</v>
      </c>
      <c r="P8903">
        <v>-7.7687259763479233E-3</v>
      </c>
      <c r="Q8903">
        <v>5.9195379726588726E-3</v>
      </c>
      <c r="R8903">
        <v>2.1131275221705437E-2</v>
      </c>
      <c r="S8903">
        <v>3.6341208964586258E-2</v>
      </c>
      <c r="T8903">
        <v>5.0031274557113647E-2</v>
      </c>
      <c r="U8903" t="s">
        <v>102</v>
      </c>
      <c r="V8903" t="s">
        <v>84</v>
      </c>
      <c r="W8903">
        <v>89.906944274902344</v>
      </c>
    </row>
    <row r="8904" spans="2:23" x14ac:dyDescent="0.25">
      <c r="B8904" t="s">
        <v>15</v>
      </c>
      <c r="C8904" s="35">
        <v>42256</v>
      </c>
      <c r="D8904">
        <v>12</v>
      </c>
      <c r="E8904" t="s">
        <v>32</v>
      </c>
      <c r="F8904">
        <v>0.85176351883234114</v>
      </c>
      <c r="G8904">
        <v>1.3889901521689663</v>
      </c>
      <c r="H8904">
        <v>6298</v>
      </c>
      <c r="I8904">
        <v>0.84598010540705215</v>
      </c>
      <c r="J8904">
        <v>1.3441760577913024</v>
      </c>
      <c r="K8904">
        <v>4190</v>
      </c>
      <c r="L8904">
        <v>5.7834135368466377E-3</v>
      </c>
      <c r="M8904">
        <v>0.6789928674697876</v>
      </c>
      <c r="N8904">
        <v>10488</v>
      </c>
      <c r="O8904">
        <v>2.7157939970493317E-2</v>
      </c>
      <c r="P8904">
        <v>-2.9022201895713806E-2</v>
      </c>
      <c r="Q8904">
        <v>-1.2536789290606976E-2</v>
      </c>
      <c r="R8904">
        <v>5.7834135368466377E-3</v>
      </c>
      <c r="S8904">
        <v>2.4101443588733673E-2</v>
      </c>
      <c r="T8904">
        <v>4.0589030832052231E-2</v>
      </c>
      <c r="U8904" t="s">
        <v>18</v>
      </c>
      <c r="V8904" t="s">
        <v>84</v>
      </c>
      <c r="W8904">
        <v>94.518211364746094</v>
      </c>
    </row>
    <row r="8905" spans="2:23" x14ac:dyDescent="0.25">
      <c r="B8905" t="s">
        <v>15</v>
      </c>
      <c r="C8905" s="35">
        <v>42256</v>
      </c>
      <c r="D8905">
        <v>12</v>
      </c>
      <c r="E8905" t="s">
        <v>32</v>
      </c>
      <c r="F8905">
        <v>0.85176351883234114</v>
      </c>
      <c r="G8905">
        <v>1.3889901521689663</v>
      </c>
      <c r="H8905">
        <v>6298</v>
      </c>
      <c r="I8905">
        <v>0.84598010540705215</v>
      </c>
      <c r="J8905">
        <v>1.3441760577913024</v>
      </c>
      <c r="K8905">
        <v>4190</v>
      </c>
      <c r="L8905">
        <v>5.7834135368466377E-3</v>
      </c>
      <c r="M8905">
        <v>0.6789928674697876</v>
      </c>
      <c r="N8905">
        <v>10488</v>
      </c>
      <c r="O8905">
        <v>2.7157939970493317E-2</v>
      </c>
      <c r="P8905">
        <v>-2.9022201895713806E-2</v>
      </c>
      <c r="Q8905">
        <v>-1.2536789290606976E-2</v>
      </c>
      <c r="R8905">
        <v>5.7834135368466377E-3</v>
      </c>
      <c r="S8905">
        <v>2.4101443588733673E-2</v>
      </c>
      <c r="T8905">
        <v>4.0589030832052231E-2</v>
      </c>
      <c r="U8905" t="s">
        <v>102</v>
      </c>
      <c r="V8905" t="s">
        <v>84</v>
      </c>
      <c r="W8905">
        <v>94.518211364746094</v>
      </c>
    </row>
    <row r="8906" spans="2:23" x14ac:dyDescent="0.25">
      <c r="B8906" t="s">
        <v>15</v>
      </c>
      <c r="C8906" s="35">
        <v>42256</v>
      </c>
      <c r="D8906">
        <v>13</v>
      </c>
      <c r="E8906" t="s">
        <v>32</v>
      </c>
      <c r="F8906">
        <v>1.0878975117010321</v>
      </c>
      <c r="G8906">
        <v>1.6005731565770742</v>
      </c>
      <c r="H8906">
        <v>6298</v>
      </c>
      <c r="I8906">
        <v>1.1010583633613464</v>
      </c>
      <c r="J8906">
        <v>1.5784187264491614</v>
      </c>
      <c r="K8906">
        <v>4190</v>
      </c>
      <c r="L8906">
        <v>-1.3160851784050465E-2</v>
      </c>
      <c r="M8906">
        <v>-1.2097510099411011</v>
      </c>
      <c r="N8906">
        <v>10488</v>
      </c>
      <c r="O8906">
        <v>3.1644541770219803E-2</v>
      </c>
      <c r="P8906">
        <v>-5.3716495633125305E-2</v>
      </c>
      <c r="Q8906">
        <v>-3.4507628530263901E-2</v>
      </c>
      <c r="R8906">
        <v>-1.3160851784050465E-2</v>
      </c>
      <c r="S8906">
        <v>8.1833917647600174E-3</v>
      </c>
      <c r="T8906">
        <v>2.7394792065024376E-2</v>
      </c>
      <c r="U8906" t="s">
        <v>18</v>
      </c>
      <c r="V8906" t="s">
        <v>84</v>
      </c>
      <c r="W8906">
        <v>97.2591552734375</v>
      </c>
    </row>
    <row r="8907" spans="2:23" x14ac:dyDescent="0.25">
      <c r="B8907" t="s">
        <v>15</v>
      </c>
      <c r="C8907" s="35">
        <v>42256</v>
      </c>
      <c r="D8907">
        <v>13</v>
      </c>
      <c r="E8907" t="s">
        <v>32</v>
      </c>
      <c r="F8907">
        <v>1.0878975117010321</v>
      </c>
      <c r="G8907">
        <v>1.6005731565770742</v>
      </c>
      <c r="H8907">
        <v>6298</v>
      </c>
      <c r="I8907">
        <v>1.1010583633613464</v>
      </c>
      <c r="J8907">
        <v>1.5784187264491614</v>
      </c>
      <c r="K8907">
        <v>4190</v>
      </c>
      <c r="L8907">
        <v>-1.3160851784050465E-2</v>
      </c>
      <c r="M8907">
        <v>-1.2097510099411011</v>
      </c>
      <c r="N8907">
        <v>10488</v>
      </c>
      <c r="O8907">
        <v>3.1644541770219803E-2</v>
      </c>
      <c r="P8907">
        <v>-5.3716495633125305E-2</v>
      </c>
      <c r="Q8907">
        <v>-3.4507628530263901E-2</v>
      </c>
      <c r="R8907">
        <v>-1.3160851784050465E-2</v>
      </c>
      <c r="S8907">
        <v>8.1833917647600174E-3</v>
      </c>
      <c r="T8907">
        <v>2.7394792065024376E-2</v>
      </c>
      <c r="U8907" t="s">
        <v>102</v>
      </c>
      <c r="V8907" t="s">
        <v>84</v>
      </c>
      <c r="W8907">
        <v>97.2591552734375</v>
      </c>
    </row>
    <row r="8908" spans="2:23" x14ac:dyDescent="0.25">
      <c r="B8908" t="s">
        <v>15</v>
      </c>
      <c r="C8908" s="35">
        <v>42256</v>
      </c>
      <c r="D8908">
        <v>14</v>
      </c>
      <c r="E8908" t="s">
        <v>32</v>
      </c>
      <c r="F8908">
        <v>1.4417332744768332</v>
      </c>
      <c r="G8908">
        <v>1.7897955126561604</v>
      </c>
      <c r="H8908">
        <v>6298</v>
      </c>
      <c r="I8908">
        <v>1.4697830097535765</v>
      </c>
      <c r="J8908">
        <v>1.7583683985378165</v>
      </c>
      <c r="K8908">
        <v>4190</v>
      </c>
      <c r="L8908">
        <v>-2.8049735352396965E-2</v>
      </c>
      <c r="M8908">
        <v>-1.9455565214157104</v>
      </c>
      <c r="N8908">
        <v>10488</v>
      </c>
      <c r="O8908">
        <v>3.530646488070488E-2</v>
      </c>
      <c r="P8908">
        <v>-7.329849898815155E-2</v>
      </c>
      <c r="Q8908">
        <v>-5.1866769790649414E-2</v>
      </c>
      <c r="R8908">
        <v>-2.8049735352396965E-2</v>
      </c>
      <c r="S8908">
        <v>-4.2355246841907501E-3</v>
      </c>
      <c r="T8908">
        <v>1.7199030146002769E-2</v>
      </c>
      <c r="U8908" t="s">
        <v>18</v>
      </c>
      <c r="V8908" t="s">
        <v>84</v>
      </c>
      <c r="W8908">
        <v>100</v>
      </c>
    </row>
    <row r="8909" spans="2:23" x14ac:dyDescent="0.25">
      <c r="B8909" t="s">
        <v>15</v>
      </c>
      <c r="C8909" s="35">
        <v>42256</v>
      </c>
      <c r="D8909">
        <v>14</v>
      </c>
      <c r="E8909" t="s">
        <v>32</v>
      </c>
      <c r="F8909">
        <v>1.4417332744768332</v>
      </c>
      <c r="G8909">
        <v>1.7897955126561604</v>
      </c>
      <c r="H8909">
        <v>6298</v>
      </c>
      <c r="I8909">
        <v>1.4697830097535765</v>
      </c>
      <c r="J8909">
        <v>1.7583683985378165</v>
      </c>
      <c r="K8909">
        <v>4190</v>
      </c>
      <c r="L8909">
        <v>-2.8049735352396965E-2</v>
      </c>
      <c r="M8909">
        <v>-1.9455565214157104</v>
      </c>
      <c r="N8909">
        <v>10488</v>
      </c>
      <c r="O8909">
        <v>3.530646488070488E-2</v>
      </c>
      <c r="P8909">
        <v>-7.329849898815155E-2</v>
      </c>
      <c r="Q8909">
        <v>-5.1866769790649414E-2</v>
      </c>
      <c r="R8909">
        <v>-2.8049735352396965E-2</v>
      </c>
      <c r="S8909">
        <v>-4.2355246841907501E-3</v>
      </c>
      <c r="T8909">
        <v>1.7199030146002769E-2</v>
      </c>
      <c r="U8909" t="s">
        <v>102</v>
      </c>
      <c r="V8909" t="s">
        <v>84</v>
      </c>
      <c r="W8909">
        <v>100</v>
      </c>
    </row>
    <row r="8910" spans="2:23" x14ac:dyDescent="0.25">
      <c r="B8910" t="s">
        <v>15</v>
      </c>
      <c r="C8910" s="35">
        <v>42256</v>
      </c>
      <c r="D8910">
        <v>15</v>
      </c>
      <c r="E8910" t="s">
        <v>32</v>
      </c>
      <c r="F8910">
        <v>1.8341332590848718</v>
      </c>
      <c r="G8910">
        <v>1.9148881033748761</v>
      </c>
      <c r="H8910">
        <v>6298</v>
      </c>
      <c r="I8910">
        <v>1.8448342213034616</v>
      </c>
      <c r="J8910">
        <v>1.8903257922711381</v>
      </c>
      <c r="K8910">
        <v>4190</v>
      </c>
      <c r="L8910">
        <v>-1.0700962506234646E-2</v>
      </c>
      <c r="M8910">
        <v>-0.58343428373336792</v>
      </c>
      <c r="N8910">
        <v>10488</v>
      </c>
      <c r="O8910">
        <v>3.7881918251514435E-2</v>
      </c>
      <c r="P8910">
        <v>-5.9250429272651672E-2</v>
      </c>
      <c r="Q8910">
        <v>-3.6255348473787308E-2</v>
      </c>
      <c r="R8910">
        <v>-1.0700962506234646E-2</v>
      </c>
      <c r="S8910">
        <v>1.4850391075015068E-2</v>
      </c>
      <c r="T8910">
        <v>3.7848502397537231E-2</v>
      </c>
      <c r="U8910" t="s">
        <v>18</v>
      </c>
      <c r="V8910" t="s">
        <v>84</v>
      </c>
      <c r="W8910">
        <v>101</v>
      </c>
    </row>
    <row r="8911" spans="2:23" x14ac:dyDescent="0.25">
      <c r="B8911" t="s">
        <v>15</v>
      </c>
      <c r="C8911" s="35">
        <v>42256</v>
      </c>
      <c r="D8911">
        <v>15</v>
      </c>
      <c r="E8911" t="s">
        <v>32</v>
      </c>
      <c r="F8911">
        <v>1.8341332590848718</v>
      </c>
      <c r="G8911">
        <v>1.9148881033748761</v>
      </c>
      <c r="H8911">
        <v>6298</v>
      </c>
      <c r="I8911">
        <v>1.8448342213034616</v>
      </c>
      <c r="J8911">
        <v>1.8903257922711381</v>
      </c>
      <c r="K8911">
        <v>4190</v>
      </c>
      <c r="L8911">
        <v>-1.0700962506234646E-2</v>
      </c>
      <c r="M8911">
        <v>-0.58343428373336792</v>
      </c>
      <c r="N8911">
        <v>10488</v>
      </c>
      <c r="O8911">
        <v>3.7881918251514435E-2</v>
      </c>
      <c r="P8911">
        <v>-5.9250429272651672E-2</v>
      </c>
      <c r="Q8911">
        <v>-3.6255348473787308E-2</v>
      </c>
      <c r="R8911">
        <v>-1.0700962506234646E-2</v>
      </c>
      <c r="S8911">
        <v>1.4850391075015068E-2</v>
      </c>
      <c r="T8911">
        <v>3.7848502397537231E-2</v>
      </c>
      <c r="U8911" t="s">
        <v>102</v>
      </c>
      <c r="V8911" t="s">
        <v>84</v>
      </c>
      <c r="W8911">
        <v>101</v>
      </c>
    </row>
    <row r="8912" spans="2:23" x14ac:dyDescent="0.25">
      <c r="B8912" t="s">
        <v>15</v>
      </c>
      <c r="C8912" s="35">
        <v>42256</v>
      </c>
      <c r="D8912">
        <v>16</v>
      </c>
      <c r="E8912" t="s">
        <v>32</v>
      </c>
      <c r="F8912">
        <v>2.2864936032690681</v>
      </c>
      <c r="G8912">
        <v>2.0038917585449232</v>
      </c>
      <c r="H8912">
        <v>6298</v>
      </c>
      <c r="I8912">
        <v>2.1299103917485911</v>
      </c>
      <c r="J8912">
        <v>1.8740060605113882</v>
      </c>
      <c r="K8912">
        <v>4190</v>
      </c>
      <c r="L8912">
        <v>0.15658320486545563</v>
      </c>
      <c r="M8912">
        <v>6.8481807708740234</v>
      </c>
      <c r="N8912">
        <v>10488</v>
      </c>
      <c r="O8912">
        <v>3.841559961438179E-2</v>
      </c>
      <c r="P8912">
        <v>0.10734977573156357</v>
      </c>
      <c r="Q8912">
        <v>0.13066880404949188</v>
      </c>
      <c r="R8912">
        <v>0.15658320486545563</v>
      </c>
      <c r="S8912">
        <v>0.18249452114105225</v>
      </c>
      <c r="T8912">
        <v>0.20581664144992828</v>
      </c>
      <c r="U8912" t="s">
        <v>18</v>
      </c>
      <c r="V8912" t="s">
        <v>84</v>
      </c>
      <c r="W8912">
        <v>101.87033081054687</v>
      </c>
    </row>
    <row r="8913" spans="2:23" x14ac:dyDescent="0.25">
      <c r="B8913" t="s">
        <v>15</v>
      </c>
      <c r="C8913" s="35">
        <v>42256</v>
      </c>
      <c r="D8913">
        <v>16</v>
      </c>
      <c r="E8913" t="s">
        <v>32</v>
      </c>
      <c r="F8913">
        <v>2.2864936032690681</v>
      </c>
      <c r="G8913">
        <v>2.0038917585449232</v>
      </c>
      <c r="H8913">
        <v>6298</v>
      </c>
      <c r="I8913">
        <v>2.1299103917485911</v>
      </c>
      <c r="J8913">
        <v>1.8740060605113882</v>
      </c>
      <c r="K8913">
        <v>4190</v>
      </c>
      <c r="L8913">
        <v>0.15658320486545563</v>
      </c>
      <c r="M8913">
        <v>6.8481807708740234</v>
      </c>
      <c r="N8913">
        <v>10488</v>
      </c>
      <c r="O8913">
        <v>3.841559961438179E-2</v>
      </c>
      <c r="P8913">
        <v>0.10734977573156357</v>
      </c>
      <c r="Q8913">
        <v>0.13066880404949188</v>
      </c>
      <c r="R8913">
        <v>0.15658320486545563</v>
      </c>
      <c r="S8913">
        <v>0.18249452114105225</v>
      </c>
      <c r="T8913">
        <v>0.20581664144992828</v>
      </c>
      <c r="U8913" t="s">
        <v>102</v>
      </c>
      <c r="V8913" t="s">
        <v>84</v>
      </c>
      <c r="W8913">
        <v>101.87033081054687</v>
      </c>
    </row>
    <row r="8914" spans="2:23" x14ac:dyDescent="0.25">
      <c r="B8914" t="s">
        <v>15</v>
      </c>
      <c r="C8914" s="35">
        <v>42256</v>
      </c>
      <c r="D8914">
        <v>17</v>
      </c>
      <c r="E8914" t="s">
        <v>32</v>
      </c>
      <c r="F8914">
        <v>2.6718371502850187</v>
      </c>
      <c r="G8914">
        <v>2.0105420725809866</v>
      </c>
      <c r="H8914">
        <v>6298</v>
      </c>
      <c r="I8914">
        <v>2.1114237580708068</v>
      </c>
      <c r="J8914">
        <v>1.6738356974778137</v>
      </c>
      <c r="K8914">
        <v>4190</v>
      </c>
      <c r="L8914">
        <v>0.5604134202003479</v>
      </c>
      <c r="M8914">
        <v>20.974832534790039</v>
      </c>
      <c r="N8914">
        <v>10488</v>
      </c>
      <c r="O8914">
        <v>3.6200899630784988E-2</v>
      </c>
      <c r="P8914">
        <v>0.51401835680007935</v>
      </c>
      <c r="Q8914">
        <v>0.53599303960800171</v>
      </c>
      <c r="R8914">
        <v>0.5604134202003479</v>
      </c>
      <c r="S8914">
        <v>0.58483093976974487</v>
      </c>
      <c r="T8914">
        <v>0.60680848360061646</v>
      </c>
      <c r="U8914" t="s">
        <v>18</v>
      </c>
      <c r="V8914" t="s">
        <v>84</v>
      </c>
      <c r="W8914">
        <v>101.61126708984375</v>
      </c>
    </row>
    <row r="8915" spans="2:23" x14ac:dyDescent="0.25">
      <c r="B8915" t="s">
        <v>15</v>
      </c>
      <c r="C8915" s="35">
        <v>42256</v>
      </c>
      <c r="D8915">
        <v>17</v>
      </c>
      <c r="E8915" t="s">
        <v>32</v>
      </c>
      <c r="F8915">
        <v>2.6718371502850187</v>
      </c>
      <c r="G8915">
        <v>2.0105420725809866</v>
      </c>
      <c r="H8915">
        <v>6298</v>
      </c>
      <c r="I8915">
        <v>2.1114237580708068</v>
      </c>
      <c r="J8915">
        <v>1.6738356974778137</v>
      </c>
      <c r="K8915">
        <v>4190</v>
      </c>
      <c r="L8915">
        <v>0.5604134202003479</v>
      </c>
      <c r="M8915">
        <v>20.974832534790039</v>
      </c>
      <c r="N8915">
        <v>10488</v>
      </c>
      <c r="O8915">
        <v>3.6200899630784988E-2</v>
      </c>
      <c r="P8915">
        <v>0.51401835680007935</v>
      </c>
      <c r="Q8915">
        <v>0.53599303960800171</v>
      </c>
      <c r="R8915">
        <v>0.5604134202003479</v>
      </c>
      <c r="S8915">
        <v>0.58483093976974487</v>
      </c>
      <c r="T8915">
        <v>0.60680848360061646</v>
      </c>
      <c r="U8915" t="s">
        <v>102</v>
      </c>
      <c r="V8915" t="s">
        <v>84</v>
      </c>
      <c r="W8915">
        <v>101.61126708984375</v>
      </c>
    </row>
    <row r="8916" spans="2:23" x14ac:dyDescent="0.25">
      <c r="B8916" t="s">
        <v>15</v>
      </c>
      <c r="C8916" s="35">
        <v>42256</v>
      </c>
      <c r="D8916">
        <v>18</v>
      </c>
      <c r="E8916" t="s">
        <v>32</v>
      </c>
      <c r="F8916">
        <v>2.8085586377764091</v>
      </c>
      <c r="G8916">
        <v>2.0167412546451837</v>
      </c>
      <c r="H8916">
        <v>6298</v>
      </c>
      <c r="I8916">
        <v>2.2173048718935653</v>
      </c>
      <c r="J8916">
        <v>1.6603322615298217</v>
      </c>
      <c r="K8916">
        <v>4190</v>
      </c>
      <c r="L8916">
        <v>0.59125375747680664</v>
      </c>
      <c r="M8916">
        <v>21.051856994628906</v>
      </c>
      <c r="N8916">
        <v>10488</v>
      </c>
      <c r="O8916">
        <v>3.610711544752121E-2</v>
      </c>
      <c r="P8916">
        <v>0.54497885704040527</v>
      </c>
      <c r="Q8916">
        <v>0.56689661741256714</v>
      </c>
      <c r="R8916">
        <v>0.59125375747680664</v>
      </c>
      <c r="S8916">
        <v>0.61560803651809692</v>
      </c>
      <c r="T8916">
        <v>0.63752865791320801</v>
      </c>
      <c r="U8916" t="s">
        <v>18</v>
      </c>
      <c r="V8916" t="s">
        <v>84</v>
      </c>
      <c r="W8916">
        <v>99.611076354980469</v>
      </c>
    </row>
    <row r="8917" spans="2:23" x14ac:dyDescent="0.25">
      <c r="B8917" t="s">
        <v>15</v>
      </c>
      <c r="C8917" s="35">
        <v>42256</v>
      </c>
      <c r="D8917">
        <v>18</v>
      </c>
      <c r="E8917" t="s">
        <v>32</v>
      </c>
      <c r="F8917">
        <v>2.8085586377764091</v>
      </c>
      <c r="G8917">
        <v>2.0167412546451837</v>
      </c>
      <c r="H8917">
        <v>6298</v>
      </c>
      <c r="I8917">
        <v>2.2173048718935653</v>
      </c>
      <c r="J8917">
        <v>1.6603322615298217</v>
      </c>
      <c r="K8917">
        <v>4190</v>
      </c>
      <c r="L8917">
        <v>0.59125375747680664</v>
      </c>
      <c r="M8917">
        <v>21.051856994628906</v>
      </c>
      <c r="N8917">
        <v>10488</v>
      </c>
      <c r="O8917">
        <v>3.610711544752121E-2</v>
      </c>
      <c r="P8917">
        <v>0.54497885704040527</v>
      </c>
      <c r="Q8917">
        <v>0.56689661741256714</v>
      </c>
      <c r="R8917">
        <v>0.59125375747680664</v>
      </c>
      <c r="S8917">
        <v>0.61560803651809692</v>
      </c>
      <c r="T8917">
        <v>0.63752865791320801</v>
      </c>
      <c r="U8917" t="s">
        <v>102</v>
      </c>
      <c r="V8917" t="s">
        <v>84</v>
      </c>
      <c r="W8917">
        <v>99.611076354980469</v>
      </c>
    </row>
    <row r="8918" spans="2:23" x14ac:dyDescent="0.25">
      <c r="B8918" t="s">
        <v>15</v>
      </c>
      <c r="C8918" s="35">
        <v>42256</v>
      </c>
      <c r="D8918">
        <v>19</v>
      </c>
      <c r="E8918" t="s">
        <v>32</v>
      </c>
      <c r="F8918">
        <v>2.8469686550183098</v>
      </c>
      <c r="G8918">
        <v>1.976412308949441</v>
      </c>
      <c r="H8918">
        <v>6298</v>
      </c>
      <c r="I8918">
        <v>2.2951397886524947</v>
      </c>
      <c r="J8918">
        <v>1.6161519204124135</v>
      </c>
      <c r="K8918">
        <v>4190</v>
      </c>
      <c r="L8918">
        <v>0.55182886123657227</v>
      </c>
      <c r="M8918">
        <v>19.383031845092773</v>
      </c>
      <c r="N8918">
        <v>10488</v>
      </c>
      <c r="O8918">
        <v>3.5264797508716583E-2</v>
      </c>
      <c r="P8918">
        <v>0.50663352012634277</v>
      </c>
      <c r="Q8918">
        <v>0.52803993225097656</v>
      </c>
      <c r="R8918">
        <v>0.55182886123657227</v>
      </c>
      <c r="S8918">
        <v>0.57561498880386353</v>
      </c>
      <c r="T8918">
        <v>0.59702420234680176</v>
      </c>
      <c r="U8918" t="s">
        <v>18</v>
      </c>
      <c r="V8918" t="s">
        <v>84</v>
      </c>
      <c r="W8918">
        <v>96.481025695800781</v>
      </c>
    </row>
    <row r="8919" spans="2:23" x14ac:dyDescent="0.25">
      <c r="B8919" t="s">
        <v>15</v>
      </c>
      <c r="C8919" s="35">
        <v>42256</v>
      </c>
      <c r="D8919">
        <v>19</v>
      </c>
      <c r="E8919" t="s">
        <v>32</v>
      </c>
      <c r="F8919">
        <v>2.8469686550183098</v>
      </c>
      <c r="G8919">
        <v>1.976412308949441</v>
      </c>
      <c r="H8919">
        <v>6298</v>
      </c>
      <c r="I8919">
        <v>2.2951397886524947</v>
      </c>
      <c r="J8919">
        <v>1.6161519204124135</v>
      </c>
      <c r="K8919">
        <v>4190</v>
      </c>
      <c r="L8919">
        <v>0.55182886123657227</v>
      </c>
      <c r="M8919">
        <v>19.383031845092773</v>
      </c>
      <c r="N8919">
        <v>10488</v>
      </c>
      <c r="O8919">
        <v>3.5264797508716583E-2</v>
      </c>
      <c r="P8919">
        <v>0.50663352012634277</v>
      </c>
      <c r="Q8919">
        <v>0.52803993225097656</v>
      </c>
      <c r="R8919">
        <v>0.55182886123657227</v>
      </c>
      <c r="S8919">
        <v>0.57561498880386353</v>
      </c>
      <c r="T8919">
        <v>0.59702420234680176</v>
      </c>
      <c r="U8919" t="s">
        <v>102</v>
      </c>
      <c r="V8919" t="s">
        <v>84</v>
      </c>
      <c r="W8919">
        <v>96.481025695800781</v>
      </c>
    </row>
    <row r="8920" spans="2:23" x14ac:dyDescent="0.25">
      <c r="B8920" t="s">
        <v>15</v>
      </c>
      <c r="C8920" s="35">
        <v>42256</v>
      </c>
      <c r="D8920">
        <v>20</v>
      </c>
      <c r="E8920" t="s">
        <v>32</v>
      </c>
      <c r="F8920">
        <v>2.701752273128851</v>
      </c>
      <c r="G8920">
        <v>1.8931830290076272</v>
      </c>
      <c r="H8920">
        <v>6298</v>
      </c>
      <c r="I8920">
        <v>2.9553655146405897</v>
      </c>
      <c r="J8920">
        <v>1.9670206944065531</v>
      </c>
      <c r="K8920">
        <v>4190</v>
      </c>
      <c r="L8920">
        <v>-0.25361323356628418</v>
      </c>
      <c r="M8920">
        <v>-9.3869905471801758</v>
      </c>
      <c r="N8920">
        <v>10488</v>
      </c>
      <c r="O8920">
        <v>3.8633167743682861E-2</v>
      </c>
      <c r="P8920">
        <v>-0.30312550067901611</v>
      </c>
      <c r="Q8920">
        <v>-0.27967438101768494</v>
      </c>
      <c r="R8920">
        <v>-0.25361323356628418</v>
      </c>
      <c r="S8920">
        <v>-0.22755515575408936</v>
      </c>
      <c r="T8920">
        <v>-0.20410096645355225</v>
      </c>
      <c r="U8920" t="s">
        <v>18</v>
      </c>
      <c r="V8920" t="s">
        <v>84</v>
      </c>
      <c r="W8920">
        <v>91.739608764648438</v>
      </c>
    </row>
    <row r="8921" spans="2:23" x14ac:dyDescent="0.25">
      <c r="B8921" t="s">
        <v>15</v>
      </c>
      <c r="C8921" s="35">
        <v>42256</v>
      </c>
      <c r="D8921">
        <v>20</v>
      </c>
      <c r="E8921" t="s">
        <v>32</v>
      </c>
      <c r="F8921">
        <v>2.701752273128851</v>
      </c>
      <c r="G8921">
        <v>1.8931830290076272</v>
      </c>
      <c r="H8921">
        <v>6298</v>
      </c>
      <c r="I8921">
        <v>2.9553655146405897</v>
      </c>
      <c r="J8921">
        <v>1.9670206944065531</v>
      </c>
      <c r="K8921">
        <v>4190</v>
      </c>
      <c r="L8921">
        <v>-0.25361323356628418</v>
      </c>
      <c r="M8921">
        <v>-9.3869905471801758</v>
      </c>
      <c r="N8921">
        <v>10488</v>
      </c>
      <c r="O8921">
        <v>3.8633167743682861E-2</v>
      </c>
      <c r="P8921">
        <v>-0.30312550067901611</v>
      </c>
      <c r="Q8921">
        <v>-0.27967438101768494</v>
      </c>
      <c r="R8921">
        <v>-0.25361323356628418</v>
      </c>
      <c r="S8921">
        <v>-0.22755515575408936</v>
      </c>
      <c r="T8921">
        <v>-0.20410096645355225</v>
      </c>
      <c r="U8921" t="s">
        <v>102</v>
      </c>
      <c r="V8921" t="s">
        <v>84</v>
      </c>
      <c r="W8921">
        <v>91.739608764648438</v>
      </c>
    </row>
    <row r="8922" spans="2:23" x14ac:dyDescent="0.25">
      <c r="B8922" t="s">
        <v>15</v>
      </c>
      <c r="C8922" s="35">
        <v>42256</v>
      </c>
      <c r="D8922">
        <v>21</v>
      </c>
      <c r="E8922" t="s">
        <v>32</v>
      </c>
      <c r="F8922">
        <v>2.4959468813624124</v>
      </c>
      <c r="G8922">
        <v>1.8085164609981401</v>
      </c>
      <c r="H8922">
        <v>6298</v>
      </c>
      <c r="I8922">
        <v>2.8276369572816291</v>
      </c>
      <c r="J8922">
        <v>1.9680291448185532</v>
      </c>
      <c r="K8922">
        <v>4190</v>
      </c>
      <c r="L8922">
        <v>-0.33169007301330566</v>
      </c>
      <c r="M8922">
        <v>-13.289148330688477</v>
      </c>
      <c r="N8922">
        <v>10488</v>
      </c>
      <c r="O8922">
        <v>3.7996124476194382E-2</v>
      </c>
      <c r="P8922">
        <v>-0.38038590550422668</v>
      </c>
      <c r="Q8922">
        <v>-0.35732150077819824</v>
      </c>
      <c r="R8922">
        <v>-0.33169007301330566</v>
      </c>
      <c r="S8922">
        <v>-0.30606168508529663</v>
      </c>
      <c r="T8922">
        <v>-0.28299424052238464</v>
      </c>
      <c r="U8922" t="s">
        <v>18</v>
      </c>
      <c r="V8922" t="s">
        <v>84</v>
      </c>
      <c r="W8922">
        <v>89.09210205078125</v>
      </c>
    </row>
    <row r="8923" spans="2:23" x14ac:dyDescent="0.25">
      <c r="B8923" t="s">
        <v>15</v>
      </c>
      <c r="C8923" s="35">
        <v>42256</v>
      </c>
      <c r="D8923">
        <v>21</v>
      </c>
      <c r="E8923" t="s">
        <v>32</v>
      </c>
      <c r="F8923">
        <v>2.4959468813624124</v>
      </c>
      <c r="G8923">
        <v>1.8085164609981401</v>
      </c>
      <c r="H8923">
        <v>6298</v>
      </c>
      <c r="I8923">
        <v>2.8276369572816291</v>
      </c>
      <c r="J8923">
        <v>1.9680291448185532</v>
      </c>
      <c r="K8923">
        <v>4190</v>
      </c>
      <c r="L8923">
        <v>-0.33169007301330566</v>
      </c>
      <c r="M8923">
        <v>-13.289148330688477</v>
      </c>
      <c r="N8923">
        <v>10488</v>
      </c>
      <c r="O8923">
        <v>3.7996124476194382E-2</v>
      </c>
      <c r="P8923">
        <v>-0.38038590550422668</v>
      </c>
      <c r="Q8923">
        <v>-0.35732150077819824</v>
      </c>
      <c r="R8923">
        <v>-0.33169007301330566</v>
      </c>
      <c r="S8923">
        <v>-0.30606168508529663</v>
      </c>
      <c r="T8923">
        <v>-0.28299424052238464</v>
      </c>
      <c r="U8923" t="s">
        <v>102</v>
      </c>
      <c r="V8923" t="s">
        <v>84</v>
      </c>
      <c r="W8923">
        <v>89.09210205078125</v>
      </c>
    </row>
    <row r="8924" spans="2:23" x14ac:dyDescent="0.25">
      <c r="B8924" t="s">
        <v>15</v>
      </c>
      <c r="C8924" s="35">
        <v>42256</v>
      </c>
      <c r="D8924">
        <v>22</v>
      </c>
      <c r="E8924" t="s">
        <v>32</v>
      </c>
      <c r="F8924">
        <v>2.1549021855059531</v>
      </c>
      <c r="G8924">
        <v>1.6520060158576271</v>
      </c>
      <c r="H8924">
        <v>6298</v>
      </c>
      <c r="I8924">
        <v>2.3594395251031437</v>
      </c>
      <c r="J8924">
        <v>1.7843442412612045</v>
      </c>
      <c r="K8924">
        <v>4190</v>
      </c>
      <c r="L8924">
        <v>-0.20453734695911407</v>
      </c>
      <c r="M8924">
        <v>-9.4917230606079102</v>
      </c>
      <c r="N8924">
        <v>10488</v>
      </c>
      <c r="O8924">
        <v>3.4542854875326157E-2</v>
      </c>
      <c r="P8924">
        <v>-0.24880747497081757</v>
      </c>
      <c r="Q8924">
        <v>-0.22783926129341125</v>
      </c>
      <c r="R8924">
        <v>-0.20453734695911407</v>
      </c>
      <c r="S8924">
        <v>-0.18123818933963776</v>
      </c>
      <c r="T8924">
        <v>-0.16026721894741058</v>
      </c>
      <c r="U8924" t="s">
        <v>18</v>
      </c>
      <c r="V8924" t="s">
        <v>84</v>
      </c>
      <c r="W8924">
        <v>86.833145141601563</v>
      </c>
    </row>
    <row r="8925" spans="2:23" x14ac:dyDescent="0.25">
      <c r="B8925" t="s">
        <v>15</v>
      </c>
      <c r="C8925" s="35">
        <v>42256</v>
      </c>
      <c r="D8925">
        <v>22</v>
      </c>
      <c r="E8925" t="s">
        <v>32</v>
      </c>
      <c r="F8925">
        <v>2.1549021855059531</v>
      </c>
      <c r="G8925">
        <v>1.6520060158576271</v>
      </c>
      <c r="H8925">
        <v>6298</v>
      </c>
      <c r="I8925">
        <v>2.3594395251031437</v>
      </c>
      <c r="J8925">
        <v>1.7843442412612045</v>
      </c>
      <c r="K8925">
        <v>4190</v>
      </c>
      <c r="L8925">
        <v>-0.20453734695911407</v>
      </c>
      <c r="M8925">
        <v>-9.4917230606079102</v>
      </c>
      <c r="N8925">
        <v>10488</v>
      </c>
      <c r="O8925">
        <v>3.4542854875326157E-2</v>
      </c>
      <c r="P8925">
        <v>-0.24880747497081757</v>
      </c>
      <c r="Q8925">
        <v>-0.22783926129341125</v>
      </c>
      <c r="R8925">
        <v>-0.20453734695911407</v>
      </c>
      <c r="S8925">
        <v>-0.18123818933963776</v>
      </c>
      <c r="T8925">
        <v>-0.16026721894741058</v>
      </c>
      <c r="U8925" t="s">
        <v>102</v>
      </c>
      <c r="V8925" t="s">
        <v>84</v>
      </c>
      <c r="W8925">
        <v>86.833145141601563</v>
      </c>
    </row>
    <row r="8926" spans="2:23" x14ac:dyDescent="0.25">
      <c r="B8926" t="s">
        <v>15</v>
      </c>
      <c r="C8926" s="35">
        <v>42256</v>
      </c>
      <c r="D8926">
        <v>23</v>
      </c>
      <c r="E8926" t="s">
        <v>32</v>
      </c>
      <c r="F8926">
        <v>1.7097691976095477</v>
      </c>
      <c r="G8926">
        <v>1.4599906152959654</v>
      </c>
      <c r="H8926">
        <v>6298</v>
      </c>
      <c r="I8926">
        <v>1.8183375566132951</v>
      </c>
      <c r="J8926">
        <v>1.5596612693653868</v>
      </c>
      <c r="K8926">
        <v>4190</v>
      </c>
      <c r="L8926">
        <v>-0.10856835544109344</v>
      </c>
      <c r="M8926">
        <v>-6.349884033203125</v>
      </c>
      <c r="N8926">
        <v>10488</v>
      </c>
      <c r="O8926">
        <v>3.0315203592181206E-2</v>
      </c>
      <c r="P8926">
        <v>-0.14742031693458557</v>
      </c>
      <c r="Q8926">
        <v>-0.1290183812379837</v>
      </c>
      <c r="R8926">
        <v>-0.10856835544109344</v>
      </c>
      <c r="S8926">
        <v>-8.8120751082897186E-2</v>
      </c>
      <c r="T8926">
        <v>-6.9716393947601318E-2</v>
      </c>
      <c r="U8926" t="s">
        <v>18</v>
      </c>
      <c r="V8926" t="s">
        <v>84</v>
      </c>
      <c r="W8926">
        <v>84.962814331054688</v>
      </c>
    </row>
    <row r="8927" spans="2:23" x14ac:dyDescent="0.25">
      <c r="B8927" t="s">
        <v>15</v>
      </c>
      <c r="C8927" s="35">
        <v>42256</v>
      </c>
      <c r="D8927">
        <v>23</v>
      </c>
      <c r="E8927" t="s">
        <v>32</v>
      </c>
      <c r="F8927">
        <v>1.7097691976095477</v>
      </c>
      <c r="G8927">
        <v>1.4599906152959654</v>
      </c>
      <c r="H8927">
        <v>6298</v>
      </c>
      <c r="I8927">
        <v>1.8183375566132951</v>
      </c>
      <c r="J8927">
        <v>1.5596612693653868</v>
      </c>
      <c r="K8927">
        <v>4190</v>
      </c>
      <c r="L8927">
        <v>-0.10856835544109344</v>
      </c>
      <c r="M8927">
        <v>-6.349884033203125</v>
      </c>
      <c r="N8927">
        <v>10488</v>
      </c>
      <c r="O8927">
        <v>3.0315203592181206E-2</v>
      </c>
      <c r="P8927">
        <v>-0.14742031693458557</v>
      </c>
      <c r="Q8927">
        <v>-0.1290183812379837</v>
      </c>
      <c r="R8927">
        <v>-0.10856835544109344</v>
      </c>
      <c r="S8927">
        <v>-8.8120751082897186E-2</v>
      </c>
      <c r="T8927">
        <v>-6.9716393947601318E-2</v>
      </c>
      <c r="U8927" t="s">
        <v>102</v>
      </c>
      <c r="V8927" t="s">
        <v>84</v>
      </c>
      <c r="W8927">
        <v>84.962814331054688</v>
      </c>
    </row>
    <row r="8928" spans="2:23" x14ac:dyDescent="0.25">
      <c r="B8928" t="s">
        <v>15</v>
      </c>
      <c r="C8928" s="35">
        <v>42256</v>
      </c>
      <c r="D8928">
        <v>24</v>
      </c>
      <c r="E8928" t="s">
        <v>32</v>
      </c>
      <c r="F8928">
        <v>1.3262482532091899</v>
      </c>
      <c r="G8928">
        <v>1.2299996812322358</v>
      </c>
      <c r="H8928">
        <v>6298</v>
      </c>
      <c r="I8928">
        <v>1.4029767939158742</v>
      </c>
      <c r="J8928">
        <v>1.3201507970617807</v>
      </c>
      <c r="K8928">
        <v>4190</v>
      </c>
      <c r="L8928">
        <v>-7.6728537678718567E-2</v>
      </c>
      <c r="M8928">
        <v>-5.7853827476501465</v>
      </c>
      <c r="N8928">
        <v>10488</v>
      </c>
      <c r="O8928">
        <v>2.5615645572543144E-2</v>
      </c>
      <c r="P8928">
        <v>-0.10955754667520523</v>
      </c>
      <c r="Q8928">
        <v>-9.4008341431617737E-2</v>
      </c>
      <c r="R8928">
        <v>-7.6728537678718567E-2</v>
      </c>
      <c r="S8928">
        <v>-5.9450786560773849E-2</v>
      </c>
      <c r="T8928">
        <v>-4.3899524956941605E-2</v>
      </c>
      <c r="U8928" t="s">
        <v>18</v>
      </c>
      <c r="V8928" t="s">
        <v>84</v>
      </c>
      <c r="W8928">
        <v>83.222160339355469</v>
      </c>
    </row>
    <row r="8929" spans="2:23" x14ac:dyDescent="0.25">
      <c r="B8929" t="s">
        <v>15</v>
      </c>
      <c r="C8929" s="35">
        <v>42256</v>
      </c>
      <c r="D8929">
        <v>24</v>
      </c>
      <c r="E8929" t="s">
        <v>32</v>
      </c>
      <c r="F8929">
        <v>1.3262482532091899</v>
      </c>
      <c r="G8929">
        <v>1.2299996812322358</v>
      </c>
      <c r="H8929">
        <v>6298</v>
      </c>
      <c r="I8929">
        <v>1.4029767939158742</v>
      </c>
      <c r="J8929">
        <v>1.3201507970617807</v>
      </c>
      <c r="K8929">
        <v>4190</v>
      </c>
      <c r="L8929">
        <v>-7.6728537678718567E-2</v>
      </c>
      <c r="M8929">
        <v>-5.7853827476501465</v>
      </c>
      <c r="N8929">
        <v>10488</v>
      </c>
      <c r="O8929">
        <v>2.5615645572543144E-2</v>
      </c>
      <c r="P8929">
        <v>-0.10955754667520523</v>
      </c>
      <c r="Q8929">
        <v>-9.4008341431617737E-2</v>
      </c>
      <c r="R8929">
        <v>-7.6728537678718567E-2</v>
      </c>
      <c r="S8929">
        <v>-5.9450786560773849E-2</v>
      </c>
      <c r="T8929">
        <v>-4.3899524956941605E-2</v>
      </c>
      <c r="U8929" t="s">
        <v>102</v>
      </c>
      <c r="V8929" t="s">
        <v>84</v>
      </c>
      <c r="W8929">
        <v>83.222160339355469</v>
      </c>
    </row>
    <row r="8930" spans="2:23" x14ac:dyDescent="0.25">
      <c r="B8930" t="s">
        <v>15</v>
      </c>
      <c r="C8930" s="35">
        <v>42257</v>
      </c>
      <c r="D8930">
        <v>1</v>
      </c>
      <c r="E8930" t="s">
        <v>32</v>
      </c>
      <c r="F8930">
        <v>1.0813696242551964</v>
      </c>
      <c r="G8930">
        <v>1.0753959995035656</v>
      </c>
      <c r="H8930">
        <v>9389</v>
      </c>
      <c r="I8930">
        <v>1.1350086348080266</v>
      </c>
      <c r="J8930">
        <v>1.0970143198220248</v>
      </c>
      <c r="K8930">
        <v>1083</v>
      </c>
      <c r="L8930">
        <v>-5.3639009594917297E-2</v>
      </c>
      <c r="M8930">
        <v>-4.9602847099304199</v>
      </c>
      <c r="N8930">
        <v>10472</v>
      </c>
      <c r="O8930">
        <v>3.5133793950080872E-2</v>
      </c>
      <c r="P8930">
        <v>-9.8666481673717499E-2</v>
      </c>
      <c r="Q8930">
        <v>-7.7339567244052887E-2</v>
      </c>
      <c r="R8930">
        <v>-5.3639009594917297E-2</v>
      </c>
      <c r="S8930">
        <v>-2.9941266402602196E-2</v>
      </c>
      <c r="T8930">
        <v>-8.6115393787622452E-3</v>
      </c>
      <c r="U8930" t="s">
        <v>18</v>
      </c>
      <c r="V8930" t="s">
        <v>84</v>
      </c>
      <c r="W8930">
        <v>81.351699829101563</v>
      </c>
    </row>
    <row r="8931" spans="2:23" x14ac:dyDescent="0.25">
      <c r="B8931" t="s">
        <v>15</v>
      </c>
      <c r="C8931" s="35">
        <v>42257</v>
      </c>
      <c r="D8931">
        <v>1</v>
      </c>
      <c r="E8931" t="s">
        <v>32</v>
      </c>
      <c r="F8931">
        <v>1.0813696242551964</v>
      </c>
      <c r="G8931">
        <v>1.0753959995035656</v>
      </c>
      <c r="H8931">
        <v>9389</v>
      </c>
      <c r="I8931">
        <v>1.1350086348080266</v>
      </c>
      <c r="J8931">
        <v>1.0970143198220248</v>
      </c>
      <c r="K8931">
        <v>1083</v>
      </c>
      <c r="L8931">
        <v>-5.3639009594917297E-2</v>
      </c>
      <c r="M8931">
        <v>-4.9602847099304199</v>
      </c>
      <c r="N8931">
        <v>10472</v>
      </c>
      <c r="O8931">
        <v>3.5133793950080872E-2</v>
      </c>
      <c r="P8931">
        <v>-9.8666481673717499E-2</v>
      </c>
      <c r="Q8931">
        <v>-7.7339567244052887E-2</v>
      </c>
      <c r="R8931">
        <v>-5.3639009594917297E-2</v>
      </c>
      <c r="S8931">
        <v>-2.9941266402602196E-2</v>
      </c>
      <c r="T8931">
        <v>-8.6115393787622452E-3</v>
      </c>
      <c r="U8931" t="s">
        <v>102</v>
      </c>
      <c r="V8931" t="s">
        <v>84</v>
      </c>
      <c r="W8931">
        <v>81.351699829101563</v>
      </c>
    </row>
    <row r="8932" spans="2:23" x14ac:dyDescent="0.25">
      <c r="B8932" t="s">
        <v>15</v>
      </c>
      <c r="C8932" s="35">
        <v>42257</v>
      </c>
      <c r="D8932">
        <v>2</v>
      </c>
      <c r="E8932" t="s">
        <v>32</v>
      </c>
      <c r="F8932">
        <v>0.91838404157248343</v>
      </c>
      <c r="G8932">
        <v>0.93724470180372665</v>
      </c>
      <c r="H8932">
        <v>9389</v>
      </c>
      <c r="I8932">
        <v>0.98379489363426409</v>
      </c>
      <c r="J8932">
        <v>0.96447663389948879</v>
      </c>
      <c r="K8932">
        <v>1083</v>
      </c>
      <c r="L8932">
        <v>-6.5410852432250977E-2</v>
      </c>
      <c r="M8932">
        <v>-7.1223855018615723</v>
      </c>
      <c r="N8932">
        <v>10472</v>
      </c>
      <c r="O8932">
        <v>3.0862335115671158E-2</v>
      </c>
      <c r="P8932">
        <v>-0.10496401786804199</v>
      </c>
      <c r="Q8932">
        <v>-8.6229965090751648E-2</v>
      </c>
      <c r="R8932">
        <v>-6.5410852432250977E-2</v>
      </c>
      <c r="S8932">
        <v>-4.4594205915927887E-2</v>
      </c>
      <c r="T8932">
        <v>-2.5857683271169662E-2</v>
      </c>
      <c r="U8932" t="s">
        <v>18</v>
      </c>
      <c r="V8932" t="s">
        <v>84</v>
      </c>
      <c r="W8932">
        <v>79.740165710449219</v>
      </c>
    </row>
    <row r="8933" spans="2:23" x14ac:dyDescent="0.25">
      <c r="B8933" t="s">
        <v>15</v>
      </c>
      <c r="C8933" s="35">
        <v>42257</v>
      </c>
      <c r="D8933">
        <v>2</v>
      </c>
      <c r="E8933" t="s">
        <v>32</v>
      </c>
      <c r="F8933">
        <v>0.91838404157248343</v>
      </c>
      <c r="G8933">
        <v>0.93724470180372665</v>
      </c>
      <c r="H8933">
        <v>9389</v>
      </c>
      <c r="I8933">
        <v>0.98379489363426409</v>
      </c>
      <c r="J8933">
        <v>0.96447663389948879</v>
      </c>
      <c r="K8933">
        <v>1083</v>
      </c>
      <c r="L8933">
        <v>-6.5410852432250977E-2</v>
      </c>
      <c r="M8933">
        <v>-7.1223855018615723</v>
      </c>
      <c r="N8933">
        <v>10472</v>
      </c>
      <c r="O8933">
        <v>3.0862335115671158E-2</v>
      </c>
      <c r="P8933">
        <v>-0.10496401786804199</v>
      </c>
      <c r="Q8933">
        <v>-8.6229965090751648E-2</v>
      </c>
      <c r="R8933">
        <v>-6.5410852432250977E-2</v>
      </c>
      <c r="S8933">
        <v>-4.4594205915927887E-2</v>
      </c>
      <c r="T8933">
        <v>-2.5857683271169662E-2</v>
      </c>
      <c r="U8933" t="s">
        <v>102</v>
      </c>
      <c r="V8933" t="s">
        <v>84</v>
      </c>
      <c r="W8933">
        <v>79.740165710449219</v>
      </c>
    </row>
    <row r="8934" spans="2:23" x14ac:dyDescent="0.25">
      <c r="B8934" t="s">
        <v>15</v>
      </c>
      <c r="C8934" s="35">
        <v>42257</v>
      </c>
      <c r="D8934">
        <v>3</v>
      </c>
      <c r="E8934" t="s">
        <v>32</v>
      </c>
      <c r="F8934">
        <v>0.80489898330300169</v>
      </c>
      <c r="G8934">
        <v>0.82946247254298611</v>
      </c>
      <c r="H8934">
        <v>9389</v>
      </c>
      <c r="I8934">
        <v>0.84968477256438801</v>
      </c>
      <c r="J8934">
        <v>0.82020624982538515</v>
      </c>
      <c r="K8934">
        <v>1083</v>
      </c>
      <c r="L8934">
        <v>-4.4785790145397186E-2</v>
      </c>
      <c r="M8934">
        <v>-5.564150333404541</v>
      </c>
      <c r="N8934">
        <v>10472</v>
      </c>
      <c r="O8934">
        <v>2.6352578774094582E-2</v>
      </c>
      <c r="P8934">
        <v>-7.8559257090091705E-2</v>
      </c>
      <c r="Q8934">
        <v>-6.2562711536884308E-2</v>
      </c>
      <c r="R8934">
        <v>-4.4785790145397186E-2</v>
      </c>
      <c r="S8934">
        <v>-2.7010975405573845E-2</v>
      </c>
      <c r="T8934">
        <v>-1.1012325063347816E-2</v>
      </c>
      <c r="U8934" t="s">
        <v>18</v>
      </c>
      <c r="V8934" t="s">
        <v>84</v>
      </c>
      <c r="W8934">
        <v>78.869651794433594</v>
      </c>
    </row>
    <row r="8935" spans="2:23" x14ac:dyDescent="0.25">
      <c r="B8935" t="s">
        <v>15</v>
      </c>
      <c r="C8935" s="35">
        <v>42257</v>
      </c>
      <c r="D8935">
        <v>3</v>
      </c>
      <c r="E8935" t="s">
        <v>32</v>
      </c>
      <c r="F8935">
        <v>0.80489898330300169</v>
      </c>
      <c r="G8935">
        <v>0.82946247254298611</v>
      </c>
      <c r="H8935">
        <v>9389</v>
      </c>
      <c r="I8935">
        <v>0.84968477256438801</v>
      </c>
      <c r="J8935">
        <v>0.82020624982538515</v>
      </c>
      <c r="K8935">
        <v>1083</v>
      </c>
      <c r="L8935">
        <v>-4.4785790145397186E-2</v>
      </c>
      <c r="M8935">
        <v>-5.564150333404541</v>
      </c>
      <c r="N8935">
        <v>10472</v>
      </c>
      <c r="O8935">
        <v>2.6352578774094582E-2</v>
      </c>
      <c r="P8935">
        <v>-7.8559257090091705E-2</v>
      </c>
      <c r="Q8935">
        <v>-6.2562711536884308E-2</v>
      </c>
      <c r="R8935">
        <v>-4.4785790145397186E-2</v>
      </c>
      <c r="S8935">
        <v>-2.7010975405573845E-2</v>
      </c>
      <c r="T8935">
        <v>-1.1012325063347816E-2</v>
      </c>
      <c r="U8935" t="s">
        <v>102</v>
      </c>
      <c r="V8935" t="s">
        <v>84</v>
      </c>
      <c r="W8935">
        <v>78.869651794433594</v>
      </c>
    </row>
    <row r="8936" spans="2:23" x14ac:dyDescent="0.25">
      <c r="B8936" t="s">
        <v>15</v>
      </c>
      <c r="C8936" s="35">
        <v>42257</v>
      </c>
      <c r="D8936">
        <v>4</v>
      </c>
      <c r="E8936" t="s">
        <v>32</v>
      </c>
      <c r="F8936">
        <v>0.73772296904459522</v>
      </c>
      <c r="G8936">
        <v>0.73855196065346373</v>
      </c>
      <c r="H8936">
        <v>9389</v>
      </c>
      <c r="I8936">
        <v>0.75070705630492029</v>
      </c>
      <c r="J8936">
        <v>0.69406368072225011</v>
      </c>
      <c r="K8936">
        <v>1083</v>
      </c>
      <c r="L8936">
        <v>-1.2984087690711021E-2</v>
      </c>
      <c r="M8936">
        <v>-1.7600220441818237</v>
      </c>
      <c r="N8936">
        <v>10472</v>
      </c>
      <c r="O8936">
        <v>2.2425455972552299E-2</v>
      </c>
      <c r="P8936">
        <v>-4.1724551469087601E-2</v>
      </c>
      <c r="Q8936">
        <v>-2.8111852705478668E-2</v>
      </c>
      <c r="R8936">
        <v>-1.2984087690711021E-2</v>
      </c>
      <c r="S8936">
        <v>2.1418824326246977E-3</v>
      </c>
      <c r="T8936">
        <v>1.5756376087665558E-2</v>
      </c>
      <c r="U8936" t="s">
        <v>18</v>
      </c>
      <c r="V8936" t="s">
        <v>84</v>
      </c>
      <c r="W8936">
        <v>77.999137878417969</v>
      </c>
    </row>
    <row r="8937" spans="2:23" x14ac:dyDescent="0.25">
      <c r="B8937" t="s">
        <v>15</v>
      </c>
      <c r="C8937" s="35">
        <v>42257</v>
      </c>
      <c r="D8937">
        <v>4</v>
      </c>
      <c r="E8937" t="s">
        <v>32</v>
      </c>
      <c r="F8937">
        <v>0.73772296904459522</v>
      </c>
      <c r="G8937">
        <v>0.73855196065346373</v>
      </c>
      <c r="H8937">
        <v>9389</v>
      </c>
      <c r="I8937">
        <v>0.75070705630492029</v>
      </c>
      <c r="J8937">
        <v>0.69406368072225011</v>
      </c>
      <c r="K8937">
        <v>1083</v>
      </c>
      <c r="L8937">
        <v>-1.2984087690711021E-2</v>
      </c>
      <c r="M8937">
        <v>-1.7600220441818237</v>
      </c>
      <c r="N8937">
        <v>10472</v>
      </c>
      <c r="O8937">
        <v>2.2425455972552299E-2</v>
      </c>
      <c r="P8937">
        <v>-4.1724551469087601E-2</v>
      </c>
      <c r="Q8937">
        <v>-2.8111852705478668E-2</v>
      </c>
      <c r="R8937">
        <v>-1.2984087690711021E-2</v>
      </c>
      <c r="S8937">
        <v>2.1418824326246977E-3</v>
      </c>
      <c r="T8937">
        <v>1.5756376087665558E-2</v>
      </c>
      <c r="U8937" t="s">
        <v>102</v>
      </c>
      <c r="V8937" t="s">
        <v>84</v>
      </c>
      <c r="W8937">
        <v>77.999137878417969</v>
      </c>
    </row>
    <row r="8938" spans="2:23" x14ac:dyDescent="0.25">
      <c r="B8938" t="s">
        <v>15</v>
      </c>
      <c r="C8938" s="35">
        <v>42257</v>
      </c>
      <c r="D8938">
        <v>5</v>
      </c>
      <c r="E8938" t="s">
        <v>32</v>
      </c>
      <c r="F8938">
        <v>0.70157718089561016</v>
      </c>
      <c r="G8938">
        <v>0.68581986933707795</v>
      </c>
      <c r="H8938">
        <v>9389</v>
      </c>
      <c r="I8938">
        <v>0.73176731677912465</v>
      </c>
      <c r="J8938">
        <v>0.66896467396355208</v>
      </c>
      <c r="K8938">
        <v>1083</v>
      </c>
      <c r="L8938">
        <v>-3.0190136283636093E-2</v>
      </c>
      <c r="M8938">
        <v>-4.3031811714172363</v>
      </c>
      <c r="N8938">
        <v>10472</v>
      </c>
      <c r="O8938">
        <v>2.1524695679545403E-2</v>
      </c>
      <c r="P8938">
        <v>-5.7776186615228653E-2</v>
      </c>
      <c r="Q8938">
        <v>-4.4710267335176468E-2</v>
      </c>
      <c r="R8938">
        <v>-3.0190136283636093E-2</v>
      </c>
      <c r="S8938">
        <v>-1.5671728178858757E-2</v>
      </c>
      <c r="T8938">
        <v>-2.604086184874177E-3</v>
      </c>
      <c r="U8938" t="s">
        <v>18</v>
      </c>
      <c r="V8938" t="s">
        <v>84</v>
      </c>
      <c r="W8938">
        <v>79.351409912109375</v>
      </c>
    </row>
    <row r="8939" spans="2:23" x14ac:dyDescent="0.25">
      <c r="B8939" t="s">
        <v>15</v>
      </c>
      <c r="C8939" s="35">
        <v>42257</v>
      </c>
      <c r="D8939">
        <v>5</v>
      </c>
      <c r="E8939" t="s">
        <v>32</v>
      </c>
      <c r="F8939">
        <v>0.70157718089561016</v>
      </c>
      <c r="G8939">
        <v>0.68581986933707795</v>
      </c>
      <c r="H8939">
        <v>9389</v>
      </c>
      <c r="I8939">
        <v>0.73176731677912465</v>
      </c>
      <c r="J8939">
        <v>0.66896467396355208</v>
      </c>
      <c r="K8939">
        <v>1083</v>
      </c>
      <c r="L8939">
        <v>-3.0190136283636093E-2</v>
      </c>
      <c r="M8939">
        <v>-4.3031811714172363</v>
      </c>
      <c r="N8939">
        <v>10472</v>
      </c>
      <c r="O8939">
        <v>2.1524695679545403E-2</v>
      </c>
      <c r="P8939">
        <v>-5.7776186615228653E-2</v>
      </c>
      <c r="Q8939">
        <v>-4.4710267335176468E-2</v>
      </c>
      <c r="R8939">
        <v>-3.0190136283636093E-2</v>
      </c>
      <c r="S8939">
        <v>-1.5671728178858757E-2</v>
      </c>
      <c r="T8939">
        <v>-2.604086184874177E-3</v>
      </c>
      <c r="U8939" t="s">
        <v>102</v>
      </c>
      <c r="V8939" t="s">
        <v>84</v>
      </c>
      <c r="W8939">
        <v>79.351409912109375</v>
      </c>
    </row>
    <row r="8940" spans="2:23" x14ac:dyDescent="0.25">
      <c r="B8940" t="s">
        <v>15</v>
      </c>
      <c r="C8940" s="35">
        <v>42257</v>
      </c>
      <c r="D8940">
        <v>6</v>
      </c>
      <c r="E8940" t="s">
        <v>32</v>
      </c>
      <c r="F8940">
        <v>0.71360188386164369</v>
      </c>
      <c r="G8940">
        <v>0.69171199867223554</v>
      </c>
      <c r="H8940">
        <v>9389</v>
      </c>
      <c r="I8940">
        <v>0.72819099346072502</v>
      </c>
      <c r="J8940">
        <v>0.66792017819325078</v>
      </c>
      <c r="K8940">
        <v>1083</v>
      </c>
      <c r="L8940">
        <v>-1.458910945802927E-2</v>
      </c>
      <c r="M8940">
        <v>-2.0444326400756836</v>
      </c>
      <c r="N8940">
        <v>10472</v>
      </c>
      <c r="O8940">
        <v>2.1514823660254478E-2</v>
      </c>
      <c r="P8940">
        <v>-4.2162507772445679E-2</v>
      </c>
      <c r="Q8940">
        <v>-2.910257875919342E-2</v>
      </c>
      <c r="R8940">
        <v>-1.458910945802927E-2</v>
      </c>
      <c r="S8940">
        <v>-7.7360899013001472E-5</v>
      </c>
      <c r="T8940">
        <v>1.2984288856387138E-2</v>
      </c>
      <c r="U8940" t="s">
        <v>18</v>
      </c>
      <c r="V8940" t="s">
        <v>84</v>
      </c>
      <c r="W8940">
        <v>77.481185913085937</v>
      </c>
    </row>
    <row r="8941" spans="2:23" x14ac:dyDescent="0.25">
      <c r="B8941" t="s">
        <v>15</v>
      </c>
      <c r="C8941" s="35">
        <v>42257</v>
      </c>
      <c r="D8941">
        <v>6</v>
      </c>
      <c r="E8941" t="s">
        <v>32</v>
      </c>
      <c r="F8941">
        <v>0.71360188386164369</v>
      </c>
      <c r="G8941">
        <v>0.69171199867223554</v>
      </c>
      <c r="H8941">
        <v>9389</v>
      </c>
      <c r="I8941">
        <v>0.72819099346072502</v>
      </c>
      <c r="J8941">
        <v>0.66792017819325078</v>
      </c>
      <c r="K8941">
        <v>1083</v>
      </c>
      <c r="L8941">
        <v>-1.458910945802927E-2</v>
      </c>
      <c r="M8941">
        <v>-2.0444326400756836</v>
      </c>
      <c r="N8941">
        <v>10472</v>
      </c>
      <c r="O8941">
        <v>2.1514823660254478E-2</v>
      </c>
      <c r="P8941">
        <v>-4.2162507772445679E-2</v>
      </c>
      <c r="Q8941">
        <v>-2.910257875919342E-2</v>
      </c>
      <c r="R8941">
        <v>-1.458910945802927E-2</v>
      </c>
      <c r="S8941">
        <v>-7.7360899013001472E-5</v>
      </c>
      <c r="T8941">
        <v>1.2984288856387138E-2</v>
      </c>
      <c r="U8941" t="s">
        <v>102</v>
      </c>
      <c r="V8941" t="s">
        <v>84</v>
      </c>
      <c r="W8941">
        <v>77.481185913085937</v>
      </c>
    </row>
    <row r="8942" spans="2:23" x14ac:dyDescent="0.25">
      <c r="B8942" t="s">
        <v>15</v>
      </c>
      <c r="C8942" s="35">
        <v>42257</v>
      </c>
      <c r="D8942">
        <v>7</v>
      </c>
      <c r="E8942" t="s">
        <v>32</v>
      </c>
      <c r="F8942">
        <v>0.77745449009348289</v>
      </c>
      <c r="G8942">
        <v>0.73459097214283753</v>
      </c>
      <c r="H8942">
        <v>9389</v>
      </c>
      <c r="I8942">
        <v>0.82768467978174831</v>
      </c>
      <c r="J8942">
        <v>0.79532468848211813</v>
      </c>
      <c r="K8942">
        <v>1083</v>
      </c>
      <c r="L8942">
        <v>-5.023019015789032E-2</v>
      </c>
      <c r="M8942">
        <v>-6.4608526229858398</v>
      </c>
      <c r="N8942">
        <v>10472</v>
      </c>
      <c r="O8942">
        <v>2.5328602641820908E-2</v>
      </c>
      <c r="P8942">
        <v>-8.269132673740387E-2</v>
      </c>
      <c r="Q8942">
        <v>-6.7316360771656036E-2</v>
      </c>
      <c r="R8942">
        <v>-5.023019015789032E-2</v>
      </c>
      <c r="S8942">
        <v>-3.3146046102046967E-2</v>
      </c>
      <c r="T8942">
        <v>-1.776905357837677E-2</v>
      </c>
      <c r="U8942" t="s">
        <v>18</v>
      </c>
      <c r="V8942" t="s">
        <v>84</v>
      </c>
      <c r="W8942">
        <v>76.8697509765625</v>
      </c>
    </row>
    <row r="8943" spans="2:23" x14ac:dyDescent="0.25">
      <c r="B8943" t="s">
        <v>15</v>
      </c>
      <c r="C8943" s="35">
        <v>42257</v>
      </c>
      <c r="D8943">
        <v>7</v>
      </c>
      <c r="E8943" t="s">
        <v>32</v>
      </c>
      <c r="F8943">
        <v>0.77745449009348289</v>
      </c>
      <c r="G8943">
        <v>0.73459097214283753</v>
      </c>
      <c r="H8943">
        <v>9389</v>
      </c>
      <c r="I8943">
        <v>0.82768467978174831</v>
      </c>
      <c r="J8943">
        <v>0.79532468848211813</v>
      </c>
      <c r="K8943">
        <v>1083</v>
      </c>
      <c r="L8943">
        <v>-5.023019015789032E-2</v>
      </c>
      <c r="M8943">
        <v>-6.4608526229858398</v>
      </c>
      <c r="N8943">
        <v>10472</v>
      </c>
      <c r="O8943">
        <v>2.5328602641820908E-2</v>
      </c>
      <c r="P8943">
        <v>-8.269132673740387E-2</v>
      </c>
      <c r="Q8943">
        <v>-6.7316360771656036E-2</v>
      </c>
      <c r="R8943">
        <v>-5.023019015789032E-2</v>
      </c>
      <c r="S8943">
        <v>-3.3146046102046967E-2</v>
      </c>
      <c r="T8943">
        <v>-1.776905357837677E-2</v>
      </c>
      <c r="U8943" t="s">
        <v>102</v>
      </c>
      <c r="V8943" t="s">
        <v>84</v>
      </c>
      <c r="W8943">
        <v>76.8697509765625</v>
      </c>
    </row>
    <row r="8944" spans="2:23" x14ac:dyDescent="0.25">
      <c r="B8944" t="s">
        <v>15</v>
      </c>
      <c r="C8944" s="35">
        <v>42257</v>
      </c>
      <c r="D8944">
        <v>8</v>
      </c>
      <c r="E8944" t="s">
        <v>32</v>
      </c>
      <c r="F8944">
        <v>0.78961470613389906</v>
      </c>
      <c r="G8944">
        <v>0.75849478301391615</v>
      </c>
      <c r="H8944">
        <v>9389</v>
      </c>
      <c r="I8944">
        <v>0.80639108630844081</v>
      </c>
      <c r="J8944">
        <v>0.78193262337209213</v>
      </c>
      <c r="K8944">
        <v>1083</v>
      </c>
      <c r="L8944">
        <v>-1.6776381060481071E-2</v>
      </c>
      <c r="M8944">
        <v>-2.1246285438537598</v>
      </c>
      <c r="N8944">
        <v>10472</v>
      </c>
      <c r="O8944">
        <v>2.5016704574227333E-2</v>
      </c>
      <c r="P8944">
        <v>-4.883778840303421E-2</v>
      </c>
      <c r="Q8944">
        <v>-3.3652149140834808E-2</v>
      </c>
      <c r="R8944">
        <v>-1.6776381060481071E-2</v>
      </c>
      <c r="S8944">
        <v>9.7386175184510648E-5</v>
      </c>
      <c r="T8944">
        <v>1.5285027213394642E-2</v>
      </c>
      <c r="U8944" t="s">
        <v>18</v>
      </c>
      <c r="V8944" t="s">
        <v>84</v>
      </c>
      <c r="W8944">
        <v>79.129295349121094</v>
      </c>
    </row>
    <row r="8945" spans="2:23" x14ac:dyDescent="0.25">
      <c r="B8945" t="s">
        <v>15</v>
      </c>
      <c r="C8945" s="35">
        <v>42257</v>
      </c>
      <c r="D8945">
        <v>8</v>
      </c>
      <c r="E8945" t="s">
        <v>32</v>
      </c>
      <c r="F8945">
        <v>0.78961470613389906</v>
      </c>
      <c r="G8945">
        <v>0.75849478301391615</v>
      </c>
      <c r="H8945">
        <v>9389</v>
      </c>
      <c r="I8945">
        <v>0.80639108630844081</v>
      </c>
      <c r="J8945">
        <v>0.78193262337209213</v>
      </c>
      <c r="K8945">
        <v>1083</v>
      </c>
      <c r="L8945">
        <v>-1.6776381060481071E-2</v>
      </c>
      <c r="M8945">
        <v>-2.1246285438537598</v>
      </c>
      <c r="N8945">
        <v>10472</v>
      </c>
      <c r="O8945">
        <v>2.5016704574227333E-2</v>
      </c>
      <c r="P8945">
        <v>-4.883778840303421E-2</v>
      </c>
      <c r="Q8945">
        <v>-3.3652149140834808E-2</v>
      </c>
      <c r="R8945">
        <v>-1.6776381060481071E-2</v>
      </c>
      <c r="S8945">
        <v>9.7386175184510648E-5</v>
      </c>
      <c r="T8945">
        <v>1.5285027213394642E-2</v>
      </c>
      <c r="U8945" t="s">
        <v>102</v>
      </c>
      <c r="V8945" t="s">
        <v>84</v>
      </c>
      <c r="W8945">
        <v>79.129295349121094</v>
      </c>
    </row>
    <row r="8946" spans="2:23" x14ac:dyDescent="0.25">
      <c r="B8946" t="s">
        <v>15</v>
      </c>
      <c r="C8946" s="35">
        <v>42257</v>
      </c>
      <c r="D8946">
        <v>9</v>
      </c>
      <c r="E8946" t="s">
        <v>32</v>
      </c>
      <c r="F8946">
        <v>0.7549457027841191</v>
      </c>
      <c r="G8946">
        <v>0.83614194541655329</v>
      </c>
      <c r="H8946">
        <v>9389</v>
      </c>
      <c r="I8946">
        <v>0.74028978660417188</v>
      </c>
      <c r="J8946">
        <v>0.77854884090010079</v>
      </c>
      <c r="K8946">
        <v>1083</v>
      </c>
      <c r="L8946">
        <v>1.4655916020274162E-2</v>
      </c>
      <c r="M8946">
        <v>1.941320538520813</v>
      </c>
      <c r="N8946">
        <v>10472</v>
      </c>
      <c r="O8946">
        <v>2.5182286277413368E-2</v>
      </c>
      <c r="P8946">
        <v>-1.7617702484130859E-2</v>
      </c>
      <c r="Q8946">
        <v>-2.3315506987273693E-3</v>
      </c>
      <c r="R8946">
        <v>1.4655916020274162E-2</v>
      </c>
      <c r="S8946">
        <v>3.1641367822885513E-2</v>
      </c>
      <c r="T8946">
        <v>4.6929534524679184E-2</v>
      </c>
      <c r="U8946" t="s">
        <v>18</v>
      </c>
      <c r="V8946" t="s">
        <v>84</v>
      </c>
      <c r="W8946">
        <v>82.64801025390625</v>
      </c>
    </row>
    <row r="8947" spans="2:23" x14ac:dyDescent="0.25">
      <c r="B8947" t="s">
        <v>15</v>
      </c>
      <c r="C8947" s="35">
        <v>42257</v>
      </c>
      <c r="D8947">
        <v>9</v>
      </c>
      <c r="E8947" t="s">
        <v>32</v>
      </c>
      <c r="F8947">
        <v>0.7549457027841191</v>
      </c>
      <c r="G8947">
        <v>0.83614194541655329</v>
      </c>
      <c r="H8947">
        <v>9389</v>
      </c>
      <c r="I8947">
        <v>0.74028978660417188</v>
      </c>
      <c r="J8947">
        <v>0.77854884090010079</v>
      </c>
      <c r="K8947">
        <v>1083</v>
      </c>
      <c r="L8947">
        <v>1.4655916020274162E-2</v>
      </c>
      <c r="M8947">
        <v>1.941320538520813</v>
      </c>
      <c r="N8947">
        <v>10472</v>
      </c>
      <c r="O8947">
        <v>2.5182286277413368E-2</v>
      </c>
      <c r="P8947">
        <v>-1.7617702484130859E-2</v>
      </c>
      <c r="Q8947">
        <v>-2.3315506987273693E-3</v>
      </c>
      <c r="R8947">
        <v>1.4655916020274162E-2</v>
      </c>
      <c r="S8947">
        <v>3.1641367822885513E-2</v>
      </c>
      <c r="T8947">
        <v>4.6929534524679184E-2</v>
      </c>
      <c r="U8947" t="s">
        <v>102</v>
      </c>
      <c r="V8947" t="s">
        <v>84</v>
      </c>
      <c r="W8947">
        <v>82.64801025390625</v>
      </c>
    </row>
    <row r="8948" spans="2:23" x14ac:dyDescent="0.25">
      <c r="B8948" t="s">
        <v>15</v>
      </c>
      <c r="C8948" s="35">
        <v>42257</v>
      </c>
      <c r="D8948">
        <v>10</v>
      </c>
      <c r="E8948" t="s">
        <v>32</v>
      </c>
      <c r="F8948">
        <v>0.79073068611884778</v>
      </c>
      <c r="G8948">
        <v>1.022762950428634</v>
      </c>
      <c r="H8948">
        <v>9389</v>
      </c>
      <c r="I8948">
        <v>0.80420111382431958</v>
      </c>
      <c r="J8948">
        <v>1.050963469688043</v>
      </c>
      <c r="K8948">
        <v>1083</v>
      </c>
      <c r="L8948">
        <v>-1.3470428064465523E-2</v>
      </c>
      <c r="M8948">
        <v>-1.7035417556762695</v>
      </c>
      <c r="N8948">
        <v>10472</v>
      </c>
      <c r="O8948">
        <v>3.3634599298238754E-2</v>
      </c>
      <c r="P8948">
        <v>-5.6576531380414963E-2</v>
      </c>
      <c r="Q8948">
        <v>-3.6159656941890717E-2</v>
      </c>
      <c r="R8948">
        <v>-1.3470428064465523E-2</v>
      </c>
      <c r="S8948">
        <v>9.2161092907190323E-3</v>
      </c>
      <c r="T8948">
        <v>2.9635675251483917E-2</v>
      </c>
      <c r="U8948" t="s">
        <v>18</v>
      </c>
      <c r="V8948" t="s">
        <v>84</v>
      </c>
      <c r="W8948">
        <v>86.777786254882812</v>
      </c>
    </row>
    <row r="8949" spans="2:23" x14ac:dyDescent="0.25">
      <c r="B8949" t="s">
        <v>15</v>
      </c>
      <c r="C8949" s="35">
        <v>42257</v>
      </c>
      <c r="D8949">
        <v>10</v>
      </c>
      <c r="E8949" t="s">
        <v>32</v>
      </c>
      <c r="F8949">
        <v>0.79073068611884778</v>
      </c>
      <c r="G8949">
        <v>1.022762950428634</v>
      </c>
      <c r="H8949">
        <v>9389</v>
      </c>
      <c r="I8949">
        <v>0.80420111382431958</v>
      </c>
      <c r="J8949">
        <v>1.050963469688043</v>
      </c>
      <c r="K8949">
        <v>1083</v>
      </c>
      <c r="L8949">
        <v>-1.3470428064465523E-2</v>
      </c>
      <c r="M8949">
        <v>-1.7035417556762695</v>
      </c>
      <c r="N8949">
        <v>10472</v>
      </c>
      <c r="O8949">
        <v>3.3634599298238754E-2</v>
      </c>
      <c r="P8949">
        <v>-5.6576531380414963E-2</v>
      </c>
      <c r="Q8949">
        <v>-3.6159656941890717E-2</v>
      </c>
      <c r="R8949">
        <v>-1.3470428064465523E-2</v>
      </c>
      <c r="S8949">
        <v>9.2161092907190323E-3</v>
      </c>
      <c r="T8949">
        <v>2.9635675251483917E-2</v>
      </c>
      <c r="U8949" t="s">
        <v>102</v>
      </c>
      <c r="V8949" t="s">
        <v>84</v>
      </c>
      <c r="W8949">
        <v>86.777786254882812</v>
      </c>
    </row>
    <row r="8950" spans="2:23" x14ac:dyDescent="0.25">
      <c r="B8950" t="s">
        <v>15</v>
      </c>
      <c r="C8950" s="35">
        <v>42257</v>
      </c>
      <c r="D8950">
        <v>11</v>
      </c>
      <c r="E8950" t="s">
        <v>32</v>
      </c>
      <c r="F8950">
        <v>0.88956401574759836</v>
      </c>
      <c r="G8950">
        <v>1.2109716299975433</v>
      </c>
      <c r="H8950">
        <v>9389</v>
      </c>
      <c r="I8950">
        <v>0.87217325912759103</v>
      </c>
      <c r="J8950">
        <v>1.2539359269483428</v>
      </c>
      <c r="K8950">
        <v>1083</v>
      </c>
      <c r="L8950">
        <v>1.739075593650341E-2</v>
      </c>
      <c r="M8950">
        <v>1.9549752473831177</v>
      </c>
      <c r="N8950">
        <v>10472</v>
      </c>
      <c r="O8950">
        <v>4.0100373327732086E-2</v>
      </c>
      <c r="P8950">
        <v>-3.4001883119344711E-2</v>
      </c>
      <c r="Q8950">
        <v>-9.6601536497473717E-3</v>
      </c>
      <c r="R8950">
        <v>1.739075593650341E-2</v>
      </c>
      <c r="S8950">
        <v>4.4438458979129791E-2</v>
      </c>
      <c r="T8950">
        <v>6.8783394992351532E-2</v>
      </c>
      <c r="U8950" t="s">
        <v>18</v>
      </c>
      <c r="V8950" t="s">
        <v>84</v>
      </c>
      <c r="W8950">
        <v>90.648109436035156</v>
      </c>
    </row>
    <row r="8951" spans="2:23" x14ac:dyDescent="0.25">
      <c r="B8951" t="s">
        <v>15</v>
      </c>
      <c r="C8951" s="35">
        <v>42257</v>
      </c>
      <c r="D8951">
        <v>11</v>
      </c>
      <c r="E8951" t="s">
        <v>32</v>
      </c>
      <c r="F8951">
        <v>0.88956401574759836</v>
      </c>
      <c r="G8951">
        <v>1.2109716299975433</v>
      </c>
      <c r="H8951">
        <v>9389</v>
      </c>
      <c r="I8951">
        <v>0.87217325912759103</v>
      </c>
      <c r="J8951">
        <v>1.2539359269483428</v>
      </c>
      <c r="K8951">
        <v>1083</v>
      </c>
      <c r="L8951">
        <v>1.739075593650341E-2</v>
      </c>
      <c r="M8951">
        <v>1.9549752473831177</v>
      </c>
      <c r="N8951">
        <v>10472</v>
      </c>
      <c r="O8951">
        <v>4.0100373327732086E-2</v>
      </c>
      <c r="P8951">
        <v>-3.4001883119344711E-2</v>
      </c>
      <c r="Q8951">
        <v>-9.6601536497473717E-3</v>
      </c>
      <c r="R8951">
        <v>1.739075593650341E-2</v>
      </c>
      <c r="S8951">
        <v>4.4438458979129791E-2</v>
      </c>
      <c r="T8951">
        <v>6.8783394992351532E-2</v>
      </c>
      <c r="U8951" t="s">
        <v>102</v>
      </c>
      <c r="V8951" t="s">
        <v>84</v>
      </c>
      <c r="W8951">
        <v>90.648109436035156</v>
      </c>
    </row>
    <row r="8952" spans="2:23" x14ac:dyDescent="0.25">
      <c r="B8952" t="s">
        <v>15</v>
      </c>
      <c r="C8952" s="35">
        <v>42257</v>
      </c>
      <c r="D8952">
        <v>12</v>
      </c>
      <c r="E8952" t="s">
        <v>32</v>
      </c>
      <c r="F8952">
        <v>1.0670621428870768</v>
      </c>
      <c r="G8952">
        <v>1.4536858109315172</v>
      </c>
      <c r="H8952">
        <v>9389</v>
      </c>
      <c r="I8952">
        <v>0.9954765091490787</v>
      </c>
      <c r="J8952">
        <v>1.4468890680752178</v>
      </c>
      <c r="K8952">
        <v>1083</v>
      </c>
      <c r="L8952">
        <v>7.1585632860660553E-2</v>
      </c>
      <c r="M8952">
        <v>6.7086658477783203</v>
      </c>
      <c r="N8952">
        <v>10472</v>
      </c>
      <c r="O8952">
        <v>4.6455543488264084E-2</v>
      </c>
      <c r="P8952">
        <v>1.2048208154737949E-2</v>
      </c>
      <c r="Q8952">
        <v>4.0247652679681778E-2</v>
      </c>
      <c r="R8952">
        <v>7.1585632860660553E-2</v>
      </c>
      <c r="S8952">
        <v>0.10291989892721176</v>
      </c>
      <c r="T8952">
        <v>0.13112305104732513</v>
      </c>
      <c r="U8952" t="s">
        <v>18</v>
      </c>
      <c r="V8952" t="s">
        <v>84</v>
      </c>
      <c r="W8952">
        <v>95.388748168945313</v>
      </c>
    </row>
    <row r="8953" spans="2:23" x14ac:dyDescent="0.25">
      <c r="B8953" t="s">
        <v>15</v>
      </c>
      <c r="C8953" s="35">
        <v>42257</v>
      </c>
      <c r="D8953">
        <v>12</v>
      </c>
      <c r="E8953" t="s">
        <v>32</v>
      </c>
      <c r="F8953">
        <v>1.0670621428870768</v>
      </c>
      <c r="G8953">
        <v>1.4536858109315172</v>
      </c>
      <c r="H8953">
        <v>9389</v>
      </c>
      <c r="I8953">
        <v>0.9954765091490787</v>
      </c>
      <c r="J8953">
        <v>1.4468890680752178</v>
      </c>
      <c r="K8953">
        <v>1083</v>
      </c>
      <c r="L8953">
        <v>7.1585632860660553E-2</v>
      </c>
      <c r="M8953">
        <v>6.7086658477783203</v>
      </c>
      <c r="N8953">
        <v>10472</v>
      </c>
      <c r="O8953">
        <v>4.6455543488264084E-2</v>
      </c>
      <c r="P8953">
        <v>1.2048208154737949E-2</v>
      </c>
      <c r="Q8953">
        <v>4.0247652679681778E-2</v>
      </c>
      <c r="R8953">
        <v>7.1585632860660553E-2</v>
      </c>
      <c r="S8953">
        <v>0.10291989892721176</v>
      </c>
      <c r="T8953">
        <v>0.13112305104732513</v>
      </c>
      <c r="U8953" t="s">
        <v>102</v>
      </c>
      <c r="V8953" t="s">
        <v>84</v>
      </c>
      <c r="W8953">
        <v>95.388748168945313</v>
      </c>
    </row>
    <row r="8954" spans="2:23" x14ac:dyDescent="0.25">
      <c r="B8954" t="s">
        <v>15</v>
      </c>
      <c r="C8954" s="35">
        <v>42257</v>
      </c>
      <c r="D8954">
        <v>13</v>
      </c>
      <c r="E8954" t="s">
        <v>32</v>
      </c>
      <c r="F8954">
        <v>1.3787442148279085</v>
      </c>
      <c r="G8954">
        <v>1.67706243019877</v>
      </c>
      <c r="H8954">
        <v>9389</v>
      </c>
      <c r="I8954">
        <v>1.373184307824368</v>
      </c>
      <c r="J8954">
        <v>1.7938071198424046</v>
      </c>
      <c r="K8954">
        <v>1083</v>
      </c>
      <c r="L8954">
        <v>5.559906829148531E-3</v>
      </c>
      <c r="M8954">
        <v>0.40325877070426941</v>
      </c>
      <c r="N8954">
        <v>10472</v>
      </c>
      <c r="O8954">
        <v>5.7190001010894775E-2</v>
      </c>
      <c r="P8954">
        <v>-6.7734800279140472E-2</v>
      </c>
      <c r="Q8954">
        <v>-3.3019322901964188E-2</v>
      </c>
      <c r="R8954">
        <v>5.559906829148531E-3</v>
      </c>
      <c r="S8954">
        <v>4.4134560972452164E-2</v>
      </c>
      <c r="T8954">
        <v>7.885461300611496E-2</v>
      </c>
      <c r="U8954" t="s">
        <v>18</v>
      </c>
      <c r="V8954" t="s">
        <v>84</v>
      </c>
      <c r="W8954">
        <v>98.740928649902344</v>
      </c>
    </row>
    <row r="8955" spans="2:23" x14ac:dyDescent="0.25">
      <c r="B8955" t="s">
        <v>15</v>
      </c>
      <c r="C8955" s="35">
        <v>42257</v>
      </c>
      <c r="D8955">
        <v>13</v>
      </c>
      <c r="E8955" t="s">
        <v>32</v>
      </c>
      <c r="F8955">
        <v>1.3787442148279085</v>
      </c>
      <c r="G8955">
        <v>1.67706243019877</v>
      </c>
      <c r="H8955">
        <v>9389</v>
      </c>
      <c r="I8955">
        <v>1.373184307824368</v>
      </c>
      <c r="J8955">
        <v>1.7938071198424046</v>
      </c>
      <c r="K8955">
        <v>1083</v>
      </c>
      <c r="L8955">
        <v>5.559906829148531E-3</v>
      </c>
      <c r="M8955">
        <v>0.40325877070426941</v>
      </c>
      <c r="N8955">
        <v>10472</v>
      </c>
      <c r="O8955">
        <v>5.7190001010894775E-2</v>
      </c>
      <c r="P8955">
        <v>-6.7734800279140472E-2</v>
      </c>
      <c r="Q8955">
        <v>-3.3019322901964188E-2</v>
      </c>
      <c r="R8955">
        <v>5.559906829148531E-3</v>
      </c>
      <c r="S8955">
        <v>4.4134560972452164E-2</v>
      </c>
      <c r="T8955">
        <v>7.885461300611496E-2</v>
      </c>
      <c r="U8955" t="s">
        <v>102</v>
      </c>
      <c r="V8955" t="s">
        <v>84</v>
      </c>
      <c r="W8955">
        <v>98.740928649902344</v>
      </c>
    </row>
    <row r="8956" spans="2:23" x14ac:dyDescent="0.25">
      <c r="B8956" t="s">
        <v>15</v>
      </c>
      <c r="C8956" s="35">
        <v>42257</v>
      </c>
      <c r="D8956">
        <v>14</v>
      </c>
      <c r="E8956" t="s">
        <v>32</v>
      </c>
      <c r="F8956">
        <v>1.7434123513431989</v>
      </c>
      <c r="G8956">
        <v>1.8525361322825959</v>
      </c>
      <c r="H8956">
        <v>9389</v>
      </c>
      <c r="I8956">
        <v>1.7283964712023401</v>
      </c>
      <c r="J8956">
        <v>1.9009603335587446</v>
      </c>
      <c r="K8956">
        <v>1083</v>
      </c>
      <c r="L8956">
        <v>1.5015880577266216E-2</v>
      </c>
      <c r="M8956">
        <v>0.86129254102706909</v>
      </c>
      <c r="N8956">
        <v>10472</v>
      </c>
      <c r="O8956">
        <v>6.084592267870903E-2</v>
      </c>
      <c r="P8956">
        <v>-6.2964253127574921E-2</v>
      </c>
      <c r="Q8956">
        <v>-2.6029562577605247E-2</v>
      </c>
      <c r="R8956">
        <v>1.5015880577266216E-2</v>
      </c>
      <c r="S8956">
        <v>5.605645477771759E-2</v>
      </c>
      <c r="T8956">
        <v>9.2996016144752502E-2</v>
      </c>
      <c r="U8956" t="s">
        <v>18</v>
      </c>
      <c r="V8956" t="s">
        <v>84</v>
      </c>
      <c r="W8956">
        <v>101.35218048095703</v>
      </c>
    </row>
    <row r="8957" spans="2:23" x14ac:dyDescent="0.25">
      <c r="B8957" t="s">
        <v>15</v>
      </c>
      <c r="C8957" s="35">
        <v>42257</v>
      </c>
      <c r="D8957">
        <v>14</v>
      </c>
      <c r="E8957" t="s">
        <v>32</v>
      </c>
      <c r="F8957">
        <v>1.7434123513431989</v>
      </c>
      <c r="G8957">
        <v>1.8525361322825959</v>
      </c>
      <c r="H8957">
        <v>9389</v>
      </c>
      <c r="I8957">
        <v>1.7283964712023401</v>
      </c>
      <c r="J8957">
        <v>1.9009603335587446</v>
      </c>
      <c r="K8957">
        <v>1083</v>
      </c>
      <c r="L8957">
        <v>1.5015880577266216E-2</v>
      </c>
      <c r="M8957">
        <v>0.86129254102706909</v>
      </c>
      <c r="N8957">
        <v>10472</v>
      </c>
      <c r="O8957">
        <v>6.084592267870903E-2</v>
      </c>
      <c r="P8957">
        <v>-6.2964253127574921E-2</v>
      </c>
      <c r="Q8957">
        <v>-2.6029562577605247E-2</v>
      </c>
      <c r="R8957">
        <v>1.5015880577266216E-2</v>
      </c>
      <c r="S8957">
        <v>5.605645477771759E-2</v>
      </c>
      <c r="T8957">
        <v>9.2996016144752502E-2</v>
      </c>
      <c r="U8957" t="s">
        <v>102</v>
      </c>
      <c r="V8957" t="s">
        <v>84</v>
      </c>
      <c r="W8957">
        <v>101.35218048095703</v>
      </c>
    </row>
    <row r="8958" spans="2:23" x14ac:dyDescent="0.25">
      <c r="B8958" t="s">
        <v>15</v>
      </c>
      <c r="C8958" s="35">
        <v>42257</v>
      </c>
      <c r="D8958">
        <v>15</v>
      </c>
      <c r="E8958" t="s">
        <v>32</v>
      </c>
      <c r="F8958">
        <v>2.1196660491917436</v>
      </c>
      <c r="G8958">
        <v>1.9647493419159572</v>
      </c>
      <c r="H8958">
        <v>9389</v>
      </c>
      <c r="I8958">
        <v>2.1046945205355243</v>
      </c>
      <c r="J8958">
        <v>1.9357924587059046</v>
      </c>
      <c r="K8958">
        <v>1083</v>
      </c>
      <c r="L8958">
        <v>1.4971528202295303E-2</v>
      </c>
      <c r="M8958">
        <v>0.70631545782089233</v>
      </c>
      <c r="N8958">
        <v>10472</v>
      </c>
      <c r="O8958">
        <v>6.221935898065567E-2</v>
      </c>
      <c r="P8958">
        <v>-6.4768798649311066E-2</v>
      </c>
      <c r="Q8958">
        <v>-2.7000406756997108E-2</v>
      </c>
      <c r="R8958">
        <v>1.4971528202295303E-2</v>
      </c>
      <c r="S8958">
        <v>5.6938484311103821E-2</v>
      </c>
      <c r="T8958">
        <v>9.4711855053901672E-2</v>
      </c>
      <c r="U8958" t="s">
        <v>18</v>
      </c>
      <c r="V8958" t="s">
        <v>84</v>
      </c>
      <c r="W8958">
        <v>103.22249603271484</v>
      </c>
    </row>
    <row r="8959" spans="2:23" x14ac:dyDescent="0.25">
      <c r="B8959" t="s">
        <v>15</v>
      </c>
      <c r="C8959" s="35">
        <v>42257</v>
      </c>
      <c r="D8959">
        <v>15</v>
      </c>
      <c r="E8959" t="s">
        <v>32</v>
      </c>
      <c r="F8959">
        <v>2.1196660491917436</v>
      </c>
      <c r="G8959">
        <v>1.9647493419159572</v>
      </c>
      <c r="H8959">
        <v>9389</v>
      </c>
      <c r="I8959">
        <v>2.1046945205355243</v>
      </c>
      <c r="J8959">
        <v>1.9357924587059046</v>
      </c>
      <c r="K8959">
        <v>1083</v>
      </c>
      <c r="L8959">
        <v>1.4971528202295303E-2</v>
      </c>
      <c r="M8959">
        <v>0.70631545782089233</v>
      </c>
      <c r="N8959">
        <v>10472</v>
      </c>
      <c r="O8959">
        <v>6.221935898065567E-2</v>
      </c>
      <c r="P8959">
        <v>-6.4768798649311066E-2</v>
      </c>
      <c r="Q8959">
        <v>-2.7000406756997108E-2</v>
      </c>
      <c r="R8959">
        <v>1.4971528202295303E-2</v>
      </c>
      <c r="S8959">
        <v>5.6938484311103821E-2</v>
      </c>
      <c r="T8959">
        <v>9.4711855053901672E-2</v>
      </c>
      <c r="U8959" t="s">
        <v>102</v>
      </c>
      <c r="V8959" t="s">
        <v>84</v>
      </c>
      <c r="W8959">
        <v>103.22249603271484</v>
      </c>
    </row>
    <row r="8960" spans="2:23" x14ac:dyDescent="0.25">
      <c r="B8960" t="s">
        <v>15</v>
      </c>
      <c r="C8960" s="35">
        <v>42257</v>
      </c>
      <c r="D8960">
        <v>16</v>
      </c>
      <c r="E8960" t="s">
        <v>32</v>
      </c>
      <c r="F8960">
        <v>2.5309812904248643</v>
      </c>
      <c r="G8960">
        <v>2.0699083308186927</v>
      </c>
      <c r="H8960">
        <v>9389</v>
      </c>
      <c r="I8960">
        <v>2.336275765510063</v>
      </c>
      <c r="J8960">
        <v>1.8606295229388086</v>
      </c>
      <c r="K8960">
        <v>1083</v>
      </c>
      <c r="L8960">
        <v>0.194705531001091</v>
      </c>
      <c r="M8960">
        <v>7.6928868293762207</v>
      </c>
      <c r="N8960">
        <v>10472</v>
      </c>
      <c r="O8960">
        <v>6.0439694672822952E-2</v>
      </c>
      <c r="P8960">
        <v>0.11724601686000824</v>
      </c>
      <c r="Q8960">
        <v>0.15393412113189697</v>
      </c>
      <c r="R8960">
        <v>0.194705531001091</v>
      </c>
      <c r="S8960">
        <v>0.23547209799289703</v>
      </c>
      <c r="T8960">
        <v>0.27216503024101257</v>
      </c>
      <c r="U8960" t="s">
        <v>18</v>
      </c>
      <c r="V8960" t="s">
        <v>84</v>
      </c>
      <c r="W8960">
        <v>103.22221374511719</v>
      </c>
    </row>
    <row r="8961" spans="2:23" x14ac:dyDescent="0.25">
      <c r="B8961" t="s">
        <v>15</v>
      </c>
      <c r="C8961" s="35">
        <v>42257</v>
      </c>
      <c r="D8961">
        <v>16</v>
      </c>
      <c r="E8961" t="s">
        <v>32</v>
      </c>
      <c r="F8961">
        <v>2.5309812904248643</v>
      </c>
      <c r="G8961">
        <v>2.0699083308186927</v>
      </c>
      <c r="H8961">
        <v>9389</v>
      </c>
      <c r="I8961">
        <v>2.336275765510063</v>
      </c>
      <c r="J8961">
        <v>1.8606295229388086</v>
      </c>
      <c r="K8961">
        <v>1083</v>
      </c>
      <c r="L8961">
        <v>0.194705531001091</v>
      </c>
      <c r="M8961">
        <v>7.6928868293762207</v>
      </c>
      <c r="N8961">
        <v>10472</v>
      </c>
      <c r="O8961">
        <v>6.0439694672822952E-2</v>
      </c>
      <c r="P8961">
        <v>0.11724601686000824</v>
      </c>
      <c r="Q8961">
        <v>0.15393412113189697</v>
      </c>
      <c r="R8961">
        <v>0.194705531001091</v>
      </c>
      <c r="S8961">
        <v>0.23547209799289703</v>
      </c>
      <c r="T8961">
        <v>0.27216503024101257</v>
      </c>
      <c r="U8961" t="s">
        <v>102</v>
      </c>
      <c r="V8961" t="s">
        <v>84</v>
      </c>
      <c r="W8961">
        <v>103.22221374511719</v>
      </c>
    </row>
    <row r="8962" spans="2:23" x14ac:dyDescent="0.25">
      <c r="B8962" t="s">
        <v>15</v>
      </c>
      <c r="C8962" s="35">
        <v>42257</v>
      </c>
      <c r="D8962">
        <v>17</v>
      </c>
      <c r="E8962" t="s">
        <v>32</v>
      </c>
      <c r="F8962">
        <v>2.8925686499737249</v>
      </c>
      <c r="G8962">
        <v>2.0961964444358165</v>
      </c>
      <c r="H8962">
        <v>9389</v>
      </c>
      <c r="I8962">
        <v>2.2907768795516366</v>
      </c>
      <c r="J8962">
        <v>1.6671314026904287</v>
      </c>
      <c r="K8962">
        <v>1083</v>
      </c>
      <c r="L8962">
        <v>0.60179179906845093</v>
      </c>
      <c r="M8962">
        <v>20.804752349853516</v>
      </c>
      <c r="N8962">
        <v>10472</v>
      </c>
      <c r="O8962">
        <v>5.5084671825170517E-2</v>
      </c>
      <c r="P8962">
        <v>0.53119528293609619</v>
      </c>
      <c r="Q8962">
        <v>0.56463277339935303</v>
      </c>
      <c r="R8962">
        <v>0.60179179906845093</v>
      </c>
      <c r="S8962">
        <v>0.63894641399383545</v>
      </c>
      <c r="T8962">
        <v>0.67238831520080566</v>
      </c>
      <c r="U8962" t="s">
        <v>18</v>
      </c>
      <c r="V8962" t="s">
        <v>84</v>
      </c>
      <c r="W8962">
        <v>100.48118591308594</v>
      </c>
    </row>
    <row r="8963" spans="2:23" x14ac:dyDescent="0.25">
      <c r="B8963" t="s">
        <v>15</v>
      </c>
      <c r="C8963" s="35">
        <v>42257</v>
      </c>
      <c r="D8963">
        <v>17</v>
      </c>
      <c r="E8963" t="s">
        <v>32</v>
      </c>
      <c r="F8963">
        <v>2.8925686499737249</v>
      </c>
      <c r="G8963">
        <v>2.0961964444358165</v>
      </c>
      <c r="H8963">
        <v>9389</v>
      </c>
      <c r="I8963">
        <v>2.2907768795516366</v>
      </c>
      <c r="J8963">
        <v>1.6671314026904287</v>
      </c>
      <c r="K8963">
        <v>1083</v>
      </c>
      <c r="L8963">
        <v>0.60179179906845093</v>
      </c>
      <c r="M8963">
        <v>20.804752349853516</v>
      </c>
      <c r="N8963">
        <v>10472</v>
      </c>
      <c r="O8963">
        <v>5.5084671825170517E-2</v>
      </c>
      <c r="P8963">
        <v>0.53119528293609619</v>
      </c>
      <c r="Q8963">
        <v>0.56463277339935303</v>
      </c>
      <c r="R8963">
        <v>0.60179179906845093</v>
      </c>
      <c r="S8963">
        <v>0.63894641399383545</v>
      </c>
      <c r="T8963">
        <v>0.67238831520080566</v>
      </c>
      <c r="U8963" t="s">
        <v>102</v>
      </c>
      <c r="V8963" t="s">
        <v>84</v>
      </c>
      <c r="W8963">
        <v>100.48118591308594</v>
      </c>
    </row>
    <row r="8964" spans="2:23" x14ac:dyDescent="0.25">
      <c r="B8964" t="s">
        <v>15</v>
      </c>
      <c r="C8964" s="35">
        <v>42257</v>
      </c>
      <c r="D8964">
        <v>18</v>
      </c>
      <c r="E8964" t="s">
        <v>32</v>
      </c>
      <c r="F8964">
        <v>3.0156574443223403</v>
      </c>
      <c r="G8964">
        <v>2.0372446591797404</v>
      </c>
      <c r="H8964">
        <v>9389</v>
      </c>
      <c r="I8964">
        <v>2.3900788298576594</v>
      </c>
      <c r="J8964">
        <v>1.5839127670009616</v>
      </c>
      <c r="K8964">
        <v>1083</v>
      </c>
      <c r="L8964">
        <v>0.62557864189147949</v>
      </c>
      <c r="M8964">
        <v>20.744352340698242</v>
      </c>
      <c r="N8964">
        <v>10472</v>
      </c>
      <c r="O8964">
        <v>5.2521947771310806E-2</v>
      </c>
      <c r="P8964">
        <v>0.55826652050018311</v>
      </c>
      <c r="Q8964">
        <v>0.59014838933944702</v>
      </c>
      <c r="R8964">
        <v>0.62557864189147949</v>
      </c>
      <c r="S8964">
        <v>0.66100472211837769</v>
      </c>
      <c r="T8964">
        <v>0.69289076328277588</v>
      </c>
      <c r="U8964" t="s">
        <v>18</v>
      </c>
      <c r="V8964" t="s">
        <v>84</v>
      </c>
      <c r="W8964">
        <v>96.739974975585937</v>
      </c>
    </row>
    <row r="8965" spans="2:23" x14ac:dyDescent="0.25">
      <c r="B8965" t="s">
        <v>15</v>
      </c>
      <c r="C8965" s="35">
        <v>42257</v>
      </c>
      <c r="D8965">
        <v>18</v>
      </c>
      <c r="E8965" t="s">
        <v>32</v>
      </c>
      <c r="F8965">
        <v>3.0156574443223403</v>
      </c>
      <c r="G8965">
        <v>2.0372446591797404</v>
      </c>
      <c r="H8965">
        <v>9389</v>
      </c>
      <c r="I8965">
        <v>2.3900788298576594</v>
      </c>
      <c r="J8965">
        <v>1.5839127670009616</v>
      </c>
      <c r="K8965">
        <v>1083</v>
      </c>
      <c r="L8965">
        <v>0.62557864189147949</v>
      </c>
      <c r="M8965">
        <v>20.744352340698242</v>
      </c>
      <c r="N8965">
        <v>10472</v>
      </c>
      <c r="O8965">
        <v>5.2521947771310806E-2</v>
      </c>
      <c r="P8965">
        <v>0.55826652050018311</v>
      </c>
      <c r="Q8965">
        <v>0.59014838933944702</v>
      </c>
      <c r="R8965">
        <v>0.62557864189147949</v>
      </c>
      <c r="S8965">
        <v>0.66100472211837769</v>
      </c>
      <c r="T8965">
        <v>0.69289076328277588</v>
      </c>
      <c r="U8965" t="s">
        <v>102</v>
      </c>
      <c r="V8965" t="s">
        <v>84</v>
      </c>
      <c r="W8965">
        <v>96.739974975585937</v>
      </c>
    </row>
    <row r="8966" spans="2:23" x14ac:dyDescent="0.25">
      <c r="B8966" t="s">
        <v>15</v>
      </c>
      <c r="C8966" s="35">
        <v>42257</v>
      </c>
      <c r="D8966">
        <v>19</v>
      </c>
      <c r="E8966" t="s">
        <v>32</v>
      </c>
      <c r="F8966">
        <v>2.9290565128817319</v>
      </c>
      <c r="G8966">
        <v>1.9573701701643835</v>
      </c>
      <c r="H8966">
        <v>9389</v>
      </c>
      <c r="I8966">
        <v>2.4319444756096869</v>
      </c>
      <c r="J8966">
        <v>1.5612708353322888</v>
      </c>
      <c r="K8966">
        <v>1083</v>
      </c>
      <c r="L8966">
        <v>0.49711203575134277</v>
      </c>
      <c r="M8966">
        <v>16.971746444702148</v>
      </c>
      <c r="N8966">
        <v>10472</v>
      </c>
      <c r="O8966">
        <v>5.1563713699579239E-2</v>
      </c>
      <c r="P8966">
        <v>0.43102797865867615</v>
      </c>
      <c r="Q8966">
        <v>0.46232819557189941</v>
      </c>
      <c r="R8966">
        <v>0.49711203575134277</v>
      </c>
      <c r="S8966">
        <v>0.53189176321029663</v>
      </c>
      <c r="T8966">
        <v>0.56319606304168701</v>
      </c>
      <c r="U8966" t="s">
        <v>18</v>
      </c>
      <c r="V8966" t="s">
        <v>84</v>
      </c>
      <c r="W8966">
        <v>91.869369506835938</v>
      </c>
    </row>
    <row r="8967" spans="2:23" x14ac:dyDescent="0.25">
      <c r="B8967" t="s">
        <v>15</v>
      </c>
      <c r="C8967" s="35">
        <v>42257</v>
      </c>
      <c r="D8967">
        <v>19</v>
      </c>
      <c r="E8967" t="s">
        <v>32</v>
      </c>
      <c r="F8967">
        <v>2.9290565128817319</v>
      </c>
      <c r="G8967">
        <v>1.9573701701643835</v>
      </c>
      <c r="H8967">
        <v>9389</v>
      </c>
      <c r="I8967">
        <v>2.4319444756096869</v>
      </c>
      <c r="J8967">
        <v>1.5612708353322888</v>
      </c>
      <c r="K8967">
        <v>1083</v>
      </c>
      <c r="L8967">
        <v>0.49711203575134277</v>
      </c>
      <c r="M8967">
        <v>16.971746444702148</v>
      </c>
      <c r="N8967">
        <v>10472</v>
      </c>
      <c r="O8967">
        <v>5.1563713699579239E-2</v>
      </c>
      <c r="P8967">
        <v>0.43102797865867615</v>
      </c>
      <c r="Q8967">
        <v>0.46232819557189941</v>
      </c>
      <c r="R8967">
        <v>0.49711203575134277</v>
      </c>
      <c r="S8967">
        <v>0.53189176321029663</v>
      </c>
      <c r="T8967">
        <v>0.56319606304168701</v>
      </c>
      <c r="U8967" t="s">
        <v>102</v>
      </c>
      <c r="V8967" t="s">
        <v>84</v>
      </c>
      <c r="W8967">
        <v>91.869369506835938</v>
      </c>
    </row>
    <row r="8968" spans="2:23" x14ac:dyDescent="0.25">
      <c r="B8968" t="s">
        <v>15</v>
      </c>
      <c r="C8968" s="35">
        <v>42257</v>
      </c>
      <c r="D8968">
        <v>20</v>
      </c>
      <c r="E8968" t="s">
        <v>32</v>
      </c>
      <c r="F8968">
        <v>2.7361755002100918</v>
      </c>
      <c r="G8968">
        <v>1.8895657930797749</v>
      </c>
      <c r="H8968">
        <v>9389</v>
      </c>
      <c r="I8968">
        <v>3.2472237702335307</v>
      </c>
      <c r="J8968">
        <v>1.9643739537951732</v>
      </c>
      <c r="K8968">
        <v>1083</v>
      </c>
      <c r="L8968">
        <v>-0.51104825735092163</v>
      </c>
      <c r="M8968">
        <v>-18.677467346191406</v>
      </c>
      <c r="N8968">
        <v>10472</v>
      </c>
      <c r="O8968">
        <v>6.2795817852020264E-2</v>
      </c>
      <c r="P8968">
        <v>-0.59152740240097046</v>
      </c>
      <c r="Q8968">
        <v>-0.55340903997421265</v>
      </c>
      <c r="R8968">
        <v>-0.51104825735092163</v>
      </c>
      <c r="S8968">
        <v>-0.46869248151779175</v>
      </c>
      <c r="T8968">
        <v>-0.43056914210319519</v>
      </c>
      <c r="U8968" t="s">
        <v>18</v>
      </c>
      <c r="V8968" t="s">
        <v>84</v>
      </c>
      <c r="W8968">
        <v>89.869270324707031</v>
      </c>
    </row>
    <row r="8969" spans="2:23" x14ac:dyDescent="0.25">
      <c r="B8969" t="s">
        <v>15</v>
      </c>
      <c r="C8969" s="35">
        <v>42257</v>
      </c>
      <c r="D8969">
        <v>20</v>
      </c>
      <c r="E8969" t="s">
        <v>32</v>
      </c>
      <c r="F8969">
        <v>2.7361755002100918</v>
      </c>
      <c r="G8969">
        <v>1.8895657930797749</v>
      </c>
      <c r="H8969">
        <v>9389</v>
      </c>
      <c r="I8969">
        <v>3.2472237702335307</v>
      </c>
      <c r="J8969">
        <v>1.9643739537951732</v>
      </c>
      <c r="K8969">
        <v>1083</v>
      </c>
      <c r="L8969">
        <v>-0.51104825735092163</v>
      </c>
      <c r="M8969">
        <v>-18.677467346191406</v>
      </c>
      <c r="N8969">
        <v>10472</v>
      </c>
      <c r="O8969">
        <v>6.2795817852020264E-2</v>
      </c>
      <c r="P8969">
        <v>-0.59152740240097046</v>
      </c>
      <c r="Q8969">
        <v>-0.55340903997421265</v>
      </c>
      <c r="R8969">
        <v>-0.51104825735092163</v>
      </c>
      <c r="S8969">
        <v>-0.46869248151779175</v>
      </c>
      <c r="T8969">
        <v>-0.43056914210319519</v>
      </c>
      <c r="U8969" t="s">
        <v>102</v>
      </c>
      <c r="V8969" t="s">
        <v>84</v>
      </c>
      <c r="W8969">
        <v>89.869270324707031</v>
      </c>
    </row>
    <row r="8970" spans="2:23" x14ac:dyDescent="0.25">
      <c r="B8970" t="s">
        <v>15</v>
      </c>
      <c r="C8970" s="35">
        <v>42257</v>
      </c>
      <c r="D8970">
        <v>21</v>
      </c>
      <c r="E8970" t="s">
        <v>32</v>
      </c>
      <c r="F8970">
        <v>2.5103372043382919</v>
      </c>
      <c r="G8970">
        <v>1.8056386273306368</v>
      </c>
      <c r="H8970">
        <v>9389</v>
      </c>
      <c r="I8970">
        <v>2.9701735358873038</v>
      </c>
      <c r="J8970">
        <v>1.9661257617641765</v>
      </c>
      <c r="K8970">
        <v>1083</v>
      </c>
      <c r="L8970">
        <v>-0.45983633399009705</v>
      </c>
      <c r="M8970">
        <v>-18.317710876464844</v>
      </c>
      <c r="N8970">
        <v>10472</v>
      </c>
      <c r="O8970">
        <v>6.2583073973655701E-2</v>
      </c>
      <c r="P8970">
        <v>-0.54004281759262085</v>
      </c>
      <c r="Q8970">
        <v>-0.50205361843109131</v>
      </c>
      <c r="R8970">
        <v>-0.45983633399009705</v>
      </c>
      <c r="S8970">
        <v>-0.41762405633926392</v>
      </c>
      <c r="T8970">
        <v>-0.37962988018989563</v>
      </c>
      <c r="U8970" t="s">
        <v>18</v>
      </c>
      <c r="V8970" t="s">
        <v>84</v>
      </c>
      <c r="W8970">
        <v>87.610198974609375</v>
      </c>
    </row>
    <row r="8971" spans="2:23" x14ac:dyDescent="0.25">
      <c r="B8971" t="s">
        <v>15</v>
      </c>
      <c r="C8971" s="35">
        <v>42257</v>
      </c>
      <c r="D8971">
        <v>21</v>
      </c>
      <c r="E8971" t="s">
        <v>32</v>
      </c>
      <c r="F8971">
        <v>2.5103372043382919</v>
      </c>
      <c r="G8971">
        <v>1.8056386273306368</v>
      </c>
      <c r="H8971">
        <v>9389</v>
      </c>
      <c r="I8971">
        <v>2.9701735358873038</v>
      </c>
      <c r="J8971">
        <v>1.9661257617641765</v>
      </c>
      <c r="K8971">
        <v>1083</v>
      </c>
      <c r="L8971">
        <v>-0.45983633399009705</v>
      </c>
      <c r="M8971">
        <v>-18.317710876464844</v>
      </c>
      <c r="N8971">
        <v>10472</v>
      </c>
      <c r="O8971">
        <v>6.2583073973655701E-2</v>
      </c>
      <c r="P8971">
        <v>-0.54004281759262085</v>
      </c>
      <c r="Q8971">
        <v>-0.50205361843109131</v>
      </c>
      <c r="R8971">
        <v>-0.45983633399009705</v>
      </c>
      <c r="S8971">
        <v>-0.41762405633926392</v>
      </c>
      <c r="T8971">
        <v>-0.37962988018989563</v>
      </c>
      <c r="U8971" t="s">
        <v>102</v>
      </c>
      <c r="V8971" t="s">
        <v>84</v>
      </c>
      <c r="W8971">
        <v>87.610198974609375</v>
      </c>
    </row>
    <row r="8972" spans="2:23" x14ac:dyDescent="0.25">
      <c r="B8972" t="s">
        <v>15</v>
      </c>
      <c r="C8972" s="35">
        <v>42257</v>
      </c>
      <c r="D8972">
        <v>22</v>
      </c>
      <c r="E8972" t="s">
        <v>32</v>
      </c>
      <c r="F8972">
        <v>2.1731441400677132</v>
      </c>
      <c r="G8972">
        <v>1.6828459149542827</v>
      </c>
      <c r="H8972">
        <v>9389</v>
      </c>
      <c r="I8972">
        <v>2.4553293422562836</v>
      </c>
      <c r="J8972">
        <v>1.7832656656900301</v>
      </c>
      <c r="K8972">
        <v>1083</v>
      </c>
      <c r="L8972">
        <v>-0.28218519687652588</v>
      </c>
      <c r="M8972">
        <v>-12.985112190246582</v>
      </c>
      <c r="N8972">
        <v>10472</v>
      </c>
      <c r="O8972">
        <v>5.6902971118688583E-2</v>
      </c>
      <c r="P8972">
        <v>-0.35511204600334167</v>
      </c>
      <c r="Q8972">
        <v>-0.32057079672813416</v>
      </c>
      <c r="R8972">
        <v>-0.28218519687652588</v>
      </c>
      <c r="S8972">
        <v>-0.24380414187908173</v>
      </c>
      <c r="T8972">
        <v>-0.20925834774971008</v>
      </c>
      <c r="U8972" t="s">
        <v>18</v>
      </c>
      <c r="V8972" t="s">
        <v>84</v>
      </c>
      <c r="W8972">
        <v>84.739974975585937</v>
      </c>
    </row>
    <row r="8973" spans="2:23" x14ac:dyDescent="0.25">
      <c r="B8973" t="s">
        <v>15</v>
      </c>
      <c r="C8973" s="35">
        <v>42257</v>
      </c>
      <c r="D8973">
        <v>22</v>
      </c>
      <c r="E8973" t="s">
        <v>32</v>
      </c>
      <c r="F8973">
        <v>2.1731441400677132</v>
      </c>
      <c r="G8973">
        <v>1.6828459149542827</v>
      </c>
      <c r="H8973">
        <v>9389</v>
      </c>
      <c r="I8973">
        <v>2.4553293422562836</v>
      </c>
      <c r="J8973">
        <v>1.7832656656900301</v>
      </c>
      <c r="K8973">
        <v>1083</v>
      </c>
      <c r="L8973">
        <v>-0.28218519687652588</v>
      </c>
      <c r="M8973">
        <v>-12.985112190246582</v>
      </c>
      <c r="N8973">
        <v>10472</v>
      </c>
      <c r="O8973">
        <v>5.6902971118688583E-2</v>
      </c>
      <c r="P8973">
        <v>-0.35511204600334167</v>
      </c>
      <c r="Q8973">
        <v>-0.32057079672813416</v>
      </c>
      <c r="R8973">
        <v>-0.28218519687652588</v>
      </c>
      <c r="S8973">
        <v>-0.24380414187908173</v>
      </c>
      <c r="T8973">
        <v>-0.20925834774971008</v>
      </c>
      <c r="U8973" t="s">
        <v>102</v>
      </c>
      <c r="V8973" t="s">
        <v>84</v>
      </c>
      <c r="W8973">
        <v>84.739974975585937</v>
      </c>
    </row>
    <row r="8974" spans="2:23" x14ac:dyDescent="0.25">
      <c r="B8974" t="s">
        <v>15</v>
      </c>
      <c r="C8974" s="35">
        <v>42257</v>
      </c>
      <c r="D8974">
        <v>23</v>
      </c>
      <c r="E8974" t="s">
        <v>32</v>
      </c>
      <c r="F8974">
        <v>1.7434279140058084</v>
      </c>
      <c r="G8974">
        <v>1.4767602395244055</v>
      </c>
      <c r="H8974">
        <v>9389</v>
      </c>
      <c r="I8974">
        <v>1.9087557117156944</v>
      </c>
      <c r="J8974">
        <v>1.6035210578103816</v>
      </c>
      <c r="K8974">
        <v>1083</v>
      </c>
      <c r="L8974">
        <v>-0.16532780230045319</v>
      </c>
      <c r="M8974">
        <v>-9.4829158782958984</v>
      </c>
      <c r="N8974">
        <v>10472</v>
      </c>
      <c r="O8974">
        <v>5.1053829491138458E-2</v>
      </c>
      <c r="P8974">
        <v>-0.23075838387012482</v>
      </c>
      <c r="Q8974">
        <v>-0.19976769387722015</v>
      </c>
      <c r="R8974">
        <v>-0.16532780230045319</v>
      </c>
      <c r="S8974">
        <v>-0.13089199364185333</v>
      </c>
      <c r="T8974">
        <v>-9.9897213280200958E-2</v>
      </c>
      <c r="U8974" t="s">
        <v>18</v>
      </c>
      <c r="V8974" t="s">
        <v>84</v>
      </c>
      <c r="W8974">
        <v>83.610580444335938</v>
      </c>
    </row>
    <row r="8975" spans="2:23" x14ac:dyDescent="0.25">
      <c r="B8975" t="s">
        <v>15</v>
      </c>
      <c r="C8975" s="35">
        <v>42257</v>
      </c>
      <c r="D8975">
        <v>23</v>
      </c>
      <c r="E8975" t="s">
        <v>32</v>
      </c>
      <c r="F8975">
        <v>1.7434279140058084</v>
      </c>
      <c r="G8975">
        <v>1.4767602395244055</v>
      </c>
      <c r="H8975">
        <v>9389</v>
      </c>
      <c r="I8975">
        <v>1.9087557117156944</v>
      </c>
      <c r="J8975">
        <v>1.6035210578103816</v>
      </c>
      <c r="K8975">
        <v>1083</v>
      </c>
      <c r="L8975">
        <v>-0.16532780230045319</v>
      </c>
      <c r="M8975">
        <v>-9.4829158782958984</v>
      </c>
      <c r="N8975">
        <v>10472</v>
      </c>
      <c r="O8975">
        <v>5.1053829491138458E-2</v>
      </c>
      <c r="P8975">
        <v>-0.23075838387012482</v>
      </c>
      <c r="Q8975">
        <v>-0.19976769387722015</v>
      </c>
      <c r="R8975">
        <v>-0.16532780230045319</v>
      </c>
      <c r="S8975">
        <v>-0.13089199364185333</v>
      </c>
      <c r="T8975">
        <v>-9.9897213280200958E-2</v>
      </c>
      <c r="U8975" t="s">
        <v>102</v>
      </c>
      <c r="V8975" t="s">
        <v>84</v>
      </c>
      <c r="W8975">
        <v>83.610580444335938</v>
      </c>
    </row>
    <row r="8976" spans="2:23" x14ac:dyDescent="0.25">
      <c r="B8976" t="s">
        <v>15</v>
      </c>
      <c r="C8976" s="35">
        <v>42257</v>
      </c>
      <c r="D8976">
        <v>24</v>
      </c>
      <c r="E8976" t="s">
        <v>32</v>
      </c>
      <c r="F8976">
        <v>1.3512839453104446</v>
      </c>
      <c r="G8976">
        <v>1.2528636939537374</v>
      </c>
      <c r="H8976">
        <v>9389</v>
      </c>
      <c r="I8976">
        <v>1.4441488402454621</v>
      </c>
      <c r="J8976">
        <v>1.3254709705184109</v>
      </c>
      <c r="K8976">
        <v>1083</v>
      </c>
      <c r="L8976">
        <v>-9.286489337682724E-2</v>
      </c>
      <c r="M8976">
        <v>-6.872344970703125</v>
      </c>
      <c r="N8976">
        <v>10472</v>
      </c>
      <c r="O8976">
        <v>4.2301416397094727E-2</v>
      </c>
      <c r="P8976">
        <v>-0.14707839488983154</v>
      </c>
      <c r="Q8976">
        <v>-0.12140057981014252</v>
      </c>
      <c r="R8976">
        <v>-9.286489337682724E-2</v>
      </c>
      <c r="S8976">
        <v>-6.4332589507102966E-2</v>
      </c>
      <c r="T8976">
        <v>-3.8651399314403534E-2</v>
      </c>
      <c r="U8976" t="s">
        <v>18</v>
      </c>
      <c r="V8976" t="s">
        <v>84</v>
      </c>
      <c r="W8976">
        <v>82.610679626464844</v>
      </c>
    </row>
    <row r="8977" spans="2:23" x14ac:dyDescent="0.25">
      <c r="B8977" t="s">
        <v>15</v>
      </c>
      <c r="C8977" s="35">
        <v>42257</v>
      </c>
      <c r="D8977">
        <v>24</v>
      </c>
      <c r="E8977" t="s">
        <v>32</v>
      </c>
      <c r="F8977">
        <v>1.3512839453104446</v>
      </c>
      <c r="G8977">
        <v>1.2528636939537374</v>
      </c>
      <c r="H8977">
        <v>9389</v>
      </c>
      <c r="I8977">
        <v>1.4441488402454621</v>
      </c>
      <c r="J8977">
        <v>1.3254709705184109</v>
      </c>
      <c r="K8977">
        <v>1083</v>
      </c>
      <c r="L8977">
        <v>-9.286489337682724E-2</v>
      </c>
      <c r="M8977">
        <v>-6.872344970703125</v>
      </c>
      <c r="N8977">
        <v>10472</v>
      </c>
      <c r="O8977">
        <v>4.2301416397094727E-2</v>
      </c>
      <c r="P8977">
        <v>-0.14707839488983154</v>
      </c>
      <c r="Q8977">
        <v>-0.12140057981014252</v>
      </c>
      <c r="R8977">
        <v>-9.286489337682724E-2</v>
      </c>
      <c r="S8977">
        <v>-6.4332589507102966E-2</v>
      </c>
      <c r="T8977">
        <v>-3.8651399314403534E-2</v>
      </c>
      <c r="U8977" t="s">
        <v>102</v>
      </c>
      <c r="V8977" t="s">
        <v>84</v>
      </c>
      <c r="W8977">
        <v>82.610679626464844</v>
      </c>
    </row>
    <row r="8978" spans="2:23" x14ac:dyDescent="0.25">
      <c r="B8978" t="s">
        <v>15</v>
      </c>
      <c r="C8978" s="35">
        <v>42258</v>
      </c>
      <c r="D8978">
        <v>1</v>
      </c>
      <c r="E8978" t="s">
        <v>32</v>
      </c>
      <c r="F8978">
        <v>1.0892680257623311</v>
      </c>
      <c r="G8978">
        <v>1.075935538250022</v>
      </c>
      <c r="H8978">
        <v>9469</v>
      </c>
      <c r="I8978">
        <v>1.1309821086228349</v>
      </c>
      <c r="J8978">
        <v>1.0352340090989738</v>
      </c>
      <c r="K8978">
        <v>1038</v>
      </c>
      <c r="L8978">
        <v>-4.1714083403348923E-2</v>
      </c>
      <c r="M8978">
        <v>-3.8295516967773437</v>
      </c>
      <c r="N8978">
        <v>10507</v>
      </c>
      <c r="O8978">
        <v>3.3981330692768097E-2</v>
      </c>
      <c r="P8978">
        <v>-8.5264556109905243E-2</v>
      </c>
      <c r="Q8978">
        <v>-6.4637206494808197E-2</v>
      </c>
      <c r="R8978">
        <v>-4.1714083403348923E-2</v>
      </c>
      <c r="S8978">
        <v>-1.8793676048517227E-2</v>
      </c>
      <c r="T8978">
        <v>1.8363900016993284E-3</v>
      </c>
      <c r="U8978" t="s">
        <v>18</v>
      </c>
      <c r="V8978" t="s">
        <v>84</v>
      </c>
      <c r="W8978">
        <v>81.61016845703125</v>
      </c>
    </row>
    <row r="8979" spans="2:23" x14ac:dyDescent="0.25">
      <c r="B8979" t="s">
        <v>15</v>
      </c>
      <c r="C8979" s="35">
        <v>42258</v>
      </c>
      <c r="D8979">
        <v>1</v>
      </c>
      <c r="E8979" t="s">
        <v>32</v>
      </c>
      <c r="F8979">
        <v>1.0892680257623311</v>
      </c>
      <c r="G8979">
        <v>1.075935538250022</v>
      </c>
      <c r="H8979">
        <v>9469</v>
      </c>
      <c r="I8979">
        <v>1.1309821086228349</v>
      </c>
      <c r="J8979">
        <v>1.0352340090989738</v>
      </c>
      <c r="K8979">
        <v>1038</v>
      </c>
      <c r="L8979">
        <v>-4.1714083403348923E-2</v>
      </c>
      <c r="M8979">
        <v>-3.8295516967773437</v>
      </c>
      <c r="N8979">
        <v>10507</v>
      </c>
      <c r="O8979">
        <v>3.3981330692768097E-2</v>
      </c>
      <c r="P8979">
        <v>-8.5264556109905243E-2</v>
      </c>
      <c r="Q8979">
        <v>-6.4637206494808197E-2</v>
      </c>
      <c r="R8979">
        <v>-4.1714083403348923E-2</v>
      </c>
      <c r="S8979">
        <v>-1.8793676048517227E-2</v>
      </c>
      <c r="T8979">
        <v>1.8363900016993284E-3</v>
      </c>
      <c r="U8979" t="s">
        <v>102</v>
      </c>
      <c r="V8979" t="s">
        <v>84</v>
      </c>
      <c r="W8979">
        <v>81.61016845703125</v>
      </c>
    </row>
    <row r="8980" spans="2:23" x14ac:dyDescent="0.25">
      <c r="B8980" t="s">
        <v>15</v>
      </c>
      <c r="C8980" s="35">
        <v>42258</v>
      </c>
      <c r="D8980">
        <v>2</v>
      </c>
      <c r="E8980" t="s">
        <v>32</v>
      </c>
      <c r="F8980">
        <v>0.92050460723115135</v>
      </c>
      <c r="G8980">
        <v>0.92450149978542551</v>
      </c>
      <c r="H8980">
        <v>9469</v>
      </c>
      <c r="I8980">
        <v>0.94051818175419655</v>
      </c>
      <c r="J8980">
        <v>0.93621149316450203</v>
      </c>
      <c r="K8980">
        <v>1038</v>
      </c>
      <c r="L8980">
        <v>-2.0013574510812759E-2</v>
      </c>
      <c r="M8980">
        <v>-2.1741960048675537</v>
      </c>
      <c r="N8980">
        <v>10507</v>
      </c>
      <c r="O8980">
        <v>3.0572338029742241E-2</v>
      </c>
      <c r="P8980">
        <v>-5.9195082634687424E-2</v>
      </c>
      <c r="Q8980">
        <v>-4.06370609998703E-2</v>
      </c>
      <c r="R8980">
        <v>-2.0013574510812759E-2</v>
      </c>
      <c r="S8980">
        <v>6.0746748931705952E-4</v>
      </c>
      <c r="T8980">
        <v>1.9167933613061905E-2</v>
      </c>
      <c r="U8980" t="s">
        <v>18</v>
      </c>
      <c r="V8980" t="s">
        <v>84</v>
      </c>
      <c r="W8980">
        <v>79.869613647460938</v>
      </c>
    </row>
    <row r="8981" spans="2:23" x14ac:dyDescent="0.25">
      <c r="B8981" t="s">
        <v>15</v>
      </c>
      <c r="C8981" s="35">
        <v>42258</v>
      </c>
      <c r="D8981">
        <v>2</v>
      </c>
      <c r="E8981" t="s">
        <v>32</v>
      </c>
      <c r="F8981">
        <v>0.92050460723115135</v>
      </c>
      <c r="G8981">
        <v>0.92450149978542551</v>
      </c>
      <c r="H8981">
        <v>9469</v>
      </c>
      <c r="I8981">
        <v>0.94051818175419655</v>
      </c>
      <c r="J8981">
        <v>0.93621149316450203</v>
      </c>
      <c r="K8981">
        <v>1038</v>
      </c>
      <c r="L8981">
        <v>-2.0013574510812759E-2</v>
      </c>
      <c r="M8981">
        <v>-2.1741960048675537</v>
      </c>
      <c r="N8981">
        <v>10507</v>
      </c>
      <c r="O8981">
        <v>3.0572338029742241E-2</v>
      </c>
      <c r="P8981">
        <v>-5.9195082634687424E-2</v>
      </c>
      <c r="Q8981">
        <v>-4.06370609998703E-2</v>
      </c>
      <c r="R8981">
        <v>-2.0013574510812759E-2</v>
      </c>
      <c r="S8981">
        <v>6.0746748931705952E-4</v>
      </c>
      <c r="T8981">
        <v>1.9167933613061905E-2</v>
      </c>
      <c r="U8981" t="s">
        <v>102</v>
      </c>
      <c r="V8981" t="s">
        <v>84</v>
      </c>
      <c r="W8981">
        <v>79.869613647460938</v>
      </c>
    </row>
    <row r="8982" spans="2:23" x14ac:dyDescent="0.25">
      <c r="B8982" t="s">
        <v>15</v>
      </c>
      <c r="C8982" s="35">
        <v>42258</v>
      </c>
      <c r="D8982">
        <v>3</v>
      </c>
      <c r="E8982" t="s">
        <v>32</v>
      </c>
      <c r="F8982">
        <v>0.80544219728069333</v>
      </c>
      <c r="G8982">
        <v>0.80082057578469912</v>
      </c>
      <c r="H8982">
        <v>9469</v>
      </c>
      <c r="I8982">
        <v>0.82142756279824591</v>
      </c>
      <c r="J8982">
        <v>0.76940517433886613</v>
      </c>
      <c r="K8982">
        <v>1038</v>
      </c>
      <c r="L8982">
        <v>-1.5985365957021713E-2</v>
      </c>
      <c r="M8982">
        <v>-1.9846694469451904</v>
      </c>
      <c r="N8982">
        <v>10507</v>
      </c>
      <c r="O8982">
        <v>2.5259457528591156E-2</v>
      </c>
      <c r="P8982">
        <v>-4.8357885330915451E-2</v>
      </c>
      <c r="Q8982">
        <v>-3.3024892210960388E-2</v>
      </c>
      <c r="R8982">
        <v>-1.5985365957021713E-2</v>
      </c>
      <c r="S8982">
        <v>1.0521381627768278E-3</v>
      </c>
      <c r="T8982">
        <v>1.6387155279517174E-2</v>
      </c>
      <c r="U8982" t="s">
        <v>18</v>
      </c>
      <c r="V8982" t="s">
        <v>84</v>
      </c>
      <c r="W8982">
        <v>78.869514465332031</v>
      </c>
    </row>
    <row r="8983" spans="2:23" x14ac:dyDescent="0.25">
      <c r="B8983" t="s">
        <v>15</v>
      </c>
      <c r="C8983" s="35">
        <v>42258</v>
      </c>
      <c r="D8983">
        <v>3</v>
      </c>
      <c r="E8983" t="s">
        <v>32</v>
      </c>
      <c r="F8983">
        <v>0.80544219728069333</v>
      </c>
      <c r="G8983">
        <v>0.80082057578469912</v>
      </c>
      <c r="H8983">
        <v>9469</v>
      </c>
      <c r="I8983">
        <v>0.82142756279824591</v>
      </c>
      <c r="J8983">
        <v>0.76940517433886613</v>
      </c>
      <c r="K8983">
        <v>1038</v>
      </c>
      <c r="L8983">
        <v>-1.5985365957021713E-2</v>
      </c>
      <c r="M8983">
        <v>-1.9846694469451904</v>
      </c>
      <c r="N8983">
        <v>10507</v>
      </c>
      <c r="O8983">
        <v>2.5259457528591156E-2</v>
      </c>
      <c r="P8983">
        <v>-4.8357885330915451E-2</v>
      </c>
      <c r="Q8983">
        <v>-3.3024892210960388E-2</v>
      </c>
      <c r="R8983">
        <v>-1.5985365957021713E-2</v>
      </c>
      <c r="S8983">
        <v>1.0521381627768278E-3</v>
      </c>
      <c r="T8983">
        <v>1.6387155279517174E-2</v>
      </c>
      <c r="U8983" t="s">
        <v>102</v>
      </c>
      <c r="V8983" t="s">
        <v>84</v>
      </c>
      <c r="W8983">
        <v>78.869514465332031</v>
      </c>
    </row>
    <row r="8984" spans="2:23" x14ac:dyDescent="0.25">
      <c r="B8984" t="s">
        <v>15</v>
      </c>
      <c r="C8984" s="35">
        <v>42258</v>
      </c>
      <c r="D8984">
        <v>4</v>
      </c>
      <c r="E8984" t="s">
        <v>32</v>
      </c>
      <c r="F8984">
        <v>0.73683812111666047</v>
      </c>
      <c r="G8984">
        <v>0.72700294828721546</v>
      </c>
      <c r="H8984">
        <v>9469</v>
      </c>
      <c r="I8984">
        <v>0.74820183741035229</v>
      </c>
      <c r="J8984">
        <v>0.70179322593336158</v>
      </c>
      <c r="K8984">
        <v>1038</v>
      </c>
      <c r="L8984">
        <v>-1.136371586471796E-2</v>
      </c>
      <c r="M8984">
        <v>-1.542227029800415</v>
      </c>
      <c r="N8984">
        <v>10507</v>
      </c>
      <c r="O8984">
        <v>2.3028256371617317E-2</v>
      </c>
      <c r="P8984">
        <v>-4.0876727551221848E-2</v>
      </c>
      <c r="Q8984">
        <v>-2.6898117735981941E-2</v>
      </c>
      <c r="R8984">
        <v>-1.136371586471796E-2</v>
      </c>
      <c r="S8984">
        <v>4.1688429191708565E-3</v>
      </c>
      <c r="T8984">
        <v>1.8149297684431076E-2</v>
      </c>
      <c r="U8984" t="s">
        <v>18</v>
      </c>
      <c r="V8984" t="s">
        <v>84</v>
      </c>
      <c r="W8984">
        <v>78.128959655761719</v>
      </c>
    </row>
    <row r="8985" spans="2:23" x14ac:dyDescent="0.25">
      <c r="B8985" t="s">
        <v>15</v>
      </c>
      <c r="C8985" s="35">
        <v>42258</v>
      </c>
      <c r="D8985">
        <v>4</v>
      </c>
      <c r="E8985" t="s">
        <v>32</v>
      </c>
      <c r="F8985">
        <v>0.73683812111666047</v>
      </c>
      <c r="G8985">
        <v>0.72700294828721546</v>
      </c>
      <c r="H8985">
        <v>9469</v>
      </c>
      <c r="I8985">
        <v>0.74820183741035229</v>
      </c>
      <c r="J8985">
        <v>0.70179322593336158</v>
      </c>
      <c r="K8985">
        <v>1038</v>
      </c>
      <c r="L8985">
        <v>-1.136371586471796E-2</v>
      </c>
      <c r="M8985">
        <v>-1.542227029800415</v>
      </c>
      <c r="N8985">
        <v>10507</v>
      </c>
      <c r="O8985">
        <v>2.3028256371617317E-2</v>
      </c>
      <c r="P8985">
        <v>-4.0876727551221848E-2</v>
      </c>
      <c r="Q8985">
        <v>-2.6898117735981941E-2</v>
      </c>
      <c r="R8985">
        <v>-1.136371586471796E-2</v>
      </c>
      <c r="S8985">
        <v>4.1688429191708565E-3</v>
      </c>
      <c r="T8985">
        <v>1.8149297684431076E-2</v>
      </c>
      <c r="U8985" t="s">
        <v>102</v>
      </c>
      <c r="V8985" t="s">
        <v>84</v>
      </c>
      <c r="W8985">
        <v>78.128959655761719</v>
      </c>
    </row>
    <row r="8986" spans="2:23" x14ac:dyDescent="0.25">
      <c r="B8986" t="s">
        <v>15</v>
      </c>
      <c r="C8986" s="35">
        <v>42258</v>
      </c>
      <c r="D8986">
        <v>5</v>
      </c>
      <c r="E8986" t="s">
        <v>32</v>
      </c>
      <c r="F8986">
        <v>0.69867253713205324</v>
      </c>
      <c r="G8986">
        <v>0.67332195334817035</v>
      </c>
      <c r="H8986">
        <v>9469</v>
      </c>
      <c r="I8986">
        <v>0.71531615088648948</v>
      </c>
      <c r="J8986">
        <v>0.65079334173425607</v>
      </c>
      <c r="K8986">
        <v>1038</v>
      </c>
      <c r="L8986">
        <v>-1.6643613576889038E-2</v>
      </c>
      <c r="M8986">
        <v>-2.3821766376495361</v>
      </c>
      <c r="N8986">
        <v>10507</v>
      </c>
      <c r="O8986">
        <v>2.1351944655179977E-2</v>
      </c>
      <c r="P8986">
        <v>-4.4008266180753708E-2</v>
      </c>
      <c r="Q8986">
        <v>-3.1047208234667778E-2</v>
      </c>
      <c r="R8986">
        <v>-1.6643613576889038E-2</v>
      </c>
      <c r="S8986">
        <v>-2.2417269647121429E-3</v>
      </c>
      <c r="T8986">
        <v>1.0721039026975632E-2</v>
      </c>
      <c r="U8986" t="s">
        <v>18</v>
      </c>
      <c r="V8986" t="s">
        <v>84</v>
      </c>
      <c r="W8986">
        <v>77.999526977539062</v>
      </c>
    </row>
    <row r="8987" spans="2:23" x14ac:dyDescent="0.25">
      <c r="B8987" t="s">
        <v>15</v>
      </c>
      <c r="C8987" s="35">
        <v>42258</v>
      </c>
      <c r="D8987">
        <v>5</v>
      </c>
      <c r="E8987" t="s">
        <v>32</v>
      </c>
      <c r="F8987">
        <v>0.69867253713205324</v>
      </c>
      <c r="G8987">
        <v>0.67332195334817035</v>
      </c>
      <c r="H8987">
        <v>9469</v>
      </c>
      <c r="I8987">
        <v>0.71531615088648948</v>
      </c>
      <c r="J8987">
        <v>0.65079334173425607</v>
      </c>
      <c r="K8987">
        <v>1038</v>
      </c>
      <c r="L8987">
        <v>-1.6643613576889038E-2</v>
      </c>
      <c r="M8987">
        <v>-2.3821766376495361</v>
      </c>
      <c r="N8987">
        <v>10507</v>
      </c>
      <c r="O8987">
        <v>2.1351944655179977E-2</v>
      </c>
      <c r="P8987">
        <v>-4.4008266180753708E-2</v>
      </c>
      <c r="Q8987">
        <v>-3.1047208234667778E-2</v>
      </c>
      <c r="R8987">
        <v>-1.6643613576889038E-2</v>
      </c>
      <c r="S8987">
        <v>-2.2417269647121429E-3</v>
      </c>
      <c r="T8987">
        <v>1.0721039026975632E-2</v>
      </c>
      <c r="U8987" t="s">
        <v>102</v>
      </c>
      <c r="V8987" t="s">
        <v>84</v>
      </c>
      <c r="W8987">
        <v>77.999526977539062</v>
      </c>
    </row>
    <row r="8988" spans="2:23" x14ac:dyDescent="0.25">
      <c r="B8988" t="s">
        <v>15</v>
      </c>
      <c r="C8988" s="35">
        <v>42258</v>
      </c>
      <c r="D8988">
        <v>6</v>
      </c>
      <c r="E8988" t="s">
        <v>32</v>
      </c>
      <c r="F8988">
        <v>0.71475303607620388</v>
      </c>
      <c r="G8988">
        <v>0.67403948929225255</v>
      </c>
      <c r="H8988">
        <v>9469</v>
      </c>
      <c r="I8988">
        <v>0.72659758189347101</v>
      </c>
      <c r="J8988">
        <v>0.69784682142777765</v>
      </c>
      <c r="K8988">
        <v>1038</v>
      </c>
      <c r="L8988">
        <v>-1.1844545602798462E-2</v>
      </c>
      <c r="M8988">
        <v>-1.6571521759033203</v>
      </c>
      <c r="N8988">
        <v>10507</v>
      </c>
      <c r="O8988">
        <v>2.2740771993994713E-2</v>
      </c>
      <c r="P8988">
        <v>-4.0989119559526443E-2</v>
      </c>
      <c r="Q8988">
        <v>-2.7185015380382538E-2</v>
      </c>
      <c r="R8988">
        <v>-1.1844545602798462E-2</v>
      </c>
      <c r="S8988">
        <v>3.4941050689667463E-3</v>
      </c>
      <c r="T8988">
        <v>1.730002835392952E-2</v>
      </c>
      <c r="U8988" t="s">
        <v>18</v>
      </c>
      <c r="V8988" t="s">
        <v>84</v>
      </c>
      <c r="W8988">
        <v>77.259162902832031</v>
      </c>
    </row>
    <row r="8989" spans="2:23" x14ac:dyDescent="0.25">
      <c r="B8989" t="s">
        <v>15</v>
      </c>
      <c r="C8989" s="35">
        <v>42258</v>
      </c>
      <c r="D8989">
        <v>6</v>
      </c>
      <c r="E8989" t="s">
        <v>32</v>
      </c>
      <c r="F8989">
        <v>0.71475303607620388</v>
      </c>
      <c r="G8989">
        <v>0.67403948929225255</v>
      </c>
      <c r="H8989">
        <v>9469</v>
      </c>
      <c r="I8989">
        <v>0.72659758189347101</v>
      </c>
      <c r="J8989">
        <v>0.69784682142777765</v>
      </c>
      <c r="K8989">
        <v>1038</v>
      </c>
      <c r="L8989">
        <v>-1.1844545602798462E-2</v>
      </c>
      <c r="M8989">
        <v>-1.6571521759033203</v>
      </c>
      <c r="N8989">
        <v>10507</v>
      </c>
      <c r="O8989">
        <v>2.2740771993994713E-2</v>
      </c>
      <c r="P8989">
        <v>-4.0989119559526443E-2</v>
      </c>
      <c r="Q8989">
        <v>-2.7185015380382538E-2</v>
      </c>
      <c r="R8989">
        <v>-1.1844545602798462E-2</v>
      </c>
      <c r="S8989">
        <v>3.4941050689667463E-3</v>
      </c>
      <c r="T8989">
        <v>1.730002835392952E-2</v>
      </c>
      <c r="U8989" t="s">
        <v>102</v>
      </c>
      <c r="V8989" t="s">
        <v>84</v>
      </c>
      <c r="W8989">
        <v>77.259162902832031</v>
      </c>
    </row>
    <row r="8990" spans="2:23" x14ac:dyDescent="0.25">
      <c r="B8990" t="s">
        <v>15</v>
      </c>
      <c r="C8990" s="35">
        <v>42258</v>
      </c>
      <c r="D8990">
        <v>7</v>
      </c>
      <c r="E8990" t="s">
        <v>32</v>
      </c>
      <c r="F8990">
        <v>0.80211554147357134</v>
      </c>
      <c r="G8990">
        <v>0.75894151146752853</v>
      </c>
      <c r="H8990">
        <v>9469</v>
      </c>
      <c r="I8990">
        <v>0.79889458406162772</v>
      </c>
      <c r="J8990">
        <v>0.71814040512635768</v>
      </c>
      <c r="K8990">
        <v>1038</v>
      </c>
      <c r="L8990">
        <v>3.2209574710577726E-3</v>
      </c>
      <c r="M8990">
        <v>0.40155777335166931</v>
      </c>
      <c r="N8990">
        <v>10507</v>
      </c>
      <c r="O8990">
        <v>2.3615138605237007E-2</v>
      </c>
      <c r="P8990">
        <v>-2.7044204995036125E-2</v>
      </c>
      <c r="Q8990">
        <v>-1.2709342874586582E-2</v>
      </c>
      <c r="R8990">
        <v>3.2209574710577726E-3</v>
      </c>
      <c r="S8990">
        <v>1.914936862885952E-2</v>
      </c>
      <c r="T8990">
        <v>3.3486120402812958E-2</v>
      </c>
      <c r="U8990" t="s">
        <v>18</v>
      </c>
      <c r="V8990" t="s">
        <v>84</v>
      </c>
      <c r="W8990">
        <v>76.259254455566406</v>
      </c>
    </row>
    <row r="8991" spans="2:23" x14ac:dyDescent="0.25">
      <c r="B8991" t="s">
        <v>15</v>
      </c>
      <c r="C8991" s="35">
        <v>42258</v>
      </c>
      <c r="D8991">
        <v>7</v>
      </c>
      <c r="E8991" t="s">
        <v>32</v>
      </c>
      <c r="F8991">
        <v>0.80211554147357134</v>
      </c>
      <c r="G8991">
        <v>0.75894151146752853</v>
      </c>
      <c r="H8991">
        <v>9469</v>
      </c>
      <c r="I8991">
        <v>0.79889458406162772</v>
      </c>
      <c r="J8991">
        <v>0.71814040512635768</v>
      </c>
      <c r="K8991">
        <v>1038</v>
      </c>
      <c r="L8991">
        <v>3.2209574710577726E-3</v>
      </c>
      <c r="M8991">
        <v>0.40155777335166931</v>
      </c>
      <c r="N8991">
        <v>10507</v>
      </c>
      <c r="O8991">
        <v>2.3615138605237007E-2</v>
      </c>
      <c r="P8991">
        <v>-2.7044204995036125E-2</v>
      </c>
      <c r="Q8991">
        <v>-1.2709342874586582E-2</v>
      </c>
      <c r="R8991">
        <v>3.2209574710577726E-3</v>
      </c>
      <c r="S8991">
        <v>1.914936862885952E-2</v>
      </c>
      <c r="T8991">
        <v>3.3486120402812958E-2</v>
      </c>
      <c r="U8991" t="s">
        <v>102</v>
      </c>
      <c r="V8991" t="s">
        <v>84</v>
      </c>
      <c r="W8991">
        <v>76.259254455566406</v>
      </c>
    </row>
    <row r="8992" spans="2:23" x14ac:dyDescent="0.25">
      <c r="B8992" t="s">
        <v>15</v>
      </c>
      <c r="C8992" s="35">
        <v>42258</v>
      </c>
      <c r="D8992">
        <v>8</v>
      </c>
      <c r="E8992" t="s">
        <v>32</v>
      </c>
      <c r="F8992">
        <v>0.81035107214181978</v>
      </c>
      <c r="G8992">
        <v>0.77600767532029791</v>
      </c>
      <c r="H8992">
        <v>9469</v>
      </c>
      <c r="I8992">
        <v>0.82187369387216302</v>
      </c>
      <c r="J8992">
        <v>0.79239197716008802</v>
      </c>
      <c r="K8992">
        <v>1038</v>
      </c>
      <c r="L8992">
        <v>-1.1522621847689152E-2</v>
      </c>
      <c r="M8992">
        <v>-1.4219295978546143</v>
      </c>
      <c r="N8992">
        <v>10507</v>
      </c>
      <c r="O8992">
        <v>2.5855261832475662E-2</v>
      </c>
      <c r="P8992">
        <v>-4.4658724218606949E-2</v>
      </c>
      <c r="Q8992">
        <v>-2.896406501531601E-2</v>
      </c>
      <c r="R8992">
        <v>-1.1522621847689152E-2</v>
      </c>
      <c r="S8992">
        <v>5.9167523868381977E-3</v>
      </c>
      <c r="T8992">
        <v>2.1613482385873795E-2</v>
      </c>
      <c r="U8992" t="s">
        <v>18</v>
      </c>
      <c r="V8992" t="s">
        <v>84</v>
      </c>
      <c r="W8992">
        <v>79.129722595214844</v>
      </c>
    </row>
    <row r="8993" spans="2:23" x14ac:dyDescent="0.25">
      <c r="B8993" t="s">
        <v>15</v>
      </c>
      <c r="C8993" s="35">
        <v>42258</v>
      </c>
      <c r="D8993">
        <v>8</v>
      </c>
      <c r="E8993" t="s">
        <v>32</v>
      </c>
      <c r="F8993">
        <v>0.81035107214181978</v>
      </c>
      <c r="G8993">
        <v>0.77600767532029791</v>
      </c>
      <c r="H8993">
        <v>9469</v>
      </c>
      <c r="I8993">
        <v>0.82187369387216302</v>
      </c>
      <c r="J8993">
        <v>0.79239197716008802</v>
      </c>
      <c r="K8993">
        <v>1038</v>
      </c>
      <c r="L8993">
        <v>-1.1522621847689152E-2</v>
      </c>
      <c r="M8993">
        <v>-1.4219295978546143</v>
      </c>
      <c r="N8993">
        <v>10507</v>
      </c>
      <c r="O8993">
        <v>2.5855261832475662E-2</v>
      </c>
      <c r="P8993">
        <v>-4.4658724218606949E-2</v>
      </c>
      <c r="Q8993">
        <v>-2.896406501531601E-2</v>
      </c>
      <c r="R8993">
        <v>-1.1522621847689152E-2</v>
      </c>
      <c r="S8993">
        <v>5.9167523868381977E-3</v>
      </c>
      <c r="T8993">
        <v>2.1613482385873795E-2</v>
      </c>
      <c r="U8993" t="s">
        <v>102</v>
      </c>
      <c r="V8993" t="s">
        <v>84</v>
      </c>
      <c r="W8993">
        <v>79.129722595214844</v>
      </c>
    </row>
    <row r="8994" spans="2:23" x14ac:dyDescent="0.25">
      <c r="B8994" t="s">
        <v>15</v>
      </c>
      <c r="C8994" s="35">
        <v>42258</v>
      </c>
      <c r="D8994">
        <v>9</v>
      </c>
      <c r="E8994" t="s">
        <v>32</v>
      </c>
      <c r="F8994">
        <v>0.77408768586035326</v>
      </c>
      <c r="G8994">
        <v>0.83877855072947727</v>
      </c>
      <c r="H8994">
        <v>9469</v>
      </c>
      <c r="I8994">
        <v>0.78961150904138222</v>
      </c>
      <c r="J8994">
        <v>0.93548355947397144</v>
      </c>
      <c r="K8994">
        <v>1038</v>
      </c>
      <c r="L8994">
        <v>-1.5523822978138924E-2</v>
      </c>
      <c r="M8994">
        <v>-2.0054347515106201</v>
      </c>
      <c r="N8994">
        <v>10507</v>
      </c>
      <c r="O8994">
        <v>3.0288483947515488E-2</v>
      </c>
      <c r="P8994">
        <v>-5.4341543465852737E-2</v>
      </c>
      <c r="Q8994">
        <v>-3.5955827683210373E-2</v>
      </c>
      <c r="R8994">
        <v>-1.5523822978138924E-2</v>
      </c>
      <c r="S8994">
        <v>4.9057593569159508E-3</v>
      </c>
      <c r="T8994">
        <v>2.329389750957489E-2</v>
      </c>
      <c r="U8994" t="s">
        <v>18</v>
      </c>
      <c r="V8994" t="s">
        <v>84</v>
      </c>
      <c r="W8994">
        <v>82.1300048828125</v>
      </c>
    </row>
    <row r="8995" spans="2:23" x14ac:dyDescent="0.25">
      <c r="B8995" t="s">
        <v>15</v>
      </c>
      <c r="C8995" s="35">
        <v>42258</v>
      </c>
      <c r="D8995">
        <v>9</v>
      </c>
      <c r="E8995" t="s">
        <v>32</v>
      </c>
      <c r="F8995">
        <v>0.77408768586035326</v>
      </c>
      <c r="G8995">
        <v>0.83877855072947727</v>
      </c>
      <c r="H8995">
        <v>9469</v>
      </c>
      <c r="I8995">
        <v>0.78961150904138222</v>
      </c>
      <c r="J8995">
        <v>0.93548355947397144</v>
      </c>
      <c r="K8995">
        <v>1038</v>
      </c>
      <c r="L8995">
        <v>-1.5523822978138924E-2</v>
      </c>
      <c r="M8995">
        <v>-2.0054347515106201</v>
      </c>
      <c r="N8995">
        <v>10507</v>
      </c>
      <c r="O8995">
        <v>3.0288483947515488E-2</v>
      </c>
      <c r="P8995">
        <v>-5.4341543465852737E-2</v>
      </c>
      <c r="Q8995">
        <v>-3.5955827683210373E-2</v>
      </c>
      <c r="R8995">
        <v>-1.5523822978138924E-2</v>
      </c>
      <c r="S8995">
        <v>4.9057593569159508E-3</v>
      </c>
      <c r="T8995">
        <v>2.329389750957489E-2</v>
      </c>
      <c r="U8995" t="s">
        <v>102</v>
      </c>
      <c r="V8995" t="s">
        <v>84</v>
      </c>
      <c r="W8995">
        <v>82.1300048828125</v>
      </c>
    </row>
    <row r="8996" spans="2:23" x14ac:dyDescent="0.25">
      <c r="B8996" t="s">
        <v>15</v>
      </c>
      <c r="C8996" s="35">
        <v>42258</v>
      </c>
      <c r="D8996">
        <v>10</v>
      </c>
      <c r="E8996" t="s">
        <v>32</v>
      </c>
      <c r="F8996">
        <v>0.82492985155639131</v>
      </c>
      <c r="G8996">
        <v>0.99755248331590929</v>
      </c>
      <c r="H8996">
        <v>9469</v>
      </c>
      <c r="I8996">
        <v>0.88508568673598231</v>
      </c>
      <c r="J8996">
        <v>1.152979738955245</v>
      </c>
      <c r="K8996">
        <v>1038</v>
      </c>
      <c r="L8996">
        <v>-6.0155835002660751E-2</v>
      </c>
      <c r="M8996">
        <v>-7.292236328125</v>
      </c>
      <c r="N8996">
        <v>10507</v>
      </c>
      <c r="O8996">
        <v>3.7226162850856781E-2</v>
      </c>
      <c r="P8996">
        <v>-0.10786488652229309</v>
      </c>
      <c r="Q8996">
        <v>-8.526785671710968E-2</v>
      </c>
      <c r="R8996">
        <v>-6.0155835002660751E-2</v>
      </c>
      <c r="S8996">
        <v>-3.5046789795160294E-2</v>
      </c>
      <c r="T8996">
        <v>-1.2446784414350986E-2</v>
      </c>
      <c r="U8996" t="s">
        <v>18</v>
      </c>
      <c r="V8996" t="s">
        <v>84</v>
      </c>
      <c r="W8996">
        <v>85.389549255371094</v>
      </c>
    </row>
    <row r="8997" spans="2:23" x14ac:dyDescent="0.25">
      <c r="B8997" t="s">
        <v>15</v>
      </c>
      <c r="C8997" s="35">
        <v>42258</v>
      </c>
      <c r="D8997">
        <v>10</v>
      </c>
      <c r="E8997" t="s">
        <v>32</v>
      </c>
      <c r="F8997">
        <v>0.82492985155639131</v>
      </c>
      <c r="G8997">
        <v>0.99755248331590929</v>
      </c>
      <c r="H8997">
        <v>9469</v>
      </c>
      <c r="I8997">
        <v>0.88508568673598231</v>
      </c>
      <c r="J8997">
        <v>1.152979738955245</v>
      </c>
      <c r="K8997">
        <v>1038</v>
      </c>
      <c r="L8997">
        <v>-6.0155835002660751E-2</v>
      </c>
      <c r="M8997">
        <v>-7.292236328125</v>
      </c>
      <c r="N8997">
        <v>10507</v>
      </c>
      <c r="O8997">
        <v>3.7226162850856781E-2</v>
      </c>
      <c r="P8997">
        <v>-0.10786488652229309</v>
      </c>
      <c r="Q8997">
        <v>-8.526785671710968E-2</v>
      </c>
      <c r="R8997">
        <v>-6.0155835002660751E-2</v>
      </c>
      <c r="S8997">
        <v>-3.5046789795160294E-2</v>
      </c>
      <c r="T8997">
        <v>-1.2446784414350986E-2</v>
      </c>
      <c r="U8997" t="s">
        <v>102</v>
      </c>
      <c r="V8997" t="s">
        <v>84</v>
      </c>
      <c r="W8997">
        <v>85.389549255371094</v>
      </c>
    </row>
    <row r="8998" spans="2:23" x14ac:dyDescent="0.25">
      <c r="B8998" t="s">
        <v>15</v>
      </c>
      <c r="C8998" s="35">
        <v>42258</v>
      </c>
      <c r="D8998">
        <v>11</v>
      </c>
      <c r="E8998" t="s">
        <v>32</v>
      </c>
      <c r="F8998">
        <v>0.93810780269727523</v>
      </c>
      <c r="G8998">
        <v>1.1924855282990614</v>
      </c>
      <c r="H8998">
        <v>9469</v>
      </c>
      <c r="I8998">
        <v>0.9578149909141308</v>
      </c>
      <c r="J8998">
        <v>1.2122534693081344</v>
      </c>
      <c r="K8998">
        <v>1038</v>
      </c>
      <c r="L8998">
        <v>-1.9707188010215759E-2</v>
      </c>
      <c r="M8998">
        <v>-2.1007380485534668</v>
      </c>
      <c r="N8998">
        <v>10507</v>
      </c>
      <c r="O8998">
        <v>3.9571911096572876E-2</v>
      </c>
      <c r="P8998">
        <v>-7.0422552525997162E-2</v>
      </c>
      <c r="Q8998">
        <v>-4.6401608735322952E-2</v>
      </c>
      <c r="R8998">
        <v>-1.9707188010215759E-2</v>
      </c>
      <c r="S8998">
        <v>6.9840662181377411E-3</v>
      </c>
      <c r="T8998">
        <v>3.1008172780275345E-2</v>
      </c>
      <c r="U8998" t="s">
        <v>18</v>
      </c>
      <c r="V8998" t="s">
        <v>84</v>
      </c>
      <c r="W8998">
        <v>89.389457702636719</v>
      </c>
    </row>
    <row r="8999" spans="2:23" x14ac:dyDescent="0.25">
      <c r="B8999" t="s">
        <v>15</v>
      </c>
      <c r="C8999" s="35">
        <v>42258</v>
      </c>
      <c r="D8999">
        <v>11</v>
      </c>
      <c r="E8999" t="s">
        <v>32</v>
      </c>
      <c r="F8999">
        <v>0.93810780269727523</v>
      </c>
      <c r="G8999">
        <v>1.1924855282990614</v>
      </c>
      <c r="H8999">
        <v>9469</v>
      </c>
      <c r="I8999">
        <v>0.9578149909141308</v>
      </c>
      <c r="J8999">
        <v>1.2122534693081344</v>
      </c>
      <c r="K8999">
        <v>1038</v>
      </c>
      <c r="L8999">
        <v>-1.9707188010215759E-2</v>
      </c>
      <c r="M8999">
        <v>-2.1007380485534668</v>
      </c>
      <c r="N8999">
        <v>10507</v>
      </c>
      <c r="O8999">
        <v>3.9571911096572876E-2</v>
      </c>
      <c r="P8999">
        <v>-7.0422552525997162E-2</v>
      </c>
      <c r="Q8999">
        <v>-4.6401608735322952E-2</v>
      </c>
      <c r="R8999">
        <v>-1.9707188010215759E-2</v>
      </c>
      <c r="S8999">
        <v>6.9840662181377411E-3</v>
      </c>
      <c r="T8999">
        <v>3.1008172780275345E-2</v>
      </c>
      <c r="U8999" t="s">
        <v>102</v>
      </c>
      <c r="V8999" t="s">
        <v>84</v>
      </c>
      <c r="W8999">
        <v>89.389457702636719</v>
      </c>
    </row>
    <row r="9000" spans="2:23" x14ac:dyDescent="0.25">
      <c r="B9000" t="s">
        <v>15</v>
      </c>
      <c r="C9000" s="35">
        <v>42258</v>
      </c>
      <c r="D9000">
        <v>12</v>
      </c>
      <c r="E9000" t="s">
        <v>32</v>
      </c>
      <c r="F9000">
        <v>1.1080149998590754</v>
      </c>
      <c r="G9000">
        <v>1.4413792257442333</v>
      </c>
      <c r="H9000">
        <v>9469</v>
      </c>
      <c r="I9000">
        <v>1.1618545452138143</v>
      </c>
      <c r="J9000">
        <v>1.4711001025795449</v>
      </c>
      <c r="K9000">
        <v>1038</v>
      </c>
      <c r="L9000">
        <v>-5.3839545696973801E-2</v>
      </c>
      <c r="M9000">
        <v>-4.8590989112854004</v>
      </c>
      <c r="N9000">
        <v>10507</v>
      </c>
      <c r="O9000">
        <v>4.8003301024436951E-2</v>
      </c>
      <c r="P9000">
        <v>-0.1153605729341507</v>
      </c>
      <c r="Q9000">
        <v>-8.6221612989902496E-2</v>
      </c>
      <c r="R9000">
        <v>-5.3839545696973801E-2</v>
      </c>
      <c r="S9000">
        <v>-2.1461319178342819E-2</v>
      </c>
      <c r="T9000">
        <v>7.6814847998321056E-3</v>
      </c>
      <c r="U9000" t="s">
        <v>18</v>
      </c>
      <c r="V9000" t="s">
        <v>84</v>
      </c>
      <c r="W9000">
        <v>93.259635925292969</v>
      </c>
    </row>
    <row r="9001" spans="2:23" x14ac:dyDescent="0.25">
      <c r="B9001" t="s">
        <v>15</v>
      </c>
      <c r="C9001" s="35">
        <v>42258</v>
      </c>
      <c r="D9001">
        <v>12</v>
      </c>
      <c r="E9001" t="s">
        <v>32</v>
      </c>
      <c r="F9001">
        <v>1.1080149998590754</v>
      </c>
      <c r="G9001">
        <v>1.4413792257442333</v>
      </c>
      <c r="H9001">
        <v>9469</v>
      </c>
      <c r="I9001">
        <v>1.1618545452138143</v>
      </c>
      <c r="J9001">
        <v>1.4711001025795449</v>
      </c>
      <c r="K9001">
        <v>1038</v>
      </c>
      <c r="L9001">
        <v>-5.3839545696973801E-2</v>
      </c>
      <c r="M9001">
        <v>-4.8590989112854004</v>
      </c>
      <c r="N9001">
        <v>10507</v>
      </c>
      <c r="O9001">
        <v>4.8003301024436951E-2</v>
      </c>
      <c r="P9001">
        <v>-0.1153605729341507</v>
      </c>
      <c r="Q9001">
        <v>-8.6221612989902496E-2</v>
      </c>
      <c r="R9001">
        <v>-5.3839545696973801E-2</v>
      </c>
      <c r="S9001">
        <v>-2.1461319178342819E-2</v>
      </c>
      <c r="T9001">
        <v>7.6814847998321056E-3</v>
      </c>
      <c r="U9001" t="s">
        <v>102</v>
      </c>
      <c r="V9001" t="s">
        <v>84</v>
      </c>
      <c r="W9001">
        <v>93.259635925292969</v>
      </c>
    </row>
    <row r="9002" spans="2:23" x14ac:dyDescent="0.25">
      <c r="B9002" t="s">
        <v>15</v>
      </c>
      <c r="C9002" s="35">
        <v>42258</v>
      </c>
      <c r="D9002">
        <v>13</v>
      </c>
      <c r="E9002" t="s">
        <v>32</v>
      </c>
      <c r="F9002">
        <v>1.3379292677192816</v>
      </c>
      <c r="G9002">
        <v>1.5905329115066411</v>
      </c>
      <c r="H9002">
        <v>9469</v>
      </c>
      <c r="I9002">
        <v>1.3659318182612288</v>
      </c>
      <c r="J9002">
        <v>1.6063907595176115</v>
      </c>
      <c r="K9002">
        <v>1038</v>
      </c>
      <c r="L9002">
        <v>-2.8002550825476646E-2</v>
      </c>
      <c r="M9002">
        <v>-2.0929768085479736</v>
      </c>
      <c r="N9002">
        <v>10507</v>
      </c>
      <c r="O9002">
        <v>5.247083306312561E-2</v>
      </c>
      <c r="P9002">
        <v>-9.5249168574810028E-2</v>
      </c>
      <c r="Q9002">
        <v>-6.3398323953151703E-2</v>
      </c>
      <c r="R9002">
        <v>-2.8002550825476646E-2</v>
      </c>
      <c r="S9002">
        <v>7.38902622833848E-3</v>
      </c>
      <c r="T9002">
        <v>3.9244070649147034E-2</v>
      </c>
      <c r="U9002" t="s">
        <v>18</v>
      </c>
      <c r="V9002" t="s">
        <v>84</v>
      </c>
      <c r="W9002">
        <v>95.12982177734375</v>
      </c>
    </row>
    <row r="9003" spans="2:23" x14ac:dyDescent="0.25">
      <c r="B9003" t="s">
        <v>15</v>
      </c>
      <c r="C9003" s="35">
        <v>42258</v>
      </c>
      <c r="D9003">
        <v>13</v>
      </c>
      <c r="E9003" t="s">
        <v>32</v>
      </c>
      <c r="F9003">
        <v>1.3379292677192816</v>
      </c>
      <c r="G9003">
        <v>1.5905329115066411</v>
      </c>
      <c r="H9003">
        <v>9469</v>
      </c>
      <c r="I9003">
        <v>1.3659318182612288</v>
      </c>
      <c r="J9003">
        <v>1.6063907595176115</v>
      </c>
      <c r="K9003">
        <v>1038</v>
      </c>
      <c r="L9003">
        <v>-2.8002550825476646E-2</v>
      </c>
      <c r="M9003">
        <v>-2.0929768085479736</v>
      </c>
      <c r="N9003">
        <v>10507</v>
      </c>
      <c r="O9003">
        <v>5.247083306312561E-2</v>
      </c>
      <c r="P9003">
        <v>-9.5249168574810028E-2</v>
      </c>
      <c r="Q9003">
        <v>-6.3398323953151703E-2</v>
      </c>
      <c r="R9003">
        <v>-2.8002550825476646E-2</v>
      </c>
      <c r="S9003">
        <v>7.38902622833848E-3</v>
      </c>
      <c r="T9003">
        <v>3.9244070649147034E-2</v>
      </c>
      <c r="U9003" t="s">
        <v>102</v>
      </c>
      <c r="V9003" t="s">
        <v>84</v>
      </c>
      <c r="W9003">
        <v>95.12982177734375</v>
      </c>
    </row>
    <row r="9004" spans="2:23" x14ac:dyDescent="0.25">
      <c r="B9004" t="s">
        <v>15</v>
      </c>
      <c r="C9004" s="35">
        <v>42258</v>
      </c>
      <c r="D9004">
        <v>14</v>
      </c>
      <c r="E9004" t="s">
        <v>32</v>
      </c>
      <c r="F9004">
        <v>1.6083002441812466</v>
      </c>
      <c r="G9004">
        <v>1.6683361704222086</v>
      </c>
      <c r="H9004">
        <v>9469</v>
      </c>
      <c r="I9004">
        <v>1.7259595749108325</v>
      </c>
      <c r="J9004">
        <v>1.7581978394945321</v>
      </c>
      <c r="K9004">
        <v>1038</v>
      </c>
      <c r="L9004">
        <v>-0.11765933036804199</v>
      </c>
      <c r="M9004">
        <v>-7.3157567977905273</v>
      </c>
      <c r="N9004">
        <v>10507</v>
      </c>
      <c r="O9004">
        <v>5.7201705873012543E-2</v>
      </c>
      <c r="P9004">
        <v>-0.19096903502941132</v>
      </c>
      <c r="Q9004">
        <v>-0.15624645352363586</v>
      </c>
      <c r="R9004">
        <v>-0.11765933036804199</v>
      </c>
      <c r="S9004">
        <v>-7.9076781868934631E-2</v>
      </c>
      <c r="T9004">
        <v>-4.4349625706672668E-2</v>
      </c>
      <c r="U9004" t="s">
        <v>18</v>
      </c>
      <c r="V9004" t="s">
        <v>84</v>
      </c>
      <c r="W9004">
        <v>96.000190734863281</v>
      </c>
    </row>
    <row r="9005" spans="2:23" x14ac:dyDescent="0.25">
      <c r="B9005" t="s">
        <v>15</v>
      </c>
      <c r="C9005" s="35">
        <v>42258</v>
      </c>
      <c r="D9005">
        <v>14</v>
      </c>
      <c r="E9005" t="s">
        <v>32</v>
      </c>
      <c r="F9005">
        <v>1.6083002441812466</v>
      </c>
      <c r="G9005">
        <v>1.6683361704222086</v>
      </c>
      <c r="H9005">
        <v>9469</v>
      </c>
      <c r="I9005">
        <v>1.7259595749108325</v>
      </c>
      <c r="J9005">
        <v>1.7581978394945321</v>
      </c>
      <c r="K9005">
        <v>1038</v>
      </c>
      <c r="L9005">
        <v>-0.11765933036804199</v>
      </c>
      <c r="M9005">
        <v>-7.3157567977905273</v>
      </c>
      <c r="N9005">
        <v>10507</v>
      </c>
      <c r="O9005">
        <v>5.7201705873012543E-2</v>
      </c>
      <c r="P9005">
        <v>-0.19096903502941132</v>
      </c>
      <c r="Q9005">
        <v>-0.15624645352363586</v>
      </c>
      <c r="R9005">
        <v>-0.11765933036804199</v>
      </c>
      <c r="S9005">
        <v>-7.9076781868934631E-2</v>
      </c>
      <c r="T9005">
        <v>-4.4349625706672668E-2</v>
      </c>
      <c r="U9005" t="s">
        <v>102</v>
      </c>
      <c r="V9005" t="s">
        <v>84</v>
      </c>
      <c r="W9005">
        <v>96.000190734863281</v>
      </c>
    </row>
    <row r="9006" spans="2:23" x14ac:dyDescent="0.25">
      <c r="B9006" t="s">
        <v>15</v>
      </c>
      <c r="C9006" s="35">
        <v>42258</v>
      </c>
      <c r="D9006">
        <v>15</v>
      </c>
      <c r="E9006" t="s">
        <v>32</v>
      </c>
      <c r="F9006">
        <v>1.8283518790335522</v>
      </c>
      <c r="G9006">
        <v>1.7214611324297573</v>
      </c>
      <c r="H9006">
        <v>9469</v>
      </c>
      <c r="I9006">
        <v>1.7596912958307747</v>
      </c>
      <c r="J9006">
        <v>1.600325459020884</v>
      </c>
      <c r="K9006">
        <v>1038</v>
      </c>
      <c r="L9006">
        <v>6.866057962179184E-2</v>
      </c>
      <c r="M9006">
        <v>3.755326509475708</v>
      </c>
      <c r="N9006">
        <v>10507</v>
      </c>
      <c r="O9006">
        <v>5.2728038281202316E-2</v>
      </c>
      <c r="P9006">
        <v>1.0843257186934352E-3</v>
      </c>
      <c r="Q9006">
        <v>3.309129923582077E-2</v>
      </c>
      <c r="R9006">
        <v>6.866057962179184E-2</v>
      </c>
      <c r="S9006">
        <v>0.10422564297914505</v>
      </c>
      <c r="T9006">
        <v>0.13623683154582977</v>
      </c>
      <c r="U9006" t="s">
        <v>18</v>
      </c>
      <c r="V9006" t="s">
        <v>84</v>
      </c>
      <c r="W9006">
        <v>96.611213684082031</v>
      </c>
    </row>
    <row r="9007" spans="2:23" x14ac:dyDescent="0.25">
      <c r="B9007" t="s">
        <v>15</v>
      </c>
      <c r="C9007" s="35">
        <v>42258</v>
      </c>
      <c r="D9007">
        <v>15</v>
      </c>
      <c r="E9007" t="s">
        <v>32</v>
      </c>
      <c r="F9007">
        <v>1.8283518790335522</v>
      </c>
      <c r="G9007">
        <v>1.7214611324297573</v>
      </c>
      <c r="H9007">
        <v>9469</v>
      </c>
      <c r="I9007">
        <v>1.7596912958307747</v>
      </c>
      <c r="J9007">
        <v>1.600325459020884</v>
      </c>
      <c r="K9007">
        <v>1038</v>
      </c>
      <c r="L9007">
        <v>6.866057962179184E-2</v>
      </c>
      <c r="M9007">
        <v>3.755326509475708</v>
      </c>
      <c r="N9007">
        <v>10507</v>
      </c>
      <c r="O9007">
        <v>5.2728038281202316E-2</v>
      </c>
      <c r="P9007">
        <v>1.0843257186934352E-3</v>
      </c>
      <c r="Q9007">
        <v>3.309129923582077E-2</v>
      </c>
      <c r="R9007">
        <v>6.866057962179184E-2</v>
      </c>
      <c r="S9007">
        <v>0.10422564297914505</v>
      </c>
      <c r="T9007">
        <v>0.13623683154582977</v>
      </c>
      <c r="U9007" t="s">
        <v>102</v>
      </c>
      <c r="V9007" t="s">
        <v>84</v>
      </c>
      <c r="W9007">
        <v>96.611213684082031</v>
      </c>
    </row>
    <row r="9008" spans="2:23" x14ac:dyDescent="0.25">
      <c r="B9008" t="s">
        <v>15</v>
      </c>
      <c r="C9008" s="35">
        <v>42258</v>
      </c>
      <c r="D9008">
        <v>16</v>
      </c>
      <c r="E9008" t="s">
        <v>32</v>
      </c>
      <c r="F9008">
        <v>2.0856745329539725</v>
      </c>
      <c r="G9008">
        <v>1.7839435557061025</v>
      </c>
      <c r="H9008">
        <v>9469</v>
      </c>
      <c r="I9008">
        <v>1.7425169245329415</v>
      </c>
      <c r="J9008">
        <v>1.416701338763241</v>
      </c>
      <c r="K9008">
        <v>1038</v>
      </c>
      <c r="L9008">
        <v>0.34315761923789978</v>
      </c>
      <c r="M9008">
        <v>16.453075408935547</v>
      </c>
      <c r="N9008">
        <v>10507</v>
      </c>
      <c r="O9008">
        <v>4.7640938311815262E-2</v>
      </c>
      <c r="P9008">
        <v>0.28210100531578064</v>
      </c>
      <c r="Q9008">
        <v>0.31101998686790466</v>
      </c>
      <c r="R9008">
        <v>0.34315761923789978</v>
      </c>
      <c r="S9008">
        <v>0.37529143691062927</v>
      </c>
      <c r="T9008">
        <v>0.40421423316001892</v>
      </c>
      <c r="U9008" t="s">
        <v>18</v>
      </c>
      <c r="V9008" t="s">
        <v>84</v>
      </c>
      <c r="W9008">
        <v>97.351768493652344</v>
      </c>
    </row>
    <row r="9009" spans="2:23" x14ac:dyDescent="0.25">
      <c r="B9009" t="s">
        <v>15</v>
      </c>
      <c r="C9009" s="35">
        <v>42258</v>
      </c>
      <c r="D9009">
        <v>16</v>
      </c>
      <c r="E9009" t="s">
        <v>32</v>
      </c>
      <c r="F9009">
        <v>2.0856745329539725</v>
      </c>
      <c r="G9009">
        <v>1.7839435557061025</v>
      </c>
      <c r="H9009">
        <v>9469</v>
      </c>
      <c r="I9009">
        <v>1.7425169245329415</v>
      </c>
      <c r="J9009">
        <v>1.416701338763241</v>
      </c>
      <c r="K9009">
        <v>1038</v>
      </c>
      <c r="L9009">
        <v>0.34315761923789978</v>
      </c>
      <c r="M9009">
        <v>16.453075408935547</v>
      </c>
      <c r="N9009">
        <v>10507</v>
      </c>
      <c r="O9009">
        <v>4.7640938311815262E-2</v>
      </c>
      <c r="P9009">
        <v>0.28210100531578064</v>
      </c>
      <c r="Q9009">
        <v>0.31101998686790466</v>
      </c>
      <c r="R9009">
        <v>0.34315761923789978</v>
      </c>
      <c r="S9009">
        <v>0.37529143691062927</v>
      </c>
      <c r="T9009">
        <v>0.40421423316001892</v>
      </c>
      <c r="U9009" t="s">
        <v>102</v>
      </c>
      <c r="V9009" t="s">
        <v>84</v>
      </c>
      <c r="W9009">
        <v>97.351768493652344</v>
      </c>
    </row>
    <row r="9010" spans="2:23" x14ac:dyDescent="0.25">
      <c r="B9010" t="s">
        <v>15</v>
      </c>
      <c r="C9010" s="35">
        <v>42258</v>
      </c>
      <c r="D9010">
        <v>17</v>
      </c>
      <c r="E9010" t="s">
        <v>32</v>
      </c>
      <c r="F9010">
        <v>2.3199076432675581</v>
      </c>
      <c r="G9010">
        <v>1.8171529594596749</v>
      </c>
      <c r="H9010">
        <v>9469</v>
      </c>
      <c r="I9010">
        <v>1.9522693423988375</v>
      </c>
      <c r="J9010">
        <v>1.4412161329421014</v>
      </c>
      <c r="K9010">
        <v>1038</v>
      </c>
      <c r="L9010">
        <v>0.36763828992843628</v>
      </c>
      <c r="M9010">
        <v>15.847109794616699</v>
      </c>
      <c r="N9010">
        <v>10507</v>
      </c>
      <c r="O9010">
        <v>4.8474583774805069E-2</v>
      </c>
      <c r="P9010">
        <v>0.30551326274871826</v>
      </c>
      <c r="Q9010">
        <v>0.33493831753730774</v>
      </c>
      <c r="R9010">
        <v>0.36763828992843628</v>
      </c>
      <c r="S9010">
        <v>0.40033438801765442</v>
      </c>
      <c r="T9010">
        <v>0.4297633171081543</v>
      </c>
      <c r="U9010" t="s">
        <v>18</v>
      </c>
      <c r="V9010" t="s">
        <v>84</v>
      </c>
      <c r="W9010">
        <v>96.221755981445313</v>
      </c>
    </row>
    <row r="9011" spans="2:23" x14ac:dyDescent="0.25">
      <c r="B9011" t="s">
        <v>15</v>
      </c>
      <c r="C9011" s="35">
        <v>42258</v>
      </c>
      <c r="D9011">
        <v>17</v>
      </c>
      <c r="E9011" t="s">
        <v>32</v>
      </c>
      <c r="F9011">
        <v>2.3199076432675581</v>
      </c>
      <c r="G9011">
        <v>1.8171529594596749</v>
      </c>
      <c r="H9011">
        <v>9469</v>
      </c>
      <c r="I9011">
        <v>1.9522693423988375</v>
      </c>
      <c r="J9011">
        <v>1.4412161329421014</v>
      </c>
      <c r="K9011">
        <v>1038</v>
      </c>
      <c r="L9011">
        <v>0.36763828992843628</v>
      </c>
      <c r="M9011">
        <v>15.847109794616699</v>
      </c>
      <c r="N9011">
        <v>10507</v>
      </c>
      <c r="O9011">
        <v>4.8474583774805069E-2</v>
      </c>
      <c r="P9011">
        <v>0.30551326274871826</v>
      </c>
      <c r="Q9011">
        <v>0.33493831753730774</v>
      </c>
      <c r="R9011">
        <v>0.36763828992843628</v>
      </c>
      <c r="S9011">
        <v>0.40033438801765442</v>
      </c>
      <c r="T9011">
        <v>0.4297633171081543</v>
      </c>
      <c r="U9011" t="s">
        <v>102</v>
      </c>
      <c r="V9011" t="s">
        <v>84</v>
      </c>
      <c r="W9011">
        <v>96.221755981445313</v>
      </c>
    </row>
    <row r="9012" spans="2:23" x14ac:dyDescent="0.25">
      <c r="B9012" t="s">
        <v>15</v>
      </c>
      <c r="C9012" s="35">
        <v>42258</v>
      </c>
      <c r="D9012">
        <v>18</v>
      </c>
      <c r="E9012" t="s">
        <v>32</v>
      </c>
      <c r="F9012">
        <v>2.4591318899325345</v>
      </c>
      <c r="G9012">
        <v>1.8468500315572514</v>
      </c>
      <c r="H9012">
        <v>9469</v>
      </c>
      <c r="I9012">
        <v>2.0454545460410913</v>
      </c>
      <c r="J9012">
        <v>1.3812273948343838</v>
      </c>
      <c r="K9012">
        <v>1038</v>
      </c>
      <c r="L9012">
        <v>0.41367733478546143</v>
      </c>
      <c r="M9012">
        <v>16.822088241577148</v>
      </c>
      <c r="N9012">
        <v>10507</v>
      </c>
      <c r="O9012">
        <v>4.6884536743164063E-2</v>
      </c>
      <c r="P9012">
        <v>0.35359010100364685</v>
      </c>
      <c r="Q9012">
        <v>0.38204997777938843</v>
      </c>
      <c r="R9012">
        <v>0.41367733478546143</v>
      </c>
      <c r="S9012">
        <v>0.44530096650123596</v>
      </c>
      <c r="T9012">
        <v>0.473764568567276</v>
      </c>
      <c r="U9012" t="s">
        <v>18</v>
      </c>
      <c r="V9012" t="s">
        <v>84</v>
      </c>
      <c r="W9012">
        <v>94.962028503417969</v>
      </c>
    </row>
    <row r="9013" spans="2:23" x14ac:dyDescent="0.25">
      <c r="B9013" t="s">
        <v>15</v>
      </c>
      <c r="C9013" s="35">
        <v>42258</v>
      </c>
      <c r="D9013">
        <v>18</v>
      </c>
      <c r="E9013" t="s">
        <v>32</v>
      </c>
      <c r="F9013">
        <v>2.4591318899325345</v>
      </c>
      <c r="G9013">
        <v>1.8468500315572514</v>
      </c>
      <c r="H9013">
        <v>9469</v>
      </c>
      <c r="I9013">
        <v>2.0454545460410913</v>
      </c>
      <c r="J9013">
        <v>1.3812273948343838</v>
      </c>
      <c r="K9013">
        <v>1038</v>
      </c>
      <c r="L9013">
        <v>0.41367733478546143</v>
      </c>
      <c r="M9013">
        <v>16.822088241577148</v>
      </c>
      <c r="N9013">
        <v>10507</v>
      </c>
      <c r="O9013">
        <v>4.6884536743164063E-2</v>
      </c>
      <c r="P9013">
        <v>0.35359010100364685</v>
      </c>
      <c r="Q9013">
        <v>0.38204997777938843</v>
      </c>
      <c r="R9013">
        <v>0.41367733478546143</v>
      </c>
      <c r="S9013">
        <v>0.44530096650123596</v>
      </c>
      <c r="T9013">
        <v>0.473764568567276</v>
      </c>
      <c r="U9013" t="s">
        <v>102</v>
      </c>
      <c r="V9013" t="s">
        <v>84</v>
      </c>
      <c r="W9013">
        <v>94.962028503417969</v>
      </c>
    </row>
    <row r="9014" spans="2:23" x14ac:dyDescent="0.25">
      <c r="B9014" t="s">
        <v>15</v>
      </c>
      <c r="C9014" s="35">
        <v>42258</v>
      </c>
      <c r="D9014">
        <v>19</v>
      </c>
      <c r="E9014" t="s">
        <v>32</v>
      </c>
      <c r="F9014">
        <v>2.4271428979746261</v>
      </c>
      <c r="G9014">
        <v>1.7937886526592473</v>
      </c>
      <c r="H9014">
        <v>9469</v>
      </c>
      <c r="I9014">
        <v>2.7643947775226723</v>
      </c>
      <c r="J9014">
        <v>1.9355317248830721</v>
      </c>
      <c r="K9014">
        <v>1038</v>
      </c>
      <c r="L9014">
        <v>-0.33725187182426453</v>
      </c>
      <c r="M9014">
        <v>-13.895015716552734</v>
      </c>
      <c r="N9014">
        <v>10507</v>
      </c>
      <c r="O9014">
        <v>6.2840655446052551E-2</v>
      </c>
      <c r="P9014">
        <v>-0.41778844594955444</v>
      </c>
      <c r="Q9014">
        <v>-0.37964293360710144</v>
      </c>
      <c r="R9014">
        <v>-0.33725187182426453</v>
      </c>
      <c r="S9014">
        <v>-0.29486584663391113</v>
      </c>
      <c r="T9014">
        <v>-0.25671529769897461</v>
      </c>
      <c r="U9014" t="s">
        <v>18</v>
      </c>
      <c r="V9014" t="s">
        <v>84</v>
      </c>
      <c r="W9014">
        <v>90.70257568359375</v>
      </c>
    </row>
    <row r="9015" spans="2:23" x14ac:dyDescent="0.25">
      <c r="B9015" t="s">
        <v>15</v>
      </c>
      <c r="C9015" s="35">
        <v>42258</v>
      </c>
      <c r="D9015">
        <v>19</v>
      </c>
      <c r="E9015" t="s">
        <v>32</v>
      </c>
      <c r="F9015">
        <v>2.4271428979746261</v>
      </c>
      <c r="G9015">
        <v>1.7937886526592473</v>
      </c>
      <c r="H9015">
        <v>9469</v>
      </c>
      <c r="I9015">
        <v>2.7643947775226723</v>
      </c>
      <c r="J9015">
        <v>1.9355317248830721</v>
      </c>
      <c r="K9015">
        <v>1038</v>
      </c>
      <c r="L9015">
        <v>-0.33725187182426453</v>
      </c>
      <c r="M9015">
        <v>-13.895015716552734</v>
      </c>
      <c r="N9015">
        <v>10507</v>
      </c>
      <c r="O9015">
        <v>6.2840655446052551E-2</v>
      </c>
      <c r="P9015">
        <v>-0.41778844594955444</v>
      </c>
      <c r="Q9015">
        <v>-0.37964293360710144</v>
      </c>
      <c r="R9015">
        <v>-0.33725187182426453</v>
      </c>
      <c r="S9015">
        <v>-0.29486584663391113</v>
      </c>
      <c r="T9015">
        <v>-0.25671529769897461</v>
      </c>
      <c r="U9015" t="s">
        <v>102</v>
      </c>
      <c r="V9015" t="s">
        <v>84</v>
      </c>
      <c r="W9015">
        <v>90.70257568359375</v>
      </c>
    </row>
    <row r="9016" spans="2:23" x14ac:dyDescent="0.25">
      <c r="B9016" t="s">
        <v>15</v>
      </c>
      <c r="C9016" s="35">
        <v>42258</v>
      </c>
      <c r="D9016">
        <v>20</v>
      </c>
      <c r="E9016" t="s">
        <v>32</v>
      </c>
      <c r="F9016">
        <v>2.3038694476631281</v>
      </c>
      <c r="G9016">
        <v>1.7261353037749794</v>
      </c>
      <c r="H9016">
        <v>9469</v>
      </c>
      <c r="I9016">
        <v>2.6122555118542556</v>
      </c>
      <c r="J9016">
        <v>1.933523681060946</v>
      </c>
      <c r="K9016">
        <v>1038</v>
      </c>
      <c r="L9016">
        <v>-0.30838605761528015</v>
      </c>
      <c r="M9016">
        <v>-13.385570526123047</v>
      </c>
      <c r="N9016">
        <v>10507</v>
      </c>
      <c r="O9016">
        <v>6.258045881986618E-2</v>
      </c>
      <c r="P9016">
        <v>-0.38858917355537415</v>
      </c>
      <c r="Q9016">
        <v>-0.35060158371925354</v>
      </c>
      <c r="R9016">
        <v>-0.30838605761528015</v>
      </c>
      <c r="S9016">
        <v>-0.2661755383014679</v>
      </c>
      <c r="T9016">
        <v>-0.22818294167518616</v>
      </c>
      <c r="U9016" t="s">
        <v>18</v>
      </c>
      <c r="V9016" t="s">
        <v>84</v>
      </c>
      <c r="W9016">
        <v>86.09136962890625</v>
      </c>
    </row>
    <row r="9017" spans="2:23" x14ac:dyDescent="0.25">
      <c r="B9017" t="s">
        <v>15</v>
      </c>
      <c r="C9017" s="35">
        <v>42258</v>
      </c>
      <c r="D9017">
        <v>20</v>
      </c>
      <c r="E9017" t="s">
        <v>32</v>
      </c>
      <c r="F9017">
        <v>2.3038694476631281</v>
      </c>
      <c r="G9017">
        <v>1.7261353037749794</v>
      </c>
      <c r="H9017">
        <v>9469</v>
      </c>
      <c r="I9017">
        <v>2.6122555118542556</v>
      </c>
      <c r="J9017">
        <v>1.933523681060946</v>
      </c>
      <c r="K9017">
        <v>1038</v>
      </c>
      <c r="L9017">
        <v>-0.30838605761528015</v>
      </c>
      <c r="M9017">
        <v>-13.385570526123047</v>
      </c>
      <c r="N9017">
        <v>10507</v>
      </c>
      <c r="O9017">
        <v>6.258045881986618E-2</v>
      </c>
      <c r="P9017">
        <v>-0.38858917355537415</v>
      </c>
      <c r="Q9017">
        <v>-0.35060158371925354</v>
      </c>
      <c r="R9017">
        <v>-0.30838605761528015</v>
      </c>
      <c r="S9017">
        <v>-0.2661755383014679</v>
      </c>
      <c r="T9017">
        <v>-0.22818294167518616</v>
      </c>
      <c r="U9017" t="s">
        <v>102</v>
      </c>
      <c r="V9017" t="s">
        <v>84</v>
      </c>
      <c r="W9017">
        <v>86.09136962890625</v>
      </c>
    </row>
    <row r="9018" spans="2:23" x14ac:dyDescent="0.25">
      <c r="B9018" t="s">
        <v>15</v>
      </c>
      <c r="C9018" s="35">
        <v>42258</v>
      </c>
      <c r="D9018">
        <v>21</v>
      </c>
      <c r="E9018" t="s">
        <v>32</v>
      </c>
      <c r="F9018">
        <v>2.0935120279024697</v>
      </c>
      <c r="G9018">
        <v>1.6281656839070786</v>
      </c>
      <c r="H9018">
        <v>9469</v>
      </c>
      <c r="I9018">
        <v>2.3017542552640617</v>
      </c>
      <c r="J9018">
        <v>1.7682040726209032</v>
      </c>
      <c r="K9018">
        <v>1038</v>
      </c>
      <c r="L9018">
        <v>-0.20824222266674042</v>
      </c>
      <c r="M9018">
        <v>-9.9470281600952148</v>
      </c>
      <c r="N9018">
        <v>10507</v>
      </c>
      <c r="O9018">
        <v>5.737634003162384E-2</v>
      </c>
      <c r="P9018">
        <v>-0.28177574276924133</v>
      </c>
      <c r="Q9018">
        <v>-0.24694715440273285</v>
      </c>
      <c r="R9018">
        <v>-0.20824222266674042</v>
      </c>
      <c r="S9018">
        <v>-0.16954188048839569</v>
      </c>
      <c r="T9018">
        <v>-0.1347087025642395</v>
      </c>
      <c r="U9018" t="s">
        <v>18</v>
      </c>
      <c r="V9018" t="s">
        <v>84</v>
      </c>
      <c r="W9018">
        <v>83.221183776855469</v>
      </c>
    </row>
    <row r="9019" spans="2:23" x14ac:dyDescent="0.25">
      <c r="B9019" t="s">
        <v>15</v>
      </c>
      <c r="C9019" s="35">
        <v>42258</v>
      </c>
      <c r="D9019">
        <v>21</v>
      </c>
      <c r="E9019" t="s">
        <v>32</v>
      </c>
      <c r="F9019">
        <v>2.0935120279024697</v>
      </c>
      <c r="G9019">
        <v>1.6281656839070786</v>
      </c>
      <c r="H9019">
        <v>9469</v>
      </c>
      <c r="I9019">
        <v>2.3017542552640617</v>
      </c>
      <c r="J9019">
        <v>1.7682040726209032</v>
      </c>
      <c r="K9019">
        <v>1038</v>
      </c>
      <c r="L9019">
        <v>-0.20824222266674042</v>
      </c>
      <c r="M9019">
        <v>-9.9470281600952148</v>
      </c>
      <c r="N9019">
        <v>10507</v>
      </c>
      <c r="O9019">
        <v>5.737634003162384E-2</v>
      </c>
      <c r="P9019">
        <v>-0.28177574276924133</v>
      </c>
      <c r="Q9019">
        <v>-0.24694715440273285</v>
      </c>
      <c r="R9019">
        <v>-0.20824222266674042</v>
      </c>
      <c r="S9019">
        <v>-0.16954188048839569</v>
      </c>
      <c r="T9019">
        <v>-0.1347087025642395</v>
      </c>
      <c r="U9019" t="s">
        <v>102</v>
      </c>
      <c r="V9019" t="s">
        <v>84</v>
      </c>
      <c r="W9019">
        <v>83.221183776855469</v>
      </c>
    </row>
    <row r="9020" spans="2:23" x14ac:dyDescent="0.25">
      <c r="B9020" t="s">
        <v>15</v>
      </c>
      <c r="C9020" s="35">
        <v>42258</v>
      </c>
      <c r="D9020">
        <v>22</v>
      </c>
      <c r="E9020" t="s">
        <v>32</v>
      </c>
      <c r="F9020">
        <v>1.8229838111237533</v>
      </c>
      <c r="G9020">
        <v>1.5173983063714001</v>
      </c>
      <c r="H9020">
        <v>9469</v>
      </c>
      <c r="I9020">
        <v>1.94776199238586</v>
      </c>
      <c r="J9020">
        <v>1.558829930305301</v>
      </c>
      <c r="K9020">
        <v>1038</v>
      </c>
      <c r="L9020">
        <v>-0.12477818131446838</v>
      </c>
      <c r="M9020">
        <v>-6.8447222709655762</v>
      </c>
      <c r="N9020">
        <v>10507</v>
      </c>
      <c r="O9020">
        <v>5.0834581255912781E-2</v>
      </c>
      <c r="P9020">
        <v>-0.18992778658866882</v>
      </c>
      <c r="Q9020">
        <v>-0.15907017886638641</v>
      </c>
      <c r="R9020">
        <v>-0.12477818131446838</v>
      </c>
      <c r="S9020">
        <v>-9.0490259230136871E-2</v>
      </c>
      <c r="T9020">
        <v>-5.9628583490848541E-2</v>
      </c>
      <c r="U9020" t="s">
        <v>18</v>
      </c>
      <c r="V9020" t="s">
        <v>84</v>
      </c>
      <c r="W9020">
        <v>82.22137451171875</v>
      </c>
    </row>
    <row r="9021" spans="2:23" x14ac:dyDescent="0.25">
      <c r="B9021" t="s">
        <v>15</v>
      </c>
      <c r="C9021" s="35">
        <v>42258</v>
      </c>
      <c r="D9021">
        <v>22</v>
      </c>
      <c r="E9021" t="s">
        <v>32</v>
      </c>
      <c r="F9021">
        <v>1.8229838111237533</v>
      </c>
      <c r="G9021">
        <v>1.5173983063714001</v>
      </c>
      <c r="H9021">
        <v>9469</v>
      </c>
      <c r="I9021">
        <v>1.94776199238586</v>
      </c>
      <c r="J9021">
        <v>1.558829930305301</v>
      </c>
      <c r="K9021">
        <v>1038</v>
      </c>
      <c r="L9021">
        <v>-0.12477818131446838</v>
      </c>
      <c r="M9021">
        <v>-6.8447222709655762</v>
      </c>
      <c r="N9021">
        <v>10507</v>
      </c>
      <c r="O9021">
        <v>5.0834581255912781E-2</v>
      </c>
      <c r="P9021">
        <v>-0.18992778658866882</v>
      </c>
      <c r="Q9021">
        <v>-0.15907017886638641</v>
      </c>
      <c r="R9021">
        <v>-0.12477818131446838</v>
      </c>
      <c r="S9021">
        <v>-9.0490259230136871E-2</v>
      </c>
      <c r="T9021">
        <v>-5.9628583490848541E-2</v>
      </c>
      <c r="U9021" t="s">
        <v>102</v>
      </c>
      <c r="V9021" t="s">
        <v>84</v>
      </c>
      <c r="W9021">
        <v>82.22137451171875</v>
      </c>
    </row>
    <row r="9022" spans="2:23" x14ac:dyDescent="0.25">
      <c r="B9022" t="s">
        <v>15</v>
      </c>
      <c r="C9022" s="35">
        <v>42258</v>
      </c>
      <c r="D9022">
        <v>23</v>
      </c>
      <c r="E9022" t="s">
        <v>32</v>
      </c>
      <c r="F9022">
        <v>1.5133683228262531</v>
      </c>
      <c r="G9022">
        <v>1.362495358402805</v>
      </c>
      <c r="H9022">
        <v>9469</v>
      </c>
      <c r="I9022">
        <v>1.6005086074834629</v>
      </c>
      <c r="J9022">
        <v>1.3173848840355848</v>
      </c>
      <c r="K9022">
        <v>1038</v>
      </c>
      <c r="L9022">
        <v>-8.7140284478664398E-2</v>
      </c>
      <c r="M9022">
        <v>-5.7580356597900391</v>
      </c>
      <c r="N9022">
        <v>10507</v>
      </c>
      <c r="O9022">
        <v>4.3220572173595428E-2</v>
      </c>
      <c r="P9022">
        <v>-0.14253176748752594</v>
      </c>
      <c r="Q9022">
        <v>-0.11629601567983627</v>
      </c>
      <c r="R9022">
        <v>-8.7140284478664398E-2</v>
      </c>
      <c r="S9022">
        <v>-5.7988010346889496E-2</v>
      </c>
      <c r="T9022">
        <v>-3.1748797744512558E-2</v>
      </c>
      <c r="U9022" t="s">
        <v>18</v>
      </c>
      <c r="V9022" t="s">
        <v>84</v>
      </c>
      <c r="W9022">
        <v>80.221473693847656</v>
      </c>
    </row>
    <row r="9023" spans="2:23" x14ac:dyDescent="0.25">
      <c r="B9023" t="s">
        <v>15</v>
      </c>
      <c r="C9023" s="35">
        <v>42258</v>
      </c>
      <c r="D9023">
        <v>23</v>
      </c>
      <c r="E9023" t="s">
        <v>32</v>
      </c>
      <c r="F9023">
        <v>1.5133683228262531</v>
      </c>
      <c r="G9023">
        <v>1.362495358402805</v>
      </c>
      <c r="H9023">
        <v>9469</v>
      </c>
      <c r="I9023">
        <v>1.6005086074834629</v>
      </c>
      <c r="J9023">
        <v>1.3173848840355848</v>
      </c>
      <c r="K9023">
        <v>1038</v>
      </c>
      <c r="L9023">
        <v>-8.7140284478664398E-2</v>
      </c>
      <c r="M9023">
        <v>-5.7580356597900391</v>
      </c>
      <c r="N9023">
        <v>10507</v>
      </c>
      <c r="O9023">
        <v>4.3220572173595428E-2</v>
      </c>
      <c r="P9023">
        <v>-0.14253176748752594</v>
      </c>
      <c r="Q9023">
        <v>-0.11629601567983627</v>
      </c>
      <c r="R9023">
        <v>-8.7140284478664398E-2</v>
      </c>
      <c r="S9023">
        <v>-5.7988010346889496E-2</v>
      </c>
      <c r="T9023">
        <v>-3.1748797744512558E-2</v>
      </c>
      <c r="U9023" t="s">
        <v>102</v>
      </c>
      <c r="V9023" t="s">
        <v>84</v>
      </c>
      <c r="W9023">
        <v>80.221473693847656</v>
      </c>
    </row>
    <row r="9024" spans="2:23" x14ac:dyDescent="0.25">
      <c r="B9024" t="s">
        <v>15</v>
      </c>
      <c r="C9024" s="35">
        <v>42258</v>
      </c>
      <c r="D9024">
        <v>24</v>
      </c>
      <c r="E9024" t="s">
        <v>32</v>
      </c>
      <c r="F9024">
        <v>1.2279419319821843</v>
      </c>
      <c r="G9024">
        <v>1.1876328717718183</v>
      </c>
      <c r="H9024">
        <v>9469</v>
      </c>
      <c r="I9024">
        <v>1.2831279491996861</v>
      </c>
      <c r="J9024">
        <v>1.1274355287811395</v>
      </c>
      <c r="K9024">
        <v>1038</v>
      </c>
      <c r="L9024">
        <v>-5.5186018347740173E-2</v>
      </c>
      <c r="M9024">
        <v>-4.4941878318786621</v>
      </c>
      <c r="N9024">
        <v>10507</v>
      </c>
      <c r="O9024">
        <v>3.7061214447021484E-2</v>
      </c>
      <c r="P9024">
        <v>-0.10268367081880569</v>
      </c>
      <c r="Q9024">
        <v>-8.0186769366264343E-2</v>
      </c>
      <c r="R9024">
        <v>-5.5186018347740173E-2</v>
      </c>
      <c r="S9024">
        <v>-3.0188228935003281E-2</v>
      </c>
      <c r="T9024">
        <v>-7.6883658766746521E-3</v>
      </c>
      <c r="U9024" t="s">
        <v>18</v>
      </c>
      <c r="V9024" t="s">
        <v>84</v>
      </c>
      <c r="W9024">
        <v>77.351097106933594</v>
      </c>
    </row>
    <row r="9025" spans="2:23" x14ac:dyDescent="0.25">
      <c r="B9025" t="s">
        <v>15</v>
      </c>
      <c r="C9025" s="35">
        <v>42258</v>
      </c>
      <c r="D9025">
        <v>24</v>
      </c>
      <c r="E9025" t="s">
        <v>32</v>
      </c>
      <c r="F9025">
        <v>1.2279419319821843</v>
      </c>
      <c r="G9025">
        <v>1.1876328717718183</v>
      </c>
      <c r="H9025">
        <v>9469</v>
      </c>
      <c r="I9025">
        <v>1.2831279491996861</v>
      </c>
      <c r="J9025">
        <v>1.1274355287811395</v>
      </c>
      <c r="K9025">
        <v>1038</v>
      </c>
      <c r="L9025">
        <v>-5.5186018347740173E-2</v>
      </c>
      <c r="M9025">
        <v>-4.4941878318786621</v>
      </c>
      <c r="N9025">
        <v>10507</v>
      </c>
      <c r="O9025">
        <v>3.7061214447021484E-2</v>
      </c>
      <c r="P9025">
        <v>-0.10268367081880569</v>
      </c>
      <c r="Q9025">
        <v>-8.0186769366264343E-2</v>
      </c>
      <c r="R9025">
        <v>-5.5186018347740173E-2</v>
      </c>
      <c r="S9025">
        <v>-3.0188228935003281E-2</v>
      </c>
      <c r="T9025">
        <v>-7.6883658766746521E-3</v>
      </c>
      <c r="U9025" t="s">
        <v>102</v>
      </c>
      <c r="V9025" t="s">
        <v>84</v>
      </c>
      <c r="W9025">
        <v>77.351097106933594</v>
      </c>
    </row>
    <row r="9026" spans="2:23" x14ac:dyDescent="0.25">
      <c r="B9026" t="s">
        <v>15</v>
      </c>
      <c r="C9026" s="35">
        <v>42231</v>
      </c>
      <c r="D9026">
        <v>1</v>
      </c>
      <c r="E9026" t="s">
        <v>32</v>
      </c>
      <c r="F9026">
        <v>0.71466711321307275</v>
      </c>
      <c r="G9026">
        <v>0.6936245299715994</v>
      </c>
      <c r="H9026">
        <v>3360</v>
      </c>
      <c r="I9026">
        <v>0.80157685473127982</v>
      </c>
      <c r="J9026">
        <v>0.71620881872102271</v>
      </c>
      <c r="K9026">
        <v>337</v>
      </c>
      <c r="L9026">
        <v>-8.6909741163253784E-2</v>
      </c>
      <c r="M9026">
        <v>-12.160870552062988</v>
      </c>
      <c r="N9026">
        <v>3697</v>
      </c>
      <c r="O9026">
        <v>4.0808219462633133E-2</v>
      </c>
      <c r="P9026">
        <v>-0.1392095535993576</v>
      </c>
      <c r="Q9026">
        <v>-0.11443814635276794</v>
      </c>
      <c r="R9026">
        <v>-8.6909741163253784E-2</v>
      </c>
      <c r="S9026">
        <v>-5.9384595602750778E-2</v>
      </c>
      <c r="T9026">
        <v>-3.4609928727149963E-2</v>
      </c>
      <c r="U9026" t="s">
        <v>101</v>
      </c>
      <c r="V9026" t="s">
        <v>84</v>
      </c>
      <c r="W9026">
        <v>69.968353271484375</v>
      </c>
    </row>
    <row r="9027" spans="2:23" x14ac:dyDescent="0.25">
      <c r="B9027" t="s">
        <v>15</v>
      </c>
      <c r="C9027" s="35">
        <v>42231</v>
      </c>
      <c r="D9027">
        <v>2</v>
      </c>
      <c r="E9027" t="s">
        <v>32</v>
      </c>
      <c r="F9027">
        <v>0.61628425589695002</v>
      </c>
      <c r="G9027">
        <v>0.56824921995453004</v>
      </c>
      <c r="H9027">
        <v>3360</v>
      </c>
      <c r="I9027">
        <v>0.72756290856652894</v>
      </c>
      <c r="J9027">
        <v>0.67838007871546324</v>
      </c>
      <c r="K9027">
        <v>337</v>
      </c>
      <c r="L9027">
        <v>-0.11127865314483643</v>
      </c>
      <c r="M9027">
        <v>-18.056385040283203</v>
      </c>
      <c r="N9027">
        <v>3697</v>
      </c>
      <c r="O9027">
        <v>3.8231931626796722E-2</v>
      </c>
      <c r="P9027">
        <v>-0.16027669608592987</v>
      </c>
      <c r="Q9027">
        <v>-0.13706915080547333</v>
      </c>
      <c r="R9027">
        <v>-0.11127865314483643</v>
      </c>
      <c r="S9027">
        <v>-8.549121767282486E-2</v>
      </c>
      <c r="T9027">
        <v>-6.2280610203742981E-2</v>
      </c>
      <c r="U9027" t="s">
        <v>101</v>
      </c>
      <c r="V9027" t="s">
        <v>84</v>
      </c>
      <c r="W9027">
        <v>68.821746826171875</v>
      </c>
    </row>
    <row r="9028" spans="2:23" x14ac:dyDescent="0.25">
      <c r="B9028" t="s">
        <v>15</v>
      </c>
      <c r="C9028" s="35">
        <v>42231</v>
      </c>
      <c r="D9028">
        <v>3</v>
      </c>
      <c r="E9028" t="s">
        <v>32</v>
      </c>
      <c r="F9028">
        <v>0.56122130957480076</v>
      </c>
      <c r="G9028">
        <v>0.50326496606014937</v>
      </c>
      <c r="H9028">
        <v>3360</v>
      </c>
      <c r="I9028">
        <v>0.64891216613093183</v>
      </c>
      <c r="J9028">
        <v>0.60722943595220658</v>
      </c>
      <c r="K9028">
        <v>337</v>
      </c>
      <c r="L9028">
        <v>-8.7690860033035278E-2</v>
      </c>
      <c r="M9028">
        <v>-15.625004768371582</v>
      </c>
      <c r="N9028">
        <v>3697</v>
      </c>
      <c r="O9028">
        <v>3.4198343753814697E-2</v>
      </c>
      <c r="P9028">
        <v>-0.13151945173740387</v>
      </c>
      <c r="Q9028">
        <v>-0.11076037585735321</v>
      </c>
      <c r="R9028">
        <v>-8.7690860033035278E-2</v>
      </c>
      <c r="S9028">
        <v>-6.4624078571796417E-2</v>
      </c>
      <c r="T9028">
        <v>-4.386226087808609E-2</v>
      </c>
      <c r="U9028" t="s">
        <v>101</v>
      </c>
      <c r="V9028" t="s">
        <v>84</v>
      </c>
      <c r="W9028">
        <v>68.821479797363281</v>
      </c>
    </row>
    <row r="9029" spans="2:23" x14ac:dyDescent="0.25">
      <c r="B9029" t="s">
        <v>15</v>
      </c>
      <c r="C9029" s="35">
        <v>42231</v>
      </c>
      <c r="D9029">
        <v>4</v>
      </c>
      <c r="E9029" t="s">
        <v>32</v>
      </c>
      <c r="F9029">
        <v>0.53530410703904929</v>
      </c>
      <c r="G9029">
        <v>0.46548804220993095</v>
      </c>
      <c r="H9029">
        <v>3360</v>
      </c>
      <c r="I9029">
        <v>0.58188723977277135</v>
      </c>
      <c r="J9029">
        <v>0.50158932348328988</v>
      </c>
      <c r="K9029">
        <v>337</v>
      </c>
      <c r="L9029">
        <v>-4.6583130955696106E-2</v>
      </c>
      <c r="M9029">
        <v>-8.7021808624267578</v>
      </c>
      <c r="N9029">
        <v>3697</v>
      </c>
      <c r="O9029">
        <v>2.8478959575295448E-2</v>
      </c>
      <c r="P9029">
        <v>-8.3081766963005066E-2</v>
      </c>
      <c r="Q9029">
        <v>-6.5794467926025391E-2</v>
      </c>
      <c r="R9029">
        <v>-4.6583130955696106E-2</v>
      </c>
      <c r="S9029">
        <v>-2.7374072000384331E-2</v>
      </c>
      <c r="T9029">
        <v>-1.0084496811032295E-2</v>
      </c>
      <c r="U9029" t="s">
        <v>101</v>
      </c>
      <c r="V9029" t="s">
        <v>84</v>
      </c>
      <c r="W9029">
        <v>68.115226745605469</v>
      </c>
    </row>
    <row r="9030" spans="2:23" x14ac:dyDescent="0.25">
      <c r="B9030" t="s">
        <v>15</v>
      </c>
      <c r="C9030" s="35">
        <v>42231</v>
      </c>
      <c r="D9030">
        <v>5</v>
      </c>
      <c r="E9030" t="s">
        <v>32</v>
      </c>
      <c r="F9030">
        <v>0.52012681556484275</v>
      </c>
      <c r="G9030">
        <v>0.45000611930548062</v>
      </c>
      <c r="H9030">
        <v>3360</v>
      </c>
      <c r="I9030">
        <v>0.57573353045007947</v>
      </c>
      <c r="J9030">
        <v>0.48783909872584647</v>
      </c>
      <c r="K9030">
        <v>337</v>
      </c>
      <c r="L9030">
        <v>-5.5606715381145477E-2</v>
      </c>
      <c r="M9030">
        <v>-10.690991401672363</v>
      </c>
      <c r="N9030">
        <v>3697</v>
      </c>
      <c r="O9030">
        <v>2.7685055509209633E-2</v>
      </c>
      <c r="P9030">
        <v>-9.1087885200977325E-2</v>
      </c>
      <c r="Q9030">
        <v>-7.428249716758728E-2</v>
      </c>
      <c r="R9030">
        <v>-5.5606715381145477E-2</v>
      </c>
      <c r="S9030">
        <v>-3.6933146417140961E-2</v>
      </c>
      <c r="T9030">
        <v>-2.0125547423958778E-2</v>
      </c>
      <c r="U9030" t="s">
        <v>101</v>
      </c>
      <c r="V9030" t="s">
        <v>84</v>
      </c>
      <c r="W9030">
        <v>67.115501403808594</v>
      </c>
    </row>
    <row r="9031" spans="2:23" x14ac:dyDescent="0.25">
      <c r="B9031" t="s">
        <v>15</v>
      </c>
      <c r="C9031" s="35">
        <v>42231</v>
      </c>
      <c r="D9031">
        <v>6</v>
      </c>
      <c r="E9031" t="s">
        <v>32</v>
      </c>
      <c r="F9031">
        <v>0.5417970834353939</v>
      </c>
      <c r="G9031">
        <v>0.48483495187594133</v>
      </c>
      <c r="H9031">
        <v>3360</v>
      </c>
      <c r="I9031">
        <v>0.59322937805688014</v>
      </c>
      <c r="J9031">
        <v>0.55288518534924747</v>
      </c>
      <c r="K9031">
        <v>337</v>
      </c>
      <c r="L9031">
        <v>-5.1432292908430099E-2</v>
      </c>
      <c r="M9031">
        <v>-9.4929075241088867</v>
      </c>
      <c r="N9031">
        <v>3697</v>
      </c>
      <c r="O9031">
        <v>3.1257450580596924E-2</v>
      </c>
      <c r="P9031">
        <v>-9.1491840779781342E-2</v>
      </c>
      <c r="Q9031">
        <v>-7.2517946362495422E-2</v>
      </c>
      <c r="R9031">
        <v>-5.1432292908430099E-2</v>
      </c>
      <c r="S9031">
        <v>-3.0349142849445343E-2</v>
      </c>
      <c r="T9031">
        <v>-1.1372744105756283E-2</v>
      </c>
      <c r="U9031" t="s">
        <v>101</v>
      </c>
      <c r="V9031" t="s">
        <v>84</v>
      </c>
      <c r="W9031">
        <v>66.409523010253906</v>
      </c>
    </row>
    <row r="9032" spans="2:23" x14ac:dyDescent="0.25">
      <c r="B9032" t="s">
        <v>15</v>
      </c>
      <c r="C9032" s="35">
        <v>42231</v>
      </c>
      <c r="D9032">
        <v>7</v>
      </c>
      <c r="E9032" t="s">
        <v>32</v>
      </c>
      <c r="F9032">
        <v>0.60526619026884854</v>
      </c>
      <c r="G9032">
        <v>0.58044788650309831</v>
      </c>
      <c r="H9032">
        <v>3360</v>
      </c>
      <c r="I9032">
        <v>0.6122308599534303</v>
      </c>
      <c r="J9032">
        <v>0.58048549573508756</v>
      </c>
      <c r="K9032">
        <v>337</v>
      </c>
      <c r="L9032">
        <v>-6.9646695628762245E-3</v>
      </c>
      <c r="M9032">
        <v>-1.1506787538528442</v>
      </c>
      <c r="N9032">
        <v>3697</v>
      </c>
      <c r="O9032">
        <v>3.3168736845254898E-2</v>
      </c>
      <c r="P9032">
        <v>-4.9473721534013748E-2</v>
      </c>
      <c r="Q9032">
        <v>-2.9339635744690895E-2</v>
      </c>
      <c r="R9032">
        <v>-6.9646695628762245E-3</v>
      </c>
      <c r="S9032">
        <v>1.5407643280923367E-2</v>
      </c>
      <c r="T9032">
        <v>3.5544384270906448E-2</v>
      </c>
      <c r="U9032" t="s">
        <v>101</v>
      </c>
      <c r="V9032" t="s">
        <v>84</v>
      </c>
      <c r="W9032">
        <v>68.851234436035156</v>
      </c>
    </row>
    <row r="9033" spans="2:23" x14ac:dyDescent="0.25">
      <c r="B9033" t="s">
        <v>15</v>
      </c>
      <c r="C9033" s="35">
        <v>42231</v>
      </c>
      <c r="D9033">
        <v>8</v>
      </c>
      <c r="E9033" t="s">
        <v>32</v>
      </c>
      <c r="F9033">
        <v>0.6843323511394418</v>
      </c>
      <c r="G9033">
        <v>0.65358284604497074</v>
      </c>
      <c r="H9033">
        <v>3360</v>
      </c>
      <c r="I9033">
        <v>0.6716667657832367</v>
      </c>
      <c r="J9033">
        <v>0.71787562725765097</v>
      </c>
      <c r="K9033">
        <v>337</v>
      </c>
      <c r="L9033">
        <v>1.2665585614740849E-2</v>
      </c>
      <c r="M9033">
        <v>1.8507944345474243</v>
      </c>
      <c r="N9033">
        <v>3697</v>
      </c>
      <c r="O9033">
        <v>4.069826751947403E-2</v>
      </c>
      <c r="P9033">
        <v>-3.9493314921855927E-2</v>
      </c>
      <c r="Q9033">
        <v>-1.4788651838898659E-2</v>
      </c>
      <c r="R9033">
        <v>1.2665585614740849E-2</v>
      </c>
      <c r="S9033">
        <v>4.01165671646595E-2</v>
      </c>
      <c r="T9033">
        <v>6.4824484288692474E-2</v>
      </c>
      <c r="U9033" t="s">
        <v>101</v>
      </c>
      <c r="V9033" t="s">
        <v>84</v>
      </c>
      <c r="W9033">
        <v>73.587234497070312</v>
      </c>
    </row>
    <row r="9034" spans="2:23" x14ac:dyDescent="0.25">
      <c r="B9034" t="s">
        <v>15</v>
      </c>
      <c r="C9034" s="35">
        <v>42231</v>
      </c>
      <c r="D9034">
        <v>9</v>
      </c>
      <c r="E9034" t="s">
        <v>32</v>
      </c>
      <c r="F9034">
        <v>0.78705839301961666</v>
      </c>
      <c r="G9034">
        <v>0.7655428645284984</v>
      </c>
      <c r="H9034">
        <v>3360</v>
      </c>
      <c r="I9034">
        <v>0.74982225579132999</v>
      </c>
      <c r="J9034">
        <v>0.73152717183715921</v>
      </c>
      <c r="K9034">
        <v>337</v>
      </c>
      <c r="L9034">
        <v>3.7236135452985764E-2</v>
      </c>
      <c r="M9034">
        <v>4.7310514450073242</v>
      </c>
      <c r="N9034">
        <v>3697</v>
      </c>
      <c r="O9034">
        <v>4.1980355978012085E-2</v>
      </c>
      <c r="P9034">
        <v>-1.6565889120101929E-2</v>
      </c>
      <c r="Q9034">
        <v>8.9170271530747414E-3</v>
      </c>
      <c r="R9034">
        <v>3.7236135452985764E-2</v>
      </c>
      <c r="S9034">
        <v>6.5551884472370148E-2</v>
      </c>
      <c r="T9034">
        <v>9.1038160026073456E-2</v>
      </c>
      <c r="U9034" t="s">
        <v>101</v>
      </c>
      <c r="V9034" t="s">
        <v>84</v>
      </c>
      <c r="W9034">
        <v>77.882606506347656</v>
      </c>
    </row>
    <row r="9035" spans="2:23" x14ac:dyDescent="0.25">
      <c r="B9035" t="s">
        <v>15</v>
      </c>
      <c r="C9035" s="35">
        <v>42231</v>
      </c>
      <c r="D9035">
        <v>10</v>
      </c>
      <c r="E9035" t="s">
        <v>32</v>
      </c>
      <c r="F9035">
        <v>0.86331648806531158</v>
      </c>
      <c r="G9035">
        <v>0.8759795502555362</v>
      </c>
      <c r="H9035">
        <v>3360</v>
      </c>
      <c r="I9035">
        <v>0.78700801201234627</v>
      </c>
      <c r="J9035">
        <v>0.72840762696563599</v>
      </c>
      <c r="K9035">
        <v>337</v>
      </c>
      <c r="L9035">
        <v>7.6308473944664001E-2</v>
      </c>
      <c r="M9035">
        <v>8.8389921188354492</v>
      </c>
      <c r="N9035">
        <v>3697</v>
      </c>
      <c r="O9035">
        <v>4.2459268122911453E-2</v>
      </c>
      <c r="P9035">
        <v>2.1892676129937172E-2</v>
      </c>
      <c r="Q9035">
        <v>4.7666300088167191E-2</v>
      </c>
      <c r="R9035">
        <v>7.6308473944664001E-2</v>
      </c>
      <c r="S9035">
        <v>0.10494724661111832</v>
      </c>
      <c r="T9035">
        <v>0.13072426617145538</v>
      </c>
      <c r="U9035" t="s">
        <v>101</v>
      </c>
      <c r="V9035" t="s">
        <v>84</v>
      </c>
      <c r="W9035">
        <v>81.030021667480469</v>
      </c>
    </row>
    <row r="9036" spans="2:23" x14ac:dyDescent="0.25">
      <c r="B9036" t="s">
        <v>15</v>
      </c>
      <c r="C9036" s="35">
        <v>42231</v>
      </c>
      <c r="D9036">
        <v>11</v>
      </c>
      <c r="E9036" t="s">
        <v>32</v>
      </c>
      <c r="F9036">
        <v>0.93601622025534148</v>
      </c>
      <c r="G9036">
        <v>0.97206826162371085</v>
      </c>
      <c r="H9036">
        <v>3360</v>
      </c>
      <c r="I9036">
        <v>0.87338575610923397</v>
      </c>
      <c r="J9036">
        <v>0.88113118336691731</v>
      </c>
      <c r="K9036">
        <v>337</v>
      </c>
      <c r="L9036">
        <v>6.2630467116832733E-2</v>
      </c>
      <c r="M9036">
        <v>6.6911730766296387</v>
      </c>
      <c r="N9036">
        <v>3697</v>
      </c>
      <c r="O9036">
        <v>5.0843480974435806E-2</v>
      </c>
      <c r="P9036">
        <v>-2.5305380113422871E-3</v>
      </c>
      <c r="Q9036">
        <v>2.833247184753418E-2</v>
      </c>
      <c r="R9036">
        <v>6.2630467116832733E-2</v>
      </c>
      <c r="S9036">
        <v>9.6924394369125366E-2</v>
      </c>
      <c r="T9036">
        <v>0.12779147922992706</v>
      </c>
      <c r="U9036" t="s">
        <v>101</v>
      </c>
      <c r="V9036" t="s">
        <v>84</v>
      </c>
      <c r="W9036">
        <v>85.882339477539063</v>
      </c>
    </row>
    <row r="9037" spans="2:23" x14ac:dyDescent="0.25">
      <c r="B9037" t="s">
        <v>15</v>
      </c>
      <c r="C9037" s="35">
        <v>42231</v>
      </c>
      <c r="D9037">
        <v>12</v>
      </c>
      <c r="E9037" t="s">
        <v>32</v>
      </c>
      <c r="F9037">
        <v>1.0337390179813242</v>
      </c>
      <c r="G9037">
        <v>1.0899256612362658</v>
      </c>
      <c r="H9037">
        <v>3360</v>
      </c>
      <c r="I9037">
        <v>0.98343501546439482</v>
      </c>
      <c r="J9037">
        <v>0.97676983828697894</v>
      </c>
      <c r="K9037">
        <v>337</v>
      </c>
      <c r="L9037">
        <v>5.0304003059864044E-2</v>
      </c>
      <c r="M9037">
        <v>4.8662190437316895</v>
      </c>
      <c r="N9037">
        <v>3697</v>
      </c>
      <c r="O9037">
        <v>5.643269419670105E-2</v>
      </c>
      <c r="P9037">
        <v>-2.2020136937499046E-2</v>
      </c>
      <c r="Q9037">
        <v>1.223563589155674E-2</v>
      </c>
      <c r="R9037">
        <v>5.0304003059864044E-2</v>
      </c>
      <c r="S9037">
        <v>8.8367857038974762E-2</v>
      </c>
      <c r="T9037">
        <v>0.12262814491987228</v>
      </c>
      <c r="U9037" t="s">
        <v>101</v>
      </c>
      <c r="V9037" t="s">
        <v>84</v>
      </c>
      <c r="W9037">
        <v>88.882064819335938</v>
      </c>
    </row>
    <row r="9038" spans="2:23" x14ac:dyDescent="0.25">
      <c r="B9038" t="s">
        <v>15</v>
      </c>
      <c r="C9038" s="35">
        <v>42231</v>
      </c>
      <c r="D9038">
        <v>13</v>
      </c>
      <c r="E9038" t="s">
        <v>32</v>
      </c>
      <c r="F9038">
        <v>1.1817316368266368</v>
      </c>
      <c r="G9038">
        <v>1.2307482612463663</v>
      </c>
      <c r="H9038">
        <v>3360</v>
      </c>
      <c r="I9038">
        <v>1.1559394656595205</v>
      </c>
      <c r="J9038">
        <v>1.2911462762857362</v>
      </c>
      <c r="K9038">
        <v>337</v>
      </c>
      <c r="L9038">
        <v>2.5792170315980911E-2</v>
      </c>
      <c r="M9038">
        <v>2.1825742721557617</v>
      </c>
      <c r="N9038">
        <v>3697</v>
      </c>
      <c r="O9038">
        <v>7.3468208312988281E-2</v>
      </c>
      <c r="P9038">
        <v>-6.8364687263965607E-2</v>
      </c>
      <c r="Q9038">
        <v>-2.3768013343214989E-2</v>
      </c>
      <c r="R9038">
        <v>2.5792170315980911E-2</v>
      </c>
      <c r="S9038">
        <v>7.5346477329730988E-2</v>
      </c>
      <c r="T9038">
        <v>0.11994902789592743</v>
      </c>
      <c r="U9038" t="s">
        <v>101</v>
      </c>
      <c r="V9038" t="s">
        <v>84</v>
      </c>
      <c r="W9038">
        <v>92.293479919433594</v>
      </c>
    </row>
    <row r="9039" spans="2:23" x14ac:dyDescent="0.25">
      <c r="B9039" t="s">
        <v>15</v>
      </c>
      <c r="C9039" s="35">
        <v>42231</v>
      </c>
      <c r="D9039">
        <v>14</v>
      </c>
      <c r="E9039" t="s">
        <v>32</v>
      </c>
      <c r="F9039">
        <v>1.3926684822781408</v>
      </c>
      <c r="G9039">
        <v>1.4475372983851518</v>
      </c>
      <c r="H9039">
        <v>3360</v>
      </c>
      <c r="I9039">
        <v>1.3907100892001147</v>
      </c>
      <c r="J9039">
        <v>1.4755868595790302</v>
      </c>
      <c r="K9039">
        <v>337</v>
      </c>
      <c r="L9039">
        <v>1.9583930261433125E-3</v>
      </c>
      <c r="M9039">
        <v>0.14062163233757019</v>
      </c>
      <c r="N9039">
        <v>3697</v>
      </c>
      <c r="O9039">
        <v>8.4170177578926086E-2</v>
      </c>
      <c r="P9039">
        <v>-0.10591410845518112</v>
      </c>
      <c r="Q9039">
        <v>-5.4821126163005829E-2</v>
      </c>
      <c r="R9039">
        <v>1.9583930261433125E-3</v>
      </c>
      <c r="S9039">
        <v>5.873117595911026E-2</v>
      </c>
      <c r="T9039">
        <v>0.10983089357614517</v>
      </c>
      <c r="U9039" t="s">
        <v>101</v>
      </c>
      <c r="V9039" t="s">
        <v>84</v>
      </c>
      <c r="W9039">
        <v>94.1466064453125</v>
      </c>
    </row>
    <row r="9040" spans="2:23" x14ac:dyDescent="0.25">
      <c r="B9040" t="s">
        <v>15</v>
      </c>
      <c r="C9040" s="35">
        <v>42231</v>
      </c>
      <c r="D9040">
        <v>15</v>
      </c>
      <c r="E9040" t="s">
        <v>32</v>
      </c>
      <c r="F9040">
        <v>1.6400640771102657</v>
      </c>
      <c r="G9040">
        <v>1.6039279152095354</v>
      </c>
      <c r="H9040">
        <v>3360</v>
      </c>
      <c r="I9040">
        <v>1.6649454014209317</v>
      </c>
      <c r="J9040">
        <v>1.7330919984187478</v>
      </c>
      <c r="K9040">
        <v>337</v>
      </c>
      <c r="L9040">
        <v>-2.4881323799490929E-2</v>
      </c>
      <c r="M9040">
        <v>-1.517094612121582</v>
      </c>
      <c r="N9040">
        <v>3697</v>
      </c>
      <c r="O9040">
        <v>9.8379030823707581E-2</v>
      </c>
      <c r="P9040">
        <v>-0.15096388757228851</v>
      </c>
      <c r="Q9040">
        <v>-9.1245852410793304E-2</v>
      </c>
      <c r="R9040">
        <v>-2.4881323799490929E-2</v>
      </c>
      <c r="S9040">
        <v>4.1475333273410797E-2</v>
      </c>
      <c r="T9040">
        <v>0.10120124369859695</v>
      </c>
      <c r="U9040" t="s">
        <v>101</v>
      </c>
      <c r="V9040" t="s">
        <v>84</v>
      </c>
      <c r="W9040">
        <v>95.999458312988281</v>
      </c>
    </row>
    <row r="9041" spans="2:23" x14ac:dyDescent="0.25">
      <c r="B9041" t="s">
        <v>15</v>
      </c>
      <c r="C9041" s="35">
        <v>42231</v>
      </c>
      <c r="D9041">
        <v>16</v>
      </c>
      <c r="E9041" t="s">
        <v>32</v>
      </c>
      <c r="F9041">
        <v>1.8729478277035303</v>
      </c>
      <c r="G9041">
        <v>1.7127568358158471</v>
      </c>
      <c r="H9041">
        <v>3360</v>
      </c>
      <c r="I9041">
        <v>1.861434422397328</v>
      </c>
      <c r="J9041">
        <v>1.7756373889234465</v>
      </c>
      <c r="K9041">
        <v>337</v>
      </c>
      <c r="L9041">
        <v>1.1513405479490757E-2</v>
      </c>
      <c r="M9041">
        <v>0.61472111940383911</v>
      </c>
      <c r="N9041">
        <v>3697</v>
      </c>
      <c r="O9041">
        <v>0.1011376678943634</v>
      </c>
      <c r="P9041">
        <v>-0.11810462921857834</v>
      </c>
      <c r="Q9041">
        <v>-5.6712042540311813E-2</v>
      </c>
      <c r="R9041">
        <v>1.1513405479490757E-2</v>
      </c>
      <c r="S9041">
        <v>7.9730764031410217E-2</v>
      </c>
      <c r="T9041">
        <v>0.1411314457654953</v>
      </c>
      <c r="U9041" t="s">
        <v>101</v>
      </c>
      <c r="V9041" t="s">
        <v>84</v>
      </c>
      <c r="W9041">
        <v>95.999458312988281</v>
      </c>
    </row>
    <row r="9042" spans="2:23" x14ac:dyDescent="0.25">
      <c r="B9042" t="s">
        <v>15</v>
      </c>
      <c r="C9042" s="35">
        <v>42231</v>
      </c>
      <c r="D9042">
        <v>17</v>
      </c>
      <c r="E9042" t="s">
        <v>32</v>
      </c>
      <c r="F9042">
        <v>2.0321744641496449</v>
      </c>
      <c r="G9042">
        <v>1.749718247276302</v>
      </c>
      <c r="H9042">
        <v>3360</v>
      </c>
      <c r="I9042">
        <v>1.8144370912640295</v>
      </c>
      <c r="J9042">
        <v>1.5722202754575865</v>
      </c>
      <c r="K9042">
        <v>337</v>
      </c>
      <c r="L9042">
        <v>0.21773737668991089</v>
      </c>
      <c r="M9042">
        <v>10.714502334594727</v>
      </c>
      <c r="N9042">
        <v>3697</v>
      </c>
      <c r="O9042">
        <v>9.0808093547821045E-2</v>
      </c>
      <c r="P9042">
        <v>0.10135772079229355</v>
      </c>
      <c r="Q9042">
        <v>0.15648005902767181</v>
      </c>
      <c r="R9042">
        <v>0.21773737668991089</v>
      </c>
      <c r="S9042">
        <v>0.27898743748664856</v>
      </c>
      <c r="T9042">
        <v>0.33411702513694763</v>
      </c>
      <c r="U9042" t="s">
        <v>101</v>
      </c>
      <c r="V9042" t="s">
        <v>84</v>
      </c>
      <c r="W9042">
        <v>96.852310180664062</v>
      </c>
    </row>
    <row r="9043" spans="2:23" x14ac:dyDescent="0.25">
      <c r="B9043" t="s">
        <v>15</v>
      </c>
      <c r="C9043" s="35">
        <v>42231</v>
      </c>
      <c r="D9043">
        <v>18</v>
      </c>
      <c r="E9043" t="s">
        <v>32</v>
      </c>
      <c r="F9043">
        <v>2.1661366666280149</v>
      </c>
      <c r="G9043">
        <v>1.7897545607057292</v>
      </c>
      <c r="H9043">
        <v>3360</v>
      </c>
      <c r="I9043">
        <v>1.8641370915682443</v>
      </c>
      <c r="J9043">
        <v>1.5195296171164778</v>
      </c>
      <c r="K9043">
        <v>337</v>
      </c>
      <c r="L9043">
        <v>0.30199956893920898</v>
      </c>
      <c r="M9043">
        <v>13.941852569580078</v>
      </c>
      <c r="N9043">
        <v>3697</v>
      </c>
      <c r="O9043">
        <v>8.8345251977443695E-2</v>
      </c>
      <c r="P9043">
        <v>0.18877629935741425</v>
      </c>
      <c r="Q9043">
        <v>0.24240362644195557</v>
      </c>
      <c r="R9043">
        <v>0.30199956893920898</v>
      </c>
      <c r="S9043">
        <v>0.36158844828605652</v>
      </c>
      <c r="T9043">
        <v>0.41522285342216492</v>
      </c>
      <c r="U9043" t="s">
        <v>101</v>
      </c>
      <c r="V9043" t="s">
        <v>84</v>
      </c>
      <c r="W9043">
        <v>95.705169677734375</v>
      </c>
    </row>
    <row r="9044" spans="2:23" x14ac:dyDescent="0.25">
      <c r="B9044" t="s">
        <v>15</v>
      </c>
      <c r="C9044" s="35">
        <v>42231</v>
      </c>
      <c r="D9044">
        <v>19</v>
      </c>
      <c r="E9044" t="s">
        <v>32</v>
      </c>
      <c r="F9044">
        <v>2.20540788715648</v>
      </c>
      <c r="G9044">
        <v>1.8034774522947805</v>
      </c>
      <c r="H9044">
        <v>3360</v>
      </c>
      <c r="I9044">
        <v>2.3852798236044648</v>
      </c>
      <c r="J9044">
        <v>1.9733481589292214</v>
      </c>
      <c r="K9044">
        <v>337</v>
      </c>
      <c r="L9044">
        <v>-0.17987193167209625</v>
      </c>
      <c r="M9044">
        <v>-8.1559486389160156</v>
      </c>
      <c r="N9044">
        <v>3697</v>
      </c>
      <c r="O9044">
        <v>0.11190717667341232</v>
      </c>
      <c r="P9044">
        <v>-0.32329216599464417</v>
      </c>
      <c r="Q9044">
        <v>-0.25536227226257324</v>
      </c>
      <c r="R9044">
        <v>-0.17987193167209625</v>
      </c>
      <c r="S9044">
        <v>-0.10439053922891617</v>
      </c>
      <c r="T9044">
        <v>-3.6451693624258041E-2</v>
      </c>
      <c r="U9044" t="s">
        <v>101</v>
      </c>
      <c r="V9044" t="s">
        <v>84</v>
      </c>
      <c r="W9044">
        <v>94.262107849121094</v>
      </c>
    </row>
    <row r="9045" spans="2:23" x14ac:dyDescent="0.25">
      <c r="B9045" t="s">
        <v>15</v>
      </c>
      <c r="C9045" s="35">
        <v>42231</v>
      </c>
      <c r="D9045">
        <v>20</v>
      </c>
      <c r="E9045" t="s">
        <v>32</v>
      </c>
      <c r="F9045">
        <v>2.0777429460407313</v>
      </c>
      <c r="G9045">
        <v>1.681926363863244</v>
      </c>
      <c r="H9045">
        <v>3360</v>
      </c>
      <c r="I9045">
        <v>2.3646347187383938</v>
      </c>
      <c r="J9045">
        <v>1.9673000443266861</v>
      </c>
      <c r="K9045">
        <v>337</v>
      </c>
      <c r="L9045">
        <v>-0.28689175844192505</v>
      </c>
      <c r="M9045">
        <v>-13.807856559753418</v>
      </c>
      <c r="N9045">
        <v>3697</v>
      </c>
      <c r="O9045">
        <v>0.11102434992790222</v>
      </c>
      <c r="P9045">
        <v>-0.4291805624961853</v>
      </c>
      <c r="Q9045">
        <v>-0.36178657412528992</v>
      </c>
      <c r="R9045">
        <v>-0.28689175844192505</v>
      </c>
      <c r="S9045">
        <v>-0.21200583875179291</v>
      </c>
      <c r="T9045">
        <v>-0.14460295438766479</v>
      </c>
      <c r="U9045" t="s">
        <v>101</v>
      </c>
      <c r="V9045" t="s">
        <v>84</v>
      </c>
      <c r="W9045">
        <v>90.672981262207031</v>
      </c>
    </row>
    <row r="9046" spans="2:23" x14ac:dyDescent="0.25">
      <c r="B9046" t="s">
        <v>15</v>
      </c>
      <c r="C9046" s="35">
        <v>42231</v>
      </c>
      <c r="D9046">
        <v>21</v>
      </c>
      <c r="E9046" t="s">
        <v>32</v>
      </c>
      <c r="F9046">
        <v>1.9358350594065512</v>
      </c>
      <c r="G9046">
        <v>1.5781453849574889</v>
      </c>
      <c r="H9046">
        <v>3360</v>
      </c>
      <c r="I9046">
        <v>2.2084928783735109</v>
      </c>
      <c r="J9046">
        <v>1.7584027806906981</v>
      </c>
      <c r="K9046">
        <v>337</v>
      </c>
      <c r="L9046">
        <v>-0.27265781164169312</v>
      </c>
      <c r="M9046">
        <v>-14.084765434265137</v>
      </c>
      <c r="N9046">
        <v>3697</v>
      </c>
      <c r="O9046">
        <v>9.9580362439155579E-2</v>
      </c>
      <c r="P9046">
        <v>-0.40027999877929688</v>
      </c>
      <c r="Q9046">
        <v>-0.33983272314071655</v>
      </c>
      <c r="R9046">
        <v>-0.27265781164169312</v>
      </c>
      <c r="S9046">
        <v>-0.20549085736274719</v>
      </c>
      <c r="T9046">
        <v>-0.14503562450408936</v>
      </c>
      <c r="U9046" t="s">
        <v>101</v>
      </c>
      <c r="V9046" t="s">
        <v>84</v>
      </c>
      <c r="W9046">
        <v>85.379493713378906</v>
      </c>
    </row>
    <row r="9047" spans="2:23" x14ac:dyDescent="0.25">
      <c r="B9047" t="s">
        <v>15</v>
      </c>
      <c r="C9047" s="35">
        <v>42231</v>
      </c>
      <c r="D9047">
        <v>22</v>
      </c>
      <c r="E9047" t="s">
        <v>32</v>
      </c>
      <c r="F9047">
        <v>1.7247384824247542</v>
      </c>
      <c r="G9047">
        <v>1.4736061263937321</v>
      </c>
      <c r="H9047">
        <v>3360</v>
      </c>
      <c r="I9047">
        <v>1.9485362013995133</v>
      </c>
      <c r="J9047">
        <v>1.6285529459897352</v>
      </c>
      <c r="K9047">
        <v>337</v>
      </c>
      <c r="L9047">
        <v>-0.22379772365093231</v>
      </c>
      <c r="M9047">
        <v>-12.975748062133789</v>
      </c>
      <c r="N9047">
        <v>3697</v>
      </c>
      <c r="O9047">
        <v>9.2283628880977631E-2</v>
      </c>
      <c r="P9047">
        <v>-0.34206843376159668</v>
      </c>
      <c r="Q9047">
        <v>-0.28605040907859802</v>
      </c>
      <c r="R9047">
        <v>-0.22379772365093231</v>
      </c>
      <c r="S9047">
        <v>-0.16155241429805756</v>
      </c>
      <c r="T9047">
        <v>-0.10552702844142914</v>
      </c>
      <c r="U9047" t="s">
        <v>101</v>
      </c>
      <c r="V9047" t="s">
        <v>84</v>
      </c>
      <c r="W9047">
        <v>83.379493713378906</v>
      </c>
    </row>
    <row r="9048" spans="2:23" x14ac:dyDescent="0.25">
      <c r="B9048" t="s">
        <v>15</v>
      </c>
      <c r="C9048" s="35">
        <v>42231</v>
      </c>
      <c r="D9048">
        <v>23</v>
      </c>
      <c r="E9048" t="s">
        <v>32</v>
      </c>
      <c r="F9048">
        <v>1.4120188393736748</v>
      </c>
      <c r="G9048">
        <v>1.2880838242947044</v>
      </c>
      <c r="H9048">
        <v>3360</v>
      </c>
      <c r="I9048">
        <v>1.576674776908835</v>
      </c>
      <c r="J9048">
        <v>1.3856931251336528</v>
      </c>
      <c r="K9048">
        <v>337</v>
      </c>
      <c r="L9048">
        <v>-0.16465593874454498</v>
      </c>
      <c r="M9048">
        <v>-11.661029815673828</v>
      </c>
      <c r="N9048">
        <v>3697</v>
      </c>
      <c r="O9048">
        <v>7.8686460852622986E-2</v>
      </c>
      <c r="P9048">
        <v>-0.2655005156993866</v>
      </c>
      <c r="Q9048">
        <v>-0.21773624420166016</v>
      </c>
      <c r="R9048">
        <v>-0.16465593874454498</v>
      </c>
      <c r="S9048">
        <v>-0.11158192157745361</v>
      </c>
      <c r="T9048">
        <v>-6.3811369240283966E-2</v>
      </c>
      <c r="U9048" t="s">
        <v>101</v>
      </c>
      <c r="V9048" t="s">
        <v>84</v>
      </c>
      <c r="W9048">
        <v>80.52691650390625</v>
      </c>
    </row>
    <row r="9049" spans="2:23" x14ac:dyDescent="0.25">
      <c r="B9049" t="s">
        <v>15</v>
      </c>
      <c r="C9049" s="35">
        <v>42231</v>
      </c>
      <c r="D9049">
        <v>24</v>
      </c>
      <c r="E9049" t="s">
        <v>32</v>
      </c>
      <c r="F9049">
        <v>1.12722249998725</v>
      </c>
      <c r="G9049">
        <v>1.079777323783943</v>
      </c>
      <c r="H9049">
        <v>3360</v>
      </c>
      <c r="I9049">
        <v>1.3245605338028694</v>
      </c>
      <c r="J9049">
        <v>1.2173406732504395</v>
      </c>
      <c r="K9049">
        <v>337</v>
      </c>
      <c r="L9049">
        <v>-0.19733802974224091</v>
      </c>
      <c r="M9049">
        <v>-17.506572723388672</v>
      </c>
      <c r="N9049">
        <v>3697</v>
      </c>
      <c r="O9049">
        <v>6.8879485130310059E-2</v>
      </c>
      <c r="P9049">
        <v>-0.28561398386955261</v>
      </c>
      <c r="Q9049">
        <v>-0.2438027560710907</v>
      </c>
      <c r="R9049">
        <v>-0.19733802974224091</v>
      </c>
      <c r="S9049">
        <v>-0.15087881684303284</v>
      </c>
      <c r="T9049">
        <v>-0.1090620830655098</v>
      </c>
      <c r="U9049" t="s">
        <v>101</v>
      </c>
      <c r="V9049" t="s">
        <v>84</v>
      </c>
      <c r="W9049">
        <v>78.673789978027344</v>
      </c>
    </row>
    <row r="9050" spans="2:23" x14ac:dyDescent="0.25">
      <c r="B9050" t="s">
        <v>15</v>
      </c>
      <c r="C9050" s="35">
        <v>42255</v>
      </c>
      <c r="D9050">
        <v>1</v>
      </c>
      <c r="E9050" t="s">
        <v>32</v>
      </c>
      <c r="F9050">
        <v>0.64395718193029627</v>
      </c>
      <c r="G9050">
        <v>0.61146363771395318</v>
      </c>
      <c r="H9050">
        <v>3293</v>
      </c>
      <c r="I9050">
        <v>0.67843907451678676</v>
      </c>
      <c r="J9050">
        <v>0.65870687383769844</v>
      </c>
      <c r="K9050">
        <v>389</v>
      </c>
      <c r="L9050">
        <v>-3.4481894224882126E-2</v>
      </c>
      <c r="M9050">
        <v>-5.3546872138977051</v>
      </c>
      <c r="N9050">
        <v>3682</v>
      </c>
      <c r="O9050">
        <v>3.5056393593549728E-2</v>
      </c>
      <c r="P9050">
        <v>-7.9410165548324585E-2</v>
      </c>
      <c r="Q9050">
        <v>-5.8130234479904175E-2</v>
      </c>
      <c r="R9050">
        <v>-3.4481894224882126E-2</v>
      </c>
      <c r="S9050">
        <v>-1.0836356319487095E-2</v>
      </c>
      <c r="T9050">
        <v>1.0446379892528057E-2</v>
      </c>
      <c r="U9050" t="s">
        <v>101</v>
      </c>
      <c r="V9050" t="s">
        <v>84</v>
      </c>
      <c r="W9050">
        <v>70.260726928710937</v>
      </c>
    </row>
    <row r="9051" spans="2:23" x14ac:dyDescent="0.25">
      <c r="B9051" t="s">
        <v>15</v>
      </c>
      <c r="C9051" s="35">
        <v>42255</v>
      </c>
      <c r="D9051">
        <v>2</v>
      </c>
      <c r="E9051" t="s">
        <v>32</v>
      </c>
      <c r="F9051">
        <v>0.56797506833270861</v>
      </c>
      <c r="G9051">
        <v>0.50379208913666185</v>
      </c>
      <c r="H9051">
        <v>3293</v>
      </c>
      <c r="I9051">
        <v>0.62158071975668128</v>
      </c>
      <c r="J9051">
        <v>0.6189218359623303</v>
      </c>
      <c r="K9051">
        <v>389</v>
      </c>
      <c r="L9051">
        <v>-5.3605649620294571E-2</v>
      </c>
      <c r="M9051">
        <v>-9.4380292892456055</v>
      </c>
      <c r="N9051">
        <v>3682</v>
      </c>
      <c r="O9051">
        <v>3.2585509121417999E-2</v>
      </c>
      <c r="P9051">
        <v>-9.536723792552948E-2</v>
      </c>
      <c r="Q9051">
        <v>-7.5587183237075806E-2</v>
      </c>
      <c r="R9051">
        <v>-5.3605649620294571E-2</v>
      </c>
      <c r="S9051">
        <v>-3.162672370672226E-2</v>
      </c>
      <c r="T9051">
        <v>-1.1844061315059662E-2</v>
      </c>
      <c r="U9051" t="s">
        <v>101</v>
      </c>
      <c r="V9051" t="s">
        <v>84</v>
      </c>
      <c r="W9051">
        <v>68.408470153808594</v>
      </c>
    </row>
    <row r="9052" spans="2:23" x14ac:dyDescent="0.25">
      <c r="B9052" t="s">
        <v>15</v>
      </c>
      <c r="C9052" s="35">
        <v>42255</v>
      </c>
      <c r="D9052">
        <v>3</v>
      </c>
      <c r="E9052" t="s">
        <v>32</v>
      </c>
      <c r="F9052">
        <v>0.52539371392771805</v>
      </c>
      <c r="G9052">
        <v>0.4514413161927977</v>
      </c>
      <c r="H9052">
        <v>3293</v>
      </c>
      <c r="I9052">
        <v>0.54419177389740969</v>
      </c>
      <c r="J9052">
        <v>0.50084545777627143</v>
      </c>
      <c r="K9052">
        <v>389</v>
      </c>
      <c r="L9052">
        <v>-1.8798060715198517E-2</v>
      </c>
      <c r="M9052">
        <v>-3.577899694442749</v>
      </c>
      <c r="N9052">
        <v>3682</v>
      </c>
      <c r="O9052">
        <v>2.6584533974528313E-2</v>
      </c>
      <c r="P9052">
        <v>-5.28687983751297E-2</v>
      </c>
      <c r="Q9052">
        <v>-3.6731455475091934E-2</v>
      </c>
      <c r="R9052">
        <v>-1.8798060715198517E-2</v>
      </c>
      <c r="S9052">
        <v>-8.6679257219657302E-4</v>
      </c>
      <c r="T9052">
        <v>1.5272677876055241E-2</v>
      </c>
      <c r="U9052" t="s">
        <v>101</v>
      </c>
      <c r="V9052" t="s">
        <v>84</v>
      </c>
      <c r="W9052">
        <v>67.261268615722656</v>
      </c>
    </row>
    <row r="9053" spans="2:23" x14ac:dyDescent="0.25">
      <c r="B9053" t="s">
        <v>15</v>
      </c>
      <c r="C9053" s="35">
        <v>42255</v>
      </c>
      <c r="D9053">
        <v>4</v>
      </c>
      <c r="E9053" t="s">
        <v>32</v>
      </c>
      <c r="F9053">
        <v>0.5043504403157143</v>
      </c>
      <c r="G9053">
        <v>0.42592929315586614</v>
      </c>
      <c r="H9053">
        <v>3293</v>
      </c>
      <c r="I9053">
        <v>0.54979357331007517</v>
      </c>
      <c r="J9053">
        <v>0.52234572283119163</v>
      </c>
      <c r="K9053">
        <v>389</v>
      </c>
      <c r="L9053">
        <v>-4.5443132519721985E-2</v>
      </c>
      <c r="M9053">
        <v>-9.0102300643920898</v>
      </c>
      <c r="N9053">
        <v>3682</v>
      </c>
      <c r="O9053">
        <v>2.7504408732056618E-2</v>
      </c>
      <c r="P9053">
        <v>-8.0692782998085022E-2</v>
      </c>
      <c r="Q9053">
        <v>-6.3997060060501099E-2</v>
      </c>
      <c r="R9053">
        <v>-4.5443132519721985E-2</v>
      </c>
      <c r="S9053">
        <v>-2.6891408488154411E-2</v>
      </c>
      <c r="T9053">
        <v>-1.0193482041358948E-2</v>
      </c>
      <c r="U9053" t="s">
        <v>101</v>
      </c>
      <c r="V9053" t="s">
        <v>84</v>
      </c>
      <c r="W9053">
        <v>66.703147888183594</v>
      </c>
    </row>
    <row r="9054" spans="2:23" x14ac:dyDescent="0.25">
      <c r="B9054" t="s">
        <v>15</v>
      </c>
      <c r="C9054" s="35">
        <v>42255</v>
      </c>
      <c r="D9054">
        <v>5</v>
      </c>
      <c r="E9054" t="s">
        <v>32</v>
      </c>
      <c r="F9054">
        <v>0.50708569698678096</v>
      </c>
      <c r="G9054">
        <v>0.42333950210508492</v>
      </c>
      <c r="H9054">
        <v>3293</v>
      </c>
      <c r="I9054">
        <v>0.53300745477328537</v>
      </c>
      <c r="J9054">
        <v>0.48866795086475612</v>
      </c>
      <c r="K9054">
        <v>389</v>
      </c>
      <c r="L9054">
        <v>-2.5921758264303207E-2</v>
      </c>
      <c r="M9054">
        <v>-5.1119089126586914</v>
      </c>
      <c r="N9054">
        <v>3682</v>
      </c>
      <c r="O9054">
        <v>2.5851419195532799E-2</v>
      </c>
      <c r="P9054">
        <v>-5.9052936732769012E-2</v>
      </c>
      <c r="Q9054">
        <v>-4.336060956120491E-2</v>
      </c>
      <c r="R9054">
        <v>-2.5921758264303207E-2</v>
      </c>
      <c r="S9054">
        <v>-8.4849763661623001E-3</v>
      </c>
      <c r="T9054">
        <v>7.209420669823885E-3</v>
      </c>
      <c r="U9054" t="s">
        <v>101</v>
      </c>
      <c r="V9054" t="s">
        <v>84</v>
      </c>
      <c r="W9054">
        <v>65.99755859375</v>
      </c>
    </row>
    <row r="9055" spans="2:23" x14ac:dyDescent="0.25">
      <c r="B9055" t="s">
        <v>15</v>
      </c>
      <c r="C9055" s="35">
        <v>42255</v>
      </c>
      <c r="D9055">
        <v>6</v>
      </c>
      <c r="E9055" t="s">
        <v>32</v>
      </c>
      <c r="F9055">
        <v>0.55990701485392347</v>
      </c>
      <c r="G9055">
        <v>0.48361172482180881</v>
      </c>
      <c r="H9055">
        <v>3293</v>
      </c>
      <c r="I9055">
        <v>0.56819280254600313</v>
      </c>
      <c r="J9055">
        <v>0.44949155882287001</v>
      </c>
      <c r="K9055">
        <v>389</v>
      </c>
      <c r="L9055">
        <v>-8.2857878878712654E-3</v>
      </c>
      <c r="M9055">
        <v>-1.4798506498336792</v>
      </c>
      <c r="N9055">
        <v>3682</v>
      </c>
      <c r="O9055">
        <v>2.4298422038555145E-2</v>
      </c>
      <c r="P9055">
        <v>-3.9426647126674652E-2</v>
      </c>
      <c r="Q9055">
        <v>-2.4677017703652382E-2</v>
      </c>
      <c r="R9055">
        <v>-8.2857878878712654E-3</v>
      </c>
      <c r="S9055">
        <v>8.103497326374054E-3</v>
      </c>
      <c r="T9055">
        <v>2.2855069488286972E-2</v>
      </c>
      <c r="U9055" t="s">
        <v>101</v>
      </c>
      <c r="V9055" t="s">
        <v>84</v>
      </c>
      <c r="W9055">
        <v>65.997283935546875</v>
      </c>
    </row>
    <row r="9056" spans="2:23" x14ac:dyDescent="0.25">
      <c r="B9056" t="s">
        <v>15</v>
      </c>
      <c r="C9056" s="35">
        <v>42255</v>
      </c>
      <c r="D9056">
        <v>7</v>
      </c>
      <c r="E9056" t="s">
        <v>32</v>
      </c>
      <c r="F9056">
        <v>0.65075599762324521</v>
      </c>
      <c r="G9056">
        <v>0.56578958337849472</v>
      </c>
      <c r="H9056">
        <v>3293</v>
      </c>
      <c r="I9056">
        <v>0.68264447278964158</v>
      </c>
      <c r="J9056">
        <v>0.61613956799388692</v>
      </c>
      <c r="K9056">
        <v>389</v>
      </c>
      <c r="L9056">
        <v>-3.1888473778963089E-2</v>
      </c>
      <c r="M9056">
        <v>-4.9002199172973633</v>
      </c>
      <c r="N9056">
        <v>3682</v>
      </c>
      <c r="O9056">
        <v>3.2758496701717377E-2</v>
      </c>
      <c r="P9056">
        <v>-7.3871761560440063E-2</v>
      </c>
      <c r="Q9056">
        <v>-5.3986702114343643E-2</v>
      </c>
      <c r="R9056">
        <v>-3.1888473778963089E-2</v>
      </c>
      <c r="S9056">
        <v>-9.792868047952652E-3</v>
      </c>
      <c r="T9056">
        <v>1.0094815865159035E-2</v>
      </c>
      <c r="U9056" t="s">
        <v>101</v>
      </c>
      <c r="V9056" t="s">
        <v>84</v>
      </c>
      <c r="W9056">
        <v>67.145301818847656</v>
      </c>
    </row>
    <row r="9057" spans="2:23" x14ac:dyDescent="0.25">
      <c r="B9057" t="s">
        <v>15</v>
      </c>
      <c r="C9057" s="35">
        <v>42255</v>
      </c>
      <c r="D9057">
        <v>8</v>
      </c>
      <c r="E9057" t="s">
        <v>32</v>
      </c>
      <c r="F9057">
        <v>0.66993880948850781</v>
      </c>
      <c r="G9057">
        <v>0.6000049933119268</v>
      </c>
      <c r="H9057">
        <v>3293</v>
      </c>
      <c r="I9057">
        <v>0.71006889431501075</v>
      </c>
      <c r="J9057">
        <v>0.65559919429734581</v>
      </c>
      <c r="K9057">
        <v>389</v>
      </c>
      <c r="L9057">
        <v>-4.0130086243152618E-2</v>
      </c>
      <c r="M9057">
        <v>-5.9901118278503418</v>
      </c>
      <c r="N9057">
        <v>3682</v>
      </c>
      <c r="O9057">
        <v>3.4845881164073944E-2</v>
      </c>
      <c r="P9057">
        <v>-8.4788568317890167E-2</v>
      </c>
      <c r="Q9057">
        <v>-6.3636422157287598E-2</v>
      </c>
      <c r="R9057">
        <v>-4.0130086243152618E-2</v>
      </c>
      <c r="S9057">
        <v>-1.6626538708806038E-2</v>
      </c>
      <c r="T9057">
        <v>4.5283949002623558E-3</v>
      </c>
      <c r="U9057" t="s">
        <v>101</v>
      </c>
      <c r="V9057" t="s">
        <v>84</v>
      </c>
      <c r="W9057">
        <v>72.146385192871094</v>
      </c>
    </row>
    <row r="9058" spans="2:23" x14ac:dyDescent="0.25">
      <c r="B9058" t="s">
        <v>15</v>
      </c>
      <c r="C9058" s="35">
        <v>42255</v>
      </c>
      <c r="D9058">
        <v>9</v>
      </c>
      <c r="E9058" t="s">
        <v>32</v>
      </c>
      <c r="F9058">
        <v>0.66472763453175332</v>
      </c>
      <c r="G9058">
        <v>0.6315289569351592</v>
      </c>
      <c r="H9058">
        <v>3293</v>
      </c>
      <c r="I9058">
        <v>0.73405167099831925</v>
      </c>
      <c r="J9058">
        <v>0.78243673015772097</v>
      </c>
      <c r="K9058">
        <v>389</v>
      </c>
      <c r="L9058">
        <v>-6.9324038922786713E-2</v>
      </c>
      <c r="M9058">
        <v>-10.428938865661621</v>
      </c>
      <c r="N9058">
        <v>3682</v>
      </c>
      <c r="O9058">
        <v>4.1169304400682449E-2</v>
      </c>
      <c r="P9058">
        <v>-0.12208662182092667</v>
      </c>
      <c r="Q9058">
        <v>-9.7096025943756104E-2</v>
      </c>
      <c r="R9058">
        <v>-6.9324038922786713E-2</v>
      </c>
      <c r="S9058">
        <v>-4.1555341333150864E-2</v>
      </c>
      <c r="T9058">
        <v>-1.6561457887291908E-2</v>
      </c>
      <c r="U9058" t="s">
        <v>101</v>
      </c>
      <c r="V9058" t="s">
        <v>84</v>
      </c>
      <c r="W9058">
        <v>76.884033203125</v>
      </c>
    </row>
    <row r="9059" spans="2:23" x14ac:dyDescent="0.25">
      <c r="B9059" t="s">
        <v>15</v>
      </c>
      <c r="C9059" s="35">
        <v>42255</v>
      </c>
      <c r="D9059">
        <v>10</v>
      </c>
      <c r="E9059" t="s">
        <v>32</v>
      </c>
      <c r="F9059">
        <v>0.66902107500923913</v>
      </c>
      <c r="G9059">
        <v>0.70029131708697157</v>
      </c>
      <c r="H9059">
        <v>3293</v>
      </c>
      <c r="I9059">
        <v>0.74497455014958769</v>
      </c>
      <c r="J9059">
        <v>0.78421397926322678</v>
      </c>
      <c r="K9059">
        <v>389</v>
      </c>
      <c r="L9059">
        <v>-7.5953476130962372E-2</v>
      </c>
      <c r="M9059">
        <v>-11.352927207946777</v>
      </c>
      <c r="N9059">
        <v>3682</v>
      </c>
      <c r="O9059">
        <v>4.1591819375753403E-2</v>
      </c>
      <c r="P9059">
        <v>-0.12925754487514496</v>
      </c>
      <c r="Q9059">
        <v>-0.10401048511266708</v>
      </c>
      <c r="R9059">
        <v>-7.5953476130962372E-2</v>
      </c>
      <c r="S9059">
        <v>-4.7899793833494186E-2</v>
      </c>
      <c r="T9059">
        <v>-2.2649399936199188E-2</v>
      </c>
      <c r="U9059" t="s">
        <v>101</v>
      </c>
      <c r="V9059" t="s">
        <v>84</v>
      </c>
      <c r="W9059">
        <v>82.031776428222656</v>
      </c>
    </row>
    <row r="9060" spans="2:23" x14ac:dyDescent="0.25">
      <c r="B9060" t="s">
        <v>15</v>
      </c>
      <c r="C9060" s="35">
        <v>42255</v>
      </c>
      <c r="D9060">
        <v>11</v>
      </c>
      <c r="E9060" t="s">
        <v>32</v>
      </c>
      <c r="F9060">
        <v>0.69087254783288998</v>
      </c>
      <c r="G9060">
        <v>0.7308519558216775</v>
      </c>
      <c r="H9060">
        <v>3293</v>
      </c>
      <c r="I9060">
        <v>0.7949339337024095</v>
      </c>
      <c r="J9060">
        <v>0.87214176728205495</v>
      </c>
      <c r="K9060">
        <v>389</v>
      </c>
      <c r="L9060">
        <v>-0.10406138747930527</v>
      </c>
      <c r="M9060">
        <v>-15.062313079833984</v>
      </c>
      <c r="N9060">
        <v>3682</v>
      </c>
      <c r="O9060">
        <v>4.6016912907361984E-2</v>
      </c>
      <c r="P9060">
        <v>-0.16303665935993195</v>
      </c>
      <c r="Q9060">
        <v>-0.13510347902774811</v>
      </c>
      <c r="R9060">
        <v>-0.10406138747930527</v>
      </c>
      <c r="S9060">
        <v>-7.3022976517677307E-2</v>
      </c>
      <c r="T9060">
        <v>-4.508611187338829E-2</v>
      </c>
      <c r="U9060" t="s">
        <v>101</v>
      </c>
      <c r="V9060" t="s">
        <v>84</v>
      </c>
      <c r="W9060">
        <v>87.737098693847656</v>
      </c>
    </row>
    <row r="9061" spans="2:23" x14ac:dyDescent="0.25">
      <c r="B9061" t="s">
        <v>15</v>
      </c>
      <c r="C9061" s="35">
        <v>42255</v>
      </c>
      <c r="D9061">
        <v>12</v>
      </c>
      <c r="E9061" t="s">
        <v>32</v>
      </c>
      <c r="F9061">
        <v>0.7488767992210742</v>
      </c>
      <c r="G9061">
        <v>0.85441869827781647</v>
      </c>
      <c r="H9061">
        <v>3293</v>
      </c>
      <c r="I9061">
        <v>0.87004961471312425</v>
      </c>
      <c r="J9061">
        <v>1.004450934028646</v>
      </c>
      <c r="K9061">
        <v>389</v>
      </c>
      <c r="L9061">
        <v>-0.12117281556129456</v>
      </c>
      <c r="M9061">
        <v>-16.180606842041016</v>
      </c>
      <c r="N9061">
        <v>3682</v>
      </c>
      <c r="O9061">
        <v>5.3059596568346024E-2</v>
      </c>
      <c r="P9061">
        <v>-0.18917399644851685</v>
      </c>
      <c r="Q9061">
        <v>-0.15696576237678528</v>
      </c>
      <c r="R9061">
        <v>-0.12117281556129456</v>
      </c>
      <c r="S9061">
        <v>-8.538411557674408E-2</v>
      </c>
      <c r="T9061">
        <v>-5.3171638399362564E-2</v>
      </c>
      <c r="U9061" t="s">
        <v>101</v>
      </c>
      <c r="V9061" t="s">
        <v>84</v>
      </c>
      <c r="W9061">
        <v>91.736282348632813</v>
      </c>
    </row>
    <row r="9062" spans="2:23" x14ac:dyDescent="0.25">
      <c r="B9062" t="s">
        <v>15</v>
      </c>
      <c r="C9062" s="35">
        <v>42255</v>
      </c>
      <c r="D9062">
        <v>13</v>
      </c>
      <c r="E9062" t="s">
        <v>32</v>
      </c>
      <c r="F9062">
        <v>0.84466945040103969</v>
      </c>
      <c r="G9062">
        <v>0.97217425400377344</v>
      </c>
      <c r="H9062">
        <v>3293</v>
      </c>
      <c r="I9062">
        <v>0.92144832907688456</v>
      </c>
      <c r="J9062">
        <v>1.035350865279655</v>
      </c>
      <c r="K9062">
        <v>389</v>
      </c>
      <c r="L9062">
        <v>-7.6778881251811981E-2</v>
      </c>
      <c r="M9062">
        <v>-9.089813232421875</v>
      </c>
      <c r="N9062">
        <v>3682</v>
      </c>
      <c r="O9062">
        <v>5.5160392075777054E-2</v>
      </c>
      <c r="P9062">
        <v>-0.14747244119644165</v>
      </c>
      <c r="Q9062">
        <v>-0.11398898065090179</v>
      </c>
      <c r="R9062">
        <v>-7.6778881251811981E-2</v>
      </c>
      <c r="S9062">
        <v>-3.9573196321725845E-2</v>
      </c>
      <c r="T9062">
        <v>-6.0853227041661739E-3</v>
      </c>
      <c r="U9062" t="s">
        <v>101</v>
      </c>
      <c r="V9062" t="s">
        <v>84</v>
      </c>
      <c r="W9062">
        <v>94.441337585449219</v>
      </c>
    </row>
    <row r="9063" spans="2:23" x14ac:dyDescent="0.25">
      <c r="B9063" t="s">
        <v>15</v>
      </c>
      <c r="C9063" s="35">
        <v>42255</v>
      </c>
      <c r="D9063">
        <v>14</v>
      </c>
      <c r="E9063" t="s">
        <v>32</v>
      </c>
      <c r="F9063">
        <v>0.97128894613275318</v>
      </c>
      <c r="G9063">
        <v>1.1285272087377833</v>
      </c>
      <c r="H9063">
        <v>3293</v>
      </c>
      <c r="I9063">
        <v>1.0506804622688763</v>
      </c>
      <c r="J9063">
        <v>1.1243709427195936</v>
      </c>
      <c r="K9063">
        <v>389</v>
      </c>
      <c r="L9063">
        <v>-7.9391516745090485E-2</v>
      </c>
      <c r="M9063">
        <v>-8.1738309860229492</v>
      </c>
      <c r="N9063">
        <v>3682</v>
      </c>
      <c r="O9063">
        <v>6.0304634273052216E-2</v>
      </c>
      <c r="P9063">
        <v>-0.15667793154716492</v>
      </c>
      <c r="Q9063">
        <v>-0.12007181346416473</v>
      </c>
      <c r="R9063">
        <v>-7.9391516745090485E-2</v>
      </c>
      <c r="S9063">
        <v>-3.8716040551662445E-2</v>
      </c>
      <c r="T9063">
        <v>-2.1050975192338228E-3</v>
      </c>
      <c r="U9063" t="s">
        <v>101</v>
      </c>
      <c r="V9063" t="s">
        <v>84</v>
      </c>
      <c r="W9063">
        <v>96.441062927246094</v>
      </c>
    </row>
    <row r="9064" spans="2:23" x14ac:dyDescent="0.25">
      <c r="B9064" t="s">
        <v>15</v>
      </c>
      <c r="C9064" s="35">
        <v>42255</v>
      </c>
      <c r="D9064">
        <v>15</v>
      </c>
      <c r="E9064" t="s">
        <v>32</v>
      </c>
      <c r="F9064">
        <v>1.1508224114443477</v>
      </c>
      <c r="G9064">
        <v>1.2992315964802648</v>
      </c>
      <c r="H9064">
        <v>3293</v>
      </c>
      <c r="I9064">
        <v>1.1725069410545961</v>
      </c>
      <c r="J9064">
        <v>1.1920881864957567</v>
      </c>
      <c r="K9064">
        <v>389</v>
      </c>
      <c r="L9064">
        <v>-2.1684529259800911E-2</v>
      </c>
      <c r="M9064">
        <v>-1.8842637538909912</v>
      </c>
      <c r="N9064">
        <v>3682</v>
      </c>
      <c r="O9064">
        <v>6.4542628824710846E-2</v>
      </c>
      <c r="P9064">
        <v>-0.10440236330032349</v>
      </c>
      <c r="Q9064">
        <v>-6.522369384765625E-2</v>
      </c>
      <c r="R9064">
        <v>-2.1684529259800911E-2</v>
      </c>
      <c r="S9064">
        <v>2.1849473938345909E-2</v>
      </c>
      <c r="T9064">
        <v>6.1033304780721664E-2</v>
      </c>
      <c r="U9064" t="s">
        <v>101</v>
      </c>
      <c r="V9064" t="s">
        <v>84</v>
      </c>
      <c r="W9064">
        <v>97.998916625976562</v>
      </c>
    </row>
    <row r="9065" spans="2:23" x14ac:dyDescent="0.25">
      <c r="B9065" t="s">
        <v>15</v>
      </c>
      <c r="C9065" s="35">
        <v>42255</v>
      </c>
      <c r="D9065">
        <v>16</v>
      </c>
      <c r="E9065" t="s">
        <v>32</v>
      </c>
      <c r="F9065">
        <v>1.4402019435792361</v>
      </c>
      <c r="G9065">
        <v>1.5113885840133729</v>
      </c>
      <c r="H9065">
        <v>3293</v>
      </c>
      <c r="I9065">
        <v>1.6483287921294456</v>
      </c>
      <c r="J9065">
        <v>1.6779415510658244</v>
      </c>
      <c r="K9065">
        <v>389</v>
      </c>
      <c r="L9065">
        <v>-0.20812684297561646</v>
      </c>
      <c r="M9065">
        <v>-14.451227188110352</v>
      </c>
      <c r="N9065">
        <v>3682</v>
      </c>
      <c r="O9065">
        <v>8.9058630168437958E-2</v>
      </c>
      <c r="P9065">
        <v>-0.32226437330245972</v>
      </c>
      <c r="Q9065">
        <v>-0.26820400357246399</v>
      </c>
      <c r="R9065">
        <v>-0.20812684297561646</v>
      </c>
      <c r="S9065">
        <v>-0.14805679023265839</v>
      </c>
      <c r="T9065">
        <v>-9.3989305198192596E-2</v>
      </c>
      <c r="U9065" t="s">
        <v>101</v>
      </c>
      <c r="V9065" t="s">
        <v>84</v>
      </c>
      <c r="W9065">
        <v>98.704505920410156</v>
      </c>
    </row>
    <row r="9066" spans="2:23" x14ac:dyDescent="0.25">
      <c r="B9066" t="s">
        <v>15</v>
      </c>
      <c r="C9066" s="35">
        <v>42255</v>
      </c>
      <c r="D9066">
        <v>17</v>
      </c>
      <c r="E9066" t="s">
        <v>32</v>
      </c>
      <c r="F9066">
        <v>1.7003723048986714</v>
      </c>
      <c r="G9066">
        <v>1.6306817086139331</v>
      </c>
      <c r="H9066">
        <v>3293</v>
      </c>
      <c r="I9066">
        <v>1.8918439584728393</v>
      </c>
      <c r="J9066">
        <v>1.8007215272193327</v>
      </c>
      <c r="K9066">
        <v>389</v>
      </c>
      <c r="L9066">
        <v>-0.1914716511964798</v>
      </c>
      <c r="M9066">
        <v>-11.26057243347168</v>
      </c>
      <c r="N9066">
        <v>3682</v>
      </c>
      <c r="O9066">
        <v>9.562026709318161E-2</v>
      </c>
      <c r="P9066">
        <v>-0.31401857733726501</v>
      </c>
      <c r="Q9066">
        <v>-0.2559751570224762</v>
      </c>
      <c r="R9066">
        <v>-0.1914716511964798</v>
      </c>
      <c r="S9066">
        <v>-0.12697577476501465</v>
      </c>
      <c r="T9066">
        <v>-6.8924717605113983E-2</v>
      </c>
      <c r="U9066" t="s">
        <v>101</v>
      </c>
      <c r="V9066" t="s">
        <v>84</v>
      </c>
      <c r="W9066">
        <v>97.704505920410156</v>
      </c>
    </row>
    <row r="9067" spans="2:23" x14ac:dyDescent="0.25">
      <c r="B9067" t="s">
        <v>15</v>
      </c>
      <c r="C9067" s="35">
        <v>42255</v>
      </c>
      <c r="D9067">
        <v>18</v>
      </c>
      <c r="E9067" t="s">
        <v>32</v>
      </c>
      <c r="F9067">
        <v>1.9445138474379831</v>
      </c>
      <c r="G9067">
        <v>1.7016129126712563</v>
      </c>
      <c r="H9067">
        <v>3293</v>
      </c>
      <c r="I9067">
        <v>1.9620681220327996</v>
      </c>
      <c r="J9067">
        <v>1.6718797555609062</v>
      </c>
      <c r="K9067">
        <v>389</v>
      </c>
      <c r="L9067">
        <v>-1.7554273828864098E-2</v>
      </c>
      <c r="M9067">
        <v>-0.90275901556015015</v>
      </c>
      <c r="N9067">
        <v>3682</v>
      </c>
      <c r="O9067">
        <v>8.9804470539093018E-2</v>
      </c>
      <c r="P9067">
        <v>-0.13264767825603485</v>
      </c>
      <c r="Q9067">
        <v>-7.8134573996067047E-2</v>
      </c>
      <c r="R9067">
        <v>-1.7554273828864098E-2</v>
      </c>
      <c r="S9067">
        <v>4.3018840253353119E-2</v>
      </c>
      <c r="T9067">
        <v>9.7539134323596954E-2</v>
      </c>
      <c r="U9067" t="s">
        <v>101</v>
      </c>
      <c r="V9067" t="s">
        <v>84</v>
      </c>
      <c r="W9067">
        <v>96.408744812011719</v>
      </c>
    </row>
    <row r="9068" spans="2:23" x14ac:dyDescent="0.25">
      <c r="B9068" t="s">
        <v>15</v>
      </c>
      <c r="C9068" s="35">
        <v>42255</v>
      </c>
      <c r="D9068">
        <v>19</v>
      </c>
      <c r="E9068" t="s">
        <v>32</v>
      </c>
      <c r="F9068">
        <v>1.9944554205483296</v>
      </c>
      <c r="G9068">
        <v>1.6598199990947879</v>
      </c>
      <c r="H9068">
        <v>3293</v>
      </c>
      <c r="I9068">
        <v>1.9086105394010375</v>
      </c>
      <c r="J9068">
        <v>1.5232107880473165</v>
      </c>
      <c r="K9068">
        <v>389</v>
      </c>
      <c r="L9068">
        <v>8.584488183259964E-2</v>
      </c>
      <c r="M9068">
        <v>4.3041763305664062</v>
      </c>
      <c r="N9068">
        <v>3682</v>
      </c>
      <c r="O9068">
        <v>8.2468621432781219E-2</v>
      </c>
      <c r="P9068">
        <v>-1.9846903160214424E-2</v>
      </c>
      <c r="Q9068">
        <v>3.0213199555873871E-2</v>
      </c>
      <c r="R9068">
        <v>8.584488183259964E-2</v>
      </c>
      <c r="S9068">
        <v>0.14146997034549713</v>
      </c>
      <c r="T9068">
        <v>0.19153666496276855</v>
      </c>
      <c r="U9068" t="s">
        <v>101</v>
      </c>
      <c r="V9068" t="s">
        <v>84</v>
      </c>
      <c r="W9068">
        <v>93.112442016601563</v>
      </c>
    </row>
    <row r="9069" spans="2:23" x14ac:dyDescent="0.25">
      <c r="B9069" t="s">
        <v>15</v>
      </c>
      <c r="C9069" s="35">
        <v>42255</v>
      </c>
      <c r="D9069">
        <v>20</v>
      </c>
      <c r="E9069" t="s">
        <v>32</v>
      </c>
      <c r="F9069">
        <v>1.9102262068225866</v>
      </c>
      <c r="G9069">
        <v>1.534463937916281</v>
      </c>
      <c r="H9069">
        <v>3293</v>
      </c>
      <c r="I9069">
        <v>1.8826658098654132</v>
      </c>
      <c r="J9069">
        <v>1.4210202867375847</v>
      </c>
      <c r="K9069">
        <v>389</v>
      </c>
      <c r="L9069">
        <v>2.7560396119952202E-2</v>
      </c>
      <c r="M9069">
        <v>1.4427818059921265</v>
      </c>
      <c r="N9069">
        <v>3682</v>
      </c>
      <c r="O9069">
        <v>7.6850667595863342E-2</v>
      </c>
      <c r="P9069">
        <v>-7.0931419730186462E-2</v>
      </c>
      <c r="Q9069">
        <v>-2.428152784705162E-2</v>
      </c>
      <c r="R9069">
        <v>2.7560396119952202E-2</v>
      </c>
      <c r="S9069">
        <v>7.9396173357963562E-2</v>
      </c>
      <c r="T9069">
        <v>0.12605221569538116</v>
      </c>
      <c r="U9069" t="s">
        <v>101</v>
      </c>
      <c r="V9069" t="s">
        <v>84</v>
      </c>
      <c r="W9069">
        <v>88.817489624023438</v>
      </c>
    </row>
    <row r="9070" spans="2:23" x14ac:dyDescent="0.25">
      <c r="B9070" t="s">
        <v>15</v>
      </c>
      <c r="C9070" s="35">
        <v>42255</v>
      </c>
      <c r="D9070">
        <v>21</v>
      </c>
      <c r="E9070" t="s">
        <v>32</v>
      </c>
      <c r="F9070">
        <v>1.800793167579567</v>
      </c>
      <c r="G9070">
        <v>1.4588224489996984</v>
      </c>
      <c r="H9070">
        <v>3293</v>
      </c>
      <c r="I9070">
        <v>1.6957838038007522</v>
      </c>
      <c r="J9070">
        <v>1.3104473949157043</v>
      </c>
      <c r="K9070">
        <v>389</v>
      </c>
      <c r="L9070">
        <v>0.10500936210155487</v>
      </c>
      <c r="M9070">
        <v>5.8312840461730957</v>
      </c>
      <c r="N9070">
        <v>3682</v>
      </c>
      <c r="O9070">
        <v>7.1139656007289886E-2</v>
      </c>
      <c r="P9070">
        <v>1.3836778700351715E-2</v>
      </c>
      <c r="Q9070">
        <v>5.7019971311092377E-2</v>
      </c>
      <c r="R9070">
        <v>0.10500936210155487</v>
      </c>
      <c r="S9070">
        <v>0.15299305319786072</v>
      </c>
      <c r="T9070">
        <v>0.19618193805217743</v>
      </c>
      <c r="U9070" t="s">
        <v>101</v>
      </c>
      <c r="V9070" t="s">
        <v>84</v>
      </c>
      <c r="W9070">
        <v>84.523628234863281</v>
      </c>
    </row>
    <row r="9071" spans="2:23" x14ac:dyDescent="0.25">
      <c r="B9071" t="s">
        <v>15</v>
      </c>
      <c r="C9071" s="35">
        <v>42255</v>
      </c>
      <c r="D9071">
        <v>22</v>
      </c>
      <c r="E9071" t="s">
        <v>32</v>
      </c>
      <c r="F9071">
        <v>1.5196181596075002</v>
      </c>
      <c r="G9071">
        <v>1.3219762819742833</v>
      </c>
      <c r="H9071">
        <v>3293</v>
      </c>
      <c r="I9071">
        <v>1.4959529569009886</v>
      </c>
      <c r="J9071">
        <v>1.2598606954683722</v>
      </c>
      <c r="K9071">
        <v>389</v>
      </c>
      <c r="L9071">
        <v>2.3665202781558037E-2</v>
      </c>
      <c r="M9071">
        <v>1.5573124885559082</v>
      </c>
      <c r="N9071">
        <v>3682</v>
      </c>
      <c r="O9071">
        <v>6.7904636263847351E-2</v>
      </c>
      <c r="P9071">
        <v>-6.3361376523971558E-2</v>
      </c>
      <c r="Q9071">
        <v>-2.214190736413002E-2</v>
      </c>
      <c r="R9071">
        <v>2.3665202781558037E-2</v>
      </c>
      <c r="S9071">
        <v>6.9466881453990936E-2</v>
      </c>
      <c r="T9071">
        <v>0.11069178581237793</v>
      </c>
      <c r="U9071" t="s">
        <v>101</v>
      </c>
      <c r="V9071" t="s">
        <v>84</v>
      </c>
      <c r="W9071">
        <v>83.670562744140625</v>
      </c>
    </row>
    <row r="9072" spans="2:23" x14ac:dyDescent="0.25">
      <c r="B9072" t="s">
        <v>15</v>
      </c>
      <c r="C9072" s="35">
        <v>42255</v>
      </c>
      <c r="D9072">
        <v>23</v>
      </c>
      <c r="E9072" t="s">
        <v>32</v>
      </c>
      <c r="F9072">
        <v>1.2253646827575058</v>
      </c>
      <c r="G9072">
        <v>1.1687974472562721</v>
      </c>
      <c r="H9072">
        <v>3293</v>
      </c>
      <c r="I9072">
        <v>1.2090791770016933</v>
      </c>
      <c r="J9072">
        <v>1.1084009426121944</v>
      </c>
      <c r="K9072">
        <v>389</v>
      </c>
      <c r="L9072">
        <v>1.6285505145788193E-2</v>
      </c>
      <c r="M9072">
        <v>1.329033374786377</v>
      </c>
      <c r="N9072">
        <v>3682</v>
      </c>
      <c r="O9072">
        <v>5.9775236994028091E-2</v>
      </c>
      <c r="P9072">
        <v>-6.0322437435388565E-2</v>
      </c>
      <c r="Q9072">
        <v>-2.4037674069404602E-2</v>
      </c>
      <c r="R9072">
        <v>1.6285505145788193E-2</v>
      </c>
      <c r="S9072">
        <v>5.6603901088237762E-2</v>
      </c>
      <c r="T9072">
        <v>9.2893451452255249E-2</v>
      </c>
      <c r="U9072" t="s">
        <v>101</v>
      </c>
      <c r="V9072" t="s">
        <v>84</v>
      </c>
      <c r="W9072">
        <v>82.112709045410156</v>
      </c>
    </row>
    <row r="9073" spans="2:23" x14ac:dyDescent="0.25">
      <c r="B9073" t="s">
        <v>15</v>
      </c>
      <c r="C9073" s="35">
        <v>42255</v>
      </c>
      <c r="D9073">
        <v>24</v>
      </c>
      <c r="E9073" t="s">
        <v>32</v>
      </c>
      <c r="F9073">
        <v>0.93907066501011427</v>
      </c>
      <c r="G9073">
        <v>0.94851514295994099</v>
      </c>
      <c r="H9073">
        <v>3293</v>
      </c>
      <c r="I9073">
        <v>0.94441362429550757</v>
      </c>
      <c r="J9073">
        <v>0.9187367260042163</v>
      </c>
      <c r="K9073">
        <v>389</v>
      </c>
      <c r="L9073">
        <v>-5.342959426343441E-3</v>
      </c>
      <c r="M9073">
        <v>-0.5689624547958374</v>
      </c>
      <c r="N9073">
        <v>3682</v>
      </c>
      <c r="O9073">
        <v>4.9427464604377747E-2</v>
      </c>
      <c r="P9073">
        <v>-6.8689197301864624E-2</v>
      </c>
      <c r="Q9073">
        <v>-3.8685739040374756E-2</v>
      </c>
      <c r="R9073">
        <v>-5.342959426343441E-3</v>
      </c>
      <c r="S9073">
        <v>2.7995865792036057E-2</v>
      </c>
      <c r="T9073">
        <v>5.8003280311822891E-2</v>
      </c>
      <c r="U9073" t="s">
        <v>101</v>
      </c>
      <c r="V9073" t="s">
        <v>84</v>
      </c>
      <c r="W9073">
        <v>79.407661437988281</v>
      </c>
    </row>
    <row r="9074" spans="2:23" x14ac:dyDescent="0.25">
      <c r="B9074" t="s">
        <v>15</v>
      </c>
      <c r="C9074" s="35">
        <v>42231</v>
      </c>
      <c r="D9074">
        <v>1</v>
      </c>
      <c r="E9074" t="s">
        <v>32</v>
      </c>
      <c r="F9074">
        <v>0.83680661481718144</v>
      </c>
      <c r="G9074">
        <v>0.83304849706283401</v>
      </c>
      <c r="H9074">
        <v>9283</v>
      </c>
      <c r="I9074">
        <v>0.86861374773988209</v>
      </c>
      <c r="J9074">
        <v>0.82459151859538249</v>
      </c>
      <c r="K9074">
        <v>1068</v>
      </c>
      <c r="L9074">
        <v>-3.1807132065296173E-2</v>
      </c>
      <c r="M9074">
        <v>-3.8010134696960449</v>
      </c>
      <c r="N9074">
        <v>10351</v>
      </c>
      <c r="O9074">
        <v>2.6672372594475746E-2</v>
      </c>
      <c r="P9074">
        <v>-6.5990447998046875E-2</v>
      </c>
      <c r="Q9074">
        <v>-4.9799781292676926E-2</v>
      </c>
      <c r="R9074">
        <v>-3.1807132065296173E-2</v>
      </c>
      <c r="S9074">
        <v>-1.3816616497933865E-2</v>
      </c>
      <c r="T9074">
        <v>2.3761806078255177E-3</v>
      </c>
      <c r="U9074" t="s">
        <v>102</v>
      </c>
      <c r="V9074" t="s">
        <v>84</v>
      </c>
      <c r="W9074">
        <v>70.091873168945313</v>
      </c>
    </row>
    <row r="9075" spans="2:23" x14ac:dyDescent="0.25">
      <c r="B9075" t="s">
        <v>15</v>
      </c>
      <c r="C9075" s="35">
        <v>42231</v>
      </c>
      <c r="D9075">
        <v>2</v>
      </c>
      <c r="E9075" t="s">
        <v>32</v>
      </c>
      <c r="F9075">
        <v>0.71704909608872802</v>
      </c>
      <c r="G9075">
        <v>0.70486098084497784</v>
      </c>
      <c r="H9075">
        <v>9283</v>
      </c>
      <c r="I9075">
        <v>0.72951770232718205</v>
      </c>
      <c r="J9075">
        <v>0.67184691233651861</v>
      </c>
      <c r="K9075">
        <v>1068</v>
      </c>
      <c r="L9075">
        <v>-1.2468606233596802E-2</v>
      </c>
      <c r="M9075">
        <v>-1.7388776540756226</v>
      </c>
      <c r="N9075">
        <v>10351</v>
      </c>
      <c r="O9075">
        <v>2.1821070462465286E-2</v>
      </c>
      <c r="P9075">
        <v>-4.0434490889310837E-2</v>
      </c>
      <c r="Q9075">
        <v>-2.7188664302229881E-2</v>
      </c>
      <c r="R9075">
        <v>-1.2468606233596802E-2</v>
      </c>
      <c r="S9075">
        <v>2.2497058380395174E-3</v>
      </c>
      <c r="T9075">
        <v>1.5497277490794659E-2</v>
      </c>
      <c r="U9075" t="s">
        <v>102</v>
      </c>
      <c r="V9075" t="s">
        <v>84</v>
      </c>
      <c r="W9075">
        <v>68.962417602539062</v>
      </c>
    </row>
    <row r="9076" spans="2:23" x14ac:dyDescent="0.25">
      <c r="B9076" t="s">
        <v>15</v>
      </c>
      <c r="C9076" s="35">
        <v>42231</v>
      </c>
      <c r="D9076">
        <v>3</v>
      </c>
      <c r="E9076" t="s">
        <v>32</v>
      </c>
      <c r="F9076">
        <v>0.64422971739597257</v>
      </c>
      <c r="G9076">
        <v>0.63105090948456377</v>
      </c>
      <c r="H9076">
        <v>9283</v>
      </c>
      <c r="I9076">
        <v>0.65419293789250144</v>
      </c>
      <c r="J9076">
        <v>0.58728916322394953</v>
      </c>
      <c r="K9076">
        <v>1068</v>
      </c>
      <c r="L9076">
        <v>-9.9632209166884422E-3</v>
      </c>
      <c r="M9076">
        <v>-1.5465322732925415</v>
      </c>
      <c r="N9076">
        <v>10351</v>
      </c>
      <c r="O9076">
        <v>1.9127111881971359E-2</v>
      </c>
      <c r="P9076">
        <v>-3.4476526081562042E-2</v>
      </c>
      <c r="Q9076">
        <v>-2.2865988314151764E-2</v>
      </c>
      <c r="R9076">
        <v>-9.9632209166884422E-3</v>
      </c>
      <c r="S9076">
        <v>2.9380160849541426E-3</v>
      </c>
      <c r="T9076">
        <v>1.4550086110830307E-2</v>
      </c>
      <c r="U9076" t="s">
        <v>102</v>
      </c>
      <c r="V9076" t="s">
        <v>84</v>
      </c>
      <c r="W9076">
        <v>68.962326049804687</v>
      </c>
    </row>
    <row r="9077" spans="2:23" x14ac:dyDescent="0.25">
      <c r="B9077" t="s">
        <v>15</v>
      </c>
      <c r="C9077" s="35">
        <v>42231</v>
      </c>
      <c r="D9077">
        <v>4</v>
      </c>
      <c r="E9077" t="s">
        <v>32</v>
      </c>
      <c r="F9077">
        <v>0.59874680072770148</v>
      </c>
      <c r="G9077">
        <v>0.56633348509593406</v>
      </c>
      <c r="H9077">
        <v>9283</v>
      </c>
      <c r="I9077">
        <v>0.6188049903706867</v>
      </c>
      <c r="J9077">
        <v>0.54981652286673266</v>
      </c>
      <c r="K9077">
        <v>1068</v>
      </c>
      <c r="L9077">
        <v>-2.0058190450072289E-2</v>
      </c>
      <c r="M9077">
        <v>-3.3500287532806396</v>
      </c>
      <c r="N9077">
        <v>10351</v>
      </c>
      <c r="O9077">
        <v>1.7821375280618668E-2</v>
      </c>
      <c r="P9077">
        <v>-4.2898066341876984E-2</v>
      </c>
      <c r="Q9077">
        <v>-3.2080132514238358E-2</v>
      </c>
      <c r="R9077">
        <v>-2.0058190450072289E-2</v>
      </c>
      <c r="S9077">
        <v>-8.0376723781228065E-3</v>
      </c>
      <c r="T9077">
        <v>2.7816840447485447E-3</v>
      </c>
      <c r="U9077" t="s">
        <v>102</v>
      </c>
      <c r="V9077" t="s">
        <v>84</v>
      </c>
      <c r="W9077">
        <v>68.221427917480469</v>
      </c>
    </row>
    <row r="9078" spans="2:23" x14ac:dyDescent="0.25">
      <c r="B9078" t="s">
        <v>15</v>
      </c>
      <c r="C9078" s="35">
        <v>42231</v>
      </c>
      <c r="D9078">
        <v>5</v>
      </c>
      <c r="E9078" t="s">
        <v>32</v>
      </c>
      <c r="F9078">
        <v>0.57625895860855392</v>
      </c>
      <c r="G9078">
        <v>0.5331688700847137</v>
      </c>
      <c r="H9078">
        <v>9283</v>
      </c>
      <c r="I9078">
        <v>0.59610150679535179</v>
      </c>
      <c r="J9078">
        <v>0.51565420771058135</v>
      </c>
      <c r="K9078">
        <v>1068</v>
      </c>
      <c r="L9078">
        <v>-1.9842548295855522E-2</v>
      </c>
      <c r="M9078">
        <v>-3.4433388710021973</v>
      </c>
      <c r="N9078">
        <v>10351</v>
      </c>
      <c r="O9078">
        <v>1.6721000894904137E-2</v>
      </c>
      <c r="P9078">
        <v>-4.1272182017564774E-2</v>
      </c>
      <c r="Q9078">
        <v>-3.1122200191020966E-2</v>
      </c>
      <c r="R9078">
        <v>-1.9842548295855522E-2</v>
      </c>
      <c r="S9078">
        <v>-8.5642328485846519E-3</v>
      </c>
      <c r="T9078">
        <v>1.5870864735916257E-3</v>
      </c>
      <c r="U9078" t="s">
        <v>102</v>
      </c>
      <c r="V9078" t="s">
        <v>84</v>
      </c>
      <c r="W9078">
        <v>67.221527099609375</v>
      </c>
    </row>
    <row r="9079" spans="2:23" x14ac:dyDescent="0.25">
      <c r="B9079" t="s">
        <v>15</v>
      </c>
      <c r="C9079" s="35">
        <v>42231</v>
      </c>
      <c r="D9079">
        <v>6</v>
      </c>
      <c r="E9079" t="s">
        <v>32</v>
      </c>
      <c r="F9079">
        <v>0.59378656488169235</v>
      </c>
      <c r="G9079">
        <v>0.56543263015389589</v>
      </c>
      <c r="H9079">
        <v>9283</v>
      </c>
      <c r="I9079">
        <v>0.59957401118491727</v>
      </c>
      <c r="J9079">
        <v>0.51318394239243836</v>
      </c>
      <c r="K9079">
        <v>1068</v>
      </c>
      <c r="L9079">
        <v>-5.7874461635947227E-3</v>
      </c>
      <c r="M9079">
        <v>-0.97466778755187988</v>
      </c>
      <c r="N9079">
        <v>10351</v>
      </c>
      <c r="O9079">
        <v>1.6763962805271149E-2</v>
      </c>
      <c r="P9079">
        <v>-2.7272140607237816E-2</v>
      </c>
      <c r="Q9079">
        <v>-1.7096079885959625E-2</v>
      </c>
      <c r="R9079">
        <v>-5.7874461635947227E-3</v>
      </c>
      <c r="S9079">
        <v>5.5198469199240208E-3</v>
      </c>
      <c r="T9079">
        <v>1.569724828004837E-2</v>
      </c>
      <c r="U9079" t="s">
        <v>102</v>
      </c>
      <c r="V9079" t="s">
        <v>84</v>
      </c>
      <c r="W9079">
        <v>66.480728149414063</v>
      </c>
    </row>
    <row r="9080" spans="2:23" x14ac:dyDescent="0.25">
      <c r="B9080" t="s">
        <v>15</v>
      </c>
      <c r="C9080" s="35">
        <v>42231</v>
      </c>
      <c r="D9080">
        <v>7</v>
      </c>
      <c r="E9080" t="s">
        <v>32</v>
      </c>
      <c r="F9080">
        <v>0.62724446250229238</v>
      </c>
      <c r="G9080">
        <v>0.58529898496933408</v>
      </c>
      <c r="H9080">
        <v>9283</v>
      </c>
      <c r="I9080">
        <v>0.63493474571926611</v>
      </c>
      <c r="J9080">
        <v>0.58290242306377482</v>
      </c>
      <c r="K9080">
        <v>1068</v>
      </c>
      <c r="L9080">
        <v>-7.6902830041944981E-3</v>
      </c>
      <c r="M9080">
        <v>-1.2260423898696899</v>
      </c>
      <c r="N9080">
        <v>10351</v>
      </c>
      <c r="O9080">
        <v>1.8842639401555061E-2</v>
      </c>
      <c r="P9080">
        <v>-3.1839009374380112E-2</v>
      </c>
      <c r="Q9080">
        <v>-2.0401149988174438E-2</v>
      </c>
      <c r="R9080">
        <v>-7.6902830041944981E-3</v>
      </c>
      <c r="S9080">
        <v>5.0190770998597145E-3</v>
      </c>
      <c r="T9080">
        <v>1.645844429731369E-2</v>
      </c>
      <c r="U9080" t="s">
        <v>102</v>
      </c>
      <c r="V9080" t="s">
        <v>84</v>
      </c>
      <c r="W9080">
        <v>68.869773864746094</v>
      </c>
    </row>
    <row r="9081" spans="2:23" x14ac:dyDescent="0.25">
      <c r="B9081" t="s">
        <v>15</v>
      </c>
      <c r="C9081" s="35">
        <v>42231</v>
      </c>
      <c r="D9081">
        <v>8</v>
      </c>
      <c r="E9081" t="s">
        <v>32</v>
      </c>
      <c r="F9081">
        <v>0.66405197579040121</v>
      </c>
      <c r="G9081">
        <v>0.66311886205200654</v>
      </c>
      <c r="H9081">
        <v>9283</v>
      </c>
      <c r="I9081">
        <v>0.68695621473946433</v>
      </c>
      <c r="J9081">
        <v>0.71251236326587797</v>
      </c>
      <c r="K9081">
        <v>1068</v>
      </c>
      <c r="L9081">
        <v>-2.2904239594936371E-2</v>
      </c>
      <c r="M9081">
        <v>-3.4491636753082275</v>
      </c>
      <c r="N9081">
        <v>10351</v>
      </c>
      <c r="O9081">
        <v>2.2863050922751427E-2</v>
      </c>
      <c r="P9081">
        <v>-5.220552533864975E-2</v>
      </c>
      <c r="Q9081">
        <v>-3.832719475030899E-2</v>
      </c>
      <c r="R9081">
        <v>-2.2904239594936371E-2</v>
      </c>
      <c r="S9081">
        <v>-7.4831116944551468E-3</v>
      </c>
      <c r="T9081">
        <v>6.3970466144382954E-3</v>
      </c>
      <c r="U9081" t="s">
        <v>102</v>
      </c>
      <c r="V9081" t="s">
        <v>84</v>
      </c>
      <c r="W9081">
        <v>73.518112182617188</v>
      </c>
    </row>
    <row r="9082" spans="2:23" x14ac:dyDescent="0.25">
      <c r="B9082" t="s">
        <v>15</v>
      </c>
      <c r="C9082" s="35">
        <v>42231</v>
      </c>
      <c r="D9082">
        <v>9</v>
      </c>
      <c r="E9082" t="s">
        <v>32</v>
      </c>
      <c r="F9082">
        <v>0.71370692862604979</v>
      </c>
      <c r="G9082">
        <v>0.81341518507521149</v>
      </c>
      <c r="H9082">
        <v>9283</v>
      </c>
      <c r="I9082">
        <v>0.74534849376989432</v>
      </c>
      <c r="J9082">
        <v>0.86993348370678714</v>
      </c>
      <c r="K9082">
        <v>1068</v>
      </c>
      <c r="L9082">
        <v>-3.1641565263271332E-2</v>
      </c>
      <c r="M9082">
        <v>-4.4334115982055664</v>
      </c>
      <c r="N9082">
        <v>10351</v>
      </c>
      <c r="O9082">
        <v>2.7926230803132057E-2</v>
      </c>
      <c r="P9082">
        <v>-6.7431822419166565E-2</v>
      </c>
      <c r="Q9082">
        <v>-5.0480041652917862E-2</v>
      </c>
      <c r="R9082">
        <v>-3.1641565263271332E-2</v>
      </c>
      <c r="S9082">
        <v>-1.280532218515873E-2</v>
      </c>
      <c r="T9082">
        <v>4.1486923582851887E-3</v>
      </c>
      <c r="U9082" t="s">
        <v>102</v>
      </c>
      <c r="V9082" t="s">
        <v>84</v>
      </c>
      <c r="W9082">
        <v>77.777801513671875</v>
      </c>
    </row>
    <row r="9083" spans="2:23" x14ac:dyDescent="0.25">
      <c r="B9083" t="s">
        <v>15</v>
      </c>
      <c r="C9083" s="35">
        <v>42231</v>
      </c>
      <c r="D9083">
        <v>10</v>
      </c>
      <c r="E9083" t="s">
        <v>32</v>
      </c>
      <c r="F9083">
        <v>0.74179472784538314</v>
      </c>
      <c r="G9083">
        <v>0.99646836974292563</v>
      </c>
      <c r="H9083">
        <v>9283</v>
      </c>
      <c r="I9083">
        <v>0.74781920917080402</v>
      </c>
      <c r="J9083">
        <v>0.99896263614838687</v>
      </c>
      <c r="K9083">
        <v>1068</v>
      </c>
      <c r="L9083">
        <v>-6.024481263011694E-3</v>
      </c>
      <c r="M9083">
        <v>-0.81214940547943115</v>
      </c>
      <c r="N9083">
        <v>10351</v>
      </c>
      <c r="O9083">
        <v>3.2269988209009171E-2</v>
      </c>
      <c r="P9083">
        <v>-4.7381699085235596E-2</v>
      </c>
      <c r="Q9083">
        <v>-2.7793169021606445E-2</v>
      </c>
      <c r="R9083">
        <v>-6.024481263011694E-3</v>
      </c>
      <c r="S9083">
        <v>1.5741625800728798E-2</v>
      </c>
      <c r="T9083">
        <v>3.5332735627889633E-2</v>
      </c>
      <c r="U9083" t="s">
        <v>102</v>
      </c>
      <c r="V9083" t="s">
        <v>84</v>
      </c>
      <c r="W9083">
        <v>80.907546997070312</v>
      </c>
    </row>
    <row r="9084" spans="2:23" x14ac:dyDescent="0.25">
      <c r="B9084" t="s">
        <v>15</v>
      </c>
      <c r="C9084" s="35">
        <v>42231</v>
      </c>
      <c r="D9084">
        <v>11</v>
      </c>
      <c r="E9084" t="s">
        <v>32</v>
      </c>
      <c r="F9084">
        <v>0.79175511534974896</v>
      </c>
      <c r="G9084">
        <v>1.2036922001609314</v>
      </c>
      <c r="H9084">
        <v>9283</v>
      </c>
      <c r="I9084">
        <v>0.79306374755367559</v>
      </c>
      <c r="J9084">
        <v>1.2585446280276307</v>
      </c>
      <c r="K9084">
        <v>1068</v>
      </c>
      <c r="L9084">
        <v>-1.308632199652493E-3</v>
      </c>
      <c r="M9084">
        <v>-0.16528244316577911</v>
      </c>
      <c r="N9084">
        <v>10351</v>
      </c>
      <c r="O9084">
        <v>4.0486577898263931E-2</v>
      </c>
      <c r="P9084">
        <v>-5.3196229040622711E-2</v>
      </c>
      <c r="Q9084">
        <v>-2.8620067983865738E-2</v>
      </c>
      <c r="R9084">
        <v>-1.308632199652493E-3</v>
      </c>
      <c r="S9084">
        <v>2.5999564677476883E-2</v>
      </c>
      <c r="T9084">
        <v>5.0578966736793518E-2</v>
      </c>
      <c r="U9084" t="s">
        <v>102</v>
      </c>
      <c r="V9084" t="s">
        <v>84</v>
      </c>
      <c r="W9084">
        <v>85.777702331542969</v>
      </c>
    </row>
    <row r="9085" spans="2:23" x14ac:dyDescent="0.25">
      <c r="B9085" t="s">
        <v>15</v>
      </c>
      <c r="C9085" s="35">
        <v>42231</v>
      </c>
      <c r="D9085">
        <v>12</v>
      </c>
      <c r="E9085" t="s">
        <v>32</v>
      </c>
      <c r="F9085">
        <v>0.8894561546223122</v>
      </c>
      <c r="G9085">
        <v>1.4086746431328583</v>
      </c>
      <c r="H9085">
        <v>9283</v>
      </c>
      <c r="I9085">
        <v>0.86328973658864006</v>
      </c>
      <c r="J9085">
        <v>1.4792339044870637</v>
      </c>
      <c r="K9085">
        <v>1068</v>
      </c>
      <c r="L9085">
        <v>2.6166418567299843E-2</v>
      </c>
      <c r="M9085">
        <v>2.9418447017669678</v>
      </c>
      <c r="N9085">
        <v>10351</v>
      </c>
      <c r="O9085">
        <v>4.7566551715135574E-2</v>
      </c>
      <c r="P9085">
        <v>-3.4794874489307404E-2</v>
      </c>
      <c r="Q9085">
        <v>-5.9210257604718208E-3</v>
      </c>
      <c r="R9085">
        <v>2.6166418567299843E-2</v>
      </c>
      <c r="S9085">
        <v>5.8250058442354202E-2</v>
      </c>
      <c r="T9085">
        <v>8.7127707898616791E-2</v>
      </c>
      <c r="U9085" t="s">
        <v>102</v>
      </c>
      <c r="V9085" t="s">
        <v>84</v>
      </c>
      <c r="W9085">
        <v>88.777603149414063</v>
      </c>
    </row>
    <row r="9086" spans="2:23" x14ac:dyDescent="0.25">
      <c r="B9086" t="s">
        <v>15</v>
      </c>
      <c r="C9086" s="35">
        <v>42231</v>
      </c>
      <c r="D9086">
        <v>13</v>
      </c>
      <c r="E9086" t="s">
        <v>32</v>
      </c>
      <c r="F9086">
        <v>1.0895946843883511</v>
      </c>
      <c r="G9086">
        <v>1.6222193196076768</v>
      </c>
      <c r="H9086">
        <v>9283</v>
      </c>
      <c r="I9086">
        <v>1.0799305087843865</v>
      </c>
      <c r="J9086">
        <v>1.6802449660723471</v>
      </c>
      <c r="K9086">
        <v>1068</v>
      </c>
      <c r="L9086">
        <v>9.6641760319471359E-3</v>
      </c>
      <c r="M9086">
        <v>0.88695144653320313</v>
      </c>
      <c r="N9086">
        <v>10351</v>
      </c>
      <c r="O9086">
        <v>5.4101321846246719E-2</v>
      </c>
      <c r="P9086">
        <v>-5.9672076255083084E-2</v>
      </c>
      <c r="Q9086">
        <v>-2.6831492781639099E-2</v>
      </c>
      <c r="R9086">
        <v>9.6641760319471359E-3</v>
      </c>
      <c r="S9086">
        <v>4.6155516058206558E-2</v>
      </c>
      <c r="T9086">
        <v>7.9000428318977356E-2</v>
      </c>
      <c r="U9086" t="s">
        <v>102</v>
      </c>
      <c r="V9086" t="s">
        <v>84</v>
      </c>
      <c r="W9086">
        <v>92.259010314941406</v>
      </c>
    </row>
    <row r="9087" spans="2:23" x14ac:dyDescent="0.25">
      <c r="B9087" t="s">
        <v>15</v>
      </c>
      <c r="C9087" s="35">
        <v>42231</v>
      </c>
      <c r="D9087">
        <v>14</v>
      </c>
      <c r="E9087" t="s">
        <v>32</v>
      </c>
      <c r="F9087">
        <v>1.3754583955643862</v>
      </c>
      <c r="G9087">
        <v>1.7822499040393684</v>
      </c>
      <c r="H9087">
        <v>9283</v>
      </c>
      <c r="I9087">
        <v>1.3604385128350043</v>
      </c>
      <c r="J9087">
        <v>1.8707258721412829</v>
      </c>
      <c r="K9087">
        <v>1068</v>
      </c>
      <c r="L9087">
        <v>1.5019882470369339E-2</v>
      </c>
      <c r="M9087">
        <v>1.0919910669326782</v>
      </c>
      <c r="N9087">
        <v>10351</v>
      </c>
      <c r="O9087">
        <v>6.0157865285873413E-2</v>
      </c>
      <c r="P9087">
        <v>-6.2078438699245453E-2</v>
      </c>
      <c r="Q9087">
        <v>-2.5561410933732986E-2</v>
      </c>
      <c r="R9087">
        <v>1.5019882470369339E-2</v>
      </c>
      <c r="S9087">
        <v>5.5596362799406052E-2</v>
      </c>
      <c r="T9087">
        <v>9.2118203639984131E-2</v>
      </c>
      <c r="U9087" t="s">
        <v>102</v>
      </c>
      <c r="V9087" t="s">
        <v>84</v>
      </c>
      <c r="W9087">
        <v>94.12945556640625</v>
      </c>
    </row>
    <row r="9088" spans="2:23" x14ac:dyDescent="0.25">
      <c r="B9088" t="s">
        <v>15</v>
      </c>
      <c r="C9088" s="35">
        <v>42231</v>
      </c>
      <c r="D9088">
        <v>15</v>
      </c>
      <c r="E9088" t="s">
        <v>32</v>
      </c>
      <c r="F9088">
        <v>1.7091215112560054</v>
      </c>
      <c r="G9088">
        <v>1.9199240823491872</v>
      </c>
      <c r="H9088">
        <v>9283</v>
      </c>
      <c r="I9088">
        <v>1.6584307911665435</v>
      </c>
      <c r="J9088">
        <v>1.935338176240482</v>
      </c>
      <c r="K9088">
        <v>1068</v>
      </c>
      <c r="L9088">
        <v>5.0690721720457077E-2</v>
      </c>
      <c r="M9088">
        <v>2.9658932685852051</v>
      </c>
      <c r="N9088">
        <v>10351</v>
      </c>
      <c r="O9088">
        <v>6.2483083456754684E-2</v>
      </c>
      <c r="P9088">
        <v>-2.9387598857283592E-2</v>
      </c>
      <c r="Q9088">
        <v>8.5408836603164673E-3</v>
      </c>
      <c r="R9088">
        <v>5.0690721720457077E-2</v>
      </c>
      <c r="S9088">
        <v>9.2835560441017151E-2</v>
      </c>
      <c r="T9088">
        <v>0.1307690441608429</v>
      </c>
      <c r="U9088" t="s">
        <v>102</v>
      </c>
      <c r="V9088" t="s">
        <v>84</v>
      </c>
      <c r="W9088">
        <v>95.999809265136719</v>
      </c>
    </row>
    <row r="9089" spans="2:23" x14ac:dyDescent="0.25">
      <c r="B9089" t="s">
        <v>15</v>
      </c>
      <c r="C9089" s="35">
        <v>42231</v>
      </c>
      <c r="D9089">
        <v>16</v>
      </c>
      <c r="E9089" t="s">
        <v>32</v>
      </c>
      <c r="F9089">
        <v>2.0271490854093392</v>
      </c>
      <c r="G9089">
        <v>1.9709095615387349</v>
      </c>
      <c r="H9089">
        <v>9283</v>
      </c>
      <c r="I9089">
        <v>1.8697961389737616</v>
      </c>
      <c r="J9089">
        <v>1.8375008923945575</v>
      </c>
      <c r="K9089">
        <v>1068</v>
      </c>
      <c r="L9089">
        <v>0.15735293924808502</v>
      </c>
      <c r="M9089">
        <v>7.7622780799865723</v>
      </c>
      <c r="N9089">
        <v>10351</v>
      </c>
      <c r="O9089">
        <v>5.9832129627466202E-2</v>
      </c>
      <c r="P9089">
        <v>8.0672085285186768E-2</v>
      </c>
      <c r="Q9089">
        <v>0.11699137836694717</v>
      </c>
      <c r="R9089">
        <v>0.15735293924808502</v>
      </c>
      <c r="S9089">
        <v>0.19770970940589905</v>
      </c>
      <c r="T9089">
        <v>0.23403379321098328</v>
      </c>
      <c r="U9089" t="s">
        <v>102</v>
      </c>
      <c r="V9089" t="s">
        <v>84</v>
      </c>
      <c r="W9089">
        <v>95.999809265136719</v>
      </c>
    </row>
    <row r="9090" spans="2:23" x14ac:dyDescent="0.25">
      <c r="B9090" t="s">
        <v>15</v>
      </c>
      <c r="C9090" s="35">
        <v>42231</v>
      </c>
      <c r="D9090">
        <v>17</v>
      </c>
      <c r="E9090" t="s">
        <v>32</v>
      </c>
      <c r="F9090">
        <v>2.2824658001320568</v>
      </c>
      <c r="G9090">
        <v>1.9557860505072251</v>
      </c>
      <c r="H9090">
        <v>9283</v>
      </c>
      <c r="I9090">
        <v>1.8586460448500119</v>
      </c>
      <c r="J9090">
        <v>1.6451966466572916</v>
      </c>
      <c r="K9090">
        <v>1068</v>
      </c>
      <c r="L9090">
        <v>0.42381975054740906</v>
      </c>
      <c r="M9090">
        <v>18.568504333496094</v>
      </c>
      <c r="N9090">
        <v>10351</v>
      </c>
      <c r="O9090">
        <v>5.428067222237587E-2</v>
      </c>
      <c r="P9090">
        <v>0.35425364971160889</v>
      </c>
      <c r="Q9090">
        <v>0.38720309734344482</v>
      </c>
      <c r="R9090">
        <v>0.42381975054740906</v>
      </c>
      <c r="S9090">
        <v>0.46043205261230469</v>
      </c>
      <c r="T9090">
        <v>0.49338585138320923</v>
      </c>
      <c r="U9090" t="s">
        <v>102</v>
      </c>
      <c r="V9090" t="s">
        <v>84</v>
      </c>
      <c r="W9090">
        <v>96.870155334472656</v>
      </c>
    </row>
    <row r="9091" spans="2:23" x14ac:dyDescent="0.25">
      <c r="B9091" t="s">
        <v>15</v>
      </c>
      <c r="C9091" s="35">
        <v>42231</v>
      </c>
      <c r="D9091">
        <v>18</v>
      </c>
      <c r="E9091" t="s">
        <v>32</v>
      </c>
      <c r="F9091">
        <v>2.4476953665270669</v>
      </c>
      <c r="G9091">
        <v>1.9244841241291002</v>
      </c>
      <c r="H9091">
        <v>9283</v>
      </c>
      <c r="I9091">
        <v>1.9955280600283705</v>
      </c>
      <c r="J9091">
        <v>1.5852993046121227</v>
      </c>
      <c r="K9091">
        <v>1068</v>
      </c>
      <c r="L9091">
        <v>0.45216730237007141</v>
      </c>
      <c r="M9091">
        <v>18.473186492919922</v>
      </c>
      <c r="N9091">
        <v>10351</v>
      </c>
      <c r="O9091">
        <v>5.2460737526416779E-2</v>
      </c>
      <c r="P9091">
        <v>0.38493362069129944</v>
      </c>
      <c r="Q9091">
        <v>0.4167783260345459</v>
      </c>
      <c r="R9091">
        <v>0.45216730237007141</v>
      </c>
      <c r="S9091">
        <v>0.48755207657814026</v>
      </c>
      <c r="T9091">
        <v>0.519400954246521</v>
      </c>
      <c r="U9091" t="s">
        <v>102</v>
      </c>
      <c r="V9091" t="s">
        <v>84</v>
      </c>
      <c r="W9091">
        <v>95.740509033203125</v>
      </c>
    </row>
    <row r="9092" spans="2:23" x14ac:dyDescent="0.25">
      <c r="B9092" t="s">
        <v>15</v>
      </c>
      <c r="C9092" s="35">
        <v>42231</v>
      </c>
      <c r="D9092">
        <v>19</v>
      </c>
      <c r="E9092" t="s">
        <v>32</v>
      </c>
      <c r="F9092">
        <v>2.4750916637021501</v>
      </c>
      <c r="G9092">
        <v>1.8626521377867082</v>
      </c>
      <c r="H9092">
        <v>9283</v>
      </c>
      <c r="I9092">
        <v>2.7357787191772629</v>
      </c>
      <c r="J9092">
        <v>1.9934141617392096</v>
      </c>
      <c r="K9092">
        <v>1068</v>
      </c>
      <c r="L9092">
        <v>-0.26068705320358276</v>
      </c>
      <c r="M9092">
        <v>-10.53242015838623</v>
      </c>
      <c r="N9092">
        <v>10351</v>
      </c>
      <c r="O9092">
        <v>6.3987791538238525E-2</v>
      </c>
      <c r="P9092">
        <v>-0.34269380569458008</v>
      </c>
      <c r="Q9092">
        <v>-0.30385193228721619</v>
      </c>
      <c r="R9092">
        <v>-0.26068705320358276</v>
      </c>
      <c r="S9092">
        <v>-0.21752728521823883</v>
      </c>
      <c r="T9092">
        <v>-0.17868030071258545</v>
      </c>
      <c r="U9092" t="s">
        <v>102</v>
      </c>
      <c r="V9092" t="s">
        <v>84</v>
      </c>
      <c r="W9092">
        <v>94.350982666015625</v>
      </c>
    </row>
    <row r="9093" spans="2:23" x14ac:dyDescent="0.25">
      <c r="B9093" t="s">
        <v>15</v>
      </c>
      <c r="C9093" s="35">
        <v>42231</v>
      </c>
      <c r="D9093">
        <v>20</v>
      </c>
      <c r="E9093" t="s">
        <v>32</v>
      </c>
      <c r="F9093">
        <v>2.3399984085771046</v>
      </c>
      <c r="G9093">
        <v>1.7662333213844845</v>
      </c>
      <c r="H9093">
        <v>9283</v>
      </c>
      <c r="I9093">
        <v>2.5994317322287612</v>
      </c>
      <c r="J9093">
        <v>1.8866529763192441</v>
      </c>
      <c r="K9093">
        <v>1068</v>
      </c>
      <c r="L9093">
        <v>-0.2594333291053772</v>
      </c>
      <c r="M9093">
        <v>-11.086901664733887</v>
      </c>
      <c r="N9093">
        <v>10351</v>
      </c>
      <c r="O9093">
        <v>6.0571283102035522E-2</v>
      </c>
      <c r="P9093">
        <v>-0.33706149458885193</v>
      </c>
      <c r="Q9093">
        <v>-0.30029350519180298</v>
      </c>
      <c r="R9093">
        <v>-0.2594333291053772</v>
      </c>
      <c r="S9093">
        <v>-0.21857799589633942</v>
      </c>
      <c r="T9093">
        <v>-0.18180517852306366</v>
      </c>
      <c r="U9093" t="s">
        <v>102</v>
      </c>
      <c r="V9093" t="s">
        <v>84</v>
      </c>
      <c r="W9093">
        <v>90.832191467285156</v>
      </c>
    </row>
    <row r="9094" spans="2:23" x14ac:dyDescent="0.25">
      <c r="B9094" t="s">
        <v>15</v>
      </c>
      <c r="C9094" s="35">
        <v>42231</v>
      </c>
      <c r="D9094">
        <v>21</v>
      </c>
      <c r="E9094" t="s">
        <v>32</v>
      </c>
      <c r="F9094">
        <v>2.1503678793981589</v>
      </c>
      <c r="G9094">
        <v>1.6468091249858126</v>
      </c>
      <c r="H9094">
        <v>9283</v>
      </c>
      <c r="I9094">
        <v>2.3564341805771916</v>
      </c>
      <c r="J9094">
        <v>1.699280726665449</v>
      </c>
      <c r="K9094">
        <v>1068</v>
      </c>
      <c r="L9094">
        <v>-0.20606629550457001</v>
      </c>
      <c r="M9094">
        <v>-9.5828390121459961</v>
      </c>
      <c r="N9094">
        <v>10351</v>
      </c>
      <c r="O9094">
        <v>5.473434180021286E-2</v>
      </c>
      <c r="P9094">
        <v>-0.27621382474899292</v>
      </c>
      <c r="Q9094">
        <v>-0.24298898875713348</v>
      </c>
      <c r="R9094">
        <v>-0.20606629550457001</v>
      </c>
      <c r="S9094">
        <v>-0.16914798319339752</v>
      </c>
      <c r="T9094">
        <v>-0.13591876626014709</v>
      </c>
      <c r="U9094" t="s">
        <v>102</v>
      </c>
      <c r="V9094" t="s">
        <v>84</v>
      </c>
      <c r="W9094">
        <v>85.57318115234375</v>
      </c>
    </row>
    <row r="9095" spans="2:23" x14ac:dyDescent="0.25">
      <c r="B9095" t="s">
        <v>15</v>
      </c>
      <c r="C9095" s="35">
        <v>42231</v>
      </c>
      <c r="D9095">
        <v>22</v>
      </c>
      <c r="E9095" t="s">
        <v>32</v>
      </c>
      <c r="F9095">
        <v>1.9379242937490622</v>
      </c>
      <c r="G9095">
        <v>1.5423039088219501</v>
      </c>
      <c r="H9095">
        <v>9283</v>
      </c>
      <c r="I9095">
        <v>2.1238284356918036</v>
      </c>
      <c r="J9095">
        <v>1.5943830001106125</v>
      </c>
      <c r="K9095">
        <v>1068</v>
      </c>
      <c r="L9095">
        <v>-0.18590414524078369</v>
      </c>
      <c r="M9095">
        <v>-9.592951774597168</v>
      </c>
      <c r="N9095">
        <v>10351</v>
      </c>
      <c r="O9095">
        <v>5.1346335560083389E-2</v>
      </c>
      <c r="P9095">
        <v>-0.25170961022377014</v>
      </c>
      <c r="Q9095">
        <v>-0.22054135799407959</v>
      </c>
      <c r="R9095">
        <v>-0.18590414524078369</v>
      </c>
      <c r="S9095">
        <v>-0.15127104520797729</v>
      </c>
      <c r="T9095">
        <v>-0.12009868025779724</v>
      </c>
      <c r="U9095" t="s">
        <v>102</v>
      </c>
      <c r="V9095" t="s">
        <v>84</v>
      </c>
      <c r="W9095">
        <v>83.57318115234375</v>
      </c>
    </row>
    <row r="9096" spans="2:23" x14ac:dyDescent="0.25">
      <c r="B9096" t="s">
        <v>15</v>
      </c>
      <c r="C9096" s="35">
        <v>42231</v>
      </c>
      <c r="D9096">
        <v>23</v>
      </c>
      <c r="E9096" t="s">
        <v>32</v>
      </c>
      <c r="F9096">
        <v>1.6333434882192301</v>
      </c>
      <c r="G9096">
        <v>1.40810898854553</v>
      </c>
      <c r="H9096">
        <v>9283</v>
      </c>
      <c r="I9096">
        <v>1.7498860642939882</v>
      </c>
      <c r="J9096">
        <v>1.4723360853294427</v>
      </c>
      <c r="K9096">
        <v>1068</v>
      </c>
      <c r="L9096">
        <v>-0.11654257774353027</v>
      </c>
      <c r="M9096">
        <v>-7.1352152824401855</v>
      </c>
      <c r="N9096">
        <v>10351</v>
      </c>
      <c r="O9096">
        <v>4.7363933175802231E-2</v>
      </c>
      <c r="P9096">
        <v>-0.17724420130252838</v>
      </c>
      <c r="Q9096">
        <v>-0.14849333465099335</v>
      </c>
      <c r="R9096">
        <v>-0.11654257774353027</v>
      </c>
      <c r="S9096">
        <v>-8.4595605731010437E-2</v>
      </c>
      <c r="T9096">
        <v>-5.5840961635112762E-2</v>
      </c>
      <c r="U9096" t="s">
        <v>102</v>
      </c>
      <c r="V9096" t="s">
        <v>84</v>
      </c>
      <c r="W9096">
        <v>80.702926635742188</v>
      </c>
    </row>
    <row r="9097" spans="2:23" x14ac:dyDescent="0.25">
      <c r="B9097" t="s">
        <v>15</v>
      </c>
      <c r="C9097" s="35">
        <v>42231</v>
      </c>
      <c r="D9097">
        <v>24</v>
      </c>
      <c r="E9097" t="s">
        <v>32</v>
      </c>
      <c r="F9097">
        <v>1.3186238928551988</v>
      </c>
      <c r="G9097">
        <v>1.2315462116075366</v>
      </c>
      <c r="H9097">
        <v>9283</v>
      </c>
      <c r="I9097">
        <v>1.4208369105476668</v>
      </c>
      <c r="J9097">
        <v>1.2704670897884713</v>
      </c>
      <c r="K9097">
        <v>1068</v>
      </c>
      <c r="L9097">
        <v>-0.10221301764249802</v>
      </c>
      <c r="M9097">
        <v>-7.7514915466308594</v>
      </c>
      <c r="N9097">
        <v>10351</v>
      </c>
      <c r="O9097">
        <v>4.0923129767179489E-2</v>
      </c>
      <c r="P9097">
        <v>-0.15466010570526123</v>
      </c>
      <c r="Q9097">
        <v>-0.12981894612312317</v>
      </c>
      <c r="R9097">
        <v>-0.10221301764249802</v>
      </c>
      <c r="S9097">
        <v>-7.461036741733551E-2</v>
      </c>
      <c r="T9097">
        <v>-4.9765933305025101E-2</v>
      </c>
      <c r="U9097" t="s">
        <v>102</v>
      </c>
      <c r="V9097" t="s">
        <v>84</v>
      </c>
      <c r="W9097">
        <v>78.832481384277344</v>
      </c>
    </row>
    <row r="9098" spans="2:23" x14ac:dyDescent="0.25">
      <c r="B9098" t="s">
        <v>15</v>
      </c>
      <c r="C9098" s="35">
        <v>42255</v>
      </c>
      <c r="D9098">
        <v>1</v>
      </c>
      <c r="E9098" t="s">
        <v>32</v>
      </c>
      <c r="F9098">
        <v>0.72651543441210564</v>
      </c>
      <c r="G9098">
        <v>0.69757584322376054</v>
      </c>
      <c r="H9098">
        <v>9449</v>
      </c>
      <c r="I9098">
        <v>0.73093349270526231</v>
      </c>
      <c r="J9098">
        <v>0.7617874412005704</v>
      </c>
      <c r="K9098">
        <v>1049</v>
      </c>
      <c r="L9098">
        <v>-4.4180583208799362E-3</v>
      </c>
      <c r="M9098">
        <v>-0.60811620950698853</v>
      </c>
      <c r="N9098">
        <v>10498</v>
      </c>
      <c r="O9098">
        <v>2.4590881541371346E-2</v>
      </c>
      <c r="P9098">
        <v>-3.5933732986450195E-2</v>
      </c>
      <c r="Q9098">
        <v>-2.1006574854254723E-2</v>
      </c>
      <c r="R9098">
        <v>-4.4180583208799362E-3</v>
      </c>
      <c r="S9098">
        <v>1.2168491259217262E-2</v>
      </c>
      <c r="T9098">
        <v>2.7097616344690323E-2</v>
      </c>
      <c r="U9098" t="s">
        <v>102</v>
      </c>
      <c r="V9098" t="s">
        <v>84</v>
      </c>
      <c r="W9098">
        <v>70.351112365722656</v>
      </c>
    </row>
    <row r="9099" spans="2:23" x14ac:dyDescent="0.25">
      <c r="B9099" t="s">
        <v>15</v>
      </c>
      <c r="C9099" s="35">
        <v>42255</v>
      </c>
      <c r="D9099">
        <v>2</v>
      </c>
      <c r="E9099" t="s">
        <v>32</v>
      </c>
      <c r="F9099">
        <v>0.63456068503528407</v>
      </c>
      <c r="G9099">
        <v>0.59697937533518675</v>
      </c>
      <c r="H9099">
        <v>9449</v>
      </c>
      <c r="I9099">
        <v>0.63028076549817424</v>
      </c>
      <c r="J9099">
        <v>0.66088629320421599</v>
      </c>
      <c r="K9099">
        <v>1049</v>
      </c>
      <c r="L9099">
        <v>4.2799194343388081E-3</v>
      </c>
      <c r="M9099">
        <v>0.6744697093963623</v>
      </c>
      <c r="N9099">
        <v>10498</v>
      </c>
      <c r="O9099">
        <v>2.1309277042746544E-2</v>
      </c>
      <c r="P9099">
        <v>-2.3030050098896027E-2</v>
      </c>
      <c r="Q9099">
        <v>-1.0094892233610153E-2</v>
      </c>
      <c r="R9099">
        <v>4.2799194343388081E-3</v>
      </c>
      <c r="S9099">
        <v>1.8653027713298798E-2</v>
      </c>
      <c r="T9099">
        <v>3.1589888036251068E-2</v>
      </c>
      <c r="U9099" t="s">
        <v>102</v>
      </c>
      <c r="V9099" t="s">
        <v>84</v>
      </c>
      <c r="W9099">
        <v>68.480850219726563</v>
      </c>
    </row>
    <row r="9100" spans="2:23" x14ac:dyDescent="0.25">
      <c r="B9100" t="s">
        <v>15</v>
      </c>
      <c r="C9100" s="35">
        <v>42255</v>
      </c>
      <c r="D9100">
        <v>3</v>
      </c>
      <c r="E9100" t="s">
        <v>32</v>
      </c>
      <c r="F9100">
        <v>0.58154710132998877</v>
      </c>
      <c r="G9100">
        <v>0.53110386883347016</v>
      </c>
      <c r="H9100">
        <v>9449</v>
      </c>
      <c r="I9100">
        <v>0.56310937800233984</v>
      </c>
      <c r="J9100">
        <v>0.55686012695129317</v>
      </c>
      <c r="K9100">
        <v>1049</v>
      </c>
      <c r="L9100">
        <v>1.8437722697854042E-2</v>
      </c>
      <c r="M9100">
        <v>3.1704609394073486</v>
      </c>
      <c r="N9100">
        <v>10498</v>
      </c>
      <c r="O9100">
        <v>1.8040519207715988E-2</v>
      </c>
      <c r="P9100">
        <v>-4.6830065548419952E-3</v>
      </c>
      <c r="Q9100">
        <v>6.2679494731128216E-3</v>
      </c>
      <c r="R9100">
        <v>1.8437722697854042E-2</v>
      </c>
      <c r="S9100">
        <v>3.060605376958847E-2</v>
      </c>
      <c r="T9100">
        <v>4.1558451950550079E-2</v>
      </c>
      <c r="U9100" t="s">
        <v>102</v>
      </c>
      <c r="V9100" t="s">
        <v>84</v>
      </c>
      <c r="W9100">
        <v>67.351303100585938</v>
      </c>
    </row>
    <row r="9101" spans="2:23" x14ac:dyDescent="0.25">
      <c r="B9101" t="s">
        <v>15</v>
      </c>
      <c r="C9101" s="35">
        <v>42255</v>
      </c>
      <c r="D9101">
        <v>4</v>
      </c>
      <c r="E9101" t="s">
        <v>32</v>
      </c>
      <c r="F9101">
        <v>0.55896665259484024</v>
      </c>
      <c r="G9101">
        <v>0.50742115524907572</v>
      </c>
      <c r="H9101">
        <v>9449</v>
      </c>
      <c r="I9101">
        <v>0.53273282305781411</v>
      </c>
      <c r="J9101">
        <v>0.51790106653230461</v>
      </c>
      <c r="K9101">
        <v>1049</v>
      </c>
      <c r="L9101">
        <v>2.623382955789566E-2</v>
      </c>
      <c r="M9101">
        <v>4.693272590637207</v>
      </c>
      <c r="N9101">
        <v>10498</v>
      </c>
      <c r="O9101">
        <v>1.6820868477225304E-2</v>
      </c>
      <c r="P9101">
        <v>4.6762046404182911E-3</v>
      </c>
      <c r="Q9101">
        <v>1.4886807650327682E-2</v>
      </c>
      <c r="R9101">
        <v>2.623382955789566E-2</v>
      </c>
      <c r="S9101">
        <v>3.7579506635665894E-2</v>
      </c>
      <c r="T9101">
        <v>4.7791454941034317E-2</v>
      </c>
      <c r="U9101" t="s">
        <v>102</v>
      </c>
      <c r="V9101" t="s">
        <v>84</v>
      </c>
      <c r="W9101">
        <v>66.740043640136719</v>
      </c>
    </row>
    <row r="9102" spans="2:23" x14ac:dyDescent="0.25">
      <c r="B9102" t="s">
        <v>15</v>
      </c>
      <c r="C9102" s="35">
        <v>42255</v>
      </c>
      <c r="D9102">
        <v>5</v>
      </c>
      <c r="E9102" t="s">
        <v>32</v>
      </c>
      <c r="F9102">
        <v>0.55821082861599614</v>
      </c>
      <c r="G9102">
        <v>0.49207016238348184</v>
      </c>
      <c r="H9102">
        <v>9449</v>
      </c>
      <c r="I9102">
        <v>0.54437081340561777</v>
      </c>
      <c r="J9102">
        <v>0.55332173907524707</v>
      </c>
      <c r="K9102">
        <v>1049</v>
      </c>
      <c r="L9102">
        <v>1.3840015046298504E-2</v>
      </c>
      <c r="M9102">
        <v>2.4793527126312256</v>
      </c>
      <c r="N9102">
        <v>10498</v>
      </c>
      <c r="O9102">
        <v>1.7818218097090721E-2</v>
      </c>
      <c r="P9102">
        <v>-8.9958133175969124E-3</v>
      </c>
      <c r="Q9102">
        <v>1.8202015198767185E-3</v>
      </c>
      <c r="R9102">
        <v>1.3840015046298504E-2</v>
      </c>
      <c r="S9102">
        <v>2.5858402252197266E-2</v>
      </c>
      <c r="T9102">
        <v>3.6675844341516495E-2</v>
      </c>
      <c r="U9102" t="s">
        <v>102</v>
      </c>
      <c r="V9102" t="s">
        <v>84</v>
      </c>
      <c r="W9102">
        <v>65.9991455078125</v>
      </c>
    </row>
    <row r="9103" spans="2:23" x14ac:dyDescent="0.25">
      <c r="B9103" t="s">
        <v>15</v>
      </c>
      <c r="C9103" s="35">
        <v>42255</v>
      </c>
      <c r="D9103">
        <v>6</v>
      </c>
      <c r="E9103" t="s">
        <v>32</v>
      </c>
      <c r="F9103">
        <v>0.5964163387864504</v>
      </c>
      <c r="G9103">
        <v>0.53342325880506136</v>
      </c>
      <c r="H9103">
        <v>9449</v>
      </c>
      <c r="I9103">
        <v>0.59438019156019151</v>
      </c>
      <c r="J9103">
        <v>0.5970691170760547</v>
      </c>
      <c r="K9103">
        <v>1049</v>
      </c>
      <c r="L9103">
        <v>2.0361472852528095E-3</v>
      </c>
      <c r="M9103">
        <v>0.34139695763587952</v>
      </c>
      <c r="N9103">
        <v>10498</v>
      </c>
      <c r="O9103">
        <v>1.9234154373407364E-2</v>
      </c>
      <c r="P9103">
        <v>-2.2614344954490662E-2</v>
      </c>
      <c r="Q9103">
        <v>-1.0938828811049461E-2</v>
      </c>
      <c r="R9103">
        <v>2.0361472852528095E-3</v>
      </c>
      <c r="S9103">
        <v>1.5009584836661816E-2</v>
      </c>
      <c r="T9103">
        <v>2.6686640456318855E-2</v>
      </c>
      <c r="U9103" t="s">
        <v>102</v>
      </c>
      <c r="V9103" t="s">
        <v>84</v>
      </c>
      <c r="W9103">
        <v>65.999046325683594</v>
      </c>
    </row>
    <row r="9104" spans="2:23" x14ac:dyDescent="0.25">
      <c r="B9104" t="s">
        <v>15</v>
      </c>
      <c r="C9104" s="35">
        <v>42255</v>
      </c>
      <c r="D9104">
        <v>7</v>
      </c>
      <c r="E9104" t="s">
        <v>32</v>
      </c>
      <c r="F9104">
        <v>0.69100388261773438</v>
      </c>
      <c r="G9104">
        <v>0.63134702651295049</v>
      </c>
      <c r="H9104">
        <v>9449</v>
      </c>
      <c r="I9104">
        <v>0.67841071776734796</v>
      </c>
      <c r="J9104">
        <v>0.61950132279857972</v>
      </c>
      <c r="K9104">
        <v>1049</v>
      </c>
      <c r="L9104">
        <v>1.2593165040016174E-2</v>
      </c>
      <c r="M9104">
        <v>1.8224449157714844</v>
      </c>
      <c r="N9104">
        <v>10498</v>
      </c>
      <c r="O9104">
        <v>2.0199982449412346E-2</v>
      </c>
      <c r="P9104">
        <v>-1.3295132666826248E-2</v>
      </c>
      <c r="Q9104">
        <v>-1.0333390673622489E-3</v>
      </c>
      <c r="R9104">
        <v>1.2593165040016174E-2</v>
      </c>
      <c r="S9104">
        <v>2.6218052953481674E-2</v>
      </c>
      <c r="T9104">
        <v>3.8481462746858597E-2</v>
      </c>
      <c r="U9104" t="s">
        <v>102</v>
      </c>
      <c r="V9104" t="s">
        <v>84</v>
      </c>
      <c r="W9104">
        <v>67.128883361816406</v>
      </c>
    </row>
    <row r="9105" spans="2:23" x14ac:dyDescent="0.25">
      <c r="B9105" t="s">
        <v>15</v>
      </c>
      <c r="C9105" s="35">
        <v>42255</v>
      </c>
      <c r="D9105">
        <v>8</v>
      </c>
      <c r="E9105" t="s">
        <v>32</v>
      </c>
      <c r="F9105">
        <v>0.70367193917340209</v>
      </c>
      <c r="G9105">
        <v>0.69483717448482729</v>
      </c>
      <c r="H9105">
        <v>9449</v>
      </c>
      <c r="I9105">
        <v>0.67977387543548151</v>
      </c>
      <c r="J9105">
        <v>0.60532690251461052</v>
      </c>
      <c r="K9105">
        <v>1049</v>
      </c>
      <c r="L9105">
        <v>2.3898063227534294E-2</v>
      </c>
      <c r="M9105">
        <v>3.3961939811706543</v>
      </c>
      <c r="N9105">
        <v>10498</v>
      </c>
      <c r="O9105">
        <v>2.0009996369481087E-2</v>
      </c>
      <c r="P9105">
        <v>-1.7467481084167957E-3</v>
      </c>
      <c r="Q9105">
        <v>1.0399719700217247E-2</v>
      </c>
      <c r="R9105">
        <v>2.3898063227534294E-2</v>
      </c>
      <c r="S9105">
        <v>3.7394806742668152E-2</v>
      </c>
      <c r="T9105">
        <v>4.9542874097824097E-2</v>
      </c>
      <c r="U9105" t="s">
        <v>102</v>
      </c>
      <c r="V9105" t="s">
        <v>84</v>
      </c>
      <c r="W9105">
        <v>72.129264831542969</v>
      </c>
    </row>
    <row r="9106" spans="2:23" x14ac:dyDescent="0.25">
      <c r="B9106" t="s">
        <v>15</v>
      </c>
      <c r="C9106" s="35">
        <v>42255</v>
      </c>
      <c r="D9106">
        <v>9</v>
      </c>
      <c r="E9106" t="s">
        <v>32</v>
      </c>
      <c r="F9106">
        <v>0.63575128179180529</v>
      </c>
      <c r="G9106">
        <v>0.73795980147595719</v>
      </c>
      <c r="H9106">
        <v>9449</v>
      </c>
      <c r="I9106">
        <v>0.62354526327751258</v>
      </c>
      <c r="J9106">
        <v>0.69608338719902318</v>
      </c>
      <c r="K9106">
        <v>1049</v>
      </c>
      <c r="L9106">
        <v>1.2206018902361393E-2</v>
      </c>
      <c r="M9106">
        <v>1.9199361801147461</v>
      </c>
      <c r="N9106">
        <v>10498</v>
      </c>
      <c r="O9106">
        <v>2.2793268784880638E-2</v>
      </c>
      <c r="P9106">
        <v>-1.7005834728479385E-2</v>
      </c>
      <c r="Q9106">
        <v>-3.1698644161224365E-3</v>
      </c>
      <c r="R9106">
        <v>1.2206018902361393E-2</v>
      </c>
      <c r="S9106">
        <v>2.7580078691244125E-2</v>
      </c>
      <c r="T9106">
        <v>4.1417870670557022E-2</v>
      </c>
      <c r="U9106" t="s">
        <v>102</v>
      </c>
      <c r="V9106" t="s">
        <v>84</v>
      </c>
      <c r="W9106">
        <v>76.777580261230469</v>
      </c>
    </row>
    <row r="9107" spans="2:23" x14ac:dyDescent="0.25">
      <c r="B9107" t="s">
        <v>15</v>
      </c>
      <c r="C9107" s="35">
        <v>42255</v>
      </c>
      <c r="D9107">
        <v>10</v>
      </c>
      <c r="E9107" t="s">
        <v>32</v>
      </c>
      <c r="F9107">
        <v>0.58526734394340918</v>
      </c>
      <c r="G9107">
        <v>0.87279578440392813</v>
      </c>
      <c r="H9107">
        <v>9449</v>
      </c>
      <c r="I9107">
        <v>0.53576612465813389</v>
      </c>
      <c r="J9107">
        <v>0.77364993519658443</v>
      </c>
      <c r="K9107">
        <v>1049</v>
      </c>
      <c r="L9107">
        <v>4.9501217901706696E-2</v>
      </c>
      <c r="M9107">
        <v>8.4578819274902344</v>
      </c>
      <c r="N9107">
        <v>10498</v>
      </c>
      <c r="O9107">
        <v>2.5518529117107391E-2</v>
      </c>
      <c r="P9107">
        <v>1.6796670854091644E-2</v>
      </c>
      <c r="Q9107">
        <v>3.2286927103996277E-2</v>
      </c>
      <c r="R9107">
        <v>4.9501217901706696E-2</v>
      </c>
      <c r="S9107">
        <v>6.6713467240333557E-2</v>
      </c>
      <c r="T9107">
        <v>8.2205764949321747E-2</v>
      </c>
      <c r="U9107" t="s">
        <v>102</v>
      </c>
      <c r="V9107" t="s">
        <v>84</v>
      </c>
      <c r="W9107">
        <v>81.907318115234375</v>
      </c>
    </row>
    <row r="9108" spans="2:23" x14ac:dyDescent="0.25">
      <c r="B9108" t="s">
        <v>15</v>
      </c>
      <c r="C9108" s="35">
        <v>42255</v>
      </c>
      <c r="D9108">
        <v>11</v>
      </c>
      <c r="E9108" t="s">
        <v>32</v>
      </c>
      <c r="F9108">
        <v>0.56028727783027155</v>
      </c>
      <c r="G9108">
        <v>1.0520581288873665</v>
      </c>
      <c r="H9108">
        <v>9449</v>
      </c>
      <c r="I9108">
        <v>0.53354669805596455</v>
      </c>
      <c r="J9108">
        <v>0.96615150783945292</v>
      </c>
      <c r="K9108">
        <v>1049</v>
      </c>
      <c r="L9108">
        <v>2.6740578934550285E-2</v>
      </c>
      <c r="M9108">
        <v>4.7726550102233887</v>
      </c>
      <c r="N9108">
        <v>10498</v>
      </c>
      <c r="O9108">
        <v>3.1732998788356781E-2</v>
      </c>
      <c r="P9108">
        <v>-1.3928432017564774E-2</v>
      </c>
      <c r="Q9108">
        <v>5.3341328166425228E-3</v>
      </c>
      <c r="R9108">
        <v>2.6740578934550285E-2</v>
      </c>
      <c r="S9108">
        <v>4.8144485801458359E-2</v>
      </c>
      <c r="T9108">
        <v>6.7409589886665344E-2</v>
      </c>
      <c r="U9108" t="s">
        <v>102</v>
      </c>
      <c r="V9108" t="s">
        <v>84</v>
      </c>
      <c r="W9108">
        <v>87.648124694824219</v>
      </c>
    </row>
    <row r="9109" spans="2:23" x14ac:dyDescent="0.25">
      <c r="B9109" t="s">
        <v>15</v>
      </c>
      <c r="C9109" s="35">
        <v>42255</v>
      </c>
      <c r="D9109">
        <v>12</v>
      </c>
      <c r="E9109" t="s">
        <v>32</v>
      </c>
      <c r="F9109">
        <v>0.59759671321443741</v>
      </c>
      <c r="G9109">
        <v>1.2177986211377072</v>
      </c>
      <c r="H9109">
        <v>9449</v>
      </c>
      <c r="I9109">
        <v>0.58604086169728031</v>
      </c>
      <c r="J9109">
        <v>1.1083342212965588</v>
      </c>
      <c r="K9109">
        <v>1049</v>
      </c>
      <c r="L9109">
        <v>1.1555851437151432E-2</v>
      </c>
      <c r="M9109">
        <v>1.9337207078933716</v>
      </c>
      <c r="N9109">
        <v>10498</v>
      </c>
      <c r="O9109">
        <v>3.644140437245369E-2</v>
      </c>
      <c r="P9109">
        <v>-3.5147450864315033E-2</v>
      </c>
      <c r="Q9109">
        <v>-1.302679069340229E-2</v>
      </c>
      <c r="R9109">
        <v>1.1555851437151432E-2</v>
      </c>
      <c r="S9109">
        <v>3.6135580390691757E-2</v>
      </c>
      <c r="T9109">
        <v>5.8259155601263046E-2</v>
      </c>
      <c r="U9109" t="s">
        <v>102</v>
      </c>
      <c r="V9109" t="s">
        <v>84</v>
      </c>
      <c r="W9109">
        <v>91.647834777832031</v>
      </c>
    </row>
    <row r="9110" spans="2:23" x14ac:dyDescent="0.25">
      <c r="B9110" t="s">
        <v>15</v>
      </c>
      <c r="C9110" s="35">
        <v>42255</v>
      </c>
      <c r="D9110">
        <v>13</v>
      </c>
      <c r="E9110" t="s">
        <v>32</v>
      </c>
      <c r="F9110">
        <v>0.7247386555598333</v>
      </c>
      <c r="G9110">
        <v>1.3989161455932744</v>
      </c>
      <c r="H9110">
        <v>9449</v>
      </c>
      <c r="I9110">
        <v>0.70213856471017799</v>
      </c>
      <c r="J9110">
        <v>1.2220829194083784</v>
      </c>
      <c r="K9110">
        <v>1049</v>
      </c>
      <c r="L9110">
        <v>2.2600090131163597E-2</v>
      </c>
      <c r="M9110">
        <v>3.1183779239654541</v>
      </c>
      <c r="N9110">
        <v>10498</v>
      </c>
      <c r="O9110">
        <v>4.0383566170930862E-2</v>
      </c>
      <c r="P9110">
        <v>-2.9155489057302475E-2</v>
      </c>
      <c r="Q9110">
        <v>-4.6418560668826103E-3</v>
      </c>
      <c r="R9110">
        <v>2.2600090131163597E-2</v>
      </c>
      <c r="S9110">
        <v>4.9838803708553314E-2</v>
      </c>
      <c r="T9110">
        <v>7.4355669319629669E-2</v>
      </c>
      <c r="U9110" t="s">
        <v>102</v>
      </c>
      <c r="V9110" t="s">
        <v>84</v>
      </c>
      <c r="W9110">
        <v>94.3885498046875</v>
      </c>
    </row>
    <row r="9111" spans="2:23" x14ac:dyDescent="0.25">
      <c r="B9111" t="s">
        <v>15</v>
      </c>
      <c r="C9111" s="35">
        <v>42255</v>
      </c>
      <c r="D9111">
        <v>14</v>
      </c>
      <c r="E9111" t="s">
        <v>32</v>
      </c>
      <c r="F9111">
        <v>0.95100727575629729</v>
      </c>
      <c r="G9111">
        <v>1.5663538673219799</v>
      </c>
      <c r="H9111">
        <v>9449</v>
      </c>
      <c r="I9111">
        <v>0.85302382781842889</v>
      </c>
      <c r="J9111">
        <v>1.3341376394937421</v>
      </c>
      <c r="K9111">
        <v>1049</v>
      </c>
      <c r="L9111">
        <v>9.7983449697494507E-2</v>
      </c>
      <c r="M9111">
        <v>10.303122520446777</v>
      </c>
      <c r="N9111">
        <v>10498</v>
      </c>
      <c r="O9111">
        <v>4.42315973341465E-2</v>
      </c>
      <c r="P9111">
        <v>4.1296236217021942E-2</v>
      </c>
      <c r="Q9111">
        <v>6.8145699799060822E-2</v>
      </c>
      <c r="R9111">
        <v>9.7983449697494507E-2</v>
      </c>
      <c r="S9111">
        <v>0.12781766057014465</v>
      </c>
      <c r="T9111">
        <v>0.15467067062854767</v>
      </c>
      <c r="U9111" t="s">
        <v>102</v>
      </c>
      <c r="V9111" t="s">
        <v>84</v>
      </c>
      <c r="W9111">
        <v>96.388458251953125</v>
      </c>
    </row>
    <row r="9112" spans="2:23" x14ac:dyDescent="0.25">
      <c r="B9112" t="s">
        <v>15</v>
      </c>
      <c r="C9112" s="35">
        <v>42255</v>
      </c>
      <c r="D9112">
        <v>15</v>
      </c>
      <c r="E9112" t="s">
        <v>32</v>
      </c>
      <c r="F9112">
        <v>1.2759097114045985</v>
      </c>
      <c r="G9112">
        <v>1.7042953159086018</v>
      </c>
      <c r="H9112">
        <v>9449</v>
      </c>
      <c r="I9112">
        <v>1.0825771292819366</v>
      </c>
      <c r="J9112">
        <v>1.4880280989095598</v>
      </c>
      <c r="K9112">
        <v>1049</v>
      </c>
      <c r="L9112">
        <v>0.19333258271217346</v>
      </c>
      <c r="M9112">
        <v>15.152528762817383</v>
      </c>
      <c r="N9112">
        <v>10498</v>
      </c>
      <c r="O9112">
        <v>4.9175180494785309E-2</v>
      </c>
      <c r="P9112">
        <v>0.13030967116355896</v>
      </c>
      <c r="Q9112">
        <v>0.16015999019145966</v>
      </c>
      <c r="R9112">
        <v>0.19333258271217346</v>
      </c>
      <c r="S9112">
        <v>0.22650124132633209</v>
      </c>
      <c r="T9112">
        <v>0.25635549426078796</v>
      </c>
      <c r="U9112" t="s">
        <v>102</v>
      </c>
      <c r="V9112" t="s">
        <v>84</v>
      </c>
      <c r="W9112">
        <v>97.999618530273438</v>
      </c>
    </row>
    <row r="9113" spans="2:23" x14ac:dyDescent="0.25">
      <c r="B9113" t="s">
        <v>15</v>
      </c>
      <c r="C9113" s="35">
        <v>42255</v>
      </c>
      <c r="D9113">
        <v>16</v>
      </c>
      <c r="E9113" t="s">
        <v>32</v>
      </c>
      <c r="F9113">
        <v>1.7168600572592208</v>
      </c>
      <c r="G9113">
        <v>1.8174403658031144</v>
      </c>
      <c r="H9113">
        <v>9449</v>
      </c>
      <c r="I9113">
        <v>1.7545206698665434</v>
      </c>
      <c r="J9113">
        <v>1.8810786008742599</v>
      </c>
      <c r="K9113">
        <v>1049</v>
      </c>
      <c r="L9113">
        <v>-3.7660613656044006E-2</v>
      </c>
      <c r="M9113">
        <v>-2.1935749053955078</v>
      </c>
      <c r="N9113">
        <v>10498</v>
      </c>
      <c r="O9113">
        <v>6.1014272272586823E-2</v>
      </c>
      <c r="P9113">
        <v>-0.11585650593042374</v>
      </c>
      <c r="Q9113">
        <v>-7.8819625079631805E-2</v>
      </c>
      <c r="R9113">
        <v>-3.7660613656044006E-2</v>
      </c>
      <c r="S9113">
        <v>3.4935129806399345E-3</v>
      </c>
      <c r="T9113">
        <v>4.0535278618335724E-2</v>
      </c>
      <c r="U9113" t="s">
        <v>102</v>
      </c>
      <c r="V9113" t="s">
        <v>84</v>
      </c>
      <c r="W9113">
        <v>98.740524291992188</v>
      </c>
    </row>
    <row r="9114" spans="2:23" x14ac:dyDescent="0.25">
      <c r="B9114" t="s">
        <v>15</v>
      </c>
      <c r="C9114" s="35">
        <v>42255</v>
      </c>
      <c r="D9114">
        <v>17</v>
      </c>
      <c r="E9114" t="s">
        <v>32</v>
      </c>
      <c r="F9114">
        <v>2.1259436443001301</v>
      </c>
      <c r="G9114">
        <v>1.8861536993067376</v>
      </c>
      <c r="H9114">
        <v>9449</v>
      </c>
      <c r="I9114">
        <v>2.1212955981888411</v>
      </c>
      <c r="J9114">
        <v>1.9441652532743607</v>
      </c>
      <c r="K9114">
        <v>1049</v>
      </c>
      <c r="L9114">
        <v>4.6480461023747921E-3</v>
      </c>
      <c r="M9114">
        <v>0.21863448619842529</v>
      </c>
      <c r="N9114">
        <v>10498</v>
      </c>
      <c r="O9114">
        <v>6.3085049390792847E-2</v>
      </c>
      <c r="P9114">
        <v>-7.6201751828193665E-2</v>
      </c>
      <c r="Q9114">
        <v>-3.7907864898443222E-2</v>
      </c>
      <c r="R9114">
        <v>4.6480461023747921E-3</v>
      </c>
      <c r="S9114">
        <v>4.7198910266160965E-2</v>
      </c>
      <c r="T9114">
        <v>8.5497848689556122E-2</v>
      </c>
      <c r="U9114" t="s">
        <v>102</v>
      </c>
      <c r="V9114" t="s">
        <v>84</v>
      </c>
      <c r="W9114">
        <v>97.740524291992188</v>
      </c>
    </row>
    <row r="9115" spans="2:23" x14ac:dyDescent="0.25">
      <c r="B9115" t="s">
        <v>15</v>
      </c>
      <c r="C9115" s="35">
        <v>42255</v>
      </c>
      <c r="D9115">
        <v>18</v>
      </c>
      <c r="E9115" t="s">
        <v>32</v>
      </c>
      <c r="F9115">
        <v>2.3804133498122217</v>
      </c>
      <c r="G9115">
        <v>1.8669139505148575</v>
      </c>
      <c r="H9115">
        <v>9449</v>
      </c>
      <c r="I9115">
        <v>2.3154023929567225</v>
      </c>
      <c r="J9115">
        <v>1.9023061949521967</v>
      </c>
      <c r="K9115">
        <v>1049</v>
      </c>
      <c r="L9115">
        <v>6.5010957419872284E-2</v>
      </c>
      <c r="M9115">
        <v>2.7310783863067627</v>
      </c>
      <c r="N9115">
        <v>10498</v>
      </c>
      <c r="O9115">
        <v>6.1794765293598175E-2</v>
      </c>
      <c r="P9115">
        <v>-1.4185213483870029E-2</v>
      </c>
      <c r="Q9115">
        <v>2.3325445130467415E-2</v>
      </c>
      <c r="R9115">
        <v>6.5010957419872284E-2</v>
      </c>
      <c r="S9115">
        <v>0.10669152438640594</v>
      </c>
      <c r="T9115">
        <v>0.14420713484287262</v>
      </c>
      <c r="U9115" t="s">
        <v>102</v>
      </c>
      <c r="V9115" t="s">
        <v>84</v>
      </c>
      <c r="W9115">
        <v>96.480949401855469</v>
      </c>
    </row>
    <row r="9116" spans="2:23" x14ac:dyDescent="0.25">
      <c r="B9116" t="s">
        <v>15</v>
      </c>
      <c r="C9116" s="35">
        <v>42255</v>
      </c>
      <c r="D9116">
        <v>19</v>
      </c>
      <c r="E9116" t="s">
        <v>32</v>
      </c>
      <c r="F9116">
        <v>2.4101113500194127</v>
      </c>
      <c r="G9116">
        <v>1.7889173857773695</v>
      </c>
      <c r="H9116">
        <v>9449</v>
      </c>
      <c r="I9116">
        <v>2.35446028727034</v>
      </c>
      <c r="J9116">
        <v>1.7983073880401463</v>
      </c>
      <c r="K9116">
        <v>1049</v>
      </c>
      <c r="L9116">
        <v>5.5651061236858368E-2</v>
      </c>
      <c r="M9116">
        <v>2.3090660572052002</v>
      </c>
      <c r="N9116">
        <v>10498</v>
      </c>
      <c r="O9116">
        <v>5.8493878692388535E-2</v>
      </c>
      <c r="P9116">
        <v>-1.9314693287014961E-2</v>
      </c>
      <c r="Q9116">
        <v>1.6192261129617691E-2</v>
      </c>
      <c r="R9116">
        <v>5.5651061236858368E-2</v>
      </c>
      <c r="S9116">
        <v>9.5105186104774475E-2</v>
      </c>
      <c r="T9116">
        <v>0.13061681389808655</v>
      </c>
      <c r="U9116" t="s">
        <v>102</v>
      </c>
      <c r="V9116" t="s">
        <v>84</v>
      </c>
      <c r="W9116">
        <v>93.221183776855469</v>
      </c>
    </row>
    <row r="9117" spans="2:23" x14ac:dyDescent="0.25">
      <c r="B9117" t="s">
        <v>15</v>
      </c>
      <c r="C9117" s="35">
        <v>42255</v>
      </c>
      <c r="D9117">
        <v>20</v>
      </c>
      <c r="E9117" t="s">
        <v>32</v>
      </c>
      <c r="F9117">
        <v>2.2541490160833511</v>
      </c>
      <c r="G9117">
        <v>1.6610968000674839</v>
      </c>
      <c r="H9117">
        <v>9449</v>
      </c>
      <c r="I9117">
        <v>2.2760912914903551</v>
      </c>
      <c r="J9117">
        <v>1.6975837070587345</v>
      </c>
      <c r="K9117">
        <v>1049</v>
      </c>
      <c r="L9117">
        <v>-2.1942274644970894E-2</v>
      </c>
      <c r="M9117">
        <v>-0.97341722249984741</v>
      </c>
      <c r="N9117">
        <v>10498</v>
      </c>
      <c r="O9117">
        <v>5.5128876119852066E-2</v>
      </c>
      <c r="P9117">
        <v>-9.259544312953949E-2</v>
      </c>
      <c r="Q9117">
        <v>-5.9131111949682236E-2</v>
      </c>
      <c r="R9117">
        <v>-2.1942274644970894E-2</v>
      </c>
      <c r="S9117">
        <v>1.5242151916027069E-2</v>
      </c>
      <c r="T9117">
        <v>4.8710893839597702E-2</v>
      </c>
      <c r="U9117" t="s">
        <v>102</v>
      </c>
      <c r="V9117" t="s">
        <v>84</v>
      </c>
      <c r="W9117">
        <v>88.961898803710937</v>
      </c>
    </row>
    <row r="9118" spans="2:23" x14ac:dyDescent="0.25">
      <c r="B9118" t="s">
        <v>15</v>
      </c>
      <c r="C9118" s="35">
        <v>42255</v>
      </c>
      <c r="D9118">
        <v>21</v>
      </c>
      <c r="E9118" t="s">
        <v>32</v>
      </c>
      <c r="F9118">
        <v>2.0479193598357845</v>
      </c>
      <c r="G9118">
        <v>1.5394002075202569</v>
      </c>
      <c r="H9118">
        <v>9449</v>
      </c>
      <c r="I9118">
        <v>2.0684834458991554</v>
      </c>
      <c r="J9118">
        <v>1.5412083337087954</v>
      </c>
      <c r="K9118">
        <v>1049</v>
      </c>
      <c r="L9118">
        <v>-2.0564086735248566E-2</v>
      </c>
      <c r="M9118">
        <v>-1.0041452646255493</v>
      </c>
      <c r="N9118">
        <v>10498</v>
      </c>
      <c r="O9118">
        <v>5.015140026807785E-2</v>
      </c>
      <c r="P9118">
        <v>-8.4838122129440308E-2</v>
      </c>
      <c r="Q9118">
        <v>-5.4395217448472977E-2</v>
      </c>
      <c r="R9118">
        <v>-2.0564086735248566E-2</v>
      </c>
      <c r="S9118">
        <v>1.3263032771646976E-2</v>
      </c>
      <c r="T9118">
        <v>4.3709948658943176E-2</v>
      </c>
      <c r="U9118" t="s">
        <v>102</v>
      </c>
      <c r="V9118" t="s">
        <v>84</v>
      </c>
      <c r="W9118">
        <v>84.702987670898437</v>
      </c>
    </row>
    <row r="9119" spans="2:23" x14ac:dyDescent="0.25">
      <c r="B9119" t="s">
        <v>15</v>
      </c>
      <c r="C9119" s="35">
        <v>42255</v>
      </c>
      <c r="D9119">
        <v>22</v>
      </c>
      <c r="E9119" t="s">
        <v>32</v>
      </c>
      <c r="F9119">
        <v>1.7508118497441678</v>
      </c>
      <c r="G9119">
        <v>1.4070546747063639</v>
      </c>
      <c r="H9119">
        <v>9449</v>
      </c>
      <c r="I9119">
        <v>1.765075215779516</v>
      </c>
      <c r="J9119">
        <v>1.4432366425633196</v>
      </c>
      <c r="K9119">
        <v>1049</v>
      </c>
      <c r="L9119">
        <v>-1.4263366349041462E-2</v>
      </c>
      <c r="M9119">
        <v>-0.81467157602310181</v>
      </c>
      <c r="N9119">
        <v>10498</v>
      </c>
      <c r="O9119">
        <v>4.6852543950080872E-2</v>
      </c>
      <c r="P9119">
        <v>-7.4309587478637695E-2</v>
      </c>
      <c r="Q9119">
        <v>-4.5869156718254089E-2</v>
      </c>
      <c r="R9119">
        <v>-1.4263366349041462E-2</v>
      </c>
      <c r="S9119">
        <v>1.7338674515485764E-2</v>
      </c>
      <c r="T9119">
        <v>4.5782852917909622E-2</v>
      </c>
      <c r="U9119" t="s">
        <v>102</v>
      </c>
      <c r="V9119" t="s">
        <v>84</v>
      </c>
      <c r="W9119">
        <v>83.832443237304688</v>
      </c>
    </row>
    <row r="9120" spans="2:23" x14ac:dyDescent="0.25">
      <c r="B9120" t="s">
        <v>15</v>
      </c>
      <c r="C9120" s="35">
        <v>42255</v>
      </c>
      <c r="D9120">
        <v>23</v>
      </c>
      <c r="E9120" t="s">
        <v>32</v>
      </c>
      <c r="F9120">
        <v>1.38701692359587</v>
      </c>
      <c r="G9120">
        <v>1.2187877507528178</v>
      </c>
      <c r="H9120">
        <v>9449</v>
      </c>
      <c r="I9120">
        <v>1.3607765553607447</v>
      </c>
      <c r="J9120">
        <v>1.2438905288677338</v>
      </c>
      <c r="K9120">
        <v>1049</v>
      </c>
      <c r="L9120">
        <v>2.6240367442369461E-2</v>
      </c>
      <c r="M9120">
        <v>1.8918564319610596</v>
      </c>
      <c r="N9120">
        <v>10498</v>
      </c>
      <c r="O9120">
        <v>4.0400441735982895E-2</v>
      </c>
      <c r="P9120">
        <v>-2.5536838918924332E-2</v>
      </c>
      <c r="Q9120">
        <v>-1.012962544336915E-3</v>
      </c>
      <c r="R9120">
        <v>2.6240367442369461E-2</v>
      </c>
      <c r="S9120">
        <v>5.3490463644266129E-2</v>
      </c>
      <c r="T9120">
        <v>7.8017570078372955E-2</v>
      </c>
      <c r="U9120" t="s">
        <v>102</v>
      </c>
      <c r="V9120" t="s">
        <v>84</v>
      </c>
      <c r="W9120">
        <v>82.221282958984375</v>
      </c>
    </row>
    <row r="9121" spans="2:23" x14ac:dyDescent="0.25">
      <c r="B9121" t="s">
        <v>15</v>
      </c>
      <c r="C9121" s="35">
        <v>42255</v>
      </c>
      <c r="D9121">
        <v>24</v>
      </c>
      <c r="E9121" t="s">
        <v>32</v>
      </c>
      <c r="F9121">
        <v>1.0672911392567555</v>
      </c>
      <c r="G9121">
        <v>1.006782826623742</v>
      </c>
      <c r="H9121">
        <v>9449</v>
      </c>
      <c r="I9121">
        <v>1.0630413395522649</v>
      </c>
      <c r="J9121">
        <v>1.0636039915609663</v>
      </c>
      <c r="K9121">
        <v>1049</v>
      </c>
      <c r="L9121">
        <v>4.2497995309531689E-3</v>
      </c>
      <c r="M9121">
        <v>0.3981856107711792</v>
      </c>
      <c r="N9121">
        <v>10498</v>
      </c>
      <c r="O9121">
        <v>3.4433748573064804E-2</v>
      </c>
      <c r="P9121">
        <v>-3.988049179315567E-2</v>
      </c>
      <c r="Q9121">
        <v>-1.897851936519146E-2</v>
      </c>
      <c r="R9121">
        <v>4.2497995309531689E-3</v>
      </c>
      <c r="S9121">
        <v>2.747536264359951E-2</v>
      </c>
      <c r="T9121">
        <v>4.8380091786384583E-2</v>
      </c>
      <c r="U9121" t="s">
        <v>102</v>
      </c>
      <c r="V9121" t="s">
        <v>84</v>
      </c>
      <c r="W9121">
        <v>79.480567932128906</v>
      </c>
    </row>
  </sheetData>
  <sortState ref="A2:W9313">
    <sortCondition ref="A2:A9313"/>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workbookViewId="0">
      <selection activeCell="B2" sqref="B2"/>
    </sheetView>
  </sheetViews>
  <sheetFormatPr defaultRowHeight="15" x14ac:dyDescent="0.25"/>
  <cols>
    <col min="1" max="1" width="11.5703125" bestFit="1" customWidth="1"/>
    <col min="4" max="4" width="34.42578125" bestFit="1" customWidth="1"/>
    <col min="9" max="9" width="22.5703125" bestFit="1" customWidth="1"/>
    <col min="11" max="11" width="9.7109375" bestFit="1" customWidth="1"/>
  </cols>
  <sheetData>
    <row r="1" spans="1:13" x14ac:dyDescent="0.25">
      <c r="A1" s="48" t="s">
        <v>82</v>
      </c>
      <c r="B1" t="s">
        <v>17</v>
      </c>
      <c r="M1" t="s">
        <v>18</v>
      </c>
    </row>
    <row r="2" spans="1:13" x14ac:dyDescent="0.25">
      <c r="A2" s="48">
        <v>3</v>
      </c>
      <c r="B2" t="s">
        <v>18</v>
      </c>
      <c r="C2">
        <v>1</v>
      </c>
      <c r="D2" t="str">
        <f>CONCATENATE($K$2,$B$18,'Impact Tables'!$C$10,"_",C2,$M$5,$M$11)</f>
        <v>42185AllN/A_1AllAll</v>
      </c>
      <c r="F2" t="s">
        <v>48</v>
      </c>
      <c r="I2" s="35">
        <v>42180</v>
      </c>
      <c r="K2" s="35">
        <f>'Impact Tables'!C9</f>
        <v>42185</v>
      </c>
      <c r="L2" t="str">
        <f>IF(K2=41456,"J","S")</f>
        <v>S</v>
      </c>
      <c r="M2" t="s">
        <v>102</v>
      </c>
    </row>
    <row r="3" spans="1:13" x14ac:dyDescent="0.25">
      <c r="A3" s="48">
        <v>8</v>
      </c>
      <c r="B3" t="s">
        <v>10</v>
      </c>
      <c r="C3">
        <v>2</v>
      </c>
      <c r="D3" s="48" t="str">
        <f>CONCATENATE($K$2,$B$18,'Impact Tables'!$C$10,"_",C3,$M$5,$M$11)</f>
        <v>42185AllN/A_2AllAll</v>
      </c>
      <c r="F3" t="s">
        <v>60</v>
      </c>
      <c r="I3" s="35">
        <v>42185</v>
      </c>
      <c r="M3" t="s">
        <v>101</v>
      </c>
    </row>
    <row r="4" spans="1:13" ht="15.75" thickBot="1" x14ac:dyDescent="0.3">
      <c r="A4" s="48"/>
      <c r="B4" t="s">
        <v>37</v>
      </c>
      <c r="C4">
        <v>3</v>
      </c>
      <c r="D4" s="48" t="str">
        <f>CONCATENATE($K$2,$B$18,'Impact Tables'!$C$10,"_",C4,$M$5,$M$11)</f>
        <v>42185AllN/A_3AllAll</v>
      </c>
      <c r="I4" s="35">
        <v>42186</v>
      </c>
    </row>
    <row r="5" spans="1:13" ht="15.75" thickBot="1" x14ac:dyDescent="0.3">
      <c r="A5" s="48" t="s">
        <v>83</v>
      </c>
      <c r="B5" t="s">
        <v>103</v>
      </c>
      <c r="C5">
        <v>4</v>
      </c>
      <c r="D5" s="48" t="str">
        <f>CONCATENATE($K$2,$B$18,'Impact Tables'!$C$10,"_",C5,$M$5,$M$11)</f>
        <v>42185AllN/A_4AllAll</v>
      </c>
      <c r="I5" s="35">
        <v>42213</v>
      </c>
      <c r="M5" s="90" t="str">
        <f>'Impact Tables'!C6</f>
        <v>All</v>
      </c>
    </row>
    <row r="6" spans="1:13" x14ac:dyDescent="0.25">
      <c r="A6" s="48">
        <v>2</v>
      </c>
      <c r="B6" t="s">
        <v>11</v>
      </c>
      <c r="C6">
        <v>5</v>
      </c>
      <c r="D6" s="48" t="str">
        <f>CONCATENATE($K$2,$B$18,'Impact Tables'!$C$10,"_",C6,$M$5,$M$11)</f>
        <v>42185AllN/A_5AllAll</v>
      </c>
      <c r="I6" s="35">
        <v>42214</v>
      </c>
    </row>
    <row r="7" spans="1:13" x14ac:dyDescent="0.25">
      <c r="A7" s="48">
        <v>3</v>
      </c>
      <c r="B7" t="s">
        <v>12</v>
      </c>
      <c r="C7">
        <v>6</v>
      </c>
      <c r="D7" s="48" t="str">
        <f>CONCATENATE($K$2,$B$18,'Impact Tables'!$C$10,"_",C7,$M$5,$M$11)</f>
        <v>42185AllN/A_6AllAll</v>
      </c>
      <c r="I7" s="35">
        <v>42231</v>
      </c>
      <c r="M7" t="s">
        <v>84</v>
      </c>
    </row>
    <row r="8" spans="1:13" x14ac:dyDescent="0.25">
      <c r="A8" s="48">
        <v>4</v>
      </c>
      <c r="B8" t="s">
        <v>13</v>
      </c>
      <c r="C8">
        <v>7</v>
      </c>
      <c r="D8" s="48" t="str">
        <f>CONCATENATE($K$2,$B$18,'Impact Tables'!$C$10,"_",C8,$M$5,$M$11)</f>
        <v>42185AllN/A_7AllAll</v>
      </c>
      <c r="I8" s="35">
        <v>42233</v>
      </c>
      <c r="M8" t="s">
        <v>85</v>
      </c>
    </row>
    <row r="9" spans="1:13" x14ac:dyDescent="0.25">
      <c r="A9" s="48">
        <v>6</v>
      </c>
      <c r="B9" t="s">
        <v>14</v>
      </c>
      <c r="C9">
        <v>8</v>
      </c>
      <c r="D9" s="48" t="str">
        <f>CONCATENATE($K$2,$B$18,'Impact Tables'!$C$10,"_",C9,$M$5,$M$11)</f>
        <v>42185AllN/A_8AllAll</v>
      </c>
      <c r="I9" s="35">
        <v>42255</v>
      </c>
      <c r="M9" t="s">
        <v>18</v>
      </c>
    </row>
    <row r="10" spans="1:13" ht="15.75" thickBot="1" x14ac:dyDescent="0.3">
      <c r="A10" s="48">
        <v>8</v>
      </c>
      <c r="B10" t="s">
        <v>15</v>
      </c>
      <c r="C10">
        <v>9</v>
      </c>
      <c r="D10" s="48" t="str">
        <f>CONCATENATE($K$2,$B$18,'Impact Tables'!$C$10,"_",C10,$M$5,$M$11)</f>
        <v>42185AllN/A_9AllAll</v>
      </c>
      <c r="I10" s="35">
        <v>42256</v>
      </c>
    </row>
    <row r="11" spans="1:13" ht="15.75" thickBot="1" x14ac:dyDescent="0.3">
      <c r="A11" s="48">
        <v>9</v>
      </c>
      <c r="C11">
        <v>10</v>
      </c>
      <c r="D11" s="48" t="str">
        <f>CONCATENATE($K$2,$B$18,'Impact Tables'!$C$10,"_",C11,$M$5,$M$11)</f>
        <v>42185AllN/A_10AllAll</v>
      </c>
      <c r="I11" s="35">
        <v>42257</v>
      </c>
      <c r="M11" s="90" t="str">
        <f>'Impact Tables'!$C$7</f>
        <v>All</v>
      </c>
    </row>
    <row r="12" spans="1:13" x14ac:dyDescent="0.25">
      <c r="A12" s="48" t="s">
        <v>32</v>
      </c>
      <c r="C12">
        <v>11</v>
      </c>
      <c r="D12" s="48" t="str">
        <f>CONCATENATE($K$2,$B$18,'Impact Tables'!$C$10,"_",C12,$M$5,$M$11)</f>
        <v>42185AllN/A_11AllAll</v>
      </c>
      <c r="I12" s="35">
        <v>42258</v>
      </c>
    </row>
    <row r="13" spans="1:13" x14ac:dyDescent="0.25">
      <c r="C13">
        <v>12</v>
      </c>
      <c r="D13" s="48" t="str">
        <f>CONCATENATE($K$2,$B$18,'Impact Tables'!$C$10,"_",C13,$M$5,$M$11)</f>
        <v>42185AllN/A_12AllAll</v>
      </c>
    </row>
    <row r="14" spans="1:13" x14ac:dyDescent="0.25">
      <c r="C14">
        <v>13</v>
      </c>
      <c r="D14" s="48" t="str">
        <f>CONCATENATE($K$2,$B$18,'Impact Tables'!$C$10,"_",C14,$M$5,$M$11)</f>
        <v>42185AllN/A_13AllAll</v>
      </c>
    </row>
    <row r="15" spans="1:13" x14ac:dyDescent="0.25">
      <c r="C15">
        <v>14</v>
      </c>
      <c r="D15" s="48" t="str">
        <f>CONCATENATE($K$2,$B$18,'Impact Tables'!$C$10,"_",C15,$M$5,$M$11)</f>
        <v>42185AllN/A_14AllAll</v>
      </c>
      <c r="K15" t="s">
        <v>32</v>
      </c>
    </row>
    <row r="16" spans="1:13" x14ac:dyDescent="0.25">
      <c r="C16">
        <v>15</v>
      </c>
      <c r="D16" s="48" t="str">
        <f>CONCATENATE($K$2,$B$18,'Impact Tables'!$C$10,"_",C16,$M$5,$M$11)</f>
        <v>42185AllN/A_15AllAll</v>
      </c>
    </row>
    <row r="17" spans="2:11" ht="15.75" thickBot="1" x14ac:dyDescent="0.3">
      <c r="C17">
        <v>16</v>
      </c>
      <c r="D17" s="48" t="str">
        <f>CONCATENATE($K$2,$B$18,'Impact Tables'!$C$10,"_",C17,$M$5,$M$11)</f>
        <v>42185AllN/A_16AllAll</v>
      </c>
      <c r="G17" t="str">
        <f>CONCATENATE($K$2,"_",'Impact Tables'!$C$10)</f>
        <v>42185_N/A</v>
      </c>
      <c r="I17" s="48" t="s">
        <v>79</v>
      </c>
      <c r="J17" s="48" t="s">
        <v>80</v>
      </c>
      <c r="K17" s="48" t="s">
        <v>81</v>
      </c>
    </row>
    <row r="18" spans="2:11" ht="15.75" thickBot="1" x14ac:dyDescent="0.3">
      <c r="B18" s="90" t="str">
        <f>IF('Impact Tables'!C8="Northern Coast","North Coast and North Bay",'Impact Tables'!C8)</f>
        <v>All</v>
      </c>
      <c r="C18">
        <v>17</v>
      </c>
      <c r="D18" s="48" t="str">
        <f>CONCATENATE($K$2,$B$18,'Impact Tables'!$C$10,"_",C18,$M$5,$M$11)</f>
        <v>42185AllN/A_17AllAll</v>
      </c>
      <c r="I18" s="48" t="str">
        <f>CONCATENATE($I$2,"_",$A$2)</f>
        <v>42180_3</v>
      </c>
      <c r="J18" s="89">
        <v>0.625</v>
      </c>
      <c r="K18" s="89">
        <v>0.75</v>
      </c>
    </row>
    <row r="19" spans="2:11" x14ac:dyDescent="0.25">
      <c r="C19">
        <v>18</v>
      </c>
      <c r="D19" s="48" t="str">
        <f>CONCATENATE($K$2,$B$18,'Impact Tables'!$C$10,"_",C19,$M$5,$M$11)</f>
        <v>42185AllN/A_18AllAll</v>
      </c>
      <c r="I19" s="48" t="str">
        <f>CONCATENATE($I$2,"_",$A$3)</f>
        <v>42180_8</v>
      </c>
      <c r="J19" s="89">
        <v>0.54166666666666663</v>
      </c>
      <c r="K19" s="89">
        <v>0.625</v>
      </c>
    </row>
    <row r="20" spans="2:11" x14ac:dyDescent="0.25">
      <c r="C20">
        <v>19</v>
      </c>
      <c r="D20" s="48" t="str">
        <f>CONCATENATE($K$2,$B$18,'Impact Tables'!$C$10,"_",C20,$M$5,$M$11)</f>
        <v>42185AllN/A_19AllAll</v>
      </c>
      <c r="I20" s="48" t="str">
        <f>CONCATENATE($I$3,"_",$K$15)</f>
        <v>42185_N/A</v>
      </c>
      <c r="J20" s="89">
        <v>0.79166666666666663</v>
      </c>
      <c r="K20" s="89">
        <v>0.83333333333333337</v>
      </c>
    </row>
    <row r="21" spans="2:11" x14ac:dyDescent="0.25">
      <c r="C21">
        <v>20</v>
      </c>
      <c r="D21" s="48" t="str">
        <f>CONCATENATE($K$2,$B$18,'Impact Tables'!$C$10,"_",C21,$M$5,$M$11)</f>
        <v>42185AllN/A_20AllAll</v>
      </c>
      <c r="I21" s="48" t="str">
        <f>CONCATENATE($I$4,"_",$K$15)</f>
        <v>42186_N/A</v>
      </c>
      <c r="J21" s="89">
        <v>0.66666666666666663</v>
      </c>
      <c r="K21" s="89">
        <v>0.79166666666666663</v>
      </c>
    </row>
    <row r="22" spans="2:11" x14ac:dyDescent="0.25">
      <c r="C22">
        <v>21</v>
      </c>
      <c r="D22" s="48" t="str">
        <f>CONCATENATE($K$2,$B$18,'Impact Tables'!$C$10,"_",C22,$M$5,$M$11)</f>
        <v>42185AllN/A_21AllAll</v>
      </c>
      <c r="I22" s="48" t="str">
        <f>CONCATENATE($I$5,"_",$K$15)</f>
        <v>42213_N/A</v>
      </c>
      <c r="J22" s="89">
        <v>0.66666666666666663</v>
      </c>
      <c r="K22" s="89">
        <v>0.79166666666666663</v>
      </c>
    </row>
    <row r="23" spans="2:11" x14ac:dyDescent="0.25">
      <c r="C23">
        <v>22</v>
      </c>
      <c r="D23" s="48" t="str">
        <f>CONCATENATE($K$2,$B$18,'Impact Tables'!$C$10,"_",C23,$M$5,$M$11)</f>
        <v>42185AllN/A_22AllAll</v>
      </c>
      <c r="I23" s="48" t="str">
        <f>CONCATENATE($I$6,"_",$K$15)</f>
        <v>42214_N/A</v>
      </c>
      <c r="J23" s="89">
        <v>0.54166666666666663</v>
      </c>
      <c r="K23" s="89">
        <v>0.70833333333333337</v>
      </c>
    </row>
    <row r="24" spans="2:11" x14ac:dyDescent="0.25">
      <c r="C24">
        <v>23</v>
      </c>
      <c r="D24" s="48" t="str">
        <f>CONCATENATE($K$2,$B$18,'Impact Tables'!$C$10,"_",C24,$M$5,$M$11)</f>
        <v>42185AllN/A_23AllAll</v>
      </c>
      <c r="I24" s="48" t="str">
        <f>CONCATENATE($I$7,"_",$K$15)</f>
        <v>42231_N/A</v>
      </c>
      <c r="J24" s="89">
        <v>0.66666666666666663</v>
      </c>
      <c r="K24" s="89">
        <v>0.75</v>
      </c>
    </row>
    <row r="25" spans="2:11" x14ac:dyDescent="0.25">
      <c r="C25">
        <v>24</v>
      </c>
      <c r="D25" s="48" t="str">
        <f>CONCATENATE($K$2,$B$18,'Impact Tables'!$C$10,"_",C25,$M$5,$M$11)</f>
        <v>42185AllN/A_24AllAll</v>
      </c>
      <c r="I25" s="48" t="str">
        <f>CONCATENATE($I$8,"_",$A$6)</f>
        <v>42233_2</v>
      </c>
      <c r="J25" s="89">
        <v>0.5</v>
      </c>
      <c r="K25" s="89">
        <v>0.54166666666666663</v>
      </c>
    </row>
    <row r="26" spans="2:11" x14ac:dyDescent="0.25">
      <c r="C26" t="s">
        <v>76</v>
      </c>
      <c r="D26" s="48" t="str">
        <f>CONCATENATE($K$2,$B$18,'Impact Tables'!$C$10,"_",C26,$M$5,$M$11)</f>
        <v>42185AllN/A_AvgAllAll</v>
      </c>
      <c r="I26" s="48" t="str">
        <f>CONCATENATE($I$8,"_",$A$7)</f>
        <v>42233_3</v>
      </c>
      <c r="J26" s="89">
        <v>0.58333333333333337</v>
      </c>
      <c r="K26" s="89">
        <v>0.625</v>
      </c>
    </row>
    <row r="27" spans="2:11" x14ac:dyDescent="0.25">
      <c r="I27" s="48" t="str">
        <f>CONCATENATE($I$8,"_",$A$8)</f>
        <v>42233_4</v>
      </c>
      <c r="J27" s="89">
        <v>0.54166666666666663</v>
      </c>
      <c r="K27" s="89">
        <v>0.58333333333333337</v>
      </c>
    </row>
    <row r="28" spans="2:11" x14ac:dyDescent="0.25">
      <c r="I28" s="48" t="str">
        <f>CONCATENATE($I$8,"_",$A$9)</f>
        <v>42233_6</v>
      </c>
      <c r="J28" s="89">
        <v>0.625</v>
      </c>
      <c r="K28" s="89">
        <v>0.75</v>
      </c>
    </row>
    <row r="29" spans="2:11" x14ac:dyDescent="0.25">
      <c r="I29" s="48" t="str">
        <f>CONCATENATE($I$8,"_",$A$10)</f>
        <v>42233_8</v>
      </c>
      <c r="J29" s="89">
        <v>0.75</v>
      </c>
      <c r="K29" s="89">
        <v>0.79166666666666663</v>
      </c>
    </row>
    <row r="30" spans="2:11" x14ac:dyDescent="0.25">
      <c r="I30" s="48" t="str">
        <f>CONCATENATE($I$8,"_",$A$11)</f>
        <v>42233_9</v>
      </c>
      <c r="J30" s="89">
        <v>0.79166666666666663</v>
      </c>
      <c r="K30" s="89">
        <v>0.875</v>
      </c>
    </row>
    <row r="31" spans="2:11" x14ac:dyDescent="0.25">
      <c r="I31" s="48" t="str">
        <f>CONCATENATE($I$9,"_",$K$15)</f>
        <v>42255_N/A</v>
      </c>
      <c r="J31" s="89">
        <v>0.54166666666666663</v>
      </c>
      <c r="K31" s="89">
        <v>0.625</v>
      </c>
    </row>
    <row r="32" spans="2:11" x14ac:dyDescent="0.25">
      <c r="I32" s="48" t="str">
        <f>CONCATENATE($I$10,"_",$K$15)</f>
        <v>42256_N/A</v>
      </c>
      <c r="J32" s="89">
        <v>0.66666666666666663</v>
      </c>
      <c r="K32" s="89">
        <v>0.79166666666666663</v>
      </c>
    </row>
    <row r="33" spans="9:11" x14ac:dyDescent="0.25">
      <c r="I33" s="48" t="str">
        <f>CONCATENATE($I$11,"_",$K$15)</f>
        <v>42257_N/A</v>
      </c>
      <c r="J33" s="89">
        <v>0.66666666666666663</v>
      </c>
      <c r="K33" s="89">
        <v>0.79166666666666663</v>
      </c>
    </row>
    <row r="34" spans="9:11" x14ac:dyDescent="0.25">
      <c r="I34" s="48" t="str">
        <f>CONCATENATE($I$12,"_",$K$15)</f>
        <v>42258_N/A</v>
      </c>
      <c r="J34" s="89">
        <v>0.625</v>
      </c>
      <c r="K34" s="89">
        <v>0.75</v>
      </c>
    </row>
  </sheetData>
  <sortState ref="I18:K34">
    <sortCondition ref="I18:I3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51"/>
  <sheetViews>
    <sheetView topLeftCell="B452" workbookViewId="0">
      <selection activeCell="L41" sqref="L41:N51"/>
    </sheetView>
  </sheetViews>
  <sheetFormatPr defaultRowHeight="15" x14ac:dyDescent="0.25"/>
  <cols>
    <col min="2" max="2" width="11.7109375" bestFit="1" customWidth="1"/>
    <col min="3" max="3" width="10.140625" bestFit="1" customWidth="1"/>
    <col min="4" max="5" width="10.28515625" bestFit="1" customWidth="1"/>
    <col min="6" max="6" width="7" bestFit="1" customWidth="1"/>
    <col min="7" max="7" width="7.85546875" bestFit="1" customWidth="1"/>
    <col min="8" max="8" width="10.28515625" bestFit="1" customWidth="1"/>
    <col min="9" max="9" width="8.42578125" bestFit="1" customWidth="1"/>
    <col min="10" max="11" width="12.140625" bestFit="1" customWidth="1"/>
    <col min="12" max="12" width="14.42578125" bestFit="1" customWidth="1"/>
  </cols>
  <sheetData>
    <row r="2" spans="2:18" x14ac:dyDescent="0.25">
      <c r="I2" s="13"/>
      <c r="J2" s="13"/>
      <c r="K2" s="13"/>
    </row>
    <row r="3" spans="2:18" ht="30" x14ac:dyDescent="0.25">
      <c r="B3" s="15" t="s">
        <v>7</v>
      </c>
      <c r="C3" s="18" t="s">
        <v>21</v>
      </c>
      <c r="D3" s="16" t="s">
        <v>2</v>
      </c>
      <c r="E3" s="16" t="s">
        <v>3</v>
      </c>
      <c r="F3" s="16" t="s">
        <v>4</v>
      </c>
      <c r="G3" s="16" t="s">
        <v>5</v>
      </c>
      <c r="H3" s="19" t="s">
        <v>38</v>
      </c>
      <c r="I3" s="20" t="s">
        <v>39</v>
      </c>
      <c r="J3" s="21" t="s">
        <v>40</v>
      </c>
      <c r="K3" s="22" t="s">
        <v>41</v>
      </c>
      <c r="L3" s="23" t="s">
        <v>33</v>
      </c>
      <c r="P3" s="15" t="s">
        <v>7</v>
      </c>
      <c r="Q3" s="18" t="s">
        <v>21</v>
      </c>
      <c r="R3" s="23" t="s">
        <v>33</v>
      </c>
    </row>
    <row r="4" spans="2:18" x14ac:dyDescent="0.25">
      <c r="B4" s="3">
        <v>11</v>
      </c>
      <c r="C4" s="6">
        <v>1</v>
      </c>
      <c r="D4" s="2">
        <v>1.4948980000000001</v>
      </c>
      <c r="E4" s="2">
        <v>1.356163</v>
      </c>
      <c r="F4" s="2">
        <f>D4-E4</f>
        <v>0.13873500000000005</v>
      </c>
      <c r="G4" s="5">
        <f>F4/D4</f>
        <v>9.2805662995067248E-2</v>
      </c>
      <c r="H4" s="29">
        <f>(F4*I4)/1000</f>
        <v>1.5097142700000006</v>
      </c>
      <c r="I4" s="24">
        <v>10882</v>
      </c>
      <c r="J4" s="25">
        <v>8821</v>
      </c>
      <c r="K4" s="24">
        <v>70823</v>
      </c>
      <c r="L4" s="3" t="s">
        <v>23</v>
      </c>
      <c r="P4" s="3">
        <v>11</v>
      </c>
      <c r="Q4" s="6">
        <v>1</v>
      </c>
      <c r="R4" s="3" t="s">
        <v>23</v>
      </c>
    </row>
    <row r="5" spans="2:18" x14ac:dyDescent="0.25">
      <c r="B5" s="3">
        <v>12</v>
      </c>
      <c r="C5" s="6">
        <v>2</v>
      </c>
      <c r="D5" s="2">
        <v>1.7902880000000001</v>
      </c>
      <c r="E5" s="2">
        <v>1.574214</v>
      </c>
      <c r="F5" s="2">
        <f t="shared" ref="F5:F13" si="0">D5-E5</f>
        <v>0.2160740000000001</v>
      </c>
      <c r="G5" s="5">
        <f t="shared" ref="G5:G13" si="1">F5/D5</f>
        <v>0.12069231319206747</v>
      </c>
      <c r="H5" s="29">
        <f t="shared" ref="H5:H13" si="2">(F5*I5)/1000</f>
        <v>2.3415939380000008</v>
      </c>
      <c r="I5" s="24">
        <v>10837</v>
      </c>
      <c r="J5" s="25">
        <v>8823</v>
      </c>
      <c r="K5" s="24">
        <v>62057</v>
      </c>
      <c r="L5" s="3" t="s">
        <v>22</v>
      </c>
      <c r="P5" s="3">
        <v>12</v>
      </c>
      <c r="Q5" s="6">
        <v>2</v>
      </c>
      <c r="R5" s="3" t="s">
        <v>22</v>
      </c>
    </row>
    <row r="6" spans="2:18" x14ac:dyDescent="0.25">
      <c r="B6" s="3">
        <v>13</v>
      </c>
      <c r="C6" s="6">
        <v>3</v>
      </c>
      <c r="D6" s="2">
        <v>2.10344</v>
      </c>
      <c r="E6" s="2">
        <v>1.747133</v>
      </c>
      <c r="F6" s="2">
        <f t="shared" si="0"/>
        <v>0.35630699999999993</v>
      </c>
      <c r="G6" s="5">
        <f t="shared" si="1"/>
        <v>0.16939251892138588</v>
      </c>
      <c r="H6" s="29">
        <f t="shared" si="2"/>
        <v>3.8488282139999992</v>
      </c>
      <c r="I6" s="24">
        <v>10802</v>
      </c>
      <c r="J6" s="25">
        <v>8766</v>
      </c>
      <c r="K6" s="24">
        <v>53208</v>
      </c>
      <c r="L6" s="3" t="s">
        <v>24</v>
      </c>
      <c r="P6" s="3">
        <v>13</v>
      </c>
      <c r="Q6" s="6">
        <v>3</v>
      </c>
      <c r="R6" s="3" t="s">
        <v>24</v>
      </c>
    </row>
    <row r="7" spans="2:18" x14ac:dyDescent="0.25">
      <c r="B7" s="3">
        <v>14</v>
      </c>
      <c r="C7" s="6">
        <v>4</v>
      </c>
      <c r="D7" s="2">
        <v>2.4167130000000001</v>
      </c>
      <c r="E7" s="2">
        <v>1.964693</v>
      </c>
      <c r="F7" s="2">
        <f t="shared" si="0"/>
        <v>0.45202000000000009</v>
      </c>
      <c r="G7" s="5">
        <f t="shared" si="1"/>
        <v>0.18703917262827655</v>
      </c>
      <c r="H7" s="29">
        <f t="shared" si="2"/>
        <v>4.966343740000001</v>
      </c>
      <c r="I7" s="24">
        <v>10987</v>
      </c>
      <c r="J7" s="25">
        <v>8849</v>
      </c>
      <c r="K7" s="24">
        <v>53110</v>
      </c>
      <c r="L7" s="3" t="s">
        <v>25</v>
      </c>
      <c r="M7" s="1"/>
      <c r="P7" s="3">
        <v>14</v>
      </c>
      <c r="Q7" s="6">
        <v>4</v>
      </c>
      <c r="R7" s="3" t="s">
        <v>25</v>
      </c>
    </row>
    <row r="8" spans="2:18" x14ac:dyDescent="0.25">
      <c r="B8" s="3">
        <v>15</v>
      </c>
      <c r="C8" s="6">
        <v>5</v>
      </c>
      <c r="D8" s="2">
        <v>2.7005680000000001</v>
      </c>
      <c r="E8" s="2">
        <v>2.10826</v>
      </c>
      <c r="F8" s="2">
        <f t="shared" si="0"/>
        <v>0.59230800000000006</v>
      </c>
      <c r="G8" s="5">
        <f t="shared" si="1"/>
        <v>0.2193271933904275</v>
      </c>
      <c r="H8" s="29">
        <f t="shared" si="2"/>
        <v>6.4709649000000011</v>
      </c>
      <c r="I8" s="24">
        <v>10925</v>
      </c>
      <c r="J8" s="25">
        <v>8919</v>
      </c>
      <c r="K8" s="24">
        <v>53051</v>
      </c>
      <c r="L8" s="3" t="s">
        <v>26</v>
      </c>
      <c r="M8" s="1"/>
      <c r="P8" s="3">
        <v>15</v>
      </c>
      <c r="Q8" s="6">
        <v>5</v>
      </c>
      <c r="R8" s="3" t="s">
        <v>26</v>
      </c>
    </row>
    <row r="9" spans="2:18" x14ac:dyDescent="0.25">
      <c r="B9" s="3">
        <v>16</v>
      </c>
      <c r="C9" s="6">
        <v>6</v>
      </c>
      <c r="D9" s="2">
        <v>2.9726189999999999</v>
      </c>
      <c r="E9" s="2">
        <v>2.2845499999999999</v>
      </c>
      <c r="F9" s="2">
        <f t="shared" si="0"/>
        <v>0.68806900000000004</v>
      </c>
      <c r="G9" s="5">
        <f t="shared" si="1"/>
        <v>0.23146895044403606</v>
      </c>
      <c r="H9" s="29">
        <f t="shared" si="2"/>
        <v>7.5494930680000003</v>
      </c>
      <c r="I9" s="24">
        <v>10972</v>
      </c>
      <c r="J9" s="25">
        <v>8882</v>
      </c>
      <c r="K9" s="24">
        <v>52862</v>
      </c>
      <c r="L9" s="3" t="s">
        <v>27</v>
      </c>
      <c r="M9" s="1"/>
      <c r="P9" s="3">
        <v>16</v>
      </c>
      <c r="Q9" s="6">
        <v>6</v>
      </c>
      <c r="R9" s="3" t="s">
        <v>27</v>
      </c>
    </row>
    <row r="10" spans="2:18" x14ac:dyDescent="0.25">
      <c r="B10" s="3">
        <v>17</v>
      </c>
      <c r="C10" s="6">
        <v>7</v>
      </c>
      <c r="D10" s="2">
        <v>3.1322359999999998</v>
      </c>
      <c r="E10" s="2">
        <v>2.3035329999999998</v>
      </c>
      <c r="F10" s="2">
        <f t="shared" si="0"/>
        <v>0.82870299999999997</v>
      </c>
      <c r="G10" s="5">
        <f t="shared" si="1"/>
        <v>0.26457233746116193</v>
      </c>
      <c r="H10" s="29">
        <f t="shared" si="2"/>
        <v>9.1356218719999998</v>
      </c>
      <c r="I10" s="24">
        <v>11024</v>
      </c>
      <c r="J10" s="25">
        <v>8955</v>
      </c>
      <c r="K10" s="24">
        <v>52841</v>
      </c>
      <c r="L10" s="3" t="s">
        <v>28</v>
      </c>
      <c r="M10" s="1"/>
      <c r="P10" s="3">
        <v>17</v>
      </c>
      <c r="Q10" s="6">
        <v>7</v>
      </c>
      <c r="R10" s="3" t="s">
        <v>28</v>
      </c>
    </row>
    <row r="11" spans="2:18" x14ac:dyDescent="0.25">
      <c r="B11" s="3">
        <v>18</v>
      </c>
      <c r="C11" s="6">
        <v>8</v>
      </c>
      <c r="D11" s="2">
        <v>3.2822369999999998</v>
      </c>
      <c r="E11" s="2">
        <v>2.437916</v>
      </c>
      <c r="F11" s="2">
        <f t="shared" si="0"/>
        <v>0.84432099999999988</v>
      </c>
      <c r="G11" s="5">
        <f t="shared" si="1"/>
        <v>0.25723949854931255</v>
      </c>
      <c r="H11" s="29">
        <f t="shared" si="2"/>
        <v>9.2968185309999996</v>
      </c>
      <c r="I11" s="24">
        <v>11011</v>
      </c>
      <c r="J11" s="25">
        <v>8870</v>
      </c>
      <c r="K11" s="24">
        <v>52955</v>
      </c>
      <c r="L11" s="3" t="s">
        <v>29</v>
      </c>
      <c r="M11" s="1"/>
      <c r="P11" s="3">
        <v>18</v>
      </c>
      <c r="Q11" s="6">
        <v>8</v>
      </c>
      <c r="R11" s="3" t="s">
        <v>29</v>
      </c>
    </row>
    <row r="12" spans="2:18" x14ac:dyDescent="0.25">
      <c r="B12" s="3">
        <v>19</v>
      </c>
      <c r="C12" s="6">
        <v>9</v>
      </c>
      <c r="D12" s="2">
        <v>3.3017430000000001</v>
      </c>
      <c r="E12" s="2">
        <v>2.4772810000000001</v>
      </c>
      <c r="F12" s="2">
        <f t="shared" si="0"/>
        <v>0.82446200000000003</v>
      </c>
      <c r="G12" s="5">
        <f t="shared" si="1"/>
        <v>0.24970508001379876</v>
      </c>
      <c r="H12" s="29">
        <f t="shared" si="2"/>
        <v>8.9619019400000006</v>
      </c>
      <c r="I12" s="24">
        <v>10870</v>
      </c>
      <c r="J12" s="25">
        <v>8805</v>
      </c>
      <c r="K12" s="24">
        <v>53060</v>
      </c>
      <c r="L12" s="3" t="s">
        <v>30</v>
      </c>
      <c r="M12" s="1"/>
      <c r="P12" s="3">
        <v>19</v>
      </c>
      <c r="Q12" s="6">
        <v>9</v>
      </c>
      <c r="R12" s="3" t="s">
        <v>30</v>
      </c>
    </row>
    <row r="13" spans="2:18" x14ac:dyDescent="0.25">
      <c r="B13" s="3">
        <v>20</v>
      </c>
      <c r="C13" s="6">
        <v>0</v>
      </c>
      <c r="D13" s="2">
        <v>3.1555490000000002</v>
      </c>
      <c r="E13" s="2">
        <v>2.4160309999999998</v>
      </c>
      <c r="F13" s="2">
        <f t="shared" si="0"/>
        <v>0.73951800000000034</v>
      </c>
      <c r="G13" s="5">
        <f t="shared" si="1"/>
        <v>0.23435478263845699</v>
      </c>
      <c r="H13" s="29">
        <f t="shared" si="2"/>
        <v>8.0659228260000031</v>
      </c>
      <c r="I13" s="24">
        <v>10907</v>
      </c>
      <c r="J13" s="25">
        <v>8777</v>
      </c>
      <c r="K13" s="24">
        <v>62015</v>
      </c>
      <c r="L13" s="3" t="s">
        <v>31</v>
      </c>
      <c r="M13" s="1"/>
      <c r="P13" s="3">
        <v>20</v>
      </c>
      <c r="Q13" s="6">
        <v>0</v>
      </c>
      <c r="R13" s="3" t="s">
        <v>31</v>
      </c>
    </row>
    <row r="14" spans="2:18" x14ac:dyDescent="0.25">
      <c r="B14" s="10" t="s">
        <v>6</v>
      </c>
      <c r="C14" s="10" t="s">
        <v>32</v>
      </c>
      <c r="D14" s="8">
        <f t="shared" ref="D14:K14" si="3">AVERAGE(D4:D13)</f>
        <v>2.6350290999999997</v>
      </c>
      <c r="E14" s="8">
        <f t="shared" si="3"/>
        <v>2.0669773999999999</v>
      </c>
      <c r="F14" s="8">
        <f t="shared" si="3"/>
        <v>0.56805170000000005</v>
      </c>
      <c r="G14" s="9">
        <f t="shared" si="3"/>
        <v>0.20265975102339909</v>
      </c>
      <c r="H14" s="30">
        <f t="shared" si="3"/>
        <v>6.2147203299000013</v>
      </c>
      <c r="I14" s="26">
        <f t="shared" si="3"/>
        <v>10921.7</v>
      </c>
      <c r="J14" s="27">
        <f t="shared" si="3"/>
        <v>8846.7000000000007</v>
      </c>
      <c r="K14" s="28">
        <f t="shared" si="3"/>
        <v>56598.2</v>
      </c>
      <c r="L14" s="10" t="s">
        <v>32</v>
      </c>
      <c r="M14" s="1"/>
      <c r="P14" s="10"/>
      <c r="Q14" s="10"/>
      <c r="R14" s="10"/>
    </row>
    <row r="15" spans="2:18" x14ac:dyDescent="0.25">
      <c r="J15" s="4"/>
      <c r="K15" s="4"/>
      <c r="L15" s="4"/>
      <c r="M15" s="1"/>
    </row>
    <row r="16" spans="2:18" x14ac:dyDescent="0.25">
      <c r="C16" s="17" t="s">
        <v>42</v>
      </c>
      <c r="J16" s="4"/>
      <c r="K16" s="4"/>
      <c r="L16" s="4"/>
      <c r="M16" s="1"/>
    </row>
    <row r="17" spans="2:18" x14ac:dyDescent="0.25">
      <c r="J17" s="4"/>
      <c r="K17" s="4"/>
      <c r="L17" s="4"/>
    </row>
    <row r="18" spans="2:18" x14ac:dyDescent="0.25">
      <c r="C18" s="1"/>
    </row>
    <row r="19" spans="2:18" x14ac:dyDescent="0.25">
      <c r="C19" s="1"/>
      <c r="G19" s="1"/>
      <c r="H19" s="1"/>
      <c r="I19" s="1"/>
      <c r="J19" s="1"/>
    </row>
    <row r="20" spans="2:18" x14ac:dyDescent="0.25">
      <c r="C20" s="1"/>
      <c r="G20" s="1"/>
      <c r="H20" s="1"/>
      <c r="I20" s="14"/>
      <c r="J20" s="1"/>
    </row>
    <row r="21" spans="2:18" x14ac:dyDescent="0.25">
      <c r="C21" s="1"/>
      <c r="G21" s="1"/>
      <c r="H21" s="1"/>
      <c r="I21" s="14"/>
      <c r="J21" s="1"/>
    </row>
    <row r="22" spans="2:18" x14ac:dyDescent="0.25">
      <c r="C22" s="1"/>
      <c r="E22" s="1"/>
      <c r="F22" s="1"/>
      <c r="G22" s="1"/>
      <c r="H22" s="1"/>
      <c r="I22" s="14"/>
      <c r="J22" s="1"/>
    </row>
    <row r="23" spans="2:18" x14ac:dyDescent="0.25">
      <c r="C23" s="1"/>
      <c r="E23" s="1"/>
      <c r="F23" s="1"/>
      <c r="G23" s="1"/>
      <c r="H23" s="1"/>
      <c r="I23" s="14"/>
      <c r="J23" s="1"/>
    </row>
    <row r="24" spans="2:18" x14ac:dyDescent="0.25">
      <c r="C24" s="1"/>
      <c r="E24" s="1"/>
      <c r="F24" s="1"/>
      <c r="G24" s="1"/>
      <c r="H24" s="1"/>
      <c r="I24" s="14"/>
      <c r="J24" s="12"/>
      <c r="K24" s="12"/>
    </row>
    <row r="25" spans="2:18" x14ac:dyDescent="0.25">
      <c r="B25" t="s">
        <v>8</v>
      </c>
      <c r="C25" s="1" t="s">
        <v>0</v>
      </c>
      <c r="D25" t="s">
        <v>1</v>
      </c>
      <c r="E25" s="1" t="s">
        <v>9</v>
      </c>
      <c r="F25" s="1" t="s">
        <v>35</v>
      </c>
      <c r="G25" s="1" t="s">
        <v>36</v>
      </c>
      <c r="H25" s="1"/>
      <c r="I25" s="14"/>
      <c r="J25" s="12"/>
      <c r="K25" s="12"/>
    </row>
    <row r="26" spans="2:18" x14ac:dyDescent="0.25">
      <c r="B26" t="s">
        <v>16</v>
      </c>
      <c r="C26" s="1">
        <v>1.6323449999999999</v>
      </c>
      <c r="D26">
        <v>1.502489</v>
      </c>
      <c r="E26" s="1">
        <v>1</v>
      </c>
      <c r="F26" s="31">
        <v>86890</v>
      </c>
      <c r="G26" s="31">
        <v>10808</v>
      </c>
      <c r="H26" s="36">
        <v>0.12812800000000002</v>
      </c>
      <c r="I26" s="32">
        <f>F4-H26</f>
        <v>1.0607000000000033E-2</v>
      </c>
      <c r="J26" s="33">
        <f>(G26*H26)/1000</f>
        <v>1.3848074240000003</v>
      </c>
      <c r="K26" s="12"/>
    </row>
    <row r="27" spans="2:18" ht="30" x14ac:dyDescent="0.25">
      <c r="B27" t="s">
        <v>16</v>
      </c>
      <c r="C27" s="1">
        <v>1.933756</v>
      </c>
      <c r="D27">
        <v>1.7208159999999999</v>
      </c>
      <c r="E27" s="1">
        <v>2</v>
      </c>
      <c r="F27" s="31">
        <v>76128</v>
      </c>
      <c r="G27" s="31">
        <v>10802</v>
      </c>
      <c r="H27" s="36">
        <v>0.20894100000000004</v>
      </c>
      <c r="I27" s="32">
        <f t="shared" ref="I27:I35" si="4">F5-H27</f>
        <v>7.133000000000056E-3</v>
      </c>
      <c r="J27" s="33">
        <f t="shared" ref="J27:J35" si="5">(G27*H27)/1000</f>
        <v>2.2569806820000005</v>
      </c>
      <c r="K27" s="12"/>
      <c r="L27" s="15" t="s">
        <v>7</v>
      </c>
      <c r="M27" s="18" t="s">
        <v>21</v>
      </c>
      <c r="N27" s="16" t="s">
        <v>43</v>
      </c>
      <c r="O27" s="16" t="s">
        <v>44</v>
      </c>
      <c r="P27" s="16" t="s">
        <v>46</v>
      </c>
      <c r="Q27" s="16" t="s">
        <v>47</v>
      </c>
      <c r="R27" s="34" t="s">
        <v>45</v>
      </c>
    </row>
    <row r="28" spans="2:18" x14ac:dyDescent="0.25">
      <c r="B28" t="s">
        <v>16</v>
      </c>
      <c r="C28" s="7">
        <v>2.249933</v>
      </c>
      <c r="D28">
        <v>1.930426</v>
      </c>
      <c r="E28" s="1">
        <v>3</v>
      </c>
      <c r="F28" s="31">
        <v>65257</v>
      </c>
      <c r="G28" s="31">
        <v>10762</v>
      </c>
      <c r="H28" s="36">
        <v>0.32671200000000011</v>
      </c>
      <c r="I28" s="32">
        <f t="shared" si="4"/>
        <v>2.9594999999999816E-2</v>
      </c>
      <c r="J28" s="33">
        <f t="shared" si="5"/>
        <v>3.5160745440000016</v>
      </c>
      <c r="K28" s="12"/>
      <c r="L28" s="3">
        <v>11</v>
      </c>
      <c r="M28" s="6">
        <v>1</v>
      </c>
      <c r="N28" s="2">
        <v>0.13873500000000005</v>
      </c>
      <c r="O28" s="2">
        <v>0.12985599999999997</v>
      </c>
      <c r="P28" s="2">
        <f>(F4*J4)/1000</f>
        <v>1.2237814350000005</v>
      </c>
      <c r="Q28" s="2">
        <v>1.5097142700000006</v>
      </c>
      <c r="R28" s="2">
        <v>1.4034836479999997</v>
      </c>
    </row>
    <row r="29" spans="2:18" x14ac:dyDescent="0.25">
      <c r="B29" t="s">
        <v>16</v>
      </c>
      <c r="C29" s="7">
        <v>2.5715780000000001</v>
      </c>
      <c r="D29">
        <v>2.1617299999999999</v>
      </c>
      <c r="E29" s="1">
        <v>4</v>
      </c>
      <c r="F29" s="31">
        <v>65198</v>
      </c>
      <c r="G29" s="31">
        <v>10871</v>
      </c>
      <c r="H29" s="36">
        <v>0.40814900000000032</v>
      </c>
      <c r="I29" s="32">
        <f t="shared" si="4"/>
        <v>4.3870999999999771E-2</v>
      </c>
      <c r="J29" s="33">
        <f t="shared" si="5"/>
        <v>4.4369877790000034</v>
      </c>
      <c r="K29" s="12"/>
      <c r="L29" s="3">
        <v>12</v>
      </c>
      <c r="M29" s="6">
        <v>2</v>
      </c>
      <c r="N29" s="2">
        <v>0.2160740000000001</v>
      </c>
      <c r="O29" s="2">
        <v>0.21294000000000013</v>
      </c>
      <c r="P29" s="2">
        <f t="shared" ref="P29:P37" si="6">(F5*J5)/1000</f>
        <v>1.9064209020000009</v>
      </c>
      <c r="Q29" s="2">
        <v>2.3415939380000008</v>
      </c>
      <c r="R29" s="2">
        <v>2.3001778800000015</v>
      </c>
    </row>
    <row r="30" spans="2:18" x14ac:dyDescent="0.25">
      <c r="B30" t="s">
        <v>16</v>
      </c>
      <c r="C30" s="7">
        <v>2.8618440000000001</v>
      </c>
      <c r="D30">
        <v>2.3220429999999999</v>
      </c>
      <c r="E30" s="1">
        <v>5</v>
      </c>
      <c r="F30" s="31">
        <v>65079</v>
      </c>
      <c r="G30" s="31">
        <v>10867</v>
      </c>
      <c r="H30" s="36">
        <v>0.54072200000000015</v>
      </c>
      <c r="I30" s="32">
        <f t="shared" si="4"/>
        <v>5.158599999999991E-2</v>
      </c>
      <c r="J30" s="33">
        <f t="shared" si="5"/>
        <v>5.8760259740000018</v>
      </c>
      <c r="K30" s="12"/>
      <c r="L30" s="3">
        <v>13</v>
      </c>
      <c r="M30" s="6">
        <v>3</v>
      </c>
      <c r="N30" s="2">
        <v>0.35630699999999993</v>
      </c>
      <c r="O30" s="2">
        <v>0.31950699999999999</v>
      </c>
      <c r="P30" s="2">
        <f t="shared" si="6"/>
        <v>3.1233871619999993</v>
      </c>
      <c r="Q30" s="2">
        <v>3.8488282139999992</v>
      </c>
      <c r="R30" s="2">
        <v>3.4385343339999999</v>
      </c>
    </row>
    <row r="31" spans="2:18" x14ac:dyDescent="0.25">
      <c r="B31" t="s">
        <v>16</v>
      </c>
      <c r="C31" s="7">
        <v>3.1398459999999999</v>
      </c>
      <c r="D31">
        <v>2.517395</v>
      </c>
      <c r="E31" s="1">
        <v>6</v>
      </c>
      <c r="F31" s="31">
        <v>64846</v>
      </c>
      <c r="G31" s="31">
        <v>10921</v>
      </c>
      <c r="H31" s="36">
        <v>0.61422299999999996</v>
      </c>
      <c r="I31" s="32">
        <f t="shared" si="4"/>
        <v>7.3846000000000078E-2</v>
      </c>
      <c r="J31" s="33">
        <f t="shared" si="5"/>
        <v>6.7079293829999997</v>
      </c>
      <c r="K31" s="12"/>
      <c r="L31" s="3">
        <v>14</v>
      </c>
      <c r="M31" s="6">
        <v>4</v>
      </c>
      <c r="N31" s="2">
        <v>0.45202000000000009</v>
      </c>
      <c r="O31" s="2">
        <v>0.40984800000000021</v>
      </c>
      <c r="P31" s="2">
        <f t="shared" si="6"/>
        <v>3.9999249800000007</v>
      </c>
      <c r="Q31" s="2">
        <v>4.966343740000001</v>
      </c>
      <c r="R31" s="2">
        <v>4.4554576080000023</v>
      </c>
    </row>
    <row r="32" spans="2:18" x14ac:dyDescent="0.25">
      <c r="B32" t="s">
        <v>16</v>
      </c>
      <c r="C32">
        <v>3.3008769999999998</v>
      </c>
      <c r="D32">
        <v>2.5592100000000002</v>
      </c>
      <c r="E32">
        <v>7</v>
      </c>
      <c r="F32">
        <v>64848</v>
      </c>
      <c r="G32">
        <v>10995</v>
      </c>
      <c r="H32" s="36">
        <v>0.75221399999999994</v>
      </c>
      <c r="I32" s="32">
        <f t="shared" si="4"/>
        <v>7.6489000000000029E-2</v>
      </c>
      <c r="J32" s="33">
        <f t="shared" si="5"/>
        <v>8.2705929299999994</v>
      </c>
      <c r="K32" s="12"/>
      <c r="L32" s="3">
        <v>15</v>
      </c>
      <c r="M32" s="6">
        <v>5</v>
      </c>
      <c r="N32" s="2">
        <v>0.59230800000000006</v>
      </c>
      <c r="O32" s="2">
        <v>0.5398010000000002</v>
      </c>
      <c r="P32" s="2">
        <f t="shared" si="6"/>
        <v>5.282795052</v>
      </c>
      <c r="Q32" s="2">
        <v>6.4709649000000011</v>
      </c>
      <c r="R32" s="2">
        <v>5.8660174670000025</v>
      </c>
    </row>
    <row r="33" spans="2:18" x14ac:dyDescent="0.25">
      <c r="B33" t="s">
        <v>16</v>
      </c>
      <c r="C33">
        <v>3.4732530000000001</v>
      </c>
      <c r="D33">
        <v>2.6907559999999999</v>
      </c>
      <c r="E33">
        <v>8</v>
      </c>
      <c r="F33">
        <v>64910</v>
      </c>
      <c r="G33">
        <v>10869</v>
      </c>
      <c r="H33" s="36">
        <v>0.78767100000000001</v>
      </c>
      <c r="I33" s="32">
        <f t="shared" si="4"/>
        <v>5.6649999999999867E-2</v>
      </c>
      <c r="J33" s="33">
        <f t="shared" si="5"/>
        <v>8.561196099</v>
      </c>
      <c r="K33" s="12"/>
      <c r="L33" s="3">
        <v>16</v>
      </c>
      <c r="M33" s="6">
        <v>6</v>
      </c>
      <c r="N33" s="2">
        <v>0.68806900000000004</v>
      </c>
      <c r="O33" s="2">
        <v>0.62245099999999987</v>
      </c>
      <c r="P33" s="2">
        <f t="shared" si="6"/>
        <v>6.111428858</v>
      </c>
      <c r="Q33" s="2">
        <v>7.5494930680000003</v>
      </c>
      <c r="R33" s="2">
        <v>6.7977873709999983</v>
      </c>
    </row>
    <row r="34" spans="2:18" x14ac:dyDescent="0.25">
      <c r="B34" t="s">
        <v>16</v>
      </c>
      <c r="C34">
        <v>3.5217339999999999</v>
      </c>
      <c r="D34">
        <v>2.768224</v>
      </c>
      <c r="E34">
        <v>9</v>
      </c>
      <c r="F34">
        <v>65031</v>
      </c>
      <c r="G34">
        <v>10805</v>
      </c>
      <c r="H34" s="36">
        <v>0.76643700000000026</v>
      </c>
      <c r="I34" s="32">
        <f t="shared" si="4"/>
        <v>5.8024999999999771E-2</v>
      </c>
      <c r="J34" s="33">
        <f t="shared" si="5"/>
        <v>8.2813517850000018</v>
      </c>
      <c r="L34" s="3">
        <v>17</v>
      </c>
      <c r="M34" s="6">
        <v>7</v>
      </c>
      <c r="N34" s="2">
        <v>0.82870299999999997</v>
      </c>
      <c r="O34" s="2">
        <v>0.74166699999999963</v>
      </c>
      <c r="P34" s="2">
        <f t="shared" si="6"/>
        <v>7.4210353649999998</v>
      </c>
      <c r="Q34" s="2">
        <v>9.1356218719999998</v>
      </c>
      <c r="R34" s="2">
        <v>8.1546286649999953</v>
      </c>
    </row>
    <row r="35" spans="2:18" x14ac:dyDescent="0.25">
      <c r="B35" t="s">
        <v>16</v>
      </c>
      <c r="C35">
        <v>3.4012609999999999</v>
      </c>
      <c r="D35">
        <v>2.7118890000000002</v>
      </c>
      <c r="E35">
        <v>0</v>
      </c>
      <c r="F35">
        <v>76026</v>
      </c>
      <c r="G35">
        <v>10800</v>
      </c>
      <c r="H35" s="36">
        <v>0.68526099999999968</v>
      </c>
      <c r="I35" s="32">
        <f t="shared" si="4"/>
        <v>5.4257000000000666E-2</v>
      </c>
      <c r="J35" s="33">
        <f t="shared" si="5"/>
        <v>7.4008187999999961</v>
      </c>
      <c r="L35" s="3">
        <v>18</v>
      </c>
      <c r="M35" s="6">
        <v>8</v>
      </c>
      <c r="N35" s="2">
        <v>0.84432099999999988</v>
      </c>
      <c r="O35" s="2">
        <v>0.78249700000000022</v>
      </c>
      <c r="P35" s="2">
        <f t="shared" si="6"/>
        <v>7.4891272699999991</v>
      </c>
      <c r="Q35" s="2">
        <v>9.2968185309999996</v>
      </c>
      <c r="R35" s="2">
        <v>8.5049598930000023</v>
      </c>
    </row>
    <row r="36" spans="2:18" x14ac:dyDescent="0.25">
      <c r="L36" s="3">
        <v>19</v>
      </c>
      <c r="M36" s="6">
        <v>9</v>
      </c>
      <c r="N36" s="2">
        <v>0.82446200000000003</v>
      </c>
      <c r="O36" s="2">
        <v>0.7535099999999999</v>
      </c>
      <c r="P36" s="2">
        <f t="shared" si="6"/>
        <v>7.2593879100000001</v>
      </c>
      <c r="Q36" s="2">
        <v>8.9619019400000006</v>
      </c>
      <c r="R36" s="2">
        <v>8.1416755499999987</v>
      </c>
    </row>
    <row r="37" spans="2:18" x14ac:dyDescent="0.25">
      <c r="L37" s="3">
        <v>20</v>
      </c>
      <c r="M37" s="6">
        <v>0</v>
      </c>
      <c r="N37" s="2">
        <v>0.73951800000000034</v>
      </c>
      <c r="O37" s="2">
        <v>0.68937199999999965</v>
      </c>
      <c r="P37" s="2">
        <f t="shared" si="6"/>
        <v>6.490749486000003</v>
      </c>
      <c r="Q37" s="2">
        <v>8.0659228260000031</v>
      </c>
      <c r="R37" s="2">
        <v>7.4452175999999959</v>
      </c>
    </row>
    <row r="41" spans="2:18" ht="30" x14ac:dyDescent="0.25">
      <c r="L41" s="42" t="s">
        <v>7</v>
      </c>
      <c r="M41" s="43" t="s">
        <v>21</v>
      </c>
      <c r="N41" s="44" t="s">
        <v>53</v>
      </c>
    </row>
    <row r="42" spans="2:18" x14ac:dyDescent="0.25">
      <c r="L42" s="3">
        <v>11</v>
      </c>
      <c r="M42" s="6">
        <v>1</v>
      </c>
      <c r="N42" s="36">
        <v>0.12812800000000002</v>
      </c>
    </row>
    <row r="43" spans="2:18" x14ac:dyDescent="0.25">
      <c r="L43" s="3">
        <v>12</v>
      </c>
      <c r="M43" s="6">
        <v>2</v>
      </c>
      <c r="N43" s="36">
        <v>0.20894100000000004</v>
      </c>
    </row>
    <row r="44" spans="2:18" x14ac:dyDescent="0.25">
      <c r="L44" s="3">
        <v>13</v>
      </c>
      <c r="M44" s="6">
        <v>3</v>
      </c>
      <c r="N44" s="36">
        <v>0.32671200000000011</v>
      </c>
    </row>
    <row r="45" spans="2:18" x14ac:dyDescent="0.25">
      <c r="L45" s="3">
        <v>14</v>
      </c>
      <c r="M45" s="6">
        <v>4</v>
      </c>
      <c r="N45" s="36">
        <v>0.40814900000000032</v>
      </c>
    </row>
    <row r="46" spans="2:18" x14ac:dyDescent="0.25">
      <c r="L46" s="3">
        <v>15</v>
      </c>
      <c r="M46" s="6">
        <v>5</v>
      </c>
      <c r="N46" s="36">
        <v>0.54072200000000015</v>
      </c>
    </row>
    <row r="47" spans="2:18" x14ac:dyDescent="0.25">
      <c r="L47" s="3">
        <v>16</v>
      </c>
      <c r="M47" s="6">
        <v>6</v>
      </c>
      <c r="N47" s="36">
        <v>0.61422299999999996</v>
      </c>
    </row>
    <row r="48" spans="2:18" x14ac:dyDescent="0.25">
      <c r="L48" s="3">
        <v>17</v>
      </c>
      <c r="M48" s="6">
        <v>7</v>
      </c>
      <c r="N48" s="36">
        <v>0.75221399999999994</v>
      </c>
    </row>
    <row r="49" spans="12:14" x14ac:dyDescent="0.25">
      <c r="L49" s="3">
        <v>18</v>
      </c>
      <c r="M49" s="6">
        <v>8</v>
      </c>
      <c r="N49" s="36">
        <v>0.78767100000000001</v>
      </c>
    </row>
    <row r="50" spans="12:14" x14ac:dyDescent="0.25">
      <c r="L50" s="3">
        <v>19</v>
      </c>
      <c r="M50" s="6">
        <v>9</v>
      </c>
      <c r="N50" s="36">
        <v>0.76643700000000026</v>
      </c>
    </row>
    <row r="51" spans="12:14" x14ac:dyDescent="0.25">
      <c r="L51" s="3">
        <v>20</v>
      </c>
      <c r="M51" s="6">
        <v>0</v>
      </c>
      <c r="N51" s="36">
        <v>0.68526099999999968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6"/>
  <sheetViews>
    <sheetView workbookViewId="0">
      <selection activeCell="E25" sqref="E25"/>
    </sheetView>
  </sheetViews>
  <sheetFormatPr defaultRowHeight="15" x14ac:dyDescent="0.25"/>
  <sheetData>
    <row r="5" spans="2:6" x14ac:dyDescent="0.25">
      <c r="B5" s="125" t="s">
        <v>52</v>
      </c>
      <c r="C5" s="127" t="s">
        <v>50</v>
      </c>
      <c r="D5" s="127"/>
      <c r="E5" s="127" t="s">
        <v>51</v>
      </c>
      <c r="F5" s="128"/>
    </row>
    <row r="6" spans="2:6" x14ac:dyDescent="0.25">
      <c r="B6" s="126"/>
      <c r="C6" s="40" t="s">
        <v>4</v>
      </c>
      <c r="D6" s="40" t="s">
        <v>5</v>
      </c>
      <c r="E6" s="40" t="s">
        <v>4</v>
      </c>
      <c r="F6" s="41" t="s">
        <v>5</v>
      </c>
    </row>
    <row r="7" spans="2:6" x14ac:dyDescent="0.25">
      <c r="B7" s="39">
        <v>11</v>
      </c>
      <c r="C7" s="36">
        <v>0.25626199999999999</v>
      </c>
      <c r="D7" s="38">
        <v>0.13949245088598733</v>
      </c>
      <c r="E7" s="36">
        <v>0.20878399999999986</v>
      </c>
      <c r="F7" s="38">
        <v>0.10348916056324617</v>
      </c>
    </row>
    <row r="8" spans="2:6" x14ac:dyDescent="0.25">
      <c r="B8" s="39">
        <v>12</v>
      </c>
      <c r="C8" s="36">
        <v>0.32873200000000002</v>
      </c>
      <c r="D8" s="38">
        <v>0.14856506534509206</v>
      </c>
      <c r="E8" s="36">
        <v>0.3028489999999997</v>
      </c>
      <c r="F8" s="38">
        <v>0.12735953397653219</v>
      </c>
    </row>
    <row r="9" spans="2:6" x14ac:dyDescent="0.25">
      <c r="B9" s="39">
        <v>13</v>
      </c>
      <c r="C9" s="36">
        <v>0.41015099999999993</v>
      </c>
      <c r="D9" s="38">
        <v>0.1573155281918788</v>
      </c>
      <c r="E9" s="36">
        <v>0.30408799999999969</v>
      </c>
      <c r="F9" s="38">
        <v>0.11126572408450956</v>
      </c>
    </row>
    <row r="10" spans="2:6" x14ac:dyDescent="0.25">
      <c r="B10" s="39">
        <v>14</v>
      </c>
      <c r="C10" s="36">
        <v>0.61069200000000023</v>
      </c>
      <c r="D10" s="38">
        <v>0.20705663125602672</v>
      </c>
      <c r="E10" s="36">
        <v>0.53312099999999996</v>
      </c>
      <c r="F10" s="38">
        <v>0.17261162005052194</v>
      </c>
    </row>
    <row r="11" spans="2:6" x14ac:dyDescent="0.25">
      <c r="B11" s="39">
        <v>15</v>
      </c>
      <c r="C11" s="36">
        <v>0.60636299999999999</v>
      </c>
      <c r="D11" s="38">
        <v>0.18346266364467309</v>
      </c>
      <c r="E11" s="36">
        <v>0.58296900000000029</v>
      </c>
      <c r="F11" s="38">
        <v>0.16922791102725071</v>
      </c>
    </row>
    <row r="12" spans="2:6" x14ac:dyDescent="0.25">
      <c r="B12" s="39">
        <v>16</v>
      </c>
      <c r="C12" s="36">
        <v>0.81954100000000007</v>
      </c>
      <c r="D12" s="38">
        <v>0.22804168599382107</v>
      </c>
      <c r="E12" s="36">
        <v>0.78850499999999979</v>
      </c>
      <c r="F12" s="38">
        <v>0.21189900073525927</v>
      </c>
    </row>
    <row r="13" spans="2:6" x14ac:dyDescent="0.25">
      <c r="B13" s="39">
        <v>17</v>
      </c>
      <c r="C13" s="36">
        <v>0.8702049999999999</v>
      </c>
      <c r="D13" s="38">
        <v>0.23344412610524506</v>
      </c>
      <c r="E13" s="36">
        <v>0.71335700000000024</v>
      </c>
      <c r="F13" s="38">
        <v>0.20909663285471342</v>
      </c>
    </row>
    <row r="14" spans="2:6" x14ac:dyDescent="0.25">
      <c r="B14" s="39">
        <v>18</v>
      </c>
      <c r="C14" s="36">
        <v>0.90172600000000003</v>
      </c>
      <c r="D14" s="38">
        <v>0.2295206981382048</v>
      </c>
      <c r="E14" s="36">
        <v>0.79923199999999994</v>
      </c>
      <c r="F14" s="38">
        <v>0.21881336285041725</v>
      </c>
    </row>
    <row r="15" spans="2:6" x14ac:dyDescent="0.25">
      <c r="B15" s="39">
        <v>19</v>
      </c>
      <c r="C15" s="36">
        <v>0.90899399999999986</v>
      </c>
      <c r="D15" s="38">
        <v>0.22861274656512737</v>
      </c>
      <c r="E15" s="36">
        <v>0.72515600000000013</v>
      </c>
      <c r="F15" s="38">
        <v>0.19476848888675216</v>
      </c>
    </row>
    <row r="16" spans="2:6" x14ac:dyDescent="0.25">
      <c r="B16" s="39">
        <v>20</v>
      </c>
      <c r="C16" s="37">
        <v>0.8743909999999997</v>
      </c>
      <c r="D16" s="38">
        <v>0.22569582734607724</v>
      </c>
      <c r="E16" s="36">
        <v>0.82403300000000002</v>
      </c>
      <c r="F16" s="38">
        <v>0.20876451570978741</v>
      </c>
    </row>
  </sheetData>
  <mergeCells count="3">
    <mergeCell ref="B5:B6"/>
    <mergeCell ref="C5:D5"/>
    <mergeCell ref="E5:F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Impact Tables</vt:lpstr>
      <vt:lpstr>Data</vt:lpstr>
      <vt:lpstr>Menu</vt:lpstr>
      <vt:lpstr>Overall Impacts</vt:lpstr>
      <vt:lpstr>Outage Results</vt:lpstr>
      <vt:lpstr>Capareas</vt:lpstr>
      <vt:lpstr>customer</vt:lpstr>
      <vt:lpstr>DATA</vt:lpstr>
      <vt:lpstr>Dates</vt:lpstr>
      <vt:lpstr>Devicenum</vt:lpstr>
      <vt:lpstr>Groups</vt:lpstr>
      <vt:lpstr>Hours</vt:lpstr>
      <vt:lpstr>J</vt:lpstr>
      <vt:lpstr>Program</vt:lpstr>
      <vt:lpstr>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 Hartmann</dc:creator>
  <cp:lastModifiedBy>Fretz, Leanne</cp:lastModifiedBy>
  <dcterms:created xsi:type="dcterms:W3CDTF">2013-07-11T17:18:38Z</dcterms:created>
  <dcterms:modified xsi:type="dcterms:W3CDTF">2016-03-28T19:49:24Z</dcterms:modified>
</cp:coreProperties>
</file>